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tables/table1.xml" ContentType="application/vnd.openxmlformats-officedocument.spreadsheetml.table+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Ex4.xml" ContentType="application/vnd.ms-office.chartex+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defaultThemeVersion="166925"/>
  <mc:AlternateContent xmlns:mc="http://schemas.openxmlformats.org/markup-compatibility/2006">
    <mc:Choice Requires="x15">
      <x15ac:absPath xmlns:x15ac="http://schemas.microsoft.com/office/spreadsheetml/2010/11/ac" url="C:\Users\lizzy\Documents\UNCW\BAN500\Module 4_Course Project\"/>
    </mc:Choice>
  </mc:AlternateContent>
  <xr:revisionPtr revIDLastSave="0" documentId="13_ncr:1_{B22051E1-0C64-47A0-B33A-CDA339A9DAB8}" xr6:coauthVersionLast="47" xr6:coauthVersionMax="47" xr10:uidLastSave="{00000000-0000-0000-0000-000000000000}"/>
  <bookViews>
    <workbookView xWindow="-98" yWindow="-98" windowWidth="20715" windowHeight="13276" xr2:uid="{00000000-000D-0000-FFFF-FFFF00000000}"/>
  </bookViews>
  <sheets>
    <sheet name="Dashboard" sheetId="8" r:id="rId1"/>
    <sheet name="location - priority group" sheetId="10" r:id="rId2"/>
    <sheet name="Sheet3" sheetId="12" r:id="rId3"/>
    <sheet name="Data" sheetId="1" r:id="rId4"/>
    <sheet name="Sheet1" sheetId="7" r:id="rId5"/>
  </sheets>
  <definedNames>
    <definedName name="_xlnm._FilterDatabase" localSheetId="3" hidden="1">Data!$E$1:$E$38</definedName>
    <definedName name="_xlchart.v1.17" hidden="1">Data!$H$2:$H$2569</definedName>
    <definedName name="_xlchart.v1.18" hidden="1">Data!$H$2:$H$2569</definedName>
    <definedName name="_xlchart.v1.19" hidden="1">Data!$H$2:$H$2569</definedName>
    <definedName name="_xlchart.v1.8" hidden="1">Data!$H$2:$H$2569</definedName>
    <definedName name="_xlchart.v5.0" hidden="1">Data!$E$1:$G$1</definedName>
    <definedName name="_xlchart.v5.1" hidden="1">Data!$E$2:$G$2570</definedName>
    <definedName name="_xlchart.v5.10" hidden="1">Data!$E$2:$G$2570</definedName>
    <definedName name="_xlchart.v5.11" hidden="1">Data!$H$1</definedName>
    <definedName name="_xlchart.v5.12" hidden="1">Data!$H$2:$H$2570</definedName>
    <definedName name="_xlchart.v5.13" hidden="1">Data!$E$1:$G$1</definedName>
    <definedName name="_xlchart.v5.14" hidden="1">Data!$E$2:$G$2570</definedName>
    <definedName name="_xlchart.v5.15" hidden="1">Data!$H$1</definedName>
    <definedName name="_xlchart.v5.16" hidden="1">Data!$H$2:$H$2570</definedName>
    <definedName name="_xlchart.v5.2" hidden="1">Data!$H$1</definedName>
    <definedName name="_xlchart.v5.3" hidden="1">Data!$H$2:$H$2570</definedName>
    <definedName name="_xlchart.v5.4" hidden="1">Data!$E$1:$G$1</definedName>
    <definedName name="_xlchart.v5.5" hidden="1">Data!$E$2:$G$2570</definedName>
    <definedName name="_xlchart.v5.6" hidden="1">Data!$H$1</definedName>
    <definedName name="_xlchart.v5.7" hidden="1">Data!$H$2:$H$2570</definedName>
    <definedName name="_xlchart.v5.9" hidden="1">Data!$E$1:$G$1</definedName>
    <definedName name="_xlnm.Extract" localSheetId="3">Data!#REF!</definedName>
    <definedName name="Slicer_SocioeconmicIndicator">#N/A</definedName>
    <definedName name="Slicer_SocioeconmicIndicator1">#N/A</definedName>
    <definedName name="Slicer_VeteranIndicator">#N/A</definedName>
    <definedName name="Slicer_VeteranIndicator1">#N/A</definedName>
    <definedName name="Slicer_WomenOwnedIndicator">#N/A</definedName>
    <definedName name="Slicer_WomenOwnedIndicator1">#N/A</definedName>
  </definedNames>
  <calcPr calcId="191029"/>
  <pivotCaches>
    <pivotCache cacheId="0" r:id="rId6"/>
    <pivotCache cacheId="8" r:id="rId7"/>
  </pivotCaches>
  <extLst>
    <ext xmlns:x14="http://schemas.microsoft.com/office/spreadsheetml/2009/9/main" uri="{BBE1A952-AA13-448e-AADC-164F8A28A991}">
      <x14:slicerCaches>
        <x14:slicerCache r:id="rId8"/>
        <x14:slicerCache r:id="rId9"/>
        <x14:slicerCache r:id="rId10"/>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7" i="8" l="1"/>
  <c r="H2570" i="1"/>
  <c r="AH17" i="1"/>
  <c r="AH16" i="1"/>
  <c r="AH15" i="1"/>
  <c r="AG17" i="1"/>
  <c r="AG16" i="1"/>
  <c r="AG15" i="1"/>
  <c r="AF17" i="1"/>
  <c r="AF16" i="1"/>
  <c r="AF15" i="1"/>
  <c r="AF12" i="1" l="1"/>
  <c r="AF11" i="1"/>
  <c r="AF10" i="1"/>
  <c r="AF9" i="1"/>
  <c r="AF8" i="1"/>
  <c r="AF7" i="1"/>
  <c r="AF6" i="1"/>
  <c r="AF5" i="1"/>
  <c r="AF4" i="1"/>
  <c r="AF3" i="1"/>
</calcChain>
</file>

<file path=xl/sharedStrings.xml><?xml version="1.0" encoding="utf-8"?>
<sst xmlns="http://schemas.openxmlformats.org/spreadsheetml/2006/main" count="62289" uniqueCount="6092">
  <si>
    <t>LoanNumber</t>
  </si>
  <si>
    <t>ApprovalDate</t>
  </si>
  <si>
    <t>BusinessName</t>
  </si>
  <si>
    <t>BusinessAddress</t>
  </si>
  <si>
    <t>BusinessCity</t>
  </si>
  <si>
    <t>BusinessState</t>
  </si>
  <si>
    <t>BusinessZip</t>
  </si>
  <si>
    <t>GrantAmount</t>
  </si>
  <si>
    <t>FranchiseName</t>
  </si>
  <si>
    <t>RuralUrbanIndicator</t>
  </si>
  <si>
    <t>HubzoneIndicator</t>
  </si>
  <si>
    <t>CD</t>
  </si>
  <si>
    <t>grant_purp_cons_outdoor_seating</t>
  </si>
  <si>
    <t>grant_purpose_covered_supplier</t>
  </si>
  <si>
    <t>grant_purpose_debt</t>
  </si>
  <si>
    <t>grant_purpose_food</t>
  </si>
  <si>
    <t>grant_purpose_maintenance_indoor</t>
  </si>
  <si>
    <t>grant_purpose_operations</t>
  </si>
  <si>
    <t>grant_purpose_payroll</t>
  </si>
  <si>
    <t>grant_purpose_rent</t>
  </si>
  <si>
    <t>grant_purpose_supplies</t>
  </si>
  <si>
    <t>grant_purpose_utility</t>
  </si>
  <si>
    <t>LegalOrganizationType</t>
  </si>
  <si>
    <t>LMIIndicator</t>
  </si>
  <si>
    <t>SocioeconmicIndicator</t>
  </si>
  <si>
    <t>VeteranIndicator</t>
  </si>
  <si>
    <t>WomenOwnedIndicator</t>
  </si>
  <si>
    <t>RestaurantType</t>
  </si>
  <si>
    <t>U</t>
  </si>
  <si>
    <t>N</t>
  </si>
  <si>
    <t>Y</t>
  </si>
  <si>
    <t>Limited  Liability Company(LLC)</t>
  </si>
  <si>
    <t>Restaurant</t>
  </si>
  <si>
    <t>Subchapter S Corporation</t>
  </si>
  <si>
    <t>Columbus</t>
  </si>
  <si>
    <t>Subway</t>
  </si>
  <si>
    <t>Dunkin' Donuts</t>
  </si>
  <si>
    <t>Limited Liability Partnership</t>
  </si>
  <si>
    <t>Bar, Saloon, Lounge, Tavern &amp;&amp; Restaurant</t>
  </si>
  <si>
    <t>Food Stand, Food Truck, Food Cart</t>
  </si>
  <si>
    <t>Corporation</t>
  </si>
  <si>
    <t>Other &amp;&amp; Bar, Saloon, Lounge, Tavern &amp;&amp; Caterer &amp;&amp; Restaurant</t>
  </si>
  <si>
    <t>R</t>
  </si>
  <si>
    <t>Bar, Saloon, Lounge, Tavern</t>
  </si>
  <si>
    <t>Denver</t>
  </si>
  <si>
    <t>Caterer</t>
  </si>
  <si>
    <t>Bar, Saloon, Lounge, Tavern &amp;&amp; Caterer &amp;&amp; Restaurant</t>
  </si>
  <si>
    <t>Caterer &amp;&amp; Restaurant</t>
  </si>
  <si>
    <t>Brewpub, Tasting Room, Taproom **</t>
  </si>
  <si>
    <t>Partnership</t>
  </si>
  <si>
    <t>Down By the River Inc.</t>
  </si>
  <si>
    <t>208 N Water St</t>
  </si>
  <si>
    <t>Wilmington</t>
  </si>
  <si>
    <t>Mellow Mushroom</t>
  </si>
  <si>
    <t>NC-07</t>
  </si>
  <si>
    <t>Hudson</t>
  </si>
  <si>
    <t>Other &amp;&amp; Snack and Nonalcoholic Beverage Bar &amp;&amp; Restaurant</t>
  </si>
  <si>
    <t>Tropical Smoothie Cafe</t>
  </si>
  <si>
    <t>Mount Pleasant</t>
  </si>
  <si>
    <t>Other &amp;&amp; Restaurant</t>
  </si>
  <si>
    <t>Sole Proprietorship</t>
  </si>
  <si>
    <t>San Francisco</t>
  </si>
  <si>
    <t>Other</t>
  </si>
  <si>
    <t>McDonalds</t>
  </si>
  <si>
    <t>Skrimp Shack</t>
  </si>
  <si>
    <t>Denton</t>
  </si>
  <si>
    <t>Washington</t>
  </si>
  <si>
    <t>Snack and Nonalcoholic Beverage Bar &amp;&amp; Restaurant</t>
  </si>
  <si>
    <t>Dairy Queen Operating Agreement</t>
  </si>
  <si>
    <t>Other &amp;&amp; Bar, Saloon, Lounge, Tavern &amp;&amp; Restaurant</t>
  </si>
  <si>
    <t>Brewpub, Tasting Room, Taproom ** &amp;&amp; Restaurant</t>
  </si>
  <si>
    <t>Lexington</t>
  </si>
  <si>
    <t>Other &amp;&amp; Bar, Saloon, Lounge, Tavern</t>
  </si>
  <si>
    <t>Snack and Nonalcoholic Beverage Bar</t>
  </si>
  <si>
    <t>New Beverage Ventures LLC</t>
  </si>
  <si>
    <t>715 Arendell St</t>
  </si>
  <si>
    <t>Morehead City</t>
  </si>
  <si>
    <t>NC-03</t>
  </si>
  <si>
    <t>Fayetteville</t>
  </si>
  <si>
    <t>Snack and Nonalcoholic Beverage Bar &amp;&amp; Bar, Saloon, Lounge, Tavern &amp;&amp; Caterer &amp;&amp; Restaurant</t>
  </si>
  <si>
    <t>Columbia</t>
  </si>
  <si>
    <t>Other &amp;&amp; Licensed Alcohol Producer &amp;&amp; Bar, Saloon, Lounge, Tavern &amp;&amp; Restaurant</t>
  </si>
  <si>
    <t>Canton</t>
  </si>
  <si>
    <t>L&amp;L HAWAIIAN BARBEQUE/L&amp;L HAWAIIAN GRILL</t>
  </si>
  <si>
    <t>230 Thompson St</t>
  </si>
  <si>
    <t>CUISINE CONCEPTS LLC</t>
  </si>
  <si>
    <t>3735 Davis Dr Ste 105</t>
  </si>
  <si>
    <t>Morrisville</t>
  </si>
  <si>
    <t>NC-02</t>
  </si>
  <si>
    <t>Haagen-Dazs</t>
  </si>
  <si>
    <t>Qdoba</t>
  </si>
  <si>
    <t>Greenville</t>
  </si>
  <si>
    <t>Licensed Alcohol Producer &amp;&amp; Winery ** &amp;&amp; Brewpub, Tasting Room, Taproom **</t>
  </si>
  <si>
    <t>SWDP Restaurant Group LLC</t>
  </si>
  <si>
    <t>112 1/2 W Franklin St</t>
  </si>
  <si>
    <t>Chapel Hill</t>
  </si>
  <si>
    <t>NC-04</t>
  </si>
  <si>
    <t>Jimmy John's</t>
  </si>
  <si>
    <t>Madison</t>
  </si>
  <si>
    <t>Wayback Burgers</t>
  </si>
  <si>
    <t>Other &amp;&amp; Snack and Nonalcoholic Beverage Bar</t>
  </si>
  <si>
    <t>Licensed Alcohol Producer</t>
  </si>
  <si>
    <t>Food Stand, Food Truck, Food Cart &amp;&amp; Restaurant</t>
  </si>
  <si>
    <t>Auntie Anne's</t>
  </si>
  <si>
    <t>Cleveland</t>
  </si>
  <si>
    <t>Boba Brew</t>
  </si>
  <si>
    <t>Morgan St. Food Hall 411 West Morgan St.</t>
  </si>
  <si>
    <t>Raleigh</t>
  </si>
  <si>
    <t>P3 MGMT INC</t>
  </si>
  <si>
    <t>14460 New Falls of Neuse Rd Suite 183</t>
  </si>
  <si>
    <t>Jamestown</t>
  </si>
  <si>
    <t>Little Caesars</t>
  </si>
  <si>
    <t>Franklin</t>
  </si>
  <si>
    <t>Other &amp;&amp; Caterer</t>
  </si>
  <si>
    <t>Plymouth</t>
  </si>
  <si>
    <t>Ribeyes of Williamston LLC</t>
  </si>
  <si>
    <t>1056 Cantle Ct</t>
  </si>
  <si>
    <t>Williamston</t>
  </si>
  <si>
    <t>Ribeyes Steakhouse</t>
  </si>
  <si>
    <t>NC-01</t>
  </si>
  <si>
    <t>JD Pounds Inc</t>
  </si>
  <si>
    <t>671 Godley Rd</t>
  </si>
  <si>
    <t>Grimesland</t>
  </si>
  <si>
    <t>Kona Ice</t>
  </si>
  <si>
    <t>Woodys2go Inc.</t>
  </si>
  <si>
    <t>431 N Church St</t>
  </si>
  <si>
    <t>Hendersonville</t>
  </si>
  <si>
    <t>NC-11</t>
  </si>
  <si>
    <t>Which Wich</t>
  </si>
  <si>
    <t>Caterer &amp;&amp; Food Stand, Food Truck, Food Cart</t>
  </si>
  <si>
    <t>Caterer &amp;&amp; Food Stand, Food Truck, Food Cart &amp;&amp; Restaurant</t>
  </si>
  <si>
    <t>Golden Corral</t>
  </si>
  <si>
    <t>Other &amp;&amp; Licensed Alcohol Producer &amp;&amp; Brewery and/or microbrewery ** &amp;&amp; Brewpub, Tasting Room, Taproom ** &amp;&amp; Restaurant</t>
  </si>
  <si>
    <t>CAM 2007 INC</t>
  </si>
  <si>
    <t>4020 Durham Chapel Hill Blvd</t>
  </si>
  <si>
    <t>Durham</t>
  </si>
  <si>
    <t>Winery ** &amp;&amp; Restaurant</t>
  </si>
  <si>
    <t>MRR Holdings LLC</t>
  </si>
  <si>
    <t>206 Broadway St. Suite 104</t>
  </si>
  <si>
    <t>Brewery and/or microbrewery **</t>
  </si>
  <si>
    <t>Front Porch Hospitality Group LLC</t>
  </si>
  <si>
    <t>791 Merrimon Ave</t>
  </si>
  <si>
    <t>Asheville</t>
  </si>
  <si>
    <t>sweetFrog</t>
  </si>
  <si>
    <t>Other &amp;&amp; Caterer &amp;&amp; Restaurant</t>
  </si>
  <si>
    <t>Inn **</t>
  </si>
  <si>
    <t>Cicis</t>
  </si>
  <si>
    <t>New Victory Lanes LLC</t>
  </si>
  <si>
    <t>125 Morlake Drive</t>
  </si>
  <si>
    <t>Mooresville</t>
  </si>
  <si>
    <t>NC-10</t>
  </si>
  <si>
    <t>Other &amp;&amp; Licensed Alcohol Producer &amp;&amp; Snack and Nonalcoholic Beverage Bar &amp;&amp; Bar, Saloon, Lounge, Tavern &amp;&amp; Caterer &amp;&amp; Restaurant</t>
  </si>
  <si>
    <t>PSH Operators LLC</t>
  </si>
  <si>
    <t>2135 Ayrsley Town Blvd Ste C</t>
  </si>
  <si>
    <t>Charlotte</t>
  </si>
  <si>
    <t>NC-09</t>
  </si>
  <si>
    <t>Henderson</t>
  </si>
  <si>
    <t>Ben &amp; Jerry's</t>
  </si>
  <si>
    <t>Natty Greene's Downtown LLC.</t>
  </si>
  <si>
    <t>345 S Elm St</t>
  </si>
  <si>
    <t>Greensboro</t>
  </si>
  <si>
    <t>NC-06</t>
  </si>
  <si>
    <t>Andes Food Services LLC</t>
  </si>
  <si>
    <t>1125 W Nc Highway 54 Suite 304</t>
  </si>
  <si>
    <t>Brewery and/or microbrewery ** &amp;&amp; Brewpub, Tasting Room, Taproom **</t>
  </si>
  <si>
    <t>Concord</t>
  </si>
  <si>
    <t>Bakery ** &amp;&amp; Restaurant</t>
  </si>
  <si>
    <t>1103 Main St</t>
  </si>
  <si>
    <t>Inchin's Bamboo Garden</t>
  </si>
  <si>
    <t>BurgerFi</t>
  </si>
  <si>
    <t>Western Sizzlin</t>
  </si>
  <si>
    <t>CombinedCaterers Inc</t>
  </si>
  <si>
    <t>2600 Youngblood St</t>
  </si>
  <si>
    <t>NC-12</t>
  </si>
  <si>
    <t>Lewisville</t>
  </si>
  <si>
    <t>MARBRA LLC</t>
  </si>
  <si>
    <t>200 N Tryon St</t>
  </si>
  <si>
    <t>Great Wraps Grill</t>
  </si>
  <si>
    <t>Menchie's</t>
  </si>
  <si>
    <t>Brixx Wood Fired Pizza</t>
  </si>
  <si>
    <t>Kilwins Chocolates and Ice Cream Store</t>
  </si>
  <si>
    <t>Licensed Alcohol Producer &amp;&amp; Brewery and/or microbrewery ** &amp;&amp; Brewpub, Tasting Room, Taproom **</t>
  </si>
  <si>
    <t>Troy</t>
  </si>
  <si>
    <t>Inn ** &amp;&amp; Bar, Saloon, Lounge, Tavern &amp;&amp; Restaurant</t>
  </si>
  <si>
    <t>Charlotte Premium Pizza</t>
  </si>
  <si>
    <t>2311 Lord Anson Dr</t>
  </si>
  <si>
    <t>Waxhaw</t>
  </si>
  <si>
    <t>Sbarro</t>
  </si>
  <si>
    <t>Bar, Saloon, Lounge, Tavern &amp;&amp; Caterer &amp;&amp; Food Stand, Food Truck, Food Cart &amp;&amp; Restaurant</t>
  </si>
  <si>
    <t>Winery **</t>
  </si>
  <si>
    <t>Rocky Mountain Chocolate Factory</t>
  </si>
  <si>
    <t>Bakery ** &amp;&amp; Snack and Nonalcoholic Beverage Bar</t>
  </si>
  <si>
    <t>Licensed Alcohol Producer &amp;&amp; Restaurant</t>
  </si>
  <si>
    <t>Newport</t>
  </si>
  <si>
    <t>Snack and Nonalcoholic Beverage Bar &amp;&amp; Caterer &amp;&amp; Food Stand, Food Truck, Food Cart</t>
  </si>
  <si>
    <t>Tutti Frutti</t>
  </si>
  <si>
    <t>Jamba</t>
  </si>
  <si>
    <t>Other &amp;&amp; Licensed Alcohol Producer &amp;&amp; Restaurant</t>
  </si>
  <si>
    <t>Bar, Saloon, Lounge, Tavern &amp;&amp; Food Stand, Food Truck, Food Cart &amp;&amp; Restaurant</t>
  </si>
  <si>
    <t>Pizzanuthouse Inc</t>
  </si>
  <si>
    <t>1839 S Main St Suite 138</t>
  </si>
  <si>
    <t>Wake Forest</t>
  </si>
  <si>
    <t>THREE BARKING DOGS LLC</t>
  </si>
  <si>
    <t>74 N Lexington Ave</t>
  </si>
  <si>
    <t>Clinton</t>
  </si>
  <si>
    <t>Snack and Nonalcoholic Beverage Bar &amp;&amp; Food Stand, Food Truck, Food Cart</t>
  </si>
  <si>
    <t>Divided Sky LLC</t>
  </si>
  <si>
    <t>164 E Main St</t>
  </si>
  <si>
    <t>Forest City</t>
  </si>
  <si>
    <t>Moe's Original BBQ</t>
  </si>
  <si>
    <t>NC-05</t>
  </si>
  <si>
    <t>Moe's Brier Creek LLC</t>
  </si>
  <si>
    <t>7850 Alexander Promenade Pl Ste 115</t>
  </si>
  <si>
    <t>Moe's Southwest Grill</t>
  </si>
  <si>
    <t>Other &amp;&amp; Licensed Alcohol Producer</t>
  </si>
  <si>
    <t>Jefferson</t>
  </si>
  <si>
    <t>Cinnabon</t>
  </si>
  <si>
    <t>IHOP</t>
  </si>
  <si>
    <t>Steak n Shake By Biglari</t>
  </si>
  <si>
    <t>Mezzanotte  LLC</t>
  </si>
  <si>
    <t>2907 Providence Rd Ste 100</t>
  </si>
  <si>
    <t>Snack and Nonalcoholic Beverage Bar &amp;&amp; Bar, Saloon, Lounge, Tavern</t>
  </si>
  <si>
    <t>920 Hamilton St</t>
  </si>
  <si>
    <t>JASBEV LLC</t>
  </si>
  <si>
    <t>13460 NC Highway 50 Suite 101</t>
  </si>
  <si>
    <t>Surf City</t>
  </si>
  <si>
    <t>Shuckin' Shack Oyster Bar</t>
  </si>
  <si>
    <t>Snack and Nonalcoholic Beverage Bar &amp;&amp; Caterer &amp;&amp; Food Stand, Food Truck, Food Cart &amp;&amp; Restaurant</t>
  </si>
  <si>
    <t>Bakery **</t>
  </si>
  <si>
    <t>Self-Employed Individuals</t>
  </si>
  <si>
    <t>Other &amp;&amp; Snack and Nonalcoholic Beverage Bar &amp;&amp; Caterer</t>
  </si>
  <si>
    <t>Brewpub, Tasting Room, Taproom ** &amp;&amp; Bar, Saloon, Lounge, Tavern</t>
  </si>
  <si>
    <t>Brewery and/or microbrewery ** &amp;&amp; Brewpub, Tasting Room, Taproom ** &amp;&amp; Restaurant</t>
  </si>
  <si>
    <t>Creswell</t>
  </si>
  <si>
    <t>Food Stand, Food Truck, Food Cart &amp;&amp; Caterer</t>
  </si>
  <si>
    <t>Jacksonville</t>
  </si>
  <si>
    <t>Other &amp;&amp; Caterer &amp;&amp; Food Stand, Food Truck, Food Cart</t>
  </si>
  <si>
    <t>MATTHEW WILLIAM CORP INC</t>
  </si>
  <si>
    <t>1554 Julian R Allsbrook Hwy</t>
  </si>
  <si>
    <t>Roanoke Rapids</t>
  </si>
  <si>
    <t>Rita's Ice-Custard-Happiness</t>
  </si>
  <si>
    <t>Saladworks</t>
  </si>
  <si>
    <t>Selma</t>
  </si>
  <si>
    <t>Shree Khodiar Corporation</t>
  </si>
  <si>
    <t>1458 Jag Branch Blvd</t>
  </si>
  <si>
    <t>Kernersville</t>
  </si>
  <si>
    <t>DQ Grill &amp; Chill  Operating Agreement</t>
  </si>
  <si>
    <t>Ruby Thai Pineville LLC</t>
  </si>
  <si>
    <t>11025 Carolina Place Pkwy Ste FC9</t>
  </si>
  <si>
    <t>Pineville</t>
  </si>
  <si>
    <t>ORIENTAL PHO INC</t>
  </si>
  <si>
    <t>5959 Triangle Town Blvd Ste 1116</t>
  </si>
  <si>
    <t>Brewery and/or microbrewery ** &amp;&amp; Restaurant</t>
  </si>
  <si>
    <t>Bakery ** &amp;&amp; Caterer</t>
  </si>
  <si>
    <t>BLM Holdings LLC</t>
  </si>
  <si>
    <t>807 Golf House Rd E</t>
  </si>
  <si>
    <t>Whitsett</t>
  </si>
  <si>
    <t>Bakery ** &amp;&amp; Caterer &amp;&amp; Restaurant</t>
  </si>
  <si>
    <t>Nzingas Inc</t>
  </si>
  <si>
    <t>826 Fayetteville St 110</t>
  </si>
  <si>
    <t>Hook &amp; Reel</t>
  </si>
  <si>
    <t>Leland</t>
  </si>
  <si>
    <t>Other &amp;&amp; Bakery ** &amp;&amp; Caterer &amp;&amp; Restaurant</t>
  </si>
  <si>
    <t>Mekvilai Thai Cuisine</t>
  </si>
  <si>
    <t>2422 N Center St</t>
  </si>
  <si>
    <t>Hickory</t>
  </si>
  <si>
    <t>Burlington</t>
  </si>
  <si>
    <t>Snack and Nonalcoholic Beverage Bar &amp;&amp; Caterer &amp;&amp; Restaurant</t>
  </si>
  <si>
    <t>Snack and Nonalcoholic Beverage Bar &amp;&amp; Food Stand, Food Truck, Food Cart &amp;&amp; Restaurant</t>
  </si>
  <si>
    <t>Salisbury</t>
  </si>
  <si>
    <t>Single Member LLC</t>
  </si>
  <si>
    <t>BEYU BLUE COFFEE</t>
  </si>
  <si>
    <t>125 Science Dr Duke University Bryan Center</t>
  </si>
  <si>
    <t>PAF CORP</t>
  </si>
  <si>
    <t>4995 Weddington Rd SUITE410</t>
  </si>
  <si>
    <t>NC-08</t>
  </si>
  <si>
    <t>Checkers</t>
  </si>
  <si>
    <t>Beer Barrio Company</t>
  </si>
  <si>
    <t>34 N Front St</t>
  </si>
  <si>
    <t>Other &amp;&amp; Bakery ** &amp;&amp; Restaurant</t>
  </si>
  <si>
    <t>Inn ** &amp;&amp; Restaurant</t>
  </si>
  <si>
    <t>KGSP 1 INC</t>
  </si>
  <si>
    <t>8111 Concord Mills Blvd Ste 670</t>
  </si>
  <si>
    <t>Firehouse Subs</t>
  </si>
  <si>
    <t>XMI LLC</t>
  </si>
  <si>
    <t>Elizabeth City Pizza Company LLC</t>
  </si>
  <si>
    <t>507 E. Main Street</t>
  </si>
  <si>
    <t>Elizabeth City</t>
  </si>
  <si>
    <t>LEKESHA ROYAL</t>
  </si>
  <si>
    <t>107 Dosia Dr</t>
  </si>
  <si>
    <t>Goldsboro</t>
  </si>
  <si>
    <t>Food Stand, Food Truck, Food Cart &amp;&amp; Caterer &amp;&amp; Restaurant</t>
  </si>
  <si>
    <t>Winde Jackson-Davis</t>
  </si>
  <si>
    <t>105 Greys Mill Court</t>
  </si>
  <si>
    <t>Rocky Mount</t>
  </si>
  <si>
    <t>Pizza Inn</t>
  </si>
  <si>
    <t>Sadies Coffee Corner</t>
  </si>
  <si>
    <t>324 S. Garnett Street</t>
  </si>
  <si>
    <t>Coral Darby</t>
  </si>
  <si>
    <t>778 Merrimon Ave</t>
  </si>
  <si>
    <t>Remington Grill Inc</t>
  </si>
  <si>
    <t>208 Crossroads Blvd</t>
  </si>
  <si>
    <t>Cary</t>
  </si>
  <si>
    <t>Quiznos</t>
  </si>
  <si>
    <t>Schlotzsky's</t>
  </si>
  <si>
    <t>Mikara Village LLC</t>
  </si>
  <si>
    <t>3916 Ivory Rose Ln</t>
  </si>
  <si>
    <t>New London</t>
  </si>
  <si>
    <t>CHANG RESTAURANT GROUP INC</t>
  </si>
  <si>
    <t>5615 South Blvd</t>
  </si>
  <si>
    <t>Adisha Inc.</t>
  </si>
  <si>
    <t>145 Crimson Orchard Dr</t>
  </si>
  <si>
    <t>Five Enterprise LLC</t>
  </si>
  <si>
    <t>58 Cowan Cove Rd</t>
  </si>
  <si>
    <t>Helen Holden</t>
  </si>
  <si>
    <t>128 E Commerce St</t>
  </si>
  <si>
    <t>Food Stand, Food Truck, Food Cart &amp;&amp; Snack and Nonalcoholic Beverage Bar</t>
  </si>
  <si>
    <t>Jersey Mike's</t>
  </si>
  <si>
    <t>Oxford</t>
  </si>
  <si>
    <t>stop-button</t>
  </si>
  <si>
    <t>4251 Legion Rd suite 135</t>
  </si>
  <si>
    <t>Hope Mills</t>
  </si>
  <si>
    <t>Kadoura LLC</t>
  </si>
  <si>
    <t>202 W Haggard Ave</t>
  </si>
  <si>
    <t>Elon</t>
  </si>
  <si>
    <t>Hillsborough</t>
  </si>
  <si>
    <t>Pedal Brake Inc</t>
  </si>
  <si>
    <t>108 East Main Street Suite 1</t>
  </si>
  <si>
    <t>Carrboro</t>
  </si>
  <si>
    <t>No-Rea LLC</t>
  </si>
  <si>
    <t>640 S Van Buren Rd Suite C</t>
  </si>
  <si>
    <t>Eden</t>
  </si>
  <si>
    <t>Zaxby's</t>
  </si>
  <si>
    <t>FRESHVIBES LLC</t>
  </si>
  <si>
    <t>1901 Charles Blvd Ste 1000</t>
  </si>
  <si>
    <t>Other &amp;&amp; Snack and Nonalcoholic Beverage Bar &amp;&amp; Food Stand, Food Truck, Food Cart</t>
  </si>
  <si>
    <t>Smallcakes CupcakeryÂ </t>
  </si>
  <si>
    <t>Volume Hillsborough LLC</t>
  </si>
  <si>
    <t>226 S Churton St</t>
  </si>
  <si>
    <t>Bakery ** &amp;&amp; Food Stand, Food Truck, Food Cart</t>
  </si>
  <si>
    <t>Domino's</t>
  </si>
  <si>
    <t>Harrisburg</t>
  </si>
  <si>
    <t>DKGV LLC</t>
  </si>
  <si>
    <t>8516 S Tryon St Unit 105</t>
  </si>
  <si>
    <t>Southport Tap and Cellar LLC</t>
  </si>
  <si>
    <t>827 N Howe Street</t>
  </si>
  <si>
    <t>Southport</t>
  </si>
  <si>
    <t>11th Hour Brewing LLC</t>
  </si>
  <si>
    <t>357 Dayton Dr</t>
  </si>
  <si>
    <t>Waynesville</t>
  </si>
  <si>
    <t>The Original Pancake House</t>
  </si>
  <si>
    <t>Energy Center Cafe Corp</t>
  </si>
  <si>
    <t>550 S Tryon St Suite 120</t>
  </si>
  <si>
    <t>Cadillac Whitewalls &amp; Skirts LLC</t>
  </si>
  <si>
    <t>201 Ridgeway Dr</t>
  </si>
  <si>
    <t>vintner wine market</t>
  </si>
  <si>
    <t>8128 Providence Rd suite 500</t>
  </si>
  <si>
    <t>Clean Eatz</t>
  </si>
  <si>
    <t>Golden Pineapple Bar LLC</t>
  </si>
  <si>
    <t>28 Spears Ave</t>
  </si>
  <si>
    <t>Carthage</t>
  </si>
  <si>
    <t>AFC Sushi/AFC Franchise Corp./Hybrid Sushi</t>
  </si>
  <si>
    <t>BELLE OF CAMDEN INC</t>
  </si>
  <si>
    <t>269 US HWY 158 E</t>
  </si>
  <si>
    <t>Licensed Alcohol Producer &amp;&amp; Brewery and/or microbrewery ** &amp;&amp; Brewpub, Tasting Room, Taproom ** &amp;&amp; Restaurant</t>
  </si>
  <si>
    <t>Sparta</t>
  </si>
  <si>
    <t>Other &amp;&amp; Bakery ** &amp;&amp; Snack and Nonalcoholic Beverage Bar</t>
  </si>
  <si>
    <t>GenX Ventures LLC</t>
  </si>
  <si>
    <t>9662 Chapel Hill Rd Ste 120</t>
  </si>
  <si>
    <t>Potbelly Sandwich Works</t>
  </si>
  <si>
    <t>K&amp;T Wilson Inc.</t>
  </si>
  <si>
    <t>491 N Broad Street</t>
  </si>
  <si>
    <t>Brevard</t>
  </si>
  <si>
    <t>Bakery ** &amp;&amp; Snack and Nonalcoholic Beverage Bar &amp;&amp; Caterer &amp;&amp; Restaurant</t>
  </si>
  <si>
    <t>Other &amp;&amp; Food Stand, Food Truck, Food Cart</t>
  </si>
  <si>
    <t>Amorino Gelato Al Naturale</t>
  </si>
  <si>
    <t>Burnsville</t>
  </si>
  <si>
    <t>Restaurant &amp;&amp; Bakery **</t>
  </si>
  <si>
    <t>JULIE PURVIS</t>
  </si>
  <si>
    <t>515 PEBBLE BAY TRAIL</t>
  </si>
  <si>
    <t>Sugar Creek Brewing Company LLC</t>
  </si>
  <si>
    <t>215 Southside Dr</t>
  </si>
  <si>
    <t>Breaking Bread Ballantyne LLC</t>
  </si>
  <si>
    <t>11611 N Community House Rd</t>
  </si>
  <si>
    <t>BOOBEAR LLC</t>
  </si>
  <si>
    <t>1947 S Churchill Dr</t>
  </si>
  <si>
    <t>Laconia Ale Works LLC</t>
  </si>
  <si>
    <t>433 N. Main Street</t>
  </si>
  <si>
    <t>Brewery and/or microbrewery ** &amp;&amp; Brewpub, Tasting Room, Taproom ** &amp;&amp; Bar, Saloon, Lounge, Tavern</t>
  </si>
  <si>
    <t>Ekvira Inc.</t>
  </si>
  <si>
    <t>Smoothie King</t>
  </si>
  <si>
    <t>Kate Clyde's LC</t>
  </si>
  <si>
    <t>1023 Unarco Rd</t>
  </si>
  <si>
    <t>Marshville</t>
  </si>
  <si>
    <t>sat frinds co</t>
  </si>
  <si>
    <t>4325 Glenwood Ave Ste 1040</t>
  </si>
  <si>
    <t>TAP THAT LLC</t>
  </si>
  <si>
    <t>1564 Market Place Blvd Ste 9</t>
  </si>
  <si>
    <t>Ocean Isle Beach</t>
  </si>
  <si>
    <t>Catering by Design Inc</t>
  </si>
  <si>
    <t>2316 Barton Oaks Dr</t>
  </si>
  <si>
    <t>Belmont</t>
  </si>
  <si>
    <t>Breaking Bread II LLC</t>
  </si>
  <si>
    <t>4620 Piedmont Row Dr Ste 140</t>
  </si>
  <si>
    <t>Camden</t>
  </si>
  <si>
    <t>Bhatti LLC 3</t>
  </si>
  <si>
    <t>5959 Triangle Town Blvd Auntie Annes</t>
  </si>
  <si>
    <t>Davidson Wine Co. LLC</t>
  </si>
  <si>
    <t>121 Depot Street</t>
  </si>
  <si>
    <t>Davidson</t>
  </si>
  <si>
    <t>Independent Contractors</t>
  </si>
  <si>
    <t>Scott Carle</t>
  </si>
  <si>
    <t>481 Airport Road</t>
  </si>
  <si>
    <t>Bawarchi Biryanis</t>
  </si>
  <si>
    <t>Taco Bell</t>
  </si>
  <si>
    <t>914 W Main St</t>
  </si>
  <si>
    <t>343 N Main St</t>
  </si>
  <si>
    <t>North Overlook Partners</t>
  </si>
  <si>
    <t>703 Dickinson Ave</t>
  </si>
  <si>
    <t>Snack and Nonalcoholic Beverage Bar &amp;&amp; Bar, Saloon, Lounge, Tavern &amp;&amp; Restaurant</t>
  </si>
  <si>
    <t>Foodlove LLC</t>
  </si>
  <si>
    <t>697 Haywood Rd Ste A</t>
  </si>
  <si>
    <t>Belvidere</t>
  </si>
  <si>
    <t>Great Harvest Bread Co.</t>
  </si>
  <si>
    <t>THOMAS CARLISLE</t>
  </si>
  <si>
    <t>15943 Glen Miro Dr</t>
  </si>
  <si>
    <t>Huntersville</t>
  </si>
  <si>
    <t>Cedar Mountain Cafe LLC</t>
  </si>
  <si>
    <t>10667 Greenville Hwy</t>
  </si>
  <si>
    <t>Cedar Mountain</t>
  </si>
  <si>
    <t>BBH WW North Concord LLC</t>
  </si>
  <si>
    <t>5123 Berkeley Park Ct</t>
  </si>
  <si>
    <t>Duck Donuts</t>
  </si>
  <si>
    <t>S &amp; W Foods LLC</t>
  </si>
  <si>
    <t>1941 New Garden Rd Suite 116</t>
  </si>
  <si>
    <t>HEIWA SHOKUDO LLC</t>
  </si>
  <si>
    <t>93 Paper Birch Ave</t>
  </si>
  <si>
    <t>Josephs Italian BistroInc</t>
  </si>
  <si>
    <t>5003 Oquinn Blvd SE</t>
  </si>
  <si>
    <t>Filo Pastries</t>
  </si>
  <si>
    <t>1155 Tunnel Rd</t>
  </si>
  <si>
    <t>Xristou Meneton Inc</t>
  </si>
  <si>
    <t>112 W Union St</t>
  </si>
  <si>
    <t>Morganton</t>
  </si>
  <si>
    <t>Aberdeen</t>
  </si>
  <si>
    <t>Cakes by Gray LLC</t>
  </si>
  <si>
    <t>300 District Dr Apt 102</t>
  </si>
  <si>
    <t>Okole Maluna Inc</t>
  </si>
  <si>
    <t>970 Rivers St</t>
  </si>
  <si>
    <t>Boone</t>
  </si>
  <si>
    <t>114 S 2nd St</t>
  </si>
  <si>
    <t>The Pretzel Twister</t>
  </si>
  <si>
    <t>Irish Cue Inc</t>
  </si>
  <si>
    <t>19507 W Catawba Ave Suite e</t>
  </si>
  <si>
    <t>Cornelius</t>
  </si>
  <si>
    <t>Ruby Red Group LLC</t>
  </si>
  <si>
    <t>414 Fayetteville St Ste 100</t>
  </si>
  <si>
    <t>Gigi's Cupcakes</t>
  </si>
  <si>
    <t>Doogie Corporation</t>
  </si>
  <si>
    <t>29 W French Broad St Ste 101</t>
  </si>
  <si>
    <t>Goorsha LLC</t>
  </si>
  <si>
    <t>2404 Pear Tree Ln</t>
  </si>
  <si>
    <t>Frozen Kups</t>
  </si>
  <si>
    <t>4481 School House Commons</t>
  </si>
  <si>
    <t>SONA 1 INC</t>
  </si>
  <si>
    <t>55 Trenton Dr</t>
  </si>
  <si>
    <t>Janet T Lee LLC</t>
  </si>
  <si>
    <t>9924 Chapel Hill Rd</t>
  </si>
  <si>
    <t>No. 1 China Buffet</t>
  </si>
  <si>
    <t>1220 E Dixie Dr Suite G</t>
  </si>
  <si>
    <t>Asheboro</t>
  </si>
  <si>
    <t>NC-13</t>
  </si>
  <si>
    <t>LAKE BRANDT SUBWAY INC</t>
  </si>
  <si>
    <t>4446 Us Highway 220 N Ste M</t>
  </si>
  <si>
    <t>Summerfield</t>
  </si>
  <si>
    <t>Pamper Us Mobile Massage Service LLC</t>
  </si>
  <si>
    <t>3108 Floral Grove Lane 204</t>
  </si>
  <si>
    <t>Corporate Caterers</t>
  </si>
  <si>
    <t>Newton</t>
  </si>
  <si>
    <t>Fourk LLC</t>
  </si>
  <si>
    <t>1410 4th st dr nw ste 103</t>
  </si>
  <si>
    <t>Cyberdyne Systems Inc.</t>
  </si>
  <si>
    <t>1972 Blowing Rock Rd</t>
  </si>
  <si>
    <t>Enfield</t>
  </si>
  <si>
    <t>Beaufort</t>
  </si>
  <si>
    <t>Lumberton</t>
  </si>
  <si>
    <t>Other &amp;&amp; Snack and Nonalcoholic Beverage Bar &amp;&amp; Bar, Saloon, Lounge, Tavern</t>
  </si>
  <si>
    <t>40 &amp; Holding LLC</t>
  </si>
  <si>
    <t>110 E Hargett St</t>
  </si>
  <si>
    <t>Ilena Inc</t>
  </si>
  <si>
    <t>16620 Cranlyn Rd Ste 140</t>
  </si>
  <si>
    <t>On Tap NC LLC</t>
  </si>
  <si>
    <t>188 N Main St</t>
  </si>
  <si>
    <t>Inn ** &amp;&amp; Caterer &amp;&amp; Restaurant</t>
  </si>
  <si>
    <t>Jesskakes LLC</t>
  </si>
  <si>
    <t>4008 Tillingmere Circle</t>
  </si>
  <si>
    <t>Matthews</t>
  </si>
  <si>
    <t>Windsor</t>
  </si>
  <si>
    <t>Cha Da Thai</t>
  </si>
  <si>
    <t>420 Jonestown Rd Suite J</t>
  </si>
  <si>
    <t>Monroe</t>
  </si>
  <si>
    <t>Dunkin' Donut/Baskin-Robbins Co-Brand</t>
  </si>
  <si>
    <t>Cha House LLC</t>
  </si>
  <si>
    <t>318 W Franklin St</t>
  </si>
  <si>
    <t>William corcoran</t>
  </si>
  <si>
    <t>22 Spring Cove Ct</t>
  </si>
  <si>
    <t>Arden</t>
  </si>
  <si>
    <t>Graham</t>
  </si>
  <si>
    <t>Ritz Gourmet Inc</t>
  </si>
  <si>
    <t>123 N Henry St</t>
  </si>
  <si>
    <t>Stoneville</t>
  </si>
  <si>
    <t>Bullafi LLC</t>
  </si>
  <si>
    <t>9131 Anson Way Suite 305</t>
  </si>
  <si>
    <t>Reverie Cocktails LLC</t>
  </si>
  <si>
    <t>195 Bell Ave</t>
  </si>
  <si>
    <t>Southern Pines</t>
  </si>
  <si>
    <t>Fat Daddy's Market &amp; Grill Inc</t>
  </si>
  <si>
    <t>508 W Jones St</t>
  </si>
  <si>
    <t>TARHEEL BAR-B-Q INC</t>
  </si>
  <si>
    <t>9 US 13 SOUTH</t>
  </si>
  <si>
    <t>The Melting Pot</t>
  </si>
  <si>
    <t>Gardner Foods Inc.</t>
  </si>
  <si>
    <t>2331 Professional Dr</t>
  </si>
  <si>
    <t>JACK Enterprises Inc</t>
  </si>
  <si>
    <t>4002 Oleander Dr</t>
  </si>
  <si>
    <t>Miyabi Jr. Express Inc.</t>
  </si>
  <si>
    <t>1148 Western Blvd</t>
  </si>
  <si>
    <t>Dinky's LLC</t>
  </si>
  <si>
    <t>57980 Highway 12</t>
  </si>
  <si>
    <t>Hatteras</t>
  </si>
  <si>
    <t>brad's overstreet mall llc</t>
  </si>
  <si>
    <t>200 S College St</t>
  </si>
  <si>
    <t>Other &amp;&amp; Licensed Alcohol Producer &amp;&amp; Caterer &amp;&amp; Restaurant</t>
  </si>
  <si>
    <t>Dressler's Six LLC</t>
  </si>
  <si>
    <t>135 Levine Ave Unit 100</t>
  </si>
  <si>
    <t>Tokyo Grill</t>
  </si>
  <si>
    <t>Barnew Enterprises LLC</t>
  </si>
  <si>
    <t>114 Dock St</t>
  </si>
  <si>
    <t>PIER HOUSE RESTAURANT INC</t>
  </si>
  <si>
    <t>3335 S VIRGINIA DARE TRAIL</t>
  </si>
  <si>
    <t>Volo NC LLC</t>
  </si>
  <si>
    <t>14311 Reese Blvd W Ste A2</t>
  </si>
  <si>
    <t>Lakeside Pavilions LLC</t>
  </si>
  <si>
    <t>9401 Glenwood Ave</t>
  </si>
  <si>
    <t>Eastchester Investments Inc</t>
  </si>
  <si>
    <t>1124 Eastchester Dr</t>
  </si>
  <si>
    <t>High Point</t>
  </si>
  <si>
    <t>Marshall</t>
  </si>
  <si>
    <t>Elizabethtown</t>
  </si>
  <si>
    <t>RMB Pub Company LLC</t>
  </si>
  <si>
    <t>427 W Main Street</t>
  </si>
  <si>
    <t>Rue Cler Partners Inc</t>
  </si>
  <si>
    <t>401 E Chapel Hill St</t>
  </si>
  <si>
    <t>Elmo's Diner Inc.</t>
  </si>
  <si>
    <t>776 9th St</t>
  </si>
  <si>
    <t>ROCK HOUSE LODGE INC</t>
  </si>
  <si>
    <t>35 E Main St</t>
  </si>
  <si>
    <t>THE MADISON GROUP OF CHARLOTTE LLC</t>
  </si>
  <si>
    <t>200 N Tryon St SUITE B</t>
  </si>
  <si>
    <t>Shoney's</t>
  </si>
  <si>
    <t>HM1 LLC</t>
  </si>
  <si>
    <t>4833 Berewick Town Center Dr STE A</t>
  </si>
  <si>
    <t>Island Fin Poke</t>
  </si>
  <si>
    <t>YOUNG PHARAOHS LLC</t>
  </si>
  <si>
    <t>2425 Hope Mills Rd</t>
  </si>
  <si>
    <t>TBD Restaurant Group LLC</t>
  </si>
  <si>
    <t>180 E Davie St</t>
  </si>
  <si>
    <t>The Raleigh Times Bar LLC</t>
  </si>
  <si>
    <t>133 Fayetteville St Ste 600</t>
  </si>
  <si>
    <t>Your Pie</t>
  </si>
  <si>
    <t>Valerio Foods</t>
  </si>
  <si>
    <t>402 Huffman Mill Rd</t>
  </si>
  <si>
    <t>Pikeville</t>
  </si>
  <si>
    <t>CE Fayetteville LLC</t>
  </si>
  <si>
    <t>2116 Skibo Rd</t>
  </si>
  <si>
    <t>Walk-On's Bistreaux &amp; Bar</t>
  </si>
  <si>
    <t>Pepper Moon Corporation</t>
  </si>
  <si>
    <t>1068 Boulder Rd</t>
  </si>
  <si>
    <t>Zen Hen LLC</t>
  </si>
  <si>
    <t>1794 Asheville Hwy</t>
  </si>
  <si>
    <t>Clipper Seafood Restaurant Inc</t>
  </si>
  <si>
    <t>914 Mall Loop Road</t>
  </si>
  <si>
    <t>No Joke Pizza LLC</t>
  </si>
  <si>
    <t>8133 Ardrey Kell Rd Ste 103</t>
  </si>
  <si>
    <t>Milton</t>
  </si>
  <si>
    <t>Lakewood Provision LLC</t>
  </si>
  <si>
    <t>1920 Chapel Hill Rd</t>
  </si>
  <si>
    <t>S &amp; C Winston LLC</t>
  </si>
  <si>
    <t>2857 Reynolda Rd</t>
  </si>
  <si>
    <t>East Coast Wings &amp; Grill</t>
  </si>
  <si>
    <t>Blaze Pizza</t>
  </si>
  <si>
    <t>Harper's Restaurants Inc</t>
  </si>
  <si>
    <t>1111 Metropolitan Ave Ste 700 A</t>
  </si>
  <si>
    <t>Milner Restaurants Inc</t>
  </si>
  <si>
    <t>630 S Stratford Rd</t>
  </si>
  <si>
    <t>Mount Airy</t>
  </si>
  <si>
    <t>Godavari - Trademark License Agreement</t>
  </si>
  <si>
    <t>Black Powder Smokehouse LLC</t>
  </si>
  <si>
    <t>411 east main street</t>
  </si>
  <si>
    <t>The Village Wayside LLC</t>
  </si>
  <si>
    <t>30 Lodge St</t>
  </si>
  <si>
    <t>EAST 1511 LLC</t>
  </si>
  <si>
    <t>4271 Park Rd Suite B</t>
  </si>
  <si>
    <t>BLAND'S FOODS INC</t>
  </si>
  <si>
    <t>316 Owen Dr</t>
  </si>
  <si>
    <t>Fat Tuesday</t>
  </si>
  <si>
    <t>Champions Bars &amp; More Inc.</t>
  </si>
  <si>
    <t>2109-152 Avent ferry Rd</t>
  </si>
  <si>
    <t>Filthy Lu's Saloon</t>
  </si>
  <si>
    <t>508 W Main Ave</t>
  </si>
  <si>
    <t>Gastonia</t>
  </si>
  <si>
    <t>Warrenton</t>
  </si>
  <si>
    <t>American Deli</t>
  </si>
  <si>
    <t>Shiki Sushi INC</t>
  </si>
  <si>
    <t>207 W Nc Highway 54</t>
  </si>
  <si>
    <t>Mama Dip's KitchenInc</t>
  </si>
  <si>
    <t>408 W Rosemary St</t>
  </si>
  <si>
    <t>Bakery ** &amp;&amp; Snack and Nonalcoholic Beverage Bar &amp;&amp; Restaurant</t>
  </si>
  <si>
    <t>Buffalo Wings &amp; Rings</t>
  </si>
  <si>
    <t>27 Club LLC</t>
  </si>
  <si>
    <t>13 Ascension Dr Apt E</t>
  </si>
  <si>
    <t>Pizza Inn of Washington Inc</t>
  </si>
  <si>
    <t>1509 Carolina Ave</t>
  </si>
  <si>
    <t>B3 Foods Inc.</t>
  </si>
  <si>
    <t>63 S Main St</t>
  </si>
  <si>
    <t>Marion</t>
  </si>
  <si>
    <t>Mel &amp; Lo's Bar and Grill</t>
  </si>
  <si>
    <t>155 W Mills Street Ste 112</t>
  </si>
  <si>
    <t>Joe's Old Fashion Bar-B-Que Inc.</t>
  </si>
  <si>
    <t>500 Greenhill Dr</t>
  </si>
  <si>
    <t>Whiteville</t>
  </si>
  <si>
    <t>C L DONUT LLC</t>
  </si>
  <si>
    <t>113 E Main St</t>
  </si>
  <si>
    <t>Havelock</t>
  </si>
  <si>
    <t>It Takes Tu</t>
  </si>
  <si>
    <t>1912 Riverknoll Dr</t>
  </si>
  <si>
    <t>FORTUNE COURTYARD INC.</t>
  </si>
  <si>
    <t>11737 Statesville Blvd</t>
  </si>
  <si>
    <t>RANDY'S BBQ LLC</t>
  </si>
  <si>
    <t>213 Salisbury Rd</t>
  </si>
  <si>
    <t>Statesville</t>
  </si>
  <si>
    <t>Other &amp;&amp; Bakery ** &amp;&amp; Caterer &amp;&amp; Food Stand, Food Truck, Food Cart &amp;&amp; Restaurant</t>
  </si>
  <si>
    <t>101 N Main St</t>
  </si>
  <si>
    <t>Havelock Donut LLC</t>
  </si>
  <si>
    <t>B2VENTURE LLC</t>
  </si>
  <si>
    <t>4300 Sharon Rd Apt 504</t>
  </si>
  <si>
    <t>Sanibel's LTD</t>
  </si>
  <si>
    <t>2929 N Main St</t>
  </si>
  <si>
    <t>JoeT.LLC</t>
  </si>
  <si>
    <t>6400 Carolina Beach Road  Ste 10</t>
  </si>
  <si>
    <t>Ballard Dezigns Inc</t>
  </si>
  <si>
    <t>2000 Fairview Road</t>
  </si>
  <si>
    <t>Wine Sellars LLC</t>
  </si>
  <si>
    <t>2003 Cotton Grove RdGerald</t>
  </si>
  <si>
    <t>Chef Hamm inc</t>
  </si>
  <si>
    <t>504 Forrest Dr</t>
  </si>
  <si>
    <t>Sanford</t>
  </si>
  <si>
    <t>Cherokee</t>
  </si>
  <si>
    <t>Pin &amp; Phon LLC</t>
  </si>
  <si>
    <t>7737 Good Middling Dr Ste</t>
  </si>
  <si>
    <t>Mo's Pit Barbecue Inc.</t>
  </si>
  <si>
    <t>331 Marina View Dr</t>
  </si>
  <si>
    <t>Karondas Sports Bar and Grill LLC</t>
  </si>
  <si>
    <t>2036 Rankin Mill Rd</t>
  </si>
  <si>
    <t>ARR Entertainment INC</t>
  </si>
  <si>
    <t>280 S Mangum St Suite 100</t>
  </si>
  <si>
    <t>Church's Chicken</t>
  </si>
  <si>
    <t>yj brothers inc.</t>
  </si>
  <si>
    <t>315 Blake St</t>
  </si>
  <si>
    <t>Wine &amp; Beer 101 INC</t>
  </si>
  <si>
    <t>1228 Heritage Links Dr</t>
  </si>
  <si>
    <t>Licensed Alcohol Producer &amp;&amp; Brewpub, Tasting Room, Taproom ** &amp;&amp; Bar, Saloon, Lounge, Tavern</t>
  </si>
  <si>
    <t>Qualified Joint-Venture (spouses)</t>
  </si>
  <si>
    <t>A&amp;E Sabores Corp</t>
  </si>
  <si>
    <t>1619 E Main St</t>
  </si>
  <si>
    <t>Lincolnton</t>
  </si>
  <si>
    <t>Emersons Coffee LLC</t>
  </si>
  <si>
    <t>1960 Us Highway 70 SE Ste 170</t>
  </si>
  <si>
    <t>Upright Hospitality LLC</t>
  </si>
  <si>
    <t>943 Riverside Dr</t>
  </si>
  <si>
    <t>GOGO HONEY PIG INC</t>
  </si>
  <si>
    <t>108 CANNON GATE DR</t>
  </si>
  <si>
    <t>More Cowbell LLC</t>
  </si>
  <si>
    <t>201 N Tryon St Ste 1010</t>
  </si>
  <si>
    <t>Jimmy's Concessions Inc.</t>
  </si>
  <si>
    <t>2656 Indigo Ln</t>
  </si>
  <si>
    <t>Creedmoor</t>
  </si>
  <si>
    <t>Uptowne Subway Inc</t>
  </si>
  <si>
    <t>110 Hwy 64 East</t>
  </si>
  <si>
    <t>Cashiers</t>
  </si>
  <si>
    <t>Blue Corn Inc</t>
  </si>
  <si>
    <t>716 9th St</t>
  </si>
  <si>
    <t>Pho cafe LLC</t>
  </si>
  <si>
    <t>3926 Market St Ste 201</t>
  </si>
  <si>
    <t>HRC RESTAURANT GROUP INC</t>
  </si>
  <si>
    <t>5033 Arco St</t>
  </si>
  <si>
    <t>Built Custom Burgers</t>
  </si>
  <si>
    <t>Salshack LLC</t>
  </si>
  <si>
    <t>118 N Main St Ste 100</t>
  </si>
  <si>
    <t>Atlanta Bread Company</t>
  </si>
  <si>
    <t>HARRIS SUBWAY INC</t>
  </si>
  <si>
    <t>5401 SILCHESTER LANE</t>
  </si>
  <si>
    <t>C. Grace &amp; Grier LLC</t>
  </si>
  <si>
    <t>407 Glenwood Ave</t>
  </si>
  <si>
    <t>Prasertdham LLC</t>
  </si>
  <si>
    <t>167 Mayo St</t>
  </si>
  <si>
    <t>Wine Down on Main Inc</t>
  </si>
  <si>
    <t>28 E Main St</t>
  </si>
  <si>
    <t>Sly Grog LLC</t>
  </si>
  <si>
    <t>271 Haywood St</t>
  </si>
  <si>
    <t>OCCASIONS II INC</t>
  </si>
  <si>
    <t>286 E Front St</t>
  </si>
  <si>
    <t>Sushi at the Park Inc.</t>
  </si>
  <si>
    <t>1163 Parkside Main St</t>
  </si>
  <si>
    <t>Slick's Bar-B-Q LLC</t>
  </si>
  <si>
    <t>2807 Mitchell Wood Dr</t>
  </si>
  <si>
    <t>Browns Summit</t>
  </si>
  <si>
    <t>La Patisserie Creperie</t>
  </si>
  <si>
    <t>631 Brawley School Rd suite 406</t>
  </si>
  <si>
    <t>Pappy's Enterprise Inc</t>
  </si>
  <si>
    <t>8214 Messenger Ct</t>
  </si>
  <si>
    <t>Stokesdale</t>
  </si>
  <si>
    <t>Youngsville</t>
  </si>
  <si>
    <t>Licensed Alcohol Producer &amp;&amp; Caterer &amp;&amp; Restaurant</t>
  </si>
  <si>
    <t>Best Western - Membership Agreement</t>
  </si>
  <si>
    <t>Modrin Inc.</t>
  </si>
  <si>
    <t>11211 Galleria Ave</t>
  </si>
  <si>
    <t>MADHUSHALA LLC</t>
  </si>
  <si>
    <t>615 Guilford Ave 2</t>
  </si>
  <si>
    <t>CENTURY CHINA BUFFET INC.</t>
  </si>
  <si>
    <t>936 S State St</t>
  </si>
  <si>
    <t>Yadkinville</t>
  </si>
  <si>
    <t>Piedmont Triad Productions Inc.</t>
  </si>
  <si>
    <t>4902 Bartlett St</t>
  </si>
  <si>
    <t>115 S Elm St</t>
  </si>
  <si>
    <t>Yarboroughs Restaurant LLC</t>
  </si>
  <si>
    <t>321 Marco Blvd</t>
  </si>
  <si>
    <t>Time Out Sports Bar &amp; Grille LLC</t>
  </si>
  <si>
    <t>1005 Monroe Street Suite K</t>
  </si>
  <si>
    <t>Saint Jacques @ The Burke Manor Inn</t>
  </si>
  <si>
    <t>303 Burke St</t>
  </si>
  <si>
    <t>Gibsonville</t>
  </si>
  <si>
    <t>PVG Enterprises LLC</t>
  </si>
  <si>
    <t>311 Crossroads Blvd</t>
  </si>
  <si>
    <t>Wild Ginger LLC</t>
  </si>
  <si>
    <t>1950 Hendersonville Rd Ste 120</t>
  </si>
  <si>
    <t>McLeans Ole Time Cafe Inc.</t>
  </si>
  <si>
    <t>418 W Gannon Ave</t>
  </si>
  <si>
    <t>Zebulon</t>
  </si>
  <si>
    <t>Oddwaters Inc</t>
  </si>
  <si>
    <t>310 Sunset Blvd N</t>
  </si>
  <si>
    <t>Sunset Beach</t>
  </si>
  <si>
    <t>Mount Holly</t>
  </si>
  <si>
    <t>Pathivara LLC</t>
  </si>
  <si>
    <t>9101 Pineville Matthews Rd Ste I</t>
  </si>
  <si>
    <t>HOUSE OF TAIPEI INC</t>
  </si>
  <si>
    <t>16500 Northcross Dr</t>
  </si>
  <si>
    <t>Spruce Street Tap LLC</t>
  </si>
  <si>
    <t>20 S Spruce St</t>
  </si>
  <si>
    <t>Sweet Charlie's</t>
  </si>
  <si>
    <t>Sharkbites LLC</t>
  </si>
  <si>
    <t>900 Loggerhead Rd</t>
  </si>
  <si>
    <t>Kure Beach</t>
  </si>
  <si>
    <t>SJ Restaurant Group LLC</t>
  </si>
  <si>
    <t>3700 Glenwood Ave #150</t>
  </si>
  <si>
    <t>Spring Garden TRWS LLC</t>
  </si>
  <si>
    <t>631 N Trade St</t>
  </si>
  <si>
    <t>Darin McKinney</t>
  </si>
  <si>
    <t>209 N Main St NW</t>
  </si>
  <si>
    <t>Lenoir</t>
  </si>
  <si>
    <t>A&amp;T Subway Inc.</t>
  </si>
  <si>
    <t>2351 I Telecom Drive</t>
  </si>
  <si>
    <t>Bonchon</t>
  </si>
  <si>
    <t>Mama Napoli Inc</t>
  </si>
  <si>
    <t>4544 South Blvd</t>
  </si>
  <si>
    <t>DS NINES INC</t>
  </si>
  <si>
    <t>4224 NW Cary Pkwy</t>
  </si>
  <si>
    <t>Japanani Express Inc</t>
  </si>
  <si>
    <t>3405 Hillsborough Rd Ste E</t>
  </si>
  <si>
    <t>Bombshell Beer Company LLC</t>
  </si>
  <si>
    <t>120 Quantum St</t>
  </si>
  <si>
    <t>Holly Springs</t>
  </si>
  <si>
    <t>Apothecary Beverage Company Inc</t>
  </si>
  <si>
    <t>151 Coxe Ave</t>
  </si>
  <si>
    <t>Licensed Alcohol Producer &amp;&amp; Distillery ** &amp;&amp; Brewpub, Tasting Room, Taproom **</t>
  </si>
  <si>
    <t>Surf Salt LLC</t>
  </si>
  <si>
    <t>1113 Military Cutoff Rd Ste F</t>
  </si>
  <si>
    <t>CHINA KING OF CANTON INC</t>
  </si>
  <si>
    <t>49 Plaza Loop</t>
  </si>
  <si>
    <t>Granite Falls</t>
  </si>
  <si>
    <t>TENDA INC</t>
  </si>
  <si>
    <t>9825 Chapel Hill Rd</t>
  </si>
  <si>
    <t>Sandpiper Restaurant of Fayetteville Inc</t>
  </si>
  <si>
    <t>1370 Hobbton Hwy</t>
  </si>
  <si>
    <t>Atlantic Beach</t>
  </si>
  <si>
    <t>Ko Kyu Inc</t>
  </si>
  <si>
    <t>4823 Meadow Dr Ste 108</t>
  </si>
  <si>
    <t>Fu-Sing Corporation</t>
  </si>
  <si>
    <t>202 W NC Highway 54 Ste 401</t>
  </si>
  <si>
    <t>Ariya Inc</t>
  </si>
  <si>
    <t>2900 Westinghouse Blvd Ste 116</t>
  </si>
  <si>
    <t>Groberg Visions Inc</t>
  </si>
  <si>
    <t>48 Haywood Park Dr</t>
  </si>
  <si>
    <t>Clyde</t>
  </si>
  <si>
    <t>Planet Smoothie</t>
  </si>
  <si>
    <t>SY Frozen Yogurt LLC</t>
  </si>
  <si>
    <t>1129 Weaver Dairy Rd STE V</t>
  </si>
  <si>
    <t>The Mill At Puppy Creek Inc</t>
  </si>
  <si>
    <t>1825 Johnson Mill Rd</t>
  </si>
  <si>
    <t>Raeford</t>
  </si>
  <si>
    <t>Jiangnanfood Inc</t>
  </si>
  <si>
    <t>9900 Poplar Tent Rd Ste 160</t>
  </si>
  <si>
    <t>MARESCA LLC</t>
  </si>
  <si>
    <t>177 Jonestown Rd</t>
  </si>
  <si>
    <t>107 W Main St</t>
  </si>
  <si>
    <t>Eastern North Carolina Hospitality Group Inc.</t>
  </si>
  <si>
    <t>4025 Hwy 43 North</t>
  </si>
  <si>
    <t>PW of Durham Inc</t>
  </si>
  <si>
    <t>2945 S Miami Blvd</t>
  </si>
  <si>
    <t>P &amp; E North Raleigh Inc.</t>
  </si>
  <si>
    <t>5959 Triangle Town Blvd FC 1108</t>
  </si>
  <si>
    <t>BBH WW Salisbury LLC</t>
  </si>
  <si>
    <t>Tasu Exress INC</t>
  </si>
  <si>
    <t>3307 Watkins Rd</t>
  </si>
  <si>
    <t>Sub Station II</t>
  </si>
  <si>
    <t>Stony Point</t>
  </si>
  <si>
    <t>Empress Room LLC</t>
  </si>
  <si>
    <t>403 Glenwood Ave</t>
  </si>
  <si>
    <t>55 Main Street</t>
  </si>
  <si>
    <t>Tasu Cary Inc</t>
  </si>
  <si>
    <t>5107 Southpark Dr Ste 205</t>
  </si>
  <si>
    <t>Ruth's Chris Steak House</t>
  </si>
  <si>
    <t>The Surf and Turf Lodge LLC</t>
  </si>
  <si>
    <t>808 N 14th St</t>
  </si>
  <si>
    <t>Bessemer City</t>
  </si>
  <si>
    <t>North Fourth Inc</t>
  </si>
  <si>
    <t>2014 Fairview Rd</t>
  </si>
  <si>
    <t>HayBro Uptown LLC</t>
  </si>
  <si>
    <t>330 S Tryon St</t>
  </si>
  <si>
    <t>Famous Toastery</t>
  </si>
  <si>
    <t>HOOH Inc.</t>
  </si>
  <si>
    <t>2043 Skibo Rd Unit 105</t>
  </si>
  <si>
    <t>Bhagawati Corporation</t>
  </si>
  <si>
    <t>19806 One Norman Cir Apt H</t>
  </si>
  <si>
    <t>DONUT PALACE INC</t>
  </si>
  <si>
    <t>4113 Arendell St</t>
  </si>
  <si>
    <t>K&amp;M Restaurant Group LLC</t>
  </si>
  <si>
    <t>107 Edinburgh South Drive Suite 120</t>
  </si>
  <si>
    <t>Imran Subway Inc</t>
  </si>
  <si>
    <t>316 N Eastern Blvd</t>
  </si>
  <si>
    <t>SIH Company</t>
  </si>
  <si>
    <t>402 Oberlin Rd unit 118</t>
  </si>
  <si>
    <t>Toreros lX Inc.</t>
  </si>
  <si>
    <t>4721 Atlantic Ave</t>
  </si>
  <si>
    <t>Freiz Barz</t>
  </si>
  <si>
    <t>4517 W Market St Ste A</t>
  </si>
  <si>
    <t>Jones lake &amp; fish camp inc</t>
  </si>
  <si>
    <t>5269 NC hwy 16 south</t>
  </si>
  <si>
    <t>Maiden</t>
  </si>
  <si>
    <t>ONKAR LLC</t>
  </si>
  <si>
    <t>411 FAYETTEVILLE ST STE 109</t>
  </si>
  <si>
    <t>Janbert Enterprises LLC</t>
  </si>
  <si>
    <t>3501 Oleander Dr Ste 13</t>
  </si>
  <si>
    <t>RAASVASANT INC</t>
  </si>
  <si>
    <t>1500 Mill St STE 104</t>
  </si>
  <si>
    <t>Granny's Kitchen Cherokee Inc.</t>
  </si>
  <si>
    <t>1098 Paint Town Road</t>
  </si>
  <si>
    <t>Gloria Jean's Coffees</t>
  </si>
  <si>
    <t>Sushinara Inc.</t>
  </si>
  <si>
    <t>2945 S Miami Blvd Ste 128</t>
  </si>
  <si>
    <t>Malama LLC</t>
  </si>
  <si>
    <t>108 Cape Fear Blvd</t>
  </si>
  <si>
    <t>Carolina Beach</t>
  </si>
  <si>
    <t>Uncle Maddio's of Charlotte LLC</t>
  </si>
  <si>
    <t>319 S Sharon Amity Rd Ste.200-D</t>
  </si>
  <si>
    <t>Uncle Maddio's Pizza</t>
  </si>
  <si>
    <t>Uptown Yolk Inc</t>
  </si>
  <si>
    <t>224 E 7th St</t>
  </si>
  <si>
    <t>Beef 'O' Brady's</t>
  </si>
  <si>
    <t>Coyote Kitchen Inc</t>
  </si>
  <si>
    <t>506 W King St</t>
  </si>
  <si>
    <t>Downtown Pizza Co.Inc.</t>
  </si>
  <si>
    <t>52 Hiwassee St</t>
  </si>
  <si>
    <t>Murphy</t>
  </si>
  <si>
    <t>WEATHERBY-TAYLOR ENTERPRISES LLC</t>
  </si>
  <si>
    <t>105 S 7th St</t>
  </si>
  <si>
    <t>A.G. KOUTSOUPIAS INC.</t>
  </si>
  <si>
    <t>202-G Market Street</t>
  </si>
  <si>
    <t>Cramerton</t>
  </si>
  <si>
    <t>COUNTRY FISH FRY OF FT BRAGG RD INC</t>
  </si>
  <si>
    <t>3307 FT BRAGG RD</t>
  </si>
  <si>
    <t>Q2 Group LLC</t>
  </si>
  <si>
    <t>69 Stamford Street</t>
  </si>
  <si>
    <t>Super China buffet 628</t>
  </si>
  <si>
    <t>143 Plaza Dr</t>
  </si>
  <si>
    <t>206 N Main St</t>
  </si>
  <si>
    <t>Indulge Catering LLC</t>
  </si>
  <si>
    <t>3108 Glenn Rd</t>
  </si>
  <si>
    <t>Belden Restaurants WW HV LLC</t>
  </si>
  <si>
    <t>310 New Parkside Dr</t>
  </si>
  <si>
    <t>NCB Enterprise Inc.</t>
  </si>
  <si>
    <t>2808 Rogers Rd Suite 100</t>
  </si>
  <si>
    <t>DRAGON GREAT WALL CHINESE RESTAURANT INC</t>
  </si>
  <si>
    <t>1520 Dabney Dr</t>
  </si>
  <si>
    <t>Family Ventures LLC</t>
  </si>
  <si>
    <t>4320 Old Walkertown Rd</t>
  </si>
  <si>
    <t>Lake Norman Catering LLC</t>
  </si>
  <si>
    <t>400 Gilead Road 1591</t>
  </si>
  <si>
    <t>S&amp;J GRACE INC</t>
  </si>
  <si>
    <t>423 TATE ST SUITE B</t>
  </si>
  <si>
    <t>Escazu Chocolates LLC</t>
  </si>
  <si>
    <t>936 N Blount St</t>
  </si>
  <si>
    <t>Sahtein LLC</t>
  </si>
  <si>
    <t>310 S Elm St Ste 1</t>
  </si>
  <si>
    <t>DARYLL LLC</t>
  </si>
  <si>
    <t>1103 Silas Creek Pkwy</t>
  </si>
  <si>
    <t>Clean Juice</t>
  </si>
  <si>
    <t>Charlotte Burruss</t>
  </si>
  <si>
    <t>3271 Calumet Dr</t>
  </si>
  <si>
    <t>GR8 Pizza LLC</t>
  </si>
  <si>
    <t>6756 Gordon Rd Ste 190</t>
  </si>
  <si>
    <t>Spencer</t>
  </si>
  <si>
    <t>Carrburritos in Davidson LLC</t>
  </si>
  <si>
    <t>445 S Main St Ste 210</t>
  </si>
  <si>
    <t>The Colorful Palate Inc</t>
  </si>
  <si>
    <t>3871 Sweeten Creek Rd</t>
  </si>
  <si>
    <t>Blacol inc.</t>
  </si>
  <si>
    <t>5401 Blowing Field Cir</t>
  </si>
  <si>
    <t>Knightdale</t>
  </si>
  <si>
    <t>Kaliviotis Inc.</t>
  </si>
  <si>
    <t>2409 S Main St Knob View Ct.</t>
  </si>
  <si>
    <t>True Flavors Diner Lakewood</t>
  </si>
  <si>
    <t>2022 Chapel Hill Rd</t>
  </si>
  <si>
    <t>Popbar</t>
  </si>
  <si>
    <t>New Dragon Court Inc</t>
  </si>
  <si>
    <t>4520 N Tryon St Ste 40</t>
  </si>
  <si>
    <t>Thai Spice of Albemarle INC</t>
  </si>
  <si>
    <t>1621 E Main St</t>
  </si>
  <si>
    <t>Albemarle</t>
  </si>
  <si>
    <t>East Garden Inc</t>
  </si>
  <si>
    <t>Bhagatsubs Inc</t>
  </si>
  <si>
    <t>718 W Trade St</t>
  </si>
  <si>
    <t>WANG'S KITCHEN OF RALEIGH INC</t>
  </si>
  <si>
    <t>6300 Creedmoor Rd Ste 114</t>
  </si>
  <si>
    <t>113 FUJI STEAKHOUSE INC</t>
  </si>
  <si>
    <t>2360 Forest Hills Rd W</t>
  </si>
  <si>
    <t>Wilson</t>
  </si>
  <si>
    <t>WFHIDEOUT LLC</t>
  </si>
  <si>
    <t>1839 S Main St Ste 600</t>
  </si>
  <si>
    <t>24 Blackbirds Cafe and Market LLC</t>
  </si>
  <si>
    <t>209 SW Market St</t>
  </si>
  <si>
    <t>Reidsville</t>
  </si>
  <si>
    <t>Smart Kitchen Inc</t>
  </si>
  <si>
    <t>36 Flowers Crossroads Way</t>
  </si>
  <si>
    <t>Clayton</t>
  </si>
  <si>
    <t>PA-Green Joes Coffee LLC</t>
  </si>
  <si>
    <t>2915 Battleground Ave Ste Suite A</t>
  </si>
  <si>
    <t>Drydock Corporation Inc</t>
  </si>
  <si>
    <t>2120 Walker Ave</t>
  </si>
  <si>
    <t>Hatchet Brewing Company LLC</t>
  </si>
  <si>
    <t>490 SW Broad St</t>
  </si>
  <si>
    <t>Granite Falls Holdings LLC</t>
  </si>
  <si>
    <t>1754 Catawba Valley Blvd SE</t>
  </si>
  <si>
    <t>Black Mountain Bistro and Catering Inc.</t>
  </si>
  <si>
    <t>203 E State St</t>
  </si>
  <si>
    <t>Black Mountain</t>
  </si>
  <si>
    <t>Mom's Kitchen Inc.</t>
  </si>
  <si>
    <t>8403 Nc Highway 87</t>
  </si>
  <si>
    <t>Unique Southern Estates  L.L.C.</t>
  </si>
  <si>
    <t>1122 E Morehead St</t>
  </si>
  <si>
    <t>YONGDELI OF CHARLOTTE INC</t>
  </si>
  <si>
    <t>718 W Trade St Ste M</t>
  </si>
  <si>
    <t>Baja Burrito Co. Inc.</t>
  </si>
  <si>
    <t>2109 Avent Ferry Rd 108</t>
  </si>
  <si>
    <t>Steelhammer LLC</t>
  </si>
  <si>
    <t>119 Cherry St</t>
  </si>
  <si>
    <t>Sister Wives LLC</t>
  </si>
  <si>
    <t>452 1/2 W Franklin St</t>
  </si>
  <si>
    <t>EML Properties</t>
  </si>
  <si>
    <t>50160 Governors Dr</t>
  </si>
  <si>
    <t>Thai Pearl LLC</t>
  </si>
  <si>
    <t>747 Haywood Rd</t>
  </si>
  <si>
    <t>Kays &amp; Long Inc.</t>
  </si>
  <si>
    <t>115 E February 1 Pl</t>
  </si>
  <si>
    <t>KNOTTY PINES</t>
  </si>
  <si>
    <t>226 Mulberry St NW</t>
  </si>
  <si>
    <t>My Shot LLC</t>
  </si>
  <si>
    <t>699 Inwood Rd</t>
  </si>
  <si>
    <t>Craven Street Company Inc</t>
  </si>
  <si>
    <t>500 Front St</t>
  </si>
  <si>
    <t>PHXYSM INC</t>
  </si>
  <si>
    <t>1043 Yadkinville RD</t>
  </si>
  <si>
    <t>Mocksville</t>
  </si>
  <si>
    <t>KABUTO 51 OF CHARLOTTE INC</t>
  </si>
  <si>
    <t>7724 Pineville Matthews Rd</t>
  </si>
  <si>
    <t>GREENSBORO INC</t>
  </si>
  <si>
    <t>607 S Elm St</t>
  </si>
  <si>
    <t>Curry in a Hurry LLC</t>
  </si>
  <si>
    <t>411 W Morgan St</t>
  </si>
  <si>
    <t>Ishana Corporation</t>
  </si>
  <si>
    <t>6715 Hillsborough St Ste 102</t>
  </si>
  <si>
    <t>Food Experience Inc</t>
  </si>
  <si>
    <t>1501 Patton Ave Ste 2</t>
  </si>
  <si>
    <t>Khan Subway Inc</t>
  </si>
  <si>
    <t>2785 W 5th St</t>
  </si>
  <si>
    <t>Fiji Yan Inc.</t>
  </si>
  <si>
    <t>1250 Western Blvd</t>
  </si>
  <si>
    <t>Barry's Cafe Inc</t>
  </si>
  <si>
    <t>2851 Jones Franklin Rd</t>
  </si>
  <si>
    <t>FOODIE CULTURE LLC</t>
  </si>
  <si>
    <t>8640 University City Blvd Ste A1</t>
  </si>
  <si>
    <t>Normando Enterprise LLC</t>
  </si>
  <si>
    <t>101 Bonnie Pl Ste O</t>
  </si>
  <si>
    <t>Archdale</t>
  </si>
  <si>
    <t>Box Seat Management Co.</t>
  </si>
  <si>
    <t>5006 High Point Rd Ste E</t>
  </si>
  <si>
    <t>Hillsborough Bar Group LLC</t>
  </si>
  <si>
    <t>115 W Margaret Ln</t>
  </si>
  <si>
    <t>GUANABARA INC</t>
  </si>
  <si>
    <t>106 S Holden Rd</t>
  </si>
  <si>
    <t>Let's Have Fun Dining LLC</t>
  </si>
  <si>
    <t>204 Muirs Chapel Rd. Ste. 100</t>
  </si>
  <si>
    <t>CoreLife Eatery</t>
  </si>
  <si>
    <t>Death and Taxes LLC</t>
  </si>
  <si>
    <t>Two Guys n A Kitchen</t>
  </si>
  <si>
    <t>2701 Freedom Dr Suite B</t>
  </si>
  <si>
    <t>KAKK LLC</t>
  </si>
  <si>
    <t>6623 Market St</t>
  </si>
  <si>
    <t>Nakato NC LLC</t>
  </si>
  <si>
    <t>8601 University Exec Park Dr</t>
  </si>
  <si>
    <t>Banana Leaf LLC</t>
  </si>
  <si>
    <t>Chubby's Subs and Such Inc</t>
  </si>
  <si>
    <t>104 Thornburg Dr SE Ste K</t>
  </si>
  <si>
    <t>Conover</t>
  </si>
  <si>
    <t>Varna LLC</t>
  </si>
  <si>
    <t>10255 Chapel Hill Rd Ste 200</t>
  </si>
  <si>
    <t>WY Kitchen Raleigh Inc.</t>
  </si>
  <si>
    <t>8320 Litchford Rd Ste 160</t>
  </si>
  <si>
    <t>T&amp;S2 LLC</t>
  </si>
  <si>
    <t>4005 Precision Way</t>
  </si>
  <si>
    <t>Adelines Inc</t>
  </si>
  <si>
    <t>2201 Walker Ave</t>
  </si>
  <si>
    <t>Gypsy Queen Cuisine Deli &amp; Market</t>
  </si>
  <si>
    <t>807 A Patton Ave</t>
  </si>
  <si>
    <t>Event Management Solutions Inc.</t>
  </si>
  <si>
    <t>436 East 36th St.</t>
  </si>
  <si>
    <t>Grandview Restaurant INC</t>
  </si>
  <si>
    <t>10575-1 HWY 105S</t>
  </si>
  <si>
    <t>Banner Elk</t>
  </si>
  <si>
    <t>Ara Hospitality Inc.</t>
  </si>
  <si>
    <t>2945 S Miami Blvd Ste 130</t>
  </si>
  <si>
    <t>Japan 49 LLC</t>
  </si>
  <si>
    <t>10920 Winds Crossing Dr</t>
  </si>
  <si>
    <t>ZSGS LLC</t>
  </si>
  <si>
    <t>519 W North St</t>
  </si>
  <si>
    <t>McSono LLC</t>
  </si>
  <si>
    <t>115 N Main St</t>
  </si>
  <si>
    <t>Sarvejana LLC</t>
  </si>
  <si>
    <t>128 Brevard Ct</t>
  </si>
  <si>
    <t>JV Ventures LLC</t>
  </si>
  <si>
    <t>Bida Manda LLC</t>
  </si>
  <si>
    <t>222 S Blount St</t>
  </si>
  <si>
    <t>Centro Mexican Restaurant</t>
  </si>
  <si>
    <t>106 S Wilmington St</t>
  </si>
  <si>
    <t>Valhalla Meadery LLC</t>
  </si>
  <si>
    <t>1048 Copperfield Blvd NE Ste 101</t>
  </si>
  <si>
    <t>Ruckus Inc</t>
  </si>
  <si>
    <t>2233 Avent Ferry Rd</t>
  </si>
  <si>
    <t>Tsurumen Fayetteville Inc.</t>
  </si>
  <si>
    <t>508 N McPherson Church Rd</t>
  </si>
  <si>
    <t>Asahi Inc</t>
  </si>
  <si>
    <t>10577 E Nc Highway 97</t>
  </si>
  <si>
    <t>Other &amp;&amp; Licensed Alcohol Producer &amp;&amp; Winery **</t>
  </si>
  <si>
    <t>Hansen Catering Inc</t>
  </si>
  <si>
    <t>1035 N Country Club Rd</t>
  </si>
  <si>
    <t>Lam buffet inc</t>
  </si>
  <si>
    <t>1608 E 11th St</t>
  </si>
  <si>
    <t>Siler City</t>
  </si>
  <si>
    <t>Licensed Alcohol Producer &amp;&amp; Bar, Saloon, Lounge, Tavern</t>
  </si>
  <si>
    <t>Thai At Main St. LLC</t>
  </si>
  <si>
    <t>317 W Main St</t>
  </si>
  <si>
    <t>Shree santram Corp</t>
  </si>
  <si>
    <t>2221 Roxie St NE</t>
  </si>
  <si>
    <t>Kannapolis</t>
  </si>
  <si>
    <t>L A Reynolds</t>
  </si>
  <si>
    <t>381 Jonestown Rd</t>
  </si>
  <si>
    <t>Mount Olive</t>
  </si>
  <si>
    <t>Romdrey LLC</t>
  </si>
  <si>
    <t>35 Suttles Road Suite 100</t>
  </si>
  <si>
    <t>Pittsboro</t>
  </si>
  <si>
    <t>Creative Catering LLC</t>
  </si>
  <si>
    <t>4784 Kinnamon Rd</t>
  </si>
  <si>
    <t>1900 Mexican Grill LLC</t>
  </si>
  <si>
    <t>5510 Park Road Suite 1E</t>
  </si>
  <si>
    <t>bernardin's inc</t>
  </si>
  <si>
    <t>901 W 4th St</t>
  </si>
  <si>
    <t>shiv-shanker inc</t>
  </si>
  <si>
    <t>10159 Us 70 Business Hwy W</t>
  </si>
  <si>
    <t>TLC THAI MAX LLC</t>
  </si>
  <si>
    <t>3320 SILAS CREEK PARKWAY FC 9</t>
  </si>
  <si>
    <t>Himalayan Grill LLC</t>
  </si>
  <si>
    <t>1207 Kildaire Farm Rd Ste J</t>
  </si>
  <si>
    <t>C F Nians Corp</t>
  </si>
  <si>
    <t>1401 SE Maynard Rd Ste L</t>
  </si>
  <si>
    <t>Broadway Arts Catering and Event Specialists</t>
  </si>
  <si>
    <t>49 Broadway St Ste 9</t>
  </si>
  <si>
    <t>M &amp; D AHN INC.</t>
  </si>
  <si>
    <t>5062 Yadkin Rd</t>
  </si>
  <si>
    <t>OFFENHAUSER &amp; BEDSOLE INVESTMENTS INC</t>
  </si>
  <si>
    <t>2417 ROBESON STREET</t>
  </si>
  <si>
    <t>Hung-Tao Inc</t>
  </si>
  <si>
    <t>218 N Poindexter St</t>
  </si>
  <si>
    <t>Hako Sushi Inc</t>
  </si>
  <si>
    <t>2603 Glenwood Ave Ste 155</t>
  </si>
  <si>
    <t>GC Westover Inc.</t>
  </si>
  <si>
    <t>1430 Westover Ter</t>
  </si>
  <si>
    <t>COPA LLC</t>
  </si>
  <si>
    <t>Monica Eats Inc</t>
  </si>
  <si>
    <t>3121-103 Edwards Mill Rd</t>
  </si>
  <si>
    <t>C and D Pizza Inc.</t>
  </si>
  <si>
    <t>3518 Island Dr</t>
  </si>
  <si>
    <t>TAIFU INC</t>
  </si>
  <si>
    <t>1520 South Blvd</t>
  </si>
  <si>
    <t>SUPER CHINA CARY INC</t>
  </si>
  <si>
    <t>2972 Kildaire Farm Rd</t>
  </si>
  <si>
    <t>Singas Famous Pizza</t>
  </si>
  <si>
    <t>NELLIE RUTH'S LLC</t>
  </si>
  <si>
    <t>105 E FISHER STREET</t>
  </si>
  <si>
    <t>S&amp;S SUNSHINE INC</t>
  </si>
  <si>
    <t>1564 Highwoods Blvd Ste E</t>
  </si>
  <si>
    <t>Charlotte Hospitality Group LLC</t>
  </si>
  <si>
    <t>2001 E 7th St Suite D</t>
  </si>
  <si>
    <t>NO 1 CHADBOURN INC</t>
  </si>
  <si>
    <t>803 N BROWN ST</t>
  </si>
  <si>
    <t>Metropolitan Concepts Ltd.</t>
  </si>
  <si>
    <t>2410 Park Rd</t>
  </si>
  <si>
    <t>Southbound Sandwich Works inc.</t>
  </si>
  <si>
    <t>3328 S Church St</t>
  </si>
  <si>
    <t>New Sichuan Restaurant LLC.</t>
  </si>
  <si>
    <t>2125 Silas Creek Pkwy</t>
  </si>
  <si>
    <t>1004 Lower Shiloh Way Suite 106/107</t>
  </si>
  <si>
    <t>Samoha Restaurants LLC</t>
  </si>
  <si>
    <t>602 W Sugar Creek Rd Unit 4</t>
  </si>
  <si>
    <t>Fairview</t>
  </si>
  <si>
    <t>La Cava Restaurant Inc.</t>
  </si>
  <si>
    <t>329 S Church St</t>
  </si>
  <si>
    <t>Full Plate Inc</t>
  </si>
  <si>
    <t>4900 Nc Highway 55 Suite 520</t>
  </si>
  <si>
    <t>Brigs Restaurants</t>
  </si>
  <si>
    <t>Pressed Sandwich House LLC</t>
  </si>
  <si>
    <t>10630 Durant Rd Ste 104</t>
  </si>
  <si>
    <t>EAK Enterprises LLC</t>
  </si>
  <si>
    <t>9818 Gilead Rd B102</t>
  </si>
  <si>
    <t>LUCKY TAVERN INC.</t>
  </si>
  <si>
    <t>8225 University City Blvd</t>
  </si>
  <si>
    <t>Break Time Billiards LLC</t>
  </si>
  <si>
    <t>6442 Tryon Rd</t>
  </si>
  <si>
    <t>Winery ** &amp;&amp; Brewpub, Tasting Room, Taproom **</t>
  </si>
  <si>
    <t>The Sylva Coffee Shop Inc</t>
  </si>
  <si>
    <t>385 W Main St</t>
  </si>
  <si>
    <t>Sylva</t>
  </si>
  <si>
    <t>shito inc</t>
  </si>
  <si>
    <t>3007 Central Ave</t>
  </si>
  <si>
    <t>phasukkan-beckeinc</t>
  </si>
  <si>
    <t>2205 Midland Rd</t>
  </si>
  <si>
    <t>Pinehurst</t>
  </si>
  <si>
    <t>Bullock's Bar B Cue Inc</t>
  </si>
  <si>
    <t>3330 Quebec Dr</t>
  </si>
  <si>
    <t>LUMBERTON FOOD GROUP INC</t>
  </si>
  <si>
    <t>220 Jackson Ct</t>
  </si>
  <si>
    <t>Hatteras Fish Co. LLC</t>
  </si>
  <si>
    <t>54214 Nc 12 Hwy</t>
  </si>
  <si>
    <t>BULL CITY KBBQ LLC</t>
  </si>
  <si>
    <t>5420 DURHAM CHAPEL HILL BLVD</t>
  </si>
  <si>
    <t>Pantego</t>
  </si>
  <si>
    <t>LONG FENG INC</t>
  </si>
  <si>
    <t>4244 Wright Ave</t>
  </si>
  <si>
    <t>Thomasville</t>
  </si>
  <si>
    <t>Mansa Associates Inc.</t>
  </si>
  <si>
    <t>3205 Sandy Ridge Rd</t>
  </si>
  <si>
    <t>Colfax</t>
  </si>
  <si>
    <t>Spring Lake</t>
  </si>
  <si>
    <t>China King of 3886 Inc.</t>
  </si>
  <si>
    <t>108 S King St</t>
  </si>
  <si>
    <t>H &amp; Z Dining Group Inc</t>
  </si>
  <si>
    <t>410 Four Seasons Town Ctr Level 3</t>
  </si>
  <si>
    <t>The Olive Tree Deli of North Carolina Inc</t>
  </si>
  <si>
    <t>580 S Stratford Rd</t>
  </si>
  <si>
    <t>Liyan Inc</t>
  </si>
  <si>
    <t>2000 Avondale Dr Ste B</t>
  </si>
  <si>
    <t>Bellamy Fam Enterprises LLC</t>
  </si>
  <si>
    <t>4325 Glenwood Ave Ste 1114</t>
  </si>
  <si>
    <t>Pizza Hut</t>
  </si>
  <si>
    <t>VVL Inc</t>
  </si>
  <si>
    <t>7001 South Blvd Ste B</t>
  </si>
  <si>
    <t>119 N Main St</t>
  </si>
  <si>
    <t>JC CRAB LLC</t>
  </si>
  <si>
    <t>120 Hanes Square Cir</t>
  </si>
  <si>
    <t>B &amp; F Wine &amp; Beer Corporation</t>
  </si>
  <si>
    <t>139 N Front St</t>
  </si>
  <si>
    <t>Smithfield</t>
  </si>
  <si>
    <t>FORTUNE FOOD INC</t>
  </si>
  <si>
    <t>5959 Triangle Town Blvd Ste 1132</t>
  </si>
  <si>
    <t>Ashboro's Bottle and Can LLC</t>
  </si>
  <si>
    <t>326 W Salisbury St</t>
  </si>
  <si>
    <t>Ugly Dog LLC</t>
  </si>
  <si>
    <t>294 S 4th St #1648</t>
  </si>
  <si>
    <t>Highlands</t>
  </si>
  <si>
    <t>Rey Khan LLC</t>
  </si>
  <si>
    <t>746 Martin Luther King Jr Blvd</t>
  </si>
  <si>
    <t>TAIYONG INC</t>
  </si>
  <si>
    <t>3629 N Davidson St 103N</t>
  </si>
  <si>
    <t>The Coastal Roaster LLC</t>
  </si>
  <si>
    <t>5954 Carolina Beach Rd Suite 170</t>
  </si>
  <si>
    <t>Derar Inc.</t>
  </si>
  <si>
    <t>116 Middleton Dr</t>
  </si>
  <si>
    <t>Cortez of Raleigh LLC</t>
  </si>
  <si>
    <t>413 Glenwood Ave</t>
  </si>
  <si>
    <t>Canteen 411 LLC</t>
  </si>
  <si>
    <t>411 W 4th St</t>
  </si>
  <si>
    <t>The Loco Project LLC</t>
  </si>
  <si>
    <t>3723 N Croatan Hwy Unit E</t>
  </si>
  <si>
    <t>Kitty Hawk</t>
  </si>
  <si>
    <t>252 GRILL INC</t>
  </si>
  <si>
    <t>100 Berry St</t>
  </si>
  <si>
    <t>Hertford</t>
  </si>
  <si>
    <t>Subway Of Morganton Inc</t>
  </si>
  <si>
    <t>100 East Fleming Drive</t>
  </si>
  <si>
    <t>MANNA (5B2F) INC</t>
  </si>
  <si>
    <t>1813 N. BERKELEY BLVD #E</t>
  </si>
  <si>
    <t>Yesterdays Cafe Inc.</t>
  </si>
  <si>
    <t>38 Chinquapin Rd</t>
  </si>
  <si>
    <t>rodgers catering inc.</t>
  </si>
  <si>
    <t>1419 Trotters Rdg</t>
  </si>
  <si>
    <t>CB Crabtree Inc</t>
  </si>
  <si>
    <t>4325 Glenwood Ave Ste K21</t>
  </si>
  <si>
    <t>Porcupine Provisions Inc.</t>
  </si>
  <si>
    <t>1520 East Boulevard</t>
  </si>
  <si>
    <t>Camel City Coffee LLC</t>
  </si>
  <si>
    <t>110 Oakwood Dr Suite F</t>
  </si>
  <si>
    <t>HOUSHI INC</t>
  </si>
  <si>
    <t>8943 S Tryon St Unit Q</t>
  </si>
  <si>
    <t>kinston subways inc</t>
  </si>
  <si>
    <t>2405 N Herritage St Ste K</t>
  </si>
  <si>
    <t>Kinston</t>
  </si>
  <si>
    <t>AACE INC</t>
  </si>
  <si>
    <t>236 E Washington St</t>
  </si>
  <si>
    <t>Eastern Pizza Products INC</t>
  </si>
  <si>
    <t>9 South Lake Park Blvd</t>
  </si>
  <si>
    <t>Teramar LLC</t>
  </si>
  <si>
    <t>311 Judges Rd Ste 1A</t>
  </si>
  <si>
    <t>XIANG YU INC</t>
  </si>
  <si>
    <t>1309 N Broome St</t>
  </si>
  <si>
    <t>SAKI LLC</t>
  </si>
  <si>
    <t>1448 EDGEWOOD DR STE 700</t>
  </si>
  <si>
    <t>Dumpling Girls LLC</t>
  </si>
  <si>
    <t>223 Cessna Rd</t>
  </si>
  <si>
    <t>SAKURA 8 INC</t>
  </si>
  <si>
    <t>2634 Timber Dr</t>
  </si>
  <si>
    <t>Garner</t>
  </si>
  <si>
    <t>Well-Bred Bakery &amp; Cafe Inc</t>
  </si>
  <si>
    <t>232 Reems Creek Rd Unit 3</t>
  </si>
  <si>
    <t>Weaverville</t>
  </si>
  <si>
    <t>The Cove Inn LLC</t>
  </si>
  <si>
    <t>2633 Holden Beach Rd SW</t>
  </si>
  <si>
    <t>Supply</t>
  </si>
  <si>
    <t>SGC Enterprises Inc.</t>
  </si>
  <si>
    <t>1914 Martin Luther King Jr. Blvd</t>
  </si>
  <si>
    <t>New Bern</t>
  </si>
  <si>
    <t>Mama Ruth's LLC</t>
  </si>
  <si>
    <t>12 Community Circle Dr</t>
  </si>
  <si>
    <t>Angier</t>
  </si>
  <si>
    <t>Fortune Cat LLC</t>
  </si>
  <si>
    <t>14 W Martin St</t>
  </si>
  <si>
    <t>603 Glenwood Inc</t>
  </si>
  <si>
    <t>603 Glenwood Ave</t>
  </si>
  <si>
    <t>41 North Coffee Co</t>
  </si>
  <si>
    <t>41 N Main St  Box 322</t>
  </si>
  <si>
    <t>Wendell</t>
  </si>
  <si>
    <t>Minerva Projects LLC</t>
  </si>
  <si>
    <t>530 Foster St Unit 101</t>
  </si>
  <si>
    <t>Mighty Good Eats LLC</t>
  </si>
  <si>
    <t>626 Haywood Rd</t>
  </si>
  <si>
    <t>Heller Pettit LLC</t>
  </si>
  <si>
    <t>2260 S Church St Suite 101</t>
  </si>
  <si>
    <t>Baked Pie Company LLC</t>
  </si>
  <si>
    <t>4 Long Shoals Rd St A</t>
  </si>
  <si>
    <t>Carmine and Nello LLC</t>
  </si>
  <si>
    <t>8460 NC 87</t>
  </si>
  <si>
    <t>HOBA INC</t>
  </si>
  <si>
    <t>3706 Elmsley St Ste 101</t>
  </si>
  <si>
    <t>Rocca's Bakery &amp; Confections LLC</t>
  </si>
  <si>
    <t>176 Nc Highway 49 N</t>
  </si>
  <si>
    <t>Ramseur</t>
  </si>
  <si>
    <t>Other &amp;&amp; Snack and Nonalcoholic Beverage Bar &amp;&amp; Caterer &amp;&amp; Food Stand, Food Truck, Food Cart</t>
  </si>
  <si>
    <t>Salvation Coffee Company LLC</t>
  </si>
  <si>
    <t>3321 S Church St</t>
  </si>
  <si>
    <t>Guadalupe LLC</t>
  </si>
  <si>
    <t>606 W Main St</t>
  </si>
  <si>
    <t>Sweeter By The Pound</t>
  </si>
  <si>
    <t>5114 Valcourt Rd</t>
  </si>
  <si>
    <t>Queen City Healthy Eats #1 LLC</t>
  </si>
  <si>
    <t>302 Colonades Way Ste D209</t>
  </si>
  <si>
    <t>Capriotti's Sandwich Shop</t>
  </si>
  <si>
    <t>RH LLC</t>
  </si>
  <si>
    <t>225 S Madison St</t>
  </si>
  <si>
    <t>Black Eyed Susan Catering LLC</t>
  </si>
  <si>
    <t>99 Terry Estate Dr</t>
  </si>
  <si>
    <t>DUFFER'S PUB &amp; DELI II INC</t>
  </si>
  <si>
    <t>4924-1 MAIN STREET</t>
  </si>
  <si>
    <t>Save Me The Waltz LLC</t>
  </si>
  <si>
    <t>56 Patton Ave Ste 100</t>
  </si>
  <si>
    <t>Paula Brown</t>
  </si>
  <si>
    <t>6316-a Old Sugar Creek Road</t>
  </si>
  <si>
    <t>Snack and Nonalcoholic Beverage Bar &amp;&amp; Bar, Saloon, Lounge, Tavern &amp;&amp; Caterer &amp;&amp; Food Stand, Food Truck, Food Cart &amp;&amp; Restaurant</t>
  </si>
  <si>
    <t>NEW YORK CHINA INC</t>
  </si>
  <si>
    <t>7605 NC HWY 68 N STE A</t>
  </si>
  <si>
    <t>Martin Farm and Winery INC.</t>
  </si>
  <si>
    <t>213 Martin Farm Ln</t>
  </si>
  <si>
    <t>Knotts Island</t>
  </si>
  <si>
    <t>Other &amp;&amp; Winery ** &amp;&amp; Brewpub, Tasting Room, Taproom **</t>
  </si>
  <si>
    <t>Johnny Dollars Inc</t>
  </si>
  <si>
    <t>3920 S Tryon St</t>
  </si>
  <si>
    <t>J Davison Inc</t>
  </si>
  <si>
    <t>1724 Westover Dr</t>
  </si>
  <si>
    <t>103 E Main St</t>
  </si>
  <si>
    <t>239 Main St</t>
  </si>
  <si>
    <t>Shelby</t>
  </si>
  <si>
    <t>Nakia Cureton</t>
  </si>
  <si>
    <t>26 N Williams St.</t>
  </si>
  <si>
    <t>Polkton</t>
  </si>
  <si>
    <t>Dorothy's Catering 2</t>
  </si>
  <si>
    <t>701 Westmont Dr</t>
  </si>
  <si>
    <t>Poke Cafe LLC</t>
  </si>
  <si>
    <t>11318 N Community House Rd Ste 203</t>
  </si>
  <si>
    <t>lams china buffet inc</t>
  </si>
  <si>
    <t>504 W Fleming Dr</t>
  </si>
  <si>
    <t>Fantasy International Inc.</t>
  </si>
  <si>
    <t>125 Manley Ave</t>
  </si>
  <si>
    <t>Hampstead</t>
  </si>
  <si>
    <t>828 FAMILY PIZZERIA INC.</t>
  </si>
  <si>
    <t>946 Merrimon Ave</t>
  </si>
  <si>
    <t>Vickie Setzer</t>
  </si>
  <si>
    <t>117 Main St NW</t>
  </si>
  <si>
    <t>LaTonya Neal</t>
  </si>
  <si>
    <t>3027 Randleman Rd Ste F</t>
  </si>
  <si>
    <t>Top Shelf Group LLC</t>
  </si>
  <si>
    <t>9101 Monroe Road #110</t>
  </si>
  <si>
    <t>Capital K Enterprises Inc.</t>
  </si>
  <si>
    <t>4710-B Hicone Road</t>
  </si>
  <si>
    <t>Sweeties Southern &amp; Vegan Catering</t>
  </si>
  <si>
    <t>1309 Halley</t>
  </si>
  <si>
    <t>Smart Fella Inc</t>
  </si>
  <si>
    <t>8314 Chapel Hill Rd</t>
  </si>
  <si>
    <t>Alicia Chamberlain</t>
  </si>
  <si>
    <t>1638 Crystal Ln</t>
  </si>
  <si>
    <t>Stem</t>
  </si>
  <si>
    <t>Legion Capitol Towers LLC</t>
  </si>
  <si>
    <t>5610 Carnegie Blvd</t>
  </si>
  <si>
    <t>Coral Yang Corporation</t>
  </si>
  <si>
    <t>9525 Birkdale Crossing Dr Ste 106</t>
  </si>
  <si>
    <t>MONTE DE REY INC</t>
  </si>
  <si>
    <t>1780 W Us Highway 421 Ste A</t>
  </si>
  <si>
    <t>Wilkesboro</t>
  </si>
  <si>
    <t>Farmville</t>
  </si>
  <si>
    <t>Renaissance Restaurant GroupLLC</t>
  </si>
  <si>
    <t>1047 Beaver Creek Commons Dr</t>
  </si>
  <si>
    <t>Apex</t>
  </si>
  <si>
    <t>Central Restaurant Company LLC</t>
  </si>
  <si>
    <t>207 S Van Buren Rd</t>
  </si>
  <si>
    <t>ARNIM SUBWAY INC</t>
  </si>
  <si>
    <t>2211 Fleming Rd</t>
  </si>
  <si>
    <t>OM HOT PIZZA LLC</t>
  </si>
  <si>
    <t>4522 W Wendover Ave Ste 110</t>
  </si>
  <si>
    <t>SRI SAI LAKSHMI LLC</t>
  </si>
  <si>
    <t>205 STRATFORD ROAD</t>
  </si>
  <si>
    <t>Mad Greek LLC</t>
  </si>
  <si>
    <t>5824 Samet Dr</t>
  </si>
  <si>
    <t>KRAZY FISH INC</t>
  </si>
  <si>
    <t>2501 Central Ave</t>
  </si>
  <si>
    <t>Caltega Inc.</t>
  </si>
  <si>
    <t>201 Sir Walter Raleigh St</t>
  </si>
  <si>
    <t>Manteo</t>
  </si>
  <si>
    <t>Autumn Mickel</t>
  </si>
  <si>
    <t>1801 Pictou Road</t>
  </si>
  <si>
    <t>Pony Island Restaurant</t>
  </si>
  <si>
    <t>51 Ocean View Road</t>
  </si>
  <si>
    <t>Ocracoke</t>
  </si>
  <si>
    <t>Noah Brody Company</t>
  </si>
  <si>
    <t>621 Irvin Garrish Hwy #453</t>
  </si>
  <si>
    <t>Artesana 100% Natural LLC</t>
  </si>
  <si>
    <t>76 S Main St</t>
  </si>
  <si>
    <t>CRAFT BISTRO LLC</t>
  </si>
  <si>
    <t>203 E Buck Mountain Rd</t>
  </si>
  <si>
    <t>West Jefferson</t>
  </si>
  <si>
    <t>QUEEN SHEBA LIMITED LIABILITY COMPANY</t>
  </si>
  <si>
    <t>4808 Central Ave Ste C</t>
  </si>
  <si>
    <t>1104 Ledsome Ln STE 102</t>
  </si>
  <si>
    <t>HUANG'S KITCHEN INC.</t>
  </si>
  <si>
    <t>2705 N MAIN STREET #109</t>
  </si>
  <si>
    <t>Bakery ** &amp;&amp; Food Stand, Food Truck, Food Cart &amp;&amp; Restaurant</t>
  </si>
  <si>
    <t>1911 Central Ave LLC</t>
  </si>
  <si>
    <t>1911 Central Ave</t>
  </si>
  <si>
    <t>Taps &amp; Tackle LLC</t>
  </si>
  <si>
    <t>704 Evans St</t>
  </si>
  <si>
    <t>Tokman Foods Inc</t>
  </si>
  <si>
    <t>674 W Corbett Ave</t>
  </si>
  <si>
    <t>Swansboro</t>
  </si>
  <si>
    <t>Mccoys Grill</t>
  </si>
  <si>
    <t>3304 Neuse Blvd</t>
  </si>
  <si>
    <t>A'Nets Katch Inc</t>
  </si>
  <si>
    <t>2009 Village Park Dr</t>
  </si>
  <si>
    <t>Marcon of Wilson LLC.</t>
  </si>
  <si>
    <t>124 Barnes St SW</t>
  </si>
  <si>
    <t>miss angels heavenly pies inc</t>
  </si>
  <si>
    <t>153 N Main St</t>
  </si>
  <si>
    <t>HTBC LLC</t>
  </si>
  <si>
    <t>3008 Redford Dr</t>
  </si>
  <si>
    <t>Delectables by Holly inc.</t>
  </si>
  <si>
    <t>901 Berryhill Rd Suite A.</t>
  </si>
  <si>
    <t>Licensed Alcohol Producer &amp;&amp; Distillery **</t>
  </si>
  <si>
    <t>Ricky Carlson</t>
  </si>
  <si>
    <t>12744 Lancaster Hwy Ste B</t>
  </si>
  <si>
    <t>Twelve Tavern LLC</t>
  </si>
  <si>
    <t>247 City Hall St</t>
  </si>
  <si>
    <t>Groucho's Deli of Hickory</t>
  </si>
  <si>
    <t>1025 2nd St NE</t>
  </si>
  <si>
    <t>Grouchoâ€™s Deli</t>
  </si>
  <si>
    <t>The Casual Pint</t>
  </si>
  <si>
    <t>Mall Treats LLC</t>
  </si>
  <si>
    <t>7606 Canvas Art Ter</t>
  </si>
  <si>
    <t>FAO Cakes&amp; Catering LLC</t>
  </si>
  <si>
    <t>521 N Liberty St Suite 100</t>
  </si>
  <si>
    <t>NAWAB RESTAURANT INC</t>
  </si>
  <si>
    <t>129 S Stratford Rd</t>
  </si>
  <si>
    <t>Simply Soul LLC</t>
  </si>
  <si>
    <t>4339 S Main St Frnt FRNT</t>
  </si>
  <si>
    <t>Carolina Wich LLC</t>
  </si>
  <si>
    <t>108 Gatefield Dr</t>
  </si>
  <si>
    <t>Jannie Denise Johnson</t>
  </si>
  <si>
    <t>318 Hereford Dr</t>
  </si>
  <si>
    <t>AKLA  LTD</t>
  </si>
  <si>
    <t>3 SW Pack Sq</t>
  </si>
  <si>
    <t>R.M.L. LLC</t>
  </si>
  <si>
    <t>636 Nc 24 27 Byp E Ste 14</t>
  </si>
  <si>
    <t>Other &amp;&amp; Brewpub, Tasting Room, Taproom **</t>
  </si>
  <si>
    <t>Quang Bright</t>
  </si>
  <si>
    <t>127 Essex Dr</t>
  </si>
  <si>
    <t>Kreeative Kook 9 LLC</t>
  </si>
  <si>
    <t>1478 Garner Station Blvd</t>
  </si>
  <si>
    <t>Asia Hibachi Buffet Inc</t>
  </si>
  <si>
    <t>1100-1102 E Memorial Drive</t>
  </si>
  <si>
    <t>Ahoskie</t>
  </si>
  <si>
    <t>JMR Brothers LLC</t>
  </si>
  <si>
    <t>206 Millers Creek Dr Suite A</t>
  </si>
  <si>
    <t>EMPIRE BUFFET INC</t>
  </si>
  <si>
    <t>803 S Memorial Dr</t>
  </si>
  <si>
    <t>Bad Mother Smokers LLC</t>
  </si>
  <si>
    <t>510 Dockside Ln NW</t>
  </si>
  <si>
    <t>Surratt Coastal Properties LLC</t>
  </si>
  <si>
    <t>21756 Us Highway 17</t>
  </si>
  <si>
    <t>Coffee and Spirits LLC</t>
  </si>
  <si>
    <t>2409 Crabtree Blvd Suite 101</t>
  </si>
  <si>
    <t>Oriental Orchid Inc.</t>
  </si>
  <si>
    <t>1404 N Sandhills Blvd</t>
  </si>
  <si>
    <t>Aetius Restaurant Holdings</t>
  </si>
  <si>
    <t>205 Regency Executive Park Drive suite 204</t>
  </si>
  <si>
    <t>Pelican's SnoBalls</t>
  </si>
  <si>
    <t>Zins Inc</t>
  </si>
  <si>
    <t>209 W 6th St</t>
  </si>
  <si>
    <t>Rockingham</t>
  </si>
  <si>
    <t>Veltree the vegan experience</t>
  </si>
  <si>
    <t>7945 N Tryon St Suite 110</t>
  </si>
  <si>
    <t>Sonnys Waterfront Restaurant Inc</t>
  </si>
  <si>
    <t>57947 Hwy 12</t>
  </si>
  <si>
    <t>LPTATLLC</t>
  </si>
  <si>
    <t>6401 Triangle Plantation Dr Ste 111</t>
  </si>
  <si>
    <t>Stroke LLC</t>
  </si>
  <si>
    <t>3133 May St</t>
  </si>
  <si>
    <t>TM UMAMI LLC</t>
  </si>
  <si>
    <t>6031 YADKIN RD SUITE B</t>
  </si>
  <si>
    <t>New Station LLC</t>
  </si>
  <si>
    <t>511 E Chatham St</t>
  </si>
  <si>
    <t>bu-ku cary LLC</t>
  </si>
  <si>
    <t>2800 Renaissance Park Pl</t>
  </si>
  <si>
    <t>Little City Tavern LLC</t>
  </si>
  <si>
    <t>126 S Salisbury St</t>
  </si>
  <si>
    <t>TERRY RUMFELT</t>
  </si>
  <si>
    <t>947 Fisher Ferry St</t>
  </si>
  <si>
    <t>OPEN RICE CHARLOTTE INC</t>
  </si>
  <si>
    <t>9882 Rea Rd STE F</t>
  </si>
  <si>
    <t>OLLA INC</t>
  </si>
  <si>
    <t>2435 Battleground Ave</t>
  </si>
  <si>
    <t>SUMMERFIELD SUBWAY INC</t>
  </si>
  <si>
    <t>Pearl enterprises trading inc</t>
  </si>
  <si>
    <t>4535 Carteret Rd</t>
  </si>
  <si>
    <t>Rice King</t>
  </si>
  <si>
    <t>Ku-ru Sushi &amp; Grill LLC</t>
  </si>
  <si>
    <t>1322 Us Highway 70 SE</t>
  </si>
  <si>
    <t>McNeill Pointe Coffee</t>
  </si>
  <si>
    <t>2310 Bale St</t>
  </si>
  <si>
    <t>Samantha Pham</t>
  </si>
  <si>
    <t>2215 Ayrsley Town Blvd Suite D</t>
  </si>
  <si>
    <t>Grandma's Diner LLC</t>
  </si>
  <si>
    <t>11216 Capital Blvd Suite 106</t>
  </si>
  <si>
    <t>Carolina Cafe of NC LLC</t>
  </si>
  <si>
    <t>584 E Main St</t>
  </si>
  <si>
    <t>Spindale</t>
  </si>
  <si>
    <t>ERC ENTERPRISES LLC</t>
  </si>
  <si>
    <t>111 S Howe St</t>
  </si>
  <si>
    <t>RUBUD LLC</t>
  </si>
  <si>
    <t>115 Black Mountain Ave</t>
  </si>
  <si>
    <t>2Beaches</t>
  </si>
  <si>
    <t>1411 Aversboro Rd Ste 105</t>
  </si>
  <si>
    <t>MCZ Inc</t>
  </si>
  <si>
    <t>Robbinsville</t>
  </si>
  <si>
    <t>Harnett Crorssroads LLC</t>
  </si>
  <si>
    <t>65 E Cornelius Harnett Blvd.</t>
  </si>
  <si>
    <t>Lillington</t>
  </si>
  <si>
    <t>The Sandwich Man LLC</t>
  </si>
  <si>
    <t>925 Edgewater Dr</t>
  </si>
  <si>
    <t>Beatior INC</t>
  </si>
  <si>
    <t>Sicilybeby Plus LLC</t>
  </si>
  <si>
    <t>5400 S Miami Blvd Suite 104</t>
  </si>
  <si>
    <t>Creedmoor Cafe LLC</t>
  </si>
  <si>
    <t>8315 Creedmoor Rd</t>
  </si>
  <si>
    <t>88 Group Inc</t>
  </si>
  <si>
    <t>1716 Kenilworth Ave</t>
  </si>
  <si>
    <t>Montero's Inc.</t>
  </si>
  <si>
    <t>414 McArthur Dr</t>
  </si>
  <si>
    <t>James Williams</t>
  </si>
  <si>
    <t>5208 Hwy 70 W Ste E</t>
  </si>
  <si>
    <t>Chaney's Catering LLC</t>
  </si>
  <si>
    <t>664 Heartwood Dr</t>
  </si>
  <si>
    <t>Winnabow</t>
  </si>
  <si>
    <t>RPO Concepts LLC</t>
  </si>
  <si>
    <t>424 E 36th St STE 2</t>
  </si>
  <si>
    <t>Boro Beverage Company LLC</t>
  </si>
  <si>
    <t>400 W Rosemary St Ste suite 1005</t>
  </si>
  <si>
    <t>KAVVA LLC</t>
  </si>
  <si>
    <t>1000 Hendersonville Rd</t>
  </si>
  <si>
    <t>KR HOSPITALITY LLC</t>
  </si>
  <si>
    <t>1529 N Main St</t>
  </si>
  <si>
    <t>122 S Main St</t>
  </si>
  <si>
    <t>112 W Main St</t>
  </si>
  <si>
    <t>Bath</t>
  </si>
  <si>
    <t>Bella.Pizzeria.Inc.</t>
  </si>
  <si>
    <t>3925 Sedgebrook St Ste 107</t>
  </si>
  <si>
    <t>TIAN FU YIN SHI INC</t>
  </si>
  <si>
    <t>877 E Gannon Ave Ste 405-403</t>
  </si>
  <si>
    <t>MONTERREY MEXICAN RESTAURANTS OF GREENSBORO INC</t>
  </si>
  <si>
    <t>3724-L Battleground Ave</t>
  </si>
  <si>
    <t>Pizza Pit LLC</t>
  </si>
  <si>
    <t>5335 Raynor Rd</t>
  </si>
  <si>
    <t>Wallace</t>
  </si>
  <si>
    <t>La-tea-da's Inc</t>
  </si>
  <si>
    <t>3401 Commonwealth Ave</t>
  </si>
  <si>
    <t>EDIBLE ART CAKE SHOP INC.</t>
  </si>
  <si>
    <t>2908 SELWYN AVENUE</t>
  </si>
  <si>
    <t>EL CHAPIN LLC</t>
  </si>
  <si>
    <t>4600 Durham Chapel Hill Blvd Ste 38</t>
  </si>
  <si>
    <t>B &amp; B Catering Inc</t>
  </si>
  <si>
    <t>697 Bethel Baptist Rd</t>
  </si>
  <si>
    <t>Rambling Beer and Wine LLC</t>
  </si>
  <si>
    <t>1139 Falls Rd Ste 127</t>
  </si>
  <si>
    <t>Wal Fisher LLC</t>
  </si>
  <si>
    <t>1727 S. Madison Street</t>
  </si>
  <si>
    <t>BEAFORDINC</t>
  </si>
  <si>
    <t>2127 A Beatties Ford Road</t>
  </si>
  <si>
    <t>K &amp; K Bohacks LLC</t>
  </si>
  <si>
    <t>1200 N Virginia Dare Trl</t>
  </si>
  <si>
    <t>Kill Devil Hills</t>
  </si>
  <si>
    <t>HIBACHI JR EXPRESS CORP</t>
  </si>
  <si>
    <t>10102 S MAIN ST STE C</t>
  </si>
  <si>
    <t>Marco Rodriguez</t>
  </si>
  <si>
    <t>309 Burley Dr Unit 1</t>
  </si>
  <si>
    <t>Hubert</t>
  </si>
  <si>
    <t>Sujin Sushi LLC.</t>
  </si>
  <si>
    <t>230 Bluefield Rd</t>
  </si>
  <si>
    <t>Flying Saucers LLC</t>
  </si>
  <si>
    <t>1200 W Chapel Hill St</t>
  </si>
  <si>
    <t>NITECLUBS INC</t>
  </si>
  <si>
    <t>4801 Leigh Dr</t>
  </si>
  <si>
    <t>TAP HOUSE AT CARTERET BREWINGLLC</t>
  </si>
  <si>
    <t>709 Arendell St</t>
  </si>
  <si>
    <t>Jonesville</t>
  </si>
  <si>
    <t>Other &amp;&amp; Licensed Alcohol Producer &amp;&amp; Brewery and/or microbrewery ** &amp;&amp; Brewpub, Tasting Room, Taproom **</t>
  </si>
  <si>
    <t>Art in a Pickle LLC</t>
  </si>
  <si>
    <t>100 East Main Street Suite C</t>
  </si>
  <si>
    <t>AOS 2019!</t>
  </si>
  <si>
    <t>202 Kilmorack Dr</t>
  </si>
  <si>
    <t>Robert ODear</t>
  </si>
  <si>
    <t>2429 Hwy 221N business</t>
  </si>
  <si>
    <t>Highland Foods Inc</t>
  </si>
  <si>
    <t>310 Main Street</t>
  </si>
  <si>
    <t>HF MAIN SAIL LLC</t>
  </si>
  <si>
    <t>8 E Second St</t>
  </si>
  <si>
    <t>NO. 1 EASTERN CHINA INC.</t>
  </si>
  <si>
    <t>9585 Chapel Hill Rd</t>
  </si>
  <si>
    <t>Quinton Turman</t>
  </si>
  <si>
    <t>116 Main St E</t>
  </si>
  <si>
    <t>LOS COMPADRES MEXICAN GRILL INC</t>
  </si>
  <si>
    <t>1841 E Broad St</t>
  </si>
  <si>
    <t>Babaji Inc</t>
  </si>
  <si>
    <t>501 Indian Branch Dr</t>
  </si>
  <si>
    <t>Element 31 Lounge</t>
  </si>
  <si>
    <t>7631 Sharon Lakes Rd E</t>
  </si>
  <si>
    <t>Stones Group LLC</t>
  </si>
  <si>
    <t>2100 Woodward Ave</t>
  </si>
  <si>
    <t>Other &amp;&amp; Bakery ** &amp;&amp; Snack and Nonalcoholic Beverage Bar &amp;&amp; Caterer &amp;&amp; Food Stand, Food Truck, Food Cart</t>
  </si>
  <si>
    <t>Vale</t>
  </si>
  <si>
    <t>PACIFICO INC</t>
  </si>
  <si>
    <t>429 RODNEY ORR BYPASS</t>
  </si>
  <si>
    <t>HOKKAIDO EXPRESS INC</t>
  </si>
  <si>
    <t>3010 TRAEMOOR VILLAGE DR UNIT 190</t>
  </si>
  <si>
    <t>P &amp; J's Diner LLC</t>
  </si>
  <si>
    <t>2125 N Fayetteville St</t>
  </si>
  <si>
    <t>UNC MINT INC</t>
  </si>
  <si>
    <t>504 W Franklin St</t>
  </si>
  <si>
    <t>GDND LLC</t>
  </si>
  <si>
    <t>300 W Gate City Blvd</t>
  </si>
  <si>
    <t>MOREHEAD DONUT LLC</t>
  </si>
  <si>
    <t>113 E MAIN STREET</t>
  </si>
  <si>
    <t>Cuzzo's Cuisine LLC</t>
  </si>
  <si>
    <t>3418 Tuckaseegee Rd</t>
  </si>
  <si>
    <t>AXAR LLC</t>
  </si>
  <si>
    <t>1480 Concord Pkwy N</t>
  </si>
  <si>
    <t>Nelson's Dessert LLC</t>
  </si>
  <si>
    <t>5415 Eneida Sue Dr</t>
  </si>
  <si>
    <t>Tokyo Cafe Inc</t>
  </si>
  <si>
    <t>714 Greenville Blvd SE Ste F5</t>
  </si>
  <si>
    <t>MONTERREY MEXICAN RESTAURANT OF WINDSOR SQUARE INC.</t>
  </si>
  <si>
    <t>9623 E INDEPENDENCE BLVD SUITE S</t>
  </si>
  <si>
    <t>HELLO RAINBOW KING INC</t>
  </si>
  <si>
    <t>201 Alston Blvd Ste F</t>
  </si>
  <si>
    <t>PITA GRILL LLC</t>
  </si>
  <si>
    <t>1129 WEAVER DAIRY RD STE U</t>
  </si>
  <si>
    <t>Subway of Wake Forest Inc</t>
  </si>
  <si>
    <t>12233 Capital Blvd</t>
  </si>
  <si>
    <t>PACIFICO OF SYLVA INC</t>
  </si>
  <si>
    <t>410 E Main St</t>
  </si>
  <si>
    <t>GCDC LLC</t>
  </si>
  <si>
    <t>889 N Liberty St</t>
  </si>
  <si>
    <t>ZHOU &amp; CHEN INC</t>
  </si>
  <si>
    <t>1677 OWEN DR 102-103</t>
  </si>
  <si>
    <t>Rodeo Restaurant Group Corporation</t>
  </si>
  <si>
    <t>26 E Walnut St</t>
  </si>
  <si>
    <t>lone wolf consulting LLC</t>
  </si>
  <si>
    <t>22 north lumina ave</t>
  </si>
  <si>
    <t>Limones LLC</t>
  </si>
  <si>
    <t>13 Eagle St</t>
  </si>
  <si>
    <t>Queen City Wings Llc</t>
  </si>
  <si>
    <t>607 Baldwin Ave</t>
  </si>
  <si>
    <t>Kristi Griffin</t>
  </si>
  <si>
    <t>20 Browndale Rd</t>
  </si>
  <si>
    <t>Football Weather! LLC</t>
  </si>
  <si>
    <t>110 E Parrish St</t>
  </si>
  <si>
    <t>Anthony Siler Jr</t>
  </si>
  <si>
    <t>935 Meadow Oak Dr Apt</t>
  </si>
  <si>
    <t>Webo Food Truck and Catering</t>
  </si>
  <si>
    <t>1409 S 4th St</t>
  </si>
  <si>
    <t>BCPI Enterprises LLC</t>
  </si>
  <si>
    <t>1310 N Main St</t>
  </si>
  <si>
    <t>Subway of Youngsville Inc</t>
  </si>
  <si>
    <t>1332 Reservoir View Ln</t>
  </si>
  <si>
    <t>Ilar Davidson</t>
  </si>
  <si>
    <t>160 South Sterling St Ste 110</t>
  </si>
  <si>
    <t>Carolina Vibe LLC</t>
  </si>
  <si>
    <t>1 Knollwood Pl</t>
  </si>
  <si>
    <t>LeanBack Soul Food LLC</t>
  </si>
  <si>
    <t>1922 S Martin Luther King Jr Dr</t>
  </si>
  <si>
    <t>ROUSES RESTAURANT LLC</t>
  </si>
  <si>
    <t>34 NORTH PERRY DRIVE</t>
  </si>
  <si>
    <t>A &amp; H Foods Inc</t>
  </si>
  <si>
    <t>8140 Providence Rd Ste 100</t>
  </si>
  <si>
    <t>Yifan LLC</t>
  </si>
  <si>
    <t>407 Meadowmont Village Cir</t>
  </si>
  <si>
    <t>Kona Ice of the Crystal Coast LLC</t>
  </si>
  <si>
    <t>5043 Mattie St Suite A</t>
  </si>
  <si>
    <t>Kreeative Kook Llc</t>
  </si>
  <si>
    <t>1310 5th Ave Suite 120</t>
  </si>
  <si>
    <t>Boondocks Brewing LLC</t>
  </si>
  <si>
    <t>108 S Jefferson Ave Box 1619</t>
  </si>
  <si>
    <t>FeltonFit Meal Prep</t>
  </si>
  <si>
    <t>7706 Weathered Oak Way</t>
  </si>
  <si>
    <t>Gusto Napoletano LLC</t>
  </si>
  <si>
    <t>2711 Raeford Rd. Suite 112</t>
  </si>
  <si>
    <t>Creek Central LLC</t>
  </si>
  <si>
    <t>51 Marshbanks St</t>
  </si>
  <si>
    <t>On The Rail LLC</t>
  </si>
  <si>
    <t>Horton Hotel LLC</t>
  </si>
  <si>
    <t>611 W King St</t>
  </si>
  <si>
    <t>TRH INC</t>
  </si>
  <si>
    <t>3040 Healy Dr</t>
  </si>
  <si>
    <t>Pamela Rutzen</t>
  </si>
  <si>
    <t>2966 Siler Rd</t>
  </si>
  <si>
    <t>Snow Camp</t>
  </si>
  <si>
    <t>EBI Grill LLC</t>
  </si>
  <si>
    <t>214 S Lafayette St Ste A</t>
  </si>
  <si>
    <t>DUK CHUN</t>
  </si>
  <si>
    <t>1103 Montpelier Dr</t>
  </si>
  <si>
    <t>Bakers Kitchen LLC</t>
  </si>
  <si>
    <t>227 Middle Street</t>
  </si>
  <si>
    <t>Randy Hall</t>
  </si>
  <si>
    <t>25 S 3rd St</t>
  </si>
  <si>
    <t>OLR PUB C0</t>
  </si>
  <si>
    <t>270 depot st</t>
  </si>
  <si>
    <t>Honest Abes LLC</t>
  </si>
  <si>
    <t>5433 Wade Park Blvd 100</t>
  </si>
  <si>
    <t>The Breakfast Company LLC</t>
  </si>
  <si>
    <t>933 Louise Ave STE 474</t>
  </si>
  <si>
    <t>Bellamay LLC</t>
  </si>
  <si>
    <t>147 E Main St Suite 200</t>
  </si>
  <si>
    <t>Parco Inc</t>
  </si>
  <si>
    <t>5126 Park Rd</t>
  </si>
  <si>
    <t>OBX NEW CHINA INC</t>
  </si>
  <si>
    <t>5000 S Croatan Hwy</t>
  </si>
  <si>
    <t>Nags Head</t>
  </si>
  <si>
    <t>Danford Restaurant Group Inc.</t>
  </si>
  <si>
    <t>True Flavors Catering Company</t>
  </si>
  <si>
    <t>5410 Nc Highway 55 suite AJ</t>
  </si>
  <si>
    <t>V's Kitchen LLC</t>
  </si>
  <si>
    <t>2945 S Miami Blvd Ste 127</t>
  </si>
  <si>
    <t>Green Bean on Elm LLC</t>
  </si>
  <si>
    <t>341 S Elm St</t>
  </si>
  <si>
    <t>The Point Hideout LLC</t>
  </si>
  <si>
    <t>1626 Glenwood Ave</t>
  </si>
  <si>
    <t>mellin &amp; Mellin inc</t>
  </si>
  <si>
    <t>2 south main st</t>
  </si>
  <si>
    <t>Mars Hill</t>
  </si>
  <si>
    <t>PHASUK-SILA-BECK INC</t>
  </si>
  <si>
    <t>111 Central Park Ave STE L</t>
  </si>
  <si>
    <t>TOP CHINA INC</t>
  </si>
  <si>
    <t>1205 University Dr</t>
  </si>
  <si>
    <t>Blue Boy Ventures LLC</t>
  </si>
  <si>
    <t>6297 Towncenter Dr</t>
  </si>
  <si>
    <t>Clemmons</t>
  </si>
  <si>
    <t>QUEEN STREET DELI AND BAKERY INC</t>
  </si>
  <si>
    <t>115 S Queen St</t>
  </si>
  <si>
    <t>francas inc</t>
  </si>
  <si>
    <t>1116 Broad St Ste 102</t>
  </si>
  <si>
    <t>Sixty-Seven Pizza Co. Inc. at Jonesville</t>
  </si>
  <si>
    <t>1744 Nc Highway 67</t>
  </si>
  <si>
    <t>Art's Place Presents The Phoenix LLC</t>
  </si>
  <si>
    <t>4624 Virginia Dare Trl N</t>
  </si>
  <si>
    <t>WINGZ -ND- THINGZ LLC</t>
  </si>
  <si>
    <t>251 Wood Green Dr</t>
  </si>
  <si>
    <t>Mountain Bread Company Inc.</t>
  </si>
  <si>
    <t>484 Hendersonville Rd</t>
  </si>
  <si>
    <t>Regina Taylor</t>
  </si>
  <si>
    <t>931 Old Forester Ln</t>
  </si>
  <si>
    <t>Valiant LLC</t>
  </si>
  <si>
    <t>115 New Market Ctr</t>
  </si>
  <si>
    <t>The SweetEasy LLC</t>
  </si>
  <si>
    <t>112 N Poindexter St</t>
  </si>
  <si>
    <t>820 LLC</t>
  </si>
  <si>
    <t>820 Hamilton St suite A3</t>
  </si>
  <si>
    <t>Flock Bistro LLC</t>
  </si>
  <si>
    <t>129 Market Place Ave Ste A</t>
  </si>
  <si>
    <t>Voyager Systems Inc</t>
  </si>
  <si>
    <t>8551 Brier Creek Pkwy</t>
  </si>
  <si>
    <t>Startown Lounge Inc</t>
  </si>
  <si>
    <t>16 2nd St NW</t>
  </si>
  <si>
    <t>BGR ENTERPRISES INC</t>
  </si>
  <si>
    <t>2609 S New Hope Rd Ste 1</t>
  </si>
  <si>
    <t>Subway of Charlotte Inc</t>
  </si>
  <si>
    <t>815 Patton Ave</t>
  </si>
  <si>
    <t>Rachel Rakes</t>
  </si>
  <si>
    <t>8460 NC Hwy 87 Suite C</t>
  </si>
  <si>
    <t>Celine Meador</t>
  </si>
  <si>
    <t>408 S Fifth St</t>
  </si>
  <si>
    <t>Mebane</t>
  </si>
  <si>
    <t>Tricolor Ice LLC</t>
  </si>
  <si>
    <t>409 Blackwell St</t>
  </si>
  <si>
    <t>Extraordinary Catering</t>
  </si>
  <si>
    <t>846 Union St S</t>
  </si>
  <si>
    <t>Mambo Grill &amp; Tapas LLC</t>
  </si>
  <si>
    <t>122 E Fisher St</t>
  </si>
  <si>
    <t>Amy Webster</t>
  </si>
  <si>
    <t>104 Lake Park Blvd N</t>
  </si>
  <si>
    <t>Morgan Duffy</t>
  </si>
  <si>
    <t>102 Sunset Blvd N</t>
  </si>
  <si>
    <t>JJ Tea House Inc.</t>
  </si>
  <si>
    <t>601 Main St Ste D</t>
  </si>
  <si>
    <t>Nana's Family Restaurant</t>
  </si>
  <si>
    <t>260 Standard St</t>
  </si>
  <si>
    <t>Elkin</t>
  </si>
  <si>
    <t>BLEU CUISINE INC</t>
  </si>
  <si>
    <t>3425 Frontis St</t>
  </si>
  <si>
    <t>Eric Murray</t>
  </si>
  <si>
    <t>6308 Wake Forest Rd</t>
  </si>
  <si>
    <t>H2H Ventures LLC</t>
  </si>
  <si>
    <t>1222 Carey Ct</t>
  </si>
  <si>
    <t>Antron Jordan</t>
  </si>
  <si>
    <t>10652 Euclid Ave NW</t>
  </si>
  <si>
    <t>Cake Affect</t>
  </si>
  <si>
    <t>4305 k Old Monroe Road</t>
  </si>
  <si>
    <t>Indian Trail</t>
  </si>
  <si>
    <t>Ladybird LLC</t>
  </si>
  <si>
    <t>324 Blackwell St Bay 4</t>
  </si>
  <si>
    <t>Zac Mac Enterprises Inc.</t>
  </si>
  <si>
    <t>2107 Airlie Brook DrC</t>
  </si>
  <si>
    <t>Goat Enterprises Inc</t>
  </si>
  <si>
    <t>5111 Western Blvd</t>
  </si>
  <si>
    <t>Castaneda Corral LLC</t>
  </si>
  <si>
    <t>5006 NC Apex Hwy 55</t>
  </si>
  <si>
    <t>The Grey Eagle Taqueria LLC</t>
  </si>
  <si>
    <t>185 Clingman Ave</t>
  </si>
  <si>
    <t>330 Hillsborough Corporation</t>
  </si>
  <si>
    <t>330 Hillsborough St</t>
  </si>
  <si>
    <t>Obleo Inc.</t>
  </si>
  <si>
    <t>119 Grace St</t>
  </si>
  <si>
    <t>HUA ZHIN &amp; COMPANY INC</t>
  </si>
  <si>
    <t>10720 S Tryon St Ste A</t>
  </si>
  <si>
    <t>KM SHINKO INC</t>
  </si>
  <si>
    <t>1231 Eastchester Dr Ste 111</t>
  </si>
  <si>
    <t>Delicias Argueta LLC</t>
  </si>
  <si>
    <t>2022 NC 39 HWY N</t>
  </si>
  <si>
    <t>Louisburg</t>
  </si>
  <si>
    <t>Sweet Potatoes Inc</t>
  </si>
  <si>
    <t>607 N Trade St</t>
  </si>
  <si>
    <t>Fresh Investors LLC</t>
  </si>
  <si>
    <t>2820 Selwyn Ave #640</t>
  </si>
  <si>
    <t>Five Dimes Inc</t>
  </si>
  <si>
    <t>371 Merrimon Ave</t>
  </si>
  <si>
    <t>210 Main St</t>
  </si>
  <si>
    <t>Tin Roof Pizza LLC</t>
  </si>
  <si>
    <t>7825 Greenville Hwy</t>
  </si>
  <si>
    <t>C &amp; C Endeavors LLC</t>
  </si>
  <si>
    <t>105 W Nc Highway 54 Ste 263</t>
  </si>
  <si>
    <t>Aisha White</t>
  </si>
  <si>
    <t>10123 Chapel Hill Rd</t>
  </si>
  <si>
    <t>Rosa Ramen Inc</t>
  </si>
  <si>
    <t>9626 Monroe Rd</t>
  </si>
  <si>
    <t>Denise O'Dwyer</t>
  </si>
  <si>
    <t>837 Bass Pro Lane</t>
  </si>
  <si>
    <t>P.L.T. Enterprises Inc.</t>
  </si>
  <si>
    <t>10719 Kettering Dr</t>
  </si>
  <si>
    <t>Primo Partners LLC</t>
  </si>
  <si>
    <t>40110 Moring</t>
  </si>
  <si>
    <t>The Naked Empanada LLC</t>
  </si>
  <si>
    <t>5705 Keowee Way</t>
  </si>
  <si>
    <t>University Club of Durham LLC</t>
  </si>
  <si>
    <t>3100 Tower Blvd Ste 1700</t>
  </si>
  <si>
    <t>Mortimers Venture LLC</t>
  </si>
  <si>
    <t>210 E Trade St Ste C148</t>
  </si>
  <si>
    <t>Coxs Ice Cream LLC</t>
  </si>
  <si>
    <t>2116 S Lakeview Dr</t>
  </si>
  <si>
    <t>Bun Intended LLC</t>
  </si>
  <si>
    <t>5 Griffing Blvd</t>
  </si>
  <si>
    <t>East Hargett Entertainment LLC</t>
  </si>
  <si>
    <t>108 1/2 E E Hargett St</t>
  </si>
  <si>
    <t>North Banks Restaurant Inc</t>
  </si>
  <si>
    <t>794 G Sunset blvd</t>
  </si>
  <si>
    <t>Corolla</t>
  </si>
  <si>
    <t>VBGB Uptown LLC</t>
  </si>
  <si>
    <t>The Food Lady Inc.</t>
  </si>
  <si>
    <t>2188 Indian Springs Rd</t>
  </si>
  <si>
    <t>VAP Charlotte LLC</t>
  </si>
  <si>
    <t>201 S Tryon St ste 101</t>
  </si>
  <si>
    <t>Serving Joy LLC DBA Liazzos Catering</t>
  </si>
  <si>
    <t>1816 N Center St</t>
  </si>
  <si>
    <t>Salsarita's Fresh Cantina</t>
  </si>
  <si>
    <t>Fu Kang Corporation</t>
  </si>
  <si>
    <t>3429 Toringdon Way Ste 100</t>
  </si>
  <si>
    <t>Broadsides &amp; Brews LLC</t>
  </si>
  <si>
    <t>1153 Woodland Grove Way</t>
  </si>
  <si>
    <t>Brewmasters Private Events LLC</t>
  </si>
  <si>
    <t>2117 Forest Hills Rd W</t>
  </si>
  <si>
    <t>The Fit Kitchen of North Carolina LLC</t>
  </si>
  <si>
    <t>1794 Main St W</t>
  </si>
  <si>
    <t>Locust</t>
  </si>
  <si>
    <t>Zilco Inc.</t>
  </si>
  <si>
    <t>124 Middle Ln</t>
  </si>
  <si>
    <t>Southern Comfort Diner LLC</t>
  </si>
  <si>
    <t>5625 Creedmoor Rd</t>
  </si>
  <si>
    <t>Perkins Management Services Company</t>
  </si>
  <si>
    <t>301 McCullough Dr Suite 520</t>
  </si>
  <si>
    <t>MULAN RESTAURANT MANAGEMENT INC</t>
  </si>
  <si>
    <t>3001 Hillsborough St Ste 120</t>
  </si>
  <si>
    <t>LIN'S DIM SUM INC</t>
  </si>
  <si>
    <t>5410 Nc Highway 55 Ste Y</t>
  </si>
  <si>
    <t>Wang Xing</t>
  </si>
  <si>
    <t>274 Eastchester Dr Ste 128</t>
  </si>
  <si>
    <t>LA BOTANA MEXICAN RESTAURANT INC</t>
  </si>
  <si>
    <t>1547 Hanes Mall Blvd</t>
  </si>
  <si>
    <t>207 W State St</t>
  </si>
  <si>
    <t>GRATEFUL FOOD GROUP LLC</t>
  </si>
  <si>
    <t>1807 N Main St</t>
  </si>
  <si>
    <t>The Mother Earth Group INC</t>
  </si>
  <si>
    <t>500 N Tryon St</t>
  </si>
  <si>
    <t>PB&amp;J's Catering Inc.</t>
  </si>
  <si>
    <t>96 Church St NE</t>
  </si>
  <si>
    <t>Kanki House of Steaks Durham LLC</t>
  </si>
  <si>
    <t>3504 Mt Moriah Road</t>
  </si>
  <si>
    <t>Great Zhai Men LLC</t>
  </si>
  <si>
    <t>1353 Kildaire Farm Rd</t>
  </si>
  <si>
    <t>Umami Raleigh Japanese Steakhouse Sushi Bar Inc</t>
  </si>
  <si>
    <t>8411 Brier Creek Pkwy #105</t>
  </si>
  <si>
    <t>Nine Mile Inc</t>
  </si>
  <si>
    <t>233 Montford Ave</t>
  </si>
  <si>
    <t>Licensed Alcohol Producer &amp;&amp; Winery ** &amp;&amp; Brewery and/or microbrewery ** &amp;&amp; Brewpub, Tasting Room, Taproom **</t>
  </si>
  <si>
    <t>Rosanna Jarvis</t>
  </si>
  <si>
    <t>4335 Pine Hall Road</t>
  </si>
  <si>
    <t>Walnut Cove</t>
  </si>
  <si>
    <t>Iron Chef LLC</t>
  </si>
  <si>
    <t>2108 Cedar Fork Dr</t>
  </si>
  <si>
    <t>Howard's Pub Inc</t>
  </si>
  <si>
    <t>1175 Irvin Garrish Hwy</t>
  </si>
  <si>
    <t>Primo Partners III LLC</t>
  </si>
  <si>
    <t>Charlotte Plaza Restaurant LLC</t>
  </si>
  <si>
    <t>201 S College St</t>
  </si>
  <si>
    <t>anchored sweet treats and savory eats</t>
  </si>
  <si>
    <t>139 Moore Ave</t>
  </si>
  <si>
    <t>UR SERVED CLT LLC</t>
  </si>
  <si>
    <t>10415 Tisbury Rd Apt 11007</t>
  </si>
  <si>
    <t>Crave Dessert Bar LLC</t>
  </si>
  <si>
    <t>500 W 5th St Suite 120</t>
  </si>
  <si>
    <t>See Joy Enterprises of North Carolina LLC</t>
  </si>
  <si>
    <t>2221 Roslyn Ave</t>
  </si>
  <si>
    <t>Starshine Enterprises Inc.</t>
  </si>
  <si>
    <t>111 Broadway St</t>
  </si>
  <si>
    <t>Brain Vick</t>
  </si>
  <si>
    <t>1129 Jeffreys Rd</t>
  </si>
  <si>
    <t>Old World Baking Company LLC</t>
  </si>
  <si>
    <t>149 Main St W</t>
  </si>
  <si>
    <t>Valdese</t>
  </si>
  <si>
    <t>A &amp; B Catering Inc</t>
  </si>
  <si>
    <t>700 Old Mill Rd</t>
  </si>
  <si>
    <t>WMK Enterprises Inc.</t>
  </si>
  <si>
    <t>100 Bexley Ct</t>
  </si>
  <si>
    <t>Repicci's</t>
  </si>
  <si>
    <t>Howard Alston</t>
  </si>
  <si>
    <t>2767 US 64 Business W</t>
  </si>
  <si>
    <t>Mama's Pizza LLC</t>
  </si>
  <si>
    <t>1340 Benvenue Rd</t>
  </si>
  <si>
    <t>Camino Bakery Inc</t>
  </si>
  <si>
    <t>310 B W. Fourth St.</t>
  </si>
  <si>
    <t>Winston-Salem</t>
  </si>
  <si>
    <t>SOUTHERN TREATS INC</t>
  </si>
  <si>
    <t>104 S MAIN STREET</t>
  </si>
  <si>
    <t>Afterburner Cigar Lounge L.L.C.</t>
  </si>
  <si>
    <t>506 W Front St</t>
  </si>
  <si>
    <t>Fairwood Lanes 2 LLC</t>
  </si>
  <si>
    <t>201 Old Farm Rd S</t>
  </si>
  <si>
    <t>Bender Restaurant Management LLC</t>
  </si>
  <si>
    <t>104 Main St NW</t>
  </si>
  <si>
    <t>Grandma Hoyt Enterprises LLC</t>
  </si>
  <si>
    <t>421 E Virginia Ave</t>
  </si>
  <si>
    <t>Barbecue &amp; Jazz Inc.</t>
  </si>
  <si>
    <t>207 E Thomas St</t>
  </si>
  <si>
    <t>Nikoloff Inc</t>
  </si>
  <si>
    <t>2734 NC 55 Ste B</t>
  </si>
  <si>
    <t>358 Main St</t>
  </si>
  <si>
    <t>DEVAS FOOD LLC</t>
  </si>
  <si>
    <t>3320 Silas Creek Pkwy</t>
  </si>
  <si>
    <t>Subway of Madison County Inc.</t>
  </si>
  <si>
    <t>SLV FOOD CORP</t>
  </si>
  <si>
    <t>Kwality Ice Cream &amp; Bakers 3606 Davis Drive Unit#110</t>
  </si>
  <si>
    <t>subway of smithfield llc</t>
  </si>
  <si>
    <t>306 S Church St</t>
  </si>
  <si>
    <t>Kenly</t>
  </si>
  <si>
    <t>Erwin</t>
  </si>
  <si>
    <t>Jo Heaven Inc</t>
  </si>
  <si>
    <t>606 Glenwood Ave</t>
  </si>
  <si>
    <t>Waffle Tastries LLC</t>
  </si>
  <si>
    <t>1109 Wind Carved Ln</t>
  </si>
  <si>
    <t>The Everyday Gourmet LLC</t>
  </si>
  <si>
    <t>18 Brook St Ste 101</t>
  </si>
  <si>
    <t>Jahan Inc of Chapel Hill Inc</t>
  </si>
  <si>
    <t>1129 Weaver Dairy Road</t>
  </si>
  <si>
    <t>511 Cotanche St Entertainment LLC</t>
  </si>
  <si>
    <t>511 Cotanche St</t>
  </si>
  <si>
    <t>Persuasian Inc.</t>
  </si>
  <si>
    <t>2214 Park Rd</t>
  </si>
  <si>
    <t>Azalea BVC LLC</t>
  </si>
  <si>
    <t>40 E Main St</t>
  </si>
  <si>
    <t>Saluda</t>
  </si>
  <si>
    <t>KHAN HOTELS &amp; HOSPITALITY LLC</t>
  </si>
  <si>
    <t>415 S Swing Rd</t>
  </si>
  <si>
    <t>Wyndham GardenÂ®</t>
  </si>
  <si>
    <t>The Sweet Monkey Cafe L.L.C.</t>
  </si>
  <si>
    <t>133 S. Main St. #105</t>
  </si>
  <si>
    <t>SURF CITY CHINESE SUSHI BAR INC</t>
  </si>
  <si>
    <t>124 N New River Dr</t>
  </si>
  <si>
    <t>Theresa Ferguson</t>
  </si>
  <si>
    <t>441 High Point St</t>
  </si>
  <si>
    <t>Randleman</t>
  </si>
  <si>
    <t>Mediterranean Deli Inc</t>
  </si>
  <si>
    <t>410 W Franklin St</t>
  </si>
  <si>
    <t>The German Corner</t>
  </si>
  <si>
    <t>630 Greenville Hwy</t>
  </si>
  <si>
    <t>R2K Restaurant Group Stoney Creek No3 Inc</t>
  </si>
  <si>
    <t>6307 Burlington Rd Suite K</t>
  </si>
  <si>
    <t>Triad Seafood Distribution LLC</t>
  </si>
  <si>
    <t>4459 Indiana Ave</t>
  </si>
  <si>
    <t>FORTUNE COOKIES INC</t>
  </si>
  <si>
    <t>805 W Gate City Blvd</t>
  </si>
  <si>
    <t>Blue Ridge Scoops LLC</t>
  </si>
  <si>
    <t>2441 Sedley Rd</t>
  </si>
  <si>
    <t>Pina Hospitality Group LLC</t>
  </si>
  <si>
    <t>770 Liberty View Ct</t>
  </si>
  <si>
    <t>Southern Hospitality Catering Inc</t>
  </si>
  <si>
    <t>113 N Church St Apt C</t>
  </si>
  <si>
    <t>SAPS Troutman Restaurant Inc.</t>
  </si>
  <si>
    <t>121 Julian Pl</t>
  </si>
  <si>
    <t>Troutman</t>
  </si>
  <si>
    <t>James Carter</t>
  </si>
  <si>
    <t>7201 Airlie Place</t>
  </si>
  <si>
    <t>Dining Innovations LLC</t>
  </si>
  <si>
    <t>46 Haywood Street Suite 334</t>
  </si>
  <si>
    <t>Personal Touch Catering NC LLC</t>
  </si>
  <si>
    <t>3010 Lark Dr</t>
  </si>
  <si>
    <t>FSMP LLC</t>
  </si>
  <si>
    <t>555 Fayetteville St Ste 115</t>
  </si>
  <si>
    <t>Toreros V Mexican Restaurant</t>
  </si>
  <si>
    <t>1207 Kildaire Farm Rd</t>
  </si>
  <si>
    <t>Biagio's Italian Coffee &amp; Espresso Bar LLC</t>
  </si>
  <si>
    <t>622 Court St</t>
  </si>
  <si>
    <t>The Flour Box LLC</t>
  </si>
  <si>
    <t>511 S Main St Apt</t>
  </si>
  <si>
    <t>Hector's Restaurants Inc.</t>
  </si>
  <si>
    <t>6 Patton Ave</t>
  </si>
  <si>
    <t>BOBBY OUTLAW</t>
  </si>
  <si>
    <t>6617 Falls Of Neuse Rd Ste 105</t>
  </si>
  <si>
    <t>Blend of Soul LLC</t>
  </si>
  <si>
    <t>425 Seastone St</t>
  </si>
  <si>
    <t>Kona Ice of Marlboro County LLC</t>
  </si>
  <si>
    <t>8001 Scotch Meadows Dr</t>
  </si>
  <si>
    <t>Laurinburg</t>
  </si>
  <si>
    <t>Pham Inc</t>
  </si>
  <si>
    <t>8156 S Tryon St # G</t>
  </si>
  <si>
    <t>Subway of Waynesville INC</t>
  </si>
  <si>
    <t>HWANG &amp; CHO LLC</t>
  </si>
  <si>
    <t>1036 CROSSROADS DR</t>
  </si>
  <si>
    <t>Raleigh Rockin Rolls Inc</t>
  </si>
  <si>
    <t>9650 Strickland Rd Ste 101</t>
  </si>
  <si>
    <t>Niyo Japanese Express Inc.</t>
  </si>
  <si>
    <t>3509 David Cox Rd Suite H</t>
  </si>
  <si>
    <t>BigFamily Pizza Inc</t>
  </si>
  <si>
    <t>6210 Rogers Rd</t>
  </si>
  <si>
    <t>Rolesville</t>
  </si>
  <si>
    <t>The Mini Dingo LLC</t>
  </si>
  <si>
    <t>111 E Front St</t>
  </si>
  <si>
    <t>Yummy Tummy Group LLC</t>
  </si>
  <si>
    <t>1826 Nantuckett Ln Apt 201</t>
  </si>
  <si>
    <t>Lake Gaston Brewing Company LLC</t>
  </si>
  <si>
    <t>124 Hay St</t>
  </si>
  <si>
    <t>Subway of Arden Inc</t>
  </si>
  <si>
    <t>Bowbarr Inc</t>
  </si>
  <si>
    <t>705 W Rosemary St</t>
  </si>
  <si>
    <t>S &amp; L FOOD GROUP INC</t>
  </si>
  <si>
    <t>5352 Yadkin Rd</t>
  </si>
  <si>
    <t>Community Discovery Corp</t>
  </si>
  <si>
    <t>1860 Lindbergh St</t>
  </si>
  <si>
    <t>Southern Roots Restaurant Inc</t>
  </si>
  <si>
    <t>119 E Main St</t>
  </si>
  <si>
    <t>Sheila's Carolina Kitchen LLC</t>
  </si>
  <si>
    <t>25099 NC Hwy 12</t>
  </si>
  <si>
    <t>Waves</t>
  </si>
  <si>
    <t>Luo Hospitality International Inc</t>
  </si>
  <si>
    <t>7010 Smith Corners Blvd Ste F</t>
  </si>
  <si>
    <t>3LT LLC</t>
  </si>
  <si>
    <t>3317 Stone Castle Ct</t>
  </si>
  <si>
    <t>KZ Hospitality LLC</t>
  </si>
  <si>
    <t>6205 Ramada Dr</t>
  </si>
  <si>
    <t>Inn ** &amp;&amp; Bar, Saloon, Lounge, Tavern &amp;&amp; Caterer</t>
  </si>
  <si>
    <t>College Grill and Catering LLC</t>
  </si>
  <si>
    <t>5337 Us Highway 264 W Building 5</t>
  </si>
  <si>
    <t>R &amp; C BOTHAM LLC</t>
  </si>
  <si>
    <t>1722 NC HWY 9</t>
  </si>
  <si>
    <t>SAKURA ICHIBAN LLC</t>
  </si>
  <si>
    <t>3015 W Gate City Blvd</t>
  </si>
  <si>
    <t>Brier Creek Beer Garden Inc</t>
  </si>
  <si>
    <t>8521 Brier Creek Pkwy</t>
  </si>
  <si>
    <t>Subway of Regent Park Inc</t>
  </si>
  <si>
    <t>Micromanagers LLC</t>
  </si>
  <si>
    <t>100 E Franklin St Suite F</t>
  </si>
  <si>
    <t>Subway of Clyde</t>
  </si>
  <si>
    <t>Moone Enterprise Inc.</t>
  </si>
  <si>
    <t>7112 Holmfield Rd</t>
  </si>
  <si>
    <t>900 W Main St</t>
  </si>
  <si>
    <t>Papis Puerto Rican Cuisine</t>
  </si>
  <si>
    <t>440 E McCullogh St Suite 123</t>
  </si>
  <si>
    <t>On the Block Foods &amp; Catering</t>
  </si>
  <si>
    <t>4906 El Mundo St</t>
  </si>
  <si>
    <t>El Gato Pelon Inc</t>
  </si>
  <si>
    <t>6101 Glenwood Ave</t>
  </si>
  <si>
    <t>Ginza restaurant inc</t>
  </si>
  <si>
    <t>37 Biltmore Ave</t>
  </si>
  <si>
    <t>RED LOTUS INC</t>
  </si>
  <si>
    <t>239 S Elliott Rd</t>
  </si>
  <si>
    <t>Dajio Inc</t>
  </si>
  <si>
    <t>305 Irvin Garrish Hwy</t>
  </si>
  <si>
    <t>Sage and Swift Gourmet Catering Inc</t>
  </si>
  <si>
    <t>2505 Whilden Dr</t>
  </si>
  <si>
    <t>QUAD Properties INC</t>
  </si>
  <si>
    <t>5074 Independence Ln</t>
  </si>
  <si>
    <t>MR Entertainment LLC</t>
  </si>
  <si>
    <t>22 N Market St</t>
  </si>
  <si>
    <t>Arrowhead 1 LLC</t>
  </si>
  <si>
    <t>2625 Hendersonville Rd</t>
  </si>
  <si>
    <t>Suman Foods LLC</t>
  </si>
  <si>
    <t>15425 Prescott Hill Ave</t>
  </si>
  <si>
    <t>HAPPY CHINA OF LIU INC</t>
  </si>
  <si>
    <t>123 Pointe South Dr</t>
  </si>
  <si>
    <t>Bazzco inc</t>
  </si>
  <si>
    <t>214 N College St</t>
  </si>
  <si>
    <t>Copper Door Cafes LLC</t>
  </si>
  <si>
    <t>950 Hwy 64 Business</t>
  </si>
  <si>
    <t>Hayesville</t>
  </si>
  <si>
    <t>Texas Pit BBQ Inc</t>
  </si>
  <si>
    <t>546 W Church St</t>
  </si>
  <si>
    <t>AIJA Inc</t>
  </si>
  <si>
    <t>412 W Davie St</t>
  </si>
  <si>
    <t>Umami Asian Bistro and Sushi LLC</t>
  </si>
  <si>
    <t>2420 Hillsborough St</t>
  </si>
  <si>
    <t>Chez Day LLC</t>
  </si>
  <si>
    <t>301 Glenwood Ave Ste 100</t>
  </si>
  <si>
    <t>LIGHTHOUSE CAFE, INC.</t>
  </si>
  <si>
    <t>132 E Granville St</t>
  </si>
  <si>
    <t>PM KQ LLC</t>
  </si>
  <si>
    <t>8320 Pineville Matthews Rd Ste 606</t>
  </si>
  <si>
    <t>Sanmay-VP LLC</t>
  </si>
  <si>
    <t>520 University Center Blvd</t>
  </si>
  <si>
    <t>Warrenton Restaurant Ventures LLC</t>
  </si>
  <si>
    <t>111 N Bragg St</t>
  </si>
  <si>
    <t>Thai Harmony LLC</t>
  </si>
  <si>
    <t>102 W 3rd St Suite 110</t>
  </si>
  <si>
    <t>K Restaurant Group</t>
  </si>
  <si>
    <t>4209 Lassiter Mill Rd Ste 136</t>
  </si>
  <si>
    <t>Rasoi Ventures LLC</t>
  </si>
  <si>
    <t>122 W King St</t>
  </si>
  <si>
    <t>J Lights LLC</t>
  </si>
  <si>
    <t>800 Taylor St Suite 9-152</t>
  </si>
  <si>
    <t>Hot Diggity Dog</t>
  </si>
  <si>
    <t>13300 York Center Dr ste 121</t>
  </si>
  <si>
    <t>Elodie Farms II LLC</t>
  </si>
  <si>
    <t>9522 Hampton Rd</t>
  </si>
  <si>
    <t>Rougemont</t>
  </si>
  <si>
    <t>JH Sushi Express Inc</t>
  </si>
  <si>
    <t>1523 Elizabeth Ave Ste 130</t>
  </si>
  <si>
    <t>A. Kelly's LLC</t>
  </si>
  <si>
    <t>142 Burrell St</t>
  </si>
  <si>
    <t>2 Guys Pizza &amp; Ribs Inc.</t>
  </si>
  <si>
    <t>1307 7th Ave E</t>
  </si>
  <si>
    <t>ROOSTER'S CAFE</t>
  </si>
  <si>
    <t>3291 Cumberland Rd</t>
  </si>
  <si>
    <t>POPPYS GREENVILLE LLC</t>
  </si>
  <si>
    <t>4125 Old Tar Rd Ste J</t>
  </si>
  <si>
    <t>Winterville</t>
  </si>
  <si>
    <t>Family Catering Service</t>
  </si>
  <si>
    <t>15250 Hus McGinnis Rd</t>
  </si>
  <si>
    <t>RFNT INC</t>
  </si>
  <si>
    <t>3500 Westgate Dr Ste 206</t>
  </si>
  <si>
    <t>Chai Pani LLC</t>
  </si>
  <si>
    <t>22 Battery Park Ave</t>
  </si>
  <si>
    <t>The Coffee Scene Inc.</t>
  </si>
  <si>
    <t>3818 Morganton Rd</t>
  </si>
  <si>
    <t>The Durham Wood Fired Pizza Co. LLC</t>
  </si>
  <si>
    <t>415 E Chapel Hill St</t>
  </si>
  <si>
    <t>Lubrano's Italian Restaurant &amp; Pizzeria LLC</t>
  </si>
  <si>
    <t>2531 Eastchester Dr Ste 111</t>
  </si>
  <si>
    <t>Country Grill Inc</t>
  </si>
  <si>
    <t>2033 N Church St</t>
  </si>
  <si>
    <t>HOUSE OF DRAGON INC</t>
  </si>
  <si>
    <t>355 EAST WOODLAWN ROAD</t>
  </si>
  <si>
    <t>TCB 54 Hundred Bar and Grill LLC</t>
  </si>
  <si>
    <t>5400 Nevins Road</t>
  </si>
  <si>
    <t>CHINA KING HW INC</t>
  </si>
  <si>
    <t>175 FREEDOM WAY #2</t>
  </si>
  <si>
    <t>Catering Works Inc.</t>
  </si>
  <si>
    <t>2319 Laurelbrook St</t>
  </si>
  <si>
    <t>ROOKIES WAKE FORESTLLC</t>
  </si>
  <si>
    <t>11200 Capital Blvd</t>
  </si>
  <si>
    <t>China Buffet II Inc</t>
  </si>
  <si>
    <t>110 Shallotte Crossing Pkwy Ste 7</t>
  </si>
  <si>
    <t>Shallotte</t>
  </si>
  <si>
    <t>Joseph Stolz</t>
  </si>
  <si>
    <t>1131 N Atlantic Ave</t>
  </si>
  <si>
    <t>Theme Services Inc.</t>
  </si>
  <si>
    <t>4500 Old Wake</t>
  </si>
  <si>
    <t>Grandpa Charlies Country Cooking</t>
  </si>
  <si>
    <t>Andrews</t>
  </si>
  <si>
    <t>Showmars Seventh Street LLC</t>
  </si>
  <si>
    <t>2004 E 7th St</t>
  </si>
  <si>
    <t>Kim's Barbecue House Inc</t>
  </si>
  <si>
    <t>900 W Broad St</t>
  </si>
  <si>
    <t>Dunn</t>
  </si>
  <si>
    <t>Adelio llc</t>
  </si>
  <si>
    <t>111 W 3rd St</t>
  </si>
  <si>
    <t>Thai Spoon 2 Inc.</t>
  </si>
  <si>
    <t>2780 Durham Rd</t>
  </si>
  <si>
    <t>Roxboro</t>
  </si>
  <si>
    <t>Henry James Bar Be Que Inc</t>
  </si>
  <si>
    <t>3915 Sedgebrook St</t>
  </si>
  <si>
    <t>Miro Miro Inc</t>
  </si>
  <si>
    <t>12239 N Community House Rd</t>
  </si>
  <si>
    <t>Simple Cafe</t>
  </si>
  <si>
    <t>643 A Haywood Rd</t>
  </si>
  <si>
    <t>Sneads Ferry Foods Inc</t>
  </si>
  <si>
    <t>110 Robert Sneads Pkwy</t>
  </si>
  <si>
    <t>Sneads Ferry</t>
  </si>
  <si>
    <t>JUMBO CHINA ZHENG'S INC</t>
  </si>
  <si>
    <t>1518 Broad St</t>
  </si>
  <si>
    <t>Buxton Hall Barbecue LLC</t>
  </si>
  <si>
    <t>32 Banks Ave Suite 103</t>
  </si>
  <si>
    <t>arias-baldovinos/garcia-camacho#1</t>
  </si>
  <si>
    <t>112 N John St</t>
  </si>
  <si>
    <t>Ding Feng Inc</t>
  </si>
  <si>
    <t>8418 Park Rd Ste C</t>
  </si>
  <si>
    <t>Showmars Restaurants South Park LLC</t>
  </si>
  <si>
    <t>4400 Sharon Rd Suite G-29</t>
  </si>
  <si>
    <t>MistylouinvestmentsLLC</t>
  </si>
  <si>
    <t>2010 Wilmington Hwy</t>
  </si>
  <si>
    <t>Sun's Kitchen LLC</t>
  </si>
  <si>
    <t>2200 Thrift Rd. Suite 2</t>
  </si>
  <si>
    <t>Ming Jiang USA Inc</t>
  </si>
  <si>
    <t>3374 Robinhood Rd</t>
  </si>
  <si>
    <t>O'Callahans Inc</t>
  </si>
  <si>
    <t>107 Glen Eagles Way Suite B</t>
  </si>
  <si>
    <t>Advance</t>
  </si>
  <si>
    <t>Golden Dragon Inc.</t>
  </si>
  <si>
    <t>609 North Highway Street</t>
  </si>
  <si>
    <t>108 N Main St</t>
  </si>
  <si>
    <t>Aspic Inc</t>
  </si>
  <si>
    <t>1519 Brookside Dr</t>
  </si>
  <si>
    <t>Korean Restaurant Inc</t>
  </si>
  <si>
    <t>7323 E Independence Blvd</t>
  </si>
  <si>
    <t>Smiles Express LLC</t>
  </si>
  <si>
    <t>552 Charlotte St</t>
  </si>
  <si>
    <t>Hamlet</t>
  </si>
  <si>
    <t>K &amp; Q INVESTMENT INC</t>
  </si>
  <si>
    <t>1100 N Wesleyan Blvd CM-1</t>
  </si>
  <si>
    <t>LIN'S CHINA WOK INC</t>
  </si>
  <si>
    <t>1300 Westwood Ln Ste B</t>
  </si>
  <si>
    <t>Subway #36165 Inc.</t>
  </si>
  <si>
    <t>102 Tyndall Dr</t>
  </si>
  <si>
    <t>Wilmington Street Partners LLC</t>
  </si>
  <si>
    <t>211 S Wilmington St</t>
  </si>
  <si>
    <t>GONE LLC</t>
  </si>
  <si>
    <t>463 Central Dr</t>
  </si>
  <si>
    <t>Snow Hill</t>
  </si>
  <si>
    <t>Maurice Chambers</t>
  </si>
  <si>
    <t>3414 Nevin Brook Rd</t>
  </si>
  <si>
    <t>SUMO JR LLC</t>
  </si>
  <si>
    <t>108 N John St</t>
  </si>
  <si>
    <t>J&amp;S New York Pizza III Inc.</t>
  </si>
  <si>
    <t>2025 Renaissance Park Pl</t>
  </si>
  <si>
    <t>K-RAC WINSTON LLC</t>
  </si>
  <si>
    <t>113 N Church St</t>
  </si>
  <si>
    <t>Beefeaters of Southern Pines LLC</t>
  </si>
  <si>
    <t>672 SW Broad St</t>
  </si>
  <si>
    <t>BrickTree Brewing Co.</t>
  </si>
  <si>
    <t>414 E Water St</t>
  </si>
  <si>
    <t>Arya Group LLC</t>
  </si>
  <si>
    <t>2937 Historic Cir</t>
  </si>
  <si>
    <t>SJTKJInc.</t>
  </si>
  <si>
    <t>3810 Oleander Dr.</t>
  </si>
  <si>
    <t>Brenda Bishop</t>
  </si>
  <si>
    <t>403  Haywood Rd</t>
  </si>
  <si>
    <t>Dillsboro</t>
  </si>
  <si>
    <t>BT Food Enterprises</t>
  </si>
  <si>
    <t>8702 Hwy 220 South</t>
  </si>
  <si>
    <t>Seagrove</t>
  </si>
  <si>
    <t>bernardin cuisine  inc</t>
  </si>
  <si>
    <t>435 S Tryon St</t>
  </si>
  <si>
    <t>Waters Edge High Rock Restaurant LLC</t>
  </si>
  <si>
    <t>257 Boat Club Ln</t>
  </si>
  <si>
    <t>Asiana Grand Buffet LLC</t>
  </si>
  <si>
    <t>1968 Hendersonville Rd</t>
  </si>
  <si>
    <t>AROMA GROUP CORPORATION INC</t>
  </si>
  <si>
    <t>722 US HWY 74 BUSINESS EAST STE K</t>
  </si>
  <si>
    <t>HuntLaura LLC</t>
  </si>
  <si>
    <t>486 W Main St</t>
  </si>
  <si>
    <t>Penn Station East Coast Subs</t>
  </si>
  <si>
    <t>Khalid Corp</t>
  </si>
  <si>
    <t>FAN 777</t>
  </si>
  <si>
    <t>2637 S Nc 127 Hwy</t>
  </si>
  <si>
    <t>RRDM INVESTMENTS INC.</t>
  </si>
  <si>
    <t>6010 Falls Of Neuse Rd</t>
  </si>
  <si>
    <t>FernCrest Enterprises LLC</t>
  </si>
  <si>
    <t>1060 Main St</t>
  </si>
  <si>
    <t>Liley LLC</t>
  </si>
  <si>
    <t>410 Market St Suite 350</t>
  </si>
  <si>
    <t>Botiwalla Charlotte LLC</t>
  </si>
  <si>
    <t>1115 N Brevard St Suite 203</t>
  </si>
  <si>
    <t>Michael Hill</t>
  </si>
  <si>
    <t>6347 E Nc 150 Hwy</t>
  </si>
  <si>
    <t>Sherrills Ford</t>
  </si>
  <si>
    <t>Mesha Inc</t>
  </si>
  <si>
    <t>57331 hwy 12</t>
  </si>
  <si>
    <t>4 Carat Enterprises LLC</t>
  </si>
  <si>
    <t>1901 Commonwealth Ave</t>
  </si>
  <si>
    <t>Lachine's Cafe &amp; Catering Inc.</t>
  </si>
  <si>
    <t>1064 Old Wharf Rd.</t>
  </si>
  <si>
    <t>Wanchese</t>
  </si>
  <si>
    <t>Seven Mile Post Pub Inc.</t>
  </si>
  <si>
    <t>7219 Market St</t>
  </si>
  <si>
    <t>Harbor Management Company Inc.</t>
  </si>
  <si>
    <t>6634 Old Statesville Rd</t>
  </si>
  <si>
    <t>Larine's Kitchen and Catering</t>
  </si>
  <si>
    <t>209 Melanie Ct</t>
  </si>
  <si>
    <t>jins buffet lincolnton inc</t>
  </si>
  <si>
    <t>912 E Main St</t>
  </si>
  <si>
    <t>GenX Enterprise LLC</t>
  </si>
  <si>
    <t>1108 Parkside Main St</t>
  </si>
  <si>
    <t>Graham-Lott Inc</t>
  </si>
  <si>
    <t>6306 Pigeon Rd</t>
  </si>
  <si>
    <t>Venusian LLC</t>
  </si>
  <si>
    <t>1427 Military Cutoff Rd Unit 106</t>
  </si>
  <si>
    <t>Hearst Tower Restaurant LLC</t>
  </si>
  <si>
    <t>214 North Tryon Box 31</t>
  </si>
  <si>
    <t>Perkins Restaurant Development Company</t>
  </si>
  <si>
    <t>5775 Yadkin Rd</t>
  </si>
  <si>
    <t>Zhu Liu</t>
  </si>
  <si>
    <t>1122 W Broad St</t>
  </si>
  <si>
    <t>Nauti Dog Brewing Company LLC</t>
  </si>
  <si>
    <t>ALL SOLUTIONS HOLDINGS LLC</t>
  </si>
  <si>
    <t>1900 Hillsborough St</t>
  </si>
  <si>
    <t>Franklinton</t>
  </si>
  <si>
    <t>Bandit Holdings Inc.</t>
  </si>
  <si>
    <t>401 Ashville Ave Suite 109</t>
  </si>
  <si>
    <t>Other &amp;&amp; Licensed Alcohol Producer &amp;&amp; Brewpub, Tasting Room, Taproom ** &amp;&amp; Bar, Saloon, Lounge, Tavern &amp;&amp; Restaurant</t>
  </si>
  <si>
    <t>Hook &amp; Reel Rivergate INC</t>
  </si>
  <si>
    <t>14142 Rivergate Pkwy Ste 100</t>
  </si>
  <si>
    <t>Capital Corral Inc</t>
  </si>
  <si>
    <t>3424 Capital Blvd</t>
  </si>
  <si>
    <t>Edisons lounge LLC</t>
  </si>
  <si>
    <t>531 Richlands Hwy</t>
  </si>
  <si>
    <t>HARD TIMES CAFE INC.</t>
  </si>
  <si>
    <t>2718 Monroe Rd</t>
  </si>
  <si>
    <t>Subway of Sweeten Creek Inc</t>
  </si>
  <si>
    <t>GHCM INC 3</t>
  </si>
  <si>
    <t>238 S Lafayette St</t>
  </si>
  <si>
    <t>Jimmy the Greek's Inc</t>
  </si>
  <si>
    <t>2806 University Pkwy</t>
  </si>
  <si>
    <t>BUA THAI INC</t>
  </si>
  <si>
    <t>5850 Fayetteville Rd Ste 101</t>
  </si>
  <si>
    <t>Oak Ridge</t>
  </si>
  <si>
    <t>Franks Italian Water Ice</t>
  </si>
  <si>
    <t>729 N Davidson St #A</t>
  </si>
  <si>
    <t>NORTAD INC</t>
  </si>
  <si>
    <t>KSH FOOD GROUP LLC</t>
  </si>
  <si>
    <t>126 E State Ave</t>
  </si>
  <si>
    <t>Charlotte Prime LLC</t>
  </si>
  <si>
    <t>11301 Carmel Commons Blvd Suite 106</t>
  </si>
  <si>
    <t>Burger 21</t>
  </si>
  <si>
    <t>Flat Rock</t>
  </si>
  <si>
    <t>Old skool management inc</t>
  </si>
  <si>
    <t>415 Hwy 13 S Ste A</t>
  </si>
  <si>
    <t>Hwy 55 Burgers Shakes &amp; Fries</t>
  </si>
  <si>
    <t>Event Extravanganza LLC.</t>
  </si>
  <si>
    <t>2012 N Road St B</t>
  </si>
  <si>
    <t>CHEN'S CHINA GARDEN LLC</t>
  </si>
  <si>
    <t>1805E WEEKSVILLE ROAD</t>
  </si>
  <si>
    <t>JOHNSON FOOD GROUP INC</t>
  </si>
  <si>
    <t>4600 DURHAM-CHAPEL HILL BLVD STE 2</t>
  </si>
  <si>
    <t>MR TOKYO JAPANESE RESTAURANT LLC</t>
  </si>
  <si>
    <t>8334 Pineville Matthews Rd Ste 109</t>
  </si>
  <si>
    <t>Chen's Eatery Inc.</t>
  </si>
  <si>
    <t>2900 E Franklin Blvd</t>
  </si>
  <si>
    <t>Two Rockets LLC</t>
  </si>
  <si>
    <t>3557 N Roxboro St</t>
  </si>
  <si>
    <t>DC Pelican</t>
  </si>
  <si>
    <t>205 Budleigh St</t>
  </si>
  <si>
    <t>Sweeter Than Honey Concessions Llc</t>
  </si>
  <si>
    <t>1616 Forest Stream Ct</t>
  </si>
  <si>
    <t>KB OF CHARLOTTE INC</t>
  </si>
  <si>
    <t>8170 SOUTH TRYON STREET STE A</t>
  </si>
  <si>
    <t>Dressler's Four LLC</t>
  </si>
  <si>
    <t>4905 Ashley Park Ln  Suite D</t>
  </si>
  <si>
    <t>JASMINE CHARLOTTE INC</t>
  </si>
  <si>
    <t>2305 Westinghouse Blvd</t>
  </si>
  <si>
    <t>GIMI LLC</t>
  </si>
  <si>
    <t>710 W Trade St Ste F</t>
  </si>
  <si>
    <t>papa abdou dior fall</t>
  </si>
  <si>
    <t>2417 Gazebo Dr unit b</t>
  </si>
  <si>
    <t>Waterbean Coffee CLT</t>
  </si>
  <si>
    <t>300 S Tryon St Ste 150</t>
  </si>
  <si>
    <t>Ballance Management LLC</t>
  </si>
  <si>
    <t>616 N Person St</t>
  </si>
  <si>
    <t>Jimmy Pearls LLC</t>
  </si>
  <si>
    <t>5427 N Sharon Amity Rd</t>
  </si>
  <si>
    <t>Seafood Express of Angier Inc</t>
  </si>
  <si>
    <t>3106 Peninsula Dr</t>
  </si>
  <si>
    <t>RED GINGER CHARLOTTE INC</t>
  </si>
  <si>
    <t>401 SOUTH TRYON STREET STE 130</t>
  </si>
  <si>
    <t>Taste of Heaven Restaurant Group LLC</t>
  </si>
  <si>
    <t>3401 Braewick Pl</t>
  </si>
  <si>
    <t>TDW Enterprises LLC</t>
  </si>
  <si>
    <t>2013 Murchison Rd</t>
  </si>
  <si>
    <t>Just Give Marshawn the Ball LLC</t>
  </si>
  <si>
    <t>202 N Corcoran St Ste 100</t>
  </si>
  <si>
    <t>So Good Pupusas LLC</t>
  </si>
  <si>
    <t>1114 N Driver St</t>
  </si>
  <si>
    <t>Jo Jones</t>
  </si>
  <si>
    <t>407 Blake St</t>
  </si>
  <si>
    <t>Biscoe</t>
  </si>
  <si>
    <t>Baozi LLC</t>
  </si>
  <si>
    <t>2161 S Wilmington St</t>
  </si>
  <si>
    <t>Basil Charlotte Inc</t>
  </si>
  <si>
    <t>210 N Church Street Suite A</t>
  </si>
  <si>
    <t>Bailey</t>
  </si>
  <si>
    <t>Baggerz Saloon LLC</t>
  </si>
  <si>
    <t>4212 Ebert Rd</t>
  </si>
  <si>
    <t>401 N West St Entertainment LLC</t>
  </si>
  <si>
    <t>401 N West St Suite 131</t>
  </si>
  <si>
    <t>JINSHAN INC</t>
  </si>
  <si>
    <t>3700 S Memorial Dr Ste A1</t>
  </si>
  <si>
    <t>Tapped Inc.</t>
  </si>
  <si>
    <t>650 East Firetower Rd</t>
  </si>
  <si>
    <t>The Carving Board Inc</t>
  </si>
  <si>
    <t>318 S Stratford Rd</t>
  </si>
  <si>
    <t>Kings Grant Traders</t>
  </si>
  <si>
    <t>10099 Weddington Road Ext Ste 138</t>
  </si>
  <si>
    <t>MBM Legacy Inc</t>
  </si>
  <si>
    <t>4760 Lake Valley Dr</t>
  </si>
  <si>
    <t>Embassy Suites by Hilton</t>
  </si>
  <si>
    <t>Other &amp;&amp; Inn ** &amp;&amp; Snack and Nonalcoholic Beverage Bar &amp;&amp; Bar, Saloon, Lounge, Tavern &amp;&amp; Caterer &amp;&amp; Restaurant</t>
  </si>
  <si>
    <t>Cake Bar at Creekside LLC</t>
  </si>
  <si>
    <t>269 Wingina Place</t>
  </si>
  <si>
    <t>Angle Management LLC</t>
  </si>
  <si>
    <t>1101 W Chapel Hill St</t>
  </si>
  <si>
    <t>Fundrazor Inc.</t>
  </si>
  <si>
    <t>1602 S College Rd</t>
  </si>
  <si>
    <t>RONG XING LLC</t>
  </si>
  <si>
    <t>7211 E Independence Blvd Ste 10</t>
  </si>
  <si>
    <t>Healy Hospitality Inc</t>
  </si>
  <si>
    <t>320 E Chapel Hill St</t>
  </si>
  <si>
    <t>HERO's II INC</t>
  </si>
  <si>
    <t>20465 Chartwell Center Dr</t>
  </si>
  <si>
    <t>CHINA BUFFET DONG AND WU INC.</t>
  </si>
  <si>
    <t>1432 N Bridge St</t>
  </si>
  <si>
    <t>Sueno Inc</t>
  </si>
  <si>
    <t>21 N Market St</t>
  </si>
  <si>
    <t>The Wine Cellar and Tasting Room LLC</t>
  </si>
  <si>
    <t>241-A N.E.  Broad St</t>
  </si>
  <si>
    <t>Leap Foods Raleigh Inc.</t>
  </si>
  <si>
    <t>6320 Capital Blvd. Unit 101</t>
  </si>
  <si>
    <t>Liliana's Colombian Restaurant &amp; Bakery Inc.</t>
  </si>
  <si>
    <t>4075 Gum Branch Rd Suite 5</t>
  </si>
  <si>
    <t>Amelie's Holdings LLC</t>
  </si>
  <si>
    <t>3224 Benard Ave Ste F</t>
  </si>
  <si>
    <t>Jessica Garvey</t>
  </si>
  <si>
    <t>9452 Kimmel Ln</t>
  </si>
  <si>
    <t>Healthy QSR LLC</t>
  </si>
  <si>
    <t>A1 Oriental Gourmet Inc.</t>
  </si>
  <si>
    <t>2233 Avent Ferry Rd Ste 103</t>
  </si>
  <si>
    <t>Mccallon Health Store LLC</t>
  </si>
  <si>
    <t>1427 Military Cutoff Rd Ste 103</t>
  </si>
  <si>
    <t>Valley River Brewery Llc</t>
  </si>
  <si>
    <t>71 Tennessee St</t>
  </si>
  <si>
    <t>Flying Bull Beer Company Inc.</t>
  </si>
  <si>
    <t>752 9th St</t>
  </si>
  <si>
    <t>Hope Valley Diner &amp; Catering Inc.</t>
  </si>
  <si>
    <t>3710 Shannon Road</t>
  </si>
  <si>
    <t>Something Classic Catering &amp; Cafes Inc.</t>
  </si>
  <si>
    <t>Bestfood Inc</t>
  </si>
  <si>
    <t>313 Ambermore Pl</t>
  </si>
  <si>
    <t>THAI STAR INC</t>
  </si>
  <si>
    <t>5410 Nc Highway 55 Ste F</t>
  </si>
  <si>
    <t>Amerifoods Enterprise Inc.</t>
  </si>
  <si>
    <t>300 Black Belt World Dr</t>
  </si>
  <si>
    <t>J Danielle LLC</t>
  </si>
  <si>
    <t>408 W 4th St</t>
  </si>
  <si>
    <t>Basil Stonecrest Inc</t>
  </si>
  <si>
    <t>7800 Rea Rd Suite A</t>
  </si>
  <si>
    <t>poke 360 concord mills inc</t>
  </si>
  <si>
    <t>8111 CONCORD MILLS BLVD STE 240</t>
  </si>
  <si>
    <t>Durham Shanghai Corporation</t>
  </si>
  <si>
    <t>3433 Hillsborough Rd</t>
  </si>
  <si>
    <t>Marlon Nesbeth</t>
  </si>
  <si>
    <t>C/o City Kitch 9545 Pinnacle Dr</t>
  </si>
  <si>
    <t>Rocketship Restaurants Inc</t>
  </si>
  <si>
    <t>2812 Erwin Rd Suite 101</t>
  </si>
  <si>
    <t>Southwest GoldInc</t>
  </si>
  <si>
    <t>4909 Western Blvd Ste 100</t>
  </si>
  <si>
    <t>TakeHome LLC</t>
  </si>
  <si>
    <t>11709 Fruehauf Dr Ste. 223</t>
  </si>
  <si>
    <t>MR TOKYO MATTHEW LLC</t>
  </si>
  <si>
    <t>10412 E Independence Blvd</t>
  </si>
  <si>
    <t>New Crazy Crab Fourth Inc</t>
  </si>
  <si>
    <t>516 Tyvola Rd</t>
  </si>
  <si>
    <t>The Strudel Shop</t>
  </si>
  <si>
    <t>510 E 15th St Ste A</t>
  </si>
  <si>
    <t>Sakura Express Spindale Inc</t>
  </si>
  <si>
    <t>267 W Main St</t>
  </si>
  <si>
    <t>Amelia Restaurants Group</t>
  </si>
  <si>
    <t>530 Eastway Dr</t>
  </si>
  <si>
    <t>The Cheese Curd Shack LLC</t>
  </si>
  <si>
    <t>587 Carsons Creek Trail</t>
  </si>
  <si>
    <t>NOTELKNURC LLC</t>
  </si>
  <si>
    <t>320 W Franklin St</t>
  </si>
  <si>
    <t>Bensboyz Food Group LLC</t>
  </si>
  <si>
    <t>14010 Salem Ridge Rd</t>
  </si>
  <si>
    <t>fFRANK &amp; LARRY'S INC</t>
  </si>
  <si>
    <t>5624 Randleman Rd</t>
  </si>
  <si>
    <t>Good Arz 2llc</t>
  </si>
  <si>
    <t>901 S Kings Dr Ste 140A</t>
  </si>
  <si>
    <t>Soif de Vin LLC</t>
  </si>
  <si>
    <t>5226 S College Rd Ste 9B</t>
  </si>
  <si>
    <t>Bobo T Inc</t>
  </si>
  <si>
    <t>200 Castlewood Dr Apt 1137</t>
  </si>
  <si>
    <t>Tax Tiger</t>
  </si>
  <si>
    <t>LUCKY FOOD INC</t>
  </si>
  <si>
    <t>3928 Sedgebrook St</t>
  </si>
  <si>
    <t>Brown's Place LLC</t>
  </si>
  <si>
    <t>1503 W A St</t>
  </si>
  <si>
    <t>Marybell LLC</t>
  </si>
  <si>
    <t>140 E New Hampshire Ave</t>
  </si>
  <si>
    <t>CAJUN SEAFOOD JACKSONVILLE LLC</t>
  </si>
  <si>
    <t>2109 NORTH MARINE BLVD</t>
  </si>
  <si>
    <t>ZHOU'S PARTNERS INC</t>
  </si>
  <si>
    <t>3437 S Memorial Dr</t>
  </si>
  <si>
    <t>S &amp; S of Waverly Enterprises LLC</t>
  </si>
  <si>
    <t>302 Colonades Way Ste 202</t>
  </si>
  <si>
    <t>K-RAC 2010 LLC</t>
  </si>
  <si>
    <t>Total Chaos Inc</t>
  </si>
  <si>
    <t>711 North Main Street</t>
  </si>
  <si>
    <t>Jamaica Coast Catering Inc.</t>
  </si>
  <si>
    <t>2205 K Oak Ridge Rd. #147</t>
  </si>
  <si>
    <t>Divide Vineyards LLC</t>
  </si>
  <si>
    <t>364 Beast Trl</t>
  </si>
  <si>
    <t>Andyâ€™s Sprinkler, Drainage, and Lighting</t>
  </si>
  <si>
    <t>Cassandra Alderman</t>
  </si>
  <si>
    <t>3450 Triangle Dr Apt 621</t>
  </si>
  <si>
    <t>Parkway Inn Inc</t>
  </si>
  <si>
    <t>408.6 Blue Ridge Parkway</t>
  </si>
  <si>
    <t>CASA GRANDE 3 INC</t>
  </si>
  <si>
    <t>905 Klumac Rd</t>
  </si>
  <si>
    <t>Sweet Destinations LLC</t>
  </si>
  <si>
    <t>2495 N Nc 16 Business Hwy</t>
  </si>
  <si>
    <t>Looking Glass Creamery LLC</t>
  </si>
  <si>
    <t>115 Harmon Dairy Ln</t>
  </si>
  <si>
    <t>TRIANGLE GRILL COMPANY LLC</t>
  </si>
  <si>
    <t>5021 Wake Forest Rd SUITE 1</t>
  </si>
  <si>
    <t>EL PARRAL 4 INC</t>
  </si>
  <si>
    <t>1406 S Scales St</t>
  </si>
  <si>
    <t>PINOY PROUD LLC</t>
  </si>
  <si>
    <t>105 W Nc Highway 54 Ste 225</t>
  </si>
  <si>
    <t>Sweets and Spirits</t>
  </si>
  <si>
    <t>234 E. Main St</t>
  </si>
  <si>
    <t>L &amp; C KITCHEN INC</t>
  </si>
  <si>
    <t>3532 OLEANDER DR</t>
  </si>
  <si>
    <t>Guanajuato Inc.</t>
  </si>
  <si>
    <t>11552 Us 15 501 N Ste 205</t>
  </si>
  <si>
    <t>Charlotte Food LLC</t>
  </si>
  <si>
    <t>9211 N Tryon St Ste 13</t>
  </si>
  <si>
    <t>Family Subway Inc</t>
  </si>
  <si>
    <t>3030 N Main St</t>
  </si>
  <si>
    <t>CAE Wellness LLC</t>
  </si>
  <si>
    <t>9660 Falls of Neuse Rd Ste 142</t>
  </si>
  <si>
    <t>Kwench Juice Cafe</t>
  </si>
  <si>
    <t>Clean Plate Inc</t>
  </si>
  <si>
    <t>1040 Tryon Village Dr Ste 604</t>
  </si>
  <si>
    <t>Barnes and Williams Inc</t>
  </si>
  <si>
    <t>10707 Park Rd Suite F</t>
  </si>
  <si>
    <t>Dinners on the Porch LLC</t>
  </si>
  <si>
    <t>840 Mill Works Street Suite 130</t>
  </si>
  <si>
    <t>The Morning Jump LLC</t>
  </si>
  <si>
    <t>106 S Bragg Blvd</t>
  </si>
  <si>
    <t>SAKURA OF CORNELIUS INC</t>
  </si>
  <si>
    <t>19905 W Catawba Ave Ste 109</t>
  </si>
  <si>
    <t>CHEN'S WILMINGTON INC</t>
  </si>
  <si>
    <t>356 S COLLEGE RD UNIT #39 B</t>
  </si>
  <si>
    <t>LIN'S FAMILY LLC.</t>
  </si>
  <si>
    <t>5304 Sunset Rd Ste D</t>
  </si>
  <si>
    <t>Catering Delites Inc.</t>
  </si>
  <si>
    <t>242 N Cherry St</t>
  </si>
  <si>
    <t>Alan Mendez</t>
  </si>
  <si>
    <t>7609 Jenny Ann Dr</t>
  </si>
  <si>
    <t>Sabor Latin Street Grill</t>
  </si>
  <si>
    <t>CHINA 888 restaurant INC</t>
  </si>
  <si>
    <t>2310 Maple Ave</t>
  </si>
  <si>
    <t>CHEN'S KITCHEN INC</t>
  </si>
  <si>
    <t>106 Five Points Rd</t>
  </si>
  <si>
    <t>Sadies Fresh Cut Fries LLC</t>
  </si>
  <si>
    <t>4136 Banks Stone Dr</t>
  </si>
  <si>
    <t>Laurel Springs</t>
  </si>
  <si>
    <t>GREAT WALL CHINA INC</t>
  </si>
  <si>
    <t>607 Peters Creek Pkwy</t>
  </si>
  <si>
    <t>EL GAVILAN BAR &amp; GRILL COMPANY</t>
  </si>
  <si>
    <t>1403 Tarboro St SW</t>
  </si>
  <si>
    <t>GRITS CLT LLC</t>
  </si>
  <si>
    <t>3147 Dawnshire Ave</t>
  </si>
  <si>
    <t>Kreeative Kook 18 LLC</t>
  </si>
  <si>
    <t>4500 Fayetteville Rd</t>
  </si>
  <si>
    <t>Stamey's Cafe Inc</t>
  </si>
  <si>
    <t>44 Cedar Estates Rd.</t>
  </si>
  <si>
    <t>The Artisan's Palate LLC</t>
  </si>
  <si>
    <t>1218-A E 36th Street</t>
  </si>
  <si>
    <t>Leroy Bradford</t>
  </si>
  <si>
    <t>4201 Snap Turtle Dr</t>
  </si>
  <si>
    <t>Lisa Thomas</t>
  </si>
  <si>
    <t>722 N Madison Blvd</t>
  </si>
  <si>
    <t>Cajun Girl Enterprises LLC</t>
  </si>
  <si>
    <t>111 Knollway Ct</t>
  </si>
  <si>
    <t>YOHO INC</t>
  </si>
  <si>
    <t>8204 Tryon Woods Dr Ste 106</t>
  </si>
  <si>
    <t>Felix Empanadas LLC</t>
  </si>
  <si>
    <t>1115 N Brevard St</t>
  </si>
  <si>
    <t>Toreros Forestville LLC</t>
  </si>
  <si>
    <t>3002 Leland Dr</t>
  </si>
  <si>
    <t>Dehlow Bakery LLC</t>
  </si>
  <si>
    <t>840 Merrimon Ave</t>
  </si>
  <si>
    <t>Buxton Sportsbar LLC</t>
  </si>
  <si>
    <t>47170 NC 12</t>
  </si>
  <si>
    <t>Buxton</t>
  </si>
  <si>
    <t>Alimentaire Wholesome Breads</t>
  </si>
  <si>
    <t>600 Trade St</t>
  </si>
  <si>
    <t>Tarboro</t>
  </si>
  <si>
    <t>Burrito Loco LLC</t>
  </si>
  <si>
    <t>391 E Plaza Dr</t>
  </si>
  <si>
    <t>Fish Hook Grill LLC</t>
  </si>
  <si>
    <t>980 Island Road</t>
  </si>
  <si>
    <t>Harkers Island</t>
  </si>
  <si>
    <t>Luciano N.C. Inc.</t>
  </si>
  <si>
    <t>4325 Glenwood Ave Suite 2036</t>
  </si>
  <si>
    <t>Luciano Ristorante Italiano</t>
  </si>
  <si>
    <t>Savory Moments LLC</t>
  </si>
  <si>
    <t>12125 Statesville Road</t>
  </si>
  <si>
    <t>Green Ribbon LLC</t>
  </si>
  <si>
    <t>3117 Guess Rd B</t>
  </si>
  <si>
    <t>NAWAL &amp; MICHELLE INC</t>
  </si>
  <si>
    <t>1822 MARTIN LUTHER KING JR BLVD</t>
  </si>
  <si>
    <t>RACK'EM PUB &amp; BILLIARDS INC</t>
  </si>
  <si>
    <t>1898 Windsor Square Dr</t>
  </si>
  <si>
    <t>Dogleg Pizza Company LLC</t>
  </si>
  <si>
    <t>71 Marshbanks St</t>
  </si>
  <si>
    <t>Melanie Graham</t>
  </si>
  <si>
    <t>400 N Morgan St</t>
  </si>
  <si>
    <t>KEFALONIA INC</t>
  </si>
  <si>
    <t>3030 Healy Dr</t>
  </si>
  <si>
    <t>Funnel Queens LLC</t>
  </si>
  <si>
    <t>3153 Landing Falls Ln</t>
  </si>
  <si>
    <t>Compass Rose Brewery LLC</t>
  </si>
  <si>
    <t>3201 Northside Dr Suite 101</t>
  </si>
  <si>
    <t>HX PINNACLE INC</t>
  </si>
  <si>
    <t>748 E Chatham St Ste E</t>
  </si>
  <si>
    <t>Subway at Prentiss Bridge Inc</t>
  </si>
  <si>
    <t>3852 Georgia Rd</t>
  </si>
  <si>
    <t>LYNETTES BAKERY AND CAFE LLC</t>
  </si>
  <si>
    <t>3060 Nc 5 Hwy</t>
  </si>
  <si>
    <t>STAR JJ INC.</t>
  </si>
  <si>
    <t>2420 Westinghouse Blvd</t>
  </si>
  <si>
    <t>JJRB LLC</t>
  </si>
  <si>
    <t>3122 Fincher Farm Rd Ste 600</t>
  </si>
  <si>
    <t>Mama Birds Cookies N Cream</t>
  </si>
  <si>
    <t>304 N Main St</t>
  </si>
  <si>
    <t>Bryan Wheelock</t>
  </si>
  <si>
    <t>3728 Battleground Ave Ste F</t>
  </si>
  <si>
    <t>Cugino Forno ws LLC</t>
  </si>
  <si>
    <t>486 N Patterson Ave suite 115</t>
  </si>
  <si>
    <t>Ladles Soups OBX LLC</t>
  </si>
  <si>
    <t>1901 N Croatan Hwy</t>
  </si>
  <si>
    <t>BEACH SHACK BOTTLES AND TAPS INC</t>
  </si>
  <si>
    <t>6300 Creedmoor Rd Ste 130</t>
  </si>
  <si>
    <t>Chef Henry Restaurant &amp; Catering Inc</t>
  </si>
  <si>
    <t>1050 Devore Ln</t>
  </si>
  <si>
    <t>La Farm Bakery Sales Inc.</t>
  </si>
  <si>
    <t>4248 NW Cary Pkwy</t>
  </si>
  <si>
    <t>ASIAN HARBOR INC.</t>
  </si>
  <si>
    <t>1294 S Fifth St</t>
  </si>
  <si>
    <t>TAIAN INC</t>
  </si>
  <si>
    <t>2841 W Highway 74</t>
  </si>
  <si>
    <t>Depot Southern Bistro LLC</t>
  </si>
  <si>
    <t>117 Depot St</t>
  </si>
  <si>
    <t>Gold Hill</t>
  </si>
  <si>
    <t>Taqueria Guadalajara II Inc</t>
  </si>
  <si>
    <t>980 Peter Creek Parkway</t>
  </si>
  <si>
    <t>Public School Inc.</t>
  </si>
  <si>
    <t>32 Banks Ave Ste 101</t>
  </si>
  <si>
    <t>HONG KONG 168 INC</t>
  </si>
  <si>
    <t>2928 N. ELM STREET</t>
  </si>
  <si>
    <t>Mary Privette</t>
  </si>
  <si>
    <t>85 Callie Way</t>
  </si>
  <si>
    <t>K4 Development</t>
  </si>
  <si>
    <t>119 Gables Way</t>
  </si>
  <si>
    <t>Susan Cairns</t>
  </si>
  <si>
    <t>105 Sarabande Dr</t>
  </si>
  <si>
    <t>Wallih LLC</t>
  </si>
  <si>
    <t>12 Sourwood Ln</t>
  </si>
  <si>
    <t>Orrmans Cheese Shop LLC</t>
  </si>
  <si>
    <t>SOO ENTERPRISE KO INC</t>
  </si>
  <si>
    <t>2815 Brentwood Rd</t>
  </si>
  <si>
    <t>Nidal Bouresslan</t>
  </si>
  <si>
    <t>100 Whitestone Dr</t>
  </si>
  <si>
    <t>Infinitive Foods Inc.</t>
  </si>
  <si>
    <t>10101 Beach Dr SW</t>
  </si>
  <si>
    <t>Calabash</t>
  </si>
  <si>
    <t>LONG BEACH HIBACHI GRILL INC</t>
  </si>
  <si>
    <t>4956 Long Beach Rd SE Ste 5</t>
  </si>
  <si>
    <t>The Green Monkey LLC</t>
  </si>
  <si>
    <t>1217 Hillsborough St</t>
  </si>
  <si>
    <t>CDF Foods Inc.</t>
  </si>
  <si>
    <t>6490 Tryon Rd</t>
  </si>
  <si>
    <t>Beans Gone Wild LLC</t>
  </si>
  <si>
    <t>2070 Club Pond Rd</t>
  </si>
  <si>
    <t>Dynasty Chapter LLC</t>
  </si>
  <si>
    <t>2201 S. Wilmington st</t>
  </si>
  <si>
    <t>Spice Jar LLC</t>
  </si>
  <si>
    <t>1000 Lower Shiloh Way Ste 106</t>
  </si>
  <si>
    <t>WANG AND XIAO INC</t>
  </si>
  <si>
    <t>2103 Pyramid Village Blvd STE 103</t>
  </si>
  <si>
    <t>Dalaya LLC</t>
  </si>
  <si>
    <t>1084 W Main St</t>
  </si>
  <si>
    <t>Xuan Le</t>
  </si>
  <si>
    <t>4520 N TRYON ST STE.17</t>
  </si>
  <si>
    <t>Bonnie and Clydes Appalachian cuisine LLC</t>
  </si>
  <si>
    <t>5145 us hwy 25 70</t>
  </si>
  <si>
    <t>Sabor 4 Noda LLC</t>
  </si>
  <si>
    <t>300 N COLLEGE ST SUITE 101</t>
  </si>
  <si>
    <t>Granny Bs LLC</t>
  </si>
  <si>
    <t>322 W. Main</t>
  </si>
  <si>
    <t>Tayste Catering LLC</t>
  </si>
  <si>
    <t>338 S Sharon Amity Rd #514</t>
  </si>
  <si>
    <t>Friscos Inc</t>
  </si>
  <si>
    <t>3833 North Croatan Highway</t>
  </si>
  <si>
    <t>THE BOIL NC INC</t>
  </si>
  <si>
    <t>7401 E Independence Blvd</t>
  </si>
  <si>
    <t>AARON &amp; IVY ENTERPRISE INC</t>
  </si>
  <si>
    <t>938 BRIGHTON RD</t>
  </si>
  <si>
    <t>The Tavern at Jack's Neck LLC</t>
  </si>
  <si>
    <t>238 Pamlico St</t>
  </si>
  <si>
    <t>Belhaven</t>
  </si>
  <si>
    <t>Tropical Delights LLC</t>
  </si>
  <si>
    <t>3600 Abercromby Dr</t>
  </si>
  <si>
    <t>The Lamb Shoppes Inc.</t>
  </si>
  <si>
    <t>124 W Water St</t>
  </si>
  <si>
    <t>Chug and Grub Inc</t>
  </si>
  <si>
    <t>13500 Nc Highway 50 Ste 107</t>
  </si>
  <si>
    <t>Holly Ridge</t>
  </si>
  <si>
    <t>Other &amp;&amp; Licensed Alcohol Producer &amp;&amp; Brewery and/or microbrewery ** &amp;&amp; Brewpub, Tasting Room, Taproom ** &amp;&amp; Bar, Saloon, Lounge, Tavern &amp;&amp; Restaurant</t>
  </si>
  <si>
    <t>FUJI FOOD ENTERPRISE INC</t>
  </si>
  <si>
    <t>4001 WIDEWATER PARKWAY STE E</t>
  </si>
  <si>
    <t>SAMARA BROTHERS INC.</t>
  </si>
  <si>
    <t>3416 Poole Rd</t>
  </si>
  <si>
    <t>Alex Sharp</t>
  </si>
  <si>
    <t>223 Broad Street Milton NC</t>
  </si>
  <si>
    <t>NC Treat LLC</t>
  </si>
  <si>
    <t>100 W Union St</t>
  </si>
  <si>
    <t>RICE BOX INC</t>
  </si>
  <si>
    <t>7558 HIGHWAY 73 STE 106</t>
  </si>
  <si>
    <t>Ellis Events Staffing LLC</t>
  </si>
  <si>
    <t>3717 Barwell Road</t>
  </si>
  <si>
    <t>Crossroads Foods Corporation</t>
  </si>
  <si>
    <t>319 Crossroads Blvd</t>
  </si>
  <si>
    <t>Mulligan Mack's After 5 LLC</t>
  </si>
  <si>
    <t>33 W Henderson St</t>
  </si>
  <si>
    <t>MONTERREY MEXICAN RESTAURANT OF CHARLOTTE INC.</t>
  </si>
  <si>
    <t>10707-A PARK RD</t>
  </si>
  <si>
    <t>Pierro's Italian Bistro Inc</t>
  </si>
  <si>
    <t>217 Hay St</t>
  </si>
  <si>
    <t>7th Restaurant and Lounge</t>
  </si>
  <si>
    <t>321 N Caldwell St Ste B</t>
  </si>
  <si>
    <t>Cookie Jar Inc</t>
  </si>
  <si>
    <t>153 Charlie Cooper Rd</t>
  </si>
  <si>
    <t>JP HOUSE GASTONIA INC</t>
  </si>
  <si>
    <t>3758 E Franklin Blvd SPACE 150</t>
  </si>
  <si>
    <t>Nuts About Carolina Inc</t>
  </si>
  <si>
    <t>6700 Joliette Ln</t>
  </si>
  <si>
    <t>98 Asian Bistro</t>
  </si>
  <si>
    <t>1800 N Main Street 106</t>
  </si>
  <si>
    <t>Duck Toco LLC</t>
  </si>
  <si>
    <t>4214 Lester Hill Ct</t>
  </si>
  <si>
    <t>CHINA KING RESTAURANT</t>
  </si>
  <si>
    <t>442 Albemarle Rd</t>
  </si>
  <si>
    <t>Caprice and Delice LLC</t>
  </si>
  <si>
    <t>240 Pine Needles Ln</t>
  </si>
  <si>
    <t>JNP FOODNARA LLC</t>
  </si>
  <si>
    <t>5318 W Market St Ste C</t>
  </si>
  <si>
    <t>Johnsons Drive In</t>
  </si>
  <si>
    <t>1520 E 11th St</t>
  </si>
  <si>
    <t>Turgua Brewing Company LLC</t>
  </si>
  <si>
    <t>27 Firefly Hollow Dr</t>
  </si>
  <si>
    <t>Thyme for Linda Catering Services LLC</t>
  </si>
  <si>
    <t>210 N Main St Ste 154</t>
  </si>
  <si>
    <t>rosemary's babe llc</t>
  </si>
  <si>
    <t>403 W Rosemary St</t>
  </si>
  <si>
    <t>URBAN ANGEETHI</t>
  </si>
  <si>
    <t>William Hall</t>
  </si>
  <si>
    <t>816 S 13th St</t>
  </si>
  <si>
    <t>seo ahn llc</t>
  </si>
  <si>
    <t>861 Bass Pro Ln</t>
  </si>
  <si>
    <t>The Bakery at Mount Pleasant Inc</t>
  </si>
  <si>
    <t>5660 HWY 200</t>
  </si>
  <si>
    <t>Tavern 74 LLC</t>
  </si>
  <si>
    <t>2116 W Roosevelt Blvd</t>
  </si>
  <si>
    <t>Stafford Concessions LLC</t>
  </si>
  <si>
    <t>1013 S Main St</t>
  </si>
  <si>
    <t>Landis</t>
  </si>
  <si>
    <t>SHANGHAI KINGDOM INC</t>
  </si>
  <si>
    <t>1642 E Broad St</t>
  </si>
  <si>
    <t>D &amp; J Restaurant Company</t>
  </si>
  <si>
    <t>986 High House Rd</t>
  </si>
  <si>
    <t>Nine Mile South</t>
  </si>
  <si>
    <t>33 Town Square Blvd Ste 150</t>
  </si>
  <si>
    <t>JEROME'S STEAK AND SEAFOOD INC</t>
  </si>
  <si>
    <t>4909 MAIN ST</t>
  </si>
  <si>
    <t>BPR LLC</t>
  </si>
  <si>
    <t>7712 Sossamon Ln NW Ste 140</t>
  </si>
  <si>
    <t>Burley Foods, LLC</t>
  </si>
  <si>
    <t>8208 Sturminster Dr</t>
  </si>
  <si>
    <t>Dough Boy LLC</t>
  </si>
  <si>
    <t>9600 Brier Creek Pkwy</t>
  </si>
  <si>
    <t>LIN'S FOOD GROUP INC</t>
  </si>
  <si>
    <t>112 E OLD US HWY 74 &amp;76</t>
  </si>
  <si>
    <t>Tarboro Brewing Company</t>
  </si>
  <si>
    <t>526 N Main St</t>
  </si>
  <si>
    <t>Fresh &amp; Fast Foods LLC</t>
  </si>
  <si>
    <t>347 Ringwood Rd</t>
  </si>
  <si>
    <t>Dubya 1 Inc</t>
  </si>
  <si>
    <t>1377 Kildaire Farm Rd</t>
  </si>
  <si>
    <t>DJK Inc</t>
  </si>
  <si>
    <t>608 N Elm St</t>
  </si>
  <si>
    <t>Tamika Chunn</t>
  </si>
  <si>
    <t>802 S Salisbury Ave</t>
  </si>
  <si>
    <t>NORI JAPAN INC</t>
  </si>
  <si>
    <t>4400 Sharon Rd Ste 122</t>
  </si>
  <si>
    <t>Hertford Bay Taphouse Inc</t>
  </si>
  <si>
    <t>107 W Grubb St</t>
  </si>
  <si>
    <t>Assorted Table LLC</t>
  </si>
  <si>
    <t>225 E 6th St Ste B</t>
  </si>
  <si>
    <t>Family Diner</t>
  </si>
  <si>
    <t>1213 Goshen St</t>
  </si>
  <si>
    <t>Lakeside Food and Entertainment LLC</t>
  </si>
  <si>
    <t>286 Badin Shores Circle</t>
  </si>
  <si>
    <t>Super Wing Station</t>
  </si>
  <si>
    <t>150 Francam Dr Ste 104</t>
  </si>
  <si>
    <t>Crafty Burgr n tap - Denver</t>
  </si>
  <si>
    <t>547 Brentwood Rd</t>
  </si>
  <si>
    <t>Kathleen Watson</t>
  </si>
  <si>
    <t>300 Country Club Drive</t>
  </si>
  <si>
    <t>Fenix Duck Huntersville LLC</t>
  </si>
  <si>
    <t>CHINA BUFFET AND HIBACHI NC CORP.</t>
  </si>
  <si>
    <t>3059 N Main St Ste 21</t>
  </si>
  <si>
    <t>Catering Thyme LLC</t>
  </si>
  <si>
    <t>4604 Bentley Dr.</t>
  </si>
  <si>
    <t>RMPIER INC.</t>
  </si>
  <si>
    <t>796 N Main St</t>
  </si>
  <si>
    <t>Bonner Enterprises Inc</t>
  </si>
  <si>
    <t>4711 Hope Valley Rd. Suite 6C</t>
  </si>
  <si>
    <t>RLTipper LLC</t>
  </si>
  <si>
    <t>21 N Front St Unit F</t>
  </si>
  <si>
    <t>Sandwich Artists' INC</t>
  </si>
  <si>
    <t>CHEF MICHAELS CATERING INC</t>
  </si>
  <si>
    <t>31 MEADOWS BLAKE HOUSE LANE</t>
  </si>
  <si>
    <t>Fletcher</t>
  </si>
  <si>
    <t>JIN'S BUFFET DENVER LLC</t>
  </si>
  <si>
    <t>7260 highway 72 ste 112</t>
  </si>
  <si>
    <t>Rebecca Ingram and Mary Ingram</t>
  </si>
  <si>
    <t>731 Washington St</t>
  </si>
  <si>
    <t>Local Provisions LLC</t>
  </si>
  <si>
    <t>3206 Us Highway 70 W</t>
  </si>
  <si>
    <t>B&amp;G Enterprises of Hickory LLC</t>
  </si>
  <si>
    <t>206 Union Sq NW</t>
  </si>
  <si>
    <t>Other &amp;&amp; Food Stand, Food Truck, Food Cart &amp;&amp; Caterer</t>
  </si>
  <si>
    <t>Paradiso Roma Ristorante</t>
  </si>
  <si>
    <t>35 Camden Cswy</t>
  </si>
  <si>
    <t>NNENNE IRONA</t>
  </si>
  <si>
    <t>1413 HARDIMONT ROAD 5</t>
  </si>
  <si>
    <t>Ahmed Amer</t>
  </si>
  <si>
    <t>7702 Emerald Dr</t>
  </si>
  <si>
    <t>Emerald Isle</t>
  </si>
  <si>
    <t>MR NI INC</t>
  </si>
  <si>
    <t>3626 Rogers Rd</t>
  </si>
  <si>
    <t>MHC Infusion Inc.</t>
  </si>
  <si>
    <t>1012 Arendell St</t>
  </si>
  <si>
    <t>R.A.A.C. ENTERPRISE LLC</t>
  </si>
  <si>
    <t>640 McNair Rd</t>
  </si>
  <si>
    <t>Irv's Signature Catering LLC</t>
  </si>
  <si>
    <t>720 Brewster LnIrv</t>
  </si>
  <si>
    <t>Sarku Japan</t>
  </si>
  <si>
    <t>Enat Ethiopian Restaurant LLC</t>
  </si>
  <si>
    <t>4450 The Plaza Ste D</t>
  </si>
  <si>
    <t>Tina's Breakfast and More LLC</t>
  </si>
  <si>
    <t>1680 NC Highway 5 #3</t>
  </si>
  <si>
    <t>William Mellon LLC</t>
  </si>
  <si>
    <t>123 Princess St</t>
  </si>
  <si>
    <t>Bada Bean Coffee &amp; Things Inc.</t>
  </si>
  <si>
    <t>938 Gateway Commons Cir</t>
  </si>
  <si>
    <t>Pu's USA Inc</t>
  </si>
  <si>
    <t>3020 Driwood Ct Ste B</t>
  </si>
  <si>
    <t>W and W of Kill Devil Hills Inc</t>
  </si>
  <si>
    <t>2106 N Virginia Dare Trl</t>
  </si>
  <si>
    <t>Berry Scrumptious Inc</t>
  </si>
  <si>
    <t>3450 NC Hwy 49</t>
  </si>
  <si>
    <t>3 Lads LLC</t>
  </si>
  <si>
    <t>300 S Brevard St Ste B100</t>
  </si>
  <si>
    <t>VICKIE ALLEN</t>
  </si>
  <si>
    <t>2368 Hwy 64 W</t>
  </si>
  <si>
    <t>Ballas LLC</t>
  </si>
  <si>
    <t>2504 Somerset Center Dr</t>
  </si>
  <si>
    <t>Wind-Lee Restaurants Inc.</t>
  </si>
  <si>
    <t>809 N Broad St</t>
  </si>
  <si>
    <t>Edenton</t>
  </si>
  <si>
    <t>Azalea Mexican Restaurant INC</t>
  </si>
  <si>
    <t>544 CC Camp Rd Ste 700</t>
  </si>
  <si>
    <t>Fuji Express Inc</t>
  </si>
  <si>
    <t>505 RETAIL WAY SUITE 102</t>
  </si>
  <si>
    <t>Rise &amp; Shine Cafe LLC</t>
  </si>
  <si>
    <t>640 Merrimon Ave</t>
  </si>
  <si>
    <t>NEW CHINA HOUSE NC INC</t>
  </si>
  <si>
    <t>126 N BRADY ST</t>
  </si>
  <si>
    <t>Capital City Center Inc</t>
  </si>
  <si>
    <t>112 Fayetteville St</t>
  </si>
  <si>
    <t>Inspired D'Lites</t>
  </si>
  <si>
    <t>167 Sojourner Ln</t>
  </si>
  <si>
    <t>Marcel Boudreau Sanders</t>
  </si>
  <si>
    <t>5631 S Nc 41 Hwy</t>
  </si>
  <si>
    <t>Chez Genese LLC</t>
  </si>
  <si>
    <t>616 S Elm St</t>
  </si>
  <si>
    <t>Juicevibes Cary LLC</t>
  </si>
  <si>
    <t>1369 Kildaire Farm Rd</t>
  </si>
  <si>
    <t>Carmels of Asheville Inc.</t>
  </si>
  <si>
    <t>1 Page Ave Ste 129</t>
  </si>
  <si>
    <t>Hunter Red Inc.</t>
  </si>
  <si>
    <t>416 W South St</t>
  </si>
  <si>
    <t>M'Coul's Inc</t>
  </si>
  <si>
    <t>110 W McGee St</t>
  </si>
  <si>
    <t>CB LUCKY INC</t>
  </si>
  <si>
    <t>8630 University Executive Park Dr</t>
  </si>
  <si>
    <t>CUPCAKE DREAM LLC</t>
  </si>
  <si>
    <t>2861 WARD BLVD STE C</t>
  </si>
  <si>
    <t>Bulgogi Box Co</t>
  </si>
  <si>
    <t>1750 Camden Rd Ste G</t>
  </si>
  <si>
    <t>The Rensselaer Group LLC</t>
  </si>
  <si>
    <t>316 Rensselaer Ave</t>
  </si>
  <si>
    <t>Greene St Deli</t>
  </si>
  <si>
    <t>300 N Greene St</t>
  </si>
  <si>
    <t>hey hey cupcake llc</t>
  </si>
  <si>
    <t>102 W State Street</t>
  </si>
  <si>
    <t>K-LOLLC</t>
  </si>
  <si>
    <t>1649 Seaside Rd SW</t>
  </si>
  <si>
    <t>Daphne Alexander</t>
  </si>
  <si>
    <t>426 Newbern Station Court</t>
  </si>
  <si>
    <t>The third Path</t>
  </si>
  <si>
    <t>1811 Glenwood Avenue</t>
  </si>
  <si>
    <t>OM SRI SAI LLC</t>
  </si>
  <si>
    <t>3204 Carpenter Creek Pl</t>
  </si>
  <si>
    <t>Sugar Shack Jamaican Restaurant Inc.</t>
  </si>
  <si>
    <t>1609 Hale beach rd sw</t>
  </si>
  <si>
    <t>NCredible Concessions LLC</t>
  </si>
  <si>
    <t>3717 BARWELL RD</t>
  </si>
  <si>
    <t>Funk Fresh Spring Rolls East LLC</t>
  </si>
  <si>
    <t>148 Daneborg Road</t>
  </si>
  <si>
    <t>Triveni Supermarket</t>
  </si>
  <si>
    <t>300 S Polk St</t>
  </si>
  <si>
    <t>GOLDEN WOK LIN CORP</t>
  </si>
  <si>
    <t>95 Weaver Blvd</t>
  </si>
  <si>
    <t>James Hutchins</t>
  </si>
  <si>
    <t>207 Arthur Dr Apt D</t>
  </si>
  <si>
    <t>Crucible Bar LLC</t>
  </si>
  <si>
    <t>140 Roberts St Suite A</t>
  </si>
  <si>
    <t>Spring Rolls llc</t>
  </si>
  <si>
    <t>701 W Main St Ste 120</t>
  </si>
  <si>
    <t>RTP INTERNATIONAL CORPORATION</t>
  </si>
  <si>
    <t>2713 Broadwell Dr</t>
  </si>
  <si>
    <t>GREAT FORTUNE INC</t>
  </si>
  <si>
    <t>9925 E INDEPENDENCE BLVD</t>
  </si>
  <si>
    <t>CHINA BUFFET (USA) INC</t>
  </si>
  <si>
    <t>1683 E Dixon Blvd</t>
  </si>
  <si>
    <t>THE SHAKING CRAB CARY LLC</t>
  </si>
  <si>
    <t>220 Crossroads Blvd 2460</t>
  </si>
  <si>
    <t>Apeman Investments LLC</t>
  </si>
  <si>
    <t>111 Grace St</t>
  </si>
  <si>
    <t>Bent Willow Baking LLC</t>
  </si>
  <si>
    <t>473 E Palmer St</t>
  </si>
  <si>
    <t>Village Deli Inc</t>
  </si>
  <si>
    <t>2500 Wycliff Rd</t>
  </si>
  <si>
    <t>Five Guys Unlimited</t>
  </si>
  <si>
    <t>1513 Concord Ave</t>
  </si>
  <si>
    <t>The Moore Girls LLC</t>
  </si>
  <si>
    <t>1102 S Horner Dr.</t>
  </si>
  <si>
    <t>Rita McBride</t>
  </si>
  <si>
    <t>350 Granite st</t>
  </si>
  <si>
    <t>True Story LLC</t>
  </si>
  <si>
    <t>2507 Becketts Ridge Dr</t>
  </si>
  <si>
    <t>CB GREAT FORTUNE INC</t>
  </si>
  <si>
    <t>4310 Big Tree Way</t>
  </si>
  <si>
    <t>El Patron Subs &amp; Grill</t>
  </si>
  <si>
    <t>2251 Hendersonville Rd</t>
  </si>
  <si>
    <t>HAPPY DELI OF FAYETTEVILLE INC</t>
  </si>
  <si>
    <t>117 Dick St</t>
  </si>
  <si>
    <t>STAR FA INC</t>
  </si>
  <si>
    <t>10940 RAVEN RIDGE RD suite 104</t>
  </si>
  <si>
    <t>Stephanies II LLC</t>
  </si>
  <si>
    <t>2507 Randleman Rd</t>
  </si>
  <si>
    <t>Freshwater LLC</t>
  </si>
  <si>
    <t>516 North Graham Street Suite 3 141466275</t>
  </si>
  <si>
    <t>Stephen Wilson</t>
  </si>
  <si>
    <t>1147-A St Marks Church Road</t>
  </si>
  <si>
    <t>VEGAN TO-GO WORLDWIDE LLC</t>
  </si>
  <si>
    <t>16618 Grassy Creek Dr</t>
  </si>
  <si>
    <t>KINGS AND CROWNS LLC</t>
  </si>
  <si>
    <t>3404 Ramsey St</t>
  </si>
  <si>
    <t>C &amp; T Wok Inc</t>
  </si>
  <si>
    <t>130 Morrisville Square Way</t>
  </si>
  <si>
    <t>Curry Point LLC</t>
  </si>
  <si>
    <t>5400 S Miami Blvd #100</t>
  </si>
  <si>
    <t>Peaberry Press LLC</t>
  </si>
  <si>
    <t>802 Fairview Road Suite 800</t>
  </si>
  <si>
    <t>Kiha of Old Oak Ridge Road LLC</t>
  </si>
  <si>
    <t>6310 Old Oak Ridge Rd Ste D</t>
  </si>
  <si>
    <t>Tiffany's Catering and Events LLC</t>
  </si>
  <si>
    <t>135 W Main St</t>
  </si>
  <si>
    <t>JAA Enterprises inc.</t>
  </si>
  <si>
    <t>833 highway 58</t>
  </si>
  <si>
    <t>Cape Carteret</t>
  </si>
  <si>
    <t>Cotton Leigh LLC</t>
  </si>
  <si>
    <t>628 W Main St</t>
  </si>
  <si>
    <t>BBH SUBS CONCORD LLC</t>
  </si>
  <si>
    <t>Not Just Icing Inc</t>
  </si>
  <si>
    <t>5001 Sinclair Dr</t>
  </si>
  <si>
    <t>Mazzinis Inc.</t>
  </si>
  <si>
    <t>1521 N Bridge St</t>
  </si>
  <si>
    <t>Crazy House Brewing LLC</t>
  </si>
  <si>
    <t>330 S Main St undefined</t>
  </si>
  <si>
    <t>NANTUCKET CAFE INC.</t>
  </si>
  <si>
    <t>1145 Falls River Avenue</t>
  </si>
  <si>
    <t>Hungry Hill Enterprises LLC</t>
  </si>
  <si>
    <t>pholicious at street of southpoint Inc</t>
  </si>
  <si>
    <t>600 AUDUBON LAKE DR 7A21</t>
  </si>
  <si>
    <t>Trade and Lore Asheville</t>
  </si>
  <si>
    <t>37 Wall St</t>
  </si>
  <si>
    <t>Sugar on Front Street LLC</t>
  </si>
  <si>
    <t>206-C North Topsail Drive</t>
  </si>
  <si>
    <t>MEIZHEN LIU</t>
  </si>
  <si>
    <t>249-I THIRD ST</t>
  </si>
  <si>
    <t>Hua Chen</t>
  </si>
  <si>
    <t>952 Merrimon Ave</t>
  </si>
  <si>
    <t>ZEKOS 2 GO LLC</t>
  </si>
  <si>
    <t>12 Wendy Court Suite I</t>
  </si>
  <si>
    <t>Paula Bass</t>
  </si>
  <si>
    <t>2339 US 117 S suite H</t>
  </si>
  <si>
    <t>Kim Cooks LLC</t>
  </si>
  <si>
    <t>5621 Louisburg Rd STE 101</t>
  </si>
  <si>
    <t>so-ca raleigh LLC</t>
  </si>
  <si>
    <t>2130 Clark Ave</t>
  </si>
  <si>
    <t>UMAMI SEAFOOD INC</t>
  </si>
  <si>
    <t>2421 E Ash St</t>
  </si>
  <si>
    <t>Andres' Coffee &amp; Crepes LLC</t>
  </si>
  <si>
    <t>315 Crossroads Blvd</t>
  </si>
  <si>
    <t>Boba Express LLC</t>
  </si>
  <si>
    <t>10039 University City Blvd Suite L</t>
  </si>
  <si>
    <t>Kalethy Living LLC</t>
  </si>
  <si>
    <t>4719 New Centre Dr Suite D</t>
  </si>
  <si>
    <t>BGC Ventures LLC</t>
  </si>
  <si>
    <t>4 Applewood Dr</t>
  </si>
  <si>
    <t>Mister Bartender LLC</t>
  </si>
  <si>
    <t>9429 Night Harbor Dr SE</t>
  </si>
  <si>
    <t>ots albemarle inc</t>
  </si>
  <si>
    <t>Simply Asian Restaurant Inc</t>
  </si>
  <si>
    <t>1337 E Dixie Dr</t>
  </si>
  <si>
    <t>Natelege Bryant</t>
  </si>
  <si>
    <t>1613 Holly Hill Dr.</t>
  </si>
  <si>
    <t>Great Universe Inc</t>
  </si>
  <si>
    <t>7128 Albemarle Rd. Ste. A</t>
  </si>
  <si>
    <t>MARK KEYZER</t>
  </si>
  <si>
    <t>91 Vreugdenhil Rd</t>
  </si>
  <si>
    <t>Kaleidoscope Consortium llc</t>
  </si>
  <si>
    <t>1053 E Whitaker Mill Road STE 111</t>
  </si>
  <si>
    <t>Kodatrent LLC</t>
  </si>
  <si>
    <t>1 Page Ave #139</t>
  </si>
  <si>
    <t>The Felix Caf LLC.</t>
  </si>
  <si>
    <t>5226 S College Rd Ste 11</t>
  </si>
  <si>
    <t>Danielle phoenix</t>
  </si>
  <si>
    <t>1125 Homestead Glen Blvd</t>
  </si>
  <si>
    <t>Susan Colomaio</t>
  </si>
  <si>
    <t>110 E Caswell St</t>
  </si>
  <si>
    <t>MR TOKYO MONROE LLC</t>
  </si>
  <si>
    <t>2239 W Roosevelt Blvd</t>
  </si>
  <si>
    <t>Sonya Wylie</t>
  </si>
  <si>
    <t>1813 Lochwood Dr</t>
  </si>
  <si>
    <t>Bar, Saloon, Lounge, Tavern &amp;&amp; Licensed Alcohol Producer &amp;&amp; Restaurant</t>
  </si>
  <si>
    <t>WBG &amp; Associates LLC dba Eat Here and Fly</t>
  </si>
  <si>
    <t>7435 Zephyr Place</t>
  </si>
  <si>
    <t>Wired Cafe Coffee Bar LLC</t>
  </si>
  <si>
    <t>5001 Laurinda Dr</t>
  </si>
  <si>
    <t>Continenza of NC LLC</t>
  </si>
  <si>
    <t>2176 Midland Rd</t>
  </si>
  <si>
    <t>V Judge LLC</t>
  </si>
  <si>
    <t>137 E Davie St</t>
  </si>
  <si>
    <t>Roxbury Nightlife LLC</t>
  </si>
  <si>
    <t>116 W 5th St</t>
  </si>
  <si>
    <t>KT Pub LLC</t>
  </si>
  <si>
    <t>301 S Jarvis St</t>
  </si>
  <si>
    <t>REDEYE DINER LLC</t>
  </si>
  <si>
    <t>210 E Trade St SUITE C149</t>
  </si>
  <si>
    <t>Aviator Brewing Company Inc.</t>
  </si>
  <si>
    <t>600 Broad St</t>
  </si>
  <si>
    <t>Major Arcana Seventeen LLC</t>
  </si>
  <si>
    <t>331 W Main St</t>
  </si>
  <si>
    <t>BP Subs Inc.</t>
  </si>
  <si>
    <t>3421 Murchison Rd Ste A</t>
  </si>
  <si>
    <t>The Green Room Restaurant Inc</t>
  </si>
  <si>
    <t>12 Church St</t>
  </si>
  <si>
    <t>Virgils Jamaica</t>
  </si>
  <si>
    <t>105 Kerigon Lane</t>
  </si>
  <si>
    <t>AFFABEL VENTURES LLC</t>
  </si>
  <si>
    <t>909 Smokey Park Hwy</t>
  </si>
  <si>
    <t>Candler</t>
  </si>
  <si>
    <t>YJW enterprises Inc</t>
  </si>
  <si>
    <t>6910 fayetteville rd ste 242</t>
  </si>
  <si>
    <t>MOO &amp; BREW LLC</t>
  </si>
  <si>
    <t>1300 Central Ave</t>
  </si>
  <si>
    <t>MEDI BITES LLC</t>
  </si>
  <si>
    <t>124 Madison Square Ln</t>
  </si>
  <si>
    <t>Phyllis Graves</t>
  </si>
  <si>
    <t>101 S.Scales St</t>
  </si>
  <si>
    <t>The Open Eye Cafe LLC</t>
  </si>
  <si>
    <t>101 S Greensboro St</t>
  </si>
  <si>
    <t>Peace-A-Pie Makers LLC</t>
  </si>
  <si>
    <t>1185 Lenoir Rhyne Blvd SE</t>
  </si>
  <si>
    <t>JIN ZHENG</t>
  </si>
  <si>
    <t>1321 5th Ave</t>
  </si>
  <si>
    <t>XUERU ZHU</t>
  </si>
  <si>
    <t>1861 AVERSBORO RD</t>
  </si>
  <si>
    <t>Huff MJ LLC</t>
  </si>
  <si>
    <t>5617 Carolina Beach Rd Ste 100</t>
  </si>
  <si>
    <t>Fuzzy Peach</t>
  </si>
  <si>
    <t>The Small B&amp;B Cafe Inc</t>
  </si>
  <si>
    <t>219 East St</t>
  </si>
  <si>
    <t>The Kilted Buffalo</t>
  </si>
  <si>
    <t>8625 Townley Rd</t>
  </si>
  <si>
    <t>meg-art pottery inc</t>
  </si>
  <si>
    <t>15940 northcross drive suite a</t>
  </si>
  <si>
    <t>JBK Ventures LLC</t>
  </si>
  <si>
    <t>161 Southwood Park Rd</t>
  </si>
  <si>
    <t>SomeCorral LLC</t>
  </si>
  <si>
    <t>3551 Grenelle St</t>
  </si>
  <si>
    <t>OPH Factory South LLC</t>
  </si>
  <si>
    <t>915 Charlottetowne Ave</t>
  </si>
  <si>
    <t>S. Dararouksa LLC.</t>
  </si>
  <si>
    <t>301 Glenwood Ave STE.190</t>
  </si>
  <si>
    <t>CITY CENTER SUBWAY INC.</t>
  </si>
  <si>
    <t>150 Fayetteville St SUITE 110</t>
  </si>
  <si>
    <t>Tonyas Cookies Comapny</t>
  </si>
  <si>
    <t>5 E Edenton St</t>
  </si>
  <si>
    <t>Signature Jordan LLC</t>
  </si>
  <si>
    <t>330 Evans St</t>
  </si>
  <si>
    <t>The Gelato Revolution LLC</t>
  </si>
  <si>
    <t>1461 Sand Hill Rd</t>
  </si>
  <si>
    <t>ALJH LLC</t>
  </si>
  <si>
    <t>6091 Capital Blvd</t>
  </si>
  <si>
    <t>Strombolis's Inc</t>
  </si>
  <si>
    <t>5000 Falls Of Neuse Rd Suite 405</t>
  </si>
  <si>
    <t>GOLDSBORO FOOD GROUP INC</t>
  </si>
  <si>
    <t>403 N BERKELEY BLVD</t>
  </si>
  <si>
    <t>Ray Little</t>
  </si>
  <si>
    <t>4207 Groome</t>
  </si>
  <si>
    <t>VAN LOI BBQ INC</t>
  </si>
  <si>
    <t>3829 W Gate City Blvd # D</t>
  </si>
  <si>
    <t>Oriental Express Inc New Corp</t>
  </si>
  <si>
    <t>1840 12th Ave NE</t>
  </si>
  <si>
    <t>NC House Party LLC</t>
  </si>
  <si>
    <t>2901 Spring Garden St</t>
  </si>
  <si>
    <t>Smokey Joe's Cafe Inc</t>
  </si>
  <si>
    <t>510 Briar Creek Rd</t>
  </si>
  <si>
    <t>GUOPU LI</t>
  </si>
  <si>
    <t>4925 W MARKET STSUITE 1139</t>
  </si>
  <si>
    <t>Island Breeze Grill</t>
  </si>
  <si>
    <t>220 N Poindexter St</t>
  </si>
  <si>
    <t>China Garden &amp; Mongolian Grill LLC</t>
  </si>
  <si>
    <t>2900 Arendell St Ste 5</t>
  </si>
  <si>
    <t>Jessica s LLC</t>
  </si>
  <si>
    <t>6856 Harter Court</t>
  </si>
  <si>
    <t>Hawk Sauce Co LLC</t>
  </si>
  <si>
    <t>100 S Queen St</t>
  </si>
  <si>
    <t>Chen Wang Asheville Food Inc</t>
  </si>
  <si>
    <t>3 S Tunnel Rd Ste FC7</t>
  </si>
  <si>
    <t>Miller Enterprise LLC</t>
  </si>
  <si>
    <t>827 Catawba Valley Blvd SE</t>
  </si>
  <si>
    <t>Black Pelican Seafood Company Inc.</t>
  </si>
  <si>
    <t>500 Sand Dune Drive POB 90</t>
  </si>
  <si>
    <t>Carolina Flavors LLC</t>
  </si>
  <si>
    <t>Paddy's Hollow Inc</t>
  </si>
  <si>
    <t>10 Walnut St</t>
  </si>
  <si>
    <t>Coco Bean  LLC</t>
  </si>
  <si>
    <t>1114 Environ Way</t>
  </si>
  <si>
    <t>HOT BOWL INC</t>
  </si>
  <si>
    <t>310 Northeast Blvd</t>
  </si>
  <si>
    <t>Urban NC Bricks LLC</t>
  </si>
  <si>
    <t>210 E. Trade St STE C252</t>
  </si>
  <si>
    <t>Debbie Does Desserts LLC</t>
  </si>
  <si>
    <t>1616 Battleground Ave Ste J</t>
  </si>
  <si>
    <t>KUM SUN BRUTON</t>
  </si>
  <si>
    <t>5048 YADKIN RD SUITE #204</t>
  </si>
  <si>
    <t>SNguyen Enterprise Inc</t>
  </si>
  <si>
    <t>Troutman Food Services Inc.</t>
  </si>
  <si>
    <t>362 Church St N</t>
  </si>
  <si>
    <t>TOKYO LIN'S LLC</t>
  </si>
  <si>
    <t>12105 HWY 226 SOUTH</t>
  </si>
  <si>
    <t>J&amp;K C STORE INC</t>
  </si>
  <si>
    <t>8326-470225 PINEVILLE MATTHEWS RD STE 407</t>
  </si>
  <si>
    <t>LylaSue Inc</t>
  </si>
  <si>
    <t>21 Technology Dr</t>
  </si>
  <si>
    <t>Charlotte Adventures LLC</t>
  </si>
  <si>
    <t>4001 Yancey Rd Ste C100</t>
  </si>
  <si>
    <t>Bakery of Charlotte</t>
  </si>
  <si>
    <t>4732 Sharon Rd Suite M</t>
  </si>
  <si>
    <t>Wake Zone Coffee House Inc</t>
  </si>
  <si>
    <t>1181 Gloriosa Street</t>
  </si>
  <si>
    <t>midway wholesale inc dba midway management inc</t>
  </si>
  <si>
    <t>8031 ardrey kell rd ste#100</t>
  </si>
  <si>
    <t>Calders LLC</t>
  </si>
  <si>
    <t>305 Shelby Drive</t>
  </si>
  <si>
    <t>David &amp; Lance Management Corporation</t>
  </si>
  <si>
    <t>805 W Lebanon St</t>
  </si>
  <si>
    <t>Fuller Family Corporation Inc</t>
  </si>
  <si>
    <t>26 Fry Street</t>
  </si>
  <si>
    <t>Bryson City</t>
  </si>
  <si>
    <t>Big Buck Inc</t>
  </si>
  <si>
    <t>794F Sunset Blvd</t>
  </si>
  <si>
    <t>Sonia McDonald</t>
  </si>
  <si>
    <t>1525 2nd St NE</t>
  </si>
  <si>
    <t>Royal Yogurt Company Inc.</t>
  </si>
  <si>
    <t>5613 Creedmoor Road</t>
  </si>
  <si>
    <t>SANTA FE MEXICAN GRILL 2 LLC</t>
  </si>
  <si>
    <t>3035 W Gate City Blvd</t>
  </si>
  <si>
    <t>ASP CHARLOTTE INC</t>
  </si>
  <si>
    <t>311 East Blvd</t>
  </si>
  <si>
    <t>Carolina Cheese Catering Company Inc.</t>
  </si>
  <si>
    <t>2801 Ward Blvd. Ste 3P1</t>
  </si>
  <si>
    <t>Jakes of Drawbridge LLC</t>
  </si>
  <si>
    <t>3512 Drawbridge Pkwy</t>
  </si>
  <si>
    <t>The Pour Haus LLC</t>
  </si>
  <si>
    <t>103 Market St Suite A</t>
  </si>
  <si>
    <t>Gold Stars Catering Inc</t>
  </si>
  <si>
    <t>110 E Seneca Rd</t>
  </si>
  <si>
    <t>Beach Box Eatery LP</t>
  </si>
  <si>
    <t>1400-B East Fort Macon rd.</t>
  </si>
  <si>
    <t>CAJUN SEAFOODINC</t>
  </si>
  <si>
    <t>1133 GUM BRANCH RD STE 300-400</t>
  </si>
  <si>
    <t>Leon Business Group Inc</t>
  </si>
  <si>
    <t>8700 Pineville Matthews Rd Ste 310</t>
  </si>
  <si>
    <t>kristina derrick</t>
  </si>
  <si>
    <t>30 Woodward Ave</t>
  </si>
  <si>
    <t>TS Cafe NC-22 LLC</t>
  </si>
  <si>
    <t>2028 Kildaire Farm Rd</t>
  </si>
  <si>
    <t>Tarragon LLC</t>
  </si>
  <si>
    <t>Mailing Address: 3871 Sweeten Creek Road</t>
  </si>
  <si>
    <t>KimBees Inc. Southern Gourmet Traditions</t>
  </si>
  <si>
    <t>317 Martin Luther King Jr Dr</t>
  </si>
  <si>
    <t>Heirloom Brew Shop LLC</t>
  </si>
  <si>
    <t>219 S West St</t>
  </si>
  <si>
    <t>WILLOW CREEK INN LTD</t>
  </si>
  <si>
    <t>3083 Wyant Rd</t>
  </si>
  <si>
    <t>Jerome Enterprises LLC</t>
  </si>
  <si>
    <t>206 W Franklin St</t>
  </si>
  <si>
    <t>The Ice Storm</t>
  </si>
  <si>
    <t>116 S Center St</t>
  </si>
  <si>
    <t>Vivian AVL Limited</t>
  </si>
  <si>
    <t>348 Depot St Ste 190</t>
  </si>
  <si>
    <t>Waba Cafe LLC</t>
  </si>
  <si>
    <t>1129 Weaver Dairy Rd. Ste I</t>
  </si>
  <si>
    <t>Margaret Radzwiller</t>
  </si>
  <si>
    <t>1404 Virginia Ave</t>
  </si>
  <si>
    <t>ICHIBAN SUSHI&amp;HIBACHI BUFFET INC</t>
  </si>
  <si>
    <t>3302 Queen City Dr</t>
  </si>
  <si>
    <t>Q &amp; J ENTERPRISE LLC</t>
  </si>
  <si>
    <t>4414-F LAWNDALE DR</t>
  </si>
  <si>
    <t>Smoothies For Life LLC</t>
  </si>
  <si>
    <t>5000 US 70 STE 106</t>
  </si>
  <si>
    <t>23 S Main St</t>
  </si>
  <si>
    <t>Walker &amp; Wooldridge Inc.</t>
  </si>
  <si>
    <t>1514 Purdue Dr</t>
  </si>
  <si>
    <t>Mama Zoe Michaels Inc.</t>
  </si>
  <si>
    <t>2859 Reynolda Rd</t>
  </si>
  <si>
    <t>Rachel Jordan</t>
  </si>
  <si>
    <t>126 N Market St</t>
  </si>
  <si>
    <t>Calvines Coffee Inc</t>
  </si>
  <si>
    <t>2800 Campus Ridge Road Suite 1113 1St Floor</t>
  </si>
  <si>
    <t>Dubya 3 Inc</t>
  </si>
  <si>
    <t>7157 Okelly Chapel Rd</t>
  </si>
  <si>
    <t>The Peaks Blaze LLC</t>
  </si>
  <si>
    <t>15 Peaks Center Ln ST 40</t>
  </si>
  <si>
    <t>Kona Ice Kabana Inc</t>
  </si>
  <si>
    <t>5430 Thom Rd</t>
  </si>
  <si>
    <t>Corfu Inc.</t>
  </si>
  <si>
    <t>258 Broadway St</t>
  </si>
  <si>
    <t>JCW Enterprise INC</t>
  </si>
  <si>
    <t>14815 Ballantyne Village Way Ste 250</t>
  </si>
  <si>
    <t>Jessica &amp; Family Inc.</t>
  </si>
  <si>
    <t>1311 Malcolm Blvd</t>
  </si>
  <si>
    <t>AYKA LLC</t>
  </si>
  <si>
    <t>6616 Hyannis Way</t>
  </si>
  <si>
    <t>B&amp;HJ BROTHERS INC</t>
  </si>
  <si>
    <t>10010 Rose Commons Dr Suite A</t>
  </si>
  <si>
    <t>O.HENRY'S 28801 Inc</t>
  </si>
  <si>
    <t>237 Haywood St</t>
  </si>
  <si>
    <t>PoshNosh Catering Inc.</t>
  </si>
  <si>
    <t>1053 E Whitaker Mill Rd STE 135</t>
  </si>
  <si>
    <t>ZXW INC</t>
  </si>
  <si>
    <t>121 E Chatham St SUITE-A</t>
  </si>
  <si>
    <t>Bali Hai Inc.</t>
  </si>
  <si>
    <t>811 9th Street Suite 170</t>
  </si>
  <si>
    <t>3606 N ELM STREET INC</t>
  </si>
  <si>
    <t>3606 N Elm St SUITE A</t>
  </si>
  <si>
    <t>Militza Del Carmen Garcia Nunez</t>
  </si>
  <si>
    <t>823 Shefford Town Dr</t>
  </si>
  <si>
    <t>Scratch Kitchen and Taproom LLC</t>
  </si>
  <si>
    <t>225 N Salem St</t>
  </si>
  <si>
    <t>Siya Mall Inc</t>
  </si>
  <si>
    <t>6910 Fayetteville Rd Ste 236</t>
  </si>
  <si>
    <t>SK CHO INC</t>
  </si>
  <si>
    <t>8909 Riverview Park Dr</t>
  </si>
  <si>
    <t>The Adams Cake Factory</t>
  </si>
  <si>
    <t>4701 Atlantic Ave Suite 105</t>
  </si>
  <si>
    <t>YHWH YIREH INC</t>
  </si>
  <si>
    <t>230 S Tryon St Unit R2</t>
  </si>
  <si>
    <t>Looky Corp</t>
  </si>
  <si>
    <t>1175 Turlington Ave Unit 101</t>
  </si>
  <si>
    <t>OMSRI CORPORATION</t>
  </si>
  <si>
    <t>8711 Six Forks Rd 101</t>
  </si>
  <si>
    <t>TAAZA FOOD VENTURES INC</t>
  </si>
  <si>
    <t>3252 S Church St</t>
  </si>
  <si>
    <t>Goldsboro Empire Fire LLC</t>
  </si>
  <si>
    <t>1209 N Berkeley Blvd Ste A</t>
  </si>
  <si>
    <t>Waterbean Coffee LLC</t>
  </si>
  <si>
    <t>19420 Jetton Road 105</t>
  </si>
  <si>
    <t>kono health food corporation</t>
  </si>
  <si>
    <t>309 Crossroads Blvd</t>
  </si>
  <si>
    <t>Nazar LLC</t>
  </si>
  <si>
    <t>456 W Franklin St</t>
  </si>
  <si>
    <t>Switzerland Cafe Inc.</t>
  </si>
  <si>
    <t>9440 Hwy 226A</t>
  </si>
  <si>
    <t>Little Switzerland</t>
  </si>
  <si>
    <t>RIO GRANDE - FRIENDLY INC</t>
  </si>
  <si>
    <t>6909 Downwind Rd</t>
  </si>
  <si>
    <t>Ms DiDis Caribbean Kitchen LLC</t>
  </si>
  <si>
    <t>3816 IRONWOOD STREET</t>
  </si>
  <si>
    <t>YAV LLC</t>
  </si>
  <si>
    <t>9009 J M Keynes Dr Suite #4</t>
  </si>
  <si>
    <t>Zweli's INC</t>
  </si>
  <si>
    <t>4600 Durham Chapel Hill Blvd Ste 26</t>
  </si>
  <si>
    <t>Rumi Cafe LLC</t>
  </si>
  <si>
    <t>306 W Franklin Street Suite G</t>
  </si>
  <si>
    <t>Amesbury Lane LLC</t>
  </si>
  <si>
    <t>302 Colonades Way Suite 204</t>
  </si>
  <si>
    <t>300 N Main St</t>
  </si>
  <si>
    <t>BearWaters Brewing Company</t>
  </si>
  <si>
    <t>101 Park St</t>
  </si>
  <si>
    <t>1506 N Main St</t>
  </si>
  <si>
    <t>mr 3s crab pot bar &amp; grill</t>
  </si>
  <si>
    <t>2431 ozark ave</t>
  </si>
  <si>
    <t>Dreamweaver's Brewery LLC</t>
  </si>
  <si>
    <t>115 E North Main St</t>
  </si>
  <si>
    <t>Railroad Cafe of Draper LLC</t>
  </si>
  <si>
    <t>DJN Companies Inc</t>
  </si>
  <si>
    <t>101 Grace Meadows Dr</t>
  </si>
  <si>
    <t>Alessandra MiaFrancesca 2016 LLC</t>
  </si>
  <si>
    <t>941 N Harrison Ave</t>
  </si>
  <si>
    <t>The Argyle Bake Shoppe Inc.</t>
  </si>
  <si>
    <t>4716 N. Croatan Hwy</t>
  </si>
  <si>
    <t>HRC HOSPITALITY GROUP INC</t>
  </si>
  <si>
    <t>6910 Fayetteville Rd</t>
  </si>
  <si>
    <t>TEPPANYAKI BUFFET INC</t>
  </si>
  <si>
    <t>1700 RALEIGH ROAD PKWY W STE 114</t>
  </si>
  <si>
    <t>Cantina23 LLC</t>
  </si>
  <si>
    <t>9808 Gilead Rd #B107</t>
  </si>
  <si>
    <t>GREAT CHINA ENTERPRISE LLC</t>
  </si>
  <si>
    <t>2935 N NC HWY 16</t>
  </si>
  <si>
    <t>Catering by Corey LLC</t>
  </si>
  <si>
    <t>211 Hamburg Mountain Rd</t>
  </si>
  <si>
    <t>Mozelle's Inc.</t>
  </si>
  <si>
    <t>878 W 4th St</t>
  </si>
  <si>
    <t>China One Selma Inc.</t>
  </si>
  <si>
    <t>1108 S Pollock St</t>
  </si>
  <si>
    <t>Wilmington Double Happiness LLC</t>
  </si>
  <si>
    <t>7122 Market St Ste 150 Eastbourne Drive</t>
  </si>
  <si>
    <t>RESSA DUKE</t>
  </si>
  <si>
    <t>335 Main Ave SW</t>
  </si>
  <si>
    <t>Ronnies</t>
  </si>
  <si>
    <t>75 Wilson St.</t>
  </si>
  <si>
    <t>M Hoang Inc</t>
  </si>
  <si>
    <t>5215-B South Blvd</t>
  </si>
  <si>
    <t>WAASCO Management LLC</t>
  </si>
  <si>
    <t>709 Tadlock Dr</t>
  </si>
  <si>
    <t>Lucy's Bakery Inc</t>
  </si>
  <si>
    <t>4522 Potter Rd</t>
  </si>
  <si>
    <t>JBRD Corporation</t>
  </si>
  <si>
    <t>11500 Chestnut Hill Dr</t>
  </si>
  <si>
    <t>IBAME LLC</t>
  </si>
  <si>
    <t>4015 Market St</t>
  </si>
  <si>
    <t>Lowe Valley Venture Inc</t>
  </si>
  <si>
    <t>46 Valley River Ave</t>
  </si>
  <si>
    <t>Southern Style Events and Catering</t>
  </si>
  <si>
    <t>1196 Fairway Dr</t>
  </si>
  <si>
    <t>Piram inc</t>
  </si>
  <si>
    <t>5110 N Roxboro St</t>
  </si>
  <si>
    <t>Sandis Kitchen LLC</t>
  </si>
  <si>
    <t>3754 Brevard Rd Ste 117</t>
  </si>
  <si>
    <t>Horse Shoe</t>
  </si>
  <si>
    <t>TK62 INC</t>
  </si>
  <si>
    <t>290 Pridgen Rd</t>
  </si>
  <si>
    <t>Surf Trails Inc</t>
  </si>
  <si>
    <t>250 Racine Dr Ste 1</t>
  </si>
  <si>
    <t>Sizzlewich</t>
  </si>
  <si>
    <t>3607 Whitehall Park Dr Ste 1200</t>
  </si>
  <si>
    <t>JAPARK</t>
  </si>
  <si>
    <t>2608 Erwin Road 132</t>
  </si>
  <si>
    <t>Gem Lee LLC</t>
  </si>
  <si>
    <t>2101 Peters Creek Pkwy Ste 26</t>
  </si>
  <si>
    <t>PL Development LLC</t>
  </si>
  <si>
    <t>1804 N Berkeley Blvd</t>
  </si>
  <si>
    <t>TLF Biz Works LLC</t>
  </si>
  <si>
    <t>12221 Bridge Creek Way</t>
  </si>
  <si>
    <t>Jay's Chicken Shack LLC</t>
  </si>
  <si>
    <t>646 N0rth Churton St</t>
  </si>
  <si>
    <t>Hyun Hong</t>
  </si>
  <si>
    <t>9630 University City Blvd</t>
  </si>
  <si>
    <t>Kyle Soung</t>
  </si>
  <si>
    <t>6441-B Yadkin Rd</t>
  </si>
  <si>
    <t>Molly's Community Cafe LLC</t>
  </si>
  <si>
    <t>300 Evans St</t>
  </si>
  <si>
    <t>Jukebox Corporation</t>
  </si>
  <si>
    <t>5801 W Hwy 74</t>
  </si>
  <si>
    <t>Bru2u LLC</t>
  </si>
  <si>
    <t>2005 Fairview Rd</t>
  </si>
  <si>
    <t>Fayettenam Ohana LLC</t>
  </si>
  <si>
    <t>4565 Yadkin Rd</t>
  </si>
  <si>
    <t>1026 Ryan Rd</t>
  </si>
  <si>
    <t>WATERLINE BREWING COMPANY LLC</t>
  </si>
  <si>
    <t>721 Surrey St</t>
  </si>
  <si>
    <t>Queen City Endeavors</t>
  </si>
  <si>
    <t>3123 N Davidson St Ste 102</t>
  </si>
  <si>
    <t>Melissae Meadery and Winery LLC</t>
  </si>
  <si>
    <t>175 W Henderson St 272 Plantation Dr.</t>
  </si>
  <si>
    <t>The Wood Box Inc</t>
  </si>
  <si>
    <t>401 N Bridge St</t>
  </si>
  <si>
    <t>Waterbean Coffee</t>
  </si>
  <si>
    <t>9705 Sam Furr Rd Ste A</t>
  </si>
  <si>
    <t>Alex Gromow</t>
  </si>
  <si>
    <t>1600 orchard farm lane</t>
  </si>
  <si>
    <t>Goosy Lucys Inc</t>
  </si>
  <si>
    <t>617 W Main St</t>
  </si>
  <si>
    <t>Chef's Palette Inc.</t>
  </si>
  <si>
    <t>3460 Ten Ten Road Suite #118</t>
  </si>
  <si>
    <t>RHS CORPORATION INC</t>
  </si>
  <si>
    <t>2135 Ayrsley Town Blvd Ste B</t>
  </si>
  <si>
    <t>Mahantswami Inc</t>
  </si>
  <si>
    <t>856 Union St S</t>
  </si>
  <si>
    <t>Julia Robinson</t>
  </si>
  <si>
    <t>430 s church street</t>
  </si>
  <si>
    <t>Lorrmatt LLC</t>
  </si>
  <si>
    <t>1728 Galloway Rd</t>
  </si>
  <si>
    <t>Deccan Spices LLC</t>
  </si>
  <si>
    <t>8121 Kensington Dr Ste F</t>
  </si>
  <si>
    <t>Tanisha Monique Cupcakes LLC</t>
  </si>
  <si>
    <t>1318 North Liberty Street</t>
  </si>
  <si>
    <t>Melanie Brown</t>
  </si>
  <si>
    <t>1881 Lake Pine Dr THE SWEETEST THINGS</t>
  </si>
  <si>
    <t>Oh Miss Inc</t>
  </si>
  <si>
    <t>300 East Blvd</t>
  </si>
  <si>
    <t>Melanies of Boone Inc</t>
  </si>
  <si>
    <t>664 W. King Street</t>
  </si>
  <si>
    <t>Coffee Cone Cafe LLC</t>
  </si>
  <si>
    <t>2042 Killarney Place</t>
  </si>
  <si>
    <t>SiFangCai LLC</t>
  </si>
  <si>
    <t>100 Jerusalem Dr Ste 104</t>
  </si>
  <si>
    <t>JCMK Enterprises LLC</t>
  </si>
  <si>
    <t>118 S Front St</t>
  </si>
  <si>
    <t>Nguyen Enterprises</t>
  </si>
  <si>
    <t>8455 Pit Stop Ct NW Ste 105</t>
  </si>
  <si>
    <t>Poblanos NC Inc</t>
  </si>
  <si>
    <t>808 Friendly Center Rd</t>
  </si>
  <si>
    <t>IFOCUS LLC</t>
  </si>
  <si>
    <t>5478 Robmont Dr</t>
  </si>
  <si>
    <t>Leigh Rock</t>
  </si>
  <si>
    <t>1016 s college rd</t>
  </si>
  <si>
    <t>Tracy Bailey</t>
  </si>
  <si>
    <t>6577 Deans St</t>
  </si>
  <si>
    <t>Leah  Louise</t>
  </si>
  <si>
    <t>301 Camp Rd</t>
  </si>
  <si>
    <t>Little Switzerland Book Exchange d/b/a Battery Park Book Exchange</t>
  </si>
  <si>
    <t>1 Page Avenue SUITE 101</t>
  </si>
  <si>
    <t>Soigne Special Events LLC</t>
  </si>
  <si>
    <t>1512 N. Duke St</t>
  </si>
  <si>
    <t>De La Vid LLC</t>
  </si>
  <si>
    <t>1118 Environ Way</t>
  </si>
  <si>
    <t>Belleau Wood Brewing Company Corp</t>
  </si>
  <si>
    <t>6 W Ivey St</t>
  </si>
  <si>
    <t>JAM Hospitality LLC</t>
  </si>
  <si>
    <t>Vida Tacos LLC</t>
  </si>
  <si>
    <t>1002 Henderson Dr. A</t>
  </si>
  <si>
    <t>Pho Hien Vuong Inc</t>
  </si>
  <si>
    <t>4109 Spring Garden St</t>
  </si>
  <si>
    <t>Natural Taste llc</t>
  </si>
  <si>
    <t>68 Big Cove road</t>
  </si>
  <si>
    <t>Sweet 'Taters LLC</t>
  </si>
  <si>
    <t>102 10th St NW</t>
  </si>
  <si>
    <t>The Urban Turban</t>
  </si>
  <si>
    <t>2105 E Nc Highway 54 Suite AA</t>
  </si>
  <si>
    <t>MAGURO INC</t>
  </si>
  <si>
    <t>190 BRUCEWOOD RD #204</t>
  </si>
  <si>
    <t>jin jin gourmet Inc</t>
  </si>
  <si>
    <t>1048 LILLINGTON HWY</t>
  </si>
  <si>
    <t>Vongnaleth Keomanivong</t>
  </si>
  <si>
    <t>1800 N Main Street 116</t>
  </si>
  <si>
    <t>Gettin Sauced N The City</t>
  </si>
  <si>
    <t>8132 Wheeler Woods Drive</t>
  </si>
  <si>
    <t>Sicilybeby Enterprizes LLC</t>
  </si>
  <si>
    <t>5311 S Miami Blvd Suite A</t>
  </si>
  <si>
    <t>FNA Enterprises Inc</t>
  </si>
  <si>
    <t>522 Kannapolis Pkwy</t>
  </si>
  <si>
    <t>BM Cary LLC</t>
  </si>
  <si>
    <t>2716 Nc 55 Hwy</t>
  </si>
  <si>
    <t>Sai &amp; San LLC</t>
  </si>
  <si>
    <t>6701 Morrison Blvd</t>
  </si>
  <si>
    <t>Black Dog Tavern</t>
  </si>
  <si>
    <t>82 Main St</t>
  </si>
  <si>
    <t>Archies Inc.</t>
  </si>
  <si>
    <t>1811 Lejeune Blvd</t>
  </si>
  <si>
    <t>D.K. Frazier Group LLC</t>
  </si>
  <si>
    <t>16011 Lancaster Hwy Suite C</t>
  </si>
  <si>
    <t>Popcorn Heaven - License Agreement</t>
  </si>
  <si>
    <t>Skyview 22 Catering LLC</t>
  </si>
  <si>
    <t>9307 Turning Wheel Dr</t>
  </si>
  <si>
    <t>Waterbean Coffee Metro</t>
  </si>
  <si>
    <t>1111 Metropolitan Ave Ste 160</t>
  </si>
  <si>
    <t>AJD Restaurant Group</t>
  </si>
  <si>
    <t>1500-A West Morehead St</t>
  </si>
  <si>
    <t>Sparrowhawk Management Inc</t>
  </si>
  <si>
    <t>1215 E Franklin St</t>
  </si>
  <si>
    <t>NEW CHINA GARDEN INC.</t>
  </si>
  <si>
    <t>1033 Randolph St Ste 9</t>
  </si>
  <si>
    <t>Montell Jenkins</t>
  </si>
  <si>
    <t>3202 pierpoint dr apt i</t>
  </si>
  <si>
    <t>Ella Stone</t>
  </si>
  <si>
    <t>1640 Oakhurst Commons Dr Ste 103</t>
  </si>
  <si>
    <t>Primal Brewery LLC</t>
  </si>
  <si>
    <t>16432 Old Statesville Rd</t>
  </si>
  <si>
    <t>Vingit LLC</t>
  </si>
  <si>
    <t>5140 J Old Charlotte Hwy</t>
  </si>
  <si>
    <t>MH Group INC.</t>
  </si>
  <si>
    <t>101 S Tryon St Suite 1</t>
  </si>
  <si>
    <t>Huckleberry's Tryon LLC</t>
  </si>
  <si>
    <t>62 N Trade St</t>
  </si>
  <si>
    <t>Tryon</t>
  </si>
  <si>
    <t>FARM HOUSE OF CHAPEL HILL INC.</t>
  </si>
  <si>
    <t>6004 Millhouse Rd</t>
  </si>
  <si>
    <t>OPH North Carolina Inc.</t>
  </si>
  <si>
    <t>4736 Sharon Rd Unit V</t>
  </si>
  <si>
    <t>Explict Bistro and Lounge</t>
  </si>
  <si>
    <t>1000 NC Music Factory Blvd C10</t>
  </si>
  <si>
    <t>More better ideas</t>
  </si>
  <si>
    <t>309 Washington Ave</t>
  </si>
  <si>
    <t>Barb's North Carolina Kona Ice LLC</t>
  </si>
  <si>
    <t>216 Holly Springs Ct</t>
  </si>
  <si>
    <t>Smokie Grill Cafe</t>
  </si>
  <si>
    <t>5301 Glenwood Avenue</t>
  </si>
  <si>
    <t>Red Chillies LLC</t>
  </si>
  <si>
    <t>5220 New Fashion Way</t>
  </si>
  <si>
    <t>Restaurant 101 Inc.</t>
  </si>
  <si>
    <t>Baba Sikander &amp; co llc</t>
  </si>
  <si>
    <t>3212 Hillsborough St</t>
  </si>
  <si>
    <t>Main Street Coffee &amp; Ice Cream</t>
  </si>
  <si>
    <t>185 N Main St</t>
  </si>
  <si>
    <t>Rutherfordton</t>
  </si>
  <si>
    <t>Wicked Smile Inc</t>
  </si>
  <si>
    <t>301 N West St Suite 101</t>
  </si>
  <si>
    <t>Zada jane's Inc</t>
  </si>
  <si>
    <t>1601 Central Ave</t>
  </si>
  <si>
    <t>John Mason</t>
  </si>
  <si>
    <t>2320 Bale St Suite 100</t>
  </si>
  <si>
    <t>Thomas Sun</t>
  </si>
  <si>
    <t>1361 Kildaire Farm Rd</t>
  </si>
  <si>
    <t>ASP CHARLOTTE II INC</t>
  </si>
  <si>
    <t>14815 Ballantyne Village Way UNIT 170</t>
  </si>
  <si>
    <t>Sazon Mexican Cuisine Inc.</t>
  </si>
  <si>
    <t>2840 Old Cullowhee Rd</t>
  </si>
  <si>
    <t>MM&amp;BD LLC</t>
  </si>
  <si>
    <t>1351C South Park Drive</t>
  </si>
  <si>
    <t>Lantern Inc</t>
  </si>
  <si>
    <t>423 W Franklin St</t>
  </si>
  <si>
    <t>Croissanteria LLC</t>
  </si>
  <si>
    <t>3106 Swing Rd</t>
  </si>
  <si>
    <t>Tap at 1918</t>
  </si>
  <si>
    <t>1135 Falls Road</t>
  </si>
  <si>
    <t>Other &amp;&amp; Licensed Alcohol Producer &amp;&amp; Brewpub, Tasting Room, Taproom ** &amp;&amp; Caterer &amp;&amp; Bar, Saloon, Lounge, Tavern &amp;&amp; Restaurant</t>
  </si>
  <si>
    <t>Cahoons pizza and wings Cahoons pizza and wings</t>
  </si>
  <si>
    <t>303 East Main Street</t>
  </si>
  <si>
    <t>Chick-N-Que</t>
  </si>
  <si>
    <t>2040 Edgemont Rd</t>
  </si>
  <si>
    <t>Anna Giglio</t>
  </si>
  <si>
    <t>149 Sunfish Dr</t>
  </si>
  <si>
    <t>YON NEW</t>
  </si>
  <si>
    <t>213 Mimosa Park Dr</t>
  </si>
  <si>
    <t>Bennett Brands LLC</t>
  </si>
  <si>
    <t>1914 Loganwood Dr</t>
  </si>
  <si>
    <t>Little Doodles Play Cafe LLC</t>
  </si>
  <si>
    <t>6548 Glenwood Avenue</t>
  </si>
  <si>
    <t>Sheryl McDaniel</t>
  </si>
  <si>
    <t>5422 Red Hill Church Rd</t>
  </si>
  <si>
    <t>Coats</t>
  </si>
  <si>
    <t>The Acreage Events LLC</t>
  </si>
  <si>
    <t>460 Biggs Rd</t>
  </si>
  <si>
    <t>R-Hops Inc.</t>
  </si>
  <si>
    <t>1700 City Center Blvd</t>
  </si>
  <si>
    <t>Winston Futures Corporation</t>
  </si>
  <si>
    <t>106 Sea Buoy Court</t>
  </si>
  <si>
    <t>The Palace International Restaurant and Catering</t>
  </si>
  <si>
    <t>1104 Broad Street</t>
  </si>
  <si>
    <t>TKA COFFEE</t>
  </si>
  <si>
    <t>616 N Tryon St.</t>
  </si>
  <si>
    <t>44 Church St</t>
  </si>
  <si>
    <t>SVM MASTERS LLC</t>
  </si>
  <si>
    <t>6461 Old Monroe Rd Suite F</t>
  </si>
  <si>
    <t>1st &amp; Goal</t>
  </si>
  <si>
    <t>7801 University City Blvd</t>
  </si>
  <si>
    <t>Energy Action Purpose LLC</t>
  </si>
  <si>
    <t>440 South Main Street</t>
  </si>
  <si>
    <t>vlh holdings LLC</t>
  </si>
  <si>
    <t>2270 Golden Gate Dr</t>
  </si>
  <si>
    <t>Kurama Sushi and Noodle Express</t>
  </si>
  <si>
    <t>105 N Columbia St</t>
  </si>
  <si>
    <t>Aco-Logistic INC</t>
  </si>
  <si>
    <t>16715 Orchard Stone Run Ste 200</t>
  </si>
  <si>
    <t>First Knight Corporation</t>
  </si>
  <si>
    <t>9630 University City Blvd Unit Q &amp; R</t>
  </si>
  <si>
    <t>KH Nam Enterprise Inc</t>
  </si>
  <si>
    <t>320 S Tryon St #117</t>
  </si>
  <si>
    <t>Juanita Nowell</t>
  </si>
  <si>
    <t>1520 Raleigh Rd</t>
  </si>
  <si>
    <t>CLEAN EATZ GREENVILLE LLC</t>
  </si>
  <si>
    <t>805 Red Banks Rd</t>
  </si>
  <si>
    <t>Barberitos</t>
  </si>
  <si>
    <t>Benichie LLC</t>
  </si>
  <si>
    <t>316 West Geer St.</t>
  </si>
  <si>
    <t>Charlotte Juice Co</t>
  </si>
  <si>
    <t>1115 N Brevard St Suite 9</t>
  </si>
  <si>
    <t>Supreme Food Group LLC</t>
  </si>
  <si>
    <t>2139 Charles St</t>
  </si>
  <si>
    <t>Clayton Bakery</t>
  </si>
  <si>
    <t>8970 US hwy 70 bus.w suite 200</t>
  </si>
  <si>
    <t>Wayside Family Restaurant of Stanfield</t>
  </si>
  <si>
    <t>101 Nc Hwy 200 S</t>
  </si>
  <si>
    <t>Stanfield</t>
  </si>
  <si>
    <t>Maria's Restaurant Inc.</t>
  </si>
  <si>
    <t>6019A Glenwood Ave.</t>
  </si>
  <si>
    <t>Sophisticated Catering Inc.</t>
  </si>
  <si>
    <t>1408 Christian Ave Ste 3</t>
  </si>
  <si>
    <t>JP House LLC</t>
  </si>
  <si>
    <t>3320 Robinwood Rd Suite 150</t>
  </si>
  <si>
    <t>MTK Enterprise Group Inc.</t>
  </si>
  <si>
    <t>1020 S Main St Suite C</t>
  </si>
  <si>
    <t>The Brunch Box LLC</t>
  </si>
  <si>
    <t>2408 Buffaloe Rd</t>
  </si>
  <si>
    <t>casbury inc</t>
  </si>
  <si>
    <t>8040 Providence Rd Ste 200</t>
  </si>
  <si>
    <t>Zukku Sushi Charlotte LLC</t>
  </si>
  <si>
    <t>1115 N Brevard St 18</t>
  </si>
  <si>
    <t>MRS Brews LLC</t>
  </si>
  <si>
    <t>Mean Bean Coffee Company</t>
  </si>
  <si>
    <t>444 Mill Creek Rd Unit E</t>
  </si>
  <si>
    <t>Tart Sweets</t>
  </si>
  <si>
    <t>1834 Woodstone Dr</t>
  </si>
  <si>
    <t>Crumbstruction Food Truck LLc</t>
  </si>
  <si>
    <t>401 Foxbridge Ct</t>
  </si>
  <si>
    <t>Ribeyes Downeast Inc.</t>
  </si>
  <si>
    <t>104 Golfin Dolphin Dr</t>
  </si>
  <si>
    <t>The Asheville Kitchen LLC</t>
  </si>
  <si>
    <t>384 Merrimon Ave</t>
  </si>
  <si>
    <t>Aggies Restaurant Inc</t>
  </si>
  <si>
    <t>7209 E W T Harris Blvd Ste B</t>
  </si>
  <si>
    <t>city of legends sports bar &amp; grill</t>
  </si>
  <si>
    <t>1495 College Ave</t>
  </si>
  <si>
    <t>Geomeld LLC</t>
  </si>
  <si>
    <t>A110 Morganton Heights Blvd</t>
  </si>
  <si>
    <t>CH &amp; CN INC</t>
  </si>
  <si>
    <t>440 S Church St Ste 104</t>
  </si>
  <si>
    <t>JJ &amp; W Restaurant</t>
  </si>
  <si>
    <t>21 Tennessee St</t>
  </si>
  <si>
    <t>S&amp;K Funnel Cakes LLC</t>
  </si>
  <si>
    <t>6104 Robert St</t>
  </si>
  <si>
    <t>YUME BISTRO LLC</t>
  </si>
  <si>
    <t>1508 S Mint St SUITE A</t>
  </si>
  <si>
    <t>Sweet Treats By Ann LLC</t>
  </si>
  <si>
    <t>1014 Grays Land Ct Apt 115</t>
  </si>
  <si>
    <t>Sand Hill Kitchen LLC</t>
  </si>
  <si>
    <t>491 Sardis Rd</t>
  </si>
  <si>
    <t>Pure Soul LLC</t>
  </si>
  <si>
    <t>4125 Durham Chapel Hill Blvd Ste 1</t>
  </si>
  <si>
    <t>THIEN Inc.</t>
  </si>
  <si>
    <t>3710 Shannon Road Suite 116</t>
  </si>
  <si>
    <t>Kim and Bob</t>
  </si>
  <si>
    <t>160 NE Maynard Rd suit 114</t>
  </si>
  <si>
    <t>FGH4 INC</t>
  </si>
  <si>
    <t>4141 Parklake Ave. Ste 135</t>
  </si>
  <si>
    <t>Eat Real Food Inc</t>
  </si>
  <si>
    <t>151 Hillcrest Avenue</t>
  </si>
  <si>
    <t>Dark City Deli LLC</t>
  </si>
  <si>
    <t>122 Cherry St</t>
  </si>
  <si>
    <t>Whiteaker BMT</t>
  </si>
  <si>
    <t>2623 Raeford Rd</t>
  </si>
  <si>
    <t>Not Just Coffee LLC</t>
  </si>
  <si>
    <t>417 E 18th St</t>
  </si>
  <si>
    <t>El Canal Inc.</t>
  </si>
  <si>
    <t>8927 J M Keynes Dr Suite 900</t>
  </si>
  <si>
    <t>MMDC Holdings Inc</t>
  </si>
  <si>
    <t>13200 Strickland Road Suite 104</t>
  </si>
  <si>
    <t>Highlands BBQ LLC</t>
  </si>
  <si>
    <t>595 Franklin Rd</t>
  </si>
  <si>
    <t>Single Track Sisters Inc.</t>
  </si>
  <si>
    <t>3 E Jackson Street</t>
  </si>
  <si>
    <t>Windrush on Everett LLC</t>
  </si>
  <si>
    <t>126 Everett St</t>
  </si>
  <si>
    <t>Southport Kitchen of NC INC</t>
  </si>
  <si>
    <t>1643 N Howe St</t>
  </si>
  <si>
    <t>Sugar Buzz Bakery LLC</t>
  </si>
  <si>
    <t>1231 Kildaire Farm Rd</t>
  </si>
  <si>
    <t>Bali Hai J&amp;K LLC</t>
  </si>
  <si>
    <t>1571 highway 70W</t>
  </si>
  <si>
    <t>The Kitchen on Turner L.L.C.</t>
  </si>
  <si>
    <t>133 A Turner Street</t>
  </si>
  <si>
    <t>Qing Wu</t>
  </si>
  <si>
    <t>3935 Brian Jordan Pl Ste 111</t>
  </si>
  <si>
    <t>Trinity</t>
  </si>
  <si>
    <t>MJ's Steak and Seafood LLC</t>
  </si>
  <si>
    <t>620 Dolley Madison Rd</t>
  </si>
  <si>
    <t>Green Lotus Sports LLC</t>
  </si>
  <si>
    <t>238 Longleaf Dr</t>
  </si>
  <si>
    <t>West End</t>
  </si>
  <si>
    <t>Bad Cat Coffee Company LLC</t>
  </si>
  <si>
    <t>411 W Morgan Street</t>
  </si>
  <si>
    <t>mr 3s crab pot incorporated</t>
  </si>
  <si>
    <t>401 Bradford Dr</t>
  </si>
  <si>
    <t>Mister and That Dang Womans Catering</t>
  </si>
  <si>
    <t>74 Jetherage Dr</t>
  </si>
  <si>
    <t>Willow Spring</t>
  </si>
  <si>
    <t>Edenton Ventures LLC</t>
  </si>
  <si>
    <t>354 Bay Point Dr</t>
  </si>
  <si>
    <t>FRESHVIBES GVL2 LLC</t>
  </si>
  <si>
    <t>1725 Forest Hill Dr</t>
  </si>
  <si>
    <t>MadTaps LLC</t>
  </si>
  <si>
    <t>180 Legion Drive</t>
  </si>
  <si>
    <t>Rapid Response Asset Management Group LLC</t>
  </si>
  <si>
    <t>2653 Hope Mills Road 18</t>
  </si>
  <si>
    <t>LOTUS CUISINE II ENTERPRISE INC.</t>
  </si>
  <si>
    <t>4100 C CARMEL ROAD</t>
  </si>
  <si>
    <t>M&amp;R Brown Properties Inc.</t>
  </si>
  <si>
    <t>6438 Highway 66 South</t>
  </si>
  <si>
    <t>King</t>
  </si>
  <si>
    <t>Carolina Vending of Raleigh LLC</t>
  </si>
  <si>
    <t>AMLA Co LLC</t>
  </si>
  <si>
    <t>1918 N. Main Avenue</t>
  </si>
  <si>
    <t>Shoppinhungry llc</t>
  </si>
  <si>
    <t>4403 Oleander Dr Unit h</t>
  </si>
  <si>
    <t>Brule LLC</t>
  </si>
  <si>
    <t>416 S Main St</t>
  </si>
  <si>
    <t>The Quik Snak LLC</t>
  </si>
  <si>
    <t>131 N. Main Street</t>
  </si>
  <si>
    <t>BIG SOUTH DINING LLC</t>
  </si>
  <si>
    <t>217 S Elm St</t>
  </si>
  <si>
    <t>Hokkaido Inc</t>
  </si>
  <si>
    <t>276 Watauga Village Dr Ste K</t>
  </si>
  <si>
    <t>CYPRESS BEND VINEYARDS INC</t>
  </si>
  <si>
    <t>21904 RIVERTON ROAD</t>
  </si>
  <si>
    <t>MORGAN RIDGE VINEYARDS LLC</t>
  </si>
  <si>
    <t>486 John Morgan Rd</t>
  </si>
  <si>
    <t>Licensed Alcohol Producer &amp;&amp; Winery ** &amp;&amp; Brewery and/or microbrewery ** &amp;&amp; Brewpub, Tasting Room, Taproom ** &amp;&amp; Caterer &amp;&amp; Restaurant</t>
  </si>
  <si>
    <t>Milan Pizza</t>
  </si>
  <si>
    <t>1022 Boston Dr</t>
  </si>
  <si>
    <t>Brews Brothers LLC</t>
  </si>
  <si>
    <t>109A Carbonton Rd</t>
  </si>
  <si>
    <t>Mama Voulas</t>
  </si>
  <si>
    <t>2014 Copper Leaf Parkway</t>
  </si>
  <si>
    <t>James Sourisak</t>
  </si>
  <si>
    <t>500 Americhase Dr Suite C</t>
  </si>
  <si>
    <t>Team Greenup LLC</t>
  </si>
  <si>
    <t>2213 Regent Court</t>
  </si>
  <si>
    <t>Boss Ross Dogs LLC</t>
  </si>
  <si>
    <t>512 Townsend Rd</t>
  </si>
  <si>
    <t>Brandi Fox</t>
  </si>
  <si>
    <t>Fenix Duck Charlotte</t>
  </si>
  <si>
    <t>Sweets and Stems</t>
  </si>
  <si>
    <t>514 E Broad Street</t>
  </si>
  <si>
    <t>Jaime Love</t>
  </si>
  <si>
    <t>2020 Twin Acres Rd</t>
  </si>
  <si>
    <t>XMN LLC</t>
  </si>
  <si>
    <t>5103 W Market St STE D</t>
  </si>
  <si>
    <t>Awaze Ethiopian Eritrean Cuisine</t>
  </si>
  <si>
    <t>904 NE MAYNARD RD</t>
  </si>
  <si>
    <t>Alex Still</t>
  </si>
  <si>
    <t>2542 love joy rd</t>
  </si>
  <si>
    <t>Five Loaves Catering Inc</t>
  </si>
  <si>
    <t>710 Coliseum Dr</t>
  </si>
  <si>
    <t>Cong Li</t>
  </si>
  <si>
    <t>2205 Oak Ridge Rd Ste O</t>
  </si>
  <si>
    <t>NEW NO 1 CHINESE BUFFET INC</t>
  </si>
  <si>
    <t>364 US 70 WEST #B 8</t>
  </si>
  <si>
    <t>Uptown 101 LLC</t>
  </si>
  <si>
    <t>101 College St</t>
  </si>
  <si>
    <t>ALEEM VENTURES INC</t>
  </si>
  <si>
    <t>1216 Bridford Pkwy Unit M</t>
  </si>
  <si>
    <t>Farotage Nation Lounge</t>
  </si>
  <si>
    <t>3601 Capital boulevard 103-105</t>
  </si>
  <si>
    <t>Bean Vegan Cuisine LLC</t>
  </si>
  <si>
    <t>3001 E Independence Blvd</t>
  </si>
  <si>
    <t>Z&amp;B Inc</t>
  </si>
  <si>
    <t>13200 Strickland Rd Ste 110</t>
  </si>
  <si>
    <t>106 N Main St</t>
  </si>
  <si>
    <t>Crooked Tail Cat Cafe Inc</t>
  </si>
  <si>
    <t>604 S. Elm St</t>
  </si>
  <si>
    <t>1550 Buck Jones Rd</t>
  </si>
  <si>
    <t>Shea Spicer</t>
  </si>
  <si>
    <t>170 Cook St</t>
  </si>
  <si>
    <t>Rural Hall</t>
  </si>
  <si>
    <t>Ishi Inc.</t>
  </si>
  <si>
    <t>9205 University City Blvd</t>
  </si>
  <si>
    <t>Mountain Green Enterprises</t>
  </si>
  <si>
    <t>4250 US 64/74A Hwy</t>
  </si>
  <si>
    <t>LORMAC ENTERPRISE INC.</t>
  </si>
  <si>
    <t>6079 Turnpike Rd</t>
  </si>
  <si>
    <t>SKS Fodds LLC</t>
  </si>
  <si>
    <t>3130 Driwood Ct Suite B</t>
  </si>
  <si>
    <t>kakes by kelly llc</t>
  </si>
  <si>
    <t>salem chapel rd</t>
  </si>
  <si>
    <t>Night Kitchen Bakery LLC</t>
  </si>
  <si>
    <t>10 W Franklin Street 140</t>
  </si>
  <si>
    <t>MCE Ventures LLC</t>
  </si>
  <si>
    <t>207 Paragon Pkwy</t>
  </si>
  <si>
    <t>Eat Drink Here LLC</t>
  </si>
  <si>
    <t>COSMIC CANTINA INC</t>
  </si>
  <si>
    <t>714 9th St</t>
  </si>
  <si>
    <t>Bleu Barn Bistro</t>
  </si>
  <si>
    <t>1801 cross beam dr suite k</t>
  </si>
  <si>
    <t>Julius West</t>
  </si>
  <si>
    <t>6104 Bur Trail</t>
  </si>
  <si>
    <t>Mouzone Enterprises</t>
  </si>
  <si>
    <t>421 Fayetteville Street</t>
  </si>
  <si>
    <t>Snowie Ice of North Carol</t>
  </si>
  <si>
    <t>327 Gibbs Road</t>
  </si>
  <si>
    <t>Tamarra Fincher</t>
  </si>
  <si>
    <t>6811 Fernwood Dr Apt E</t>
  </si>
  <si>
    <t>Kym Brown</t>
  </si>
  <si>
    <t>1529 Greenville Highway</t>
  </si>
  <si>
    <t>SAS Food Concepts LLC</t>
  </si>
  <si>
    <t>1566 Benson Rd</t>
  </si>
  <si>
    <t>Wei Wei Inc.</t>
  </si>
  <si>
    <t>210 N Church St Unit 1312</t>
  </si>
  <si>
    <t>1900 Mexican Grill and Tequila Bar LLC</t>
  </si>
  <si>
    <t>1523 Elizabeth Ave Ste 110</t>
  </si>
  <si>
    <t>Beach Bumz Inc</t>
  </si>
  <si>
    <t>515 Arendell St</t>
  </si>
  <si>
    <t>LING LIU ENTERPRISE INC</t>
  </si>
  <si>
    <t>1400 Charles Blvd Ste 120</t>
  </si>
  <si>
    <t>Oshu llc</t>
  </si>
  <si>
    <t>920 S Jefferson Ave</t>
  </si>
  <si>
    <t>Subway of Rolesville Inc</t>
  </si>
  <si>
    <t>SALT &amp; PEPPER OF NC INC</t>
  </si>
  <si>
    <t>3793 Samet Dr 180</t>
  </si>
  <si>
    <t>L&amp;S General Corporation</t>
  </si>
  <si>
    <t>1100 N Wesleyan Blvd Ste 8008</t>
  </si>
  <si>
    <t>ROYAL LOUNGE INC</t>
  </si>
  <si>
    <t>3793 Samet Dr 135</t>
  </si>
  <si>
    <t>Kreative Kravingz</t>
  </si>
  <si>
    <t>1211 DREW ST</t>
  </si>
  <si>
    <t>Charles McGrady</t>
  </si>
  <si>
    <t>308 MARLIN LN</t>
  </si>
  <si>
    <t>Brewmasters Inc.</t>
  </si>
  <si>
    <t>Nived ventures LLC</t>
  </si>
  <si>
    <t>8521 Brier Creek Pkwy Ste 103</t>
  </si>
  <si>
    <t>Zz BBQ LLC</t>
  </si>
  <si>
    <t>3732 MADELINE WAY</t>
  </si>
  <si>
    <t>Balaji Corporation</t>
  </si>
  <si>
    <t>1025 Outlet Center Dr Ste 910</t>
  </si>
  <si>
    <t>JenCar Ventures Inc</t>
  </si>
  <si>
    <t>4009 Bankshire Ln</t>
  </si>
  <si>
    <t>DURHAM CHINA INC</t>
  </si>
  <si>
    <t>1418 AVONDALE DR SUITE 4</t>
  </si>
  <si>
    <t>Cheers Too Management LLC</t>
  </si>
  <si>
    <t>2803 RAEFORD ROAD</t>
  </si>
  <si>
    <t>T&amp;J Fidakia INC.</t>
  </si>
  <si>
    <t>701 W South Main St</t>
  </si>
  <si>
    <t>MAGICAL S LLC</t>
  </si>
  <si>
    <t>342 MERIN HEIGHT RD</t>
  </si>
  <si>
    <t>LeAnna Lee</t>
  </si>
  <si>
    <t>800 Sandy Cross Rd</t>
  </si>
  <si>
    <t>DEBORAH A VANDEN-HEUVEL</t>
  </si>
  <si>
    <t>209 Riverwalk Cir</t>
  </si>
  <si>
    <t>NUMBER ONE FUJI LLC</t>
  </si>
  <si>
    <t>588 CENTRAL ST</t>
  </si>
  <si>
    <t>EJChan inc</t>
  </si>
  <si>
    <t>437 N Main St</t>
  </si>
  <si>
    <t>New Panda LLC</t>
  </si>
  <si>
    <t>GTG TOLANI &amp; HIATT INC</t>
  </si>
  <si>
    <t>3639 Saddle Brook Dr</t>
  </si>
  <si>
    <t>House at Gatewood</t>
  </si>
  <si>
    <t>4017 McKee School Rd</t>
  </si>
  <si>
    <t>Hurdle Mills</t>
  </si>
  <si>
    <t>Third St Donuts Inc</t>
  </si>
  <si>
    <t>101 N 3rd St</t>
  </si>
  <si>
    <t>CASA GRANDE 4 INC</t>
  </si>
  <si>
    <t>2206 Roxie St NE</t>
  </si>
  <si>
    <t>NC Lobster LLC</t>
  </si>
  <si>
    <t>204 Diggory Dr</t>
  </si>
  <si>
    <t>MARIOLINO'S ITALIAN CUISINE INC.</t>
  </si>
  <si>
    <t>495 HWY 64 BUSINESS</t>
  </si>
  <si>
    <t>ZC HAWAIIAN BBQ INC</t>
  </si>
  <si>
    <t>2224 GOLDEN GATE DR</t>
  </si>
  <si>
    <t>Feeney's Frozen Yogurt Inc.</t>
  </si>
  <si>
    <t>2994 Grasmere Dr</t>
  </si>
  <si>
    <t>GERBER BLAZE LLC</t>
  </si>
  <si>
    <t>1840 Hendersonville Rd STE A</t>
  </si>
  <si>
    <t>Nori Asian Fusion and Sushi Bar</t>
  </si>
  <si>
    <t>1412 Barclay Pointe Blvd Ste 1006</t>
  </si>
  <si>
    <t>TDY LLC</t>
  </si>
  <si>
    <t>13200 Falls Of Neuse Rd Ste 117</t>
  </si>
  <si>
    <t>Pamalahall llc</t>
  </si>
  <si>
    <t>204 Us Hwy 17 South</t>
  </si>
  <si>
    <t>CARY FARM SUBWAY INC.</t>
  </si>
  <si>
    <t>2010 Kildaire Farm Rd</t>
  </si>
  <si>
    <t>Tasu Asian Bistro and Sushi INC</t>
  </si>
  <si>
    <t>8919 Brier Creek Pkwy</t>
  </si>
  <si>
    <t>NI ASIAN KITCHEN INC</t>
  </si>
  <si>
    <t>8817 SIX FORKS RD</t>
  </si>
  <si>
    <t>CAJUN RESTAURANT DURHAM LLC</t>
  </si>
  <si>
    <t>2608 Erwin Rd #104</t>
  </si>
  <si>
    <t>Bokaninas LLC</t>
  </si>
  <si>
    <t>105 Greenfield Heights Blvd</t>
  </si>
  <si>
    <t>Marleys LLC</t>
  </si>
  <si>
    <t>6228 Yadkin Rd</t>
  </si>
  <si>
    <t>Felipe Castillo</t>
  </si>
  <si>
    <t>37 Union St S Ste A</t>
  </si>
  <si>
    <t>NEW CHINA CAFE INC</t>
  </si>
  <si>
    <t>2564 Kinmere Dr</t>
  </si>
  <si>
    <t>Hibachi Oak Lake Inc</t>
  </si>
  <si>
    <t>2908 Oak Lake Blvd Ste 108</t>
  </si>
  <si>
    <t>Subway of Five Points Inc</t>
  </si>
  <si>
    <t>Webb-Ferretti Inc.</t>
  </si>
  <si>
    <t>3520 S College Rd Unit A</t>
  </si>
  <si>
    <t>fat gold fish llc</t>
  </si>
  <si>
    <t>905 W Main St suite 20-H</t>
  </si>
  <si>
    <t>Brushy Mountain Smokehouse and Creamery LLC</t>
  </si>
  <si>
    <t>201 Wilkesboro Blvd.</t>
  </si>
  <si>
    <t>North Wilkesboro</t>
  </si>
  <si>
    <t>Frankie Turner</t>
  </si>
  <si>
    <t>118.N Fort Fisher Blvd</t>
  </si>
  <si>
    <t>MONTERREY MEXICAN GRILL 2 LLC</t>
  </si>
  <si>
    <t>1722 Fordham Blvd</t>
  </si>
  <si>
    <t>Iron Gate Winery Inc.</t>
  </si>
  <si>
    <t>2540 Lynch Store Rd</t>
  </si>
  <si>
    <t>The Coffee Lodge of NC</t>
  </si>
  <si>
    <t>1623 Buffalo Shoals Rd</t>
  </si>
  <si>
    <t>Zen Sushi inc</t>
  </si>
  <si>
    <t>640 Merrimon Ave Ste 205</t>
  </si>
  <si>
    <t>keith marley</t>
  </si>
  <si>
    <t>2538 Wonderland Trl</t>
  </si>
  <si>
    <t>SRI LAKSHMI FOODS LLC</t>
  </si>
  <si>
    <t>9539 Pinnacle Dr Ste 100</t>
  </si>
  <si>
    <t>XIU HUA LIN</t>
  </si>
  <si>
    <t>3711 ELMSLEY CT STE104</t>
  </si>
  <si>
    <t>CSX Investment Corp</t>
  </si>
  <si>
    <t>714 Greenville Blvd SE Ste F1</t>
  </si>
  <si>
    <t>Amys Pizza Inc</t>
  </si>
  <si>
    <t>113 Pointe South Dr</t>
  </si>
  <si>
    <t>nrs llc</t>
  </si>
  <si>
    <t>8036 providence rd suit 900</t>
  </si>
  <si>
    <t>All Things Foods L.L.C.</t>
  </si>
  <si>
    <t>9716 Long Hill Dr</t>
  </si>
  <si>
    <t>SHOGUN JR EXPRESS INC</t>
  </si>
  <si>
    <t>700 S REILLY RD STE 108</t>
  </si>
  <si>
    <t>Funtastic Foods LLC</t>
  </si>
  <si>
    <t>412 Pinetree Lane</t>
  </si>
  <si>
    <t>Greene's Cafe of Forest City INC.</t>
  </si>
  <si>
    <t>858 W Main St</t>
  </si>
  <si>
    <t>Sheng Ramen LLC</t>
  </si>
  <si>
    <t>15201 John J Delaney Dr Ste B</t>
  </si>
  <si>
    <t>Copeland Springs Farm LLC</t>
  </si>
  <si>
    <t>193b Lorax Lane</t>
  </si>
  <si>
    <t>L &amp; T DRAGON BUFFET INC</t>
  </si>
  <si>
    <t>1409 W Ehringhaus St</t>
  </si>
  <si>
    <t>PLATES GO LLC</t>
  </si>
  <si>
    <t>6014 Duraleigh Rd</t>
  </si>
  <si>
    <t>Patou LLC</t>
  </si>
  <si>
    <t>605 S Madison St</t>
  </si>
  <si>
    <t>Yong  Wen Zhu</t>
  </si>
  <si>
    <t>3709 Battleground Ave Ste E</t>
  </si>
  <si>
    <t>BCG GROUP INC  HUNAM CHINESE RESTAURANT</t>
  </si>
  <si>
    <t>1127 E 10TH ST</t>
  </si>
  <si>
    <t>Angelena Love</t>
  </si>
  <si>
    <t>101 S Reilly Rd</t>
  </si>
  <si>
    <t>Brouwerij Cursus Keme</t>
  </si>
  <si>
    <t>155 Thompson St</t>
  </si>
  <si>
    <t>A&amp;K Enterprises of North Carolina Inc</t>
  </si>
  <si>
    <t>4623 W Gate City Blvd Ste E</t>
  </si>
  <si>
    <t>Sweet Beans Inc</t>
  </si>
  <si>
    <t>2302 Arendell St Ste G</t>
  </si>
  <si>
    <t>TIRAMISU CAFE INC.</t>
  </si>
  <si>
    <t>6008 Falls Of Neuse Rd</t>
  </si>
  <si>
    <t>CBK OF NC INC</t>
  </si>
  <si>
    <t>2575 Highway 105 S</t>
  </si>
  <si>
    <t>LISA HOMESLEY</t>
  </si>
  <si>
    <t>30 Windy Hill Cir</t>
  </si>
  <si>
    <t>MIN'S ASIAN FUSION ICHIBAN RESTAURANT INC.</t>
  </si>
  <si>
    <t>28 NC HWY 33 WEST</t>
  </si>
  <si>
    <t>Taco Riendo 3 Inc</t>
  </si>
  <si>
    <t>3619 Reynolda Rd</t>
  </si>
  <si>
    <t>KISORO JAPANESE RESTAURANT INC</t>
  </si>
  <si>
    <t>1587 Liberty Dr</t>
  </si>
  <si>
    <t>Asheville Yacht Club</t>
  </si>
  <si>
    <t>87 Patton Ave</t>
  </si>
  <si>
    <t>Frederick Brown</t>
  </si>
  <si>
    <t>24 Us Highway 221</t>
  </si>
  <si>
    <t>HUI SHEN CEN</t>
  </si>
  <si>
    <t>1575 A NEW GARDEN RD</t>
  </si>
  <si>
    <t>30 Love Inc</t>
  </si>
  <si>
    <t>1127 Military Cutoff Rd</t>
  </si>
  <si>
    <t>MONTERREY MEXICAN RESTAURANT 66 INC</t>
  </si>
  <si>
    <t>1001 E WT Harris Blvd SUITE A</t>
  </si>
  <si>
    <t>Peter Ormond Ormond</t>
  </si>
  <si>
    <t>1866 CHRISTIAN LIGHT ROAD</t>
  </si>
  <si>
    <t>Belmont Breakfast Group LLC</t>
  </si>
  <si>
    <t>6425 Wilkinson Blvd Suite A</t>
  </si>
  <si>
    <t>G58 CUISINE INC</t>
  </si>
  <si>
    <t>10958 Chapel Hill Rd</t>
  </si>
  <si>
    <t>DKT Jones LLC</t>
  </si>
  <si>
    <t>2141 Colington Rd</t>
  </si>
  <si>
    <t>BEM Enterprises LLC</t>
  </si>
  <si>
    <t>425 Clark Blvd</t>
  </si>
  <si>
    <t>Restaurant X1 INC</t>
  </si>
  <si>
    <t>408 S Main St</t>
  </si>
  <si>
    <t>Tu International LLC</t>
  </si>
  <si>
    <t>5433 Wade Park Blvd Ste 280</t>
  </si>
  <si>
    <t>Salty Caper  LLC</t>
  </si>
  <si>
    <t>Pulcinella Italian Restaurant LLC</t>
  </si>
  <si>
    <t>4711 Hope Valley Rd Ste 1-E</t>
  </si>
  <si>
    <t>Phil's Deli Inc.</t>
  </si>
  <si>
    <t>4223-6 Providence Road</t>
  </si>
  <si>
    <t>TC LEE GARDEN INC</t>
  </si>
  <si>
    <t>5470 Apex Peakway</t>
  </si>
  <si>
    <t>Zeko's of Whiteville Inc.</t>
  </si>
  <si>
    <t>1334 S Madison St</t>
  </si>
  <si>
    <t>Timothy Francis</t>
  </si>
  <si>
    <t>307 W Granville St</t>
  </si>
  <si>
    <t>Rude Awakening Inc</t>
  </si>
  <si>
    <t>227 Hay St</t>
  </si>
  <si>
    <t>CHEN HOUSE INC</t>
  </si>
  <si>
    <t>2104 Phillips Ave</t>
  </si>
  <si>
    <t>Bones Grill</t>
  </si>
  <si>
    <t>129 W HAMLET ST</t>
  </si>
  <si>
    <t>Ni Brother Inc.</t>
  </si>
  <si>
    <t>4040 Ed Dr. Suite 121</t>
  </si>
  <si>
    <t>DON RAMON'S TACO SHOP LLC</t>
  </si>
  <si>
    <t>300 N REILLY ROAD</t>
  </si>
  <si>
    <t>Lulus Italian Ice LLC</t>
  </si>
  <si>
    <t>14100 Sunnyhill Grove Rd</t>
  </si>
  <si>
    <t>Anjalena LLC</t>
  </si>
  <si>
    <t>500 S College St</t>
  </si>
  <si>
    <t>PriyaDarshan Inc</t>
  </si>
  <si>
    <t>3108 Grace Park Dr</t>
  </si>
  <si>
    <t>Catawba County Food Truck LLC</t>
  </si>
  <si>
    <t>1050 Old Lenoir Rd</t>
  </si>
  <si>
    <t>Corteshia Bailey</t>
  </si>
  <si>
    <t>400 Fairgreen Dr</t>
  </si>
  <si>
    <t>Event Espresso Catering LLC</t>
  </si>
  <si>
    <t>3210 Wendell Blvd.</t>
  </si>
  <si>
    <t>Unforgettable Food Affair</t>
  </si>
  <si>
    <t>5533 Nc Hwy 42 W Suite B26</t>
  </si>
  <si>
    <t>Kendra Vanhook</t>
  </si>
  <si>
    <t>549 ARBOR HILL RD APT 5A</t>
  </si>
  <si>
    <t>321 Uptown Lounge Inc.</t>
  </si>
  <si>
    <t>321 N Caldwell St Ste A</t>
  </si>
  <si>
    <t>Asheville Beverage &amp; Event Supply</t>
  </si>
  <si>
    <t>19 Zillicoa St Ste 100</t>
  </si>
  <si>
    <t>Red Hot Roastery</t>
  </si>
  <si>
    <t>267 Howard st.</t>
  </si>
  <si>
    <t>Blue Pineapple Bakery</t>
  </si>
  <si>
    <t>1506 A Purdue Drive</t>
  </si>
  <si>
    <t>Tex and Shirleys Family Restaurant</t>
  </si>
  <si>
    <t>1720 Battleground Avenue</t>
  </si>
  <si>
    <t>Jive Turkeys LLC</t>
  </si>
  <si>
    <t>2804 Randleman Rd. L</t>
  </si>
  <si>
    <t>Laughing Seed Inc The</t>
  </si>
  <si>
    <t>40 Wall St</t>
  </si>
  <si>
    <t>The Kilted Buffalo LangTree</t>
  </si>
  <si>
    <t>119 Landings Dr Suite 101</t>
  </si>
  <si>
    <t>Cup or cakes by BDB llc</t>
  </si>
  <si>
    <t>75-3 Balsam Rd</t>
  </si>
  <si>
    <t>White Rabbit Pub</t>
  </si>
  <si>
    <t>3030 Fort Bragg Rd</t>
  </si>
  <si>
    <t>FAEVIN ENTERPRISES INC</t>
  </si>
  <si>
    <t>678 W Main St</t>
  </si>
  <si>
    <t>Vegan Flava Inc</t>
  </si>
  <si>
    <t>306 Franklin St Ste G Suite G</t>
  </si>
  <si>
    <t>Cowboy of Winston-Salem Inc</t>
  </si>
  <si>
    <t>115 S Main St</t>
  </si>
  <si>
    <t>Burns &amp; Jennings LLC</t>
  </si>
  <si>
    <t>5000 Memory Rd</t>
  </si>
  <si>
    <t>CHINA WOK 8 INC</t>
  </si>
  <si>
    <t>640 S. VAN BUREN RD. UNIT O</t>
  </si>
  <si>
    <t>North Carolina Spirits LLC</t>
  </si>
  <si>
    <t>504 7th Ave E</t>
  </si>
  <si>
    <t>ARVIAN LLC</t>
  </si>
  <si>
    <t>2305 Barrowcliffe Dr NW</t>
  </si>
  <si>
    <t>Zeno's Italian Restaurant Inc</t>
  </si>
  <si>
    <t>908 Albemarle Rd</t>
  </si>
  <si>
    <t>Dine by Design LLC</t>
  </si>
  <si>
    <t>3801 Willowood Dr</t>
  </si>
  <si>
    <t>Court Street Grille</t>
  </si>
  <si>
    <t>113 West Court Square</t>
  </si>
  <si>
    <t>Neo K&amp;H LLC.</t>
  </si>
  <si>
    <t>8314 Pineville Matthews Rd Suite 901</t>
  </si>
  <si>
    <t>Wine Merchants Warehouse Inc.</t>
  </si>
  <si>
    <t>205 S Stratford Rd Ste N</t>
  </si>
  <si>
    <t>ISLAND CUISINE LLC</t>
  </si>
  <si>
    <t>6246 Towncenter Dr</t>
  </si>
  <si>
    <t>JBAK LLC</t>
  </si>
  <si>
    <t>2347 Nc Highway 751</t>
  </si>
  <si>
    <t>Press and Porter Coffeehouse and Taps LLC</t>
  </si>
  <si>
    <t>8 Union St S</t>
  </si>
  <si>
    <t>New China Buffet at Hendersonville Inc.</t>
  </si>
  <si>
    <t>114 Henderson Crossing Plaza</t>
  </si>
  <si>
    <t>L &amp; M Vending LLC</t>
  </si>
  <si>
    <t>164 Kiskadee Dr</t>
  </si>
  <si>
    <t>NOAH'S GRILL INC.</t>
  </si>
  <si>
    <t>2434 Oak Grove Church Rd</t>
  </si>
  <si>
    <t>King Canary Brewing Company</t>
  </si>
  <si>
    <t>562 Williamson Rd</t>
  </si>
  <si>
    <t>The Cafe On Loach LLC</t>
  </si>
  <si>
    <t>329 Loach St</t>
  </si>
  <si>
    <t>Lindsey Galvez</t>
  </si>
  <si>
    <t>175 Weaverville Rd Suite 1b</t>
  </si>
  <si>
    <t>CHUNG TAI CHAN</t>
  </si>
  <si>
    <t>2302 Nash St N</t>
  </si>
  <si>
    <t>LA POBLANITA BAR AND GRILL INC</t>
  </si>
  <si>
    <t>1925 Westinghouse Blvd</t>
  </si>
  <si>
    <t>Jackson's Cafeteria of Gastonia Inc.</t>
  </si>
  <si>
    <t>1453 E Franklin Blvd</t>
  </si>
  <si>
    <t>TruBlu Ventures Inc</t>
  </si>
  <si>
    <t>1417 N Marine Blvd</t>
  </si>
  <si>
    <t>Blackwater Cider LLC</t>
  </si>
  <si>
    <t>106 Railroad St</t>
  </si>
  <si>
    <t>CB Cross Creek LLC</t>
  </si>
  <si>
    <t>419 Cross Creek Mall FC10</t>
  </si>
  <si>
    <t>STONE BOWL KOREAN RESTAURANT INC</t>
  </si>
  <si>
    <t>1987 Hendersonville Rd Ste A</t>
  </si>
  <si>
    <t>K &amp; D OF CHARLOTTE INC</t>
  </si>
  <si>
    <t>14126 RIVERGATE PARKWAY STE 400</t>
  </si>
  <si>
    <t>Tasty Grill NC Inc</t>
  </si>
  <si>
    <t>1500 E Market St Ste G</t>
  </si>
  <si>
    <t>IOLA LILLIE KIM LEGENDARY SOUL FOOD</t>
  </si>
  <si>
    <t>Comer Khori LLC</t>
  </si>
  <si>
    <t>433 Spring Garden St Suite 107</t>
  </si>
  <si>
    <t>M &amp; S INVESTOR CORPORATION</t>
  </si>
  <si>
    <t>1058 W Club Blvd Ste 434</t>
  </si>
  <si>
    <t>KJL Enterprises LLC</t>
  </si>
  <si>
    <t>1407 E Main St</t>
  </si>
  <si>
    <t>YEUNG BROTHERINC.</t>
  </si>
  <si>
    <t>90 LOWES DR</t>
  </si>
  <si>
    <t>Crabtree Food Corp</t>
  </si>
  <si>
    <t>4325 Glenwood Ave Ste 2043</t>
  </si>
  <si>
    <t>Chef Mario's Inc.</t>
  </si>
  <si>
    <t>2610 Wycliff Road Ste. 23</t>
  </si>
  <si>
    <t>Reihaneh Fazl Inc.</t>
  </si>
  <si>
    <t>3789-102 NC Highway 42 W</t>
  </si>
  <si>
    <t>THAI CHINA BUFFET LLC</t>
  </si>
  <si>
    <t>4900 NC HWY 55 STE 200</t>
  </si>
  <si>
    <t>Galloway and Sons Investment Group INC</t>
  </si>
  <si>
    <t>Craftboro Brewing Depot LLC</t>
  </si>
  <si>
    <t>101 Two Hills Drive Unit 180</t>
  </si>
  <si>
    <t>RALEIGH FOOD GROUP INC</t>
  </si>
  <si>
    <t>7277 HWY 42 W STE 213</t>
  </si>
  <si>
    <t>PORT CITY SUSHI INC</t>
  </si>
  <si>
    <t>16 SOUTH FRONT ST</t>
  </si>
  <si>
    <t>Mon Macaron LLC</t>
  </si>
  <si>
    <t>111 Seaboard Ave Ste 118</t>
  </si>
  <si>
    <t>ASIAN GRILL INTERNATIONAL INC.</t>
  </si>
  <si>
    <t>2635 Hendersonville Rd</t>
  </si>
  <si>
    <t>HE'S GROUP INC</t>
  </si>
  <si>
    <t>1029 E Broad St</t>
  </si>
  <si>
    <t>THOMAS STREET TAVERN INC</t>
  </si>
  <si>
    <t>1218 Thomas Ave</t>
  </si>
  <si>
    <t>Tufano's Wine Bar LLC</t>
  </si>
  <si>
    <t>110 W Walnut St</t>
  </si>
  <si>
    <t>Rivers Capitol</t>
  </si>
  <si>
    <t>1124 North North 4th street</t>
  </si>
  <si>
    <t>WEHRLOOM AVL LLC</t>
  </si>
  <si>
    <t>32 Banks Ave Ste</t>
  </si>
  <si>
    <t>TS Cafe NC-24 LLC</t>
  </si>
  <si>
    <t>228 Crossroads Blvd unit 2430</t>
  </si>
  <si>
    <t>D&amp;F Catering INC</t>
  </si>
  <si>
    <t>3512 Indian Heaps Rd</t>
  </si>
  <si>
    <t>East Bend</t>
  </si>
  <si>
    <t>PARSA INC.</t>
  </si>
  <si>
    <t>13200 Falls Of Neuse Rd Ste 129</t>
  </si>
  <si>
    <t>Fields Corral LLC</t>
  </si>
  <si>
    <t>2618 S Horner Blvd</t>
  </si>
  <si>
    <t>Three Compadres Inc</t>
  </si>
  <si>
    <t>1962 N Roberts Ave</t>
  </si>
  <si>
    <t>Lewis Hill</t>
  </si>
  <si>
    <t>6838 beach drive</t>
  </si>
  <si>
    <t>YUMMY ORIENT INC.</t>
  </si>
  <si>
    <t>1104 N BREAZEALE AVE</t>
  </si>
  <si>
    <t>THREE STAR GRACE LLC</t>
  </si>
  <si>
    <t>1401 SE Maynard Rd Ste J</t>
  </si>
  <si>
    <t>Heidi Billotto</t>
  </si>
  <si>
    <t>3425 Pondview Ln</t>
  </si>
  <si>
    <t>Always Fresh Fruit &amp; Snacks LLC.</t>
  </si>
  <si>
    <t>2624 Leighton Ridge Dr Ste 124</t>
  </si>
  <si>
    <t>Doumas and Sheeprock Ventures</t>
  </si>
  <si>
    <t>905 Burke St</t>
  </si>
  <si>
    <t>The Summit Craft Bottle Shop &amp; Taproom LLC</t>
  </si>
  <si>
    <t>JIN XIU HUANG</t>
  </si>
  <si>
    <t>5167 US HIGHWAY 70 STE 210</t>
  </si>
  <si>
    <t>GenX Endeavors LLC</t>
  </si>
  <si>
    <t>6815 Fayetteville Rd Suite 101</t>
  </si>
  <si>
    <t>AARON WILLIS</t>
  </si>
  <si>
    <t>2325 Red Carpet Dr</t>
  </si>
  <si>
    <t>JIANG'S GROUP 88 INC</t>
  </si>
  <si>
    <t>136 W BROAD ST</t>
  </si>
  <si>
    <t>Adolfo Penaherrera</t>
  </si>
  <si>
    <t>806 W 5th St Apt 307</t>
  </si>
  <si>
    <t>SHAMICA COLWELL</t>
  </si>
  <si>
    <t>530 E 8th St</t>
  </si>
  <si>
    <t>Panida Seepolmuang</t>
  </si>
  <si>
    <t>1206 Raleigh Rd</t>
  </si>
  <si>
    <t>La Caseta 1 CN LLC</t>
  </si>
  <si>
    <t>300 N College St Suite 101</t>
  </si>
  <si>
    <t>Alfredo Matos</t>
  </si>
  <si>
    <t>665 South Main Street Suite 150</t>
  </si>
  <si>
    <t>BWS CITY TAVERN INC</t>
  </si>
  <si>
    <t>113 E FISHER STREET</t>
  </si>
  <si>
    <t>UNIVERSITY BLAZE LLC</t>
  </si>
  <si>
    <t>8948 J M Keynes Dr</t>
  </si>
  <si>
    <t>Meadows-Bodega LLC</t>
  </si>
  <si>
    <t>250 Reade Cir Suite 115</t>
  </si>
  <si>
    <t>LIN CHINESE BUFFET INC</t>
  </si>
  <si>
    <t>3131 Capital Blvd Ste 109</t>
  </si>
  <si>
    <t>Legacy Heritage LLC</t>
  </si>
  <si>
    <t>120 Barnhardt St</t>
  </si>
  <si>
    <t>Capital Beijing Inc</t>
  </si>
  <si>
    <t>1603 South Blvd</t>
  </si>
  <si>
    <t>JJ Family Ventures LLC</t>
  </si>
  <si>
    <t>235 Medical Park Rd Ste 101</t>
  </si>
  <si>
    <t>Panacea Junkiez</t>
  </si>
  <si>
    <t>1320 W Vernon Ave</t>
  </si>
  <si>
    <t>Los raspaditos corp</t>
  </si>
  <si>
    <t>3521 Shamrock Dr</t>
  </si>
  <si>
    <t>East Durham Brewing CompanyLLC</t>
  </si>
  <si>
    <t>1147 Falls Rd 145</t>
  </si>
  <si>
    <t>Brewpub, Tasting Room, Taproom ** &amp;&amp; Brewery and/or microbrewery **</t>
  </si>
  <si>
    <t>Evel Beans Holly Springs LLC</t>
  </si>
  <si>
    <t>242 S Main St Suite 118</t>
  </si>
  <si>
    <t>AWESOME FOODS LLC</t>
  </si>
  <si>
    <t>7021 Murray Grey Ln</t>
  </si>
  <si>
    <t>CR2AV Group Corp</t>
  </si>
  <si>
    <t>118 Timber Creek Path</t>
  </si>
  <si>
    <t>Aladdinâ€™s Eatery</t>
  </si>
  <si>
    <t>SPOA Inc.</t>
  </si>
  <si>
    <t>431 E Innes St</t>
  </si>
  <si>
    <t>Willys Rolls LLC</t>
  </si>
  <si>
    <t>35 Chatham Street West</t>
  </si>
  <si>
    <t>aggie treats II inc</t>
  </si>
  <si>
    <t>1524 E Market St</t>
  </si>
  <si>
    <t>The Cardinal Lounge LLC</t>
  </si>
  <si>
    <t>1832 Gum Branch Rd</t>
  </si>
  <si>
    <t>Bout Thyme Kitchen</t>
  </si>
  <si>
    <t>109 n church st. Suite G</t>
  </si>
  <si>
    <t>Second Helpings NC</t>
  </si>
  <si>
    <t>3906 Woodberry Lake Dr.</t>
  </si>
  <si>
    <t>Michael Jamil</t>
  </si>
  <si>
    <t>900 S Lafayette St</t>
  </si>
  <si>
    <t>Tarheel Dog Inc.</t>
  </si>
  <si>
    <t>9100 Fisher Rd</t>
  </si>
  <si>
    <t>Michelle Creel</t>
  </si>
  <si>
    <t>6711 freedom dr</t>
  </si>
  <si>
    <t>Gene Clark</t>
  </si>
  <si>
    <t>319 Hunslet circle</t>
  </si>
  <si>
    <t>Lichtenberg Inc</t>
  </si>
  <si>
    <t>107 E Murphy St</t>
  </si>
  <si>
    <t>Bigs Bottle &amp; Brew LLC</t>
  </si>
  <si>
    <t>201 S Elliott Rd Unit 500</t>
  </si>
  <si>
    <t>MEBANE WAYBACK BURGERS INC</t>
  </si>
  <si>
    <t>4000 ARROWHEAD BLVD 100</t>
  </si>
  <si>
    <t>ORIENT EXPRESS INC</t>
  </si>
  <si>
    <t>3200 N Graham St</t>
  </si>
  <si>
    <t>VH Food Management Inc</t>
  </si>
  <si>
    <t>2000 E.  Wendover</t>
  </si>
  <si>
    <t>Waits Investment Corporation</t>
  </si>
  <si>
    <t>7228 S Virginia Dare Trl</t>
  </si>
  <si>
    <t>Whitman May Enterprises Inc.</t>
  </si>
  <si>
    <t>6123 The Meadows Ln</t>
  </si>
  <si>
    <t>Tran Group Inc.</t>
  </si>
  <si>
    <t>1737 Wilkesboro Hwy Ste I</t>
  </si>
  <si>
    <t>Kathy Woody</t>
  </si>
  <si>
    <t>103 N Trade St</t>
  </si>
  <si>
    <t>Old Stone Steakhouse LLC</t>
  </si>
  <si>
    <t>C and B Interests Tipsy'z Tacos Urban Cantina LLC</t>
  </si>
  <si>
    <t>1345 N Main St Suite 103/104</t>
  </si>
  <si>
    <t>deborah logelfo</t>
  </si>
  <si>
    <t>S&amp;G LLC</t>
  </si>
  <si>
    <t>235 Branchview Dr SE</t>
  </si>
  <si>
    <t>Quimistan LLC</t>
  </si>
  <si>
    <t>1118 S Main St</t>
  </si>
  <si>
    <t>SIMPLY NC LLC</t>
  </si>
  <si>
    <t>100 EAST MAIN ST.</t>
  </si>
  <si>
    <t>M Squared Management Inc</t>
  </si>
  <si>
    <t>347 Jackson Plz</t>
  </si>
  <si>
    <t>Bali Hai J&amp;J LLC</t>
  </si>
  <si>
    <t>120 Morrisville Square Way</t>
  </si>
  <si>
    <t>Sithara LLC</t>
  </si>
  <si>
    <t>8008 Red Water Rd</t>
  </si>
  <si>
    <t>Michael Link</t>
  </si>
  <si>
    <t>160 Franklin Dr</t>
  </si>
  <si>
    <t>L &amp; L NEW GOLDEN CHINA INC.</t>
  </si>
  <si>
    <t>222-C Central Park Ave</t>
  </si>
  <si>
    <t>GHCM.INC</t>
  </si>
  <si>
    <t>2131 Central Ave</t>
  </si>
  <si>
    <t>Hula Whip LLC</t>
  </si>
  <si>
    <t>827 Spruce St</t>
  </si>
  <si>
    <t>Shoney's of Lake Junaluska</t>
  </si>
  <si>
    <t>3334 Asheville Rd</t>
  </si>
  <si>
    <t>DEL SUR UNIVERSITY CITY LLC</t>
  </si>
  <si>
    <t>8935 Happiness Rd</t>
  </si>
  <si>
    <t>Y &amp; C INC</t>
  </si>
  <si>
    <t>3342 DOCTOR M L KING JR BLVD</t>
  </si>
  <si>
    <t>Kangnam Garden Inc</t>
  </si>
  <si>
    <t>3925 Sedgebrook St #113</t>
  </si>
  <si>
    <t>DEL SUR MATTHEWS LLC</t>
  </si>
  <si>
    <t>3022 Weddington Rd Ste 100</t>
  </si>
  <si>
    <t>GET CRACKIN INC</t>
  </si>
  <si>
    <t>1064 Diamond Dove Ln</t>
  </si>
  <si>
    <t>Peking Chinese Kitchen Inc.</t>
  </si>
  <si>
    <t>224 W. Board Street</t>
  </si>
  <si>
    <t>AJ FAMILY RESTAURANT CORPORATION</t>
  </si>
  <si>
    <t>4829 OLD CHARLOTTE HWY</t>
  </si>
  <si>
    <t>Stardust Cellars LLC</t>
  </si>
  <si>
    <t>1764 Camden Rd</t>
  </si>
  <si>
    <t>CRAZY D's LLC</t>
  </si>
  <si>
    <t>8175 Cliffdale Rd</t>
  </si>
  <si>
    <t>Chef Solutions LLC</t>
  </si>
  <si>
    <t>125 Poplar St</t>
  </si>
  <si>
    <t>China Grove</t>
  </si>
  <si>
    <t>CAJUN RESTAURANT GREENVILLE LLC</t>
  </si>
  <si>
    <t>500 SW Greenville Blvd</t>
  </si>
  <si>
    <t>GREAT WHEEL FORTUNE INC</t>
  </si>
  <si>
    <t>2909 E Millbrook Rd</t>
  </si>
  <si>
    <t>James McLeod</t>
  </si>
  <si>
    <t>21 Willie McLeod Ln</t>
  </si>
  <si>
    <t>The Vision Nutrition</t>
  </si>
  <si>
    <t>2808 Randleman Rd Ste C</t>
  </si>
  <si>
    <t>CB CHARLOTTE INC</t>
  </si>
  <si>
    <t>4336 E Independence Blvd</t>
  </si>
  <si>
    <t>Pratt Family Food Solutions LLC</t>
  </si>
  <si>
    <t>1023 North main Street</t>
  </si>
  <si>
    <t>Cam Sandwiches INC</t>
  </si>
  <si>
    <t>930 Park Center Dr Ste 101</t>
  </si>
  <si>
    <t>Justice Brewing LLC</t>
  </si>
  <si>
    <t>1127 Sweeten Creek Rd</t>
  </si>
  <si>
    <t>Not Just Coffee Packard  LLC</t>
  </si>
  <si>
    <t>Tremont Inc</t>
  </si>
  <si>
    <t>7822 Fairview Rd</t>
  </si>
  <si>
    <t>Sultans deli inc</t>
  </si>
  <si>
    <t>1459 Beaver Creek Commons Dr</t>
  </si>
  <si>
    <t>Safari Lux Lounge LLC</t>
  </si>
  <si>
    <t>5020 E Independence Blvd</t>
  </si>
  <si>
    <t>Y.M.A.P. LLC</t>
  </si>
  <si>
    <t>13 W Walnut St</t>
  </si>
  <si>
    <t>Pinnix Distillery Inc</t>
  </si>
  <si>
    <t>101 Fairview Rd Suite A</t>
  </si>
  <si>
    <t>Mills River Restaurant INC</t>
  </si>
  <si>
    <t>4467 Boylston Hwy</t>
  </si>
  <si>
    <t>Mills River</t>
  </si>
  <si>
    <t>BC GRILLE INC</t>
  </si>
  <si>
    <t>108 E Moore St</t>
  </si>
  <si>
    <t>Spaghetti Bucket LLC</t>
  </si>
  <si>
    <t>175 King St</t>
  </si>
  <si>
    <t>Timothy Fisk</t>
  </si>
  <si>
    <t>7 E Sylva Shopping Center</t>
  </si>
  <si>
    <t>TARPACKERS RESTAURANTS LLC</t>
  </si>
  <si>
    <t>201 W Broad St</t>
  </si>
  <si>
    <t>Weathervane Winery INC</t>
  </si>
  <si>
    <t>1452 Welcome Arcadia Rd</t>
  </si>
  <si>
    <t>Atlantic Trade Group</t>
  </si>
  <si>
    <t>20 E Second St</t>
  </si>
  <si>
    <t>GoodRoad CiderWorks LLC</t>
  </si>
  <si>
    <t>117 Southside Dr</t>
  </si>
  <si>
    <t>Sweet Lews BBQ LLC</t>
  </si>
  <si>
    <t>923 Belmont Ave</t>
  </si>
  <si>
    <t>The Barbour Group LLC</t>
  </si>
  <si>
    <t>3055 Medlin Dr</t>
  </si>
  <si>
    <t>FAT BOYS GRILLE LLC</t>
  </si>
  <si>
    <t>6734 Us Highway 70 E</t>
  </si>
  <si>
    <t>Snap Pea LLC</t>
  </si>
  <si>
    <t>1289 Fordham Blvd Suite 272</t>
  </si>
  <si>
    <t>9 Spices LLC</t>
  </si>
  <si>
    <t>8145 Ardrey Kell Rd Ste 103</t>
  </si>
  <si>
    <t>Yellow Canoe LLC</t>
  </si>
  <si>
    <t>6791 Peele Rd</t>
  </si>
  <si>
    <t>Ironclad Brewery Corporation</t>
  </si>
  <si>
    <t>115 N 2nd Street</t>
  </si>
  <si>
    <t>ELAHI SUBWAY INC</t>
  </si>
  <si>
    <t>1000 N Miami Blvd Ste 101</t>
  </si>
  <si>
    <t>FENWICK'S ON PROVIDENCE</t>
  </si>
  <si>
    <t>511 Providence Rd</t>
  </si>
  <si>
    <t>GP FOODS LLC</t>
  </si>
  <si>
    <t>201 E Franklin Blvd</t>
  </si>
  <si>
    <t>Evel Beans LLC</t>
  </si>
  <si>
    <t>145 E Davie St</t>
  </si>
  <si>
    <t>Smokin Story BBQ LLC</t>
  </si>
  <si>
    <t>5224 Hartfelt Drive</t>
  </si>
  <si>
    <t>Chinese Swaad LLC</t>
  </si>
  <si>
    <t>3532 Davis Dr</t>
  </si>
  <si>
    <t>Greenville Subway LLC</t>
  </si>
  <si>
    <t>110 E 10th St</t>
  </si>
  <si>
    <t>ShrivarInc</t>
  </si>
  <si>
    <t>301 N Tryon St</t>
  </si>
  <si>
    <t>Beck's of Calabash Inc.</t>
  </si>
  <si>
    <t>1014 River Rd</t>
  </si>
  <si>
    <t>Blue Ridge Biscuit Company Inc.</t>
  </si>
  <si>
    <t>601 W State St</t>
  </si>
  <si>
    <t>Broken Ivories LLC</t>
  </si>
  <si>
    <t>204 N Mendenhall St</t>
  </si>
  <si>
    <t>AMRANI LLC</t>
  </si>
  <si>
    <t>74 8th Street SE Ste 108</t>
  </si>
  <si>
    <t>Robert Skeel</t>
  </si>
  <si>
    <t>410 Four Seasons Town Centre Suite 118D</t>
  </si>
  <si>
    <t>Smart Choice Catering LLC</t>
  </si>
  <si>
    <t>3623 E Independence Blvd</t>
  </si>
  <si>
    <t>A S General Store Corp</t>
  </si>
  <si>
    <t>301 S College Street 220</t>
  </si>
  <si>
    <t>Palate LLC</t>
  </si>
  <si>
    <t>1007 N 4th St</t>
  </si>
  <si>
    <t>A &amp; F HAWKINS INC</t>
  </si>
  <si>
    <t>4632 Lake Shore Rd N</t>
  </si>
  <si>
    <t>What A Burger 13 Inc.</t>
  </si>
  <si>
    <t>8330 W Franklin St.</t>
  </si>
  <si>
    <t>Whataburger</t>
  </si>
  <si>
    <t>DML Two Enterprises</t>
  </si>
  <si>
    <t>280 Asheville Hwy Suite 4</t>
  </si>
  <si>
    <t>Justin Riek</t>
  </si>
  <si>
    <t>4035 Lake Boone Trail Ste 115</t>
  </si>
  <si>
    <t>GRANDEUR CUISINE LLC</t>
  </si>
  <si>
    <t>11638 Northwoods Forest Dr</t>
  </si>
  <si>
    <t>Muscle Maker Grill</t>
  </si>
  <si>
    <t>Noni Bacca Winery LLC</t>
  </si>
  <si>
    <t>420 Eastwood Rd. 108</t>
  </si>
  <si>
    <t>Beyond Sky Hospitality</t>
  </si>
  <si>
    <t>1653 New Garden Rd</t>
  </si>
  <si>
    <t>Rising Moon Endeavors</t>
  </si>
  <si>
    <t>27 Tremont St</t>
  </si>
  <si>
    <t>The Kulfi Wala LLC</t>
  </si>
  <si>
    <t>5302 Beckom St</t>
  </si>
  <si>
    <t>Mandolin Raleigh Partners LLC</t>
  </si>
  <si>
    <t>2519 Fairview Rd</t>
  </si>
  <si>
    <t>Samajen LLC</t>
  </si>
  <si>
    <t>627 W King St</t>
  </si>
  <si>
    <t>SHARKS DEN SPORTS BAR AND GRILL</t>
  </si>
  <si>
    <t>8700 EMERALD DR STE 16</t>
  </si>
  <si>
    <t>Chiesa LLC</t>
  </si>
  <si>
    <t>152 Montford Avenue</t>
  </si>
  <si>
    <t>Gabelone LLC</t>
  </si>
  <si>
    <t>305 Misty Waters Ln</t>
  </si>
  <si>
    <t>Carrboro Partners LLC</t>
  </si>
  <si>
    <t>200 N Greensboro St Suite A-18</t>
  </si>
  <si>
    <t>SMITTY'S HOMEMADE ICE CREAM LLC</t>
  </si>
  <si>
    <t>Davidson Bakery Partners LLC</t>
  </si>
  <si>
    <t>208 S. Main Street</t>
  </si>
  <si>
    <t>subway of cullowhee inc.</t>
  </si>
  <si>
    <t>447 E Main St</t>
  </si>
  <si>
    <t>Kula Love LLC</t>
  </si>
  <si>
    <t>135 Emily Lane</t>
  </si>
  <si>
    <t>Brasstown</t>
  </si>
  <si>
    <t>Maxburger Inc.</t>
  </si>
  <si>
    <t>3450 Old Salisbury Rd</t>
  </si>
  <si>
    <t>TWO COUSINS OF GARNER INC</t>
  </si>
  <si>
    <t>7277 Nc Highway 42</t>
  </si>
  <si>
    <t>Double Y Enterprise Inc</t>
  </si>
  <si>
    <t>3611 Spring Forest Rd Suite 100</t>
  </si>
  <si>
    <t>The Unknown Brewing Company LLC</t>
  </si>
  <si>
    <t>1327 S Mint Street</t>
  </si>
  <si>
    <t>McDowell Local LLC</t>
  </si>
  <si>
    <t>23 N Main St</t>
  </si>
  <si>
    <t>Hylton Hospitality LLC</t>
  </si>
  <si>
    <t>18 E Martin St</t>
  </si>
  <si>
    <t>Wilson Subway LLC</t>
  </si>
  <si>
    <t>3401 Raleigh Road Pkwy W Ste 9F</t>
  </si>
  <si>
    <t>Peabody Foods LLC</t>
  </si>
  <si>
    <t>810 W Peabody St</t>
  </si>
  <si>
    <t>JR Food Group Inc</t>
  </si>
  <si>
    <t>4835 W Wendover Ave Ste 125</t>
  </si>
  <si>
    <t>MSWG Chapel Hill LLC</t>
  </si>
  <si>
    <t>5332 McFarland Rd</t>
  </si>
  <si>
    <t>Blue Blaze Brewing</t>
  </si>
  <si>
    <t>528 S Turner Ave.</t>
  </si>
  <si>
    <t>WiFi Wines LLC</t>
  </si>
  <si>
    <t>1605 N. Main St.</t>
  </si>
  <si>
    <t>Falguni Puja Aman LLC</t>
  </si>
  <si>
    <t>6106 Hanes Way</t>
  </si>
  <si>
    <t>SOL Enterprises Inc</t>
  </si>
  <si>
    <t>1525 W WT HARRIS BLVD. 1A</t>
  </si>
  <si>
    <t>Quad Triangle Taproom LLC</t>
  </si>
  <si>
    <t>202 N Corcoran St</t>
  </si>
  <si>
    <t>Ufuk Food at Chapel Hill INC</t>
  </si>
  <si>
    <t>169 E Franklin St</t>
  </si>
  <si>
    <t>The Lobster Trap</t>
  </si>
  <si>
    <t>35 Patton Ave</t>
  </si>
  <si>
    <t>J &amp; T Services L.L.C.</t>
  </si>
  <si>
    <t>320 S Tryon St Ste 114</t>
  </si>
  <si>
    <t>Johnny Burrito LLC</t>
  </si>
  <si>
    <t>301 S Tryon St Ste 55</t>
  </si>
  <si>
    <t>PR Sundries LLC</t>
  </si>
  <si>
    <t>1522 Providence Rd</t>
  </si>
  <si>
    <t>JJ &amp; Company of NC</t>
  </si>
  <si>
    <t>121 Wright Rd</t>
  </si>
  <si>
    <t>Kings Mountain</t>
  </si>
  <si>
    <t>Demake Enterprises LLC</t>
  </si>
  <si>
    <t>9708 Kingsford Dr</t>
  </si>
  <si>
    <t>Millers Creek Sandwich Shop LLC</t>
  </si>
  <si>
    <t>4544 Boone Trl</t>
  </si>
  <si>
    <t>Millers Creek</t>
  </si>
  <si>
    <t>Seaboard Cafe Inc</t>
  </si>
  <si>
    <t>707 A Semart Dr</t>
  </si>
  <si>
    <t>Blue Dream LLC</t>
  </si>
  <si>
    <t>81 Patton Ave.</t>
  </si>
  <si>
    <t>Ambrosia-DAK</t>
  </si>
  <si>
    <t>1045 North Main Street</t>
  </si>
  <si>
    <t>Goodtimes Arcade and Tavern</t>
  </si>
  <si>
    <t>74 Son Lan Pkwy Suite 108</t>
  </si>
  <si>
    <t>Central Coffee Co</t>
  </si>
  <si>
    <t>719 Louise Avenue</t>
  </si>
  <si>
    <t>Michael Goldstein</t>
  </si>
  <si>
    <t>309 Brooklyn street</t>
  </si>
  <si>
    <t>Global Restaurant Bar and Lounge LLC.</t>
  </si>
  <si>
    <t>314 Main Street</t>
  </si>
  <si>
    <t>Medrano 1205</t>
  </si>
  <si>
    <t>117 E Main St Suite B</t>
  </si>
  <si>
    <t>Mister JIms on the border</t>
  </si>
  <si>
    <t>100 caratoke hwy</t>
  </si>
  <si>
    <t>Aboshie LLC</t>
  </si>
  <si>
    <t>3150 Evans St Ste P</t>
  </si>
  <si>
    <t>Midtown Deli &amp; Grill INC.</t>
  </si>
  <si>
    <t>2316 S.17th Street Unit 100</t>
  </si>
  <si>
    <t>Advance Seafood Inc.</t>
  </si>
  <si>
    <t>218 Nc Highway 801 N</t>
  </si>
  <si>
    <t>Food for Thought of Asheville Inc</t>
  </si>
  <si>
    <t>One Town Square Blvd Ste 150</t>
  </si>
  <si>
    <t>Napoli Gourmet Pizza Inc.</t>
  </si>
  <si>
    <t>110 Hunter Hill Pl</t>
  </si>
  <si>
    <t>Silver Moon Productions Inc.</t>
  </si>
  <si>
    <t>632 N Trade St</t>
  </si>
  <si>
    <t>Not Just Coffee Dilworth LLC</t>
  </si>
  <si>
    <t>Brunswick Properties LLC</t>
  </si>
  <si>
    <t>4736 Main St</t>
  </si>
  <si>
    <t>NorEast Treats &amp; Eats LLC</t>
  </si>
  <si>
    <t>3307 Arbor Pointe Dr</t>
  </si>
  <si>
    <t>Kotronaki INC</t>
  </si>
  <si>
    <t>2630 Lewisville Clemmons Rd</t>
  </si>
  <si>
    <t>Fit Kitchen Plaza LLC</t>
  </si>
  <si>
    <t>1311 Pecan Ave</t>
  </si>
  <si>
    <t>HP Investment Group Inc.</t>
  </si>
  <si>
    <t>688 Bluefield Rd Ste A</t>
  </si>
  <si>
    <t>The Hand Turkey LLC</t>
  </si>
  <si>
    <t>961 Burlington Ave Ste A A</t>
  </si>
  <si>
    <t>Scarboro Fair Inc</t>
  </si>
  <si>
    <t>1501 Bethel Rd</t>
  </si>
  <si>
    <t>ISMAIL INC.</t>
  </si>
  <si>
    <t>333 N Raleigh St</t>
  </si>
  <si>
    <t>Nikas Enterprises LLC</t>
  </si>
  <si>
    <t>207 W 3rd St</t>
  </si>
  <si>
    <t>Liturgy Beverage Company LLC</t>
  </si>
  <si>
    <t>819 Midway Ave</t>
  </si>
  <si>
    <t>James Joyce Irish Pub LLC</t>
  </si>
  <si>
    <t>912 W Main St</t>
  </si>
  <si>
    <t>Queen City Grounds</t>
  </si>
  <si>
    <t>644 North Church St.</t>
  </si>
  <si>
    <t>Defined Coffee LLC</t>
  </si>
  <si>
    <t>15214 Colonial Park Dr</t>
  </si>
  <si>
    <t>wnc subs inc.</t>
  </si>
  <si>
    <t>PETRA HOOKAH BAR AND LOUNGE LLC</t>
  </si>
  <si>
    <t>1808 B SPRING GARDEN ST</t>
  </si>
  <si>
    <t>Appalachian Craft Brewery LLC</t>
  </si>
  <si>
    <t>822 Locust St Ste 100</t>
  </si>
  <si>
    <t>Ameer Enterprises Inc.</t>
  </si>
  <si>
    <t>944 W Broad St</t>
  </si>
  <si>
    <t>Chhotes LLC</t>
  </si>
  <si>
    <t>500 E Davie St #123</t>
  </si>
  <si>
    <t>Athena Hospitality BC LLC</t>
  </si>
  <si>
    <t>8521 Brier Creek Pkwy Suite 117</t>
  </si>
  <si>
    <t>SAURAV LLC</t>
  </si>
  <si>
    <t>14318 Rivergate View Dr Ste 100</t>
  </si>
  <si>
    <t>Luna Caffe</t>
  </si>
  <si>
    <t>604 castle st.</t>
  </si>
  <si>
    <t>RK Global LLC</t>
  </si>
  <si>
    <t>1275 NW Maynard Rd</t>
  </si>
  <si>
    <t>Rolands Barbecue LLC</t>
  </si>
  <si>
    <t>1507 Live Oak St</t>
  </si>
  <si>
    <t>High Place Ventures Inc</t>
  </si>
  <si>
    <t>1856 Hendersonville Rd Ste C</t>
  </si>
  <si>
    <t>ILBOSCO LLC</t>
  </si>
  <si>
    <t>127 Depot Street</t>
  </si>
  <si>
    <t>Barneys Cafe LLC</t>
  </si>
  <si>
    <t>Dom Bakeries NC LLC</t>
  </si>
  <si>
    <t>908 W D St</t>
  </si>
  <si>
    <t>Four Point Ventures TRT LLC</t>
  </si>
  <si>
    <t>1007 Charlotte Hwy</t>
  </si>
  <si>
    <t>A &amp; M Foods Inc.</t>
  </si>
  <si>
    <t>162 Holly Hill Ln</t>
  </si>
  <si>
    <t>Bottle Riot LLC</t>
  </si>
  <si>
    <t>37 Paynes Way Ste 009</t>
  </si>
  <si>
    <t>Southwinds of the Caribbean LLC</t>
  </si>
  <si>
    <t>6434 West Sugarcreek Rd Suite F&amp;G</t>
  </si>
  <si>
    <t>Granite Falls Brewing Company</t>
  </si>
  <si>
    <t>47 Duke Street</t>
  </si>
  <si>
    <t>Wilmywoodie Inc.</t>
  </si>
  <si>
    <t>601 Arjean Dr</t>
  </si>
  <si>
    <t>The Corner Bar of Durham LLC</t>
  </si>
  <si>
    <t>Zaika LLC</t>
  </si>
  <si>
    <t>8 Primrose Ln</t>
  </si>
  <si>
    <t>Roy Inc.</t>
  </si>
  <si>
    <t>16646 Hawfield Way Dr suite 101</t>
  </si>
  <si>
    <t>Nachiket LLC</t>
  </si>
  <si>
    <t>4708 Hybrid Ct</t>
  </si>
  <si>
    <t>Hatz LLC</t>
  </si>
  <si>
    <t>1315 N Broome St</t>
  </si>
  <si>
    <t>Ward Restaurants LLC</t>
  </si>
  <si>
    <t>1916 Fair Forest Dr</t>
  </si>
  <si>
    <t>Sup Dogs Chapel Hill LLC</t>
  </si>
  <si>
    <t>107 E Franklin St</t>
  </si>
  <si>
    <t>Carolina Smoothie Ventures of Charlotte LLC</t>
  </si>
  <si>
    <t>5220 New Fashion Way Ste 299</t>
  </si>
  <si>
    <t>McGee St Boiler Room LLC</t>
  </si>
  <si>
    <t>113 W McGee St</t>
  </si>
  <si>
    <t>SCDURHAM LLC</t>
  </si>
  <si>
    <t>2602 HEATHER GLEN RD</t>
  </si>
  <si>
    <t>Boulevard Entertainment inc</t>
  </si>
  <si>
    <t>513 Deacon Blvd</t>
  </si>
  <si>
    <t>Stroud and Miller</t>
  </si>
  <si>
    <t>100 BREWER LANE A A</t>
  </si>
  <si>
    <t>Paw-Paws Place LLC</t>
  </si>
  <si>
    <t>2004 N Fayetteville St</t>
  </si>
  <si>
    <t>Outer Banks Craft Distilling</t>
  </si>
  <si>
    <t>510 Budleigh St Box 531</t>
  </si>
  <si>
    <t>Caspian Inc.</t>
  </si>
  <si>
    <t>9991 Beach Dr SW</t>
  </si>
  <si>
    <t>courtney creations llc</t>
  </si>
  <si>
    <t>11021 PADDERBORN CT</t>
  </si>
  <si>
    <t>Zacharys Enterprises Inc.</t>
  </si>
  <si>
    <t>202 W Broad St</t>
  </si>
  <si>
    <t>Antonios Pizza and Pasta Midtown LLC</t>
  </si>
  <si>
    <t>3501 Oleander Dr Ste 2</t>
  </si>
  <si>
    <t>CJ Durham 1 LLC</t>
  </si>
  <si>
    <t>8202 Renaissance Pkwy Ste 103</t>
  </si>
  <si>
    <t>Pour Taproom Wilmington LLC</t>
  </si>
  <si>
    <t>201 N Front St Suite G101</t>
  </si>
  <si>
    <t>ELAHI SUBWAY II INC.</t>
  </si>
  <si>
    <t>2424 Wake Forest Rd</t>
  </si>
  <si>
    <t>Outside Restaurant Group LLC</t>
  </si>
  <si>
    <t>4151 Park Rd Ste A</t>
  </si>
  <si>
    <t>Woodard Industries LLC</t>
  </si>
  <si>
    <t>122 S. Main Street</t>
  </si>
  <si>
    <t>Broadway</t>
  </si>
  <si>
    <t>ALLGOOD COFFEE INC.</t>
  </si>
  <si>
    <t>10B S Main St</t>
  </si>
  <si>
    <t>Main Street Tavern Huntersville Inc.</t>
  </si>
  <si>
    <t>106 S Main St.</t>
  </si>
  <si>
    <t>Underground Baking Co LLC</t>
  </si>
  <si>
    <t>304 Yon Hill Rd</t>
  </si>
  <si>
    <t>Creative Solution Services LLC</t>
  </si>
  <si>
    <t>757 Haywood Rd</t>
  </si>
  <si>
    <t>Gracie Rae Enterprises LLC</t>
  </si>
  <si>
    <t>121 N Center St Ste 104</t>
  </si>
  <si>
    <t>Subway at Six Forks Inc.</t>
  </si>
  <si>
    <t>5410 Six Forks Rd</t>
  </si>
  <si>
    <t>Rocker Down INC</t>
  </si>
  <si>
    <t>1195 W Chatham St</t>
  </si>
  <si>
    <t>Ganey &amp; Garrison LLC</t>
  </si>
  <si>
    <t>1110 New Pointe Blvd Ste 120</t>
  </si>
  <si>
    <t>Bull City Joe's  LLC</t>
  </si>
  <si>
    <t>Steaming Kings LLC</t>
  </si>
  <si>
    <t>33 E Main St</t>
  </si>
  <si>
    <t>Sully's Steamers</t>
  </si>
  <si>
    <t>Pavao Enterprises L.L.C.</t>
  </si>
  <si>
    <t>105 Cannon Dr</t>
  </si>
  <si>
    <t>Newsome Kite Investments Inc</t>
  </si>
  <si>
    <t>127 Bent St</t>
  </si>
  <si>
    <t>Bermuda Run</t>
  </si>
  <si>
    <t>Axiom Brewing Company LLC</t>
  </si>
  <si>
    <t>1426 E 4th St</t>
  </si>
  <si>
    <t>BUFFALO BROTHERS INC</t>
  </si>
  <si>
    <t>3111 Capital Blvd</t>
  </si>
  <si>
    <t>ishan and om inc</t>
  </si>
  <si>
    <t>5226 Sigmon Rd</t>
  </si>
  <si>
    <t>SouthEnd Brewing Co</t>
  </si>
  <si>
    <t>117 W Lewis St</t>
  </si>
  <si>
    <t>Spindle City Cafe INC</t>
  </si>
  <si>
    <t>207 W Main Ave</t>
  </si>
  <si>
    <t>WCS Foods LLC</t>
  </si>
  <si>
    <t>126 Kilmayne Dr</t>
  </si>
  <si>
    <t>Butreel Inc.</t>
  </si>
  <si>
    <t>901 S Kings Dr Ste 140B</t>
  </si>
  <si>
    <t>Fiducia Inc</t>
  </si>
  <si>
    <t>1508 E Franklin St</t>
  </si>
  <si>
    <t>Rico's Acai LLC</t>
  </si>
  <si>
    <t>428 Julia Ave</t>
  </si>
  <si>
    <t>High Five Coffee</t>
  </si>
  <si>
    <t>190 Broadway St.</t>
  </si>
  <si>
    <t>TMTFROYO LLC</t>
  </si>
  <si>
    <t>1183 University Dr Ste 107</t>
  </si>
  <si>
    <t>Saveedas Restaurant Group LLC</t>
  </si>
  <si>
    <t>5922 Weddington Rd Ste A13</t>
  </si>
  <si>
    <t>D'ABBUSCO BROTHERS INC</t>
  </si>
  <si>
    <t>3120 Gammon Ln</t>
  </si>
  <si>
    <t>Pack'd Poke</t>
  </si>
  <si>
    <t>8114 Dreamy Way</t>
  </si>
  <si>
    <t>Pollo Pizza Pasta</t>
  </si>
  <si>
    <t>602-100 Hickory Ridge Rd</t>
  </si>
  <si>
    <t>Red and Black LLC</t>
  </si>
  <si>
    <t>110 S Churton St</t>
  </si>
  <si>
    <t>The Breakfastime Inc.</t>
  </si>
  <si>
    <t>Highlands Dive LLC</t>
  </si>
  <si>
    <t>476 Carolina Way</t>
  </si>
  <si>
    <t>The Q Shack Corporation</t>
  </si>
  <si>
    <t>2510 University Dr</t>
  </si>
  <si>
    <t>Gia Group LLC</t>
  </si>
  <si>
    <t>1941 New Garden Rd Suite 208</t>
  </si>
  <si>
    <t>Zillicoah Group Inc</t>
  </si>
  <si>
    <t>870 Riverside Drive</t>
  </si>
  <si>
    <t>Woodfin</t>
  </si>
  <si>
    <t>Wine and Dining Inc</t>
  </si>
  <si>
    <t>115 E. St. James St.</t>
  </si>
  <si>
    <t>Ultimate Ice Cream Company LLC</t>
  </si>
  <si>
    <t>171 New Haw Creek Rd</t>
  </si>
  <si>
    <t>Fenwick Foods Corporation</t>
  </si>
  <si>
    <t>20920 Torrence Chapel Rd</t>
  </si>
  <si>
    <t>Midtown Cafe &amp; Dessertery Inc.</t>
  </si>
  <si>
    <t>151 S Stratford Rd</t>
  </si>
  <si>
    <t>NEE INC</t>
  </si>
  <si>
    <t>1984 Eastwood Rd</t>
  </si>
  <si>
    <t>Giovani Carandola LTD</t>
  </si>
  <si>
    <t>4016 W Wendover Ave</t>
  </si>
  <si>
    <t>Twenty Six Acres Brewing Co. LLC</t>
  </si>
  <si>
    <t>7285 Westwinds Blvd NW</t>
  </si>
  <si>
    <t>Three Seasons Catering</t>
  </si>
  <si>
    <t>2701 Hillsborough Rd</t>
  </si>
  <si>
    <t>Calogidos Incorporated</t>
  </si>
  <si>
    <t>301 W Martin St</t>
  </si>
  <si>
    <t>Hoowel inc.</t>
  </si>
  <si>
    <t>ncpretzel1</t>
  </si>
  <si>
    <t>Third Half Brewing Company</t>
  </si>
  <si>
    <t>400 N Polk St Ste B</t>
  </si>
  <si>
    <t>The Eddy LLC</t>
  </si>
  <si>
    <t>1715 Saxapahaw Bethlehem Church Road</t>
  </si>
  <si>
    <t>The Poe House</t>
  </si>
  <si>
    <t>105 1st Ave W</t>
  </si>
  <si>
    <t>Cadillac's Discotheque Inc</t>
  </si>
  <si>
    <t>1520 Us Highway 70a W</t>
  </si>
  <si>
    <t>TMRBBQ LLC</t>
  </si>
  <si>
    <t>1183 University Dr Ste 101</t>
  </si>
  <si>
    <t>KVEC LLC</t>
  </si>
  <si>
    <t>9609 N Tryon St Suite A</t>
  </si>
  <si>
    <t>The String Bean Corp.</t>
  </si>
  <si>
    <t>APN PIZZA INC.</t>
  </si>
  <si>
    <t>12989 Us 70 Business Hwy W</t>
  </si>
  <si>
    <t>Tropical Island Concessions Inc</t>
  </si>
  <si>
    <t>5413 Round Hill Ln</t>
  </si>
  <si>
    <t>MySausageBuddy LLC</t>
  </si>
  <si>
    <t>15320 Jade Street</t>
  </si>
  <si>
    <t>Nocturnal Brewing Company LLC</t>
  </si>
  <si>
    <t>893 Highway 64 Business</t>
  </si>
  <si>
    <t>Twin Leaf Brewery LLC</t>
  </si>
  <si>
    <t>144 Coxe Ave</t>
  </si>
  <si>
    <t>Greenville Subway Group Inc.</t>
  </si>
  <si>
    <t>3120 E 10th St</t>
  </si>
  <si>
    <t>Habatat Coffee Inc</t>
  </si>
  <si>
    <t>369 Ransom Rd</t>
  </si>
  <si>
    <t>NOPA Inc.</t>
  </si>
  <si>
    <t>708 Evans St</t>
  </si>
  <si>
    <t>Smokey Js BBQ and Ribs</t>
  </si>
  <si>
    <t>1827 shearers rd</t>
  </si>
  <si>
    <t>Farmhouse Cafe LLC</t>
  </si>
  <si>
    <t>320 Vintage Point Ln</t>
  </si>
  <si>
    <t>4 F Holdings Inc.</t>
  </si>
  <si>
    <t>111 Matthews Station St</t>
  </si>
  <si>
    <t>TeamG</t>
  </si>
  <si>
    <t>913 S. Chapman St</t>
  </si>
  <si>
    <t>JALOJE LLC</t>
  </si>
  <si>
    <t>600 Nelly Green Cir</t>
  </si>
  <si>
    <t>The Koster Company Inc.</t>
  </si>
  <si>
    <t>8117 Owenston Ct</t>
  </si>
  <si>
    <t>Magerks Elon Inc.</t>
  </si>
  <si>
    <t>138 W Lebanon Ave.</t>
  </si>
  <si>
    <t>Sodosopa Inc</t>
  </si>
  <si>
    <t>146 S 3rd St</t>
  </si>
  <si>
    <t>Eton Cafe Inc.</t>
  </si>
  <si>
    <t>108 N Gordon Dr</t>
  </si>
  <si>
    <t>Pomodoros Inc.</t>
  </si>
  <si>
    <t>210 Julian Lane</t>
  </si>
  <si>
    <t>Kid Cashew Smokehouse LLC</t>
  </si>
  <si>
    <t>1608 East Blvd</t>
  </si>
  <si>
    <t>Farmville Subway LLC</t>
  </si>
  <si>
    <t>3434 Cooperative Way Ste. B</t>
  </si>
  <si>
    <t>RB3 Ventures LLC</t>
  </si>
  <si>
    <t>13663 Providence Rd #322</t>
  </si>
  <si>
    <t>Robert Martin Inc.</t>
  </si>
  <si>
    <t>2101 S Main St Ste 112</t>
  </si>
  <si>
    <t>Dan'l Boone Inn of Boone Inc.</t>
  </si>
  <si>
    <t>130 Hardin St</t>
  </si>
  <si>
    <t>AAI Restaurant Group LLC</t>
  </si>
  <si>
    <t>3660 E Franklin Blvd</t>
  </si>
  <si>
    <t>Shane's Rib Shack</t>
  </si>
  <si>
    <t>1248 S Main St</t>
  </si>
  <si>
    <t>CJ Durham 2 LLC</t>
  </si>
  <si>
    <t>917 Innovation Dr</t>
  </si>
  <si>
    <t>Lost Worlds Brewing Company LLC</t>
  </si>
  <si>
    <t>19700 One Norman Blvd Ste D</t>
  </si>
  <si>
    <t>Anchor Coffee Co. INC</t>
  </si>
  <si>
    <t>1320 West D St</t>
  </si>
  <si>
    <t>Granieris Inc</t>
  </si>
  <si>
    <t>983 main st</t>
  </si>
  <si>
    <t>5416 mt Holly-Huntersville rd</t>
  </si>
  <si>
    <t>Summit in Duck LLC</t>
  </si>
  <si>
    <t>1314 Duck Rd.</t>
  </si>
  <si>
    <t>Duck</t>
  </si>
  <si>
    <t>Family Dogs LLC</t>
  </si>
  <si>
    <t>306 West Franklin St</t>
  </si>
  <si>
    <t>The Durham Ice Cream Company LLC</t>
  </si>
  <si>
    <t>117 Market St.</t>
  </si>
  <si>
    <t>Goldsboro Subway Inc</t>
  </si>
  <si>
    <t>1330 Cannon Ave Bldg. 3735 AAFES Food Court</t>
  </si>
  <si>
    <t>The Rock Bar &amp; Grill LLC</t>
  </si>
  <si>
    <t>276 Watauga Village Dr Ste G</t>
  </si>
  <si>
    <t>Farwin Foods Inc</t>
  </si>
  <si>
    <t>1802 Martin Luther King Jr Blvd</t>
  </si>
  <si>
    <t>Get Vocal Entertainment LLC</t>
  </si>
  <si>
    <t>1078 Tunnel Road Suites A&amp;B</t>
  </si>
  <si>
    <t>R&amp;J ENTERPRISES OF CLEVELAND COUNTY INC.</t>
  </si>
  <si>
    <t>1025 Kiser St 1932 Topic street</t>
  </si>
  <si>
    <t>JMCH FOODS INC</t>
  </si>
  <si>
    <t>6118 Farrington Rd Suite C</t>
  </si>
  <si>
    <t>The Farmer's Kitchen LLC</t>
  </si>
  <si>
    <t>333 Main Street</t>
  </si>
  <si>
    <t>Bunn</t>
  </si>
  <si>
    <t>JIANG'S GARDEN LLC</t>
  </si>
  <si>
    <t>2403 Battleground Ave Ste 5</t>
  </si>
  <si>
    <t>Tasty Taps LLC</t>
  </si>
  <si>
    <t>734 E Mountain St</t>
  </si>
  <si>
    <t>TMW Retail LLC</t>
  </si>
  <si>
    <t>120 E Chatham St</t>
  </si>
  <si>
    <t>MSWG Cary West LLC</t>
  </si>
  <si>
    <t>5020 Arco St</t>
  </si>
  <si>
    <t>Athena Hospitality CT LLC</t>
  </si>
  <si>
    <t>4325 Glenwood Ave Suite 2050</t>
  </si>
  <si>
    <t>Masiello Enterprises Inc</t>
  </si>
  <si>
    <t>60 S Main St.</t>
  </si>
  <si>
    <t>Rachie B's Inc.</t>
  </si>
  <si>
    <t>2002 New Garden Rd Unit 208</t>
  </si>
  <si>
    <t>Wilkesboro SF LLC</t>
  </si>
  <si>
    <t>1510 Winkler Mill Rd Ext</t>
  </si>
  <si>
    <t>BIG AL'S BBQ &amp; CATERING SERVICES INC.</t>
  </si>
  <si>
    <t>2920 forestville road ste 150</t>
  </si>
  <si>
    <t>580 Craft Beer LLC</t>
  </si>
  <si>
    <t>354 EAST ST</t>
  </si>
  <si>
    <t>Postmaster Cary LLC</t>
  </si>
  <si>
    <t>160 E Cedar St</t>
  </si>
  <si>
    <t>Jibarra Cary Inc.</t>
  </si>
  <si>
    <t>1388 Kildaire Farm Rd</t>
  </si>
  <si>
    <t>Hudson Brothers Deli LLC</t>
  </si>
  <si>
    <t>115 S Lee St</t>
  </si>
  <si>
    <t>MILANO PIZZA INC</t>
  </si>
  <si>
    <t>343 Nc Highway 68 S</t>
  </si>
  <si>
    <t>CDK PIZZA INC.</t>
  </si>
  <si>
    <t>2305 S College Rd</t>
  </si>
  <si>
    <t>Jubala Village Coffee</t>
  </si>
  <si>
    <t>8450 Honeycutt Rd 104</t>
  </si>
  <si>
    <t>Pattan's Downtown Grille LLC</t>
  </si>
  <si>
    <t>228 A East Washington St</t>
  </si>
  <si>
    <t>TuskerNC LLC</t>
  </si>
  <si>
    <t>40 Lakeshore Dr</t>
  </si>
  <si>
    <t>Michelangelo's</t>
  </si>
  <si>
    <t>7280 GB Alford HWY</t>
  </si>
  <si>
    <t>Moonrakers Properties LLC</t>
  </si>
  <si>
    <t>1107 Ann St</t>
  </si>
  <si>
    <t>Brandys INC</t>
  </si>
  <si>
    <t>108 Eric Court B</t>
  </si>
  <si>
    <t>Red Radish Triad Inc</t>
  </si>
  <si>
    <t>428 N Main St Ste F</t>
  </si>
  <si>
    <t>Myra's Inc.</t>
  </si>
  <si>
    <t>212 Main St W</t>
  </si>
  <si>
    <t>Class One Management LLC</t>
  </si>
  <si>
    <t>1450 US Hwy 70 W</t>
  </si>
  <si>
    <t>JCD4 Inc.</t>
  </si>
  <si>
    <t>8903 E OAK ISLAND DR SUITE 1</t>
  </si>
  <si>
    <t>ABCotrone Hospitality LLC</t>
  </si>
  <si>
    <t>411 B Pisgah Church Rd</t>
  </si>
  <si>
    <t>Karmic Eats LLC</t>
  </si>
  <si>
    <t>111 East Main Street</t>
  </si>
  <si>
    <t>Foghorn Leghorn LLC</t>
  </si>
  <si>
    <t>705 S Sharon Amity Rd</t>
  </si>
  <si>
    <t>J's COOP Co.</t>
  </si>
  <si>
    <t>139 W Main St</t>
  </si>
  <si>
    <t>Gilder Food Group LLC</t>
  </si>
  <si>
    <t>1514 Us 70 Hwy W</t>
  </si>
  <si>
    <t>Barrique LLC</t>
  </si>
  <si>
    <t>217 N. John St.</t>
  </si>
  <si>
    <t>Bad Boy Foods LLC</t>
  </si>
  <si>
    <t>313 Pollock St</t>
  </si>
  <si>
    <t>Mt Everest inc</t>
  </si>
  <si>
    <t>5038 Peters Creek Pkwy Unit 160</t>
  </si>
  <si>
    <t>Harp Enterprises LLC</t>
  </si>
  <si>
    <t>1423 S 3rd St</t>
  </si>
  <si>
    <t>MBPJRL Productions LLC</t>
  </si>
  <si>
    <t>11 Buxton Ave</t>
  </si>
  <si>
    <t>Blue Valley Group, LLC</t>
  </si>
  <si>
    <t>1000 Lowe's Blvd</t>
  </si>
  <si>
    <t>Sharir Inc</t>
  </si>
  <si>
    <t>5228 Hollyridge Dr</t>
  </si>
  <si>
    <t>Anh Nguyen</t>
  </si>
  <si>
    <t>12905 Rosedale Hill Ave</t>
  </si>
  <si>
    <t>Holly Springs Restaurant Group LLC</t>
  </si>
  <si>
    <t>124 Bass Lake Rd</t>
  </si>
  <si>
    <t>Randys Enterprises inc</t>
  </si>
  <si>
    <t>5311 S Miami Blvd</t>
  </si>
  <si>
    <t>Fullsteam Brewery LLC</t>
  </si>
  <si>
    <t>726 Rigsbee Ave</t>
  </si>
  <si>
    <t>Leli inc</t>
  </si>
  <si>
    <t>3325 Rogers Rd Ste 109</t>
  </si>
  <si>
    <t>Big Juicy Burgers LLC</t>
  </si>
  <si>
    <t>Kevano Carrboro Holdings</t>
  </si>
  <si>
    <t>11015 Emerald Creek Drive</t>
  </si>
  <si>
    <t>Ayden Subway LLC</t>
  </si>
  <si>
    <t>130 E NC 102 West Suite E</t>
  </si>
  <si>
    <t>Ayden</t>
  </si>
  <si>
    <t>KRE8 XPERIENCE LLC</t>
  </si>
  <si>
    <t>211 Peachtree Dr S</t>
  </si>
  <si>
    <t>42nd Street Tavern INC.</t>
  </si>
  <si>
    <t>1415 42nd St</t>
  </si>
  <si>
    <t>Chelsea Cafe LLC</t>
  </si>
  <si>
    <t>1007 Slater Rd Suite190</t>
  </si>
  <si>
    <t>Windsor Subway Inc</t>
  </si>
  <si>
    <t>113 US Hwy 13 BYPASS SUITE A</t>
  </si>
  <si>
    <t>WoodbrewLLC</t>
  </si>
  <si>
    <t>175 E Franklin St</t>
  </si>
  <si>
    <t>Camel City Craft Chocolate LLC</t>
  </si>
  <si>
    <t>450 N Patterson Ave Suite 110</t>
  </si>
  <si>
    <t>The Oak House at Elon LLC</t>
  </si>
  <si>
    <t>112 N Williamson Ave</t>
  </si>
  <si>
    <t>BBKILDAIRE LLC</t>
  </si>
  <si>
    <t>1289 Kildaire Farm Rd</t>
  </si>
  <si>
    <t>Prohibition: Drinks and Desserts Inc.</t>
  </si>
  <si>
    <t>243 Craven Street</t>
  </si>
  <si>
    <t>King-Whitt's Famous Flavored Ice LLC</t>
  </si>
  <si>
    <t>420 John Carroll Rd</t>
  </si>
  <si>
    <t>Ponysaurus Brewing LLC</t>
  </si>
  <si>
    <t>219 Hood St</t>
  </si>
  <si>
    <t>Yadkin Plaza Family Restaurant</t>
  </si>
  <si>
    <t>940 S State St</t>
  </si>
  <si>
    <t>KMI Investments LLC</t>
  </si>
  <si>
    <t>105 S Norwood St</t>
  </si>
  <si>
    <t>TAYLOE SLADE INCORPORATED</t>
  </si>
  <si>
    <t>101 Black Mountain Ave</t>
  </si>
  <si>
    <t>Paul Morley &amp; Sons LLC</t>
  </si>
  <si>
    <t>14112 Bradford Green Sq</t>
  </si>
  <si>
    <t>Slice Downtown LLC</t>
  </si>
  <si>
    <t>125 Market St</t>
  </si>
  <si>
    <t>LJR Entertainment Inc</t>
  </si>
  <si>
    <t>407 East Main St</t>
  </si>
  <si>
    <t>Tristan LLC</t>
  </si>
  <si>
    <t>6905 Fayetteville Rd</t>
  </si>
  <si>
    <t>BBGARNER LLC</t>
  </si>
  <si>
    <t>7245 White Oak Rd</t>
  </si>
  <si>
    <t>Greek and Mediterranean Cuisine Inc.</t>
  </si>
  <si>
    <t>4243 Lake Ridge Dr</t>
  </si>
  <si>
    <t>GLJE LLC</t>
  </si>
  <si>
    <t>125 Underwood Rd</t>
  </si>
  <si>
    <t>Four Point Ventures INS LLC</t>
  </si>
  <si>
    <t>417 E Plaza Dr</t>
  </si>
  <si>
    <t>A&amp;M of Charlotte</t>
  </si>
  <si>
    <t>6401 Morrison Blvd Suite 6B</t>
  </si>
  <si>
    <t>East Carolina Subway LLC</t>
  </si>
  <si>
    <t>801 B Moye Blvd</t>
  </si>
  <si>
    <t>Stagioni LLC</t>
  </si>
  <si>
    <t>715 Providence Rd</t>
  </si>
  <si>
    <t>Capricci's True Italian</t>
  </si>
  <si>
    <t>109 W South Main</t>
  </si>
  <si>
    <t>Vino Partners LLC</t>
  </si>
  <si>
    <t>1603 Battleground Ave Ste D</t>
  </si>
  <si>
    <t>Sun Valley Cafe Inc</t>
  </si>
  <si>
    <t>6751 Old Monroe Rd Suite 106</t>
  </si>
  <si>
    <t>Raleigh Raw LLC.</t>
  </si>
  <si>
    <t>7 W Hargett St</t>
  </si>
  <si>
    <t>THAC INC</t>
  </si>
  <si>
    <t>77 Ruffin Street</t>
  </si>
  <si>
    <t>A&amp;M Dawat inc</t>
  </si>
  <si>
    <t>7616 Derek Dr</t>
  </si>
  <si>
    <t>Southern Roots Bar &amp; Grille LLC</t>
  </si>
  <si>
    <t>350 E Franklin St</t>
  </si>
  <si>
    <t>BCC Foods LLC</t>
  </si>
  <si>
    <t>394 E Main St</t>
  </si>
  <si>
    <t>The Brew Depot LLC</t>
  </si>
  <si>
    <t>26 Church St</t>
  </si>
  <si>
    <t>Not Just Coffee Jay Street</t>
  </si>
  <si>
    <t>A &amp; G Timms LLC</t>
  </si>
  <si>
    <t>620 Red Banks Rd Unit D</t>
  </si>
  <si>
    <t>Frogs Leap LLC</t>
  </si>
  <si>
    <t>Kabab n More</t>
  </si>
  <si>
    <t>3130 Driwood Ct Ste A</t>
  </si>
  <si>
    <t>Cuzco Latin Fusion LLC</t>
  </si>
  <si>
    <t>4195 Haywood Rd</t>
  </si>
  <si>
    <t>Juggheads LLC</t>
  </si>
  <si>
    <t>4843 Country Club Rd</t>
  </si>
  <si>
    <t>The Doner LLC</t>
  </si>
  <si>
    <t>6 Dale St</t>
  </si>
  <si>
    <t>S&amp;R 700 LLC</t>
  </si>
  <si>
    <t>1564 Market Place Blvd  Sute 700</t>
  </si>
  <si>
    <t>Speakers in the House Inc</t>
  </si>
  <si>
    <t>2917 Battleground Ave Ste D</t>
  </si>
  <si>
    <t>Dream Sports Inc</t>
  </si>
  <si>
    <t>835 N Smithfield Rd</t>
  </si>
  <si>
    <t>Paz Enterprises LLC</t>
  </si>
  <si>
    <t>238 S Nash St</t>
  </si>
  <si>
    <t>Garden Deli Incorporated</t>
  </si>
  <si>
    <t>107 Town Sq</t>
  </si>
  <si>
    <t>Honey and Salt LLC</t>
  </si>
  <si>
    <t>2730 Greenville Highway</t>
  </si>
  <si>
    <t>Thirds Enterprise Inc</t>
  </si>
  <si>
    <t>1058 W Club Blvd #556</t>
  </si>
  <si>
    <t>Breakfastime Enterprise INC</t>
  </si>
  <si>
    <t>1650 Hanes Mall Blvd</t>
  </si>
  <si>
    <t>Kaybear Inc</t>
  </si>
  <si>
    <t>427 S Broad St</t>
  </si>
  <si>
    <t>Miyako Japanese Steakhouse</t>
  </si>
  <si>
    <t>5086 Peters Creek Pkwy</t>
  </si>
  <si>
    <t>Club Vibrations Inc.</t>
  </si>
  <si>
    <t>5237 Albemarle Rd</t>
  </si>
  <si>
    <t>The Mason Jar Lager Co. LLC</t>
  </si>
  <si>
    <t>341 E Broad St</t>
  </si>
  <si>
    <t>Fuquay-Varina</t>
  </si>
  <si>
    <t>Patrose LLC</t>
  </si>
  <si>
    <t>85 Fletcher Commercial Dr</t>
  </si>
  <si>
    <t>LA CARRETA ASHEVILLEINC</t>
  </si>
  <si>
    <t>1435 Merrimon Ave</t>
  </si>
  <si>
    <t>Morteza inc</t>
  </si>
  <si>
    <t>9212 Dansforeshire Way</t>
  </si>
  <si>
    <t>BBD Hospitality LLC</t>
  </si>
  <si>
    <t>3720 North Main St</t>
  </si>
  <si>
    <t>Pennycup Co</t>
  </si>
  <si>
    <t>362 Depot St ste 202</t>
  </si>
  <si>
    <t>ENCB&amp;JLLC</t>
  </si>
  <si>
    <t>8204 Emerald Dr Unit</t>
  </si>
  <si>
    <t>Mr Smoothie</t>
  </si>
  <si>
    <t>Mr Smoothie PK 45</t>
  </si>
  <si>
    <t>BMB Eats II LLC</t>
  </si>
  <si>
    <t>2340 Bale St Ste 100</t>
  </si>
  <si>
    <t>DEES DINER ONE LLC</t>
  </si>
  <si>
    <t>1314 W Grantham St</t>
  </si>
  <si>
    <t>Jefferson Street Deli LLC</t>
  </si>
  <si>
    <t>107 A East Jefferson Street</t>
  </si>
  <si>
    <t>Food Investments LLC</t>
  </si>
  <si>
    <t>Luna Empanada LLC</t>
  </si>
  <si>
    <t>Riccis Pizzeria LLC</t>
  </si>
  <si>
    <t>10110 Green Level Church Rd Ste 108</t>
  </si>
  <si>
    <t>Winery ** &amp;&amp; Brewery and/or microbrewery ** &amp;&amp; Brewpub, Tasting Room, Taproom **</t>
  </si>
  <si>
    <t>C &amp; H European Foods Inc</t>
  </si>
  <si>
    <t>316 Nutt St</t>
  </si>
  <si>
    <t>David Jackson</t>
  </si>
  <si>
    <t>969 n main st</t>
  </si>
  <si>
    <t>Belmont Jailhouse LLC</t>
  </si>
  <si>
    <t>23 S Main St Unit B</t>
  </si>
  <si>
    <t>Oakmont Corp.</t>
  </si>
  <si>
    <t>905 Highway 107 South</t>
  </si>
  <si>
    <t>Pizzeria Faulisi LLC</t>
  </si>
  <si>
    <t>215 E Chatham St Suite 101</t>
  </si>
  <si>
    <t>Fresh Wood Fired Pizza and Pasta Inc</t>
  </si>
  <si>
    <t>100 S Ridgeway Ave</t>
  </si>
  <si>
    <t>Mozzarella Fellas Pizza Co</t>
  </si>
  <si>
    <t>134 N Spruce St</t>
  </si>
  <si>
    <t>Blackbeard Coffee Roasters LLC</t>
  </si>
  <si>
    <t>203 E 5th St</t>
  </si>
  <si>
    <t>Om Neelkanth Inc</t>
  </si>
  <si>
    <t>BBWF LLC</t>
  </si>
  <si>
    <t>11735 Retail Dr</t>
  </si>
  <si>
    <t>Zookeper LLC</t>
  </si>
  <si>
    <t>45 Slab Town rd</t>
  </si>
  <si>
    <t>Club Chubz LLC</t>
  </si>
  <si>
    <t>5990 Beach Dr SW Unit C</t>
  </si>
  <si>
    <t>Lark Restaurants Inc.</t>
  </si>
  <si>
    <t>4625 Hillsborough Rd</t>
  </si>
  <si>
    <t>MAKHANI ENTERPRISES INCORPORATED</t>
  </si>
  <si>
    <t>420 Jonestown Rd Ste N</t>
  </si>
  <si>
    <t>Vinos Finos y Picadas Inc.</t>
  </si>
  <si>
    <t>8450 Honeycutt Rd Suite 110</t>
  </si>
  <si>
    <t>Ruddsak LLC</t>
  </si>
  <si>
    <t>3101 Edwards Mill Rd Ste 101</t>
  </si>
  <si>
    <t>Alex Paul Inc</t>
  </si>
  <si>
    <t>8111 Concord Mills Blvd Ste 424</t>
  </si>
  <si>
    <t>The Grecian Corner Inc</t>
  </si>
  <si>
    <t>101 Eden Ter</t>
  </si>
  <si>
    <t>Moe's Durham LLC</t>
  </si>
  <si>
    <t>6807 Fayetteville Rd Suite 122</t>
  </si>
  <si>
    <t>Triskelion Brewing Company LLC</t>
  </si>
  <si>
    <t>257 Pine Valley Rd</t>
  </si>
  <si>
    <t>East Flat Rock</t>
  </si>
  <si>
    <t>fair witness llc</t>
  </si>
  <si>
    <t>21 E Sprague St</t>
  </si>
  <si>
    <t>Luminous Food Inc</t>
  </si>
  <si>
    <t>1908 Eastwood Rd Suite 111</t>
  </si>
  <si>
    <t>HEX Coffee</t>
  </si>
  <si>
    <t>125 Remount Rd. B</t>
  </si>
  <si>
    <t>DSSOLVR LLC</t>
  </si>
  <si>
    <t>63 N Lexington Ave</t>
  </si>
  <si>
    <t>KMS Enterprises Inc</t>
  </si>
  <si>
    <t>1112 Offshore Dr</t>
  </si>
  <si>
    <t>Backstreets of Mooresville</t>
  </si>
  <si>
    <t>111 Market Place Ave</t>
  </si>
  <si>
    <t>TJP Holdings</t>
  </si>
  <si>
    <t>109 N MAIN ST</t>
  </si>
  <si>
    <t>Two Kahn'd Brothers Inc.</t>
  </si>
  <si>
    <t>912 N. Spence Ave.</t>
  </si>
  <si>
    <t>Alton's Kitchen &amp; Cocktails LLC</t>
  </si>
  <si>
    <t>19918 North Cove Rd</t>
  </si>
  <si>
    <t>M Pourium LLC</t>
  </si>
  <si>
    <t>1902 Tottenham Ct</t>
  </si>
  <si>
    <t>Appalachian Coffee Company LLC</t>
  </si>
  <si>
    <t>1628 5th Ave W</t>
  </si>
  <si>
    <t>The Cary Pub</t>
  </si>
  <si>
    <t>6454 TRYON RD</t>
  </si>
  <si>
    <t>Crafty Beer Guys LLC</t>
  </si>
  <si>
    <t>114 S Old Statesville Rd</t>
  </si>
  <si>
    <t>Hartsoe Investment Company LLC</t>
  </si>
  <si>
    <t>99 Heron Cove Loop</t>
  </si>
  <si>
    <t>Grate Catering Co. LLC</t>
  </si>
  <si>
    <t>1402 S Ridge Ave</t>
  </si>
  <si>
    <t>Sweetheart treats</t>
  </si>
  <si>
    <t>10930 Raven Ridge Rd. Suite 105</t>
  </si>
  <si>
    <t>JAYBIRDS BURGER JOINT LLC</t>
  </si>
  <si>
    <t>7920 Matthews Mint Hill Rd</t>
  </si>
  <si>
    <t>Mint Hill</t>
  </si>
  <si>
    <t>Christopher Walls</t>
  </si>
  <si>
    <t>1316 South Hawthorne Road</t>
  </si>
  <si>
    <t>Flying Tiger At Carthage Inc.</t>
  </si>
  <si>
    <t>1001 Monroe St Ste A</t>
  </si>
  <si>
    <t>Sunrise Trading Enterprise</t>
  </si>
  <si>
    <t>9739 Northlake Centre Pkwy Ste J</t>
  </si>
  <si>
    <t>Lefteris Pizzeria LLC</t>
  </si>
  <si>
    <t>15080 Idlewild Rd Ste C</t>
  </si>
  <si>
    <t>3ZS Corporation</t>
  </si>
  <si>
    <t>1601 E 7th St</t>
  </si>
  <si>
    <t>DDJ of NC LLC</t>
  </si>
  <si>
    <t>39 Miller St</t>
  </si>
  <si>
    <t>COUP2012 LLC</t>
  </si>
  <si>
    <t>540 Cotanche St</t>
  </si>
  <si>
    <t>Shree Verai Corporation</t>
  </si>
  <si>
    <t>350 Four Seasons Town Ctr</t>
  </si>
  <si>
    <t>H&amp;M Catering LLC</t>
  </si>
  <si>
    <t>Vinopolis</t>
  </si>
  <si>
    <t>62 N Lexington Ave</t>
  </si>
  <si>
    <t>Mini Donut Place</t>
  </si>
  <si>
    <t>964 Tsali Blvd</t>
  </si>
  <si>
    <t>Zia-Mex Concepts LLC</t>
  </si>
  <si>
    <t>521 Haywood Rd</t>
  </si>
  <si>
    <t>E Zyglis Enterprises</t>
  </si>
  <si>
    <t>249 W. 4th Street</t>
  </si>
  <si>
    <t>Cin Cin Napoletana LLC</t>
  </si>
  <si>
    <t>707 N Trade St</t>
  </si>
  <si>
    <t>Lebowski's LLC</t>
  </si>
  <si>
    <t>1524 East Blvd</t>
  </si>
  <si>
    <t>The Levee Brewing Company Inc</t>
  </si>
  <si>
    <t>118 Main St W</t>
  </si>
  <si>
    <t>Fat Burgers Sports Bar &amp; GrillLLC</t>
  </si>
  <si>
    <t>1044 Nc Highway 210</t>
  </si>
  <si>
    <t>Sunshine Sammies LLC</t>
  </si>
  <si>
    <t>99 S Lexington Ave</t>
  </si>
  <si>
    <t>Martin Campbell</t>
  </si>
  <si>
    <t>1901 NORTHROP DR</t>
  </si>
  <si>
    <t>Taproom Social CLT LLC</t>
  </si>
  <si>
    <t>430 W 4th St</t>
  </si>
  <si>
    <t>Raleigh Deli Inc.</t>
  </si>
  <si>
    <t>10 Horne St #102</t>
  </si>
  <si>
    <t>UGOTTHE8 Marketing &amp; Entertainment inc</t>
  </si>
  <si>
    <t>5800 Duraleigh Rd Suite 101</t>
  </si>
  <si>
    <t>White Street Brewing Company Inc.</t>
  </si>
  <si>
    <t>218 S White St</t>
  </si>
  <si>
    <t>Krankies Coffee Cafe LLC</t>
  </si>
  <si>
    <t>211 E 3rd St</t>
  </si>
  <si>
    <t>Greensboro Brew Lab LLC</t>
  </si>
  <si>
    <t>348 S Elm St</t>
  </si>
  <si>
    <t>Carolina Smoothie Ventures of Huntersville LLC</t>
  </si>
  <si>
    <t>14210 Market Square Dr F1</t>
  </si>
  <si>
    <t>delshooka inc</t>
  </si>
  <si>
    <t>2471 Mill Race Rd</t>
  </si>
  <si>
    <t>8300 Corporation</t>
  </si>
  <si>
    <t>5 Yarrow Meadow Rd</t>
  </si>
  <si>
    <t>Kindred Restaurant LLC</t>
  </si>
  <si>
    <t>131 North Main Street</t>
  </si>
  <si>
    <t>Bargo LLC</t>
  </si>
  <si>
    <t>401 Haywood Rd</t>
  </si>
  <si>
    <t>Kipseli Inc</t>
  </si>
  <si>
    <t>100 Doublegate Ct</t>
  </si>
  <si>
    <t>Trailhead Restaurant Inc</t>
  </si>
  <si>
    <t>Kelly Management Group Inc.</t>
  </si>
  <si>
    <t>1004 9th Ave</t>
  </si>
  <si>
    <t>Plenty LLC</t>
  </si>
  <si>
    <t>218 S Blount St</t>
  </si>
  <si>
    <t>2 Chefs Rock Inc.</t>
  </si>
  <si>
    <t>18 North Mai Street</t>
  </si>
  <si>
    <t>Perry's Pasta Inc.</t>
  </si>
  <si>
    <t>1430 NC 55 1430 West Williams Street</t>
  </si>
  <si>
    <t>The Q Shack Unlimited Corporation</t>
  </si>
  <si>
    <t>4205 Branchwood Drive</t>
  </si>
  <si>
    <t>Asheville Club 1901 LLC</t>
  </si>
  <si>
    <t>20 Haywood St</t>
  </si>
  <si>
    <t>Noble Cider LLC</t>
  </si>
  <si>
    <t>356 New Leicester Hwy</t>
  </si>
  <si>
    <t>Crank Arm Brewing Company</t>
  </si>
  <si>
    <t>319 W Davie St</t>
  </si>
  <si>
    <t>Kitchen Roselli Inc.</t>
  </si>
  <si>
    <t>105 E Main St</t>
  </si>
  <si>
    <t>EJE Inc.</t>
  </si>
  <si>
    <t>305 State St</t>
  </si>
  <si>
    <t>NC Baby Gators Inc</t>
  </si>
  <si>
    <t>105 Currituck Commerical Dr</t>
  </si>
  <si>
    <t>Moyock</t>
  </si>
  <si>
    <t>Southern Lunch of Lexington Inc.</t>
  </si>
  <si>
    <t>26 S Railroad St</t>
  </si>
  <si>
    <t>Andy and Miles Inc</t>
  </si>
  <si>
    <t>2223 E NC Highway 54 Ste R</t>
  </si>
  <si>
    <t>NCK Inc.</t>
  </si>
  <si>
    <t>2705 N Main St Suite 112</t>
  </si>
  <si>
    <t>ARARAT17 INC</t>
  </si>
  <si>
    <t>1361 Chestnut Ln</t>
  </si>
  <si>
    <t>Backyard Hospitality LLC</t>
  </si>
  <si>
    <t>1467 N. Main St</t>
  </si>
  <si>
    <t>Pranzo Group LLC</t>
  </si>
  <si>
    <t>130 E Davie St</t>
  </si>
  <si>
    <t>GKBL Investments Inc</t>
  </si>
  <si>
    <t>833 Main St</t>
  </si>
  <si>
    <t>Egg Yolk Cafe LLC</t>
  </si>
  <si>
    <t>610 A Red Banks Rd.</t>
  </si>
  <si>
    <t>zambra restaurant llc</t>
  </si>
  <si>
    <t>85 Walnut St Ste 1</t>
  </si>
  <si>
    <t>Carolina Motel Associates Inc.</t>
  </si>
  <si>
    <t>105 Sugarloaf Rd</t>
  </si>
  <si>
    <t>Sonny's Real Pit Bar-B-Que</t>
  </si>
  <si>
    <t>Cary Restaurants Inc</t>
  </si>
  <si>
    <t>10130 Green Level Church Rd Ste 300</t>
  </si>
  <si>
    <t>Small Space Hospitality LLC</t>
  </si>
  <si>
    <t>2713 Ashe St</t>
  </si>
  <si>
    <t>Katie Button Restaurants LLC</t>
  </si>
  <si>
    <t>22 S Pack Sq Ste 700</t>
  </si>
  <si>
    <t>Yesteryears Brewery LLC</t>
  </si>
  <si>
    <t>300 East Main St Unit C</t>
  </si>
  <si>
    <t>TYRELL CORPORATION</t>
  </si>
  <si>
    <t>23A NORTH FRONT ST</t>
  </si>
  <si>
    <t>Augustus Enterprises Inc</t>
  </si>
  <si>
    <t>5279 us hwy 158</t>
  </si>
  <si>
    <t>Bilcat Inc.</t>
  </si>
  <si>
    <t>Blowing Rock</t>
  </si>
  <si>
    <t>Pita 68 Inc</t>
  </si>
  <si>
    <t>3924 Sedgebrook St</t>
  </si>
  <si>
    <t>Chinese Double Happiness Inc</t>
  </si>
  <si>
    <t>4403 Wrightsville Ave</t>
  </si>
  <si>
    <t>Slice 17th Inc</t>
  </si>
  <si>
    <t>3715 Patriot Way Unit 101</t>
  </si>
  <si>
    <t>Freeborne's Eatery &amp; Lodge LLC</t>
  </si>
  <si>
    <t>14300 NC Hwy 18 South</t>
  </si>
  <si>
    <t>Coastal Provisions Inc.</t>
  </si>
  <si>
    <t>1209 Duck Rd</t>
  </si>
  <si>
    <t>Meck City Social Parent LLC</t>
  </si>
  <si>
    <t>4125 Yancey Rd</t>
  </si>
  <si>
    <t>Wilmington Brewers LLC</t>
  </si>
  <si>
    <t>9 N. Front Street</t>
  </si>
  <si>
    <t>Southern Concepts Inc</t>
  </si>
  <si>
    <t>2422 Stantonsburg Rd</t>
  </si>
  <si>
    <t>Dakotas II LLC</t>
  </si>
  <si>
    <t>8140 Providence Rd Ste 300</t>
  </si>
  <si>
    <t>Crawford and Son Restaurant LLC</t>
  </si>
  <si>
    <t>618 N Person St</t>
  </si>
  <si>
    <t>EBC Brewery LLC</t>
  </si>
  <si>
    <t>1249 Wicker Dr</t>
  </si>
  <si>
    <t>Barrows Kitchen llc</t>
  </si>
  <si>
    <t>764 Martin Luther King Jr Blvd</t>
  </si>
  <si>
    <t>Triangle Restaurants Inc</t>
  </si>
  <si>
    <t>1534 S Miami Blvd</t>
  </si>
  <si>
    <t>ACMEC Management LLC</t>
  </si>
  <si>
    <t>Carolina Restaurants Group LLC</t>
  </si>
  <si>
    <t>2120 Avondale Dr</t>
  </si>
  <si>
    <t>JMP Managment Group LLC</t>
  </si>
  <si>
    <t>8500 Pineville Matthews Rd</t>
  </si>
  <si>
    <t>J. Gregg Enterprises Inc.</t>
  </si>
  <si>
    <t>751 N Avalon Rd</t>
  </si>
  <si>
    <t>Corral GulfSouth Inc</t>
  </si>
  <si>
    <t>4010 Dover Rd</t>
  </si>
  <si>
    <t>Mint Hill Catering LLC</t>
  </si>
  <si>
    <t>1544 Matthews Mint Hill Rd Suite G</t>
  </si>
  <si>
    <t>Standard Oyster Bar Inc.</t>
  </si>
  <si>
    <t>2147 N Center St</t>
  </si>
  <si>
    <t>Upward Trend LLC</t>
  </si>
  <si>
    <t>7 Rankin Ave</t>
  </si>
  <si>
    <t>GC of Fayetteville Inc</t>
  </si>
  <si>
    <t>1806 Skibo Rd</t>
  </si>
  <si>
    <t>Vorbeck Hospitality Group LLC</t>
  </si>
  <si>
    <t>9108 Coconut Ln</t>
  </si>
  <si>
    <t>B. Christopher's LLC</t>
  </si>
  <si>
    <t>201 N Elm St suite 105</t>
  </si>
  <si>
    <t>Arana Inc.</t>
  </si>
  <si>
    <t>375 Haywood Rd</t>
  </si>
  <si>
    <t>Pizza 22 LLC</t>
  </si>
  <si>
    <t>5130 N Fayetteville Rd</t>
  </si>
  <si>
    <t>Jersey Carolinas LLC</t>
  </si>
  <si>
    <t>109 Chestnut St</t>
  </si>
  <si>
    <t>Jolie Restaurant LLC</t>
  </si>
  <si>
    <t>620 N Person St</t>
  </si>
  <si>
    <t>red onion cafe inc</t>
  </si>
  <si>
    <t>227 Hardin St</t>
  </si>
  <si>
    <t>Made to Order LLC</t>
  </si>
  <si>
    <t>935 E Mountain St Ste K</t>
  </si>
  <si>
    <t>State Bird Restaurant LLC</t>
  </si>
  <si>
    <t>1711 Highway 105</t>
  </si>
  <si>
    <t>Market Street Corral LLC</t>
  </si>
  <si>
    <t>100 Towne Centre Pl</t>
  </si>
  <si>
    <t>Jocks II Inc.</t>
  </si>
  <si>
    <t>4109 South Stream Blvd</t>
  </si>
  <si>
    <t>Moon Dot Inc.</t>
  </si>
  <si>
    <t>10822 Providence Rd STE 900</t>
  </si>
  <si>
    <t>Old Toll Food Group</t>
  </si>
  <si>
    <t>285 Haywood Rd Suite 20</t>
  </si>
  <si>
    <t>Lenny Boy LLC</t>
  </si>
  <si>
    <t>3000 South Tryon</t>
  </si>
  <si>
    <t>Miller's Waterfront Inc</t>
  </si>
  <si>
    <t>6916 S Croatan Hwy</t>
  </si>
  <si>
    <t>Chance Hospitality Inc</t>
  </si>
  <si>
    <t>5130 New Centre Dr</t>
  </si>
  <si>
    <t>Har-Del Inc.</t>
  </si>
  <si>
    <t>245 Tunnel Rd</t>
  </si>
  <si>
    <t>Apple international Inc.</t>
  </si>
  <si>
    <t>7114 Brighton Park Dr Ste 330</t>
  </si>
  <si>
    <t>Down on Mainstreet LLC</t>
  </si>
  <si>
    <t>BTT ENTERPRISES OF ROXBORO LLC</t>
  </si>
  <si>
    <t>4080 Durham Rd.</t>
  </si>
  <si>
    <t>Jax LLC</t>
  </si>
  <si>
    <t>9541 Julian Clark Ave Ste 210</t>
  </si>
  <si>
    <t>MSWG RTP LLC</t>
  </si>
  <si>
    <t>359 Blackwell St Suite 115</t>
  </si>
  <si>
    <t>Goofy Foot Taproom &amp; Brewery LLC</t>
  </si>
  <si>
    <t>2762 NC 68 Unit 109</t>
  </si>
  <si>
    <t>Whiskey Kitchen LLC</t>
  </si>
  <si>
    <t>201 W Martin St</t>
  </si>
  <si>
    <t>SUN STREET LLC</t>
  </si>
  <si>
    <t>118 W 5th St</t>
  </si>
  <si>
    <t>Innovation Catering INC</t>
  </si>
  <si>
    <t>601 Calvert St</t>
  </si>
  <si>
    <t>Stark Equity Management LLC</t>
  </si>
  <si>
    <t>20 Wall St</t>
  </si>
  <si>
    <t>BBC Investments LLC</t>
  </si>
  <si>
    <t>486 N Patterson Ave Ste 105</t>
  </si>
  <si>
    <t>Pizza Pazzo of Asheville Inc</t>
  </si>
  <si>
    <t>140 Airport Rd Suite G</t>
  </si>
  <si>
    <t>SM2 Inc.</t>
  </si>
  <si>
    <t>5583 Hendersonville Rd</t>
  </si>
  <si>
    <t>The Trawick Company</t>
  </si>
  <si>
    <t>143 Poole Rd Unit A</t>
  </si>
  <si>
    <t>Belville</t>
  </si>
  <si>
    <t>Holden Seafood Inc.</t>
  </si>
  <si>
    <t>112 Ocean Blvd W</t>
  </si>
  <si>
    <t>Holden Beach</t>
  </si>
  <si>
    <t>All Souls Pizza Inc.</t>
  </si>
  <si>
    <t>175 Clingman Ave</t>
  </si>
  <si>
    <t>Bibb-Chatellier Enterprises</t>
  </si>
  <si>
    <t>6886 Main St</t>
  </si>
  <si>
    <t>Lob Steer Inn of Laurinburg Inc.</t>
  </si>
  <si>
    <t>1709 Us Highway 15 401 Bypass</t>
  </si>
  <si>
    <t>LAWRENCE FOOD CO LLC</t>
  </si>
  <si>
    <t>105 Trottington Ct</t>
  </si>
  <si>
    <t>Souhail Enterprises 2 LLC</t>
  </si>
  <si>
    <t>18 Lodge Street</t>
  </si>
  <si>
    <t>Rocky Mount Corral Inc.</t>
  </si>
  <si>
    <t>921 N Wesleyan Blvd</t>
  </si>
  <si>
    <t>Innovation Brewing LLC</t>
  </si>
  <si>
    <t>414 W Main St</t>
  </si>
  <si>
    <t>Twin City Catering LLC</t>
  </si>
  <si>
    <t>382 D Hanover Arms Ct</t>
  </si>
  <si>
    <t>WILLABBEY LLC</t>
  </si>
  <si>
    <t>1231 Eastchester Dr Ste 118</t>
  </si>
  <si>
    <t>EPR II LLC</t>
  </si>
  <si>
    <t>617 S Sharon Amity Rd</t>
  </si>
  <si>
    <t>Ruckus 3 0 Inc</t>
  </si>
  <si>
    <t>1101 Market Center Drive</t>
  </si>
  <si>
    <t>BLAKE'S RESTAURANT INC</t>
  </si>
  <si>
    <t>165 HILLVIEW STREET</t>
  </si>
  <si>
    <t>Bivalve Beverage Company LLC</t>
  </si>
  <si>
    <t>625 Haywood Rd</t>
  </si>
  <si>
    <t>Horse Shoe Enterprises TwoINC</t>
  </si>
  <si>
    <t>134 S Churchill Dr</t>
  </si>
  <si>
    <t>Ruddy Duck Tavern Inc</t>
  </si>
  <si>
    <t>513 Arendell St</t>
  </si>
  <si>
    <t>KCBO LLC</t>
  </si>
  <si>
    <t>125 Jeffress Dr</t>
  </si>
  <si>
    <t>Galactic Pie LLC</t>
  </si>
  <si>
    <t>339 Sardis Rd</t>
  </si>
  <si>
    <t>Nines Management LLC</t>
  </si>
  <si>
    <t>800 Golf Course Dr</t>
  </si>
  <si>
    <t>Acorn to Oak LLC</t>
  </si>
  <si>
    <t>Yolo Entertainment Group</t>
  </si>
  <si>
    <t>480 Hillsboro St Suite 500</t>
  </si>
  <si>
    <t>The Ale House Inc</t>
  </si>
  <si>
    <t>957 Rivers St</t>
  </si>
  <si>
    <t>MAJRBpizza L.L.C.</t>
  </si>
  <si>
    <t>1 Summer Breeze Dr</t>
  </si>
  <si>
    <t>Camel City Events LLC</t>
  </si>
  <si>
    <t>701 N Liberty St</t>
  </si>
  <si>
    <t>Pisgah Marketing Associates Inc</t>
  </si>
  <si>
    <t>69 Hendersonville Hwy Ste 12</t>
  </si>
  <si>
    <t>Pisgah Forest</t>
  </si>
  <si>
    <t>Mojo LLC</t>
  </si>
  <si>
    <t>2207 White Oak Rd</t>
  </si>
  <si>
    <t>Little Jumbo LLC</t>
  </si>
  <si>
    <t>241 Broadway St</t>
  </si>
  <si>
    <t>CCABLLC</t>
  </si>
  <si>
    <t>401 Daniels St</t>
  </si>
  <si>
    <t>Lewisville Public House LLC</t>
  </si>
  <si>
    <t>191 Lowes Foods Dr</t>
  </si>
  <si>
    <t>Pub Ventures Inc</t>
  </si>
  <si>
    <t>42 Biltmore Ave</t>
  </si>
  <si>
    <t>Ultimate Family Dining Inc</t>
  </si>
  <si>
    <t>40 Weeks Dr</t>
  </si>
  <si>
    <t>Two Old Hippies LLC</t>
  </si>
  <si>
    <t>1900 South Croatan Highway</t>
  </si>
  <si>
    <t>Barbary Coast LLC</t>
  </si>
  <si>
    <t>116 S FRONT STREET UNIT B</t>
  </si>
  <si>
    <t>Snaxx Restaurant Group LLC</t>
  </si>
  <si>
    <t>455 Blowing Rock Rd</t>
  </si>
  <si>
    <t>Froggy Ventures Inc</t>
  </si>
  <si>
    <t>114 Palace Green</t>
  </si>
  <si>
    <t>Backstreets Grill Inc</t>
  </si>
  <si>
    <t>246 14th Ave NE</t>
  </si>
  <si>
    <t>Signature Southport Inc</t>
  </si>
  <si>
    <t>130 E Moore St</t>
  </si>
  <si>
    <t>Slice market Inc</t>
  </si>
  <si>
    <t>155 Porters Neck Rd</t>
  </si>
  <si>
    <t>Five County Kona LLC</t>
  </si>
  <si>
    <t>5716 Farragon Hill Ln</t>
  </si>
  <si>
    <t>2520 Tavern Inc</t>
  </si>
  <si>
    <t>2520 Lewisville Clemmons Rd</t>
  </si>
  <si>
    <t>Piedmont Ale House Inc.</t>
  </si>
  <si>
    <t>1149 A St. Marks Church Rd.</t>
  </si>
  <si>
    <t>AG of Durham Inc</t>
  </si>
  <si>
    <t>410 Blackwell St Ste 100</t>
  </si>
  <si>
    <t>A Day in the Life LLC</t>
  </si>
  <si>
    <t>605 Kanuga Rd</t>
  </si>
  <si>
    <t>Moore Or Less Empire LLC</t>
  </si>
  <si>
    <t>Nazden Corporation</t>
  </si>
  <si>
    <t>110 Flowers Crossroads Way Ste 105</t>
  </si>
  <si>
    <t>Arthurs of Charlotte inc</t>
  </si>
  <si>
    <t>4400 Sharon Rd</t>
  </si>
  <si>
    <t>BRICKHOUSE GRILL INC</t>
  </si>
  <si>
    <t>455 Corban Ave SE</t>
  </si>
  <si>
    <t>Inside the Rim Inc.</t>
  </si>
  <si>
    <t>327 Battleground Ave</t>
  </si>
  <si>
    <t>Willden Inc.</t>
  </si>
  <si>
    <t>14825 Ballantyne Village Way Ste 160</t>
  </si>
  <si>
    <t>Janik Pizza Corporation</t>
  </si>
  <si>
    <t>14520 Falls Of Neuse Rd</t>
  </si>
  <si>
    <t>MITB Inc.</t>
  </si>
  <si>
    <t>140 Airport Rd</t>
  </si>
  <si>
    <t>Urban Orchard Cider Co.</t>
  </si>
  <si>
    <t>210 Haywood Rd</t>
  </si>
  <si>
    <t>GMG CONCORD MILLS LLC</t>
  </si>
  <si>
    <t>7731 Gateway Ln NW</t>
  </si>
  <si>
    <t>newfound lodge restaurant inc.</t>
  </si>
  <si>
    <t>1303 Tsali Blvd</t>
  </si>
  <si>
    <t>Restaurant Provence Inc.</t>
  </si>
  <si>
    <t>203 W Weaver St</t>
  </si>
  <si>
    <t>MNOB INC</t>
  </si>
  <si>
    <t>204 W Main St</t>
  </si>
  <si>
    <t>Bohicket LLC</t>
  </si>
  <si>
    <t>8128 Renaissance Pkwy Ste 114</t>
  </si>
  <si>
    <t>Eastcut LLC</t>
  </si>
  <si>
    <t>3211 Old Chapel Hill Rd</t>
  </si>
  <si>
    <t>Outer Banks Brewing LLC</t>
  </si>
  <si>
    <t>600 South Croatan Hwy</t>
  </si>
  <si>
    <t>The Gourmet Chip Company</t>
  </si>
  <si>
    <t>43 1/2 Broadway Street</t>
  </si>
  <si>
    <t>Rose Hill Restaurant Inc.</t>
  </si>
  <si>
    <t>312 N Sycamore St</t>
  </si>
  <si>
    <t>Rose Hill</t>
  </si>
  <si>
    <t>PorterHouse LLC</t>
  </si>
  <si>
    <t>4608 W Market St</t>
  </si>
  <si>
    <t>Prince and Hound LLC</t>
  </si>
  <si>
    <t>70 Soco Rd</t>
  </si>
  <si>
    <t>Maggie Valley</t>
  </si>
  <si>
    <t>Homestead Steakhouse Inc</t>
  </si>
  <si>
    <t>205 Frank Timberlake Rd</t>
  </si>
  <si>
    <t>Timberlake</t>
  </si>
  <si>
    <t>Westco of Carteret CountyInc</t>
  </si>
  <si>
    <t>311 Island Rd</t>
  </si>
  <si>
    <t>Jake's Pub Inc.</t>
  </si>
  <si>
    <t>1712 Spring Garden St</t>
  </si>
  <si>
    <t>Harry's Tavern LLC</t>
  </si>
  <si>
    <t>2127 Ayrsley Town Blvd #103</t>
  </si>
  <si>
    <t>JoymongersLLC</t>
  </si>
  <si>
    <t>576 N Eugene St</t>
  </si>
  <si>
    <t>Hala Inc</t>
  </si>
  <si>
    <t>5563 Western Blvd</t>
  </si>
  <si>
    <t>Taverna 100 LLC</t>
  </si>
  <si>
    <t>100 N Tryon St</t>
  </si>
  <si>
    <t>TRIPLE M PROVISIONS LLC</t>
  </si>
  <si>
    <t>2301 HILLSBOROUGH ROAD</t>
  </si>
  <si>
    <t>Shooters Sports Lounge LLC</t>
  </si>
  <si>
    <t>2149 N Center St</t>
  </si>
  <si>
    <t>Ironsidesllc</t>
  </si>
  <si>
    <t>1007 W Main St</t>
  </si>
  <si>
    <t>Suen and Suen Inc</t>
  </si>
  <si>
    <t>7432 Creedmoor Rd</t>
  </si>
  <si>
    <t>YJBM CORPORATION</t>
  </si>
  <si>
    <t>1305 NW Maynard Rd</t>
  </si>
  <si>
    <t>Wivott Company LLC</t>
  </si>
  <si>
    <t>832 Spring Forest Rd</t>
  </si>
  <si>
    <t>Cape Fear Seafood Company</t>
  </si>
  <si>
    <t>Capra's Inc</t>
  </si>
  <si>
    <t>2640 Willard Dairy Rd Suite 120</t>
  </si>
  <si>
    <t>Ogan  Hospitality LLC</t>
  </si>
  <si>
    <t>5000 Departure Dr</t>
  </si>
  <si>
    <t>Wicked Sinsations LLC</t>
  </si>
  <si>
    <t>Carolina Pubs Inc</t>
  </si>
  <si>
    <t>300 N Main St Suite A</t>
  </si>
  <si>
    <t>Raleigh Pitmaster LLC</t>
  </si>
  <si>
    <t>SHELLFISH TO GO II INC</t>
  </si>
  <si>
    <t>1 OCEAN BLVD UNIT 115</t>
  </si>
  <si>
    <t>Lucas Restaurant Group LLC</t>
  </si>
  <si>
    <t>Cabo Fish Taco</t>
  </si>
  <si>
    <t>D. King Enterprises Inc</t>
  </si>
  <si>
    <t>11961 S 226 Hwy</t>
  </si>
  <si>
    <t>Spruce Pine</t>
  </si>
  <si>
    <t>Weaverville Restaurants LLC</t>
  </si>
  <si>
    <t>114 Kuykendall Rd</t>
  </si>
  <si>
    <t>Alexander</t>
  </si>
  <si>
    <t>Plant 6 Provisions LLC</t>
  </si>
  <si>
    <t>329 McGill Ave NW</t>
  </si>
  <si>
    <t>Cantina 73</t>
  </si>
  <si>
    <t>8830 Franklin St E</t>
  </si>
  <si>
    <t>Hazelnuts Creperie Inc</t>
  </si>
  <si>
    <t>9830 Rea Rd Suite D</t>
  </si>
  <si>
    <t>Tate's American Bar Co.</t>
  </si>
  <si>
    <t>279 W 4th St</t>
  </si>
  <si>
    <t>Darryl's High Point Road Inc.</t>
  </si>
  <si>
    <t>3300 W Gate City Blvd</t>
  </si>
  <si>
    <t>Ghassans Inc</t>
  </si>
  <si>
    <t>1605 Battleground Ave</t>
  </si>
  <si>
    <t>Basil's Fresh Pasta Inc</t>
  </si>
  <si>
    <t>246 Wilson Dr Ste K</t>
  </si>
  <si>
    <t>Sterling Restaurants Inc.</t>
  </si>
  <si>
    <t>11 Ashemont Drive</t>
  </si>
  <si>
    <t>Cup A Joe Ltd.</t>
  </si>
  <si>
    <t>3100 Hillsborough St</t>
  </si>
  <si>
    <t>Ports of Call Inc</t>
  </si>
  <si>
    <t>116 N Howe St</t>
  </si>
  <si>
    <t>Old North State Hospitality Group</t>
  </si>
  <si>
    <t>2718 Graves Dr</t>
  </si>
  <si>
    <t>El Thrifty Charlotte LLC</t>
  </si>
  <si>
    <t>1115 N Brevard St Ste 100</t>
  </si>
  <si>
    <t>Natty Greene's Creekside LLC</t>
  </si>
  <si>
    <t>2003 Yanceyville Street</t>
  </si>
  <si>
    <t>M5 Hospitality Group LLC</t>
  </si>
  <si>
    <t>101 S Tryon St</t>
  </si>
  <si>
    <t>Beech Street Ventures LLC</t>
  </si>
  <si>
    <t>327 W Davie St Suite 100</t>
  </si>
  <si>
    <t>Blue Mind OBX Inc.</t>
  </si>
  <si>
    <t>5204 Lunar Dr</t>
  </si>
  <si>
    <t>WF Wood Fired Inc</t>
  </si>
  <si>
    <t>101b  1st  Ave W</t>
  </si>
  <si>
    <t>Shaws Bar-B-Que INC</t>
  </si>
  <si>
    <t>202 West Blvd</t>
  </si>
  <si>
    <t>GC PARTNERS INC</t>
  </si>
  <si>
    <t>3816 Forrestgate Dr</t>
  </si>
  <si>
    <t>Village Juice Company LLC</t>
  </si>
  <si>
    <t>900 W Northwest Blvd</t>
  </si>
  <si>
    <t>horbacz llc</t>
  </si>
  <si>
    <t>250 Racine Dr Ste 15</t>
  </si>
  <si>
    <t>Happy + Hale Inc.</t>
  </si>
  <si>
    <t>703b 9th St</t>
  </si>
  <si>
    <t>The Eden Food Group LLC</t>
  </si>
  <si>
    <t>200 N Greensboro St Ste 1A Suite 1A</t>
  </si>
  <si>
    <t>Big Benjamin Inc</t>
  </si>
  <si>
    <t>5900 Yadkin Rd</t>
  </si>
  <si>
    <t>Boardwalk Billy's LLC</t>
  </si>
  <si>
    <t>2620 Knollwood Rd</t>
  </si>
  <si>
    <t>Food Enterprises Inc</t>
  </si>
  <si>
    <t>1137 Tsali Blvd</t>
  </si>
  <si>
    <t>Pine Crest Inn Limited Partnership</t>
  </si>
  <si>
    <t>25 Community Rd</t>
  </si>
  <si>
    <t>Recreation Billiards Inc</t>
  </si>
  <si>
    <t>412 W 4th St</t>
  </si>
  <si>
    <t>Nanasteak LLC</t>
  </si>
  <si>
    <t>345 Blackwell St Suite H100</t>
  </si>
  <si>
    <t>MIKO Corporation</t>
  </si>
  <si>
    <t>300 Marine Blvd</t>
  </si>
  <si>
    <t>Heist Brewing Company LLC</t>
  </si>
  <si>
    <t>2909 N Davidson St Ste 200</t>
  </si>
  <si>
    <t>Roots Food Co</t>
  </si>
  <si>
    <t>3410-D St.Vardell Ln</t>
  </si>
  <si>
    <t>Plant Restaurant Inc</t>
  </si>
  <si>
    <t>165 Merrimon Ave</t>
  </si>
  <si>
    <t>5406 Eastwind Rd</t>
  </si>
  <si>
    <t>YAO BUFFET SUSHI GRILL LLC</t>
  </si>
  <si>
    <t>153 Smokey Park Hwy</t>
  </si>
  <si>
    <t>Isa's Bistro LLC</t>
  </si>
  <si>
    <t>46 Haywood St Suite 340</t>
  </si>
  <si>
    <t>Tricor Inc.</t>
  </si>
  <si>
    <t>7422 Carmel Executive Park Dr Ste 201</t>
  </si>
  <si>
    <t>Renzo's LLC</t>
  </si>
  <si>
    <t>502 N Main St</t>
  </si>
  <si>
    <t>Steakers and Shakers LLC</t>
  </si>
  <si>
    <t>2711-C Pinedale Road</t>
  </si>
  <si>
    <t>SAM Restaurants Inc</t>
  </si>
  <si>
    <t>7303 Cessna Dr</t>
  </si>
  <si>
    <t>Amazing Pizza Co LLC</t>
  </si>
  <si>
    <t>594 Tole Allison Rd</t>
  </si>
  <si>
    <t>The Cowfish LLC</t>
  </si>
  <si>
    <t>4310 Sharon Rd Ste X01 Suite X05</t>
  </si>
  <si>
    <t>2 guys catering</t>
  </si>
  <si>
    <t>2130 Lawndale Dr</t>
  </si>
  <si>
    <t>Ms. Allie's Inc.</t>
  </si>
  <si>
    <t>QCarolina Restaurants LLC</t>
  </si>
  <si>
    <t>207 Regency Executive Park Drive Suite 160</t>
  </si>
  <si>
    <t>Lyla Jones Bake Shop LLC</t>
  </si>
  <si>
    <t>4325 Glenwood Ave Ste 2011</t>
  </si>
  <si>
    <t>MORGAN 2 LLC</t>
  </si>
  <si>
    <t>The DH Group LLC</t>
  </si>
  <si>
    <t>2108 S Broad St</t>
  </si>
  <si>
    <t>Corner Bar At Ayrsley LLC</t>
  </si>
  <si>
    <t>2016 Ayrsley Town Blvd Ste 1A</t>
  </si>
  <si>
    <t>Zilla Ventures LLC</t>
  </si>
  <si>
    <t>118 E Charles St</t>
  </si>
  <si>
    <t>DGN RESTAURANT INC</t>
  </si>
  <si>
    <t>1945 High House Rd</t>
  </si>
  <si>
    <t>Bakehouse Brunner Inc</t>
  </si>
  <si>
    <t>120 N Poplar St</t>
  </si>
  <si>
    <t>The Cherry Peel INC</t>
  </si>
  <si>
    <t>112 W King St</t>
  </si>
  <si>
    <t>WNP 113 Inc</t>
  </si>
  <si>
    <t>113 N Churton</t>
  </si>
  <si>
    <t>gofo llc</t>
  </si>
  <si>
    <t>1115 N Brevard St Ste 5</t>
  </si>
  <si>
    <t>Mayscraig LLC</t>
  </si>
  <si>
    <t>310 S West St Ste 110</t>
  </si>
  <si>
    <t>Tin Tean Group LLC</t>
  </si>
  <si>
    <t>208 N Tryon St</t>
  </si>
  <si>
    <t>JB and  Associates Restaurant Group LLC</t>
  </si>
  <si>
    <t>737 9th St Ste 210</t>
  </si>
  <si>
    <t>Foghorn Loghorn II LLC</t>
  </si>
  <si>
    <t>1616 Camden Road Suite 150</t>
  </si>
  <si>
    <t>BBQVILLEINC</t>
  </si>
  <si>
    <t>2470 Gum Branch Road</t>
  </si>
  <si>
    <t>Row Labels</t>
  </si>
  <si>
    <t>Grand Total</t>
  </si>
  <si>
    <t>Sum of GrantAmount</t>
  </si>
  <si>
    <t>North Carolina</t>
  </si>
  <si>
    <t>28401</t>
  </si>
  <si>
    <t>28557</t>
  </si>
  <si>
    <t>27560</t>
  </si>
  <si>
    <t>27516</t>
  </si>
  <si>
    <t>27603</t>
  </si>
  <si>
    <t>27614</t>
  </si>
  <si>
    <t>27892</t>
  </si>
  <si>
    <t>27837</t>
  </si>
  <si>
    <t>28792</t>
  </si>
  <si>
    <t>27707</t>
  </si>
  <si>
    <t>27701</t>
  </si>
  <si>
    <t>28804</t>
  </si>
  <si>
    <t>28117</t>
  </si>
  <si>
    <t>28273</t>
  </si>
  <si>
    <t>27401</t>
  </si>
  <si>
    <t>28203</t>
  </si>
  <si>
    <t>28202</t>
  </si>
  <si>
    <t>28173</t>
  </si>
  <si>
    <t>27587</t>
  </si>
  <si>
    <t>28801</t>
  </si>
  <si>
    <t>28043</t>
  </si>
  <si>
    <t>27617</t>
  </si>
  <si>
    <t>28211</t>
  </si>
  <si>
    <t>28445</t>
  </si>
  <si>
    <t>27870</t>
  </si>
  <si>
    <t>27284</t>
  </si>
  <si>
    <t>28134</t>
  </si>
  <si>
    <t>27616</t>
  </si>
  <si>
    <t>27377</t>
  </si>
  <si>
    <t>28601</t>
  </si>
  <si>
    <t>27708</t>
  </si>
  <si>
    <t>28027</t>
  </si>
  <si>
    <t>28675</t>
  </si>
  <si>
    <t>27909</t>
  </si>
  <si>
    <t>27534</t>
  </si>
  <si>
    <t>27804</t>
  </si>
  <si>
    <t>27536</t>
  </si>
  <si>
    <t>27518</t>
  </si>
  <si>
    <t>27612</t>
  </si>
  <si>
    <t>28217</t>
  </si>
  <si>
    <t>28115</t>
  </si>
  <si>
    <t>28806</t>
  </si>
  <si>
    <t>28472</t>
  </si>
  <si>
    <t>28348</t>
  </si>
  <si>
    <t>27244</t>
  </si>
  <si>
    <t>27510</t>
  </si>
  <si>
    <t>27288</t>
  </si>
  <si>
    <t>27858</t>
  </si>
  <si>
    <t>27278</t>
  </si>
  <si>
    <t>28461</t>
  </si>
  <si>
    <t>28786</t>
  </si>
  <si>
    <t>27403</t>
  </si>
  <si>
    <t>28277</t>
  </si>
  <si>
    <t>27921</t>
  </si>
  <si>
    <t>28712</t>
  </si>
  <si>
    <t>28301</t>
  </si>
  <si>
    <t>28403</t>
  </si>
  <si>
    <t>28103</t>
  </si>
  <si>
    <t>28469</t>
  </si>
  <si>
    <t>28210</t>
  </si>
  <si>
    <t>28036</t>
  </si>
  <si>
    <t>27549</t>
  </si>
  <si>
    <t>27834</t>
  </si>
  <si>
    <t>28078</t>
  </si>
  <si>
    <t>28718</t>
  </si>
  <si>
    <t>27410</t>
  </si>
  <si>
    <t>28805</t>
  </si>
  <si>
    <t>28655</t>
  </si>
  <si>
    <t>28803</t>
  </si>
  <si>
    <t>28607</t>
  </si>
  <si>
    <t>28031</t>
  </si>
  <si>
    <t>27601</t>
  </si>
  <si>
    <t>27703</t>
  </si>
  <si>
    <t>28075</t>
  </si>
  <si>
    <t>27203</t>
  </si>
  <si>
    <t>27358</t>
  </si>
  <si>
    <t>28216</t>
  </si>
  <si>
    <t>28104</t>
  </si>
  <si>
    <t>27104</t>
  </si>
  <si>
    <t>28704</t>
  </si>
  <si>
    <t>27048</t>
  </si>
  <si>
    <t>27615</t>
  </si>
  <si>
    <t>28387</t>
  </si>
  <si>
    <t>Eure</t>
  </si>
  <si>
    <t>27935</t>
  </si>
  <si>
    <t>28546</t>
  </si>
  <si>
    <t>27943</t>
  </si>
  <si>
    <t>27959</t>
  </si>
  <si>
    <t>27265</t>
  </si>
  <si>
    <t>27705</t>
  </si>
  <si>
    <t>28734</t>
  </si>
  <si>
    <t>28278</t>
  </si>
  <si>
    <t>28304</t>
  </si>
  <si>
    <t>27215</t>
  </si>
  <si>
    <t>28314</t>
  </si>
  <si>
    <t>27409</t>
  </si>
  <si>
    <t>28791</t>
  </si>
  <si>
    <t>27262</t>
  </si>
  <si>
    <t>28204</t>
  </si>
  <si>
    <t>27282</t>
  </si>
  <si>
    <t>28209</t>
  </si>
  <si>
    <t>27606</t>
  </si>
  <si>
    <t>28052</t>
  </si>
  <si>
    <t>27713</t>
  </si>
  <si>
    <t>27889</t>
  </si>
  <si>
    <t>28752</t>
  </si>
  <si>
    <t>28722</t>
  </si>
  <si>
    <t>28532</t>
  </si>
  <si>
    <t>27610</t>
  </si>
  <si>
    <t>27013</t>
  </si>
  <si>
    <t>28677</t>
  </si>
  <si>
    <t>28412</t>
  </si>
  <si>
    <t>27608</t>
  </si>
  <si>
    <t>27292</t>
  </si>
  <si>
    <t>27330</t>
  </si>
  <si>
    <t>27405</t>
  </si>
  <si>
    <t>28092</t>
  </si>
  <si>
    <t>28602</t>
  </si>
  <si>
    <t>27522</t>
  </si>
  <si>
    <t>28717</t>
  </si>
  <si>
    <t>27519</t>
  </si>
  <si>
    <t>28144</t>
  </si>
  <si>
    <t>28215</t>
  </si>
  <si>
    <t>27214</t>
  </si>
  <si>
    <t>27357</t>
  </si>
  <si>
    <t>27055</t>
  </si>
  <si>
    <t>27295</t>
  </si>
  <si>
    <t>28327</t>
  </si>
  <si>
    <t>27249</t>
  </si>
  <si>
    <t>27597</t>
  </si>
  <si>
    <t>28468</t>
  </si>
  <si>
    <t>28449</t>
  </si>
  <si>
    <t>27101</t>
  </si>
  <si>
    <t>28645</t>
  </si>
  <si>
    <t>27513</t>
  </si>
  <si>
    <t>27540</t>
  </si>
  <si>
    <t>28405</t>
  </si>
  <si>
    <t>28716</t>
  </si>
  <si>
    <t>28328</t>
  </si>
  <si>
    <t>28721</t>
  </si>
  <si>
    <t>27514</t>
  </si>
  <si>
    <t>28376</t>
  </si>
  <si>
    <t>28016</t>
  </si>
  <si>
    <t>27511</t>
  </si>
  <si>
    <t>27605</t>
  </si>
  <si>
    <t>27604</t>
  </si>
  <si>
    <t>27407</t>
  </si>
  <si>
    <t>28650</t>
  </si>
  <si>
    <t>27408</t>
  </si>
  <si>
    <t>28719</t>
  </si>
  <si>
    <t>28428</t>
  </si>
  <si>
    <t>28906</t>
  </si>
  <si>
    <t>28032</t>
  </si>
  <si>
    <t>27704</t>
  </si>
  <si>
    <t>27105</t>
  </si>
  <si>
    <t>28411</t>
  </si>
  <si>
    <t>27545</t>
  </si>
  <si>
    <t>27263</t>
  </si>
  <si>
    <t>28213</t>
  </si>
  <si>
    <t>28001</t>
  </si>
  <si>
    <t>27893</t>
  </si>
  <si>
    <t>27320</t>
  </si>
  <si>
    <t>27527</t>
  </si>
  <si>
    <t>28711</t>
  </si>
  <si>
    <t>27517</t>
  </si>
  <si>
    <t>27205</t>
  </si>
  <si>
    <t>28516</t>
  </si>
  <si>
    <t>27028</t>
  </si>
  <si>
    <t>28226</t>
  </si>
  <si>
    <t>27406</t>
  </si>
  <si>
    <t>28358</t>
  </si>
  <si>
    <t>28540</t>
  </si>
  <si>
    <t>28208</t>
  </si>
  <si>
    <t>28262</t>
  </si>
  <si>
    <t>28613</t>
  </si>
  <si>
    <t>28205</t>
  </si>
  <si>
    <t>28604</t>
  </si>
  <si>
    <t>28753</t>
  </si>
  <si>
    <t>28025</t>
  </si>
  <si>
    <t>28303</t>
  </si>
  <si>
    <t>27803</t>
  </si>
  <si>
    <t>27344</t>
  </si>
  <si>
    <t>28083</t>
  </si>
  <si>
    <t>27312</t>
  </si>
  <si>
    <t>27520</t>
  </si>
  <si>
    <t>28305</t>
  </si>
  <si>
    <t>North Topsail Beach</t>
  </si>
  <si>
    <t>28460</t>
  </si>
  <si>
    <t>Chadbourn</t>
  </si>
  <si>
    <t>28431</t>
  </si>
  <si>
    <t>28779</t>
  </si>
  <si>
    <t>28374</t>
  </si>
  <si>
    <t>27936</t>
  </si>
  <si>
    <t>27235</t>
  </si>
  <si>
    <t>27983</t>
  </si>
  <si>
    <t>28741</t>
  </si>
  <si>
    <t>28207</t>
  </si>
  <si>
    <t>27949</t>
  </si>
  <si>
    <t>27944</t>
  </si>
  <si>
    <t>28081</t>
  </si>
  <si>
    <t>28501</t>
  </si>
  <si>
    <t>27030</t>
  </si>
  <si>
    <t>27529</t>
  </si>
  <si>
    <t>28787</t>
  </si>
  <si>
    <t>28462</t>
  </si>
  <si>
    <t>28560</t>
  </si>
  <si>
    <t>27501</t>
  </si>
  <si>
    <t>27591</t>
  </si>
  <si>
    <t>27316</t>
  </si>
  <si>
    <t>28470</t>
  </si>
  <si>
    <t>27310</t>
  </si>
  <si>
    <t>27950</t>
  </si>
  <si>
    <t>28135</t>
  </si>
  <si>
    <t>28270</t>
  </si>
  <si>
    <t>27581</t>
  </si>
  <si>
    <t>28697</t>
  </si>
  <si>
    <t>27502</t>
  </si>
  <si>
    <t>27954</t>
  </si>
  <si>
    <t>27960</t>
  </si>
  <si>
    <t>28694</t>
  </si>
  <si>
    <t>28584</t>
  </si>
  <si>
    <t>27910</t>
  </si>
  <si>
    <t>28443</t>
  </si>
  <si>
    <t>28315</t>
  </si>
  <si>
    <t>27360</t>
  </si>
  <si>
    <t>28160</t>
  </si>
  <si>
    <t>27546</t>
  </si>
  <si>
    <t>27613</t>
  </si>
  <si>
    <t>28479</t>
  </si>
  <si>
    <t>28390</t>
  </si>
  <si>
    <t>27948</t>
  </si>
  <si>
    <t>28539</t>
  </si>
  <si>
    <t>28625</t>
  </si>
  <si>
    <t>28206</t>
  </si>
  <si>
    <t>28771</t>
  </si>
  <si>
    <t>28306</t>
  </si>
  <si>
    <t>28214</t>
  </si>
  <si>
    <t>28105</t>
  </si>
  <si>
    <t>28480</t>
  </si>
  <si>
    <t>27107</t>
  </si>
  <si>
    <t>28580</t>
  </si>
  <si>
    <t>27349</t>
  </si>
  <si>
    <t>28150</t>
  </si>
  <si>
    <t>27607</t>
  </si>
  <si>
    <t>28754</t>
  </si>
  <si>
    <t>27012</t>
  </si>
  <si>
    <t>28642</t>
  </si>
  <si>
    <t>28056</t>
  </si>
  <si>
    <t>27302</t>
  </si>
  <si>
    <t>27925</t>
  </si>
  <si>
    <t>28621</t>
  </si>
  <si>
    <t>28079</t>
  </si>
  <si>
    <t>28570</t>
  </si>
  <si>
    <t>27927</t>
  </si>
  <si>
    <t>28365</t>
  </si>
  <si>
    <t>28097</t>
  </si>
  <si>
    <t>27052</t>
  </si>
  <si>
    <t>28244</t>
  </si>
  <si>
    <t>28690</t>
  </si>
  <si>
    <t>28166</t>
  </si>
  <si>
    <t>27801</t>
  </si>
  <si>
    <t>27542</t>
  </si>
  <si>
    <t>28110</t>
  </si>
  <si>
    <t>28773</t>
  </si>
  <si>
    <t>27317</t>
  </si>
  <si>
    <t>28352</t>
  </si>
  <si>
    <t>28269</t>
  </si>
  <si>
    <t>27571</t>
  </si>
  <si>
    <t>27982</t>
  </si>
  <si>
    <t>28037</t>
  </si>
  <si>
    <t>28904</t>
  </si>
  <si>
    <t>27589</t>
  </si>
  <si>
    <t>27609</t>
  </si>
  <si>
    <t>27572</t>
  </si>
  <si>
    <t>28590</t>
  </si>
  <si>
    <t>27217</t>
  </si>
  <si>
    <t>28544</t>
  </si>
  <si>
    <t>28901</t>
  </si>
  <si>
    <t>28334</t>
  </si>
  <si>
    <t>27573</t>
  </si>
  <si>
    <t>27526</t>
  </si>
  <si>
    <t>27530</t>
  </si>
  <si>
    <t>27006</t>
  </si>
  <si>
    <t>27025</t>
  </si>
  <si>
    <t>28227</t>
  </si>
  <si>
    <t>28345</t>
  </si>
  <si>
    <t>28725</t>
  </si>
  <si>
    <t>27341</t>
  </si>
  <si>
    <t>28146</t>
  </si>
  <si>
    <t>28379</t>
  </si>
  <si>
    <t>28673</t>
  </si>
  <si>
    <t>27981</t>
  </si>
  <si>
    <t>27209</t>
  </si>
  <si>
    <t>28147</t>
  </si>
  <si>
    <t>27920</t>
  </si>
  <si>
    <t>27886</t>
  </si>
  <si>
    <t>28531</t>
  </si>
  <si>
    <t>27525</t>
  </si>
  <si>
    <t>27455</t>
  </si>
  <si>
    <t>28467</t>
  </si>
  <si>
    <t>27810</t>
  </si>
  <si>
    <t>27962</t>
  </si>
  <si>
    <t>27305</t>
  </si>
  <si>
    <t>27371</t>
  </si>
  <si>
    <t>28730</t>
  </si>
  <si>
    <t>28339</t>
  </si>
  <si>
    <t>28088</t>
  </si>
  <si>
    <t>Lake Waccamaw</t>
  </si>
  <si>
    <t>28450</t>
  </si>
  <si>
    <t>27823</t>
  </si>
  <si>
    <t>28159</t>
  </si>
  <si>
    <t>27565</t>
  </si>
  <si>
    <t>28127</t>
  </si>
  <si>
    <t>28311</t>
  </si>
  <si>
    <t>28409</t>
  </si>
  <si>
    <t>28732</t>
  </si>
  <si>
    <t>27260</t>
  </si>
  <si>
    <t>28594</t>
  </si>
  <si>
    <t>27932</t>
  </si>
  <si>
    <t>28678</t>
  </si>
  <si>
    <t>28466</t>
  </si>
  <si>
    <t>28152</t>
  </si>
  <si>
    <t>28513</t>
  </si>
  <si>
    <t>28451</t>
  </si>
  <si>
    <t>27860</t>
  </si>
  <si>
    <t>27596</t>
  </si>
  <si>
    <t>28715</t>
  </si>
  <si>
    <t>28777</t>
  </si>
  <si>
    <t>27523</t>
  </si>
  <si>
    <t>28713</t>
  </si>
  <si>
    <t>28512</t>
  </si>
  <si>
    <t>28168</t>
  </si>
  <si>
    <t>Connellys Springs</t>
  </si>
  <si>
    <t>28612</t>
  </si>
  <si>
    <t>28749</t>
  </si>
  <si>
    <t>28054</t>
  </si>
  <si>
    <t>27896</t>
  </si>
  <si>
    <t>28651</t>
  </si>
  <si>
    <t>27576</t>
  </si>
  <si>
    <t>28742</t>
  </si>
  <si>
    <t>27807</t>
  </si>
  <si>
    <t>27539</t>
  </si>
  <si>
    <t>28280</t>
  </si>
  <si>
    <t>28782</t>
  </si>
  <si>
    <t>28139</t>
  </si>
  <si>
    <t>27928</t>
  </si>
  <si>
    <t>27521</t>
  </si>
  <si>
    <t>28630</t>
  </si>
  <si>
    <t>28163</t>
  </si>
  <si>
    <t>27376</t>
  </si>
  <si>
    <t>27592</t>
  </si>
  <si>
    <t>27021</t>
  </si>
  <si>
    <t>28658</t>
  </si>
  <si>
    <t>Wagram</t>
  </si>
  <si>
    <t>28396</t>
  </si>
  <si>
    <t>28071</t>
  </si>
  <si>
    <t>27045</t>
  </si>
  <si>
    <t>27863</t>
  </si>
  <si>
    <t>27577</t>
  </si>
  <si>
    <t>27919</t>
  </si>
  <si>
    <t>28638</t>
  </si>
  <si>
    <t>27370</t>
  </si>
  <si>
    <t>27541</t>
  </si>
  <si>
    <t>28659</t>
  </si>
  <si>
    <t>28120</t>
  </si>
  <si>
    <t>Chocowinity</t>
  </si>
  <si>
    <t>27817</t>
  </si>
  <si>
    <t>28012</t>
  </si>
  <si>
    <t>28337</t>
  </si>
  <si>
    <t>Pinetops</t>
  </si>
  <si>
    <t>27864</t>
  </si>
  <si>
    <t>27018</t>
  </si>
  <si>
    <t>27332</t>
  </si>
  <si>
    <t>28504</t>
  </si>
  <si>
    <t>28124</t>
  </si>
  <si>
    <t>27808</t>
  </si>
  <si>
    <t>28562</t>
  </si>
  <si>
    <t>28023</t>
  </si>
  <si>
    <t>28212</t>
  </si>
  <si>
    <t>28759</t>
  </si>
  <si>
    <t>St. Pauls</t>
  </si>
  <si>
    <t>28384</t>
  </si>
  <si>
    <t>27253</t>
  </si>
  <si>
    <t>28902</t>
  </si>
  <si>
    <t>28282</t>
  </si>
  <si>
    <t>28086</t>
  </si>
  <si>
    <t>27958</t>
  </si>
  <si>
    <t>27712</t>
  </si>
  <si>
    <t>27505</t>
  </si>
  <si>
    <t>27828</t>
  </si>
  <si>
    <t>27508</t>
  </si>
  <si>
    <t>Oak Island</t>
  </si>
  <si>
    <t>28465</t>
  </si>
  <si>
    <t>27239</t>
  </si>
  <si>
    <t>Linville</t>
  </si>
  <si>
    <t>28646</t>
  </si>
  <si>
    <t>28112</t>
  </si>
  <si>
    <t>28714</t>
  </si>
  <si>
    <t>28731</t>
  </si>
  <si>
    <t>28726</t>
  </si>
  <si>
    <t>28739</t>
  </si>
  <si>
    <t>28605</t>
  </si>
  <si>
    <t>28644</t>
  </si>
  <si>
    <t>28360</t>
  </si>
  <si>
    <t>27574</t>
  </si>
  <si>
    <t>Candor</t>
  </si>
  <si>
    <t>27229</t>
  </si>
  <si>
    <t>28768</t>
  </si>
  <si>
    <t>27023</t>
  </si>
  <si>
    <t>28458</t>
  </si>
  <si>
    <t>28751</t>
  </si>
  <si>
    <t>27583</t>
  </si>
  <si>
    <t>Southern Shores</t>
  </si>
  <si>
    <t>28701</t>
  </si>
  <si>
    <t>Count of LoanNumber</t>
  </si>
  <si>
    <t>This program provides emergency assistance for eligible restaurants, bars, and other qualifying businesses impacted by COVID-19.</t>
  </si>
  <si>
    <t>source: https://www.sba.gov/funding-programs/loans/covid-19-relief-options/restaurant-revitalization-fund</t>
  </si>
  <si>
    <t>Outdoor Seating</t>
  </si>
  <si>
    <t>Covered Supplier</t>
  </si>
  <si>
    <t>Debt</t>
  </si>
  <si>
    <t>Food</t>
  </si>
  <si>
    <t>Maintenance Indoor</t>
  </si>
  <si>
    <t>Operations</t>
  </si>
  <si>
    <t>Payroll</t>
  </si>
  <si>
    <t>Rent</t>
  </si>
  <si>
    <t>Supplies</t>
  </si>
  <si>
    <t>Utility</t>
  </si>
  <si>
    <t>Count</t>
  </si>
  <si>
    <t>Women Owned</t>
  </si>
  <si>
    <t>Veteran Owned</t>
  </si>
  <si>
    <t>Socially and economically disadvantaged</t>
  </si>
  <si>
    <t>avg grant amt</t>
  </si>
  <si>
    <t>sum grant amt</t>
  </si>
  <si>
    <t>Priority Group</t>
  </si>
  <si>
    <t>Analysis of Restaurant Revitalization Funds Granted in North Carolina</t>
  </si>
  <si>
    <t>Total Grant Amount (USD) Funded in N.C.</t>
  </si>
  <si>
    <t>Grants Funded in N.C.</t>
  </si>
  <si>
    <t>Grant Purpose</t>
  </si>
  <si>
    <t xml:space="preserve">Top 10 Cities by Priority Group  or Population </t>
  </si>
  <si>
    <t>(Select N on all slicers for population)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</si>
</sst>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00"/>
    <numFmt numFmtId="170" formatCode="_(&quot;$&quot;* #,##0_);_(&quot;$&quot;* \(#,##0\);_(&quot;$&quot;* &quot;-&quot;??_);_(@_)"/>
  </numFmts>
  <fonts count="25"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b/>
      <sz val="14"/>
      <color rgb="FF3F3F3F"/>
      <name val="Calibri"/>
      <family val="2"/>
      <scheme val="minor"/>
    </font>
    <font>
      <sz val="9"/>
      <color theme="1"/>
      <name val="Calibri"/>
      <family val="2"/>
      <scheme val="minor"/>
    </font>
    <font>
      <b/>
      <sz val="20"/>
      <color theme="0"/>
      <name val="Calibri"/>
      <family val="2"/>
      <scheme val="minor"/>
    </font>
    <font>
      <sz val="14"/>
      <color theme="1" tint="0.249977111117893"/>
      <name val="Calibri"/>
      <family val="2"/>
      <scheme val="minor"/>
    </font>
    <font>
      <b/>
      <sz val="26"/>
      <color theme="3"/>
      <name val="Calibri Light"/>
      <family val="2"/>
      <scheme val="major"/>
    </font>
    <font>
      <b/>
      <sz val="14"/>
      <color theme="3"/>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0" tint="-4.9989318521683403E-2"/>
        <bgColor indexed="64"/>
      </patternFill>
    </fill>
    <fill>
      <patternFill patternType="solid">
        <fgColor theme="9"/>
        <bgColor indexed="64"/>
      </patternFill>
    </fill>
    <fill>
      <patternFill patternType="solid">
        <fgColor theme="1" tint="0.249977111117893"/>
        <bgColor indexed="64"/>
      </patternFill>
    </fill>
  </fills>
  <borders count="3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theme="7"/>
      </left>
      <right/>
      <top style="medium">
        <color theme="7"/>
      </top>
      <bottom/>
      <diagonal/>
    </border>
    <border>
      <left/>
      <right/>
      <top style="medium">
        <color theme="7"/>
      </top>
      <bottom/>
      <diagonal/>
    </border>
    <border>
      <left/>
      <right style="medium">
        <color theme="7"/>
      </right>
      <top style="medium">
        <color theme="7"/>
      </top>
      <bottom/>
      <diagonal/>
    </border>
    <border>
      <left style="medium">
        <color theme="7"/>
      </left>
      <right/>
      <top/>
      <bottom/>
      <diagonal/>
    </border>
    <border>
      <left/>
      <right style="medium">
        <color theme="7"/>
      </right>
      <top/>
      <bottom/>
      <diagonal/>
    </border>
    <border>
      <left style="medium">
        <color theme="7"/>
      </left>
      <right/>
      <top/>
      <bottom style="medium">
        <color theme="7"/>
      </bottom>
      <diagonal/>
    </border>
    <border>
      <left/>
      <right/>
      <top/>
      <bottom style="medium">
        <color theme="7"/>
      </bottom>
      <diagonal/>
    </border>
    <border>
      <left/>
      <right style="medium">
        <color theme="7"/>
      </right>
      <top/>
      <bottom style="medium">
        <color theme="7"/>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cellStyleXfs>
  <cellXfs count="68">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44" fontId="0" fillId="0" borderId="0" xfId="42" applyFont="1"/>
    <xf numFmtId="44" fontId="0" fillId="0" borderId="0" xfId="0" applyNumberFormat="1"/>
    <xf numFmtId="0" fontId="5" fillId="33" borderId="0" xfId="4" applyFill="1" applyBorder="1" applyAlignment="1">
      <alignment horizontal="right"/>
    </xf>
    <xf numFmtId="0" fontId="5" fillId="33" borderId="0" xfId="4" applyFill="1" applyBorder="1" applyAlignment="1">
      <alignment horizontal="left"/>
    </xf>
    <xf numFmtId="0" fontId="15" fillId="33" borderId="0" xfId="16" applyFill="1" applyBorder="1" applyAlignment="1">
      <alignment horizontal="center"/>
    </xf>
    <xf numFmtId="2" fontId="0" fillId="0" borderId="0" xfId="42" applyNumberFormat="1" applyFont="1"/>
    <xf numFmtId="0" fontId="0" fillId="0" borderId="16" xfId="0" applyBorder="1"/>
    <xf numFmtId="0" fontId="0" fillId="0" borderId="17" xfId="0" applyBorder="1"/>
    <xf numFmtId="0" fontId="0" fillId="0" borderId="18" xfId="0" applyBorder="1"/>
    <xf numFmtId="0" fontId="0" fillId="0" borderId="19" xfId="0" applyBorder="1"/>
    <xf numFmtId="0" fontId="0" fillId="0" borderId="20" xfId="0" applyBorder="1"/>
    <xf numFmtId="0" fontId="0" fillId="0" borderId="21" xfId="0" applyBorder="1"/>
    <xf numFmtId="0" fontId="0" fillId="0" borderId="22" xfId="0" applyBorder="1"/>
    <xf numFmtId="0" fontId="0" fillId="0" borderId="23" xfId="0" applyBorder="1"/>
    <xf numFmtId="0" fontId="0" fillId="0" borderId="24" xfId="0" applyBorder="1"/>
    <xf numFmtId="0" fontId="19" fillId="33" borderId="11" xfId="10" applyFont="1" applyFill="1" applyBorder="1" applyAlignment="1">
      <alignment horizontal="center" vertical="center" wrapText="1"/>
    </xf>
    <xf numFmtId="0" fontId="19" fillId="33" borderId="12" xfId="10" applyFont="1" applyFill="1" applyBorder="1" applyAlignment="1">
      <alignment horizontal="center" vertical="center" wrapText="1"/>
    </xf>
    <xf numFmtId="0" fontId="19" fillId="33" borderId="14" xfId="10" applyFont="1" applyFill="1" applyBorder="1" applyAlignment="1">
      <alignment horizontal="center" vertical="center" wrapText="1"/>
    </xf>
    <xf numFmtId="0" fontId="19" fillId="33" borderId="10" xfId="10" applyFont="1" applyFill="1" applyBorder="1" applyAlignment="1">
      <alignment horizontal="center" vertical="center" wrapText="1"/>
    </xf>
    <xf numFmtId="170" fontId="21" fillId="36" borderId="12" xfId="42" applyNumberFormat="1" applyFont="1" applyFill="1" applyBorder="1" applyAlignment="1">
      <alignment horizontal="center" vertical="center" wrapText="1"/>
    </xf>
    <xf numFmtId="170" fontId="21" fillId="36" borderId="13" xfId="42" applyNumberFormat="1" applyFont="1" applyFill="1" applyBorder="1" applyAlignment="1">
      <alignment horizontal="center" vertical="center" wrapText="1"/>
    </xf>
    <xf numFmtId="170" fontId="21" fillId="36" borderId="10" xfId="42" applyNumberFormat="1" applyFont="1" applyFill="1" applyBorder="1" applyAlignment="1">
      <alignment horizontal="center" vertical="center" wrapText="1"/>
    </xf>
    <xf numFmtId="170" fontId="21" fillId="36" borderId="15" xfId="42" applyNumberFormat="1" applyFont="1" applyFill="1" applyBorder="1" applyAlignment="1">
      <alignment horizontal="center" vertical="center" wrapText="1"/>
    </xf>
    <xf numFmtId="0" fontId="21" fillId="36" borderId="12" xfId="10" applyFont="1" applyFill="1" applyBorder="1" applyAlignment="1">
      <alignment horizontal="center" vertical="center" wrapText="1"/>
    </xf>
    <xf numFmtId="0" fontId="21" fillId="36" borderId="13" xfId="10" applyFont="1" applyFill="1" applyBorder="1" applyAlignment="1">
      <alignment horizontal="center" vertical="center" wrapText="1"/>
    </xf>
    <xf numFmtId="0" fontId="21" fillId="36" borderId="10" xfId="10" applyFont="1" applyFill="1" applyBorder="1" applyAlignment="1">
      <alignment horizontal="center" vertical="center" wrapText="1"/>
    </xf>
    <xf numFmtId="0" fontId="21" fillId="36" borderId="15" xfId="10" applyFont="1" applyFill="1" applyBorder="1" applyAlignment="1">
      <alignment horizontal="center" vertical="center" wrapText="1"/>
    </xf>
    <xf numFmtId="0" fontId="0" fillId="0" borderId="0" xfId="0" applyFill="1"/>
    <xf numFmtId="0" fontId="0" fillId="0" borderId="0" xfId="0" applyFill="1" applyAlignment="1"/>
    <xf numFmtId="0" fontId="2" fillId="0" borderId="0" xfId="1" applyFont="1" applyFill="1" applyBorder="1" applyAlignment="1">
      <alignment vertical="center"/>
    </xf>
    <xf numFmtId="0" fontId="4" fillId="0" borderId="0" xfId="3" applyFill="1" applyBorder="1" applyAlignment="1">
      <alignment vertical="center"/>
    </xf>
    <xf numFmtId="0" fontId="15" fillId="0" borderId="0" xfId="16" applyFill="1" applyBorder="1" applyAlignment="1"/>
    <xf numFmtId="0" fontId="24" fillId="33" borderId="0" xfId="3" applyFont="1" applyFill="1" applyBorder="1" applyAlignment="1">
      <alignment horizontal="center" vertical="center"/>
    </xf>
    <xf numFmtId="0" fontId="0" fillId="35" borderId="11" xfId="0" applyFill="1" applyBorder="1" applyAlignment="1"/>
    <xf numFmtId="0" fontId="0" fillId="35" borderId="12" xfId="0" applyFill="1" applyBorder="1" applyAlignment="1"/>
    <xf numFmtId="0" fontId="0" fillId="35" borderId="13" xfId="0" applyFill="1" applyBorder="1" applyAlignment="1"/>
    <xf numFmtId="0" fontId="0" fillId="33" borderId="0" xfId="0" applyFill="1" applyBorder="1"/>
    <xf numFmtId="0" fontId="22" fillId="33" borderId="0" xfId="0" applyFont="1" applyFill="1" applyBorder="1"/>
    <xf numFmtId="0" fontId="20" fillId="33" borderId="0" xfId="0" applyFont="1" applyFill="1" applyBorder="1"/>
    <xf numFmtId="0" fontId="20" fillId="33" borderId="0" xfId="0" applyFont="1" applyFill="1" applyBorder="1" applyAlignment="1">
      <alignment horizontal="left"/>
    </xf>
    <xf numFmtId="44" fontId="20" fillId="33" borderId="0" xfId="0" applyNumberFormat="1" applyFont="1" applyFill="1" applyBorder="1"/>
    <xf numFmtId="0" fontId="20" fillId="33" borderId="0" xfId="0" applyNumberFormat="1" applyFont="1" applyFill="1" applyBorder="1"/>
    <xf numFmtId="0" fontId="0" fillId="35" borderId="25" xfId="0" applyFill="1" applyBorder="1"/>
    <xf numFmtId="0" fontId="0" fillId="35" borderId="25" xfId="0" applyFill="1" applyBorder="1" applyAlignment="1"/>
    <xf numFmtId="0" fontId="0" fillId="35" borderId="26" xfId="0" applyFill="1" applyBorder="1"/>
    <xf numFmtId="0" fontId="2" fillId="35" borderId="27" xfId="1" applyFont="1" applyFill="1" applyBorder="1" applyAlignment="1">
      <alignment vertical="center"/>
    </xf>
    <xf numFmtId="0" fontId="4" fillId="35" borderId="27" xfId="3" applyFill="1" applyBorder="1" applyAlignment="1">
      <alignment vertical="center"/>
    </xf>
    <xf numFmtId="0" fontId="15" fillId="35" borderId="27" xfId="16" applyFill="1" applyBorder="1" applyAlignment="1"/>
    <xf numFmtId="0" fontId="0" fillId="35" borderId="27" xfId="0" applyFill="1" applyBorder="1"/>
    <xf numFmtId="0" fontId="0" fillId="35" borderId="10" xfId="0" applyFill="1" applyBorder="1"/>
    <xf numFmtId="0" fontId="23" fillId="34" borderId="28" xfId="1" applyFont="1" applyFill="1" applyBorder="1" applyAlignment="1">
      <alignment horizontal="center" vertical="center"/>
    </xf>
    <xf numFmtId="0" fontId="23" fillId="34" borderId="29" xfId="1" applyFont="1" applyFill="1" applyBorder="1" applyAlignment="1">
      <alignment horizontal="center" vertical="center"/>
    </xf>
    <xf numFmtId="0" fontId="23" fillId="34" borderId="30" xfId="1" applyFont="1" applyFill="1" applyBorder="1" applyAlignment="1">
      <alignment horizontal="center" vertical="center"/>
    </xf>
    <xf numFmtId="0" fontId="24" fillId="33" borderId="31" xfId="3" applyFont="1" applyFill="1" applyBorder="1" applyAlignment="1">
      <alignment horizontal="center" vertical="center"/>
    </xf>
    <xf numFmtId="0" fontId="24" fillId="33" borderId="32" xfId="3" applyFont="1" applyFill="1" applyBorder="1" applyAlignment="1">
      <alignment horizontal="center" vertical="center"/>
    </xf>
    <xf numFmtId="0" fontId="15" fillId="33" borderId="31" xfId="16" applyFill="1" applyBorder="1" applyAlignment="1">
      <alignment horizontal="center"/>
    </xf>
    <xf numFmtId="0" fontId="15" fillId="33" borderId="32" xfId="16" applyFill="1" applyBorder="1" applyAlignment="1">
      <alignment horizontal="center"/>
    </xf>
    <xf numFmtId="0" fontId="0" fillId="33" borderId="31" xfId="0" applyFill="1" applyBorder="1"/>
    <xf numFmtId="0" fontId="0" fillId="33" borderId="32" xfId="0" applyFill="1" applyBorder="1"/>
    <xf numFmtId="0" fontId="0" fillId="33" borderId="33" xfId="0" applyFill="1" applyBorder="1"/>
    <xf numFmtId="0" fontId="0" fillId="33" borderId="34" xfId="0" applyFill="1" applyBorder="1"/>
    <xf numFmtId="0" fontId="0" fillId="33" borderId="35" xfId="0" applyFill="1" applyBorder="1"/>
    <xf numFmtId="0" fontId="15" fillId="33" borderId="0" xfId="16" applyFill="1" applyBorder="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0">
    <dxf>
      <border>
        <left style="medium">
          <color theme="7"/>
        </left>
        <right style="medium">
          <color theme="7"/>
        </right>
        <top style="medium">
          <color theme="7"/>
        </top>
        <bottom style="medium">
          <color theme="7"/>
        </bottom>
      </border>
    </dxf>
    <dxf>
      <border>
        <left style="medium">
          <color theme="7"/>
        </left>
        <right style="medium">
          <color theme="7"/>
        </right>
        <top style="medium">
          <color theme="7"/>
        </top>
        <bottom style="medium">
          <color theme="7"/>
        </bottom>
      </border>
    </dxf>
    <dxf>
      <border>
        <left style="medium">
          <color theme="7"/>
        </left>
        <right style="medium">
          <color theme="7"/>
        </right>
        <top style="medium">
          <color theme="7"/>
        </top>
        <bottom style="medium">
          <color theme="7"/>
        </bottom>
      </border>
    </dxf>
    <dxf>
      <border>
        <left style="medium">
          <color theme="7"/>
        </left>
        <right style="medium">
          <color theme="7"/>
        </right>
        <top style="medium">
          <color theme="7"/>
        </top>
        <bottom style="medium">
          <color theme="7"/>
        </bottom>
      </border>
    </dxf>
    <dxf>
      <border>
        <left style="medium">
          <color theme="7"/>
        </left>
        <right style="medium">
          <color theme="7"/>
        </right>
        <top style="medium">
          <color theme="7"/>
        </top>
        <bottom style="medium">
          <color theme="7"/>
        </bottom>
      </border>
    </dxf>
    <dxf>
      <border>
        <left style="medium">
          <color theme="7"/>
        </left>
        <right style="medium">
          <color theme="7"/>
        </right>
        <top style="medium">
          <color theme="7"/>
        </top>
        <bottom style="medium">
          <color theme="7"/>
        </bottom>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numFmt numFmtId="2" formatCode="0.00"/>
    </dxf>
    <dxf>
      <font>
        <b val="0"/>
        <i val="0"/>
        <strike val="0"/>
        <condense val="0"/>
        <extend val="0"/>
        <outline val="0"/>
        <shadow val="0"/>
        <u val="none"/>
        <vertAlign val="baseline"/>
        <sz val="11"/>
        <color theme="1"/>
        <name val="Calibri"/>
        <family val="2"/>
        <scheme val="minor"/>
      </font>
    </dxf>
    <dxf>
      <numFmt numFmtId="19" formatCode="m/d/yyyy"/>
    </dxf>
    <dxf>
      <numFmt numFmtId="19" formatCode="m/d/yyyy"/>
    </dxf>
    <dxf>
      <numFmt numFmtId="34" formatCode="_(&quot;$&quot;* #,##0.00_);_(&quot;$&quot;* \(#,##0.00\);_(&quot;$&quot;* &quot;-&quot;??_);_(@_)"/>
    </dxf>
    <dxf>
      <font>
        <color theme="1"/>
      </font>
    </dxf>
    <dxf>
      <font>
        <color theme="1"/>
      </font>
    </dxf>
    <dxf>
      <font>
        <color theme="1"/>
      </font>
    </dxf>
    <dxf>
      <font>
        <color theme="1"/>
      </font>
    </dxf>
    <dxf>
      <font>
        <color theme="1"/>
      </font>
    </dxf>
    <dxf>
      <font>
        <color theme="1"/>
      </font>
    </dxf>
    <dxf>
      <font>
        <sz val="9"/>
      </font>
    </dxf>
    <dxf>
      <font>
        <sz val="9"/>
      </font>
    </dxf>
    <dxf>
      <font>
        <sz val="9"/>
      </font>
    </dxf>
    <dxf>
      <font>
        <sz val="9"/>
      </font>
    </dxf>
    <dxf>
      <font>
        <sz val="9"/>
      </font>
    </dxf>
    <dxf>
      <font>
        <sz val="9"/>
      </font>
    </dxf>
    <dxf>
      <numFmt numFmtId="34" formatCode="_(&quot;$&quot;* #,##0.00_);_(&quot;$&quot;* \(#,##0.00\);_(&quot;$&quot;*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microsoft.com/office/2007/relationships/slicerCache" Target="slicerCaches/slicerCache6.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microsoft.com/office/2007/relationships/slicerCache" Target="slicerCaches/slicerCache5.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Grant Purpose 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Data!$AE$3:$AE$12</c:f>
              <c:strCache>
                <c:ptCount val="10"/>
                <c:pt idx="0">
                  <c:v>Outdoor Seating</c:v>
                </c:pt>
                <c:pt idx="1">
                  <c:v>Covered Supplier</c:v>
                </c:pt>
                <c:pt idx="2">
                  <c:v>Debt</c:v>
                </c:pt>
                <c:pt idx="3">
                  <c:v>Food</c:v>
                </c:pt>
                <c:pt idx="4">
                  <c:v>Maintenance Indoor</c:v>
                </c:pt>
                <c:pt idx="5">
                  <c:v>Operations</c:v>
                </c:pt>
                <c:pt idx="6">
                  <c:v>Payroll</c:v>
                </c:pt>
                <c:pt idx="7">
                  <c:v>Rent</c:v>
                </c:pt>
                <c:pt idx="8">
                  <c:v>Supplies</c:v>
                </c:pt>
                <c:pt idx="9">
                  <c:v>Utility</c:v>
                </c:pt>
              </c:strCache>
            </c:strRef>
          </c:cat>
          <c:val>
            <c:numRef>
              <c:f>Data!$AF$3:$AF$12</c:f>
              <c:numCache>
                <c:formatCode>General</c:formatCode>
                <c:ptCount val="10"/>
                <c:pt idx="0">
                  <c:v>979</c:v>
                </c:pt>
                <c:pt idx="1">
                  <c:v>1483</c:v>
                </c:pt>
                <c:pt idx="2">
                  <c:v>1134</c:v>
                </c:pt>
                <c:pt idx="3">
                  <c:v>2228</c:v>
                </c:pt>
                <c:pt idx="4">
                  <c:v>2014</c:v>
                </c:pt>
                <c:pt idx="5">
                  <c:v>2302</c:v>
                </c:pt>
                <c:pt idx="6">
                  <c:v>2387</c:v>
                </c:pt>
                <c:pt idx="7">
                  <c:v>2371</c:v>
                </c:pt>
                <c:pt idx="8">
                  <c:v>2131</c:v>
                </c:pt>
                <c:pt idx="9">
                  <c:v>2353</c:v>
                </c:pt>
              </c:numCache>
            </c:numRef>
          </c:val>
          <c:extLst>
            <c:ext xmlns:c16="http://schemas.microsoft.com/office/drawing/2014/chart" uri="{C3380CC4-5D6E-409C-BE32-E72D297353CC}">
              <c16:uniqueId val="{00000000-6444-4D66-AE63-2CEF4F41A08F}"/>
            </c:ext>
          </c:extLst>
        </c:ser>
        <c:dLbls>
          <c:showLegendKey val="0"/>
          <c:showVal val="0"/>
          <c:showCatName val="0"/>
          <c:showSerName val="0"/>
          <c:showPercent val="0"/>
          <c:showBubbleSize val="0"/>
        </c:dLbls>
        <c:gapWidth val="182"/>
        <c:axId val="2047729520"/>
        <c:axId val="2047730352"/>
      </c:barChart>
      <c:catAx>
        <c:axId val="20477295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7730352"/>
        <c:crosses val="autoZero"/>
        <c:auto val="1"/>
        <c:lblAlgn val="ctr"/>
        <c:lblOffset val="100"/>
        <c:noMultiLvlLbl val="0"/>
      </c:catAx>
      <c:valAx>
        <c:axId val="2047730352"/>
        <c:scaling>
          <c:orientation val="minMax"/>
        </c:scaling>
        <c:delete val="1"/>
        <c:axPos val="b"/>
        <c:numFmt formatCode="General" sourceLinked="1"/>
        <c:majorTickMark val="none"/>
        <c:minorTickMark val="none"/>
        <c:tickLblPos val="nextTo"/>
        <c:crossAx val="2047729520"/>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 of Grants by</a:t>
            </a:r>
            <a:r>
              <a:rPr lang="en-US" baseline="0"/>
              <a:t> </a:t>
            </a:r>
            <a:r>
              <a:rPr lang="en-US"/>
              <a:t>Priority Group</a:t>
            </a:r>
          </a:p>
        </c:rich>
      </c:tx>
      <c:layout>
        <c:manualLayout>
          <c:xMode val="edge"/>
          <c:yMode val="edge"/>
          <c:x val="0.19504637423874496"/>
          <c:y val="4.034790513826578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3448700492424962"/>
          <c:y val="0.28614015930333941"/>
          <c:w val="0.29009980729971147"/>
          <c:h val="0.48949997858573974"/>
        </c:manualLayout>
      </c:layout>
      <c:pieChart>
        <c:varyColors val="1"/>
        <c:ser>
          <c:idx val="0"/>
          <c:order val="0"/>
          <c:dPt>
            <c:idx val="0"/>
            <c:bubble3D val="0"/>
            <c:spPr>
              <a:solidFill>
                <a:schemeClr val="accent6"/>
              </a:solidFill>
              <a:ln w="19050">
                <a:solidFill>
                  <a:schemeClr val="lt1"/>
                </a:solidFill>
              </a:ln>
              <a:effectLst/>
            </c:spPr>
            <c:extLst>
              <c:ext xmlns:c16="http://schemas.microsoft.com/office/drawing/2014/chart" uri="{C3380CC4-5D6E-409C-BE32-E72D297353CC}">
                <c16:uniqueId val="{00000001-230E-4BE3-871E-361CCAC93386}"/>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230E-4BE3-871E-361CCAC93386}"/>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230E-4BE3-871E-361CCAC93386}"/>
              </c:ext>
            </c:extLst>
          </c:dPt>
          <c:dLbls>
            <c:dLbl>
              <c:idx val="0"/>
              <c:layout>
                <c:manualLayout>
                  <c:x val="2.5434820647419074E-2"/>
                  <c:y val="-4.7099008457276173E-2"/>
                </c:manualLayout>
              </c:layout>
              <c:showLegendKey val="1"/>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30E-4BE3-871E-361CCAC93386}"/>
                </c:ext>
              </c:extLst>
            </c:dLbl>
            <c:dLbl>
              <c:idx val="1"/>
              <c:layout>
                <c:manualLayout>
                  <c:x val="-1.8173228346456693E-2"/>
                  <c:y val="8.456911636045495E-3"/>
                </c:manualLayout>
              </c:layout>
              <c:showLegendKey val="1"/>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30E-4BE3-871E-361CCAC93386}"/>
                </c:ext>
              </c:extLst>
            </c:dLbl>
            <c:dLbl>
              <c:idx val="2"/>
              <c:layout>
                <c:manualLayout>
                  <c:x val="-1.9229877515310585E-2"/>
                  <c:y val="-4.5412292213473315E-2"/>
                </c:manualLayout>
              </c:layout>
              <c:showLegendKey val="1"/>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30E-4BE3-871E-361CCAC9338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Data!$AE$15:$AE$17</c:f>
              <c:strCache>
                <c:ptCount val="3"/>
                <c:pt idx="0">
                  <c:v>Women Owned</c:v>
                </c:pt>
                <c:pt idx="1">
                  <c:v>Veteran Owned</c:v>
                </c:pt>
                <c:pt idx="2">
                  <c:v>Socially and economically disadvantaged</c:v>
                </c:pt>
              </c:strCache>
            </c:strRef>
          </c:cat>
          <c:val>
            <c:numRef>
              <c:f>Data!$AF$15:$AF$17</c:f>
              <c:numCache>
                <c:formatCode>General</c:formatCode>
                <c:ptCount val="3"/>
                <c:pt idx="0">
                  <c:v>1096</c:v>
                </c:pt>
                <c:pt idx="1">
                  <c:v>224</c:v>
                </c:pt>
                <c:pt idx="2">
                  <c:v>866</c:v>
                </c:pt>
              </c:numCache>
            </c:numRef>
          </c:val>
          <c:extLst>
            <c:ext xmlns:c16="http://schemas.microsoft.com/office/drawing/2014/chart" uri="{C3380CC4-5D6E-409C-BE32-E72D297353CC}">
              <c16:uniqueId val="{00000006-230E-4BE3-871E-361CCAC93386}"/>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Amount (USD) Granted by Priority Group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3.253235129257296E-2"/>
          <c:y val="0.43777351673053966"/>
          <c:w val="0.93493529741485404"/>
          <c:h val="0.33947348301957853"/>
        </c:manualLayout>
      </c:layout>
      <c:barChart>
        <c:barDir val="col"/>
        <c:grouping val="clustered"/>
        <c:varyColors val="0"/>
        <c:ser>
          <c:idx val="0"/>
          <c:order val="0"/>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Data!$AE$15:$AE$17</c:f>
              <c:strCache>
                <c:ptCount val="3"/>
                <c:pt idx="0">
                  <c:v>Women Owned</c:v>
                </c:pt>
                <c:pt idx="1">
                  <c:v>Veteran Owned</c:v>
                </c:pt>
                <c:pt idx="2">
                  <c:v>Socially and economically disadvantaged</c:v>
                </c:pt>
              </c:strCache>
            </c:strRef>
          </c:cat>
          <c:val>
            <c:numRef>
              <c:f>Data!$AG$15:$AG$17</c:f>
              <c:numCache>
                <c:formatCode>_("$"* #,##0.00_);_("$"* \(#,##0.00\);_("$"* "-"??_);_(@_)</c:formatCode>
                <c:ptCount val="3"/>
                <c:pt idx="0">
                  <c:v>207380.23006386854</c:v>
                </c:pt>
                <c:pt idx="1">
                  <c:v>247087.84790178572</c:v>
                </c:pt>
                <c:pt idx="2">
                  <c:v>216725.93773672046</c:v>
                </c:pt>
              </c:numCache>
            </c:numRef>
          </c:val>
          <c:extLst>
            <c:ext xmlns:c16="http://schemas.microsoft.com/office/drawing/2014/chart" uri="{C3380CC4-5D6E-409C-BE32-E72D297353CC}">
              <c16:uniqueId val="{00000000-2620-4ABC-A28C-9B224402A366}"/>
            </c:ext>
          </c:extLst>
        </c:ser>
        <c:dLbls>
          <c:showLegendKey val="0"/>
          <c:showVal val="0"/>
          <c:showCatName val="0"/>
          <c:showSerName val="0"/>
          <c:showPercent val="0"/>
          <c:showBubbleSize val="0"/>
        </c:dLbls>
        <c:gapWidth val="219"/>
        <c:overlap val="-27"/>
        <c:axId val="754170496"/>
        <c:axId val="754180480"/>
      </c:barChart>
      <c:catAx>
        <c:axId val="754170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180480"/>
        <c:crosses val="autoZero"/>
        <c:auto val="1"/>
        <c:lblAlgn val="ctr"/>
        <c:lblOffset val="100"/>
        <c:noMultiLvlLbl val="0"/>
      </c:catAx>
      <c:valAx>
        <c:axId val="754180480"/>
        <c:scaling>
          <c:orientation val="minMax"/>
        </c:scaling>
        <c:delete val="1"/>
        <c:axPos val="l"/>
        <c:numFmt formatCode="_(&quot;$&quot;* #,##0.00_);_(&quot;$&quot;* \(#,##0.00\);_(&quot;$&quot;* &quot;-&quot;??_);_(@_)" sourceLinked="1"/>
        <c:majorTickMark val="none"/>
        <c:minorTickMark val="none"/>
        <c:tickLblPos val="nextTo"/>
        <c:crossAx val="754170496"/>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a:t>
            </a:r>
            <a:r>
              <a:rPr lang="en-US" baseline="0"/>
              <a:t> of USD Granted by Priority Group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3.4439047815795223E-2"/>
          <c:y val="0.40126929034478803"/>
          <c:w val="0.93112190436840958"/>
          <c:h val="0.39118476660356077"/>
        </c:manualLayout>
      </c:layout>
      <c:barChart>
        <c:barDir val="col"/>
        <c:grouping val="clustered"/>
        <c:varyColors val="0"/>
        <c:ser>
          <c:idx val="0"/>
          <c:order val="0"/>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Data!$AE$15:$AE$17</c:f>
              <c:strCache>
                <c:ptCount val="3"/>
                <c:pt idx="0">
                  <c:v>Women Owned</c:v>
                </c:pt>
                <c:pt idx="1">
                  <c:v>Veteran Owned</c:v>
                </c:pt>
                <c:pt idx="2">
                  <c:v>Socially and economically disadvantaged</c:v>
                </c:pt>
              </c:strCache>
            </c:strRef>
          </c:cat>
          <c:val>
            <c:numRef>
              <c:f>Data!$AH$15:$AH$17</c:f>
              <c:numCache>
                <c:formatCode>_("$"* #,##0.00_);_("$"* \(#,##0.00\);_("$"* "-"??_);_(@_)</c:formatCode>
                <c:ptCount val="3"/>
                <c:pt idx="0">
                  <c:v>227288732.14999992</c:v>
                </c:pt>
                <c:pt idx="1">
                  <c:v>55347677.93</c:v>
                </c:pt>
                <c:pt idx="2">
                  <c:v>187684662.07999992</c:v>
                </c:pt>
              </c:numCache>
            </c:numRef>
          </c:val>
          <c:extLst>
            <c:ext xmlns:c16="http://schemas.microsoft.com/office/drawing/2014/chart" uri="{C3380CC4-5D6E-409C-BE32-E72D297353CC}">
              <c16:uniqueId val="{00000000-7993-426C-BDE9-0DEACB87FB44}"/>
            </c:ext>
          </c:extLst>
        </c:ser>
        <c:dLbls>
          <c:dLblPos val="outEnd"/>
          <c:showLegendKey val="0"/>
          <c:showVal val="1"/>
          <c:showCatName val="0"/>
          <c:showSerName val="0"/>
          <c:showPercent val="0"/>
          <c:showBubbleSize val="0"/>
        </c:dLbls>
        <c:gapWidth val="219"/>
        <c:overlap val="-27"/>
        <c:axId val="1258090288"/>
        <c:axId val="1258084048"/>
      </c:barChart>
      <c:catAx>
        <c:axId val="1258090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8084048"/>
        <c:crosses val="autoZero"/>
        <c:auto val="1"/>
        <c:lblAlgn val="ctr"/>
        <c:lblOffset val="100"/>
        <c:noMultiLvlLbl val="0"/>
      </c:catAx>
      <c:valAx>
        <c:axId val="1258084048"/>
        <c:scaling>
          <c:orientation val="minMax"/>
        </c:scaling>
        <c:delete val="1"/>
        <c:axPos val="l"/>
        <c:numFmt formatCode="_(&quot;$&quot;* #,##0.00_);_(&quot;$&quot;* \(#,##0.00\);_(&quot;$&quot;* &quot;-&quot;??_);_(@_)" sourceLinked="1"/>
        <c:majorTickMark val="none"/>
        <c:minorTickMark val="none"/>
        <c:tickLblPos val="nextTo"/>
        <c:crossAx val="125809028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Geographic Areas Granted Funds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Geographic Areas Granted Funds</a:t>
          </a:r>
        </a:p>
      </cx:txPr>
    </cx:title>
    <cx:plotArea>
      <cx:plotAreaRegion>
        <cx:series layoutId="regionMap" uniqueId="{F469852F-56DD-4700-BED8-F808DFD201FD}" formatIdx="0">
          <cx:dataId val="0"/>
          <cx:layoutPr>
            <cx:geography cultureLanguage="en-US" cultureRegion="US" attribution="Powered by Bing">
              <cx:geoCache provider="{E9337A44-BEBE-4D9F-B70C-5C5E7DAFC167}">
                <cx:binary>3J1rkxvHka7/ygQ/H0N9vzgsR5AjS7RNylzSXsZ+bM60ODjEoOkGQGrOrz9PVqOr0JeRi9UtxhbD
jlWs6CIK9SKzsjLffPNPN7/+8WZXV+3Vr/e7/eGPN79+/+TuePz4x+++O9zc1ffVYXO/vWmbQ/PL
cXPT3H/X/PLL9qb+7ratPm/377+LgjD57uauao/1r0/+/Cf+tvd186K5qY7bZv9fp7p9eF0fTrvj
4Tf+bPaPrqrb++3+h+3h2G5vjuH3T35u2uPd1XXVNrvtvnpy9bE5HKvddXNbf/8kKsIkf3JV74/b
48M/Hz7yr8wfP7n6bvwJk91c7djw8SR/V5xusjwqkzgM0yhO4jx9crVr9u/Pf/yHItikaRjHRVim
RRDkRdh/8M/Vfb+X/3P183X/ryf7Ubupbm/b+nDga6p/nr9Dt27w1fnm/FWDfxV9/+R187naX103
p/3x4cnVjfxTjvo9p/79k3/tt8f69urNsTrWh9mT2oHQjrP6/skb/nl4d2r5W7aHRv2F7UN3qv96
o47uuyGof/7T6F9wmKN/c4H7+OT/0x8Nv+h/hD0Io0eP+Ythj+I4AFp+SkkWlMkI9nATxFmU83sP
syBMM/3BPezsxQl2vW6A8TzsP1WHY+OGuzoqg/uzenff7I9eop6mqxl7ssnjTGw9CosoC3NQvTT2
PNvkacnvIk9Kfhl5WPY/tx519uKEul5ngTpO71i39dHJ3tVhGdxfNm19V1e3V9eYv5foxyEeeS1X
H0YpRh/mKX48Gnn6vNwkUV4m2H2RyV2AS+g+twefrTiBr9dZgP+yATEn5NVBGeSfvqvb27reewk6
V21/+JP79IsdfRKnQVGGYRgTOExQz7n/yyQNyqLIszKNJ/c7e3FCXa+zQP2nFqTcYFdHZWB/s28+
Xz3f7nZe4h4E+viX4y6wF8R2RVrEZTG+4INNWJZpnsfYTRKV2cTVsxcn3PU6C9yJ2fa7BydzV0dl
cH+6e0f43u5qH3HPgyBbz97LnCg+KYoZayeaT+IojIoyyMQTDPy77MIFcbPOAvEfqk9bJ0PvzugC
8NtP1f7GS7h5vq0Id0Yol+S9lU/NPImiLA7iMAjSIpU4fwC67MUFdLPOAvQlzzdOyoDu9/ONwLs/
/aXePdnEQRkGSRnydI8VrINAvtgUYJ4VQYKXJ9gv+g/uYzn24gS7XmcB+3WzO92/Ox2c/Ls6LIP8
9V11+645tV7Gc3kRrPaESzdi62kuSaAy4Xk+esIVm6DMoyAjn5Nj+an2NGfkZS8uyJt1Fsj/XB1I
Xn15uqY7KIP6s2q7q718t+VYZ29zS40920Q5b/EwzKIwKCcpOl7tZREXRZaHhaTvBv5d9uEEt15n
Affzuj3+0rS8sh0gVwdlIH961xw+bP2813lG9ce/FHMcfJSWQcjF/YiZp2TlkrwoirDoLoAB7gV7
ccHdrLPAfZmDl8MyuL+oPtRXb6ubm+q++uxlEB8F2viWoi9J+aKMsyBIshjDHufpSq53ydpyE8Ty
OxhnZ7kAnFI1Zp0F+q+r/W2z++jm6NVhGfSfHu7qd03beAl8GujzXw58TtI9Jgebh2kRBfHkdi/y
PEhLfhuqXDOO63L24mL2Zp0F8G/FVF1cvTqoC9A/UkXzsA7DZQwunbtdDngZJklaRlGhDBkXMgrk
yzDl7UZQRyw3fbOzFSe89ToLvH84tXfVvRPi6qQM4t3f5CXmONz1MM9CEq5xFIcUlKdVmHwTl2ma
9UWaSRUmZy9OoOt1FqC/2h6dKjCyuct7XaV2P5GQ9TOkowK6IuxlHiQUXfMik2T80NSLaJNRdMmC
JJEX+ySSL9iKC+pmnQXqz057aA/vnNy7fNAl8k939a+ECHXrpb1n6z7ZcYTk35I8pNpCLmDk47nS
5XXHIy+fe7KzFxfkc73OAnnnS10dlHHxr6tdvX1/5yXm6ZrGLrd2DJpxEXR51zHmvOWjKEpw89wF
M4Gck7UTyJ3XWWD+vGr3taObV2dlYH8KZchTSydJup6LL6FOlEGRJMqQx++2nHdbIfl49WZXmZzB
q538l+PN3q+zQH1Bcm5ws79ubj48XL2UlI+X1h6FqyVls03IvR5Cn4vzvIwmHl5RK+DVBGFOKZ5f
R/+D65Oy7MXJw+t1Frg/3ZFaoWTmFMirwzLm/uzUwkt8DzvLR+gpf64Y1XFpk6UpizJStJrh5V7E
Gww+zJOgy8ZPXnCyFxfozToL6K/v6rb5UDtB3x2Wgf7pHgrnZ4iWHhIo80zfs8sf7hKpZVmZhfwf
bvIR7kTzeRQHXPDk6aaeHrJN4QS7XmcB+z/ban942FEo31YuVi+bvIzoX20P76u7qx+haB289PlF
Iq+udTI3CQzZNBe7L7IizCaFOO56mBhFAt8yTZNspgQbuf0C+A7dL8fiF/BzDRuq2jef6tbpB6DO
y9h+z0e/elZXN3c+ugCYMZrptNQFZJuAbCzmHaURl75QqEYxfgSVMsmiJOip9cNoj724+AD5Dta/
gB/xAR+4q13g7w7LwP+iOSn2/HsfkS9Ioa5l+ykVWWi0hPF5lAqtZoi80KzgW2axhHxnqu0AedmL
C/JmnYXtLyHXdRFs3zXxork5+enw8zRezdwpypGVo2EiSeDezKZxIE5n3JkwNIR91//a+iCfvbiA
Lt/B2tyd0zjqoIypP/W1NpNG+tyX+vd0k/Bao2OC9Ewi5ZehlefFJqNMm4X9H+sqoAY8cgrtc76D
NeCLcjhyVgbz66Y6ehnXc2ArFuTojoAUXSQQrBLFhx9d6iU5fFI8RRiffxQD1y57cbPyfp2Fa3e3
cjkog7i3Vk4Krfeuy628DNIIuIswnXPr5abMUv5LXb4su065IeDsxQlwvc4C8J9O250zw0odlgH9
Oen5q1fN1tO0XbxeAJ9uCl5vIU/0MoFEPX7Dq46oIIJqSWUmKZJpkp69OEGv11lAvyhtpw7LQK+6
Y66r+49eBvBJutrVnmwiGDRQpOHapCkx+uRqD9KAW5+bWICfFmPZiwvy/I32V/uz9rQ/fN7efHB5
u8knXbr6F/WOYqyXuFM0X8/Z8xyHotBf3tOsXcpjnYQtZVqJ9vvPPUd0lLid6jNmnYXBL6zBc1bG
4J/SA+lnih4eRH/4S294qjNUYSPKsXmRTB9uRbiR8D4gBkgi/neTh1vBXpyMXa+zQP0pKTq3Tjh1
UgbyZ9V+T7bvL7sPPho7DNQVIztqLmVyTtCrJphBKA+LNkhzajOZaoaf8qzYiwvu8h26dRa4L2TR
DsN5j1m0RbEm8FztdDPyfM+gV0pz5SXwMK3SiEdcIX1xOewL7Wl6N89eXICX72AN/CI3rw7L2LzQ
p73l2EkmdS1XT0Qv6gXwKzsKxgh5IvqAZkm4GeTw5rqeZS8uyJt1Fib/D1Ly751qsd1RGdzpivtY
7/ztdy/WrMPzSA9I1dEMM2mREounaJLnqNnM90OyExfcsfgviOeXkCvVURnkvbZ4Tk23JS4N7tIN
ChCUU0JoNTj0OVYt2hYRGlaom+QzqibsxRH58zoLi1/o65UX64sxviOv31QrIA+wOTF7gJAFjXKT
Wz6BnAHlFsI1WkeT8I5foVOTlFn3+yOv2kG+FeR1mLUcefhWJWW2JKVPYkK9EG8PMwePkMc00M08
4x1pliB/fgj+/sgPn/E+x3c8rnVlbCny0hYbcI2TsaMsN9f9ToYG1ZsYVl1MQ7Qu/vaRPXtx8vZ6
nQXyy9piu2bP3ubf3iFu6G1oD/tJI7AU+nhDpzh3OGy6VEmZDN091dgkzVKwJ/GJt5/hW2VOyXr5
Dt1PxgL6hSnbjkLUY/+PmxrVy78edrW/fCu6Glc0fjqMIFeTq1P9kOPHHeqFec5vIOCNhzKGiTF7
42cvTsav11n8ApapF8phXQT5R3L2x+2Nv/DTzbwa4VLodiG3epRFSqhulLuXt710XnBBBNmcJILs
xQV+s84C/gVve3VUBnwRsTtIT/zJz26qIg9XK9dBvRKyLRn6NEmlgWLo+wn4aKXlIZAHWTDLtWUv
LtDLd7D3/Uue9+qwDPjPdhVlP9VbU229LODkyA6ul9UjnUefHLFdeBYjvszn5jRMk8/jT+NEPQT1
jXN2/LIXF/jNOgvLd2+YloMy0HveME2iZT3YIc+XUZ7BxxIFy5HVA3tCVy3s25n6PNtwQZxwxT6D
74q4fMgl4k8ffC3Slmsqn0CSF7oFuuQzYNNHVVKkJfYLyffMtVOwFyfE9ToLG7/eVW41WnVQxsaf
tdUBafPPfnr2eNV6TYRSIaUYXvVCtRle7MR08Ky51alxU75HtbT3Lb1nZy8uqEPdP6+zQH1RiVYd
lkFe/q4dSrVeIo8LXs25k8mhcYqHGhIowBuOH3PoUguZXrfQ8csY0C5lLy7Im3UWyL+qRb/CjX4l
R2Vwfw7p7nBEid5PUka0WhpHWmcQp2SqhPCwpgpXWHwWU6sj1TqTuRVChwvqZp0F6i+ZFPG+uXfk
48hHXSJ/jcU3rZewo1zRW93S7B29FBmKdsgQy/tMiHWDCF5SN3KpQ52RSs6kSxphBMcIvl9ngTtN
jSdI1o6yR3JWxt6fVcc7LzEneboe5jTNiDBCzPMMzsXYxRcbYJWgTwj4M6VZ2A5Or3azzgJ091YK
OSgDOHm/Bx8B5zGig6qlRs54mVR6YWmciUidBMoPmllSCNVCyQopzURdjl5fKiZB61aL5zt0t4IF
4AsTtOpH3Gfoe4/hI/D0pa6mVot3L+IY2rTpdR+5d55t59zchFQtG3G60/U6C9R7pFxiue6kjKkz
TOqu+uQtr3o1sh261DzZ0LQpAF8anYeXOrzqDEU7VOiLMptrn4FX7fR4M+ssgH9bHavTezf5i5G0
2bOm2ddemjpjAta61DOZPJAiZCicekm+DUHHx3PlM2AEjfqelTN4tyFI7hbB63UWoL+q23+ftryy
nWYPyBYvr3bs/dOWd6CX2CPfo5/OS+/3FMkTGJT97S79cJdunhwdI6SYEwnvalbzhq24OHr5CvbX
u3uKTiWf+qv9efVQH/wlXqiESmd4y1GXGVLkaSLIF9NeOdx8xGOdFqeu9ja537kh3KI6vc7C4heN
ihzFdIdDzePf25GBvKFX8/bpBjo1LVH0x4rK2SSil2wNzNqkDEq0EKZTxGQvLiZv1llgvzRf032r
3vCfbQ83jZeuHuXBFSN6aBYMkIvLcz1m6OpzaNfywINwL43TU7aV7MUJeL3OAvgfKrdZkd1BXQT0
p199VTIkn7ZWZJduRHGclmdUL+b0qYMNFRqh0SNsdJa0HUR2PMfc+NR6nQXkL+ubD7t6zwjn9y5P
OdnjZWj3sjoe73xVM+S+XQt7WmTjnMgtJUunBoUOzV2ecowayeJuROgkPcuLzA16vc4C+mUvuQHs
z3aNzHO/EglbHx90JNc0x2V5eMdod5gu6VmqchzURyT14N1oNj1/PjR79uLi6eU7WEf1y5Ush8zK
Z239qWr9LMbBfu4hWI49+dg4FhnTfubA5YNOtUtGVG148Ksn3Rh7fhlOdm/WWdj9CzfdWvmMS1f/
rG2q28/Vg6f2vlrhXVTNmDmC0Z/pciNXH2/g2aBfVz5CpsNu3Qrvep0F5m8+Q3t0uuBHE2eetQ+H
hr/J2/Hva+oXxqhWwpXD3mXmgEp3XFRnkLODhYOjx3LUtKHey/TVGfyAk6PX6yyAXyBnRxJ6kLb7
S8sd76O1Y5yrpezI0cOe+i3SPPqGzArEHcyV3dmJC+TyDazv9mXaZnJUFy+5FlLd4erN6f5+e/QS
+zTUl+zy2x2aG70StMolSpt+6OnpmIJOyThw0aqlcdqElD25jr04oa/XWRj8gvq7ilT7tI2v9Xec
7YqAc6kT0JGSQeaqKEcd0QAeYeWmM1anCTXgPVvmkczxn/908+sfq1sGABwOV+d/fv+EW6VfZwH4
MkHqEcvmtPfVw68Ww9MWBUEeyRNSsAwJnujQM3tEhHDondLUq8H7DV/tFsPrdRagLxIx5IMGPt7v
2SMk0frAarmDL6HS0AZPx5uI0Y4IVrRFUbmhbkNFdr4Az15cHDxPAPvr/X9k5owba14d1cXlzvh3
f0tydK2uZvMyBB7teebEknmfAi/K1ClzGAPa5fqGqaHN67zbFzp6vc7C5p1vdnVQBnaPJ8rRO74a
20b1v/dJugmBtqAeQwMcoyh44XWPuwHishMnU9frLBBf2v3OWRnYr6td9a463HkZxZNNW8vJQ7gh
9xoiXpRg1FPCvMweoy0aDcOQkC+YzgJnLy7IUySz731FU5geNpeEjXzMEHb5m3wEnVtxRQePGTM9
UnAXLYNRJM/NLmR56u0QsRRhvv+19bka9uICunyHbp2NuS9reB4EddIlsfN0gGS43qhYgnmRr6Cl
tSzPEhaXCXkGyzA5MmbqUKoCPhlJMXDzuH4nN2/WWeDO/K/Dw/HOydrVWRkn/3a7pw9y/4c3TI29
99HoZVhEj8HScB5PX9L7hI5dyQxRRkZN8jV0RVE1U15euxr9ds+d0vLyBawtHl6lyqbLzE8KKTfy
z/bhdf1+2+y/f/KvPVpFt1fMHTrWhydXH5vDsdpdN7e1ShHIORngXze/iraFj5DjI7XZLYUcGk0A
TzZBxS4hMzPj5wnjKcpzrcukeEPjNX7ejVvHd7BGHSrk56a5dbH37qwM7Lh5T5k2NBXpdNly1NHv
xYFfjAa89PI834pcbuI0RClgRsVM9uJyu5t1Fl7e+fmmDuoS8hZX4eGwUBzxWp6dxqhABgNhy6gY
TDvh8g0ZeJiUtEZBxLgQTevNnL24AI7uiX2i5h/7A7QYJytXR2Ugp3q7V9JFPuKOkazo3hkMm1Bu
pdEReDtpv4uSawnuAQWYM8dyOmBGN7Z1Ud7E8TyakP8C975AskodlcHdczlqxl2uiDz6cwRqZwF6
YcxNXHxEszNXPuIH6fTVzl5cLF6+wxdc7O2+Prr1O6uzMtC/QK3M34Hg2PyKzOmSClyO6DCFV1Gy
GSGPTJ3MlqOFqpyXNGEvbsj36ywu90U2z1EZ4Km7tt5G8nGyWu012ZTIRDIOkvEDMu1XFacvXH2x
KZGvY96ISFHPSBKzFRfUeR6c11mgfn26f1e3MgfK6ZZXp2WQf958rK9eikqhj9e8ROBrhXfS/ky3
BKNmAlphoNYNTZ6sTcFPAlXSIIFoi7fvP7gP79iLE/h6nQX4S5nz6rwM+j9U9ESSDPASe4hwPQST
kOrqOxVUva+bF81NdSSzcRj/i6sd//54ksRGTIcUpArC+6JIecWPsYdCS/FdWqTMb2OQsUMDxylj
Z9bZYN80bp0y8ikjb3+8q97XPqKOarg2vKWok6elGxKtWXqkzlzJQXhHX5xh1E86ImUnLvZu1llg
vohWp47KGLvSpPT5RbdajlYq74jVXI4EHQBP6gZtainAniszvZ/RaVo39jQRqn2adkHqZpCk9ZVT
R+5sRf/OE52GdiaG9eN/LwGn550X/LlpaqpbJTtxsXSzzsLS/4ZWsGNavjspY+jXFNy3JPl99O98
l9WieXohU5n8289+5+IYoE79lVZI0nk0z5wnzA1vdfbiiLt9OL9CU5R6pWgKbX1btX6LTsN06x3u
0is+3TBoQl7yVOKg1YzVbaQ3isq8iFQmfal28BPAYzvlbM06C9Nf9I5XmQkNvuej5BQx5pEs6ReH
9JKYQ+bkrHkwyuDIcy7F6snudEIn2uv0zzk9//OR/TyStRVyT+c0LJBf+pw7E4ku4G93zfHoZ2Qf
mWkvS80e/SLETJgSzJQJxZoden5RJOYR/2gnNJGhk+M36yywl7Zlkq131b1LHkc+6vJN9xdf+VYM
BFjP2UvxPUN3tpsFPJotIiYvET3Nc0yXmmmVgXznFufpdRawLzZ5Oa+LWO+u8tfk8ZUr3vS0QzLl
BZ/O8KB43Daj0ncyBIYSbSdP2//qjL93uunlO3xFfz++7r0GX9+5S/09etSQ6LH7frjI0N8ry4eO
B01nftBE1Lc+ffFdbx/oLzb8YdcUZVqvsV8tiwf26JahVpsQ5E+nDyjDp36PNjFEXJqo9Acbw3fK
42H49kXa5eCrx+s3EegViFL1zne54cdRAs8Wzz4nRA/4pFvJ5yNVL93yE26G7MXpia/XfY0rX87r
27nyNel1OfgigEGwBzWnjJRu3SC/A/gF9z0aGJDw53iXkZvwCZZvz69fbvmKdfKNWP6ao4akdlPS
8q5kzjplIFOqF7ePNAptVKgeirid5n0at+9o+f2Ioq9h+XJe34zlr0eyJ7Mby2VPsN859km8V6Jv
C+v2sUY6ogE3t9+v+xrgD8n2vgd82gCXu/2QfgcJ5YKuJXoCPkK39MozQrQTROmDDWP5TsRr3P55
3dcAf6hn6jn4a44jCRkyEnOrq2b4cQutBHwlmhk8yjvens4vaPDdxpGQG7JvpFx854+mkvj91Iv0
i2sFy5fpwMjhFGoGkcqEDe98UUQrU5rP5wZPFVHk+NTr130Ny5fz+kbufGgW2gCXg49Zk95jFl83
O3ro9hEzzhgtSYlvWsCXbbhc92adBe7uOsZyRgbwl3RX1X721MXZagTshLEjYUHwnkLFEUxHaFO4
FUGcrm4/lbJlJy6AI7J1XmcB+OvmXe3K2FAnZTB/oTi9njbVUUpZDXaSecwnAO6yq9Cot+/Qw8ts
eNz/+X8xie0KN+D5Dt0PxgL4xde7nJcB3+vYjp7z1Tw8fEw4GiiTZzkTiVQD3SifA/RaB2lKyGQr
LkYvX8Ea+2Vt8wNH733bPMnTFR91kLAQPwmVOoq6wkfYM0MYBnYvqaAzyDquzxwfdf26r2H4cl7f
iOETS69ZuC8CmQ1vhFBG4COOB1uD2dGzrdSyFxfLN+u+BvgjEr7PjzrS7Stm8WFocenj2rNzn/wl
+Mwik+bbAok0ajw4AF00Plu+7MUFfLPOAvx/PrRtvds5MXXUWV1YfbMj2ttWXrJzKaL1Edfy95zo
1cLKDKAyTWfQSQKfxxw6ORnjw2WscP/B2uP3rZJfWrTv11ngvjjUk/O6wN5noy+wvx6D5eCToQl5
3Jk4/tLoBXwZVsFMyiCFxDlTtM8dPX6/7muAL+f1jYAvItTrgU/hjmAOvz83iw52pqR4kMQ891br
D+49Pntx8vh6nQX4vMpoknPjZqqzMsC/2h6P3vZdiQz1esDTasd44XM9vmOwjl/32Ds0zTkhe9mK
C+5mnQXuiz2+HJfB3uvHPXqj+tZd6vFjId8S3zGdjMkl004MtE8R0aDDlue/zLHRL8v+umcvTuDr
dRbgL9U+5bQM9G9O+0N9vGJo9c2dp8HempZPQRb18t645aAGlk/RhjcgUpipcDT1B/foU+x3Ql+v
s0B/sekPx1j4bfr0xazo9okdA3RU6MCkiq7aUw34KKWJoFbOn5JRmuNpsRcn8PU6C/CfV84yOtJD
dGn4P3g60EBAWg9zlA7zSATOe83DkcEjpQ5DA6HUrhmj/2Bt8LljIr9fZ4H5YoOX8zIO32+Dpyui
x2DpXQ89Cz/O+Hi0NFRJduLtkVKBudkT8nWQocF3E8DFt5xfhV8DfDmvbwb8Qj+yloNPkK/7LEZG
z2TamAoP3WuioKM/U+NeOD3sqECe130N3OWovhncwxVFNcjmkdWh37ogzJuo4AoVX+ZcMOCmH2TV
Je40+L04xhfn875iw62c17cD/orMrDiAh43QUJfFVyZiQjzJ55HNoWOGGfPSljt53VH1dQrx9Lqv
YfmiKfqtgI+prnfdSzI3pPeqEzYfzTkgvmckJVOpH3X77MUJfL3OAvylsnnDObQ/Vg9obtafEM6r
PX3b68t3+YUfFjzsgJ9K15SqJZTchMwPLwE1BWMml++WzpVZKd3PxgL+xaF+x0D7RtpwRAflkVv2
i2U2wghWrUgnBsK6VTHxheMPNzIJg6fgo2T83C2tRyv31wO/0435JsBHwXw1y2dqEXxs6NgBmgoo
6Knr0YAvE8xowGOqYdefNynhyl5cHL9ZZ2H5P7XVXvlpp+K9Oq2LO7+t69t7hBg9dfor3vk01fEf
kjuqPK+ITQZ6cfropCKUWwYJrZkT6HHebne+XmcB/XKnz3ldgO919R4ltPWcPhX5kBYLVFNpxUin
4Gcps41Mi87wocdOXKyeAoJ9dueasXNtezq4GL180AD3Zn/TtLdemvzFtJnlcV4ig0h545HbyyeD
iRFRlEGljKpMkEju2rGHuLMXJ9z1OguTZ2rF1mmEHRIS6mdsLvm6bT7Ufkb30CXXs/UUGg4VW6w5
ZqzJOMALNtTsMuZWdj+KaXTPXpxQ1+ssUL+ujtXnd5WTsauzMk7+zV3dtqKHfgXV20+bj9fUT2Sy
lQyYF3+P/Lmqc5lrXvQTUValH0vGYAQXHKE+qcdenNDX62zQX6iIPyzbev+0R+pyReMXqyfExwMw
kV7xGwz8RHlUeRDLh5s/n9BnL07w63UW8L9umFTkZPrqpIzpX99t99XVT23zyUuvL9H2isAjnZtF
SSoD69Ski8tKDi87dHWFsoHKYiJkrf6Dz3Yve3EB3qyzAP5vzZ0aPOmCfXdYBvs39e7eS0o2b+HV
HnXSgJUhkJggmKQ4eBIFG3MH9SSPkV7gsofDN23AYituoPfrLED/kef8B6YUuYHejXDqY7z+7/K0
8ZJc65pPOuozGWwNejHSiXxinm8ChDMLlJQ7lzAu4MhenLDX6yywh0p3+qVp3WZdqcMyBn9919w0
n7dMO33w8WFH0+Jqtzxmn1GeYbhNxgMukfzgpdlzy8f8KgLE8+cFVWQvTtjrdRbYL2u8HFRt/W+8
pJzWX7grvOpFNbcEeSZeqLFGI/DRyS4QUEgy5fZ5AQxf9ezFBXxqhV8vga/Oy9j+8xMSC+3B2+od
d/6KRD0qN8hhpTRbzGR11J2Pxhb9GN0LYBrpRU5EPfkO3e/GwviXRXpyWAb861314OuFz9Ca3vyW
270U7Rh4xmhieuwmU02LTczwIzozo8cmHPbZ2M4dTPbziD4+uNtncRfiPszieow7D/C1cJehV0y7
QkmBFH3XWTfy94R5dGTS2z+bxYXO61az0+ss7H3JZa/O6tLc6/t7xr95GeTR7r4W7sy8EsK1bric
Bnnc75TymEVZZjNKueDuFuTpdRa4O6dyZHdDJ19/qmVGpo+wM69vxfAuILjn2S7DamHejdL3XO+Q
9hiTwWBIacc2fkYncCO38I6/zPp6f1Pdf3RWUuqSkv2T/prUgKe3e0Fv3HrWTksNfXZ9b/0ob19E
DLKNU/qvY9HHVnn9YVTPXpyier3OwtqfVw+fm8ZtjK06q0sv/3DrZ9IWGNYCXdJ3XOrMrJbei8n0
Yt7x9NtQw3vUxbMXF9C5Ns7rLEBfNNFSHdYF6s3ul+pXL108cfVasMvwCwaYMoqcQQgzslkRY/BQ
zaTVihG3MtSy/+DexbMXF9jxV/b8y1fN7oNLylY+ZHCxK/WUk5/hXGaq45Pn0hfzLsnShgE90yTk
ZyYWFxsZifF4ZY5g0K1Ao9dZ2LrzCFN1UMbOX1e7evv+zktDh/3a29tyzFHLyeFdwbaXTN00hOfB
jryCdN9Qk9ef29s5W3Gyc73OAvKFvCv2bGC/9ph3ddHcthx2EnM0SNM7R8DGxS5ndFGVozRD+R1Z
XHi4Z1cwjOXYixPuep0N7m31qXYqypFeHnj4n+vPaCa0fs6kh+q8nrXnMtxAVJJS8tdd/4GBvQiZ
cUjgTgUeGiZ/PDF39uIEu15nAfuzU/uhdrrX1UkNbH2PwNrD4erNx5axiF5e8DKKZE34CxSQM1y9
mPXY2Yco5QYFrRXlrFQOO3EE/7zOAvxFrLtRvqbZw7ppfbzhmSapTW+5q89LFFBJwHZPuLGrh4BR
BrH8h4eeOIX+16ZpN4nTFS/fofu5WMDuHNWpgzIm//c9Md3xltjOR9gL2I796S+HPYF9TGM8j50w
myTpeLirfDxPON5xpOr0B+vILnbL1vBXWcO+tJlCbdugf92gt7LbevqSIw5fC/xsE4viOeDnPOJJ
vY/Cu3SDN4B6QfMkRdjSPCF7m2cvLq6edIF9Ie76BCn6eLpxesPLJw3j+rbZ7SofrV7ob+sBH6UA
n8UJrdHEcWNnX24QUSEC6PN547yN7MUJeL3OwtkvStepwzIm/+ZIQ8XBY4e/YmwvnXNkapGeJ0nT
dZ4MYnvYdlCyIOLNPuRjt8ie3h1rd/9TdaCO4hTa8zEDc2+r+7r1tCiT07u6nsFTZYNREXTPeFGy
vnzIc81HGV1zpPBFJyVLNZu79/Tsxcng9ToLg19SeldnZezde54dF9eKhVhehyFCGPPFGWTOkdDI
mWw2m7uTnThBr9dZQP+2OtAB8d7R7LvDMuhft/XhM096H695eM76tl0a3CcbpXxJEKcn0l1aPRX4
y/K7fkr2oT07cQFevoG1r180yajLR/b19zfHq1fVaedl+oY6pqa1L0WdaWS0UOix1JPsXYB0QsIT
vg/qdWjR+3r24oK7fAdr3H+oPm1vHYkX3WEZc/+BnHPjZ9IW9Yq1rviUBA1PeGZVIIgjasejK17k
UJDARTBUkawmLTRkFZyueLPOws+/2NLPvnON7QZPOVD3NG1HYVn72uXGzhM+TgnuilxmVYye8NIZ
n5RJBiUnkiZKUyPonTx7cTF2+Q7Wxv636uaDo613Z2Vs/c3D7pOfz3eaVdcydRG/oTNa9G9US9TI
1JlHyYxiqLaEdQy2mtIuKOm5eXi9zsLU3YdSykEZxP/OCIOHq+fV5w8+hnNCg1sL9nRDhh6lS0nD
ige5jOV4waUZYje83zrtE/2p/a3ORlwMXb6AtaHLre5Uk+uOyYD+ssFj+Nskg0teEXQYVowbzQLE
MCbXOjG8/CDQLn9sAC17ccJdr7Ox9VPrOrBEHZUB/gf1N/lo6cyT0lmTpbd6gmxlgLYdOtWzEytK
EvcQ71BB4hfR9cgPeRfsxQV0+Q7Wxv7mpjkKz90pUacOy8D+tnpPqs5H2HOq5OvZOko2XNc5qgei
bDMVtYNwh8JxhNwtKkjTegx7cYFdvoM17M41WHVQBnKPmXWUy3QddKmpc6mXlFrK7Dx6Vr1xTD5e
/Dv/g75FQr8b+ludnTghrtf93t6dgzKYe+zdLwbDLIVcBowTuzN2hKwrtOkx5LDqAth2tCsyy4BL
QF8r/ZuNvbiALsNtrM38umppVGaI0HVz2otQwY38s314Xb/fNvvvn/wL+YL69urNsTrWpNw+Nodj
tbtubuvvn6CwL0xvA/tfKMJUu9urvx78JFxg7yumaci5poRszCJLCX6UfQzsXZ7qUn0VjrV60A+u
dtmLC/hm3e9t8cMsjbfxHJojKzp5IVoEecasIZohOk3fC9Cpt1OQh1yFXPFZx3oIOntxAl2vswD9
ZbM/vm8w1QcXm++Oy9j8P9sGp7E9NMp/tA+da/jXmyfSbfDdza9/fF83L5qb6og3mfyLw+Tf/NeJ
fb2uD6fdUXV3X6z+T390Nfju4fdPfkbH5e4KB9fQsVeNfVe2psAF1IoMQVJEDjrRosGTnYwsCdkg
6hXMxpc7sb3Tk92sG3xzvvj1k+FhRN8/ebqrfyWIr1sX0OWTLh09NIv9w9WrhkZIH7EX41wrlqcj
LmSWZIJSmbjx8cBJqb0haYn+AY6eZ94kHS97cTJ5vc4C/C4ec0G+Oypj7v5GdjykdIC1NLKTTvcS
VhVjw9U8uXFiNt/wuHucOi1bccJcr7PA/O1255iL707KYN79TV4aOuH1eoZOaxTBPAOlebeTbR8m
ZjF0GHYZvc5Grnx4t7MXJ9D1OhvQUaR265Hhe6lv1FfZ36q/ydN6K15rNXIFDj4JGSVGHg7Vwglz
Wh7uv5mjk7044a7XWeC+yMEP3nAeO3g87nrGjhCdKH5wsc80PMutHjOADoUb1TelowmTrnGK6Pit
fEERZkkyfhDO+Yt5QbFkLczTDdLjCTrE8E6U4uzQwVN5g11n/Lv54D5dw15cDF2+Q7fOwtCd5Wu6
kzKX+gseA1sSOv693HIIs2thjnMnAYcqKcl2GSI7DuSw85C3NQ3R8+rTshcXzM06C8yXOPeOFdZf
6v4aOknSFaN3Ka/IfyGUdoNjLt/rcqMHVGeYI0iufmawjOzFCXS9zgJ05/KLOihj5z+e/n2qHv7w
3xUtr+RAPDT3IFzNxUOoKeh9TMqYl9S0H0bIFRFCVjRMkH0V9kXvZ/p7nb04Ia/XWSD/P9XtB0fx
aXVUBvu/0GBBo7unEmWURPrjX/5ej2TizlxyLtokdL4Jj1baImemSLENF8iJIuxL7M/BqG4dn+vy
SZfJOYX6j7vqePUado2XJl9Ke0/3el4KvXDoULTotWellj5w9tkmi0WPPKNpgg7Iab8ze3HBP9fr
LEwepXDHARPyMQPwbzk2T0nSkCHWQj1FWraMsyim43mmEIM4HS2PiBuctemkT2qQrBFihgvqZp0F
6gutvpuJ1od2L9VAoddbT7nSjG5eDfyMKWEhEb3oGEB5mQT1/Dk1WSFRn6/5EfiyFxfwzToL8F9V
h3+fmiOTJpzS8uq4Lm763fb/Ve9qKXd5Om2AhoXVau8QL1KE/0vmRpK2mwjOE+DTAy9a9MwTzTpB
+qH1sxeXH4B8h26dxQ/g2a7CV7uA3x3VDPjH5rOf7TEw3XobXH7fS6iH2y+ZJiGh/PC+J8Qv0oAW
WGLBCN8gfdFD7NmLE/Z6nQX2b06tW/WdGcic1CX0PBX+l4R4v00cGpyKFOepUXcH3yE++HNFHhhy
B6AKDP/FFREuehFCRIpJ3YEocoU9sWIIOjPkePdRrZNUrpo0dQn5mCbw+K7m9ebH6wffpPuiv300
Hr7JI7Gry4MyvLAvxY4APYf1HsbJ7PRHsOM1jst7TIcqZy8uBmvWzQA2+FeKPVHdV/sbt54HdViX
NutpfI7q41qgQ3wXwgSt43ho3q/jV5mwJsi/qIGAM7pz7MQF8kKvG+A7T5i5XjjysXtp9uG57yMf
0QuL1wKf+DvkPzkToYQxI5SYwZM83+TMg0QwDAXZObVJ2YsL/GadBfzPq90W5WeX+Kw7qwuD3/+y
rXe3/0uu6cF3/48sOcgMa8GOzccIFJBjoeeF8HtEh5bkK4pz1N5KXu0zTKmCvbjAbtYNvvq81UN3
dpSkUSdlQIdl2Ta1j5iTUtL17OXROBrxBX3JzHeOseexn882hTDnwPssMdr/2PqEO3txwVy+Q7fO
AvOfhNruZOjqpAzmfzm1XiIuLeX9wS9FnFCcZ1dccjSxSrkPnTuZN+SHiPdihkfMj3CPnXqb5DtY
I/7shDzB/TuncK47LAP6j9W2pRv2s5emTu/BWsBLHM/7i4zqWU54CDxxfMn4T2quwo+feXjn7MXJ
1PU6G1M/bXeM93TqZZQNynfqQ7p/VB+uXm9v33tp8jJaeS3kkY+Ucqm4eWYyT/KtXOxc91h71wU1
LbHJXpyQ1+sskF8mRCOHZZB/Uf/aiVh5afNqxvo6b3ecPZTXgB4nKPBTsQJG+sIqRYuGPihmRSj9
ycvMS0Sk7FZP1+sskH+FsITT7a4OyqD+Y9XeeytVQNy92vsthTSFZDhSwsz5kZrpyNOrlgdy7/Q+
ok8UToly7MXF3uU7WF/xi5/vHNcl9g/18Vj7DP9qGXbgzxGTxt/T/jmbuymEQsn7HUnpuakBaB04
wn9eZ2H0i+EfpNl9z95gOavla4GfwZ3ICtOrjrRwog7qoscR689THD73QZe+68OMnibLXhzh/4Ku
5qXJO1U26iM9/+EPV7T+kFlQOP9znkYd1AB+rD9l+Cv/q0mphXRv6Gj7/bqvYPtyWN+O66dPcLUU
HkLykrPXsyEU9ciAT6QfJrAgyOnPq9DJXlxs36yzgL/TAHeK+NRRGejfVrv9SWLHT16+8chUrGj2
2C6KBqgM4t2h0w1jPtI6zANLokdz9rIXF+TNOgvkFxKqOo0G7fR9ZlBybKsZPYKjoj2ZCKNKMvMj
jy/QMzHkPOrbKF721z07cQT+vO4rAK/8mAG+Pt7c+TkpCILDis+8GP0pCCcR84K6kTCXZTqmgyE3
Do/ukfFQ7MQJd73OAvfXpyNAuSb0usMy7h5d+hrCvLcMOthOfay9PIsfoj8WBogS9UH8APsYfi0z
BGiMgko5FTXA/bjF+HqdBfgvqxvHUp06qAvcW1iYSIR4mc2D6LYe6OTyspAJQbzsZ8YEFWTz0LHI
tDZp/8F9sY69uJg8/VTndRaoL+iLUjFL7+V/qhgO1foIOTO6VuPhMNhZpIXx4VRmOgXhgZ2HG1J4
jJEh16P6oXTNoL/d2YsL5PIdunUWkC+ZE9NpKxrQZeLMtvIU9hXde0QLJDctz3gUqcYZXK72EPX4
AUNnkLcHPjf/rtf93rCrIPUbgX3FSJ5Zr0yIYXCHqI5OtKUZ+En7+3kw5Myt7vh659diH8ovMvZB
HN/9TX4aO+TU1a51CvMhNXkKMVj0lHdFYR7hMphZhHPzg4HYi4uPl+9g7+OXFObVYZl47qftO1op
/a3VBGsKEiIqjr4kMlUoSU8kSEnYxSRzUSOMoewUcLVGIR1cDbe0jV5n4egXaFrISV0A3yA++pxG
OB/vd+le6E9/+fONOD0V4VHqMxK/DbN1NEAhcEAyB6cw2/Qse3Eyeb3OAva31cPeiYHVndQQ9sO7
pm08hX3FsA65cMTiczUtRBXeL6N56BglE71pdmb889zURw7WKawz635n2IdRHdbuL+zUR9eydkRs
IlpZodoQ3MWU3EfWLlME4N4UyNPJn05StPA4nFJ1Zp0F7E93Szpo5LAuDL6tGEPho7UDw2pxXQyh
ElFRYduiTzTh04u1MwCOLuj0rDbc/976tzt7cXHy8h2s47qf68/M9NlTQXMTnlXnZZD/OwxrFE2q
mzsv0c/WvOKZIIGyBQ3MWSLku6HR84RPyNwkUOzS/s+HT3j24oS+Xmdh9NeowcuATpdiLM5qQLf9
iSwtUvRXP1Y7T2c/JmtKHKAumzMNLmNqBI+7EfpCtoZxm5cFRB1VnxnZPskfJ9s36yzQXzTYWx2W
Mfyf2rre+3vbg0WPwNLYntte2qMSLnTFsRmzL0vKctBskCOHpjEz2hsIncQNzLrfH3rVGqazd75D
v2agR3CfhgTxfTZ+EN8DPX9U5vRYdMPj+t9cX6BJegLtI/Tv+Qb3COjtibcLrX4U6Pls9QTcq73o
kw3AouF5MdV1AD09s1Dwie/xDOdxI8Prnr04Xfd6nYXVLw725LyMz3/bbt/fHbvxgP4GfRgPt/Mj
BidDMoayFr+pc4Hv59JH0gZmvZonMAz6uPYZF5rQhNV11Zs6oXEATuk8+Q7WIf9CB6BCmW/E9yNx
sBb0NFklJG1g3s/7fpkPCd8WX02zbcfWGTgAFO6cHIBZZ+EA3IvzclDG8l82bbv1eC5osqoSORG+
5O/DWYVi7nyG/1LOo3Ve1Gx1esGYvFuLFd/ha5m8CmG/EZPH+65l8qpwB7ZCuplrnsfbk9JLcxkg
qoq5Q4NnJy43Pr7+C1rnl5Tt1FEZo/f9ibdqK7VoT4chs2HRoY5UWdvQ7Lnm6axCoRKR6o5n3//i
tM07tlIn/ToLX7/smh+2UvsNPYJyK5ZwImbIgCtFu7M04SjO5wWYIZhEnwW/jKl8HXtxsXr5Dtbu
/kW9b7Zu+Vx1VMbm/77dCyPLx2QuRbY1PX2KDlYGt5LJAFRqJnE9Dbe4+aTTzJh01MpeXFA36353
g5fDMrj7bvDlinG9vNZC3u38Y4Z0m6OXklHFCYnyIGhOGRpcAy7QiyK2tcG7ttDLh1zC/paBgTVq
KTtP58OiF91ftUvTuEgn0D/bjSFQVLuRm4/orId8j6tnKrQR4epveHbigjqxpL1CrSvq8iGXqP/U
bu/rg4yQ99HPk3Jbzc8nErhFjICNM2XNUz+PoRdaS2MQz8s+XCA36yx8/Ovtzd19s3fSx+kOyvj4
59X9rj56Cbkqp66TskOLumSIGIPjgtmrPRM/wJ2PbA6ZPUXeGMLOXpxg1+ssYF82BHzYN/m8aj8w
y0KGgPtq8YGZ0rrczdMxLeNzUcDjHxKvXzp6CJgZ0T7yd8jkzWqlsBcn+PU6K/jfMe3x5KSBB0N0
ENkBP6m7d6f2vY+Wz6NqtWodvTUhRHs4dRj/jMxpuqF4DxtL+uzOKvUDy5e9uEBv1llA/0MFoUaN
7n54cvXbMtVG4vn7JxDJ5aAunT3yOG118BH0ArWStcI6RE5hZlB+pXOWdvhxZ00ugpcieZmgaD1L
uGYvLqDLd+jWWYB+3VafHEcPqKO6hP1Tzf/n55ShNF6tjw5hjIg26RCDB36Uq4duHsI1qTVGi11M
oRraOntxgR3vYt9H99/OCubqpC5Q78dVeWntFMjWsnYomKjhiH+fD+6YCR2lwtGCoinT4cfFGZFM
dIHdrLOw9mftaX/4vL1xGjQjn3Tp50X00uPIjl6XtbDnAY/UKe85I3U0iuwQIX6sbZZ9OOGu11ng
/te2vnXlXqpzMgb/shFpBG/zNgVtb+vBPhr8PAAdLZQQ3iq69rTRE/5N+qnYiRPwep0F8AtlcOSs
DPT6L/MY/Vj73TWec7zUUayV4stkdIHMlYN1G1DZhJ07L4zhxLtFUMOec68hcwns5ZO+NfzL1QhY
zBUUASzGDOFTRN5yGOeJFhLXPaODM7K3ZL9J8A3iPFa5ZXP0uq9g/wMGlv4xeWv/PFU1DEvtH0oG
Y6OpyGdnSYwh/jzvkpASZ6bTuCP8ZS8u/t+ss8D/Vd3++7RlXpFTQqc7rssLoD2KwpKXsT4l9B6B
pdCnG8bREMWjiUVhZqJ7SsMNj/6Agpd6/02a7AoWuyBv1lkgf10dq8/vKie/r47qAnYeDE1LUsi/
6WQc2YrhXh7AxeBW7IbFq7vRUHEE9YT8LgoL8402shdH2L8gn7MI9mG45y/sSFGv9riDaB2ihRWH
pHPw5eP+KtL26jcBSSfmFTil4cheXGA36yysfREDSx3Wpbm/v7t61VCf99LiaXlZz8/jwhP4lIzt
A/5MmceFxUcb+V3QRU/CT8QT9NviXJpnwolTad6ss4D+5VYkKh0bK9VhGejffGxPTDZ8td3XPmKP
yazo7cssFuFDLWs4eN1j9Zg64tYlLPsZLo5sxdHq7Z39QqsfeXufrZ7jXpGGBc2GYSZUbOiqnTh8
aagtIDjQcQ/VjpEXOqzsCTnsxRF6exrWQugHVKzn9Fb56/ARu9AILA3sGUfJY52hZEwvQv5MkgWX
Vk/tJsfq6acuoeby+9Af3EPPXpyg1+ssHL50v6sXuEts353Whcc/1n6qZ5BwX++aD5hExZPN+PJL
1It4E2LxGVE/3A1GyOs7Rl/ziRPqBd+h+7VYoL5A4rYLWfumGrF2oeP4WZ8nGlsLdip26GLQIJ8h
VQ+wU2UspHSEDE8cMMvHYS8uxi4RpTXsSyt2gzv+zenjx52f73h4MWvhztQa+udkDmknjqWO6CKq
RwgPcn3UN09O0zfsxQl3vc7C3BcMn5WTMg7+ZdUe7rxN2CIwtNpDPmE4AQI5DB8M6Zshxhtd7kyo
i3MaLC8kUYcJe/bihLteZ4H7P/aHXfPZ5WbvjsoA/7zZ7R48nkqZJitG9MiYI4IYIIswJ48lDdOS
6w6YSD07j5S9uCDP3DP7iN69YVoOaow7L3nmUnp5x9PNuCIZC0dO3wTqZ4HSwBnZPGSsNIK2gT4W
M20wof6S0QF96UjG6tdZ2PyP56EDLlbfHZZB/3+aE7D76+/JoPYQLH3MSYGWdho6pmFbkSAYxXdS
oKe5kkINuvdzKRzCA7f4Tq+zwF7XVF3Alx0OTb891Fdv7nwdNl+siL1IWEd00IgyHizMkd0zyAhh
LIqzdNgy+2WSuaWi74S9WWeBvTvhWg7K2PxbKLxeenqYyjplvtTaVXMN/ZPonnTJ+hHiOY/4nLHT
wSMaCbIXlzverLNAfEF0p47KYH5d3X+8elH/3/rkZ6oeSUdNiFsKvejhkKmNSNBAtptIXIv+5W8m
bGUvTtDrdRbQXy/Tvxzoojw/3aJq72OFBrXpFatzjBVA54yOqU7MeGjxcr+njDUhi3seWdMHFjpt
VzhW5/p1FrA/O+1vmvt3To013WEZm39b4+g9bpnGOHsIlpo8ifoYY4eEg3q9DDAZYk+NhqkDCCHN
Uy95lzklbM06C+ShXmGkLmGdfMzl/f781N7u6quX9Mr7ec3Dg10LeBk4T5dFRitdJ3gzBF6aKEnu
xIgdz5Nu2YqTq9frLJB3z92pgzIG/9f97bbaX/2zrbZ+zrHAMa8HfFKiZAqHCvQpwakI2GRtReK8
CKnIdWRbJaMwyN7l7MUFebPOAnn3ORbqpAzyr7Yfan8f8Sum7pINL3iGjqbdwFkJGi9rc8DO252G
aSWBOUW90Bm47scwuXcekbk16yxQXxLVD3N3f6tuPng9r4jGtrUMHuTpkSwv+fMj5CnL0WtXIIWL
CLbp0+/DO/biYvD/n7vvWnLdyLL9lRN6vjwDbyZGE6EEaMq7418YrCoK3hCGAPH1dyVYAK3U6CR6
IqBuhbqPyUIiF/bObdcG9N37KC+CvjZamrTsPwD6Nnh6ImX/JrctoBdRWQe6QyTeEb891fUovBYU
HrE70GGeQ56psh7Idyc+uwh5nNRO198578Vi8+kRZBlDdOlUjAnsS+ZRa0vnj6KACpHN054qWnol
oh8RE24QvNtOuji85LEXFpmn77Bd10HdX1Z6dRi6u16ADimLikE68wh29ubQ0RgOj34ptJefTc6C
IUNEiQ4Ks7bR+lbXNIka7IUJ+XZdB+QvCNgeOHTf0X1vL9NB1tiiBr7HvKxKO2jBYY6xU3RAxaFx
h8AdpT3b9Vi2EcPmisdeWECn79BZ3EkOEiMWN357Ujs9/w0RwMGC3l9aDqEbgc6Lx90NZX7aPMVh
cgXKK3VMfanJck5BZ0zLgYSlM+g/F++ewxS80fCY/dv9OgqH3C6PtHhflztybsjFoSUalVeYQndc
XIvQDR01r6I+h6NFlm3dTyPs2AqTsLfrOmh4Y3EJ/RU9q5283yzCcBFHvjPQoF2flzs6pWG0gQxJ
FxGUrykhd7EbGrSD/gf1mYAL/lyBLcd2ucMz7F5geyH0Bxf8sKFH/Lk3ix7UKIjPq+iE/hg0enjF
o6IeTbS0/gYKX0Qq58Suw15YpJ6+Q2dtfx3ZNfc0yy2/Paw9qV+GwyyxhXS2h3+pA0/HFQgiIGhG
Dh6iTnsmNXRYKKDBks9xI9C9MKHeruug6ydRkm4ymwn0+qz2QU9CpHsGG7FF8WNrZl2OPUL0aIuq
e6e2Q+cO4naU6xBhfARwzmZo6FaYoG/XdYCe3ZGj57SHO1Jyn0waqa9njQ/yokcopbeYLYgRROTn
QGF5nhNDB8UphhGiGG87s6pVOI0Xj70wgd+u6wD+M5pfIj9mE/z6sHYfwPMiSJd5Msi4HRpY+zLt
wXkImx0BW8TkFDp3+kTfI10rCyDL0ECDWqfrD+N22AsT7u26Dri/ZJG3ZONBqY9qhzpGVQyS0hb2
cI+iThOxtFP9o1HmCHKwYSgw5+HC114+1z54584xiTp9h+2n0gFyw1+ClBTyznLJb0/rEPX00x0K
rLOFM8iALZrZehN5UBpjLBEdVCLKNHpX+z87nw6JWfTQIi2Hj2A7pa7RNQ3+2AuLyNN36Iz/RdNp
Dj26AU+nweDn5vAvN+6gxTGIAg2zyMMIIi7wI+OONkdjDhmy9mcnDmMvLKijsrN7xNbIwTue5Wws
p/RJByZeGGXZoCnsMSqoP/jRUYH6ajCbUWLr47J6BOwpzzVIkjDDph5d0Ty4EXrshQV+BFW7Z2b/
wEgZy16EGyalX5/WTunfLvJk6X8acDuVBv3cwHCp+CMxj9o6CX3RsINPCXGQn0U+Hk10UAE8Jlmc
cp5iL0z4t+s6XPovb1HGfOfXh3UIvxMOdYQBxKaNol8KvfxZF2RMeNAh+bCMZFR07mt+mqsDXc6O
ELWt+NyJPlv3LN6h831/WZE9Paw96OvJdgP17HpL2qAigzbJQaoRwz1tpEIkD+2V+A+4zalfd5K1
AWUeU9Zmt66DxF8SycP+DlEvBjxtmJKU9KXrKcmlhFk16LEAiy0aJI8EHnlaHfOKQGYBsgR0WrYB
xFbgGcnP8A6dBf4SYvP6rHby/pItsgFnasFD3ds1D+hRPg94Eaf7YD450PUcUvjwARAE/4uhs9gL
yzVP36Ez9OZi7dA2KBYrb3tYO+xvlyVCOgOdPooi2R6RlwA9WBI4BPHBeXjk1VMDH0MukMvbdVke
BPLoXliQ363roO5vHfRU+UzAb89qD/jtjxoq8oim96XukbLjQIqDxA1qsmgA/0jd859RHouhNpg+
fp7rEnthQr5d1wH5P9D/xurW1S/UVFvjExpssg5d/61xfblVj7sdvCcfY+WP++jQQwmBxiXAb+kx
Ti957IUJ9XZdB9Tv3syoYGY4pYe1E3jQITkDbZ1FqWRfwo5meZCXyihVU2nB9QkVkoZmKkyxEnTY
dzSi00aNG9sOe2GCvV3XAfbn6HXJeL8j5nGQp73N0YKbDFTLwxXqzYtHog4NM4jfyAodQkUDNPuW
Xc1tStM28Pk0FTOm28jhB/B0LyzA79Z1Av4NxZcI4QVMtl19XPsS/w7e+mHma1S5lbzLNT0q6yQ0
xioYWwCj/tidE2ljLSW+Qzn2OWpTmHxs+Zp2XQfkZ4tNEUVs2br6rPZhtyxn+QlF1/5yM8QoDgiI
e0vb1APKINGw6BvK4n2xh1mPUdOqhJLsv5hVhb2wiD19h+26DuBfNLHiMGlzt3Del0MV+R6dOWTp
oORBZK7QVrnjslsYdzyuAR2iDYKUM/Om4eUxod6u64D6ZcYdTW3sy/xgjTtA0Jdxh1YqFdU44EKS
JFRanbHpoeEFAWRIf1Ftjb0wwt49SXe3qG9llguefq5HqKd1+d0QtTwdJtMX8IjVg5UcXHciDcmf
8CDBuEOfNAjOEcw/1zBNt8KC+25dB3G/qHmyPquduH+3nSxdZtkQccdH3FuOBgJPSQyh6NEvTYvo
D416OPHQB6jTQormfOgGe2EBnr7Ddl0H4C8T+IMcTU1pDLtukLjLam9WHbLx4LdSEY1tMzD7Vh0d
MK4JuAcaTpQ2fNB48dgLE+7tug64G4sE0+CXGZOmrw9rJ/D3yyKOkmHKOxho+9Lz4EACAw4Sb9pH
idU+6rSZSqP+vQLb+6Op9jBEj50wod6u64D63fLN85d14QQT8PVp7YC/W2SZvSzSIUo8nOnekMdM
SYTtVBCYK1I9d+hQ06ObCnVXCNiiLvMspS3dCwv2u3UdsL+E+Iwe1Q7256h8jZJokKjjRu5L3mkN
BgpuUHSDKDyHDM0R6jpKcdFSC8NPbsjwDiQePRlMftxuXQfU//AXGDOK4WEGLZBGxOWN/m+yeV5a
CLj//htI0bLl+6dtlv23T3GUZgvfiN6Xv/+GRiB6WDvc75avi6HSmvYXsasb5UGBhCmz6Jc67Zql
xZYow0MkHym7MxzGCL6wRezadR1g/+74jE0VdHsHoKOXCj10n4xkuRwmEQ5GvvYn8rKAgipq1HMY
MEu7J/YvebhyAubPIq4DrvxzkwfxQbDF6dt1HbA3FilrWo7u7wj8gWZnUAffm0EPw05EABYUhjwI
MCDch6jDtJNBoYDaWlpqeW6kOPbCcr3Td9iu64A6O7tlfVJ7Wj4Kk2Ey1eO8egvaIDSPvIvAQ5HD
cqtLpvclHZhrKoI5uvYxpqC1JRsnDnthxPz/psyuPqt91KNkwGV2GN7Vm7hLKJlGoBbeGoZRoZni
SNwptyW+B6AvoSka3wbiOgd2Hd0LE/Ttug7ifgHPXX1UO+RfwuXiPf00WSZDnSUu93a/00ZppNsU
ROukD2gPpJ7/jHJrcORsgUeg7Rh6cFszQd+u6wD9BcxX9KR2yN9FibUIB3rBq6AqaE7/0iQ89d95
neMxaVLlaK3dyQUPk2+vvarN/rflFyKTxNN36HzBv+QQUCY3rj6pfdjhAX76wxmouGNIYF+4YxSR
gBo7Fel3KPu6rOZI3EFnKsDJR8nVWU2PvTCJe7uug7hPF2CiZKuqrY/qGPh6AN0QYzd0Imh/yFN5
h/cuUivvlMpWo7FcHlOotnymu0qvxrzDXpiQb9d1QJ6Ztnx7UsfAP/jOejlI4HmhNa8vVfUQeR2c
VnDiz3rwtHEK5fXQCR+dsm20sAEee2ECvl3XAfiLOM/qwzrG/tFfLlLc9UOEH7Oxe8vJIniHZiwB
JEfylvjs8KankXo0VzU0OfyJ3NO9sMC/W9cB/ksi9Ydch18cWmDrL7xByj2aWtvc6KVyX6doMIiC
dkht+yH3b3rkZGHXo/IWbIhnaTHoVphwb9d1wN2AhXcJQUJttjatFHfRJnobZMCWpk/7u+dBawqy
erRT8AjN0sLpfdw16TMlxGtniZ86dNgLC+70HbbruuBuLxNwIDHlaLaHtafu8yS2B1lYCxFrIymX
Sju64sFejcJqsGLUuB/CroLsTkDVko5OilMnnm6EBfPdug6Ys1PdbeuIGjG/X1ioskMEZ5A3O3iI
+pN0QUZYDpPEocjP9M6gyg4TCsBxB8DrnvjmwY0Pj70wod6u64D6XYQoK5MPX5/UTsy/YzzBp3E4
SNQxNKhHD54H71FLdsbX+eoDuisOyh2uHFpnkLg5sefoXlhQ363rgLqRYEAgmwdfH9UOdlRafSLL
ZJgl9LzQY3ZGgm7HoCHMHKv5iQ/1O7w40NxQS49Dob10Oj9cw16YYG/XdYAdNRXgHGaRdro9+kat
kgfstxHoMYcJPNIojbK9/GJHah2s1JhEc66WmjbCI1SnYups3Sd32hiLvTAB367rAPxlHTMHVjwE
fqDxedSR9GbOwTvDKGFEasFgdi4Bjz4pEb4b/ss1aZvDjBz2woj6x7oOqF9UcoOj2hN3FNPan7Y/
b7CFdsCiP6GntOWgAKtzM/Ulvu/EwZqnNTkgPpTAa35mToGKvbDAv1vXAf7Z5p3NsqsPagf+w1uy
eIM3OEh7HgwlfYGOlmh0zSAAX7dO1HMED0DXqAsHQ582SCJ1c6LpKVsKE+jtug6gT5PFlrCC5Zan
O9wX+4fyzygZpEWPYaw9Cjt1zUFpIqHiinY+H5p2iNQhO4/uig8OpJOIDd0LE+7tug64k+UiB1hM
3RPbw9oJ/CPC8ktrmNXUKILtT95p5wTIqzCfi7ZQHFfdYMYgh37Zj5bYE0cO84mYDLvdug6wPyOi
egkDwuGUAhCfhwOeJgwh7Qt7+TMCNsBcAZFRTWB6JPOUv1RHKR6N4J6ZKIudsEg8uBM/1nWAnjly
Q5+yr+UfnXBp50maDfKCB3Vpf6DDvqLpGCTkcNMfF92gzA5D6Hi00m0pbVvDoonXYSssqEP9dkd9
/G4t3yLk0Jju9/qw9hQ9kM+ieJDdUpgL2CPw6Jehfa8fvXBHmp6W1tJqalqGp58P3ohMyNN32H4x
XeT90k65LQd7E8GhUj9YZjMqp/1JPU3BcprEIYKHFM1xB4VCKzBBUQ2aK7Qx72UCG7HHXpjEvl3X
Afzvi9TeEk8yyX19XHty72+CKM/sISp8yEyreC+P3aHxVVb3Z8rte3SQezrDACQIytbla03LtvRG
ZPLo6Dt0lvs/QlZus/qk9lCPfG+goTs6PKQ/eUfOjZJUC9y5EksU3KBRHuoAaZx6cniraBp5x16Y
5L1d10ne2UYJbw9qh/nzwl861jAFvcdUrASaQl0EpZXMyYD+mKIaXXI8osPgP1DQEn9mXDysA6ZU
7G5dB8xniLGxaHf6kH17/nmxHGzYBnGz/uScls3R2YEolz7lqYWcU9WO0fQCKE/wt1prspVzjilE
r+IdOiv37yiEY8GcPuQQ88HKOVRWjyUXiNVI3AcnNe7uI7ddo32Rf+W+YR+Mer17YRU73lu7tLHe
B6zX8em23SqXG3AqPHUJ+XQBbdBohD7BWxHhx4O2uGU4O0jD0b2wYd6s66DX2TGnB/XPuMul/vQ6
CiQVqtJRNIt6i5qMcN9oR5QGOkDcTo88CcrCy2NS6rt1HQCnNTGzRRiBg5xFt9Nn7eOOtGsw4KED
mOjd35UO/g844VTgNeV0eihGC0ENIBcjYgQRyKiPTXcNe2ER9926DuhfNkqyPq2dzL/YS/91M0Q/
Haq1taguV/Poelb4bVD2NNuOWx2pMnRKNkSVzfe2s+SYwnP0Ff4vLDmc0w7xYd/sPXrp6HxQYMjx
ek1NemrJYZQUnHREAs/US2NqOIucA/DuPIUXXOs4pX8G4AiXNrJ2qYzXY0UwNBKXO+LsSLTQM9rV
zdJYHO56EQMl5Xoe/HEsDl49mynXruug2y+ZH1af1Q7279s5saMXRGiCYSr4PrlNdFRSgWB619y6
Dz6NyalaO3rkxKqDC8lUPLtb1wF7dnmn57QDftAKnu/xTkc/K4JxqJIQRb0uiD6CHLcvh3lyGlgK
z0wIBXaMl3qz7j+L+T/oUm9V7aU6HvzDqJvExBjQTCAaLuAHH2OO4ngUVtIP4rSsAtczW0VNu+4/
CjlXv84/IkKz85x6gBzJU3DQ4mIXT6fB0igsRshIYD1Ajfy5saAKz5Zdbdf9RzHftvf8MzDvMa2K
YjnKOoj2N5m2MJ+K+b+IyvFMaVVcCd3Tqhdc5wc1sgO+zjX0m/ZlvoPFAk64ArS3Yl5ff3vmuwge
ykYFnGp2uhMWh223roOUXy/ePNZUen1SOxvuZeOvF4M02jHWoS/IUQ8vIS6D6XD1hPdaKnaII6cK
D13Bn4Omis4aaC3HJiqDrbBgjqEVH+s6YH5hfWx9WjvYn5cYJDvcoinQA/eHvYQeB5GOx5VAPHyi
4lEqibYo9D/XzY6nAo/hoWzgt+s6gD9b+M6fi5IlBk/3d+C0RYjnI1X7vIjxCQxR8qEqe4vVQNnD
GUd1PIKudFDIUdpNEz9roKZFrwyIh2uzrvnsPkSf7oVF9HfrOqCPThjGwYDbo9oT++j1FdGawQo+
rXJoELjUnkcljYiIK/Q+RgRi6kYdyjzQ+hgGr4tgNThPMU/3wgR9u64D9M/Omx2gO5lF8reHtQ9+
02ExRKlHVLQ3sx4RWlr6LssYIQDG0WOqcRqhFRUwGsAMrNsi2rBBc+FjLyzQ03fYrusA/WUR2gPL
fvgRWnQn9yX36GhFbB6VZrj0KVvJcZW0+pk2vMLpbtqhmgc34GMvTOC36zqAf48qaRaZR4VInW5o
/Xh0VW0+3dG5FIMUehS8NMd/qb4H7gKn6iik23LUHOfhUG0h4suAvt8Wxx+n3GnxDSPu3VNxF+B+
mIobOO4Y+NMr7oi8ixgkQx28Wj727nkNDXAgLIRO2MbnWwOjkXfshQn3dl0HeWeO4dQHtX/H+8sB
m3eYzdof7NRTx1SJHdnofoQebCaosuNgvqMC59SrQ6skk1e3W9cB9Gc0riwTWuHMourpo/Ydu5fY
Cd+Rgh2intek/mhspM8opcOsuGYy1LGeB/0whEaSYP+dHxaHvbDIO32H7boO0Jt57DtstFX1Ue1L
fLoc7ihYWW2v2Uvvdzo7SsH1jfNBrvWEjhL5GZ22OCOGp4GUup46clhBi72w4I722o91nXBPGF15
+ph9cX+OcmsJ13CYdh06FPtS9MBdRHYGEVzQUqondOPUmdORmgd3zbbItv3gmvsde2HCvV3XAfdL
nLn6rPYEPk8WPqpyBzoMFoMg+kIewTt46Zj2ijhNzWdymJ2jVzy4xlGHWs8EbT+4D9xRgsUWv2nX
dcD90iueHtY+9I3BMNDuR1oV1R/6mABJ87KgoaVzpI7uecg9IvZIyPMowqATJFuHosVfYiq7oe/Q
+Z5/jooF2zVfn9QOehTXOelrnmwGad6hK60/2AXU1OA2pF2QiNoeuXOY/C1K6IpVRGTu0RMjtx1Z
DezYC4u6Ryi9uxv/iAZlJpu+PqgD1PP3xRAhBzztyV9q2cm44ZsxMXWJ9L4jR/mmOWCt0pAt6mpP
SyqxExbA6Rt0lnN2yml6TDvAJ4mTvg2TrwrMYf3JuKhRwkFdRXaOzpQ4vNhpk7MAGjNOo3/In6ma
x16YIG/Xdbjab9lI5fFK9es0EdqXRUgjAIOUcVys/UEuo9kVxtq2Jp5Szx1IOSBHqg5Be6RqwVx0
MhgQx8oUsNmt+49CfhipGTLkNH669ZsvV+symAiReJdRX0HDcCeQQ6djphPq5cFQVg8EPnTY0ULB
JuXNug6QPy9ADe3HbMkYbHBfub8sF1aCXsohyjqKWnuTdRETJDDdG7Pdtz1Rxxk47TNi9eidQT0O
OG1qE+8AeLoXFuB36zoAT5I8TAvnjc2Oq09rd62/2HDXoywbJvQgmOlP5gVoeKRhQEmIkrQT6x19
r4jhgWFcB8HJ+b5Xppsd4Z/uQbpL+14P7/fh9r3uMYlcrutRYIdKajS2wsVBjfyJrkeqBszzlGH6
OFBDGU1YxH23roO4G/YiY43M1ue0J+yOT9vlnWyQvjo8axTB9XbDg3pK+eh7PTbpoOZRU4/B7ojS
fNAfHKh5uhMm3Nt1HXC/juyQdQbo9qj2gA+czP7TWfqDtObRldgj8GhxR00ttDyGScA3PxF3PExC
gpavO2lOCMbpXlig363rAP0FtLP0pPZwpwyEmBzziTJRpsO07pTezHpq3YGlEW2w2+q62gQ+qLeg
o2EpCzUypmetO4XJrMdo+I91HbC/0Lqjp3WEfwzK8kFCD37gvvS98lnGaF+U01DZp7MeD8UeCRkM
DsI8aHAP14WV8PgOND6iOUypuN26DtD/4ftLy16EbNOD6tPagz5eJNlikLhjYltz/JdbdxgKBHIL
0HQKH8Sy+8EbmooBb5WMhlhEalFuc1xPC+ucMRXXrOuA+wWpmMOxgC/xMnxbJoMEHZnQ/kBHxB2j
InDR15mWUy8e94CA2iqwmtHoTetDNokY7IXtjm/WdQDdyLdDelkr6Olx7Ut7AvqqT7cDnfmLirFe
03AcqEbROiOdGSVCRR7jJuDtSXVm/ozIK2xpOLzD9qvpgP4lU+LoUe0hj3lzg7XskUhphe9yVQ9Q
cbUjoy7SMqq6PmHPulM/w+MDN4LKoYMWI2DbO+ZD6uleWKR+t64D7ne4lNmq67ZHtcMdjHW+swio
hzhIfb8XTekBeREz4jgOXTHn6y1QbANy4g+FcCrx2AsL8lq7rgPyV8nyfen7TLn3+qx20EN5ZAOu
pVbRxd7XVU9LK5HL2J/0um/fIR+L6ghBRoF9HbNt/YlG5rEVFuTpK3TW9dPc8VlLqbdntQd9HgQo
zB5qJEdFWrwv6NE1g754ZOhEXdWlkyorcJTKIDwBcy36ZjAT9sTKo3thwr5d10HqLxwlQ09rB/6X
RTLYwZAwyPsDXkN0BvSziNqDc5zWUe3LPAw8lFhzGCWC8ovzM7/ZOihQuvXhFnQA3lys0cQeMVXY
0Qcd4G5HwWK4vTNoYOoVe6h71E/yPCW3Og7hYV4cpskBe4RpP2bGHsRx6F6YhL5d1wH7yzLzh6QI
X+DXDTRfA6euR2WPqREAHIlXDBM4V0oPEw+2H3UAzg18x1ZYYKev0Pmev8TCq49qT9MnCNwHi2Fa
9qiG6k/Vox1G0hGm+cjKH6l6oR4hiAGRHKo2JFRdNw9uIjnYCxPu7boO4s5eUksPah/0zUB9OV5p
D/5yXw7BWHAdobUEMnEyKQyBegkNUrj0UWeJNskTLx4Sy2TR79Z1QPzWCd8in+lup8/ZB/3bQPsi
VTQmN8J2Oea0nBbEBjq4rOitfSjl6I9DJwV6aeoL/7QIAzthkXH6Bp11O3sX9GFCtv45aLlaDnMS
KPyp3q506TPy7OClFBTaG1d3Pe6b8fDfMONbFdFtgqFRJ6jTnbCgvlvXQc4v6YXdsnc0tdTfUWW3
eFsOMVIHP7kNlV4u6ZSrEjRDyLbREpu6WOEwRouhEiC7QnMU5bc5TsPSvbCgvlvXAfXLxnzTw9rd
6buZkkOEHgH13tIyILWi/ZAgsuPREnci7vDaQW7zd4U32AsL9PQdOqv5r6HD5rJvT2of99JeFIPE
HKOS+7vYQTyuKtC5IqYKnBAaoSMObAgguGuLapsH78x3NiWPd+iM+WyxKaKIjeiiPqt91Dcosxos
hx3CZYin9FVgiWkCqLhpHLfjQA2tpAfrAYpWUEy/nTB1GKjBXljEnb5DZ+jZrTp6UHu4L0Oa2xmk
uAOjvjAHWS3m+Kqooavne1Kbbd+io74bZkrxLeRtmKARd+yFBXP6nXXG/I/UZpoGSR9yiHmafbpe
/vnnMkGYd6DQ9+bCgbcQE54xPAqVlXWu7QR62gb7t9AzOXFA5d9w4hzfW6ZsGdgt/2prztc/abDJ
GFQ/9SXzMtpiEH4D7vJZLw6zB0BjiWg97AB49ruhB00GFnthkXno+e5tMxfo+YMIHa25iIpPLzEt
thqkyCMv1hfyElLvyLRoKLU6l4ajMyIRsUe5dUNz0jy40fbYCwvyGN3Y3aC/fEzkQbHVwMdESv1x
lQJ9atGDxAZ5WNz6p9VWdOQIbHvUVNfD5U7RZ7LvgH53++5y9A/NvGEPCZX6oykG+hjlris8j3j2
toJ239Kr58OC8wKjp7bjA9sA0k722Squ8A6dLb3L0a8N2L07f8gjYnEFNyJ4aRQP6KO8FlXzzbTQ
Q2OPok+ZEBDGAwvSmbZJfBOMst+s6xDFuxh9el57Lt7AZX9neF2OPhojeXCcYNiMAICPym9o3B51
OWBA2RKYn4ncs02bwlfT3eK7HP1jw2/Aso/S4d6sPvkz+qcECaxG6LDAFVALyUEEHy0XrbF/Um+J
nbDYfPQNOut9GGmshVf1QR0I/UB9exUDAPtS98pnOiIYvVGYHVoTWR2pewWRfQR2drA3D25cPOyF
CfR2XQd1T5YorGcK7GyPah/0EIV7yTDduz6HkPAybZX+4Ko7DuYhKY/Rocjd4ipAlPeUAweUJkyp
ut26LqhfSIVymKtzwnDxGg0ya4P5Hb1lbegMElzxSMrUddXHjTTI1OF2R3+NzukI+Z2W4NC9MMl7
u64D8pfQ1tZndSDwtItmwFOiUQff6NxLrTsayEUjG3jnwXN3WlUP8DE7XAN1/bZD/sS6U7EXJvDb
dR3A/7l49xi7qOqj2mG//UlDztj1FsLH4GAQougYLYkiaVBc4Qcf+PTI2PEoxdkfJn2csWMK4dMi
/e62HRpcWQL49CH77tyv5WuOt/tPXfL/9Vb+t7WMbqO3RYaKgqd8mWyel2nuZ+n//s/2z8xFthiH
GWq7O//pXyz9y4ztFp6r999/k2GwQ2BRXwFGahjw9ayR/9r/eR8/pInPgKm+0Sh/uX65SLPffxvB
4ePQUIuPA7XZH0MoC9S3bf8I3IjI+QlozKsZlH77FIKNwv79NxHDEGilNlxIhIm3AcSUspXUf6TA
1AQdk4o2D0qY/1uzU5TabqwobA/x49efwjx4jJwwS3//DfuOt39rt3FQOqCsCORe+GH4DOK3xTMC
+PjL/P8rPWQunFhwZ4KQL3IhG1uhf/3bp/ZwzjyCRzvDyTPAH4W6VRQqiiAcOHyGqvnzPOACd6ZW
yThLOIOT86tSDQ0QT5mq5Y+jFSeRtaUYcSaRv3+4SC/606fvoJXhku2/YSFwo3kup+4ssUNhqilR
bth+FJByXVxtNu40GfFXwvqWVzwickFJvHIkTZxK+cELS6/MJ6PVxijKaqymimCKc2ltBF6mkAoj
i24DMSJq4a9WhHNTc+69reTnMONNbR5M3Iwj7rwkG/9N0b67m+BK5kUzch4861uWuRMn8Igf8Yae
u8QdTUFC9zXJ7gr9vrTnk1EeGko1Im4qm5pVGCAxuZknKnHVZ3FkGxGXXgtJStZlcbOyfMNab4iv
uw+66BIrz4w4se70MiWCd+2Gtyt5Fimjh7QUSKpvxqmXzGJLIpEQEit6kgqXlGVurDYpUZMHK7j2
5dLEgZn6qiCVkhnV6iVex0SIstlGuQ+s9AlfFEl9ceIJv0rxsXCdmR/7b5Krv6fB2NP9+5EafnOD
ubG20++rkUbWycpIBeUq9nwTTLomp+Smp5czpZANqfRuk80vR8zvyxF/XenxtR/Zv0JeuVKDZBr4
3kSv1Ktcy0iVKZPEKm6KebJIqu9irJtxPjJXgvSyyarxKOYSokQLR79SI2USzL/G2EsVhIacpQvP
llNSuElA4kIKiMblZsard0qsGr5Q+aTSQ8/wNzoZKfLLKBLu51lkhKln6JZzVazEuyyXZxk/soga
3YnVchVaorEOI9Mq01e35L4nCfcmZpKh2/O7ROBMy5tPbC+eikpuhPrqXoqL76kVmpqajUdJNg0U
YZziC6k0ZaoU2oNWiYbvzkkmyA9qnF6l6nosjWyicH9qnjX1bYW4YjyRAtfIQmfmjVRTLSqcZTqV
dNXkoorw3CIUw59zZXXr5Xw5VvLSedjk86dSEtZE5hOHhJpl+FpoRqNq5q/nZMSrRskJprz2SFSM
TEVeXQlKYmRxciUJlem7+bTEp6gp2mbshoqZVu5NEPnjtNLuM20dkmC1To1y/kOxbTNOLeJnlVmh
T9P74tr+zBPzqerqxF0VEy4sXlcr3xSjEcn98E5Tyjve2RiKMH8ZxQlJoQPWI9WIY+517aQTaJU5
WfkakWPlWxGuyMqy39bC/HuOR2R+cZtz62+OW9gkETOXqNbqmhtxhZFKkKs5Py4zx3AtbVIJ/NVc
UW5cXSf52jJsPZ1mc414aWC6mmsmI+0qsK0J7+HZvkcCf7kS1VnoqxM73oxLPTaz+Vc5CIiqhFfc
Zj7W1smXSkmNIr4SOXvm8fnV2s0e5ey99JVx4N766kvBbYhePFur9Visvtp6NFE3/q3uZsSBvLqB
N3HVV8te3RV8OnbxsaGfk0Qb3lhV0gRzpK/hfQb/Qh/yiHOcqkNR43C9oPmTF6i63Ff4m2pTCqUL
dbi6W6X+NNL5mbyZzAXRUKt4VoTvnL+ZOdHqTrSKaRCKplIGN3+vlGms+HQT8KJgSmMLqHA63AS6
1QN8JNhEEd7E+i/bHxFZ+KaqOT7RzFhFPhEj+zHVROJy8b84gbP3wd6z4eTuH4CVysI8KDx3Ziv5
dLOpIH7cBLJC9Pm3v39NeBmnb4mR5Ois5+ms0qObh9fSVJqv8JYhn4w9S56subGec//ifYSzh7n3
GIr4HqI2Ks0CZeO4szxwSCGHs0ooyNz5kVXJbJ68r8vr1fxlXiVGjOs91X6ure8r8SqT3jf6Dy+b
GyM/GxmZUz5Vm59VKht/fwjnPzhwsoOBAIyB+IQPt5eXoI7ObWzP4q9d+bYq/TXhcC2k8UzK30to
JH5uk3jztXBS3MzQQ9Hz32/hLA57Ozj65P3cKiLOBw6OyJlCvCjDkqyUzPz7p5yzpJDUad/zyMpJ
564yCi2bwsBPo3g1id33+gkf1vDjvvH2FsWbxLHsD4O4/eX/fokC/PM/dM3uNw9/CfPv40dSI/rg
FycWdWM5njW3/+IPOxnUyHxgkBfcXZC7oU1BgJS1NiN92JFBjWlvhwb1mfUfBjV8bETWMTkIBZQN
GdmHQU1jL3stE5QfrbGnMXKGQwOcJkPvoTCDth809rSMgA6dHw97Gj0vKLv8d+xpbOVI6o92Tply
98UxlX3LyiQeOlS3rpIqEokjrm+C1fzWS8KXIve+RoL1GAjrRx2GnbP2iTW3ftgr9zFTpbtV5JJ5
HD7MZZjJmjh15WqiRNJ07Xs+WWn3uarBavQeeH80U+0RLAF5/cw5tpFr6v288MbqavSQ2Z5Fosqb
BAKePvefBMExK1m5CWJ7WpTBOCznL7wdPmEc20xSYyMOsx+lNDLUWL0BuzKxfPfGD5NvflxOqmT1
OLekJ0zOuEfIyzadan23mo9I7Dpm7LtmsIosI3ekR39VPQhSaJMw9F4qTX+cb9ZkrspjzuEnIldd
BYpMFCsj3np15Qm8IYiqmdrzqS998d1rRw+nm2ThVdxUKlIoBw0vYYlTP5W+4IKe+EJ5l2jXJbVZ
1t5YLKJJKap3+mZOHE030e8+KaORQHJqicTXmRw8ozZnmqyqib2exwRW+5/OXH3clCrJRytzvgm+
bTjrfaRH97boPKh+cCWmik24kTvhHFk3V8roceOX8JYy4q/ziRe/asI7n76Xo/Cbplamm1f3m/lC
T2JT89UxV3ATKQtNPlcmyqYy1XXwxRMLIxJ5M0ryscg/qZzPEU/KzGRVTEtrM12LySTI5TvfU4gV
p5O1aj2KYmwK8jwyC98dr6PHfONfa1Y+Hfnylcv5YyHLSRBUPx3+NSqtkPB2+bhaFfOxM495E8Tt
kel41Xe0guN2C3IjF35moUwQtJyNhJTwTvQY5omhye4PJeWu56vrStKIba2+WCmMMfdbIa0niINd
4Wow47W7yCL5ScmV+yrlf3G8bc750SxQ86mVKQmRYm4yl+OZkN0lMk/UIJ8EsucSDp+tHvo3eSHd
e2Ey04rSnOv5bcVnPwO7MMPqWlK+lJE8TR0BrpI2S2TXdOz7tS5O5Wo+Wc2FhWsLxAk5Q8ztx2jj
J0QdcWbl4NPI+E1mSOomm5TeDYzYa4XP4mt9bhG9ykma80YkwWC23RvqanJuQYSk+soJ0Uso6Suj
gLGhl8q168K4VxTYeL45t2Ciud7VKuBIqVvXo41ruBlP5lk2rhy4FvZXl9q7cmRG8/XYUd7LdWVI
63QaeZsnJZGu/rkKH5VOOnjF6Eh2Gv+kXMR/p/DBPHKo8M+sbyIoaHCUaMMrJ4G9YNvG3ERQUD8J
unEBDRQ0RlKPA200/hmy+kbji59BPIlhkhoyd9su2eaqO7iEEaL6+PV+BAU5nyONf7R1/ci+sGwp
CAt4mjPlKY5IeMu/iW/2F/2hmnBGQMQ35Qlxh9jggrHoG7EDz4dka2I/qqScuLdRMHYFc/Si3M1/
acE4Ew147WL4AFdWgsr0X7xwXE64a90yrQX/Jr+NRhP9Jbv1FlFhpn/Cc8/iL7l7ZfnXXDLxVFNK
bwvXwO9vbCPUPOKNxqL0nMhvSugQfyNNuEzFBiajueGaKfG555VEXNM1w4lnjMbzK/vBfrA8Un3H
v/CPG5ve/C6ej1cirqsZZFCyY0NMb0ej23V0n4U3ZUCk0WQVkezP9Z9hYIb81P+2Nm7zyeotz8n6
moYLfmzequtqM4Yt+uDejxIy9hUibkgakTIh/kv1uvoaPpTcnR/dbOTnYHRdciHJNFLwP+TvI97g
KiJMV9Vsg0MdWQvbn6R4oSS+lTfYd5UrRpmRAIEk/8l6mhdfbPGrPTKi5Xw0s55sm8zXd8Hq63pz
6z6kEkmXHiKP+TJ88K6jJ0h1Wl27/kPk31gbGRehKc/UmTxz3+LsTs6e4mI6V8honhJPnfDOeGUR
70af6Df50+Yue0k9gn+SkBQr3H7EGfsh8TwTB+t5U8+eOR5ZRQYfzaK7lKSK4ZREdh/8kWGN+RT/
Wk2jO2+Kv5XmZuBNhSKAxrsfSb6B2FKoT1LbN6KvX3StIu7ENiMjMCyyfF7GM/ikcSUTeW1wuLdd
A/p9cy+aoendqDP1JsTxc+/raun571Vxn+i/il/yrf8W/yyeU1wixHdJHJPw52t5lZLqi74msB1s
/OZj/Gj/HP3IF/a79CeHT3a0KOy7TDB1ohNpfu9o+H+bbzz08zojrvVamQF2gBARKedk7hM+mODf
qVuaET8TA4O/lb4h4EGEMW/aRnWVP6dlaJYv9g/uDhGq6+JuswQOiXwV/Uoto1jnY957iPGK/rd5
MatGBj3lX8JX3iYCoiZfMmwxvY+/pAvlOq9wpmaRTtIF9mpL+FqMTY74Fgl0EtvGxpvAJFPDK4Qq
xNImlmUIrinJCIUQ1Zngd6t4DMQgLKvF5qsgmevgThqRIjNt00vJ3BtbnqlKGSms2dUa9wPcdOWx
QMwl1W49WzOrm0gbR0DGein1L+XcdIRJIk+dZVSsSTC1J240S93Htb+iP0Kbu+NUfFFc4kxz633p
WTOVX6w5e+o6BRlFIyOZJTP3NbNIUBAIkeoR7sH2ydTlnwJtagm3Jf+lTH3EVSCl8Re3tO+1cuJA
HciE43FXAUXD4nDtpz913Uj8N13IzUoim+Cp9Je6dBNFxVhbBUa4js2RF1/JhhCnBnerbN60wPBw
8VnWjV34AFOFGSgYDqI2HnSF+DRaffOqSagAZDP44jxubje32f36Wf82v3He+KVyU6Vfwye5GIeO
jejNBMEf5TUPSfSwelFeyxWRXnnFWAmv7nXw4j/5T9J37EuYxYZ/7QdT4FbGhp488+51lE1dhEuq
O91fIppyI0/Cx/WVaErjzV3yED5AQz5B3NyQVK/WLy8y1IAII6KPbiL7OteA6tTTxlw0CYyNZJbp
TTU3uc1U08YrfVyKpqaZamBwpSkZqm0mgSHP/Hn5a/M4D5VvVbla8loxtsR7NVubwuYHfnpewtwe
C8FrMAqnsTOJnMcsq0gs+abteUZokTydKepU91YGJ5p8YaqOISpGrgSEh63MP0ZzYsePhWARSVtI
6XhdjuEIxNzUwg6EqV3+1Ffwie1gXAjFtY/w1P/n7suW48axbX/lxH1nBziTr5xzTqVG64UhWTYB
DgABjuDXn5XV111D9z0n+vF2VNlhW8kUxSQ21rQ3rW75YYaQwGzjJtsHv06MXctUFfXrusUGG/Yc
J+Poeso8Vl1Wx40MAwJut375bRspMaTQKKJa5+2P2ovDOgq/BXbhG9PJGw5yXdOh3wNyqgpnLD3r
4sw/tVqjyc0N+tU60TqOGfgvJOjqTMkcZv+5WAeWDSYm3mcqOpiz5d8p4P+EdWDu/Bnr/Ivjfye3
kBDwZKU/jOT7ndxCXIDvc+8agAF5n+3xC+sggwRGDAaL9jLvjoT+yG4RRMATW+BAWeG9lfDfYbdI
MfwF6/zl1P27CvIHscmpqnpwlGsXM3XzVqrnqScD1g0shcFlUeUvoCMbAIxXpv1SgfrUduQ07NGf
yEWMOtJ4udXQh8Z6G9oPZ+MvI1l3vtEUY+DkdiMfWkogsy67xgQaKqEx2/LgMlUmDhmudFpuTsfS
Ce7J0sA6cbROGF+f2CCBaOqj0UwXwp39YNRvS89P1F2Pi7C/+9t4sprtSYryudU8GcIyspY5tkw7
CwdANSjM86guAwsO1LyXAsAuhfN1wFXxXoPoSdSz7VJjIxJNf1R+cGQk+JDrcGxHkXrQkR1DJNpb
sU355XPjUGx7xIjY2rDIsmcUWv9IZc9T1yYfZdO9OLMZNWrNhOu+IE/0gWem7t1Vncqa7tzuLPoh
wbWLTerupx5uTdVFW7PFs3oxu3Jnt28GVDyj0Iom9lztnGXKpnJ43wyxx0zIpCZlPC5VH9kSmndX
JV5b77xQFn1pJJxYx62pjbQDZmolSWbiRzA+RVQaQEPwfaRek3HZe9gMWuAItwr7yAQgc8L+LDx2
M2AKbWMPwrxOJ9yYc7Qx8iatOrO6Kufiw7eMWJtL1pB2X42kQo1ed6E7oBD3gIFOdRyacidR9sQm
VWzU4hoOoRX3TpOGLs9tOsQMn+fkM2yxoJTM0F+mnHecgABu2tvjoeGFKbpHS5PvjDY7o2uaaHW6
k8/knGiz+mzBlXU1DPutX2Pm/SCLPJsTi7vx3NfPhMqMlFngdYnVPfFmgD85z9HS/bT9y0z71Fhf
WlyKqlqjtvzRapX2aknLJevXDcgaN3u/7NhiRJ16DclPSI1pJ+y/S4v/mcIfJF7kIe/RN4JicW+p
+Z9qI4ZM/7U2/tPxv2ojaFsIcokBZ/93jtn/+a9ftdH5GzHxyDEfkTvYGr+NT/hVG10MNkYED+FM
1EAMsUfF+sUDMXQhgMMOyTBAKgul/N+pjejw+Kfa+KdTvyfD/lgbuWSOP4UL3cEQBTTWp7Z8nwnW
rPfMWzvWebPpV7kah3KJgwVGbVKXSf8KoGE8MO+pDr6mzoldWBF+/dFxK3bhggYYynC+25XmqXVB
fLoIjCB87c2otSM1JK4FEL5woFElEjp1sQVF/2teIm0VK9YrFr8dlWLfljRZ63y1Y+c0dIceb7SI
H3W1Rby8wLjzPeDqVPl5+71+nAEZ10PdPLf2mPp1Fy9OXi0J8RPXTr/8EqqhCCNpfau2uAVUHCK5
Jngr34q6DRyAFXYSHuR+Osn37qG7+ZEH9fJsH4bnbo3twvjy6DcCw1mo3JVFOfux8pd4Gb+36gRP
iA+7rinWMDfcovw2XgcCdDJElOXbOMbEy5bycfNv/vgm6ZMf5rgS2URjz83qCpi9fJRDhgvDvefV
O3nAXqCmrI/Bku/iIctWL9U6daELuSWPVzfhRqQYHOqk+tpe6oO4aPt5++E+S5ZMXbaeu0e/BnAG
sbiubgw3FDBv8+x48FEzUdm7ALUpDsfEt6E/xrjr1qwHZA87PsTto1nImCd2Uh2GM/9SYC3zsTkH
+ZY1Z3UsH8bjkm7gbN2+vsgTfuV10qRt4mdV4e3Diz/FAwSshSsIdiJupz1bn2sX5J4ocJbyHAY6
Ghd17Wz2WXrNUzs7L4uSqaELPeahH3dO2kzxYiajilYECKY47GPvgg2ZhLCE49Y7mCoSLNrEGdpw
l8KJZw1uv9jXMfh5AB6pIhw8uxHsmgAU7El/GR8akPKz/QSy9PC/G4NA+HUMflQa0UqQkojAgYcm
VfOVDO/j8IiAxZ0rp5OVsfelOYN/sSrePtdPMKpyiYDfQTGYA0UhoklwBdwu7Qie7lQn1pggluD4
91d9LuGRMRatNi7EDnSf1N8baOS99KKJH1d3z0s/niQoywDXp/KSef7pLajkNDL8p3G9BVh4UK5X
nodLgqaNOGC3copYjZ+DRY0MzwMh+6F5ZtegbpMeuvDetPbDDICTyreV/4SzlJohYLE9gxjxXCoZ
mSAdw/w4lCcqaGQPKvath9BICa4+7wumX6fwUkK0FVWqzWON8xp5RIMjzH7/I/gO0z8xyqspDt2Q
yG/zg1Enffnlj4k2YmPNS/3pOZfFSmvnsW0+6+GdQ+0Bkud+JIy8Wt94mExYKMN1hoXwaD+odMZ/
zZiW39stRZwhrj8JOViQewycYOTi8/jOf7pOZrrRTGP/fXhzT+INx2KBLtGIqvOyXPEX+slybxee
iZOAYPWv6mDttofwWX6/yqQvvMTbsVNFC7Bgr06gQq9tGG3QNxC7OPRlUoqslWmLlEWfINhi9ZmG
FFLFvZsH9YGqnLmJdBOUR1kn25TxOXOcJLQLKBI8mucMb2yzDH9GCMNZInZSB2dXHq1d8FQ+rYUJ
FaE5VOZBaxUR/HQmZ4ktkY/hx8F8GcacvVX9g2RHBrwKoaqq58gPziL8mMWL5dw8ms7jcZ5+zuyp
7lPGL355JNsa2e2A64CbvgT6ql/DHm7qDJqpr1tkOBrltE4qhgQFmyGChF71WrvtabLPtk6cL+9J
X80zGLloY/xeAl5ViL9Ew5f70vSRfmoYtK0haQtgz6h+6PqEv68/xibyPptHwyhQbeYf3hitJxDs
t6XKxXpoBHTriUTTk1U+c572Zq63c9U+Ux7GAKO4wRJTxFN1NDvzMFo71mXEuY3Avm0XwntB3IfS
fCTfzfAb8V90+X11qEylivSD+TjFIq1jVDN+tfsIlbIzo+2tP/LdkjZnby/sPahyMqLet6cqaU/t
c/uj+NnHMIXyNi9jPwFkTLzUS+uyT00d1zK2uxRlZ5axanYKygFNu2FXCuDqWOLV9gHO7Lqe5pNh
kH2LleY92176n0w0YZ+6eB4iHroGQPW/Es3fBxf8Pd0HtPPX43+BKfNvgDx47BqmTvwGfgCLfoEp
E6PDbUQLMTX0/rDX+2CPX2AKM0wwhgphQZBefP2eb/4FphCNxrdDp8M/Rk/+G6K6fX9S6Z/CE385
9fukrT+CKWetulUNRlB0tqFSd0KKwYZaaX75NUyttpIxMk+p2uS5G6bMd3br+qid81zz2Hax6/gE
O1u9M4ybcKBA8aOjq8QSKgrpWpDWzH0iEQtzC14Gp8V46fmWyLm/NK5MPf5ZSrkTjBTr3CTruh48
fyecqY+8oIyZII8BhTk5VjfwHyhV7ctiDane1m9THXhR764RX8q8c3xI3yxVo7zOyPkESwtJ+Cq9
OXXLLplCHZt+Gy1reLHDLhJIpC2uleqg2rWWfVEedFQLGRz+DR9FNuklmdoVYcEDDV+Jf5smSJvK
TZHtSHUjMh0YCQtFEYyAZO1yHRnNy5HfFq0OZrjGFt+wTYmHYDMOoCw3ZRpIW4UvFe8OS9vtTYZz
iHm9FXCtBayz/qqa5pvf97FRBfGGauK7Kqaye+oY2clJ3CwaFpOmB4N+mvZSMG6lsyEiO+RPwzjm
ExS/zR3jiZfZxNaXEhVyMvnJ2G68m48Tq/YbgZ4PlNoHJnifs2PIca1EnjTrd1yJzLQ+OmLFLdTI
nhsJ1gj2LHph6ylob9vKIn8YU97TxLB56q8qM4z50VW4grpK+V3wC77xyn+WxnigerxVCldNblui
hwDpLPsMtrv3myUXEqbMtsgtDswFuNl814abGJzCTKS4oCo4eTY0emydTFE3FWTd20t4WYbls26G
3R0MYN76s83Ggi2IhFkDj/pqil1262oJAUDATekR6dy70ETEeOLmi6sf4XDGzP8wZj8yFxIvkHRl
D0WPHgf8U4Ukngp+ePrFAmjq/C0KwtcS7qkLMOsNsL27Odts/Nl/svoxUlAUdAfzdfkyN+M0b2Gi
1W3zTiSYEjJ44KzI6tXf0fGR2wRMovrhWBQS4M+hlQ9VILDnwEgw2rCwK3polm5nyWdXrAnX9hSJ
gMebDdgs/EyHYCLG6N2vz5H421HjY0/EZp8UoKYtb15Jd4avYf+XAGF5YO2sqivWGscbjn8w2uCB
zGxOAFrPI7UjDYPYWJAwhfXR+92euTmHQyFD8+Z5i8h1jyCAvTybdntcPF50kxF5jXF2mI5otywR
aX96kmIrgQqvv0i1naaxTkf3tC7ioerftQ8IZVZ74SoKllDDg6G5X7718AgCTg8St1E417FhNRfX
QorKFz6ukIaYjus+BmcIXtC4gjUlvthTxzj3Q/A41rCcGVIXdnVm/fIsEEmNarZ+K8cZC9eLhTvv
vE1eVTUXHm8gsGxBE5cShCF4VsGcde2JkJ3TWn7E9YeX9SwPoCfT/kRc6+TXVcKtCx0+zO5bOWcM
1cWdnok+clFF5nRSjvm1wChw1zJTguYNRGTuVrHXmYkOd7Z9DZTxiFzlYUPkNB6N3X/ujopIOWYi
QSZ18OCT/1WewAzlv8gT/+L4Xza19zeM+/j9Scn39NEvm/reA0os3/TQWvDbvNY/7ajwy6Eno2P4
PiLoD9Itnt4CZQLP2/bQnvDbZvtv7KiYMPCXHfWvp/4Xm3olbrmyyhFY2Ivm2AcRN7eG1i0Mgtg9
nysEMSq6ZcFIjv0AB5KOprnbQhxRDuzHNkAzhA27DWGmgvBpmIKspl6VTMhmpMMM/+PuYIYPoxgu
7QL+N6zdMQS2X9Rc9AvitKOJ+PFs9FnLhBX5sw+P6p6FCavpyu3qpXOMRzmXT0NJDsMIG5y0wWeP
R1dGFdVD2nmdgj0IO1ubEwqZ+eX5zdGh1I+UCr8NMP0TOgJd06a71guyJMyDBvCzddvYJU+662LJ
rGS2kDkfofs1Ou17RJV9hfgSz7eywzJt8m5RRx66F3eDieo0l7oLEtVyrFJr15MlX0Y/6ccmMQ3v
2GwU3QuwoQ0jmKMQBnDtBRe21DQF9fweImITadec4tURr+tov3jz7KXN0iSTZue2s+PQ6N8bym80
dHO3nuKGdEm4IEnsZIHokcTaHojuD6HTt5HBxy5RJvk5Niqp55DDlkTkKACyx9YGMaCBbyb1/DCH
4ws1ER33ybxCtHCH03/ykicAsfeMiOWg/eQ+5uV/UCSxDCFZ/rk36J+O/7XkET+xkKP+x+TtX+sd
/47Rnhj79Y+AyT8QNCYEAG9Dc8SydtB2g+jzLwSNL91bC4mLKA1KBUZH/Bvr3f4nqwaSxe8/N6ZC
/WW9t61D7a6lUzFf5d6fY8UzTq/Bj+khLHedVSQv1klNhXUa9ope+UAiPp4odlE7Hy0N8XHn0x0y
VuX4RaHFIDmP7oR70EB9m+iTk3prBDlpOCOdENkMdvduuHn3lyzb84vKwjmupgxIp/O+heTRPQ7f
NnoGbt9kUe/gy98mSIV+5L/qH5MTyeZlSM3P5t0uhhPPZNylLo+Q+dDuw7aDjAKTqIxcCJ5DAgpr
H/U5dGIcP15xzhDHppuTBh+bewzanR8WXWEibPyEryF0cfDOyRJ556EAAT9DFg2LOm6XvcV+bnWm
0EESU2hEUPCj85kkZjynOoOXkhE/r38OZrJkxil8kEe5m45uGznopAE2Z6Duy2W2T7zoYfUUlp0Y
zn5BnAKsnyWLdWZuDO+9Lxo3DuD/3F8BEz0od0DtmawRw/lOdtM9Zx+7acBShx54MUHvQpfIS1jm
3odZn4zqMoO+x9jiBdqCEOWUB+fot7vePonpAWoAf567Qu3dKnOOoUahUNcQTR14T93jNNPgiPj3
RtLlWuXLFdLXEd9bf20358narTf8hRc44AaxBd94SLwhgb0RFNUShS88hbvlwHIjGXlavoYp9caH
EnmTL/rqn7BzRB9nAtkiMk8j1GC0z0DziSTJGp7du6VcSGx7F8BPpOj9CmG94KXQOqEXllFb2KmK
lif5Zcd1QaDO7kM7Wooqu+sIdG+9Op/igk6JtE3tuIq7xHmVj1Yy5iqn702f9FZmXL0yrh6rRx7r
MfpaosJ5Da+Pw8G9OufuMHVRJ5AzzRqx1+j7utJTe6qfhxG7CsJFMTx1+q7yNUe05aUCDC0j80Ne
7RdI5Uf7I8x1FkR4WcrTet9WubUXaGLKxvgnglHIn6DxJvXsfL1OJJ5ifHs7WdKhgMQX7GWhluj0
0kWHg0i5kcMx07ftsfp0nyAmQ4aCuJkpO0J/CSgB0rHPL+WHzqvhLMWr9r7hrf//L9x/amn+Y+3F
c2rvrSP/72p9vndL/lf8oUTL+Me/OPRXoXb/ht5D9LsEHrQLDOdCLfyldjh/s637lC6CFDjmdNwf
f/i72oFHoWOC278IjcOLcuDGh5YNZAfryf63arV5h5V/kjuA8Cz7bvx7GBlI0GH8Z7nDb1bZqRZd
igyR+txb+2c30GVO6hnk1poeatunD1W97HlntjkZKzOxe2Lf0PqJZHO3TVhhfdws3Lv1BnIt2wB9
l20GPy4aDu2yOe4V3kdQ9fPVm6qsqnj9KAyFNDlbuuMw9f2rrU6h2cQNI9t7OXGe8BBmqTXy/tBs
HCmjeoDLwEz/QYZbGGtoGI9+g0a+yqvg85b2LbAMnY1wBw+uYOHBm8cpM6VXJhaVbtavWPlCD+v3
MTRONDBho3Ree3C41xbbWnb5bOrljSiVAHCu31jQR4YcXViuLTJAnYcloZH8ktRH/qcV+7WrpudV
e5CHDd2D7G3j89DBqhD96CZ90HsgsyZ95lWbdG6bt93WHYZVnPX2oEvq7OZAfmDMA09qhIRMubZZ
x9wAovxGczUZ2bKkvRjNs20zaL50TX3k3+UG6SLsjnPQ6MNQWkmJi/VCRpW0vWfv6nB7El5np4Y7
qwSNBz+M5R4Mw7cjwzYkzSb9qGnXJYJDzWlPC74tt6mZw9S3HhcfakDldBkn5pAZziByQxzrYQpf
yKF+wEBBfq2m9a1cuiXr0EuTgu0vsVaTKMK8Wao5GxYID6HJi3WdzauzzjcOVeDcTfUaeQAEOYLt
m+UdjaB1gdklyrvB41GRDl5RAIPDh3s5Oap+KacA+9jGr0YAwuxI5Bd75wvrSBZN3TmFrz1yYWGJ
5LSwn4bGKBXaZNM1oMMlsDoLclHZ78J+DgHbrTVHA9KaufhwsjGkuUP0nHkhUbt2BReuagj2vNNt
YtRyKsYG9onRu/RgLsZPMZDP3iBwsyppP8CIqebS3pkWD4/uFPa7FW8atyWz05F41d62JhYFDJ2G
s82Mey4kzEcP2gVAsw09m0P6gVAfl3b7rmzSHPv7b4iIHMpmZgXlU38gTYv7nsYkHOx9V2Lz8MPb
1vrWKWCrdUKrd5cMrdMkzKkfG9ZnDHfWPih1kCy13gdOWV+ZbcSeDLyH1dYaMX2Ovw6SxapTU4TT
aNMQ4khayWFBekyv17rqIIujqXxvzAQfP8L7hmCgNZuBblWhX7i2jGTGJY99tsEmRPuo1y0T4vP1
llv3fmRbe3PmT5Dc+3qKnpaVT4dV0U+7HNsdmiFE5CLQwO+WliAqiANp5KBAqtDbbWHjQcrev/oE
iKQz7z++ttDQYQtVrIZE06UTjPl4v1n7cmSJ4J6TDGbfpHpuAqiKzSuhDtCHsB69qtmz0rZPVhW8
UKMUh3ahyTBsTTR7lXjrBERYNfCYowKfsHZe3bFiqFwmEragPdtq6R3xXdzcrD7wsqeZbdg0pRz7
rzuVXj6NAAB1Df6HPtAtIroNkrJtsNAclAkleg8dFKt1thmDq2ojW6n4u+NImYhA1HsIwMP6bIRt
OjpsOgmrhnamVLBDS3ZqEHvc04DpxA23F77y/uI7EEBNQeJhWec92cK3IBzhtHF4lLXbfTPLMhGe
A2AXGOIbA/TVxM8mafenqhv52QvX9dYzE3Eav6dHX29eJAOKLgZMBY897nqxY3TTZfSV9eA05GLJ
kV+CxX/YtgaBULFVKODefJbILnWB9D+XmaZSuLuqr1+qpdrSoOuDFCLcXNc7PZQu1NaG7WbfH5Kh
88O0VYzljFIWMcuoi7o3Pt1aLI91aSH67GagDMgDIlAR160CrFl7cfSU/cD19Eo0Kr/5g/jUuvS4
+1NKGDkPISguD3wjqtYZHSHhZgH3K56w2Sn3arBiR/ofFSvDF7vU5dlR5l6hKSZZe4R6p9pAorbu
1qPXGVamiRtmHiB555P1utFAvNfu4lx823jWxD50ypuehZ8OVgnHGc5GYpn1nJFx+onIBXr1iQVh
YBD06HKJzYNsrOga+HMyaN5aZj5WDPGLAFGIuWmbJ6W/93N5magVPNeG8YaWlkPfI1q5NR7dN9aC
sDKdrNhycWm7zsdOi5zS2aLdvkJrU7Mt+n0j/F17eOXcdTSblAx3lQsHrqr0EAs2sgLpsgbtw6GC
DbyzHfurEjR8kRXa8jdSXVnQIpnQBPSx1o0VL5rdVtLInCv84rVx6qiddKtdJmYfzgdnsBAnl/yt
pC66WJpO7PuGzvEcbN29T7vO0euEDKiqrdyjVjFsrnia2slGK3u35p4pwktgzwUxfT/zlT/G7uyS
YyghHgtjDPJg8xYI6d22qzhZkoA6ZqQ0r86LETqnRnjv6HZNzNmznhdTrHtWm9eNdVWsHM+9ObiH
qgVhX2HO+7E0y3hyLTfHTo2WptYIk0VaPy2tP7qpMV+0eSAzD190u9wAjD42TjliZ0OYOs3wXM0h
7aORTMNxk0baN8EHdfSyF8by1g97AzQ68WQv4iHsmxOemXP4+0bi63pHgwC7Yu2bqSMVKdSAPXGa
RgsYAPMZGiX7lDpDdw1b9DNs1oclifsAMcXctUTaR6uBz1xL7NTUQdTfGTi6k8aJRMqk4kmwekvD
ANv6ZAG8d0KrorUHcVAWlHjRVSZ8Fr0nZRsUWO5I2CzfvfbWlluJpG1Z56MJf1bJxrw1bZUgWBwe
bCnyeVHhfnAXtfftSzU55DaO53Xoq4Njsr3SQmCAAojCJIzDvJZbZlIP/j2iMQ+IMx5CFKCjKG0M
uGjQRDCowTvOnO49Sca47jtw7RaN7ZsEKoCvEU/Lg+xwZ/fVsN4qMj2Og+E+KRPNbqNHYm6CwwVj
lRu+GI9d/d7ahO+CUX8p4oLNhOWYQiKMKQvq07qxKRoHhZSO21Ro5CMCiRFM/sjxOUdzU3XvC1p7
Mgu5fORCg9hrLHLGQPE+Fr3iBdUr6OU02GlQfQvCCk6FFNOQ2qNR7Zathu6IHr9ZBNNl9iaAx3o5
llqaRbmg42tQrpM4gQzgf1j06Lnix6SghovVzDw6ogvBcfhuWAJ1tQ3jdREUwQH5OPqGeKzz32BE
Q4QHi+tWd9zMiJRNgngpf5tlOq0obcZ2Nd3mu18Ddjiw6qXT+ycM+wdLrXpQ0U1CbAu/cfdmUGe5
OKXz4Tp0yrutIIFEqt6shwek5u4xav8QtG0mQX6OyESOTssP7ax/wtqix7GEpMGr7d7axqAOMpD+
mnfNYTR7xDpKnXIT7QyjwrCBDlBrdZYqrerpCszaHTtcxdjzwd0dp2oLaiM4QAyqo9muzKz1vZfO
GuDuoMey6IS7xZbfuNE6k/HQQCSdbcFipxVo4gj0szMgRmJb5ZNvKFaMkjAIlMuFArtFXG073iPp
tI1Y88iAYoSD8VRPe6sM1Jsve7zDvXNQXnqHpxCcH0KLIUjb780JfRCkcUpEbjTZI/Aq7ghb1p6Z
AMhsiVJIupbevN46p3+hThg1k9vvgrnD3tlvt8aELMSoPgmw57Va16uoeDzZzNwNq2PvjDVMQy+Y
E9sACFcLgu/z0JCMtvyLc2y5pWEjTsohkzCNfi2Kttv7HAvIGqu35WBdCNsZNmZNUMPPhmATcX3f
UYZmfu1U7ex+A0M436gXa4C8SP84sKm/swDrslU9QkxbeISjCEmqhZOjrP7RX8sqZiarM0nbh6Zz
6hO+vm/xUNfEa5AKMRqri5kLI9dcZjvijoZOdgdli7+sx5pC1y09Cy0BYx0eyNK91wKxHGXw9iin
Wu5mDsXIN1hzdBcIFeBE8CJ1nwae1Cla4OxiwsyHyEPfbC0rfKu1dR+VHcjEEzpMCXbL1MVYCws9
SsvNDrV5Vj7Y0/2LbA4oTgtZ367XOS8N9Eqit7aCch0LlGPqkXEnqlDEeu6nSAJsZ5MLr5lZsgWq
DHewZg1I7MDUhrIRs+pEsXa4K6XhsJzaVuGPwYmHaonxzkNikjkNdMBTMb3PFhCWCx6AUBZB5mn9
6Qd9gPQ29tR2bL5jxjoWpN0jx9P3WCoNWr644yFzNNhbsmyK5WEYqATb/RxLA8Ntwhk2JBo7GRwG
JKxNxAmEpGVhGxZuAWrJpK3qt7oJqrQcghZbLMoAPrp0aF9qDy3Ow2a5ybgFajdKpABpBYtRLMt/
M3Zmy5Ey2ZZ+lX4BzBgccG6DGAlNKSk15A2WI/PoOOA8/fkiq/t0WZ2y6r6oMOVfUqaCAPe9117r
83MwOvii3OwhWtr21enbj2ikAu7mCB1tJTuystanZs2vAq9CYwcz0B9bnuoU+5igXJlWGha77kMm
m8XrpiqD+5kRuB8Gw05HKzmVlz5QmpjOxipa4UwMRwK4c5COp5C596kuzXtUDg7omrCOa5VibLvd
lqPbMVz25gR79H1v+vcijwJuP1zdsvWKa9+aT9WQZZ2F6a5llwZHqdabkoshbiiqD42xdjdHaI+V
3ggpy+Dedxmc+0vHg5IyDa6DMksEUdzWxTHvDP4vR47zYU3bNO6yoN21BZH1NcM6XQ7K25u5q/iQ
9n8b7kIS4Uun5sWYiis+O3866pfDTHr3kGfzT+P3fNyYyfxByLuJ5jPOleDNNYM866CI7uyFR61o
bL1bjJUdR/wf+75qS9yGs9x3eeMdjSsBTIzyrFTfnnEME2XHaHyuepfCzgnuK4LR95bwkiCkWhFF
ah8doREJlf+z8NY4tYfu4C6ZezLpNJ6DU+So7ETW3tlNrNvHVAzfA9/8VNtlou88b2qN7vsZA3/X
ttEtM3/p10qdR0bgex1667PjrgGfoVmupmeWj9ZBQBQDQOtu6f2azt/oXPkGMD3JJqd3Gc4glFx/
ehpJcBfLiV18ekzZj04CKWc/9FwXRKuT9vbeVkd324Kzdgp4Fn1/qo+YRYmHZ2u0L9T2W5abs1+H
taQUpwkrjbyrXct5DbLAuyvkVp+KsB8w96JoZg4TqnS84OOZHutadrt5yvJTIKt9JPFwje3D2rni
zl2QpYs2VUMcthYZwBCXhTIb0j4Tml2nmuLUpGVxItqIE1SRbTN+6zzYU3+0IuIGTZ4yuVInbffV
MSsjvXeABV2BnqGkb3db1DBj7KsHOgLsJVHt7vo6s5HOtz6ejBxjEL02rhq2wBUG010alV+DcVrv
MEyvs6nOmxmfTDOZa1Mv8Vam6jUwu0Z5E4mPyL+n7ziVUyufptV+7mvrpue8VUzudnYgg4vO8DDi
r2FRzZ16H5XV8E6Wq3fQw9kut9OQ+vrQKSyZxejO55A2s2nz5WJt8ovTKJJf8tusNA3r0j31RCQd
NUWHbmuwmrAdXBzPi0ctrgRjyHW0ZokbN1ghDyBShcKKeIyLi3HuNe3wfVEtH8Bb1NsgNwSD9sdk
WcWLqIuPtJyba5bm3/7uWCWqfKra8OA4Q3vsNuvrjBCzOcH4kuMb8r3Ru69cvLq5nuYTi5x7YVmh
ZP/iZVP9lntevjfhfvEi3ttosDxlzakpZvdxsQV4A5Uyg+Amn44LgYok6NQZzIbzuhncJGNpnyOL
m5q9+sG9vdvV8my6ZlFconKZSHmEw6Uwp3Cl3ssWYppLSoZRZJRzQ+miNTnZn2ALzVNdB2fbs9Tz
SgnomufG1/1nSeZGTiXakVdlR7lCnCpFd/Xb8k8pRqKleHX8JidxCBfkUjqtIPfvImIoO38IDiLS
8jKs5JCDMlbpcAJNYF1UsVXXYsWpklUYfLN1CO/brrPOg9QvXbTw+4+VfZmb8ey7Xnua8yhFRCy7
vTB5cV9j4zoBkoLtYVYTR6sQP+BO4YW+9P6iPhxFhNZB1SS7uz2KZs3PgL8o8VW4l50V3dvdL7lO
p3UFPjeqSe5zO/rMLa6WRJ+JKfayXcbu9qQa59neyBd5mm6GymZ5Gr5JsXXHxRuH/ei1iUjT7q5p
LP85x+dfKvs9nyfvW2Z9pKmlr4XnExYK0kvghtm1lHXCm1keAyUuCLnjSZTSPjOwH3bs4tbesizE
mMbGl+yD7SnC+WFx5ktZL6i5nqxeWj2coq3tWDX79TCn3LPdTaz1FvVMjAsxUxJ1LNs8PGyl20Jp
aFks7PZNVV9WqBlIKcFP18uXBMdK+yhuSQO9vBZZFT6K5ZKhod9F7Muus6RnH49BrAJDaxMJvGYB
sYa5WctDI2V6QjhHxWoxr3Ylnvk1tfB/L9WKnS2zzoVFbd1qkx3bKpVxPy8kwiaVHf0eE9VfxWLe
MLA1S9icrKKDmFeb6TBnVnMcxrHCptNFp5BHfevQysMGQoVlnjuPbrwOxINe9fxmIipl9ueHRcif
s99FL1XpRC+9QCFY0SakeFoCCx+gY0U3ybk8qgbuhraz2JLp8JL7E2N/u71fsupd1bS9LJeM0NAZ
vqCPxN3aVYdlW5vLSq2HrM+MsDO4watlDw7PS4xjsp3l4V0uhuYkF/eTcBZ6oQ4O8DiL9yDsz7Ia
3wb/5zxvOOu3QRIFs/8EFRlR5yZ/yIzKOV+B6gXVkIA2esCORWGr2vpLuXYvwTaFJ6qvFc+deKDU
yS6ZTeg9ysmR53On7tLasuK6c1FcByiAs+VGsdYOA8uOQVo0CsL55Xi25t0ow5b6iL2idJlFqFb9
mPsigLOGrXA2ztPaeM1RWu13Ceol3+DiFW6H15/RBCTHGpFBtsm0hgZQgYsNkv0oCBAVSCaeyix8
wPapkplxsrY9wunIxlX9bG24CuERJs7txf61FkiDTWXObjhDkin8FxsJ5Til6TeLAM9BdCyT2ul2
FPdbHIworhbfZLWlnUidn00j7XgcICuq2X6kAvGOixh1EioxxFJbY6yU1Z19jdd0YvsKlc4JLNtk
6UvYJFtA5i2jql5zefTLyCAbFYfV65ZEZ9mSgLXDjhZBcBnGCmhj/kRbsR8H3zp5jXiws8g/2iXj
bh1Up2UbvojUpeGt4apZTdYd/v6e1RxsvF+fHrueanLKXP+o+xrq7r4UmROvQ7CvZ7meKalZXDtc
M04B+YR8cB7/nFi0k0CZISnNxvzaQE0ZNpX8fcko16sutC9mQBxcFmJ1TXaY+yk9Qhl878b6V991
BWtRdteQNEzagtbR8+s/Yae3g840bns80eg0Lfn7qRp2lQlPyzr8XH02awZHnVXdlZh+tvQjL9Mm
cbdQnDuBQ8AKVRLeXrLK4LjMDdTOtu0T25KgF5pV78XtFvn7guQ77SLmL3srMnMi/K46pZpsjluO
CZy85dDly48pj8Zj5lYvIXVQTLkHYgHPq7OI7iJsSbqgWWgaZjpCDno7Lm313Jox3QVF6+9VYe9A
5ySog91x5n5Ptqa5M3L1TpS63ppx85pDRZO1W91qORQbFYbVRj+yof7Vie009eHrVta/U9s62t2c
MbxhkMEuGXCvXIyVq8TBqnl0c/sttUNgG2LsdmY23/wckRJEJlVgfVKr9aRW6VxMD9UTgDnCDYwN
Q3Zzl0KwRHbjgxjar7a3ib22MYEWgdCJXJ+4c9kCO/8ealKbBKJsjkKl124hcuWU/YZLE6Qoa+rb
LGb3a7fh1c0r6BksApdwCPUx67v0uPXma1R7BO5vM5KNQwauXnv7tx7uYEDaD5bU1afspn1pUX34
obKS3vFfc2t1j7YVeond4oJdyG7ZxUS6CEI3Y4zsVFkLa7bOxIcJ3JzuMcmcVOy9CpUbxcrYcc/4
hF4mkLHIo4mboCe346/NQcOX2g3o9IUekuX2YlQ/Hmk1n/9xX7rrxArqwQQVwVdRzPejCV+b6Jc/
vY1F/myZPN1teviOM3BBuYg09I/gUTY2ITFd/VltjCDRZPaBRWLFwlG/w5SIsZzfX6mJUFyVTsx1
hEccJXQTix/OXfgBQvEZB+0U3jZjMi8dRRE3Jc4TNMRjoOnbf1KmgKs+RAp/SmGJu6UWzyiOpMPq
IbFE9F26/Te7mHl42+tcUQAHL6t62rL1m4gcloIQcBNyw4fV9u/qp8wfGifQB4vEi8LSOutbU+1+
HW31IsIgsUh2A/R67jESN+66z9kS4hQtKNA4ix097oYm+lqN+SG15Necb03C3DksXlmd/ajo2X77
5byQnm5WbEAgCJlu6KTJXS5x0ApEOs1ESFPxbihkw3DKWxRthsxxMBVqJ++WiXZwcMyw8w0u9orA
mMskqdn7bhNhWyFvBlMz37IM7S6vUN+z58odUCNaHHiNqh6EtXM3tnBTvGTIT5QvGbhWtp3MA6Sa
ezOj4y2yb5KGnYT4j3oTNAel11+lzwAQm08+7eU4IhlYLe8+z/a98Rowb+Kcj350ymiInGBazp6p
Y51npJNva0+dsUfZpUj00K+oaC7wNgs7i1sfgzJqz/PCvt0PA22SF/1qcksd3GyjZm7chSYf6Qt9
ILYCQLtbFN0XQfhBQZzt13SAGku6U/eyoML2nXMGwOFUOJ4i8Wk+mUzQYpSyiH2DK9hJ7fLKDCU7
qA7z99wsIon6oTluxr6bUyAP1JNoeBoQhdclm5+nSTNQVq+hyHbBur43TgQaTJq3/vZjaQY+TA58
Osr6QoUApqROIRd1u7/b3d+X/ra2i6LEPePLp8HOr6ub8/7STu1G0Q+J8uqXwfdZYlOPgrjLnf0s
MoAd80Cvgr0nqucE49N0+22HlOueZxuPdts84lrAKJZS9HU6e7Bt/oooS3qhH/sJJ2dQ8aBXnfku
l/6QFczRpnakab7t0rff/O9XS/19LlLsqPCRYwByHwwwu9hum7f1i9fiF+PC9j10AUPh21POIM8S
AnFbdeMfkFmYd2UTPrNfLbegx3PUleJIU7olvq0ZAjiYXrcmhMfsrGTH5nc3bL7rLCCNbhZ8/jXl
b+O6gg7Z+xHdqhP/AAjCib2WoZoUEWyWVCZV58gkDef2Mi5RLFzHO2lnefN99gyW8263pUT88qjC
IlsLLE/9IA61lGXs1xjIa3C4VDpmjnNrjpLacf8Mwr8IHx1z3bzT330bAUtfLPXds61XUayP+e1O
kV56zbLgPDjiWeHDOYXADWIMsBtqGVOEcDaPWtUkE8vjagcMJ/vgJLzhzcxlxu09PlTTevVQhK7C
zg/GG8WzNzYDE4mUpThY7/gkJ4wAy2s2L49Utl/o1uRe+uN4aKLAikVBOtFhgaBX3nOaKnimrX6X
PEmD7g2lo7lfRH+e3itbE0hUJozbBdRWkM3tQdi/1TJQPXXgRVnp0lMxI+Ytafoy0gLuKqlu0Ot4
TAtaFiXPqds2uwjyYbLo9VTXA6vgTZjzwi47Vq9DaUFzzvMvrBMpsiIyhs9kW6Js9w4ro5Opix5h
8akbKWcC14h4C569sW0eYOs0ekN68itVw0MtIE+XRsQuSC/d+PbFluoImR25oJGfRS2ri+1QxITm
cWYkch0LiZqA40YXy+OUYQKgMKlH/T0t2x82HzHxJINz09FwI0bmz8s8fGsD9xucSJLc/tXuPQtU
+Y/WwcLSmQm3gLSWy+pXN8cIJKqWzjpu6zy25ufOXS50PA675K6MbLKYhQe/iWnNPgKSzmZwi6pu
3lu0CHN29C8bKqByXMAUPV4YYpcth58+lSUXbwqr8eQ0hKizoXwNGdieldHnak6dZPF/px128Vxk
F59eMh6Deoqj7s/YpfVH1CKvKFIoKq++RachqrO4pII8L6IVJF/831GvyBgqhRUUXEfaQCDKy2IX
bKuMZ1JEnnKIMkZ2drQDBDJB3hVx2d0zAK3iKQrbnVjtdZeK4I2bIBYbglCuepf+CGNAVu7922Q+
jRp83XV2dqdne8a6Y43YDauCAk8A10B1trPvHgXrbZzyM4iqaG/zh6UMoWLAeawnyYKbEiGr7DE4
WrA/ue+hYQQLEyIHN6lZMpSml3EsswsWLBPjZFAPupyfslAd+4psfeT8Qr73n6QOG1qp+wmW4n7O
euu0FMh1WiG61/WjQ4PtNwGo7iw7sUCVZ6zkmN4Fpgt96Wv7VzqCdco8gABFFOFJsrv+lELcSBGG
WK2oUuxyX2/3EtZWGt2iyZu5rutIARIa7KUjISKBa8sT2MZcAQ9xTNs9kOItnvxwwuca/p7vt8Na
oP+NTTrDUREQGYOSYfm2J0DDAO2YluKbO756oTdigsWjUKyluM2vcP7g/jiQVwKYhMjVedhcqvYL
5gp5DKsatyas46KR5wrwHKrDAfGRDsrfNKj8lTZeM3SczMK8EZpW1Yrrat+6NRw6XXEqwzq7Bnb3
Ea7BvgkIhLEKhsPMgKQowX0xxkWzYNGwBMMmVTU/ogUUjH37xfyepN5gzJ3bpuJcqGGIi9z9JdGD
B/tq+Wt7yHIC+P1ADLnzyUFZ9HfzDZFgUSSzzYVYZrCDEbMN8rgsR71vs+GZLo9N2q4HCIHbwRFm
XxfaEArCBzQq5+Bbyy3k1MbFBlEBoWDvFfOPcPRfNpAl0M71vu/LS/oIH6hBNGVshO4Y15G+2GN+
lGIdk065h8DYoHY0IfG0do9lCtqq9PtdLTwFSJNrlznLszVmUZxzd/SVnzAYBUOX9qdSWM4pddqL
v9o9sXa32meha3aZcn4y+vXioA89EvoNQoy7Ptll2ezXZzocnMnFFuMxKY5Cbt+GAsRKlw4Totf6
EXT3WaQAe/biR714w14uIUDugue86eZPzD84ZSe832UdXRkEW6d6bA6SHznWcn0eW0iHXbFiQ7r9
LUtgC0iEPVIbLqepg8rayEvpWf2XoGmfynqKEuY3wV6k5k9nkwX12uDek2QpaCEUhaPaey5+d1l1
4uhm+WMF0i9NJ3HW2POaer7LWunsPDED5uNu7YceMIbVMWhmbgEEg/0XIYUzBppDZmWfo/ulndrt
a9+cNu4oTlsgDe+6zrEoux5+BHuRDyTobMIFqJwd3eEb45iIflwPzebu5jb4aGujY6k0Rpf1JWtK
mnvfzeNVFUx3m9vdoEKm8DXAkBSn3cJJCLZdvurAeZeMjxpBvCfFJiphE/DMfa3xIR6xaNCmc39g
IvPUFy+X+ZUxFfQN2wG5HxTHyHWuMkjfAdenez2FsDXW4hqIMakaPz/fVPxJBRhjNOcglNT/mzXu
N4eJUWOWjvUhh/JgEz7o68c0XNWR8FQfSzGmmPsGeJFNkTTjkj+MvfksH1Ytfno1j6vp26/9NDDl
naNvBYcwHXNgaE1eG2xwzk2GbK71RmvRzhPPBG6wGfZFoZPMKw/9cJ0YxRcu+3LEKIx6vnhL/aCk
8HA5+CBD57T9KVna25O4UkOz9oHVK24V+mDrebr2wVcoXNPFvlXu4a26/vvyjz+GNE6BEcGeU1M6
ALFDhchBhLdpMqD1N2Hh74vz31/9//63BhVjN9F4blEt9rlEuE27uU3m0g6B09FnmkA7RznKF5uW
sOpSEgocIpGO1QLEFk7T36/y//7q7x//3X/7+y3/9yf+3bcIsdIsFL7ec5JCxUozAOhVI2DQqJSH
zNnW2O4mnHkm3faWQp7Jt/LQ5uNXsYhfmc7GxwKO4QEUSbgTg7y2ksMr+sAmEYAdOQ74LjFjM508
kPVwi0unT6Q7IwiS2k01QPp6mcs77rwTS6x7XA01iSa6/bhYw27KG0HC0QDkcicmlcgcPqPandDF
NeP/Nzm+Y3wssd7OiG3pt29O5UT3ov7DmrlyegrLnFbGPwTDdPJFBBrY+Z6Vnt6bFDJDu6AiOSWr
pBdSQukd4ruTdKn7KVk6OEhi367et95Nn0yWhgRI0agYYlt6+eH2gXNNi2nvTAxBgxBdyCyGy/M4
RiU0b+1hfpxxFLmB3Lm3ijJIrTfd/LFV1LwszidU49+Iq/l+s9Ov2TAR2PXMyVNTn3QVBCy94quB
xShIBZ+qXotjutDZL2v3azPlPbUL26Ct3vBDo0tvLAVG1lDDWTHpiHa5E1aHwtHPnM0iZ+sZF5G3
5019XcbgRJde8B32GMML/6kQKHalKdbjGpEucUf52lqkdKdlMRCuiymmX370tuZT6uVlbSgcbL+g
4mkiWKW9QGwBHylz7Z2KbfMTzxv8ZNbST0QnX2vLIV9z6+jWBmwrctG6D1cjj+s4PtRaW8kQQb1J
NcgWAkiDz4M7DfyFnfKspFtLhKwvGQrsEE7jtVsfXWbVOxZNPR5qNpo9x+vkO9NF7SFfG4420C95
RLLFrt15P87kqC1nhRkNvHwnTTMclN+KS8m4pSqQU5eoPlWsgvx2aOlNY07RaLOgRKBG8qi+mqg7
TFWznMWtx5u7vmJ+wFkK2YhXIuq4Fk7WuFcRbu80irttipxDBhrq3Kdj0vcVnu/VOf99/8746AUh
EspqPzAtR8mEa7b5zXtYVU/+6pFkxPeWv4kUF5C0extbAsIyovSzLql3XOSnv39R5N95Ae/JWpCc
88A6TmgGcz4GZ3wbnA+0ocVGoZPh5pNpMlmQBdZoOQ/5PJ9n45/AJhiGVqRgmu5aFT7L2UPZwt9s
NP/ujKZvdmEWBrHlpwmYeW4c6uEb0I8SKeK0nflzzOkFRQhYVoLWMz3lW11BLCjupe+8T6sPnCFK
v6veufPK4DTV4efW1h/rOONpXLtzuKSfXpqnTLFL/TJ7oOU2G4hn3tDVMDKDPo3lGYKqAvLuDCSS
Qg/gw1CYz6rvDRN/9Ki5tKpDWoIVkXZuv3T+8NtuwtMIQO6GTJA7ewjicqlPSyWK5zZnsqW3+o3Y
XnRv1dTrtA+HkIkUo2lZPjYcFcIRUvnRAiRxX05BdFnbwj5FDarLIu66NbLOuhiZOI4RktDg4/HO
Hx3t0M58D9y6umu37y3+IjOEzytSTsbEscfUcVQm/1Lfuqgl7DqUKXwLkskDc0dwzPXyKmt0jlqX
YaxuU4euj36UpA9wc+n24MjaJO7t9pt8pPpIcdmzFtoO4+Vr7hIXzSrULZuKNE6pM05pqx7yLGBu
1ZfvZd974A/Kdk+aAv57OLGLNSaDQrUQfOfkloaTc/AB64Cpg1kPNeGVeDMcoLOUZMttPDPMdpbP
OSrWxNPr8o+XqN9Q/F10g74YIRzM88lhEiE9TEH1cGnrrUzS6XY4kt1/mR3/Mt0GGn9fdI9Bxef8
HnyD6dtarfCW5Qh7xi9A58/rr8buwlhGWJ0HvV0pmToYOpNXTXvhZq9tQ6FIcmLZzQjWCWgcZKfb
y9bNSIQTk0WtihaEU/G29Xxvo2Z2tcDVoJBuTc/4yy2IrP39QRwANFa3NY1znv/A1ZzipRBvAiBq
wa1xjgaPmec83kv8TZ99zwSvx2jWpuv7eJtgdxKWsL1Uv7BL5ZdZ9vbjrHC/h1ogBhbWG37FZkuL
J0zGU7xagthlWInjogLFrrkyB7DLLu5lq/fIcfl1s/4Y9Ho6CXENVBE8RhMj7XZzxt+yP7Rx7XOs
kVgcdhXvY9EMim0bM5a/SA4cE8Md+nl9wpEB7Uzo+4bffoza7pnTGX6scIgzkW+fVtddo3BZfzde
cR89Lf6Wf44NM+3N8gsmOD3uZFmSwMyAJeUAfTZ/Oc4lCr4hMrDlDFEjty8+XB19eos//jLqPczB
lbX2UzaJgG5p8fei9f6kIWbUssvgJIyyPKSzS2/YYtjyyKLsnTzL0bzT39VGwjObtjg32ACzbmvv
TYhFdHS26CW8WcCjbpTfnOUy9eppsv3nYCj0HvpHdVFSHiW8bzQqBlf1LS3QQCxezXe/fBJrkb+2
o4OMDnKqYKjPk8HKFg7ld7ceYQynuCmnydNHqmzIyBmmkqrrXjo8cn1qK/zFyqadHZ4XbKNQYuef
8CEWtpJofO05faKksoU68xwYPd2lN2CYcdqkLJwUrwDGLjP0GQkYh1AUn2OQh/0lk2iwrvkdgbdo
s5IzBRbxxx3yixyxfNO8B8di4UJF2vMftSSbz1KoTwKHxQuZL/pcMk2//ewM+KM/b1S4HK636WuW
+yRmtPPE8QrMT0fGimEQ3Lkaoka3DPdz7m1POtCAI9wcCRi5jYO57C8Tdmnsy6q9z4aK6WqJmDqP
tmRN186ncrfiWFRumIS3McXfl4aeMKnel3zq79uq7O+bsQgOskdd/ccfEfJPahIm9qhVjNiWJznl
H2TXfbo0Jjy6d59Lmfp7L5rxUw1Ff6it4RYTiay4yskiW37IerdWB3+dxrhKg+kyheojDLfqLvNv
17xHuRGVI+6Gyvrqazc6oAOQYc3/cJ7zbYs0b4yDAI1vG35IgVvaZxwMNtXi48HlqPoKk2u9JSr3
04cZP4BHUrjITfUkX5agwkLkt20sO41BIlprctXOQS3YMQlvUBK7Ai2pJzTTsRifraaVB5ladfxP
Ocd/c+qA/28PVeToSGKDgCUEXN//9c98JJ2nddFPHKsUuIoQz6bc+3myk8Kdoi9cLmhBVZFUwuPo
EnSbQyCMYhdn8r+1hFIopTCz16aocbSUb7OSFLgADmD+FdYZ+wqsBKCoMHZ7739HobwaUE03hvU+
66Fbr0WZGEp4HAN18DrVnKiWRdq5ehU+/A50MkKCvR3Qk/Kz26efdest9yoayourvcc+3TKOFPg/
LxJM4rnO9GvmDMy1AOf2Mw4424QBsCet+kNvO886jNL/x2UUhP//NXcpPYd5lwilx6WEdfXPl3HJ
CURs7pSdpyX81c+Z86nHco4rr5Sgdq0AhWMuPgCfGYXnJ6y9PTK+94zb0ccOUncXLWrvmfmregzF
dsSzQICF8yBIhdn5Cw8uYRwdvtpGWZcqgqCIJPe0VmD/uPbq0AXBz9oZVYI5OP/iEkPEcpF/q+FN
nOZ1a96cAka+6ATCqcg5nC5Q6UPIYXNyNcMVS+jT5JLTE2q4TMydqc/g3EnB/Pw/325/Ty36l3NC
4aNSAroBMdkwvOVX/4n73Ho67XJ8AWftpvsVeNMhSNWpXzrebukaSkkfWtw4TNfZxsqaz8eSe+C0
eJrjVYR5SNvIvsuZUIQc4nL+G2Ar/Wk4+5kfAYErs/iX3zfZI1D2dTNQQouHldM4OVMTL6OVNp9W
Wc4v1iKueHj+83vj3/2fNwFvLrj9D7swrJV/eXOGFGs7b7ezC+r6gr0U+fQINLr4lgP42YusG3iU
+CCYXomjN6h111uF9UMODntXRxE81pxmBvLv0EqGrcxPZxgA2v46Rj7w97FB6ua24oyJDvMKE9vH
zAvrf/qq8vOH0PWmB6Ph2FtuNf2cWSID27TvwZSOR3nC/LMmpHKdh61T7T7L7PAz7ZtLI5jGtav9
Zk/lZ+HOxVeqG81pkVJytpN2n2uM4Du8SBgxFxNgUbfeUX2CF6IS0LjKQhxGeo644yTAeGBucjZ1
cAnA1hNLu7r50yg5RmjIHPnCppdgLYdkOdT5Xc9hUA80sywIKVnKsVzTqxra91kF8++ZYVcqpm+d
NgaPO1ZQ13+eZnwMVehDyfQn8cKRKcjTzdomkoZ6bzkESZsBO1+o5+BjWLtHZ9z83yytZ9TP9BoE
K4HaIuWETC2z1zIV9UE7fvBAzI7EhdWcCV0W7BNokPmRfXs8bhYRleWotl59EnvDOA6oKyjJ7y7R
dOeWpFzEzHa0jP1HGwYcbYFJAS+WSMocZMHkjebkT1gx59INcVZN3qGmzMjTzvn8z3eh9z9XIvjF
N9hf5No2B1v+yxPGgKewPDK55wjB9GxjXfaQNu/D+b2e3aciTCsskWNwQEx0r7UDJzUvODUCCz0d
v1ymw3ibORa2+6Px0XkFs7tTaDMntw1YzwZM+hYR73AVSQF9c9VvoLzDCRh3Y9Ag1SgPXheh36f5
J8Y2TBuoo//F3XntyG6eWfuKKDCHk/+ALFbOXV0dToiOzDnz6uehNBppb+m3IWAOBoYNY1veXa7u
Zn3fG9Z6lqOm00Fs+JuJ2WvrlF3lv/m253vqx4MFNQWuN11RDRD20k/ftqCVRLfIRrCejPwUxqN8
kkeQoHoihEdfa3dwkNN15me3XCabRO3E9kZHcxL6lgazqttzreKx7CAPN6PmHwQv0edhJRkGE57l
okP97acdysFZCDkNbxLuP5sMXdYmUfTIh6hYWOzE4qo+6gq8iVxbM46Ol8lA1ktlgCNN5FRblsCR
2H8tCK38dz8CSf/rrx4igapZOn4Ppo+AX344XI1OLHAEl8G6k4vuNCa+eWgrhX2Z/KwbTXOZfD3Y
ln74YahoN9SweOpDb1EZ/rDUDZGBXGoVL0l8ajrpIRljVMwEv91Sg5DfMkuY+4bDTiur7skKXzxk
Cueu797LQRTXcjnicxNU8a5EZLE1Op+0OsKvMuanRvGQ77PGDvLknrF4O5GB9ST4ZKqGXhxta6Fq
Hyxj63kZAURMhBZlOhTrts3PCZykU8UKeT/446sp1h0y03RZFyPqcE2/12OknRpwPSfOy+dEDcWF
Lks8pgSCX9EPKXtYA0e5bDVawxR7SC8cWlxFzuSrmhv2U3GqWdUsmlE+/Kot4cze1AktfycOJvKQ
croWmnQ12yLftWV1VZTGhAkcoBmmGSysCcUxeklAG/1OmDH7Eom6K7PVcFNM5qqdrF0jlqwKejHk
yDMvmtTGK0FvRKhYvur2AoJUbIp+AQqmMApzL2s1IaZo8dwBadmS+cenMVqii5saMJNZZk7fJt45
SaUTE4dkFXUJLHkTJXGd+ZUb0r67opSW8AoNxHeSEC9DOc7OYgjAxxeQ74X05d7EsFuTSGWaApi6
aLprWyfx1tYC03OlUpJXagNtOblTXFH/JUz0BCivUf2uSQWTr4m8NH+CS2co9WoKEKHgjKT2azE4
FhkkBQCaGn8t+C4T+Yxu8yAh2Tr1MPkWKg5TE2GOXdJ2nauktVzdAAg+jAxcwlEC/9VlaAEN1BZj
KN7wmeekOQyh0+t8ZeDp1OqTeUcpZisGfR8KU32ftiMLHhIJHv/1yUK8xV+PFkClqi6ZqqTCgP+p
RA4kgcFQZwgwGxlYzybCU2J4noOiG2j6pH6CyQquWQGFfZTqxC0MNdv2gfTaZYYPPYHBnRDBlcgt
azjXghxsWotrLQ2sGwHt4boCWbDsjJ50I0V/akipG4oxPWi5VgPWFpDulR1opCBpjpYH7E8zcxq8
8xDEwXle910oSPFWwFN1wwzVr8dynsy+aGV2DUlWTcfX+YxTBiNLuIWU+KDniB86rYcTilX6oKkp
a/NcktgM52+szZlUm/mhDYICdT/PY6hJxlFOGsi7OnHKQV+B/ZGwbqdj85T2snHu49BVcJvNPr1l
GmxToa0/jLHehBbqW0k4y/I744tuLeRsy/NoOVFEHA0qXG6SHuInHAp3gvbccyC7/Rza7MtwwMXU
m9aK7p+bLEJyQwvGam7cwL2ACTz74DVjp+iM9RKvmNYpExs70Xvrjo32EI8ldAr1kk1orii8lW2g
WdgBG4PkipCNdOpbigu2kjSMMlNOcUZpjjBpjw7TkYSCYgOjV5WgjOmxJu30zCeXkZxnnu5ZCYG4
Gr2Ldotw3jD5MtNF56HFjOJ8WltmXB5D9CAT2ApX9THjoZKM/Cj9sGKEAVYk21LlyTvZwKv46xP7
vxDz8EPa6yH8IK0n/25+jH39lRX2kf93buz/W33lx7f0q/75L83v5n/+1v+RqFhYwyrIYUUBiKbP
t+P/n/gDDVFW/gz60VRT+8vX/479MX8xyOfRwfNIMi/7B54NA6gmzmzjHyIDCYnVTXnGQ4IdUfnD
n9lssiFKxBoSc65j6VD/Ce9HntMQf6h6fn7P89H1p3aK0b4yZmnWrPsMYV2gzL7PnTLsE6wUhlxz
9LNEgfQHNKv7MgzvpctzV+pq1CcV0PaZo1uz3aeqsVO0os7oq/7OYD+kd8hnQQdG4y4ezXehSr/9
pCUcQoZvJhxHBRYpS+FFKFnHuONqUmqWXJ1F6Ftd4fzzbcjAl4ZxMSAck/EovNcONc0Qv+C7YkUz
QVM5aJp5SGeUaKYtCQKCMp7GKAylm9qZ+UJRYnT4BjisKY3uekuegee/0vCQPpovrQxV9VC7lspE
OydYs2Jtkg0XdboZZEyoaFgGnGBew5GNJIrlspvAuwVmSg8sqGSktUelajHpeqLTKJjKssrpfXwE
PqYYxQqvZTd9+NXjVFrw2gnTMEX2wfugIKrNQsF5ojloGFyrChpddIRDvSlD74guJG23gncvY5PB
qr5WgJQlans18vdcAiy7r310EHqwSQl9C73aRTNhm6Vmm3nnCEqDtn2lUrYPrMEzPCBsDhcZLAVL
I1DG+orrjzChMspOY4R7BUCJHJD7mDFZ0w3eN/covBZLeSVyxjTSdc3q1NAeA24ck2898glJHNCw
9NG2IcrHxyIVqK+9DyfXP3E8+umMbFaXlRguTTQJihSz1oTw072J01dQMBzoz+ih3AzK2og0pozu
YviqY4EmTw43xTJKhb3XUT8psUekwBjd2VnOhCny5QrH593mmbmp5t2ZzxaVObIaPOs6+UspkcJ+
4nql6IQphQJght4IL03PbZmR/WO9MmZBiEheSH0cSiJbg2/c1XTLwcGXBF7nTajZPZJPgHvlc0C+
zfHuBEm9kVVtodXWJYf2hzB2hw7daXPSBHFUw8QZ9Jpgxn4lMhbw+JIUV2lorLqMghcFe1DAMXxg
nOLo1DYj2JEa8DIfHVs249Mgs9vtETNGjZNSoeHYWypWs5EMnMrES0ZSfBCMF4V+AP1BbjpeJ4bo
eNg99slpqH03VRo4Nkh+kvYsaf0+6fRVzIhQ9L1FFlEQDYp8EKFsFWTEIeXTuZdzYzEU3WeJB6z1
mNSkITwkRg5jZLmZ6t3yIoNQPaS7JvVe64osYqHmM9vxtIJYMH32P5RRi1KTT2ZSDu7/1iX0f/Dm
UAHnYkszuDY0yZoT0f7FzWHA0v3p5vjr1/9+c1hkDelUcaakWZLx60v/fntYv1i6ZADI1wyGRfO9
8gcvTqSXtSxOFBlo/4yS+4PtyXRJRidviiC/RF3+J/cHt81P1wdvXJ//Hwwef4Rz8/Xyp+ujNEI1
tbxKRHR+qjkm8I4L7A1s5bP5UHHIlKxEZ+vVuXzU3onhOUaf1S2Dky5B7l5MT235yCi1l3ZldcFH
ik1NHRn1rksLSdYCw1iu/gaMpZj4+5RciRvub970n35bM/n0z28aqYHJiDIW1yZKAZSv+6p1KhQ8
+b2813d1a+q0NgTdiJvxuyXytnarBbFdZ+1zelHOVuaonsN2Ohc3irnhZGjFTRxvCk5vu3yDmtuC
eTHXPa+/heEP1DMEgxfMAaes/hh1peFamPZcZfpKROA9pyihMwUJPuy6XfSkARUtOFZcv16XrTM5
hDwuYUSu6BP4EcO9F0Fmps/B3Xo9nzv7K1pKu3ibLauH5sQS2igJP0ez42CqxxegzG/BAQdRIadC
8lXb2af+TbCRwtyvuRYsbojhQVSYIBE5h/f0rUQ67fBCarnrQqT6781n9KwDS0abC1WzmvmfIBe6
72YrvEUxSZn1ps7AB5xi74HDearWcrROLaAt+sJ7LIj/aC81mBRuVODKNIeMT4h/HQ/GrrxUJ6lY
w7YvL8Xyhrd4Jzy1/JGZl48pZW0BDDVwxY0NebzDQr/VwCtZACdfZrdD9T0HmACwqHboR6LmOJXk
MV0CQH+9TeKRoqwtUDHRSh1IT1oTWXtTPmS2vmQJoWyvxiWHYOofApZI9hwQhUsSrzFlOWltCj+Y
RIFNQps4DSxr9uUBQWZ/FjMnhqC++JLPY/Dh3UTirdBsUhmxugVW8S1/S8/DMtg041La58f+G1Og
sJY22me/8x+qVbkkxsW4AQV96qm6LDsRVvLrXcVaQUBxv+ie02/9FbY0ce4uGeBW/KbshWaT0mhs
4jXca/oIl0v34j9NZ+Nm3HyW1R2Pn/FcbGQ3cEJbIqCXa9q8sE/HzZu+SXsfL+CtvaOojYOD9YG0
aiZQv5AMOA6rZicTiRWv6J6Cxpa4OM9Ud07+kc3woSfLHV+Ma/o1LwbeGdBmiblBti1vefkkfs3v
QvuSROepd8TCZY2hAX3WGqolO/qSJfpzG1szdsEQKeYHlFEcGvtgVe/uLQRcXNJ2tMn23RIfzu7z
Uu8ueGVJQGj2DAYyYALisaJ4cXssCsDFRixqdrHBR5VNS6taVI07VAem9ER/kWSAm0HfEqGhIz9u
mNWli6B9Rr7Nn7Mb0bylbqfKRf1u9sYAJgI9P3eZrGAfc8KrRFRpY7OZQrrjooGw36cbIxn2/yRC
LxEpLru15cB6WkG/gVDrlMQm86gV3jZJ3J7MobWAw92UVuiiMlevedu5Pf/rWXQO3iY+WMYFszof
JY85L8dg9ZR5i/TQ8elPD0rhEjPFDoNZCrZs/VP9lDcKkoFsKferOHJRMHnZkqe9sYg12mi6DQe4
OOrP7Jn9h2Cbn/AfLoorLr+gec2yPT6ArAudyBjsPHLUdsX6v7ceRfEcG8ZqLtqFwPEYs5GEqDwh
tTTdoV+2V2TAFOMVLq99RlqJ5aAms/qrgb20WBpvFLxWusgxNQYYc11dYg3lpMbdQl2WNSwjcQBR
6CxB/CDFIm8KtRxKhAXPAAqaZxNoBnkHzmxjIZTyFS9Gb6uFW75PL/Kh2U8bq1r1xTXKn7Fclbah
OqRAKtVBJmEoWM16LQRw2Id50I2nfqXemTpYz6SLbYmlPmTv3VpZs71fJjeyOaSl8CGru2Ivr8SV
dutTWzxa6+Yje9ZkRzyqsW0+yquM4qe/yTAnYUM73keque3ADvFdeOAmMwltU/Y8O/NDZr0PnS0W
T5gqW3Zs1iJ6acgV10iEWXQ0HZ/6XjybN0F0vBt4Zi1f9S/JriKFne+G1GcJVMKplfaMoiZkfOFT
VNnIrnGy2Og64aSG665x5crfesG+q9z+kL9W7RPOasVoEKQu8gsn9FgBs2dTzKNLppvIaWUjrEBu
0XOzTXYVp2Rw526hn4oFIrQVGLncJUi9vRU8zt7eCm8DIWnKpqn3hGBleHwgcAThUTzepX6VffTQ
mtMT/69F4gBJqn0itdfRsKpBFKgrQimms2k5/cX7AqHP39ENh5AcSALRQ4ATyF/g8V1n7QY9l0VS
E2vH/iQ+ZQhKDjg9atRuKIfXMla8amup+FvQBzutuqpx0SB9Fx/zHa0A2nuiqyWQ3MMDh9YQuBrw
SJ4at19BpGElT4wqfJHCDtfFJj6mb/6VA2AzqCXf0wHeAR8gfvCEFIvJi1QuVXm+NwBhowrnVEVA
AdKHA3yGe0vyiVnleMIMvPMfzXPyUAY8UsESANHKILQsh7SClMSGnEZw3GP7qn/5dDctbwcY+NuJ
F6pXVuly3b4i8nrHeRPRHCjtrjl1Jz39UB/ZzAsFlCgXTx8n4g7KVlqfUx/vh7BADuDrd+0rqq4m
aHNf/RYJWW9IJX2QP2DnuAUfy9h3214HPrOUKo6StXzLh6VFXJndv5CslnEz/5aYlmJhlVm0XKLq
5CHHnEPWk/x1Ct2wvRJLwJZPHI/97O3juXe1S2i8x94hH1khL0Lo/v4hklaRddRCxBNoKRMHZTli
RZlBFUlf3tY6+LKdWEfZ2JDqqrVvoXcwpoOhLjvyvDVSdfhRmlQXM+rURrqAHcxuXIW4cBN1QqMa
/HdeYoieTFLvONxLSC+esIy1q0/ylup22hKDYr1nbZ3ejG1wlag2MrdnxJ0R6sBehU4M/HfYcWTu
c2oKKBqqy7/7xIGpGjj9h8fmmgRCmjttO6nLdsYWO+SUm/qabMJ8JEEF3TRuAjozToBx1x09/Yq1
MNOXgbbrh2U7PBlznaRAQl2GpVug9omP8DCL0mYUUHl3UlghiHlIsPbdM+KSAeHJrLaPDyYbLEsU
NhFWziE9ZfpaD57U6kwA8C35YniwKM3BkXoIIEK3NfOjX5Ee45NoFmzVJ3FHOiU58bt8qb8bDoaw
BagRDIsnQVuQu8ABo3LGfe+rac2Eon7O7gSizz8n+BbrgmWtHZ+m0q4ueFP6DZdBU56JOlPu8JWf
pmJJBNAlWiON3TLG2Xhrf1WtVe5Bgn6+MKbr+3IhkfQ+/4BJGHeiVekap+jmXZI9kuON9oLctssd
eV2exk1y9T5MRJ93fqWr6ELC8lJ6pOYrX5R7frMMqPYBitPlcM83OG0UJ97kG8wKr/2m3WRH7zn+
NO71SX4KXtt35RysJt6C0R3kHLSZAzt4ahfW13CUDrTdHL+ncTGS/c6Mg1SglXFRttVxvD0K7I/3
+SbfD6QqITWFfOngQl/zrTgUD0TDJQ6mJe8aPnTMmPbZtd6bJ+kirQYA7+kiXnpH1GmX6JWCrN1V
kHbEFTkZHM6zxObGs8xgOxIxONkKw9yQZPoHEdWmqS48JrbRPQlfImOLmtR/LWOXFEKufJP7X32R
1JVHSbHTjhWcT0J83HhFCUGGZ+NRPj+E8xpj5ZNN7Tu+dpxfMdqVI3Lj26BMLlFdqQgR7qrcI29d
ckgM/ilECuSfUeiN065vPw1/CSC/AHyDEJGjAE6/DgIWNeQWFgDPW3WtC6is9tS9Cc2ngox4ZKyy
1B7Z7uUOLpM5MWshk2rs4HsG82DHQHog1Ivgn+ySYE2FXzy2zvYdpfq4BRReb9X6KxkQFq7nHnCj
QLoQpEXeXUkQaLoLYbDEli2I0CQmlfk1WNhpTg5bGA9cx/v8PfoyIfvyPX9wMBBHcqIg8Pjl7jK0
AR/ygZLx0O+wPNJpLdtbfC4EtzlG/ObEBeWOmz02h+YaXcfneh9dkytHH0+G9xACp1trh2FrXQQo
+mVow9TOvtWbtEo34iJdQNivFq3xoYhrY6WslMPULSYeBGGrr8k1XehrXn7br1PUntjZiCGgBdoU
K3EdNg/xQ5keCh4Zgg6NN3mJY3alvMZ7fc8cUDvi7JGccNUiRu/tak06N3MrtCvc97qtPsQrf5tF
y2JZX4uQS8NbcF1dvSWXENmxPBjpQVoL79Hyw99kqStuTFQtJGovwq3g8El2lVXhqjxWKZQCpki2
/iXzUX9hv9ayqf8KToCOWB3arbwYjohcwOnmDd8mzx3gJ3d4wlcUXrCC7cX9dFDX8nv/zs0sLpif
LUz0Q7b+woVJckQSObrwqC9ZJhHMkNA6b9Wd/9E+GCiXz6rq1J1THIkd86M3xSAczilTOtnM7RQM
FZd6M92rgQ/ruMcNkDpvb9vHxwd5rZvmIk2efV1aWTND8+qrq8B3e+NWNkexPvfd5E7hasxWYf/G
XqdLlgElgIXA+A5ei6fVAIBKYCQEcR3VBYXmOpqZwk+QSYzX4ptUz1O8sfBBSWfsHxq8rIugvMiQ
cyU7hIr3WZ+7lTMj6+49vcmRE2KJTxzw+URrQpfB5nAPxvcQO+dcO9McaXOmBZdOBdMz7uyAutJ8
h9fa5y/kX8boOYWFvOhvCRZp/Rp2Kz/57ZtW7tLbHKcXrCT2edtqy1bfYYwq5YcJuzp6CJAZAO/R
rEI0OEBfU+EE28IL+LeOFgFPurBEslmIDh9xxO2VsCo+FO09E+IF4XvrFokEh272RTL5AOrcc73s
LZe+yqf6vX0KH6pDvASmtAb6t+yuvn7hmd4rQ2GnT0j99xoHC3XIm2Z9IF3Ytis2Xw/EkYiq3Tzk
W7JXHX/X63ZXPTeqQzWHFRMNbYO8Ut2K3Uep0bVGNhV1waYttY1PsXyIIaySXNfZrGMp+bFKe9s4
cM3gOirMEbqUIKEtWb/IhUj7jR4768G/dd8BasnJwU3BtnBIttZoq8mr/tyJayld9PxYVapN2zPJ
nIvsxAFuT+PaY6520IbW76Qgs8jEE0p1/pgctBfsYxb59OsE8nzKJzBf1vNBhd7Afxkid0C/fSx3
Hp459SzRf01z3ugymPP5Pkkq4Igx12W3kq1Nht+BdfL0Fq2Frbxvrt0xgm9CY/CIKojZUP8M8BH7
IO1FzJJX626dz/p8OyTvVbcZ4RfierNV7BAmWE0CuCELrQ1OgngVN7vJdMXkJhFwKtnz2J3hhCHc
S+QogcpAZm21t1Sb7M/CcBlK54+heUv9lwwCmoHACmXO8j96FssGnsQOMq0YtGqMJP/FLNZk2/eX
WezPX//fs1hT+kXGHsJLIs+UJdP4Y5PH/4RcStF0ArXZOf0QVTpHfpjzwk4hwoPBK6KaP4axCjFP
rP4sFL86E9x/kLP0t3PNP79zRrs/zDX1uFFBVEnKGjl5V3Nkwpc7xtVSTGGFtdQIi9Dbxfo2Q1yc
d58px7gifkHGyW/FcFTZ2DCweojOyE5Bw2OZ6vbEGYG5vudcsxTOilO+xbvaaR9jspIf8ous2uT9
7fXyI+d5bdi2pXQglbCswQd477F/KeeC96pxlqkg+4DfRLb5KUVOfIgfTdg5IJ59aV+r1bHqvzo6
9XlUMTV7KaCoUXFV1WvOX9CoaCC0yUXFXerfWEjFm7lGgC/pDzI87WrdQ640VlN71PQV7HGC5pct
808dXVqH0GE31Qct5G09whbQmL0VH36+NFIU7x78tY3fP6nmCjs9bqyXhuBwX/mcmrfYumY+qzLb
uzcA4MAvr1lmAosIHdwhxo5O7i14Sc79nfi1iYVTGm9awTVxc/sh0oNFLx387xIaBg2SLYA4LzEt
LALrLZk5ugtlWErdU6qIduMvrEZdBv61zs6c8kBORgYo3sIIHuHkxMWHVFyCGq8D06yO1+Kqx8WR
ULfYOOgnZh7tnpw3rJuMNTU4WKtuduAwonJwrpXKg1LroAUtW2QyyrgPpERQ7zrfokAlLGrlQxY4
p48NoUOpicdBO067sLAOuf+dO5MK1e0Cjyuwo5O0NvEBUVpdEkxBua0zWlbdcUv/SEtnwFGUFol3
KBioPo2rZimu1BXv2I/XY+BYIHFox9iXOlx28TavmCsDthiXsYnSO+z57bi5BCfkFnyOkyPeBeHE
wCW7YTzVgxT5iUu6dnIEEkqWBrcSbANY/X0Sc+3PHbd+kr9+/ZNSP6WvLSxt7My7ijTpBuS32XRb
SWS9/dgrF887DowhlPixpq2oM7eeHOVZNRZRb5HttUJ0FMSPAbMHZPMjeDU7OGPU2sgrTMNP4Ynm
0G336Y0xo9oS1ZX5IdlJq8L/MkgCOzCxgkVgjhVHtBt4u4QqgpHrM3nfdNF5tJeogt+CY2BwTdJH
7NpkJT+yqC2Y6JfueND9E2tcVLLL+GC4w5XPT/JEM0SkirkZxGZlNVdeXYHrAByXehvuyhG6TvFN
WWnZdsIviEK2zkviTLmp2ebVKnbrxxJiz1WhhDkyzZdwxkpLi4kjg6sax/nYROeO0BMZVBQQmbm3
r/3xGDSERlFlsJkBNp6zg89MfKoQFxchU5Xkziq3VjCGKZu4eaqYj+nyvUkecp4SGn7qkHVKy0Vj
27PM6GHVbuUTu2L9RJcf3iQTwORymJxSddoNH/EAYF5oN3eFvJNjdGwRVhJJ2m/0XfFaDOxB2WU6
uIB7eDKEUnyFS97zpJxUo7LJcoR8BbROKVYQBrpx4xsbK7sj0NGUFXV40d7NcIFNgspWeZWNVSO+
BGAm8ovwJr74X0F0EmYVxOQYR/8xeQKs8ClGn3lxRYLqJYadFPlCHi6Mwze3nC583I40a5XyaOTr
eWGAncaecUclnR02v4zxW/FWsVLWD4yV4/O0y4ytpL/6vIIgkmmEDuFU0StCG1BtMhgqvg7O9Kok
SscZ0A061atj8T79jcXEVVpY/LaeR0BfEUHvyNFj4t4XAbMabZmJMtwTxkATZ6myFMYTw5tSAVVp
z9QRGbXDbOrix8cHVtMOcunKDOLgahGD4Fgss65olAqiEBY8/OltHIbl3Jej6xhpC3FjV6tkKw8n
Vam3VbQfmZ2EymsYLgFs1O02SxZR8CUTM5c8qcVREc9WKDrKB5Pe4cN8ZS4IPk5GLiGl+5KwS2vX
ZfvYfyl6B85ePS4kZVHQ7/nRsi02XgJUC5kmkPCqevVw+0DLYXaAtpi+dFp4s2qhsuMQULf1Qmca
omEA7oFuVtPOKnErPk7NnkGgMgfdZfjlHlr9IiDVaHmQZF5R467o9L2EPs17igzwzNnKkLdgVJBq
cD+Z7z1kHnS/UKP0+tJEbFjQxsYn6bMSNlL8BtVog1pyFnxh5j5IxgJcTkkc6Z7MFhfvIcyVR4yL
8kMtHUOuGhaCdXgSu3sSfSgRZwC7iYG9E6eqeObHGf965erTOizOnDhbubLJe4HIlrdI2Hu0LTA7
GOeUKZrBFV9T8s/j43gnEFuI9rl8yWuJD1y8MKJ9Lb/wn2WiOoaONGdC0/Ek4U0cs+8OgmPFi17z
N+tjZEkCh+PKcF4TS+cZ/Jf10Zf3cEbdM1mbnPFq7NOdBApEeCq9E/qQRceNLTcm1PjvgcsY8yi0
RYc5wS5/qE/iDdcXihe9cVWOY9XR3vznwK2+rJdoFWPOgZUmvbXqIS0IEUCDugnRdUzw0VL7QkUu
MeWmXPnw9yt4EMRr8Xn/IsyanyVkM55pyFG2XBufsKvJAEFGM+c2bRVkJlJ2xlOAYzL4zpDWd4sh
Ypl6HZhR82TgcABs40aPpMO4KVYRhZKDiAZHtKFdXEpMew4gVtijchcgOyrdvB/cXj21YUg8Dx88
Q1uMLTsOChAm0bGjgwHg8KYmYsKl6+CShHUfnSrCVHQdtKwu3YsrFEikG9EjmLfvVHmsVu0sn/lA
uIKqk0zIRjr7OJUT42qqSe/KwX9wKY8ZSpNg9aAuoJqXJCr1f1XKaxKb/h8DU//y9b/LKshIpuye
xe4Ggg1keX+I8vRfkNZZQM7+rpQXkfGp1qzhnVsAdB6/l/LqnKyMnkj9TeL3Dwp5gqB/Eij8/H3/
5AUzRm/IS3xta6ijwIyTgJPFp1ZtcStewMD5e1h72XYUqEiV7lvVAJh50YcUVXu/aK76gO9TKyCC
SJ3mFqCYV1iZVnl0G832cRLwPAfvtcksTz8avbGtO+pySklLAIQvT6sAq+yMBGpHYYl0rxmPDSdT
AuQlY9oh1Ij5I5W+VT30ce5qZO6xv2qEh5DVQjOFx6p897uCcok4IS8GqQyZRyihGbeLMP7I86Oc
7VWuEkCSB5nRUUY6AWlqB7T8tkSgAMo7N8E562XqQgixkyrhsz40QNKpXJMjtCjH6pgyBtqiC3RX
wDPjNJJyVBWKi0L1L7kJ6yarH9p03vh42qYtSD835s9xEFsvum6cKhD8ObVR5pPgVwpHyXsyu5dO
A/M13qugPgqBfKqCCk/GXgjKxZRNW89XlxobTS8SFn7dINGInVJmECjl1NuCa5kj1IjQXANkoorS
O4bBk4wQvy/Z9AOaf/zP7cotCVWtoiJi4iNpIHn9Nx/lWZTz40f5L1//+0fZ+MXQsOyIoAl18Tcd
7e8KKeMXy1BN0Zi9TJphzp6e3yVS2i8o8vkYY8IjoVwyf5BISQr/CIkU//jXhv0ffJpnRe6PGqmf
v/WfJLZBpJUtaQ/ZujdInSWFypaj8CikwZdRFSLq0W6Hh4SsIJVhpF4BQQutN78DqJzUKZZ3NHeQ
DF04QacxzE5iRhMZNMzmLS+6Wn68ynP9WwqZmEdFuMBQi2ymOI9huRjH0g4qYQstZdEKw04Iug3J
GFyFn/mg3zLu1jL9CPq7Kn0TL+pEpPaZ0XuKWLbSfKZpyi4y/Meqp65pJJWVuDAczao69OLMj2W4
CNdI6JOr0fPkD/F7lynwwehZ888yikk2ShajGbyjRduNon8USmOjlyNz5VhzVU+aC9F9Qz/IpDaL
1rFVQjSrpJUmGpcEqFnEfV2FGdnNMO2DZq0Zh5EVUB1eao1gvFpirhm9ALXfVx1mcnjyREZFZnwx
WbHjb3U1kqEa63WS/b1E5zlQeOqETrSTQJaFv80NyDw+/alI7ZSbwnvDcbhsZP2xGRBFluE14Cc6
sXudELelYMbAVjh1Ub1PsuxYc+wgCgZ51BZB7KFpGhCNqEwR1Oskp/vEf5YV1CIg7fnN9HtphqL6
DPYD+S2JGvrYhjKgQ4QAWjIRTHZi0zLIYAkQMd/oxouqp4tw8IyFQqVq+uNFtMoLCDRTfey1Afgs
QfEOBHqAA9lDTxkyjCJvieQaO+lRQ0x9TERa5eSeCftAp6yCGWk5adyDtRsoBknURPerL0wEHaYQ
fE+U8iRbbQn4c2NouVYcu102bHyNoQmiGJ2iyzCnR9XIY/LsSyp1pkLCZfaG5NlXabyCu3IQIovj
RoIA1jBAzY3xcWBa0GYP+LxO5gj0PgRznZ7K0bzh+1+JgUGBTn9Sss/rMDOk07Mc60wTStfy4c8n
7E/KNN1MzUsNzso2Im3Vl92uqbzdKEPLbFMSR2uopCgQqiR6a31rb+YlTo42XmrEG9rE5rA86Q+T
GbwA5sbM2L3mVfmFr+4uQcjHTu3pyVPLJEnNKncoUvc/96xmsmhYJgH1yE11bKv/Rs1K/fTjWf03
X//7WW2SVkxSpoRzG6fFrwXU72e1+YulKKIlypgo5nOcA/mPsxpPtAZ9UVOoB+c56f+UXXNUPSNc
A7eEZpL988/sEOp8Fv/ZBDq/dZMrioITd7kkUnH+WRrqJ7DwVAFxn7Vkl3NNXSQbD15p+3Rf0IVE
NyxAupLwWjI0Q8opCmyFVHpH+eQ3Cyhu9nBLlRe8Zy7jr21xirfKzkKOldJ1aVT17Eaex+YuwqKy
dtLe/MSM/F/cncmS61aWZf+lxkUZ+mZQE/TsGye94QTmpLujI4m+/fpcVOTLkBSVkRZmNSiLkELP
9Z7cCZDAxT3n7L120AVG5ybSUr322L1ZijbTcZp35lI55mGwqpGvecKX8FUFtyVDxRzgRvs6rU/d
uSlAU9UoWzxKvoDlk80dggtrXNzmwgJT035QrOxL244xQ/PHTmWGeJJd7vnKF5YZo8u7wVwXnQI0
ItQVFuRkpAt7ba2t2d6h64neCDgMBL9doOCqz/nN5yVAlYov7YK+IlIQt3nPf7JX8P0WY3Cb9uYC
jA2t1OZbvvtg6TzBAwTIOOzm3hnS/iCILZzHiXkH6kbNZfLspXPF13wiZzNpAYcyZaU9dySHokJ5
F394/NAKrtE33m2YklHDdMSDc55JlnDNQLzSIb474Yt8d+W1uBiX8UJAIxtI2TGH19zRmKF8q6Ql
jkTpOceeitIxqbWu0uDWLFechbRXR4+WeQ9QXF11Kx0e+5vuhO7N/jIYWMN/X2U/gOaFAlIRpb31
7JCRw4iC90L8hIsGhmD2hzv445yppPoKOexovOfH7FivKIvtp/rph4NMsCyMf3Ns/feqZlV+dvf/
eun+4a59Ssz/eOkW+h3DxS3pguraacEo0HJwZmUg7GX64pFzB5CsnXqNh7MFVRs81Z2WCZt8O7ok
F5TCfugabuimYJIshJDIk5BCty4a5QXq1ecHNLz3o9u64tV4oKSrVrNttnnMIcfMH8fs8CSj/+Cz
nTwePbhOcNUYfC4K/g1uDzqn2SbeTfADCnRE885pXWOvb+krrbv3dKW+iFuFS05aT1+65k7y82oS
lgqtep5rO4aynslVKG/vFkNtP1w/VoRIIB0QcPdJrxn2HzIWaHm9iNdwfVtJ++hV2hfvmFxX0zb6
qXiyYF1xb4QLQqnj+vdk2c1RdFRWcSXXidE+bLVVdJl22RudI6ZszNNkInjnqjN9JBszp69kq5ob
fhqyTxw0dxv+GbM5wju7DZsl9Ykz+jEin8XNTt4mxZpp9h3YffBzW/eX6IVWwo0HMVsmhvMo4fCo
vIwBWG2HqDELOovbWjNOM0nmnPTtHVMPGpbmWnyxKQxpTSFLv6OKtYa58qM8Nsnrq7kcN3dXD6ot
7cZj9QIwHBq4V6+TBdjc7RSUa4aG6UtyxvtkP15Qd87n5ZpgQ6OfGz2RsDbACPlNQp9C3yNzj9lC
KC0ZP7Z1o0Mr2bO3EWVBvlCXxbZdQ58OxODxcj/X39k+2acv5QkPMH/nJ2kNB8tKoIN5YX1mrxP/
tNlSKj7HDB4VNGdaLA4F41aM/SSIlpxI+hHXa9qsXC24IzELbJKHk4G3MBk52C0fvie5wxxhnNSt
6sNFYehKzrL1ELxEXvM22CAcbYMe2lP3qKHEom/lHKUT/aqGvZ3f+yzY0kllLc+WLZ85AxNfG+1w
TSSS/nK31BdhL+wbT1k3XvEu+MQnCkQBkMpC312DLumiyxdO4xrmlDDMhYlK1Ytltz3FAIkLq9Kp
bUlFYWNka0hGtLm6Ls8ILxhBKDSDtij7J8PSFKsmoY+UHwuDqbqajmxKGL91trxSuAzZNO35HaxF
CqhSLn+HJ0T1UdvjJgKfONeDcqEHMssIKoAXtCI2xtq5uhpQg7ebLAgXSVBu4o84ccdnuhntdov3
8bYDRtkdk8q+fUifxitdPpKGgDfu0/f4ncmQzWXTT+Ag4U041baHSA1pDEml1/vG5z2YWd3XCHtt
o7JbxO9zLA9RgHchODMhLDfNHK/Ahtd6/kIe/LLYnUnLm4sOLoMP3TNRqVO047B9WNJJ+dYZKdkh
UW0nzoOmN6JJ5XS7ckS43Rbhq3IqvG47xZ7w8ZRHobOfbWZ4JmSrWuJ6qGkPX+LS1774F8PJbP4A
3q160DctA5fnYuyEyabJnS5nrLXIfPQtXWhX0UeIhnub+KSqhF+mfpSV8wHf6haIXLOrdNiMP3Fq
8wnwNxKaaa64F4YftnR8DAdaE5Jd7Err7W132M3vKECPwEEdMtTnqjdbcR4OBgV7ebdekUNZoJE9
5FFuvSyXJdMSlrKCDssyKlxtj0VaWXYqk1UicqBvkWtujwt1lYQBY1kCk/sdXn5r6CERCAOpDUHR
rWQXJZFZ+AOtBVuZI/Hs7dvbgEfSr6rlDHknTytui2XtyetkpfJ/8BVb7UXcm2dxr2yTOSMYdJuN
W67uc3ER4v2zhOdD4Cwi+c6Z4M3zNXq/GSdXr4ttvmfg6bLtuQfaN1h7X2WNyffyMts/FxdeeX+I
t7NDc4H/7STfyTeSdX1YNRcazBV6vZTfBpW1pny8qJGF+sNnq1Ogof39c018wPnHciGcVIZdRCR6
BHyay4ynyvQN8pG91RAzdysCrk2ltPJ9fS7P1Ut/Gr9vTvHCrjKis2TdiNa1yt5tgHSP6JM5z2Mf
vWDXeDzeyUWGCEZOxDgc42ild0hm6J3b5XeSOamXnCPEhEG6jc7ROYfsa7iicEnTLSZzUs3AypY6
k1bM2suMXJqkF0g9QXgkMuD1W6RCswMj34zvwgTXr2eqzwKKer4fUMZairysASrCgmFHUX0M2ncM
mbfYKbMNvPIOqu9LU25h2fohYsyvnuECZTrLvClsNDY6CMg/h+etq95OrISNFfLZzk6Pn8dP8YP+
tiefz8BUaNOTM67FZ3gFJdGhnP4QYphOCNFJp7XSg+LdDvXRXIiI2YjLTmxCQ+D6LzSv2gA7ee2Z
UFSfKEUrlFE/kmeybcnfJ3yOa6wwDLLn7JV4XEtfJM/BVi7sNwElAcMkxLqJxQq2pxEfI+tUl/oM
igLqN2h1duHK+9q7WTuueuea2Vf0Ws+b1i/eSPju0aqAORoWodQuFneYgboeI6HObw4kBvFlKjtH
QL5eS5tHtYOZT/ed9+ARe5NgXzvBjvxPzIwWqTe2YfVsb9ycBK4jCGxvcOmXupKHC/JAjATmIHDL
6AzAllv6q+yeboHmscHgL2mFLvIzXSKlmknAwObVrju2xjIUcGcQ5pRZ6iV2mjfuFs0ZsPnS7fvW
T+lPfTXZOkbOtcRNeWqJ+5HLn5F+gqjs1cSGPWW1G0ny+9ajCB52+F0IFvLKZfxN0qe2ZXojSCt6
HToRBzymEUPpQNnhamQ2DMeGJohq6c93NlfcHbM9Ugx413igofh3niZp0EH18fZRbyaiq3D+JMmT
MoydKfl8RoCqq5jHVo/sksTIeh2y++yrLdfH77aSJki+Q/CTLAo/yTH+JMHZZI3IofJZserJo228
RKsbEGNr2mtbUVuiLlgowX2LQO+2ltMd6jJtIx3S1fSuksYyfOW6f5PRwff4t4sg+1CiTSq4twKz
k3rSv2H+QpbIyVPA23XbdsO8njn9wyrFa1p9Cpofs2XvBqsZgvASvj0WBGVRMzx4wtrkXMH6vtaw
DiwUwD6joQaXLd4ETGobvAjiTp7jgSIhAoNcO09FryOJ+Sljmy2lc1NiAiZvzxFiL7lIB3We+n0w
2yFajl7wi0NyKSx7XCXoDMqEMBnzIrcrHtpoqvex0gVZbmXPIOPYlhhgfiK3hjFjPB0J6PAdNFr0
3qpDv4qOInxS5uY2cYU01u/s/uTw9YbtZHJG+ZS8FJLXIcMImfXZFA8M1MDW183SGFdmdiW2Qx/9
io0lJ1Ggm2YGbJN06KB89HqufvunD25rcowbJ1PRuQT1JT19KYc9A2giJX3EYDgVtfVNxd/AXtKw
v7AzSVdjm0S+jkEckBXPgMbN5uq++oHUr72nn3q+IZRee1N717igNnyDZKVpvh7ZeRvkO1KM8q4j
f9IbtVct9DMAsno6ny1rVfZEoJYhFIr74/3beqNO4358WG+EsOXPqb+GPWevvMxOkNkx65WOtL3G
r3SOWi9+pcHusvNDZUoKrnPzCc3gL1LKlhOTOISjpxQ9/me8RC6+Sna9k1boK5w75epjjSkkXhsb
fWfC07KQ18921LAMFk+FPfgQ8516jmJ1zyVFBmWxVst5ii+9X6oi+VfE97hPXFqBUeQ8JnPMKqhz
cGezeg0bCHvCGADIzrzsB0wNKymlNK/9U99dfjX5ZKhCAmVZbjlISz6hC3yq8Ouvhk0dpWD2Ppz7
F/U7uXIq0TX3iAL0y21Oda7OKx85VHcqzgyFXxrwevNymzW2MbMp6PfNQUY6hHRUWDUb2Y2X/F3u
0ETbacBbsRyPgncLBqw8mzxb07gy2q/7Bfzj8IGI+lij3sU6wzXU9X6LRPcdWlFj4xsCsZAx4I+B
LGsfuAaw1sIyqy+aejbH0VU7VArk1olzIVyGuUtcmSk4dPuEMxGGRNTissTgdcN2bsO0b76VS87t
yw2K7IHlO15E7TJEc/StvMWLdFGsBdKdLW4yrtzIRD6Joc4h6ooBKwGv1r9xf01hVChiltZF0cDB
/T8oFCWBUv6PsxCilv76/b8UisJvhmTogmLIMs2w35ki/9lfM/gjQBkiOBEmIgqa6j/21yQmMzT8
OCpNeTbR/tBfI8CJ/ryEy/v3n/mvSBSVf+yv/enQZeEvk03BSLIwKSIxoH3O1ovuwfszgInkqg4r
aeuiZkNZ21ROgVfQ3MyIm/bQyGIUyO8Oc0RkDc/1ECoSYIjIo1lcvoYfjTInPSL2YnhRG9QNj/LI
xo0f2f/wD758SBQ119bly2n0GG0+sPVJC/5T0/D5NVt0xlzkT+5u/srrcQxqNVdG16ADaMzNbedo
cA8ttGkcmKwHAreYiMHNQ6T2Wm5GfJ6LosY/HC5kLwmSJVXQVg+eOjQI/7lNEd4kXjcB+HGeh4py
X3kx5SD8CGffWupr5oa1zdhzivBWZjQ5iAnuXPae+Zrzwl2DJMVDQF3GjurrfnhV8aPsE5jbol0g
9/u+f/MCkYvSLd0aaOIG7jFi44gW33C+naMsNN/4mG2aNw1zFS5xTHWii3ElWw+Gh24wyu3m0ucr
4yOcd2/xNlp0F3Zdp2ifIqta8g9En5CRM9UZ7Gvo1TNL37Dpl+6Hhoyt2aLAlBe/dJ3HqZHiyGDI
tJD0xxMqr8PsvS13jxz0XfB4E2lQsmo2y3DVBGwGCzbWyCxmVrOkhJjhV9+V68FeoVLaEGua7Hjy
9k7cf2L3mO2zo0qnYNdu66dVc44Eb15thtfh8975Ok0OdryzRb9S8GFgdQtU9ocfZP+4PdeHwpbx
Y4PIxZG857YRgfZCXTw25fz5b70jorAqLPT/ndu5+ZwvAyKyrU+UpzZb5t+32eT31Cu+4Z2kuUM/
WyQ7fSExZnDucwgkxAa9d68ZTuIvgkIdRIEbEyOJjIydxd8p8TpJ7/JCey9I+tGd4jPHFiHMe1qZ
9Emrx4WYkZmxMhIvq727AY3mIE2HZuZ2NNM2nSt4H9PP+DYuKwXZiy3Au+QL/O5w+L7x51SYAjEC
kGQwWONS2qBmp1dtaitjLy1g07mdJ/kY1R1x3i6wlnpCMO2jFamY/uTXXu2AoFsA85w/LBiLypU9
aWJ6vODksEFDWRv36/ESbSNtbXJyNr4S7j6U9HmAFo/+FqaEoF+m2QbLgtdTBDoIJQt8hHa1TrZY
KRcJLR6rYJPiNIbLY4ILgHP+YJwf9+544fALw43j4HEaA36z6AOUA3G8mH3Mdrj1GLY9v8Gc/xs/
QcDfPsUmgsb4WjCefKh/IozRoev85Qnyj9//a0Jj/qagUkeQ/hSsS3BF/i6MMX9TeX5oMLI0yeC1
eSz9mtBov4miJMHEMmVV/dvD5ZcwRv2NeYoAwET/hb/6V6bpT83PX9vcfzh1Hll/bnNn5DGRc/MY
g2GWzR/wnNCY6DTahnQtKtVRnlJ6l9iAgalNiTCzjUw/tWn2Ik9FMFAVqGEPr7hGvTk0rW+a7UaA
R1KJNzdNwjegnFT+YJ9JOqqeOQd2eEdLGM0WwyA6Icw5Nqbidy7IpCyFdl5sZyGOnvotIcy7rlsc
rdg1sOrIPQsBtdDQgvROKNXibc2GP8OOoxAUOlG/RIY8L/KU6NNoZwAYlVOJ5snzTl6pIvQIjWdS
12b6AZTenXAadngqzDnyjJOlyMIasvVW+3YbqRfcgFVJm+FWnclHtnIS6pF5Du2XKoWuVOXbtir8
TrhvK0z9CoRBI5MJr2T7Ld5+zK7xMtp+t+6cmkTztn6ERqCO8PJmCHO06KULG38WzmETQn4CQdEh
1KFLOVPVpToJa8bIgUrWFmSoQO5R5+8SMhsB2nwkGuI2MqiySXIjel2tab6aM0BJChI3ALCALAFq
jdmW/Ho22RX+TEZkpspOPW54t/AdzsJDc6vmD+I01Ur0kMsGt0L2hpv4Y5TZSyV3yInqt05rDkhA
viJ51u8QJxMvKfDCoBdrK59Fl4jAhBS86TNx3ZK1pax2OBshuwj9m67FH3X+9LZHCRXn/Q1W+0XB
3Cy3OIdqrhmdEItUjedVcQ+yWubAJlj+aYpXK24cvUFySC5YNwGxxKfQRTBaQ+17qPRtRpCzUhIo
oubH6IGGK4bWxBUmF0irGyS7SXYZE0wRN+0llc6ghIkDnFYPIC5pdt+KQ3y9GZC07www4KibWfj6
AEsy3TK0S0X3obTNoq1B7Ui9YinTumm71yqSSJlFwcW8UTlprOBm4vcQWhLjqT2BlA5tloTzMS3w
wt39OEE28ng4Gj1042a8Nb2MCSAx/6236KxxiqRJpiBKGhvuf7rAEkLARvbPW/R/+P5fW3TxN12B
2/efgiQW5l8bdJEBuAJjE70SRQHSoz8urxJY4j8sof+1P38uvMIT12tIzMcFRf9X9ucoHP+6uip/
Om71qUy8fh4Ssj7/z/8S/3cxkE7StGhRpqE6RFK9S8MEkHbceA/G0aM4WbdYCNqm8voCi7+VDU4P
D5RmI7NY9aH5eTwhjJ0lH/ebjA2yWwMVw+df3pZxic0GSXKp3+n3hQSWgESjMzw1uf9of7TBYHYj
XpsZ7FH9LcU/KbZ4DlnlJ6Fym2adVe8R6dAlvHCSE42Xh9RYLXvcKn83lNSewTEH4QpA9xQ9cjdq
YQ/xUhP6+jzHtekrLD4GKuMkR7Obh19RhBR5vAMoodGBH8XUN3JJM/fBDl/7eEa8PFiyRLoK4P98
QTuOcfRmpAUsADQoorKuJ4JWks/qLiwTrV7OjKMp19uMYaLZ504/A942xEdF3iX3hX7HB42H/4Y9
Q+b4gQ56A93ERzx9Se26wk8sjitRPyUNqKDOU5X3pP5M4x2wUEeVEHWKI93ri3qjB0ab997NGyV0
Z9VlRj1+7xR0lg/6VHWEmKB8zMM8OaZtHVQzmHB0J/taehFzOruVxMOO0TvkOiknE4A8RJkIlRwG
DI9J+nXRMizgcEjqxIQ0ai2SxRZ9gfP/hjJIrGBzxNEihnhRxsAVzIEnTzYnZhQI4/2+aRjENEzJ
s2akVIJZU3H4+ZcQfwn1E1HUUNZEVqtmdoXaSRoZ2DxEp6iuw7SoomEb9hsxebA0XwiXe89Tw+kK
YY02BPBV6Cgy5tIBN6zefTYqTpLoGBu6Y6oFppsdudVBhS2SAtg1q0KFadlsy6pxytEPMSr1o5+W
uRcib4UI7D4BzamBJQRrxj20iPJFOEenJhQ28P5IWaLnmx00grtaEnuNNva4fMnw3MeJMifaxdHJ
YiFYyH4wRu9KBR375dHc3ZkBmkdd5eKhbiG9xBMJ5sRMYoSv7+NC4QEWh7JXM/EMczMgGMyOSTCJ
GmRxYe2NXGtNWmxU1E9iZK6LYvSSUZ+H5CveEgVOxHgY0yqopUveSJ4SaXTgp6VZDpuiGM4tuVuC
Gc5j+LKy1i2nzuReDh5j5mkzJGLjhOBWSTY3cV1HxCLGdJrUn7QngDdESF/e6NSGUGuiJto0eHy1
B+KJhAQCQiBbhHkgVsCtCIVoC82bGEM7IEFyiDH81x/EHNp1dhkYqd90cRsZ3k1rRC9rJdKl+wjz
F2aSqp/oR/ttdJ1FGOXH9z5CKN+h4qoF1Tf78zCwgRvWknnVzZHhTWonJsXXJHHK+AMEPAxoLlKx
+STrhIclOZ23aCvmx0nYilHpGtO1T+u1cac5mfyExqfRkel5E6lQaGLWFblmNLlMynJQVDUWM+3p
WpuIWmnDpY6Wb6qyQxODFaYGH8qdKpVBF2IPY0r1gHhUxTfmzy8lQjYCQQ4ztNTS1NDHR2BjxC96
Y/pkT6GTK4hFgxnTtKtUSxY6yw8P6HwTDihmbo1iCQNcUA2ldiq/a6M2rzOM87fHvMw00RKIa4hS
xDATTEa4AtMovsZJvZduwjoFVPrvW/uYlDyaSEFBxwqo7lMM9s9qH6CJf340/1++/1ft8yxVNBk7
gCEgA8Po+18PZ137jThvHtxsBX6JjP9e+zxJi2SSoCMGM/5ULv+qfbTfZIEjNAT1b6zFf8ngi2L6
2R77o8bnL8f+LM7++HgexQp5nUBkNwTTdIg/FZrR5e1Htypk6FIFc6M4SrS1Tf2TmIVQPlfNh0zC
YtGyUujRvArv2MbYA+v0K3pcKaDlrIbHp4IDaBWN+qaHbgloCyzTjEyKHHkm1VEzc/LMOR5Lapt2
K6dYIfNDERmwqScrpNNEh0vvf8zpWp5MbZ1hLOsK2hWxgndwaxTMEe7ObaDvFbtSvhMB0yhueAYO
5MT+TP3KNiBNHxjNNvdq+ej8WY78BmYWMSUoC0SP7flkNV/iMQuGleFf6MT7kUtry6Jl5Kwfc+0V
es6W6ekCGw3Ytp72NVKCjMrDPfrDYsdgv3dFB2Bd6IvWcQfTwkmRoQFva5a8h1Yxn/hxpd0Fk3UG
andgfOIeRefIHYxsBUWENTnp+1YNxDf9AqrRQt/HKIwXu4xubDPELpzZG0m6t2oxe78AeLJjp/Tl
pXBK38kmhfYBqgKhhmbfYH/oh8HaJgfBHb6ALJxiG6jsQbRym2SHlbzS39SgthnHu+xAUGOAMvPM
QxW0tM0iC0w7L+PJh+TpgWqsztqpPg48W/sYDg/rw0QElDp81Ttvu/I0N+bjrnGvoXMFC2S7H8Yx
8knVcx6epVmDuzOcC8ESNmSUzD52S81htLWcQaw7Q+05hXOkKhw8Kcne/MqgiNfjVOzD8+2H68LM
tD3LvG8mpErlynPQrq2Bxuzxfhp3R1qqdrWEJOTvBvs7Wpg4KgEQLnSPHcIutse1vIys78kGAmUR
mxoUVCUBY/R8/Q2OzdmVNuIJN9xfeE0aosRIWUeFWfLAh4vICUgFGpuUQwdRxIfUeYNHAMKytkaX
wEuEQWiSgFQmSxh8ro7qBsiY9z1Z3wjhD+B2yMvhNwQSRC28tdBVzIPhhB6fnwdN/pQ6KBxWqOx9
Y66749U6jj9IK92SD8t0FeuQMOFxV5vCgpGYuK1/+Dac7fn+ejnQceA/0hl/7B9etEAZoW928p4q
1zsgGlXd+fEyOHkg2NprFMRfChyz+yJ+Meat3600pBgQ/Z2DNr8v6CYsnlRHZXc0rfPzSl1r/vZI
PGugBwoovndQmHboR0vm5lxM3uCwpWX76L92Dr6530+FEnF24AD91qk2b3xglmLPk/UQoOL2kLzB
SLPv7pk8TuuMksHZWdtqVVtk+Ly0PueLxgWVRNCs6FWzOBwGL9rkn7MrQIuWj2FYRYfHB7Pp5+vd
v/VDtNiZ/nd7oi3NxZmsS2Sx4ytOHoyAqLcikMNBuwZxgVCJslx4JWj1sav3R3ZQlnAVkNrMuSkE
dy0tJiRFIncB+MQDVzzkG27dreDWryTAW8pcB7FjcJ8fORO7XPfrs8Awb7RZLPCVr2Y2ZkgbnCXW
IY8OOYw2zkdyJz4/n4hhlE6QiFaCfTnutFV0ogV/82jfR9Z1N77Dv/o+djsChqwdLYl17exALu9T
iQ8MI671Hm3QR7mdJfvw4b5jsDm4C+wLNy7vKwISDP4BEjGa2vWK63yl29+5367VlchFPTAxffaq
Tfu75h3KNxdyvLjOaRD7kS0+kWTl0wqtJJblJ/AX5MFFUBFiZqWdvcFltUTkZtGR4Af55Tp0NN4/
jYbyY0N55PK1E7nikk3o6hGsNqPV2B8YuEgL57A6u752HGO239UgtGRMtEdGDGibTAboDAOImF5P
TH3taHVADkBQsCvYAPRsjvFJM+IG0y9cH2tUgNzYSBVoQaN/UaxuSy3nQ4mBYEQvBv8l91Tuc+8H
8qrYdSs0C1sW2gMaJLgypM06Chc9wSrr9IWgDkc8kH9gXfpPVvLeN9/CD3VZsq5WS5g5bsmbnrlo
FXMPve0qc+s13jT0FKyzE586zTs2vLsmQBSJUFCyt/MuCJOlygAc/8lcmysfHDAbdhYycILJcvr9
nn5C/uAp8AoIkS4ItrjzqyDmPUz2vPZbtLgD/+msOXd27iMO8tNtvb5dHs6Z/bCPJmY5BISNWRoe
65eJIU/saN0TGlZTKzjpHuu6ivSPWc9jM8VwsEx+EKqBFHMH9nKYBY9mGXslKR1Isy7nAXeq+IzY
re5ESqRclqkgugqW20O8iw5qs4gOLEo/5hNcd4o/mh1iR9aOmPOPWDrTa2K49BF7fNLOnacH6YA7
iuoYodwz095qutcOaXpQwIBjdAEkj1HHa/E6/ChMOSqIfhZosVW6eSroyIwVGRU1KJLm+XN5PNE5
g1p5H1/u1ToeEaGT7VreIQ6gNhj6MqB1CSBJ/TF/+mMGdgmlZFYxIUkgi1t9u5ekTT28T1XnlO0R
V4JnAjPLldjrgNkA1lXqTYOdlrQM9cnLedqkAE7oByoaKg3vdluq85hlDjlJnxTWi9Isa2GVv5Rb
89vkenrVBKfc3XcFOSrgpVXJMn8wLS4y6JBW+wYxStHPImZKpj/qYkDCTRmYOfdtsRdP2Yf4qnh3
PMF3FxDcvOATXKAVYIvuMtfxVfMNrQMgYXn1JMwfpe20EXaG7IwoifDFILAgHXhx33V7wH9cipQV
am9lPH00+zmRfwJQbf0n+5ANB5UMsR7fCQIaBAHsgV6znY6GXl/L5ye1hW0Et6BgGzKAWYvfr4im
RQdVkqx9MLyuwYSg4Fn8kZFI5RPGS/WcKWsRASG96RTA6/vQg0mZMxBKZz+RCdJZeZOrcVFhcDf7
RdxiyfyQRd7AyyOa99FKZoiv1idK4ehJNNrC0GrlV0U53NMzDzGZ7aZar2blq9H6DwQ/Q/CUvdRc
es1AHrwrFutnbUSvVkMZbEzz6T0dX5oRePMSdVxW+AoBxKhIp01HkX4nWKac1ikjSHGJEmEAsqXP
vmvkeugexK0EOGkTzTDQ/0hApgaFDrWb3UFi7dVhttATir1sfkcp1S6ZidVE5ISSq2twpqZFM3xE
zTKi55+tG2VnNmthID7byyuvM0mVQvauDQ7UnFS1czAWsPSbrdytDWVOzyQdfcoDUPqQR3njbo9L
E7/c71uAe/jyTfGcGV8P6Tz277J0vqsBGXeScqrvkAZ+HsMxUiCdoYPFIpXLxJfHfOoGGwRRthLh
9m/cbDUpnKRn9poi4vFmnPXPKzq8QH+t6P7h+39VdPpvFIsGdRkG8r8Zs3+1W3X9N+ZUTM80wiT/
nL5C1aZpGrSm//qTv9dzOJdMpBVgo3Rq0H/NbST8dZb15xOnj/vnci596LQTiU4I1MI4ZLnwHRHw
VtxPsQqMkGJLfPoxeaAKyjWaPot68LLIm0LjGIIan3UsVFnxHtcNfOibKwFXCYWbH8skMIaQ1ZPx
Uird5jGYzOqTr+zpdEZ0BXrQyN9ShgnE+zlGf1sq/X3bFGRjFz3CRQ0fd7iKn9qIQXDN+8OfGbMV
GaxuR873Q9QXZZUgh2/PWRtv1OFoJpQeGk7pOvaUSTwYhHNwE3bye2cy5qjGeGfen3OnRL9Zg4nA
kaHWyBCmmxeV7ORamtplXhDfFn5LbXptinI+PVf3tIBHHppbc3ysRiP38+n+Iii3rTZVupfWgHKk
iBFbKhdvVT7s44wwmkYuN92kYgVRAjpal9Z4bGo6L3HMOEnUFmqjfeaaEETP2hA5VvKQ7PaRf0j6
Ax9hXO+IWliTIA/lrjQrWyqQQJN8wJ8NN6fvO8K+O9n023oWLtVcwrTQBq0+W+vGjP0oMB5ykV6M
sNwMBurVeKSausHZUWSvbabDCFOGfDW0DiqCLUSmBaqHOHHMKbgNX6mSyksiCE2nGvRX9WHiRprB
YVEneS0nH6ZOh7Cot/cRuwsCMi2xHyreB4GtSxdru1zID22uL2ZFCXfd4M24KyaIj2MtzZb3CCFc
olKRz+ruVVbaH7VpSY2TdoZyR4KYUllV2nAMq5mGCJJEBEWZlrWuVpac6ysChbdFj0bavCnYK9s9
4JT8Yyy7Sy6Vi3KcqNra66xpt91NwLwsHEZNPdYiAaUkhc51GBszQ2VeELZXQl2QYdyfEZAVqJc8
GmFJtQRs17mf5qXEYUOKF9tlXXbXu4m2rNEevnAzr0Uso+GFcT10S7muYZmJtpbNHAPMx22GWN7U
CFKHhvz7AvP/IA7r/8MkElWgESUwDoJTIYv/o3fzH7Rl//j9v9ZSvJvM+IkMEYTfA6voc/3ybpq/
CXTNMPfToGJZ/LN3k84mjSSSjU1FZqn9e3dM/e0ZHSLguTTk3xtu/8rs6q/MDH4KLTs+Yf6He1V8
Trb+MLnKI00kibjugmfdQAy9nf6tR/rfWuzQPvAj/th9+/1A//7e/tVhF+fdTbsPehvQ9sp3Zfde
3fS93kt+AWnMiB7be9dLm1v/gR6DYm9YiHnuV8+NrpS8ZkV2AfBD5Aa70RvulHyRMITNBMORn1Hz
41WkvsvUcPWIqWSrzJtwrNcaMi8dbhj8KDleSkny1WnyVhfurzmrVj211TJS8l0a5Y6WoyU138Zi
VykzpyixJkhYRwsyMcR53g121N1smVl1MlC9jZ+FSEJpLUPU+Q/uzmS5cSuLtr/y4s3hAC66i8Gb
kAQ7sZNEtROEUg36vsfXvwW7spyZrqgKT112OOxSMpOiyHPPPWfvtfV5oT/28kNy+wsmnoeidaCk
6rFbeNVLFD4xRGQRZBwmfNp5rhHLgrWNhK3GQy3nO/RtFNxF3B4lsfc+nU2WfXj1+DB6yIuTflUo
o70NM/U8ZWyRnLaH61qSiqLyQU6gl2HyXY8B3iAdJRryjjXR9CuVdpe8PrxRs+Q0YEeRBeKr61ho
N7aHUTbASENiAe5YJyzveguTXcS4fAJqzBApbT/7/q2EQ6ag0p5aLtglNJXpqZrSpTF8yyOCKuuX
MoE9zcS9MjDHeNoj6oa7lpllFjyMhrUi3BxIcYwxA8enwfoqBsvvsWTrR0zsCNaacN+V0aYoyD3o
AtCcDiopH7Tf7YiQVwggX6exvDeAg05Zhw9fW3rA6gx14+nNKmtRQQ3aUwsxKgJENzEHaVuBOAOR
eftmKQRs5do2npHKnblqiwlx1LDQ5IMSsJ/yufIZoifF0RT7gZj0TsYrw2ou5ag/BnF20ibnmjfG
Vq0bQqictW0zeQXt3+ntxQ6fWRm6rdl96GG3TmdzIXNUDjgGrLn5TXTRJu8YaxA11rQtgK0hXjXg
VpZJOt175BOMFmAn79wGj3qT7oKiOJZ2tvOzh39uAXY0Lqj8bYNzMFDOMqL/b+sJqvSvzexfHv+9
ANPMCgeNgAVplPo+l7jvBdj+jeWEbePV/9fu4iftgOY483EATWkukn8WYJYadLrovDRD0HbLv9fO
WvxOP9XH37912yKykHMAofEv24lJM0liVRwCyG2T6UA+EWBj2fBM4p20JpYUdU10z1c5qavJcE4l
V3a76V5Is1ypKSDxUCeTIYe/DlqtM8Ect7ZFsBRTk1BvPthDQ1RTZsBgxWRM5F+BrexCEieKuN3r
iSfXcTQspFluENRs+rAjjy4Cx2ffVR4aQw/x70iQkDlCurOg3zc9xN7ABy1R7ew2hZjkfyk1gX98
6qdKVZddU6850xbS6u+0nEwTImTXig5AXzOuIybRuCkJeguums6ILSghrrIoVst+ZSjhxisQYZZx
D/pO3MZK4SoWGQjK9Far0VZCSY/n2Ia5Y0lpXSBQkCMFPE8VS7tDaGUmPRt2vDud9d7S/2S/N0J0
RAQc33iYQrORmYQfZ6iUjGUxN1H63E61YV8v1D4fCDRt332ywwDSz9E01JkEEtxLoHlnB+BL6+D9
nGhvIxsRLunyipIckzp48nKsx6S+KUOPDdY+pkK4vOZsN9kEd/a9BTC0bKMt0V+Mtfx3W2MglcaM
Abso+ki6bIVeCgOqZFEgQ0Z+jnZ2FAqL349gD+Zi53S5K40WxnpgDQ/NlIU7vxWoEFp8oakJUb8w
a4ImBnCxQG3fimBXt82SDS6gacK3pI5ifNBhK1sBIm0x7iZteFciZL4dmhEjX5diTFdZPWxzfQTN
7Rx1RZyUCG9hOLGEzhPw/g6t5NAyL+6n7FjwfnZzQ7yJqr8ztV0y4LIFOLq12uE0BPISehlWGjMB
9D4NbplGblHCJTeeO2968/NX2U4bM8LWVqoPsYZXbmwe0DCsexTg4dxGh7yTAlQXur4sBOtf+z0q
4sdOpOecbr+11n7guG2H/hYvL/xym+wRLhVVNR2I0xYRZkLjFY3NgkNvqSksQILnKPT3LZfCpGcU
jHgBADj4lGgT2EgPG1xcOvZ8RBOV+lZWEHb4IXlU9ymF7psqSCBwIuGbbdNbj5F42j3mhD7GDvED
7OBG5jiWGHVUiAWnhpoTB1sMG6/tWYi3rzIIr2bIct3QUhYhbXLbq3Cv0kk7ax6ccr0iJkOY57FE
BzzQtcuUMWHlPVlRBgNvQp/Z6We1qdnY9NHazFWBkqB48lQPlYeI36q8OyWo1exocKWH2UYHw/rP
PVloP4HLEbQHYxqHh/U/Ft8IcX8+Wf7D47+fLIh+mWoQLDu38T9H1Dq/WfhIGJJo6izstflNvy++
zdlRYtFySyTBGheDP08WsCw6ZxSMF/5By2z9ndZeiP/Qef/4rdus9H9s7rPRQr/T98O2NwBR9ul9
b4VEqCmowRjmp9BJcC9iF62WBk3jqjNoXPtpnyPpMc27SrKuzBizDT0fhcCL7rP+OUR1689RGz3Q
ENm4sINOlVZ9y5X6Eigk8oFnrkklGq36TqcDB2q2DHE7yfItG+W91cB0jtJ+zWXppprCSxzpj3FD
sgP21twA+B6TA8XKGOZ8kOffpFbQ2KU1H8FxWcsmI7ZD/WwcMurt8FI376ioDqlNMkU4GM8t1Ja+
VFbxoH0UzpzP6eD4VuYQ2ZBsAY0Ih7Er14qj7cn/dlMRuR55hlU43jmlXGsGhHpVP1UR3Bg9IF4q
dIci34STvRma8Fh7+Ta2uw9GkM6Cb35cGW22jcfxPpsia1Fo9iN4wOXYl7tKwiTVLTd0vhTbOWaR
vjI7WMdEd0c+sGZkzopO5J+FtB9aaCbv05pEM9NvCNizvikkz3nJ+Aqdim2RdlIy/67si13VvzY+
YY+UQeieMWrgEAHabAOm1qx8SZ4ThdyoeBlUSgu5Nvbo3xM0ubTN4NB7HnPviGVCdFWhKksHW6m5
bn1W8Jlxx9G/KxJkDPlH1GWXDgte0QfbIIElWCtzRJIvDol98erq1tEqlpdPbT0y8Y3e86F8KVr1
M2XAwmV20TvNYfRNa2n4popqiKO9+UBStiwTf4Pu6Fuslmtfz5Z+Ox4ECWqAaHFETOBfJ/224aJV
UPm0kmSgsa8YvLMIMJH16hHmYWU52TYr6sr7gkq7GXXYPvg55DQ+F/r4UeXROZ2wlmZZvO0nhT2p
MXyOQ/XsRf6N2hIW3zNFDz8mkxyRzgG4CP9Zxg+hVa6jRr00mmRep32YBcO1Co2vkh+ivNkF9kll
Y4fk3fQ/Wp+4qErdoys5KdJH4x6e45EssFoUTN+qfRe2RJTFytmO8+r0Ty6/Ahsc/9NhAmKi+++N
PfXyL+X3L4//s/zO4t5/64d+bOzxXNgaLTqCfmserXBb+LP8MqJAE0zl/hd09N+6I5N5jElqrK4L
YWPs0/5O+f1VdMS5YSFswvLBxcPhNfi5+LZG3Y/BiK7UmuRNgN69ZJ/3w63n8scM5f+Qz3zJw6xB
Saxb893g59nKz68OY6IfK7yNNrFLm6zFMpes2rQD6NG6Du1fW10URox1iTsPSXGtDt8GH1K2BTlC
Gy4J3a6d3fRoeKPYWZdKcIyd6FvBGGIwhlPjEC0ESiM29YOjTzS0xO7ZKvGzjifbQ1aWD3Gjoyyg
9Fw1e0yXiepprscH81YbwEGZKYhsOlVIMTBsFt3Ihk0T8pCZSDRFv21qwjHb8FqEZC9WZ8aaa42s
Jo7xbekwLh3s4xRhm2CsEUEEsm11keXtWlfzo1T8+7Z21g3BsbGCKZkbf+ez5NO7TedFzH/Um05o
S6WrbovCxzow3lHxd3pGuhS658hoiIS8OAQriNiezSorn/GRowcvVsTAxP7KwEzGcqPlA7SITQPQ
OM/jnZ5ukkRs1bzaG9HoRgIEO9eTwfqYLILKPJPKjZxHAwzmoDc2XBVdcWfuxIhOI9bXSOFYYJIQ
S2CfNpFDN0TP3nRtGW4MPsygfuMbUBFQREe2wz6wWMVddRM2++pUxxGrcLVkFMRgBXmlQ77LQHYN
zvtEIy0e08eA3RqHj1sBjnHygXDe4Fgqm9qGJ0Bcm46CAF6LEZh3WkfYH7QCNffWTCzPsQOfIsVt
w4KChL4kWtsIcIve2lv2sLRAddvzQiXkoKEHD3rjoMRi1/RcgYaXOK5xg/du2RrnUVP9hdEM/UKz
CR5tw0s2avAyCGfJ1Ksl32vjUuYZC9gRH0/G0dZr0e2oQUJUwvg8yuGWmnzxWv54TffJPqD5oCtY
pqTy2i0QA2W4+FGwC/haP26n6ZonBqFNIDFTTgQLNE4gDyoabcXK12lkry12k6mGXm66+rXkVAkJ
DWJIhagvN95Kg12D6DZJQO4aYIIJdZjmycANO3BvFhtcUYpPrcF46bf251gl/kpJ1MAt6/Qml3jr
xwGlaga7QDa7WN9CTj2NIoAdGYlNo51xIJB2yLxKUduveHivTQIljfqVKf9SBJ0r+9t60N3CkwfO
tm1efpoWapBRWcF+PCReJZix1SvVNvdSAQin9PQ5xDvXlvcoPO5tdGxPODFukrg6SqgPqec/CE3Z
EOJBNAW+csICDIJE45c+abDB5Id6YHAnTLLFyMXr353+JZLPWc1O2GjNQ10SFQCc2ylBQlX6pgzz
L4PhmcpgsEw6QlnbfJ0n2hWJOyL1gDjUkqHDrSzZwitl12zZCCGeaMDyXyIEEZr/mdZ3YYhgoT6Y
/lNRP0sTt6PYN9OmVdm6wNKM92V0HsqjVXVuD9UonRMBo8NQPTiI9fS3nEWF4r0nKcM4ZACyQaiT
3rftZ5Xkrk6+/aB8ZuPOG7cWBtnRZ+PtsBQcl37+6IjZyTlLtF/G7KQgnQkRGcTxvd/cCzIWGiM+
ji06drQfYCtKBEzB25ChaHPCbe+Fq0olrwz6hkcnE/Flk3sty8WYKCsl4VOke1tFBPf/4BOe2wq2
G9sx8cAzSvtfrkr91xP+r4//84R3QF6q1r/mbPOC5LvtR0VZbJnMXU1ORZ2x3p8nPOYe/l9GiZJs
ec5entCfm2gexfLEMb7PAv+Gq9J25uP1p+P3p6fONv7n49fSQdc0qk+0Cwo9tLgkn08VkJ+Xwdlo
YqUEroWAZ61AsoVPS1zHTd+s0/A2xFY+R4XjfivTLfCsZFiH1grPgN08nWNIPN4a86Lg8zYHnUKu
s9N19aE32+pSXQR7go/pELykd9XO2/RuciULRrWBGF8j5wFytsGe+JlwG0Kbe/uGUX4zrTWSfxIm
aHtPcdO7MtkyEcPbR0jQfV5AlcPYLrfQ+jDlV/D7n70NcT3iq2C49ljY6n5qIwwa5bHQlBVlObDR
E6UfpbeBzKJqF4WwsXDOsZM5vrmDhWnCSeIWnYYb85nFmSKyozR3rEPJ4MTKd6Mqn7l0fYDMocuH
VMlf/eqmJ3uj4OahaAd1wMLgqjyZ6sI6XccTdNWCK0c3znhzSaZzxxrUOtiA34oNt6q+IC5hOd1W
hBljw38KPxNOBPEyXoqRZKdLku6q+ovIRuUNg1GrYbp/DyxlTrlNe7cuCUumMvlHiSYK2Kf8itXN
iIBK9FCM63X0+6u81Igon/+Sx/SrGy9eehnzp7q4Hyp3JDWUZ6rKe+IhclTRxNC/823AwhM4X/mu
kgPaprYFurxUzG0Bmvo0X3bEEuuoiuyba/q7/eof+CM38tDABnNW/J18C75p9aVm1seTLfJbE7BZ
fyouAvvnF3t66ZxwHaH4mTkjrviy9uFNdx/by36TqymsK9iZ4EbID9/aoTv1G++typbaRZyQGnBg
89Phe8Soztv0eSjOvBUwxiJ7542TEP4HKiYEKMZcoDo2ORlO4RvvE2auzyzlGrLCv8ZkrxufIeFO
NnDJs4n2TjGIMiV4OK0pl0drR1ta2HQl4TEutbUuif02jiSR03HkPhk/GC+HL81+7dR3EnD9YVep
71eLZlG4JVLzAzSZNrsQciSHM0E1S1gJcNcAn3obs+iLZd2QamfB+6qf+s/C3IE6Y5GuaJjR6AS3
WnLFQIM+7ZVEmqC/ZD3zv3WFii3YN/Eyvp1jd7+lr7R95jf+dPNJuBkgtWj+ZaCgTOr+mbYsGQTd
xyVOw6d0qUabSYql6I8DaNhLWxzBxQaP5ORCVyWxT7PojZWLhnYxYHCIEdpA+QqXAaw2n8N3E913
C4mNgCPDDXDWPAOtyp2F0A6ttU2m4wiKsAImQMYYmOiF+Qq+LkAQ+S2BWudHN5oJjGOPUJQ9mwps
dlvYG/5ZJ3dWcOKf3hO3bn50gH/aCj3GZXrtz/QUMKzbSyZ26Xxgrojftsn1PSfkyNaH8KpWUKwh
3S386MCoeAqf1LO3NchbHBkZ3KgUrv5dkIzME/bYuWq3kM2ir+FOvXBL7pfFTeFWbl2thj1okaux
i57sB3lfPTan5jQe7I1jLmq0ZSTyVG77jI1JeeOygLOPCK85aeulKvgkO8fkpn+pX8SZSKm79Bpe
grdcMuBf0NNB3zaU63RE9DjuhH1HZqQ5Wzy2E2OnN5o/jbDzjSmQKO5xb9F2D8emfhiO/rv20P1B
nW2bo5Zs+nuQo8CFasa8lr7gwmHceE8mSenJObw6CRKeVYshj1GyP/8LKQ1juVI1XFzzv/BV1sN8
iV+JGcxC1PYCxze7be+b21aD5d1gelgp2tb46F+CJ9vY8ylm/WoTDk82FeJ6Vtb8gm5FQst821kW
2tVG5Bpt+2bDe6rKH9P+Pnjs5Rv4OPM1RNPq5timnyc6qKV5a3qXEKUtBDttJep9ubM3Jn85t4wu
yuXonNV3hkG84tm4CB6Tr1RZ86aqx4vR3Sx0exZGarTo+a2fNruRdN2GMbO5hoIxWdqRGTuG/mw3
38Ri13PgHqvZwWFobYNzXhsjV7xGLlW5CeQyeIy+aDHNxB3stU55dd7yd35/PpyVyWwETs2XjZZ3
FV6td/KpHSSW3rj29KU/EY/DIMen1h8ndZuna8mckuSJfA2rphTc+XhllnW0GUmmV5dpdjDv2FPz
wkY5aq6G3Y8RuTb9ughdXuNMbL3pxtvSyB6mr+4t/gg/MNOZZGp/jehy1fcULzrZGgt/B27eIerd
OuZoUHezUvX0hgHv1mBrwJL5BBsQ5djj8MiPLHh6/+RigYIeSx2SZ0oq1o/49lweecc0R5NrdLBT
F9Pw0oSn1rqCGeunF0Lip3vlJjpUz8B8Fl1G8g0j1JbNUGCH+3E4OLTZcm3uyOJkXXWqlK9p2Azz
6A0smXpiRa/dO9PeTC5lZlJc7n1xNwhMwiCotWcjvTXjSwdHRt4SM9zr54iky4xA2+dok2g0Att/
bps650nY0DQIoUEy+L9TcWwGNj960//D47+3qayRCc1Uf5fSzD3gn+vluQOVJgQo1gosoP/sUc3f
WHirP/A9/uxRicQxWBrAEGHcwS/S/84UShi/LgF+fd6/qCUdpbM02Uo2co5Mb6ohXYleQYRhNq+C
HrVyHgnEGDdmCsuyBv4nOf4dQSlM9KJcpm1/m2rqW65pe32oLrG0ToZd3hOKxVzB6FYm93mmpchK
aobnqe9GgX7JQaAx6n2QHhPRsLsxiJAZ8ELHCoaKVLl63E0nWy71lnj2rlWXica7uSvxt3YvdQDo
uPFoVTGKtdVj5ucHQ282sc7JnJpWsckFzCCv8NcktY0Q1vg8x3bhLFLuY5VpbE0/pvvom6+gy7cG
MnmNDmQiyzljxaA2fG4t5jBc/vWE0GKZ4HjnkO2hV/Wea2HKUSP1UmXeXrT5TTZkZ5l9Y8297Qzv
qPbwklMkPYW1NEc6/5wCC4tsXRj6U5I1D+aQYqrBw7yyAcPmnf1W+d01yKp7p++PFgUKlmO+7fqg
nNErKUXK2+QxJ9RgF7d61xLEk+DbsFq8BupNUoYUh3ITGtnRSh2meSam2pS0b2SuzaFPkUVqKa2t
ya65bxWc58Frbn4M5iVCZ94UnFsJ6RpZdrHM8iZB526I+Hm+crEGxwCTMl/I08caX4Tu9askgP7U
cF0P8acwAclMMPMEhKxAoc07UoS2+6RQKEreIomT27iA0QzeO4o+nVI9qP300DCti3q5Flm3RoK8
0oMvM572EbaQBKJknpIDBN11ymAnQzkIvWRLdtFWWnjMAkQElrVjYIZZA08Hb0rLepc058H0lkj2
UGwsnOHosP8oLNbhdv5cTNFe49qhcdFJvPEGTR2njr5OEKsm+o0WJNt4njnQeWUKotoKnSwxSejg
ifxVMb6zu141BjaE2qgFp3i/4+P85VvJtWvkW9SYTDafRQPEL6uxx+urDGRJD5tR+d1Zfm274m4q
jbNlzOj15N5nMlN2MFclhgDPujFDNu2N7VYT4mSeuNbjQ9C5OVXFY5DXBws9kIEv1JsehFA2Zmd8
yrJfRmZ69BKg8rnon9XIilYms4ul2fVXMYyccUJ/yDPexnbSEpOoLv65xR0DgaODHqFwImXkv37/
Vv8QKa7emrd/VfLTW/r5//6vgPjBuODH4v4fHv+9uLPJRXeIBsgwfhdiMuf/Xt+d31grO46K0Zfk
CxI2/qzvFgp6qTIUERoqoV/czayL2QiYJpokRJd/iz0izL+sAH7+1uf99o8rgN4SOcpiGLYwFcBn
k/njD9pW08KN0Dz6Lfk6Gt6q0VQ+00l044zWRS0wSVkPfdO+64FyFLG+wxO0j8z2UgDfbTz1mo5X
U8EYJImyiD/NsibsNlxpQXkzUBxUuABO6ABcVk9az5g8jvY++EE1c55k5tyZ8mNI5J3Q2rNWg+lo
uNGzJcaOlPWbqqs2lSZdQ7EefLqdNhxW0oeOW5RHXSVWIhzWtYlIspOLBiFM198qDdwMn/AkhOGc
Uwd/sr78zvvM8cwsEYmY+Tx3rVMXbWa+tHpjPRD6nlWpm1UW9sJkvoyXZPrU7dcooNg1zi5qsMAV
2ywakIsqS6PRVqPg8qUI9KWRnNaxjTB0Mu7iPk7duG+/atBDC1PUwdaujRt0SGvV1tZRKQ/CiQ7W
8Oqo5FhwaReNRcZBeBNO6U2fP1Yx8vFW3ztAFwRPpyVEFGTKqekp/C37UThyRrhpclLjA3+X1lxg
kgpvljOAWIiQf0SOdIgkvisieU6T+pLmsbXQu/Iu1WkOW9Gt4qm/k+aACaiwP+KGyVE02vaCRcG1
lO02/f1lGL/Jzr/ERUqMU/rMEnqr8uKN9letyl0paehltfdrirwhSCeVxUaLy6UVDNth5Lbg4/Pp
a9drPmQePkYDq1Ld33TRvg+b15h6VpTFLsUdFFv5vV/3Z+KD3uc6WBTFNxMkzsIucRVCD+eQWabO
Pk/eTNXtrfrcRfd2mjzkMYnDwFu1/NIyESN3dMQmnI3cZBxnqadrQw/JnkPQC75aj9c2F8de1G6S
GmsdZz9wfPO+rbBt1ckzMot1Mlao9cmqGGioa23XpA6pnlB1dAyjFlCWfiRxI+Q36sjIY8xR40No
bA1YrSHuLBv+a5udS1RDkxCPueEAmuFm3t7WCcDsIjz15jZRzGNlV+gcRoXzlfl1qfsPtm8sSy5c
2kiTn5FZXGNZS9bK1Lq1jYdYtNzVYAOjl/CV7E7PJZlfxlHNUYmBMXMwcaTqk6H750AEV7V7HnlB
an2l9nb8jy70JksUlrQwWRn+qv+90IPb+0uh/8vj/1Xopf4bEkxVEBHzPRPpe6HnSw6VR9oIeuY+
/kfGFIF4ZGEinceI9Uc1//ewmR5fB4mBvP4PwMXfWicTs/eXYfNPT137BeE3Re1Y+YRU7tIyojAH
DrHJwyoa5adh3mppTFQD8G2WNTP/LStgOo/g3Ib7uu92KcvHACxmOJA8SbfAqfQslfhU1uY+FVrG
F2ved9V95FQI7Ktd5c8TjQJ/SPqGeYg7g3OrmyhSHRD7qB6NWmLRwftdm0i+5c6UD2llL/FBKoO+
wpi3bItmizRr3cty4wXwo0r87HW99fj8VlPvZrW3ZPZpZv5JN+1zyBa1sdvTMDY7KYqzD168Il1z
ZOhrOfsgVbjPKhhgmEd7LWFNEwtSD/hn3mwdeBrEbTGjBGXaIBzMPW745ni1WPd4NuPBWLtPbHY5
cf3Uld26Ss1DS13NOMMEw4ZBhdlZequcPKRwQKfDrFaQ64ygYZHF5NN4RQDrCS6FgAtfEU/fBdWt
lM2GBGTs2Ak+yvISatqDlb0YQ7AlWO/EazwTunqTubmiXTpfuB6wfRSTXFRyxkwQbW2ySA2je9Fz
ptxUPlPJb1tWAui2dnmo3BZsOw1/dFnk7ZKxIaDDW8XYnpxWuhnD7Tgf10nQHiwjPQmwe2MZPtV9
fELKdJ/n06GPre1kyY0d47WaGK81yMAWyIxg4WdHHQsTvL+tL/K7RAKtKuV0jgZ7O0j/EBAbYsQd
c//mwyvNkw+1UUXvHuIsKvubtvO+UsM/+4Vz50n2pw7NeMKKm5fREJnLn7rQmsG1cCTAyYYwRdJQ
xcxV119zi2SRtl9YQ7cOvHQdpRazIUweA7sMRz2U2YPs8etPjMMh8XXp1oBjVFkMyFNlaSInakcC
rdqBAW8RnQgBJCbaypZF8aKKXakb1ymt1jhotoHCT7GN5aFvwPKWSDaLTTwAeexICI6Zt/Zd8jD1
u5HBbNPgOKiZqxNfkLXQknW5tMXnbExpqi8rLs9CKa9emR4FP3TVnliz+Ji5nIWTcjKW5tIJP0JC
+uoQQGEyrgNxLILiU1YcTCwe3W4Sh9AIHnOTqJgJlHg6lTuF5iuMgzvQagvRvdsyvyoZL1uprMNS
JzmRsVMPo8Bxqk00evui8kit1fOTgRXOsPtTKaMbtVGfqqZ2+0o+GwyqIhzyBXLXlkux12VuAR1N
LZujb+JQ0zT5hw7ln+n0QrI5Y1qp9UC7qd3//aaA0fUvN4VfH//9AFExwM6E2H9FI/8wCYIiTnif
qalMfOz5okCT/l2PhJuA/5aqpsrfn88PRgOUolwrOEMkmiQkpH9jV4kx+C/Hx0/f+Dze+vGekIUG
6cIxs1KNbZkSjCc2dlenJsStJySjZjriIK1Z9lXy6RBXMCigVcD/RfVwY6LeB08RP4Zxv0c/taua
cmcQ3hcFpitDht++ZiuLsg2PspQrq69Be9OhKXA9GtTQkejcwe8ePORSC3Uaj37e8tHGfIbDCTuD
ziwzBTiXJRaJKdjdw1FwzMjofSIfOEqybhW1LJ7s8NEhHKOKfZLiQ2vRYARtILi6wqLyTvGxywy2
jeMuMgsmL9CYOn88xj5YMRVu02yI1QhnzszsqS38R82xt7Fa4D0I4VII61kLrbfJLl6ykCgRK7ht
m2RXe5GJ3wnBbOUQcWNna7Vpto0uDxV00UU5hutWVDu0M3KBtOKu0lNGW/392JIU2jdxMwMAKXUZ
Cgs1CE4BQbCL3BzIhK+VR2HXh7zWN6oZPWkhHOlMeypr466sultd7U61Qd8qITTCkWXffd81UJwh
rbmFIlgWBGx2k2zvGOG6tE0TAZCxdsr+G1UNr1dx9jo2I+bY7nKNiPqsf+WOe9DzYxOqQKS9dWZB
e6lRW+hlcCXmdUTd4F3SMF9lPAh1HYmBzPU5botYEvOn7UzBEpEZUqAyqBHhJ1rNxFWNIFq3uHBD
AbXAgkI35m4CO6CdWY2oZXcpU4ohHjcli1G19851SDig9hbCcpCQ1JvI9RXQUgVyNCht3Gp2YyJd
wcCSurjPAWTEFGlcdFbw6SnRNWfbntLLB71sdyVRGyIJ4O1mLM5Rr1WgulvxWqudWweTW5j9XTxO
zDFxboQk9Dnp5+igkE8HuWyi/N32iMrQ8D6KZy8Ta5GQ/tQZK8uoXMk7SlMItJiqzWiQfTN6931f
fKsbfzcIdmRDgWNaQizHkVjiDShFO+ePk9StbvzA2Dc2wWsDfvWNqaRb05nEQvgc7nl3GYBVjEO7
94vsQUxyW0SAH4f6rkVrvcg7ubZ9x9Wq7KyoqG+HGJm2CR+i6CQgEac6Jb8n9EBpwvfOVWVjiGpl
5xUiGT5mcoTCpGWPmXE1g9i1+C1LEW09FbuaGuo3ZpuCGbc2/+SZEWBUHeuXRn/J5Iibwn+xnM2j
nF9Pgr88/vtJIH6j4qAwmXF7xqwy/ffMSIrfTLTtc1Dsv6Mmvp8E5vwljL3MRC2V1pI/77tuhVuG
FBB1TQS0kMT50t84C+aj41fdCueUZCEB/hZerzFb0n5w/SaZGpapJHLdT06O2qH8/2h6eI6Jrb73
bFdNxq94y5GEiGE1qt8c30C+QnhcNK7L6ChKeGGa+mLXLNzHi9UFt2lPiKEXtzaSbzwr/ozSRhfg
q+M9scInq2VhjQG2UxltJ0H9Qld+DGOfVi9cpUm1xZ+07pFzOsYtMtO3Ad9l0q0cirQZwhZtt34L
wcg31xOUVL3+dFT9zib/zEPwUSQudHLG6rPr3/Cdje+AaE51E/9vsg39we1ZkuJ5OOu1s2na8jTZ
5a3jtesW3GcRR8uh0ljrNefJUKNVDVAna/GFeuqmnMiXsykZCbIUItfytHNT9HUTTjIty9dJ2vP6
wEcPQuZrIneWsh5x69HL4Z0LWW0OE7kRAau5YCF9/2bgxF+hnV1PiN0jJl4p4pKBWJom7kGc68dp
Ql+KNSBweB0jFDUwzl2nI9e2QR1vKw95VT2P+Dnm/Fya60XchdssFXSz7YfGOqTVXgoAms2QVSvT
KDai8wiHy1itKPvONr9ZhfGc9i/KDJSt6UjNst1Mafcw6eW67y3uZzP6FCy3RVBppp48Dyl+qEy7
uO5eZW5eCBs+JRNJBRa9aYUkES7iwQ/VO4/5VopVS2vEYtQ+kYQu+uA95floJF7okCoE8j4weRFG
JRmfDU1RPspi4thSDyGaOgVAchjj5Yidra2PeGTtVUaGdyu+VWajHKMpOAqTEBAlJqwDwJ1+Tfwd
FXzfMj1PeYcoJGJ5U38tgpka1xrKsa36Y24b/5+781qO3Mq27RehA968Jlz6JJOeLwhaeO/x9XdA
R3VUKnXohO6jgpI6uqqyCGYCe6+91pxjDl4h0jJrnztuY6Nj3Cx2bj4zYeg50BH1IMWVG+aiHXT3
KZoQC2WnZr6rOJyrNPVj/SXQq+dlOcBk9tv1BzBmW0Z7LOLaVgc2TMFAtKlgfSAPjnHsrEHISDlq
UusryTXT0di2jWsESFnyucTYVuUXsZ/uMw5ORt+JjmhgjXtpRsEJEE9PI5sv7KQ8fG5hDDURsy9u
Tl1EPhW86WA3qohT7pwITxPevjm5roLpcLkuAHUUZT+y7WSwTSb5rqKfCE4Cwx8jePbyOd+JSn2U
kvShbqxr22jXskYDpAg3Sr94loC7Mwwpjiyh9iZj+miCeI9qMya8vDoNUNIrWmoiFuyYMi0z5faD
uc5m1HLlODE41JQCvQl5v+biWhJkwFkgyFanCmk+W6DtUzW5oQ6DKrIccwbPpzReZo6ejrFQXwBm
DPYoPOWislWy6b0WpnMxIJIwBOtZN1N/PYTKav2EwYeLUbYl9LJJBo2Cr9g1a0ZFrZheslp3omD4
0lexxmiQoI6YTsBaaghOn53nPMGCCrlNFt/ThPHgqIZ38xA5gpJ8M5LcQkWhjTEP9BHgf2Ejapje
T1C1hlmsNgDyX9FP+0ZPTRKO6Yep1wdGqPt+yB6DHgETiO5x5oxrYEJRg4ugN2dh0l6rpKNWqXn0
0pZuBkMhMSNBXkdmloUToVmDzK+SII3mEeN7eTMuGDjRmYQClqEcch5Sv7F4Nig3SdH2ihnxRty4
AQED3SoZVLLEHk1UJcK/uEsIT4PpCnHk+OxkSTWYif/N1g46ng3w53HQf3n971s7RFudA5wqGWyf
DG/Wmf6PcZCOsU+FjcSMhqMlQ6E/Dnls7VBFdAs7yrp9S7zqj60dWQIuDl1B60r4lPlPtnZJ/XUc
9NulqxQQoqaxva8N0p+3ds0UggTxeIoqTMz3VQWWrldJAY5QOFVW4mrk0kbNezCnNwJR3GXaPAYM
Y5MyRkH0LOSKo+j5Q0J/SahbYjGeEd7f1M3sj9oza5uFOTkiekomAHCUkFhPEXvrwHI/GXfo8jlq
9ctBnYWLGgSHrIBbV1TfeWCweLDhaGKwS7XWyZmSzEzrcwPyIGlyaAq3XQbPo+L34IS39WNs5G6T
y7slqjnYxFASq3q+GbKUn4WhRNr5rQLeozcJU1qklZ1rFcAWp4Bka+LlF4WTUqrAg6Y1D0pyILhH
N+4E3NOU6M9CggZV/l5yc6/r09bKoWloUbHrM5ZuqEvmAHJfu6tl8VGr9Nc2+Yz795m8x5Y+k0A8
ZTSKp1SixpdCv2DOM62KtDk6dYV2I4SEo4aEX3DMvsoKXA1UgIgj/DZE/smZ0NUrCFMNW8wg7Koo
9cc5OLcVx29LSd51vPLKFOxHodwFEe7pXnV6IuJk8OpKH0tg+CNmK+vG2SONVDnCt4DllRq/pdo2
pMsZg3CJhlk5CnPpWwm5umrlBoNgC4L2WDcsyQVBQVVG0mW4F1opf2msCB9ET5BuuljNU8IvfqlW
0Z6xLpJe9W8+JTBEUMkKUmVpfUT/fuBgEETx56XE5LW/vP7HKUEETEETEYW7+gOO/ftSQr9IYd6s
SJImK/iI/9wuIqluFbAz8QarxvP/x0oCluD/m5q99oP+rG3/6cKxMf4ybpiznlIrRuGSy6NsS2p9
KAx5L+PUdKchI0U3FvdVybRLCmll9qrMVjlT7LSpdFmP+QKN0pyweT3ZDspypb6XChONaia7nXGs
F91f5uyu6/JtMexzVXYlqz5rZe8IQgn8WvEjFeXiANkNaXFeBWS9BBsFEbrGqqOPzxND1qppz1Cz
9oJUobcMEkeeCSMLQl/WgTtYowS+QvDKgAesHu8zQSG4VdE8vW84l8vU2ibteEQyQvHRafFFES1b
AHGRYYDytHZwg4ixbrkPEHD2+mhLcWpuAhGDVABmYq7Na21lHzVsBlvT+g+LFoY4wUzF6EprYGdm
7T2+2Zd5biuu3twxMHjNZoY3RM28GLxP6FAY1SA4ou5yDQMFqTEf8kkj9ut7MVrfUJn24LCukW2K
87jNtfiadUDvCGJWNdhjI8i0NHZjcfI6lLPJXOwGiOB6ZZw7hbjOGkG4HPerBtnsbKNGviubyb0u
jrdyDeq5aJ4XUUG6HdWpU9S4GEqIYxDPs8TgOx7ZR/K0QTlUOkYUwH9EdpLNJGua15G69d+8LFD6
Q4Hh+TT4Z7XW/02FYVIp/Los/OX1P5YFkm6IQVHo+Zq68idejUnWzUrx1xnfWCIrw08VxsrMpztA
GQFDhiPYT1QB/DDoAyhY+G2DLsI/owro/Gi/LAx/unRrbS781DyQRAm/5ZJbW5lA63SZX4RBvYZz
7NBIdFPCUwRCVNKccVIyR3uzXRj1YxSMpxe1nIXNPBH8rISEhViXngO7NQV3Ienei1Huy2B2c1qp
6BbMc4wpJKAlaZYGxgiO0UkSnCLFQPWPEkWbTmVOEETwnDXENIHtUyV8g0ke7xm/O7hJ5pH0c+0U
dDC5iwmwyGctY7mBPWNKX5LMxEeJ501cWeesFzYjUyaK52OrjA9Lpd7XKs5/jn4PLH8bq2ERmMZz
OOnnZZycPlI2hRKfpSFGs81cNdSMw5xgaFfCfGvJu6H1W/gDoQnwvE12an1tET5XEAkXxSKIOpuP
XXQkbKdfx4D1JouJ1hYoEsyCCCpwC2o5OVL90MbZLumFfcjbbYgt9kbaLHOT3025tLU6LJHhlyoi
HQxzf04+2rwl9VlHtdM5s37ShVtjMZ1It07S+KmjalB0mjgTgpL0tuoJvRxw6AQCI6vxqUCVgJjQ
NebH1vyK9MYWMcgv6mEeIMwgOpDHFSOQIMUmBTG/S8rHUjnpGJtQgEQILmVwZgVlVabc1ujYJ6pL
Mxa2ff5aMX2W1OwaFjM84DJOSGgkLSaaD5ZIvVcJkAaW8XGqWlftWyyYHOjl5pKuCTkYKMc+cXNk
pnlooGWk7d+/tj1SGrWxJ/WFljmqds0GGuOYUv2kkBTTkBhTkBwz9sC7SV8iWgc8w7UnX2aJ3aQv
3EJ6H0GvJeSIl2TRCCNIxNUfM2m7IL1Vw7WBGntgXJzOiJxgfugwXaTL9J3UslNINZYN9KZk4KTm
4zKZm4yMU4uEnAEI20BuDo7Zavb1rnUG0nTMptK2uWm5tYZQXKLdJV20CbIEKTyxeNeSyROQzVPS
dhn5RJRGILPHYFgpgo4Ab0ymj4xFh4QfYTy35P3MQHn1D4EMIBnXSk0mUDBmKAMh+ePTWcgMWqLP
TP2U+JnAzME1gOpP50xDftSSN6StwUM1729iTV5FIhGpTpuGhCKxUX3UsfthjS4SLGPfpFyQLIgo
Uog3Ssk56sg7KsBOyOQfFQhxYDw5XVzbuFO9f++GsJ67EFLLirZCGzni/e2GAJmAtfvXI+cvr//j
yElLGFwBtd3vwMf/PXIaoMhUCJH/JVtSA05Digt4MiQohgnM4KdCkchJfdWmUJmuSLR/dOTU1m7x
z5Xirz/6Wkn+tCFUS5qVbR5n22YJ44tagCJZev3Oitr7Abgk7iADVCtmh7ko3hvR2FaW8tBa06Fr
8nOsLKkj6ni8xIZQYam4TaX00dBD7SDoASAvMX4WFrU/1DUkmoFGjhJXm0GR8Vat9BHFyL+WiNZZ
ANJvMvcg0faU8ZBmQrfBRVd25EgoJTaOfUFR2KgNBjrczaBXHs04u28U65E4syMD9kdc44QYWzCz
eSyuugQEPEhAtSSADD7FZqhUZIJKGdlIKZaTVkky0lvY1JJOF0gyW0Z1NMZpXSfScrTM5VgRBNOr
FWM8KsB2Ll7DBC8kWu/7uoDdImlfyZR/lLJyslp1GzbitYb17Glzcwrx0k+G8RgvLZy1pl8QXdCh
F5qFoebwivSAbNfaxY7/XEkTSBeL5Wm8yzvrUsoN1pjxvOA7XZlo6nztoa5H+X0NQ0DBMyhLl0r+
qrAjymP6aaIfnEr9qywUZ5KCVUWn74l3I01mOHV6+BQbi9drmddjCGyiu94s7Uh9mtbU8yXerq20
Lk79DNRW11cQAghVC/dGeBu2yr4sWn/GfKcdulm6jEgh9PJF4pzQsJuL/fgxjcGpyXCJFtJJUxtP
IxUrqVil2bj9aIjRwUWEoM/zayeRHS3VfL6TNnO+oO8r6p9SwHKUWNVhSUJSoWJVQ8UHfHdlKbdd
/K/uglEIQsJDK7eyFU0Ktb+pUQ2NqdIvS9JfXv9jSTL/o+lrUcuES8OhIvHKH10w8z+sVQoHW1Au
HFJ/Nr2shagB+2FVzP3GD/9jSUIFwZ1NnYokQ/7Ns/0PBlw03P6yJP186Qyqf1mShgRqz4q11fvu
PSJbyAzapxm3c9kUBwxCsm2uQayRndM4ShBeJUFDWdieF9natgOFmO6rybYfwJAUtwvPYi1caYjZ
Nb0ko668nk0vzguPfNBNXTS7MdVeE2YGAu3/mCzqGQ9EEJNNPo/nQfsoYSRGzXGgMS+Wx1r6BgP6
MVj5baT0Jj1i2RMhx5mzfBqs+Q7p7kHO5YOaf8bLWi3kpTvJ/bue4SsDdbSAFES969TRORaYuM3h
Nl/ezbpx1cBw8yy6XTVgBe4OmmPHKdWO4vKCT8hWIO8uEaf1MCE5UGR6kXcsCN2BuTRDQHhVwWqP
6+rU1kXTEwSgWeBP5MjECWdSKUzJGaPNLgc8EmFS0HS/UmqR0FiUzDNDw35UANGSqDWVK5i1xmmT
2VncEg5AfGtHL7xaiHKrNkFOhBC5rpaV3yyKYOtsH4PR2R2nazHSbpNSekCahjhaA69hRESrhNKp
0eLtZAGIXBG9ip6RsyQSqF3OtO4fi7G8IuPcjy3xXmMkfRt8/2zRHLKLE5b13kVJ+zyjKRSYgasp
BsKKyPDRiC9doOzbTn+2wsyNGvFTTGRY27FFmEk175dR4AYaFK5ewc6JwERxZ1oAzBOgn7SNGO0E
GJ211XkSUyuxiBCE1wQlv2VpdTPrkjPNrWsw3S8o8dWudspi2dW90VIgZ/vKHLZC3PLXtTLjnpgZ
RQQbvgvAZ8xS/jYokYb8eH5fg/1CkzcuBN1py2pwiEyROj5syMRYOmckb7ROo23eI7DgL80Kwpjx
8jDNwvMUdtPZRJAAu5JGQV1sw0Jw1YJAZxZbQh2v3UTMjiCdVD151st+p2AoamYaK7FR72JpvuN4
lG7DRbsH+7mT5f6gl9JZkYi4bwvCElXCIYtGwMMM+XKhkSx3n62uv9RS99r1eUfAOjYZtBQFO/0m
03s+ac4/gyrD6J3fImRBWXEeZMNGK/VZjE+l0bozJ8Y+WrZ5p72jMmFeF5rY1FXOVovxIQfwRiWw
wEEtIr2YF3+eooeiesjbNnDnpnuU+lLy5spSr//e0pRJBEUgvkdaCvz3/9JMI0X78z7wX17/o1eB
moHu5P9q2n60L/llKk4LYO3verefJyG6tDJ3/0fHADfkjz2AIYmOHgMK+28i638meJOQWfyyCfxy
3asK4+e6FBC3Wpilzjhbdq/mTXSpWaQcGTF/3iG3hYpZaG6i8jgRHlXdV/ct0SKcYVV7dtekPJLu
XNWWHIx/xzUyKLi1LuEbLrBY8mnmJ7vWTXbZbvEWYsMCX/ECX3S7Xbejl+lgEnPWKLrM47v601Y4
h6aLkWK7bMsTFaYb7+N95q1fJDARiBWRtaTaizO7k4Miw+kchLp8pRuW1d++WFFP7YFsbZ+QQL7I
Ldz09mh3/FkCfyAiiFz5DJaBOtWGw0pgmnUwSDqrvNytvMxBiscxem+Obhxvmwv8UfC84oN1GG76
a3+ur9knygSnfwPhJXw4YWw3x/jMT31e/6vfYis+TZ7qy764n7z1R8eH/aGzjrRe/5bdlEyg0Rjf
y48BoVTmfnQp8K/xNT+Hlj0czW9qZHRUm/zCDjNQAwIufKgvkLHd8FmaNsPrQ2NXeyF1llNzi5t+
2kK0ul0WHzDTnfkAw++VnFJ2lM24ly4TOIaNeO735km7FEfzNn/rs43qZ7vBE/3SjfzIz3ygjn7o
fJcbT7iEV+U55IL0/SvoMAIMW/u93rxiXL9Qrr5i375jT6ZzhaFuYsq76YnZQw4gNT7/tMAjpo30
jiclMpE9kN/UaD7/K5wjb3AyiC8Z79jz6Ir25LwzJnPw5avEgU1PJVcVzLYJwePDurAdXJKduJf3
xS5jRPdozuSqgeD47d8L1wQCwl6vs9ppz/1jeIXDYn10R8kDNsGnC3uNb0D+3HA0nq2PMdsQS3G2
oI3XdoUczC8fhUsFHaa773bCRvL0PSOhe5IcOaooH/ptdlzfId3Vdv2Bd+hUPchsPJUjbmGpeKaL
Ps/u+KizXbGrdqLd7ES33ihOT/5aAWjq1XinKXKp9zlZe/n2XSBvTiKHDAkPVy5soIftu2N+XtPJ
2rPw3L+1b9zax2YHSJdOFHfYACPzrY7XG8PXfS5pZ1zkPbb+s/7NHwq+C+5GRg8eFshqN5Owp29e
AfPuLD64V9ohEOFJLnydnNGFs4jXxlt/5502mW1+5W53YejoVRdaZmsc5BpmhgvaHnbrzWltiPoj
uC4+D6SP8Obf1zb5gD4jAxj9e+VQRaRV2wV/R+6+Lw6SnNfR5VEztgjZRdtC0r0pr+GBcM0dpz1+
7HdcZJsjUlf3LLkCgIG3M+YIN9tcr+JpuU8Py26kXnCjXfgYPCx3yr1yT4phvUmOiUPzjVureB4I
inngDeZAnIArucYHVQZD+UkewtI/FvN7B68O0ojR3kjXtOVAVPkkQu/XJWPxDBao7EiZ8LhcaNCe
4QbAcAhEDAQb07aO4vXzsXIeH8nS5bMV981R3Te7cBvzISoO+YnSASg3pKsZzJZuY6XQnrLNYAfb
wLPc1BfcCZbhJn8Ibji+b6ELuOJOvOh3w766qW4MFGNYhh0SusgdRNmxXe7XFNDXdVGbjssx3L4S
+/eMmINbfbTxGrLK6bf5I/ML1rDZzrjV1pXsxAQpf1M8zVOcylMOjLK9dJtuySVcyI0MHJSR8Fd3
MZcUkUmaebqtc9uFW9MXLuBTVZ/ZU3ie92jUBPrCRGTx8X8nx87R1kdrc/9bah2qiQAVmZM+kFPt
1iTerWuwxJKus8qhzXyHpuFiSuSJMx40l2VrUzwJ9geYW++DEEAn3gmvDKQ1/+XlBSQeX+JvX5Er
OMUp+wrvwruzvsmfiQIQyQQdYm/9VpFj5SwMpU32Iql/bgXYqblR19g65/mANX2T2OVBd5VN7ea8
Wb3bu3zY3us76wrxizDuaDZTcFNA+UZjhyfLDskfDLz4CJCEfm2wXSNO1wum+ONd4wnY6Lbh0YLf
3H4+Jnb62/6S0G2vHfx9PQqlDR8N9k5b3a9rjrgfvI6VtN+vK0Xj1W7LVdAs4MO93N8v3voYrJ8z
3W5/2YZ7ei3TE3irW3IRuZufuJcai9xIcH0LhHfb3Pdv0afwIX7z8SasaJkNI0mjje+37Klsu48q
m8bCZtjabI2X+mF6Wp8NQkLWjNrfFj4g5nxG3GZPSMZC96qcmXytLI7138S5v2ddfF7fMhL1DuQz
rIvFPQqATbOF8sPb8TFfJL9znwxf/2hZIjbn8/6BBFr75aUnypEJor3whdt7g7fdMU7Zd7yLd9O+
f9Yvk9255bE8ghC+lfYch/yeH+UMwN8vnzWc/3BMdk86ryVjcr/H5+hBA8lFLO97Qt4anigQu4Jd
35lPw2v8DD9GwufSouRGDwRBPNmABxq2nLtt/YPERb9/rpBZ4KIBurgloXar2clWctEd2fvJJyLT
lw+Vz92VAhcigfVpJNdxl0fb5CKJm/iVA+4l3kM+iNxU+IBot1gUQYjU1njXmk3bcOsbWAsQm/gH
ZBP36DU5yJuOhr1tPYIts+cCvv+mf0HOvRCCXLoFcbeCHbqAcfzxlHn0yEnvjP3QXy9hhQXfVFtF
dL+u62cibe+f9DvpFjfRWXhL+/ux5ySIcApu6MN0m22k68vicih4S4eNif8IUZvmlTKRShtpz5v5
qPjGLYIK9UN+Hh3Lz+/N53YXbcVje2/scYF5gs9ifdee0tfsbnlHLYLgmZ3ZCJFTwaPEj48L5owa
42zNTsoyV2yByNCEO7H9Dq6h+gKH/n3qG1f9hpdwO3+RdJlsvnbEqh6sc/NknSHs8/PoN8O2exqe
KOl4jJf35C67ZJfiLsbDawd30/CotYBonLGzxxKBpx/lPKSnjHdQqx1y90BONvwJ41OFNlD4+nTI
vrLTuB23ljNu+q157rdgQH3YXzT5bklYaQhMfZtI5gRU+BaHDoMHAGv4s8Pd4gNoykvACAjfe1gQ
75k82Kl4BRahjNto2imVh0S2hK8Go5S6asRDxbfqNdtIz5VPB2TsEJmc5ydt3ovqdh0NQCRbeHZt
VGt7qHEHiAu6bfWOlPqq5QECom2BJCV77eqN+CQ+CTtiD438fUgfw/ZOC7/E+QMirMxYhT8FsjNz
u2Wvpy+54QvMtORdmB/z9Gptx1usaA5jqjccVcN53IEE2RAk6WZ85V7pMWNxqBD3w4PILZzd0jnt
OJ2fihOayNArfPIXTv1hCPfRQwjvI7CTr/5deCnotJY74abRbxreB2pR2dUXIrnt/K547UmCFTGO
2wIfOQQfDqIrI2SlcXHG530utvo9moXzeI9ad1r8OHidmebENmH2aD0xQwMMCUN/HUidg0N1EtVL
OX38e4+ZNJAMjm9IzgAiKPyfv203QoP+S7vxL6//o92IGIZX/G6d+qPVaGpEUGKLNTFz/Qmyr/4H
JsOqtfsfkL720zhcxZa7xtFzDGVWo6n/iL+gyb+Ow3/9sX/R0veBZU1xFRXbKWATtSbrMRiXTyEy
3Ml6VuAXkOUCWTbbmMJgK1Lt9YbhpROq78DCOrsiBqsDESAbSfAWLX806EVNVH9Dg2soHA9xGwMW
pERAYN6WIQfCCuiXZbqtGG870qDAZELF+uwFy20h1Wlh7QrcnUsvPQ51ZRvClfinUgjfzEk54VN9
jhseASM7CTVhcgzSz3JJIWWRfJSB3WMxNLXAka3AUQb1QkDFNpMFtwT7Vlklce1j24KqVLDz0sQL
r81Uyki2R/Vu0llF26l9UghtirvkHDXUOO1gfhnEUsAmREXTFDepWp+rTIM+K2PZnZhVEoBHD5Q5
bQI3KGKEDC3BHfsnGbFyWolbraQg1/unhHdpRa/kXQ05HhUdkV9aE/mSQW0D3M6E+DfRnLOgXpv5
cJsFLTHL7SFL6K4ZXfWWKxyDFjaGpb1IlnAtI91jPMaolvPygL12QbmPFMbWqmDfdKJbzZOfhtWL
RhDvZLWHMqM7NUl+I6IyJLZVAF8ngQJA9nPTcERLGFMn4cLuW7+S/MEho4j2lpS+90N609bp1iBU
oStRTgsC/dHB0TkQivriT212qutxx4AV1oG0lyoazZpZrekzu2aeXntaeK1I/ne3H1aLs2Zq75Es
jeSV6EB4glOvED1PpMl0g0Z8V+agylT9EnbVUV/ZzsMaqquBjagDbROY1ZYBE9a6lf2YdwNc78jv
JXaT/NjVwLMXscAKKFwTxlce4wVswfFXOBbgDqYG+EWokmIgz9Y+XMpiU6DMnJrkqo5lCfi5VLcC
xjtpyFEh1q6CIqEZDDsMAP1C3YgZny8huDWjwbRBNIIVKPfNqE4bRpafciLdmAHY/hg0xERfJMku
YvXWwMKIq7gk2KV/5PHZA7tG93Ufha+G+JYbJTmX4EdlEVsC73tPv7Io6s6uAuuxHKE21hC5gVwK
YnYx1NqpGtzBRnOLtXuPEvNtDhD0l7UGYS1Tb1HpnyXSEXoOEUonE3+kJ+kpK4tbYht6ch/FW70m
s7NGgjJaGsBQXN2DOmqr5GGX5GDlpB6dRZ4DKeHOrCt8L6I4s7n0PepSJV2cGE+gmy8KgZMES1SS
8CyIyk7tAr/BZagxKtxoBmdXBRKn1SxeSBxbyKheNENK+JiCTojlQ5sboGNX44Su25PQQH6t6kta
0YJdrKOkJt9SpO3rsbxgN7vNYu0tbOVjOXC4gcUNLEo5Vwq+juJb0HhAGZUmTjUQ5IsabHLJUdjH
AY+6UTPMqBPNky1K1QqkPYMJrxh5M4wpdHOsmoNAdF6lSY4QKl8aGhJ5KTtbnbrBV/JhnxSLCJUu
MgHzmS+E6tUbtSrcXMwgLRLdPY2fhFREN1HfXdUqelSt6TUbsabK82RXkWwPiklWKL14ENrp7SJ1
flMDuk2z4Ga2kAk1snHP+gSXr2eBG7TuXgUBuGS+PM4SCiL5RdGrrZy/1NGrYtAiww5hpcsugvnU
KLEbWnQJZkho0vwppTFXLBOh1YwPTaMzvU0Q16vhEYtnrxCPB8sqV+2oe1AXvj/OpUqAWGjF197Q
OKfJuWNmxgPrvxs26l0kl7ulpsKfx4xk8WXeYd05BzWFjF5ar/FgMTHKdun0TJTnxiAWpB6gV009
JtI6MHzWEy9WJ68ZRb9tiCC3KEgxY5n66FljekwbGGhsKIc4l3xZ4UDfYHCnP3tsigSRR+wtsnnM
zcjRu8IVTdiThJwkHWGMLbcM82s/A4c11ei3c2YWNfTMWniTBNqEo7qL5BCIsfGkK8sLxpubsskp
1k1xGzDh7YfuLjTwqBgTzgjWf3cW0ycjtY7kh10TjRhpy7jRMwH7hLEnzdo3o9ab8nwbLQVTbXpF
7U2Zw6YHiyMGkD/NrRTHx7zIHvMMHroq4bHVb2o8SJIFUpfuU3Isyqd+kM4NeDRNSXxN5JhjkDGe
SXbFm87jwxheSA5CDH1Rkp/qDOf7wDOlV/LLqJd4Vbl39SZJAcBYCat6rG3KsfTaYNiJDZ0CLTtm
U31HksElloxvwcpPDY5XsX9Q+YSJOOk2s4XWyEqufTPdkhRLQ1Fo1M2MTgjgcyLa3VCf1Nk4tkFI
mEKbvac9nzjP3EEP3qMFG1LXoiaQ89yXM6Vm3CKNyOemt8YCspsWGH2S00xQT4ReBywbJyAlsDxM
K9scC1HDHxozKMBpfxyr+kFFNi9XypW/5gEVZ/rvlm0DF0H1KDNiwG/5fxSjVIq/zjzW3Kc/vf7H
zEMEBkOEiKHgMCEuZPXy/5h7SHj5wX0xw2Ys8ufYkVWfaaL2NiiOKT7XRJIfum3G4pTLMqlQMtUs
Hvh/IseBOvOXscefLt1axyI/yXGMVBxNMei0ba8xTkZ2EzfWRVLQQ5gP7CFbDUgrbsPYjWLUjEbC
kCFKhJuuMLdjLHkxkm4jGG40kwPU1M6nyOq9dt5ZKhrKNcdIYs2NOyIOkASuFL6g3XXoj9vyKde9
mmljD6gp6+BrtGjiYlZGzGrNXDoJ+lAc/h9JbOFDjl1T5YHJSj/QC9Me64LKSItPCQECQFun4pnt
40PXhps4FXFdwVJk/a/GnIUAtHItbPU63xVpDt629GUUmfANzqKJoNCkcZ+y2MrQVapMoKcivfYT
4myrdQUaNXIzOzlrUqy1AMwvMcd6MYSgWgtf4momTKLHJjS2QXPppPiECgn0Lx1TfBuSMFDV1t/h
Kh012fAEeAKhVr7VxBskNBnjCnOdifmwCSJnkIUd2bcfahXuQgnuuIAcqO28kY13KlaBj0QClYbH
U6X2H3ETEp69KbCWi1K0nePKFuroTQxQFU2VtFHCm6SfUKwnN6EwPZhD/FroVLNFMnzD4jw0Rj97
qVx4FEC2MkUHi5GKgfFwNPLvVOLXNdPjtPEwDcHD3L6zADJFjr+oSAjzyvrjIsSnua6PSp9hxmVO
oZa3ZZM+G4N2COQPDQqkYb0G8fAd1UxerPCGOIiNoaxCdJVWTUnUNtROb6ArKRKvG/X3TNDzgBpG
NO8XQT4wGXTl+RsbBRBsud7ManPBihjEBmVowVpKI8PKmaorxXgQDOjb9BHjubZRCvtNb8JajvbD
tHI16b0qgpOnr+PQ+1oksOzPlwpGwqQP2ga85nk20/usym+KJj0i5HZzVb10xWffd8+lXPm1FnlG
B3AZsaxgkbBBe0Qz8BAkwiZeVRmFtRf6r0wbNoOAdqJ/iJrIro3SRXlk93ipguJl4fpgdzAkZ2i1
pqzUWrdvitCbcyzT0MLrHBByUJwNBo1GdrBwAqlFdQFuSQtBcJU838udBoaVWeMIEz+im5iF0dYM
aEmIyUmbmgMefgPaj2PG1j7r2wc9IbBSC49GLj9SjxJBXkt+XWovZHAi2grtCOK3LN8vYHt6JNU1
nSOZmzWUZgzbKDSgQ3kjDFbBLK+ddSzT1o2Lh1SMn/R0LZV09GUjsByx2OlzFdJrUuwMEQVeYE+p
+XTDEDCqoHmmNFJbdpxr1yCOB1FqPiYhI1MZ2kCVOlp8ZCU6ZvPiVKFwaETyS2LGq8QMSFW6FaUe
14P5MST5MVZwYAlSeT9kMnV3czArwkAoJlTucKLNXbQObr3eHuZy14Bdj8LCm/FpmJm118X+anXY
syuSRZ66ifAAS77KkXXPeuBqmFrjNnVJV91lnXqJSVAZ0KlHynRfVxV2lNkbk+iQlMumrS+FBO1a
PE7BV5ovtwUngIDsmUZiSDtTtBplRxDo/+PuPHYkR5Ns/SoXs75sUIvFbCjcnS7CRejYECGptebT
z8fsyTtV1YPb6G0jCoVEZoYnw538zezYEbTki3H5dwZ7JBNDZSw3cSVQLPGfcMsIM/xzfbVwGfrL
9/8Ge5BRwgLjkDTIPv+7VvI34GP8bRVEGfybWK6R5Mu/+ts8Qf+biikrmVtr3hYGCn8AfKiv0BBA
pfDmEdekxn+pvq6dwV/ortB8uX+o/eQDi+IKCP2hvg5xVnVpsZS7UZYxTosDAQo9CPOQSqcSy5sq
bC5LabFzGjhosmgrJxphA5PgdHXiJVhqMSgi5osTN5HrVyuj9JQzhHqGgJFoxHIO3FFj3B3jSHZb
ZSWsEpbqWProzVoE9VxK2eURE9pMVPmlEZ5nC7I/pJxqTGEiSBi86KQ+MPfvkkxfHKKzABZEwqn4
3UbWtrh9EiI8TIdkBUDlxYnXHWlu/gjqV2FAwYoldmZLMT7Vy3Q1Kwqbao6cG0nmK7NJ6J4Zv/Zp
47aS+JPkZc52gN4Ub9tDmUtXzJhXNEsbhksmknab9CR5aMQsFbdsSr+6kdWbiOXYmHIRg+5lqkao
Yfk8F3rvBHDWbMr7Z61boZfq5jlomFNDa/Vth89pokyqeh2lp/RWx2wIm+nZtNp0twQZW4NToX2j
4XozA4LFg9V5KymPEym07HX9KMB/WDPj9jB08k1QaLlDsb4bRrYeDBINEvcALwaxEAcI/vLdbGX7
2Cw3GFw6i4KfxVxzRqhauumzbCZXqPqeEgyOCI66Krnk4pRt9zQVZc89kStbBaZsJqiEPbXtqsES
9qki4DJcuVwIRv4Q2KRBJOQr5kVHr1qOZDLacmV5UaXv27E9BAPru6p2jWXxdUaakGCKXhpu88w+
A6PshtgVUllstW3vyzHayFhEkr/u1Oolba1diat9RIcXDQFO/fDmBsD+ufbTpDkGdY+6c4J3No8r
1Ci9d8p4TrNbxMRe6OVtSgzPQPFWiprT6iT/atdYF+7MkZBHNfemhmAEdSDEIdmLaFjn+UstUwQ/
+iHGOrQRlqMeprjpyE4ZS05iSl60jtRtRHqBZXl8iBB9Bw9Z6zYuqELjtOnFe3OSfGF+LFY1j1Ut
AH21L9UZ3LXisQedUmtcYcmAjBr4GbMbZ9qN4MuTUZF2J8+e0Aa7pB3uq544E6KKN2nKQ1SYvlD2
AJPWeRDps+Bv22H2qqLaz2bJEwtjM5jhBb0xxk/alwX5uUWal9ewB2qV8jbu54RPXiS2BxvZsCKM
eHrXmlsrazbuG1ezF0HfMFKKNZfAvBM9G8JJdsZjuZuNiZZB8NrqEcORjbIyxkUc8bps0/RAEzHW
zeDbdt/iYBUbT2ZFKIeK4ZEqDU9RFxwxboKgtyaDO3pGcgxxgexXU65RZ8M65K+ZTgMt1/F2UaVl
J5VEGERxfGpnkktVrLFd1RhesRz6LEL1gu56F2j6y4B1Xt/qXpXuOxoU7LA/wsB0rZSYYYHPMpbx
wCPSxjBxTIT23rwFxXaJ5j159jO7O8xwSRl/1nDKoh2jH9aSBF3STHstPVTQU8tK3hhW/1OE411A
AEvYNnvycdQHJSVjuVVHNygKzFS7bdkAOVrxdspUZuDERXN1kkf9faoAwaeVgrpU2ldrAVrJ6FOa
fnUSJ40myYZDGMHUScFYglC7gslNVe+lknWv88hj4uA3DTKpUEcl1LTlYygtrInNbHQwPwdRhVGK
sYQI9UjLIT4JeX1Ntc6TS/wsi/5aDCxH1QSipfkZ0aTKBRZQIe2eKaid8+9b/tcZFoMjGVcitIr/
NEyBsvvn8v+/fP//jNeixktjnarKhvFL4/h7vBYx2GPLY0kaaxh00axafpd/1C5YOGHCyp+Y63j+
P+M13kkM17qJTAZxNDz4f6n8S/QYfyr/f730v+x7YrHLZllZn9/JfOugMVVkmxv6QuxQ+970MHJ4
DhK2MngTTylOvnFJgKOCXit4DGhU6BjI261UAxIztGqxZ+zVi9sIQA04rRFQiacQ9qLOupURFBHc
1tjUAq8m5YvfNiCkQnswm9ZretyQS6IktXF81SbzOOX9eylPaGH62Sbh9FCnGRht4slt4BrJx4jB
gdxPbIuZAfpk8AqII0uPONlUNnr6kEdonJXBSydpQy0/V0L60pUU3oywJrubo+9ZgTHVGTcq5k6q
jJcxrfflMH9QnT9x+r4E46r0RFnJuRHV0uNCOeM487HrdIaivjcQTTvypB3kYXyLaCwOSiwfcwz0
glp4SqUK8nf6rVgDWhrMmBzK5F0blTtBzZmRzOZYJBXupOVIlJZ2zGR1E8fCrSD1YJqnnwrvPaNl
hOvnuXIs/FCc1hr9ThOewCd/wqJ8V3tsNy1Ob7hdw5oO2cXdJrWIehjb3WaUbHFY6RfGRAbbKK9Z
W/hYq6Crrtr7YgbpKVR3OYYyrkSJ12DghNZ86KN8a2WnRes7G7fHzcRRO2fCgwLzFP/NezMNvGj+
kEqmu7C1jobUd0AY0aW2rupEZmHX1dCujOFqBAY254QsyoVqN3LwJi/KRY/wgTFgEYzS7Bex7oiY
xrjGVF7HJFthQRsp2Cbqsf6ti6dm1cvm23xtaoqcBQqLIVPwV/fTPES9E2qPGRbZQzb4EeSEama9
nf9gIg57yWjvhwnuUCU0k58kKF6H2p+q5UvT2GCmOoN0Ff9MFgTuHAtFewlIYxCtD3aa77Iq7ApL
zhCv60CZBJkOKTS+TsoItOg2WpK3MAqCI6Y32GGrkJEQ+es4k2q14EthKTuLLj/GEo2kFlg7QRMe
E8J3Bst0EM4zhMYWu5nqRwoDHxTZi0fSSLN4U5phxNXgrpEDjEvQQMTVQ0pEN6DMIoFEZfQgD1Ax
TVBwIT2MIZi6ITvJWHpxdu7ZFlVziBX4uv9rn4ZBPbTTZWTNX+C7M+jlSc/Mk9oEDK/ZsAl50Ext
PGSD7hL7WtgDVt2lLr53sv4YLlnrJIm6jaMSJRhXmC3puWHjqdfJl2yWTx2aCp3POAqMS9L9srGH
d1ND3dOB9rX8pkUVN+PLWGKaJJnGJjJXlySEoYpxStoCnIjctIHgQHM/WcMJMAygTX0oQtrN3gxt
hRs5WUSq5HsEuURr9lqKepU4P8VE5yvzSDQ+DsAw8DXkazNwFepRVfWsmf7WtMjaS+8lFWuVXC7v
/2+nKm3HtXDeSbAYY9rRmmWqmZ8EOfbLlpgBA68YjNSW8nOqDgGOA//OdRHWAfAwEigqoyL//91C
AIP/oS7+w/f/rovy33S0niJzM3WOAsd3/q6L/BHDsIy97P8TiP5PXSQbmX+HeRq3dCwD/lgX8ZuV
dfgLqoZJkqn+K3WRC1hx5T/KQKHb//Fn/xVE9Ie5uJLy0qjTMdiJreG0nn7Xbcy3WN12IJQvmfD5
FK986vE9vLYQbOPAG5RbPswbQ8rdpH0IJSK7umGj436McwjcsujMUncb7pfn6bD+KvCFG/YILEHF
e7WLvYA8vBJ0LpmZeaS9zEhi7FozobV0tRUhc9hH9foRdzYt5ah0BWhE5IspBPldfd04rtpCpi5j
z+QtfoMmSg8twUAEGeSbmke08wQFBQlC6S81J44ZROlERI4C3Y1g3pfIsjsEphaZL0x9LNEY2+2Y
6lH7L2jhqcFregJY5AtyHn6jIbvFspXyDFEcX9tBv+kI+dnzC8ROLC2jKGOfTUO6ZMexPpjfXQcy
bEvIKddcZlSvBUDB1cCvdQ4dFb9AfILiTVzeaLoH+ltl1057gqhF9Y64m5X4x0BCRYJob9ozAfek
NdlJdBF0rH7u+xRKNC80zg/h4FYg+hVmsIT+MFbYmXg3cnQK++CqTc+F7Mo/cu2kd6Bh+OF2/Ch1
9kx4mbrQKzsVOzzPfOISZZwJA2Q42WEaN8YzSSP9Y72FT2IGjY01Q/oZna7isAFIC89w3fhaiahP
L1Lr8doisvLcs+7b0YUxAlcWLmqpwwfBYwka+CZe7Lc3A9NfN8e7e8ZMwCaQ0F4J6uuvDPvlK9oe
2Kgne6Iz7OBknua9UILg5kDuJCcVVuMYXQKPa+bTghhfvsQ5stpydYYA0y4Et7nHcjuym3v6J2fl
8MOTOC/P0MugslL30i3iNzfwQ+8bQrRjefrXYF8gpdqfNGmsyYuf0O83g0Pwq/2R7vqr6kE3Bgqv
v6dDfIW1irfUqT0th9IpUy+6Lx2/PtWP8X458KLMIjvhlj5agSPcoVvRL/F3vqXRsKdd6Txg4nAQ
PgoXurq3/iZM4Ntt5XiG+9L5zp1PhMDOYE/rF3KT6TDshh2jlf1t3cFo1G7ia7z9vuCR4yeXAeq7
Ar3CgboUkLj4Wane8DLuQQ4O0ivUHIOgVebdffnduW9vMGk/Pj7OkH2Ju+tBouBRpx4BYBsK7gFK
ox3vEIBQ6Iuv8/DArWytRH/ZcJWX2XlZWu/lVNrdkdcJ9jD1WTVpx7Cxpy+EcUG5Tcat/tTedQ/U
N6Z0Xmp6WB6yz6q3m9ecOLDXwW/vVnFE9VC/YyFIRO3iZgNJG3Z7W1URiz+/pVyJsXs4w6uGCIsf
4MQqGDgOPrH23J0Vd/gCa+ZJb+94OYkFu3vtP4byPbhTM93rC6wCa+kkB3c593FbIKkhAqprTtN8
T5bAC4oX5MfTgYBd9gIS98Koev1CoEedXnJ9fVt67SLdsd5aebaJE7h0vzCxU+czh1bDXbYrdjyK
uY71td2+jafqvn+UnmNCvVD37UMPXZwsI2iHWV/NtCeYBNmWuM2Bx0IXg8ktOTCyLeSeCH26saF7
RTwlWDg8DR4t5Sdrme6nd9lPvYXZRrtaJ1jBl2czsrlF609uVelN7w7jsOGlnZQD5Re1kv/zJdr1
mQQv+7HwEvs9BPa3MeevWMYF71Zg7ueTthOe0b5Odr0HwfpFAYdAdaGHoOPmM1Df+bBQLqC4QPzo
t/bg14gl3sanlTFe+OaWWGO0NWgsoPYjf1q1EeEhPCQX6xYtN1i78Sl+DJhMfP0i3K0383qvr2x5
xIvosmp+lbnQwq/tqTq3qHSKc3/iTTxIu2STbOoTd9M5P4VvwQUmMKXkcUF6tT52K1kd4Si3LtCL
fV6FIUi17AeMqNzc66+Ka5hwk9huYq3RLvOmM4HngCwPy6t6p98Cb/2CEOEWDtlsHhlqqmm7OhqU
nuAZJr5uLzWuWX5PspvexMXh5GSFhao4+Uq+0LBzguaLk2ob/LthW9RPJX9nZpWPaiY+mJorPq7q
rRZ5z6pGWKUqCPC94MQJCVBbAWy8Sc/1Kb5azSHpL0a/aRB6EO5eI63ZhNxGdKEb3otVCXNZkC1g
DfmdPiqVRwkVbINAe8IUoLd8i92+J/SXkB75XZ/2HQZSCc3ka5eWLig4ch5qF0/VS/hASC2G11ir
z4w+MI2Do1F8DGieF68eMEGww0txmD7yKzHK6RtShF3pp5f0IlleMu2q6mZ+1Pftmdd1o526qR/S
S/iF8WX9kF96f4BEax5IHH4Tahtp66G+pK/SU3PX+uOxezcgNsn7eqf56p3yBSwUf2BxqXRu9J1K
3P08GMzRjnjgoBdhhyXI8nq/b+9yhTAT3yJ5bfHat/xtera4lb511/DQSjj9JvZzAmnNz/Cr0MHc
benn8d20i3cT93l7fgmQvyk/VuDRzBdP8WU+Ep19Dp4D2dgGqvgwcKsHfnSvC3aq2uboGODTnR0U
N1N1Ew1F6jbKSPo75cRCIHR+TR8Dv4THh/Ghq1Qu5mHInInBXhjfqFx44VjXPHWjFIdhv5oDz9Jw
ecdc2NZ+pidYRqZMOKuzEEXKiFeBG2peOMDzBPa6BNlG7R3lh3nhWF7yS+nPKJJI3UDwMH7OcKa8
2Ffv9UOyShN4u5UJTp49QkMRm3sDyZT5IHaIiZq3KbhFbAHyj7rjDJB7fJ+tVlrvSUpv4Y2xw2rT
qj3LQssM/+QuD+4DjmSiAtKPLLnqo42STj/qW1F1MXioy0dpAUbgjNdczo72Dci2Dp1cu0+KkyR7
8yne5XfRQ5kqUJM0r15UmK+ZO23zQNyX/eCEmbxLTfOnIbOxS/dZeAq7vT4eWHeOw55MgZK7PsI0
0cMqUdcfO0x0AgxUYZ41bGhMgyiMZsP81wruXO0rg2wyplZNKTcWyh0ygb9lfOlA73vxWxb2BkIL
Lrkqy93SEpx1Cna9yOBt6+gNxE1DUbiFVNDKGV80EqV8xemc9VyAq0sYrXwqum34Ue70W+U0/JG6
aTGB88N+r3/qL2LkZuJuJiTZsU60gEQezxcokcCU4is6hXcs5qNVbuK3R3VDqMw+3cRueK8jDPXz
51pSbMP6kl7VW3/ITtEeHNW19hVPo48Izal2evQU4QSE021yiLfqQ0IeGlVB3mhOf06u8DtIDVqE
nTQ6wler7PCi5F718Ome3vDWtpmgpV/ZxkNuq8yMdiVBltoZd8UBpCT0Nd4DA3nAtF0Nmmx8sCil
BE0bYL8WDDNbu4iwByCFHUzDJvrnvQcyeFXUy8pu2qSb8V7fjO4zrRIwxQ98rB5d92AH5/xBTEns
zf3+k9/3q0OUPFSHBk3PuI/5d61t7cvucGsex0OrnoFdUrfb1gRi24snOZzZYGjExBw1J3fnXUYK
ut2oLjkDCpPvfGuxLnqJgex3wi6IHBYP+/AZK13MuYXNGi/sEOEsIYwUuC3e4C2gZvKyu/xYecop
aw4thuQIgoTTIJ4U9AqpO+7a6hkCHh5g5p3B8XQfb9TnhWrocR1u/pJ8yAja7tiMd7k3eNku8eLN
/MHbFT3K4SuhqruJetwV4iZAV7opD1dkYKntQseFb4CNAl/w1G6QSODq2l8h99mqjYi8GUqxs4qA
RIKr18pduvhLO5BcLpNHEKn5SRC0LzkBf8Ru21a80Lm7OzqFTaNvv9bHVwwZODDu7h73+/vr7udp
dA4voANIqAzySe3xZyrtwYWqvM/teR+8qQhPGYGOFC7rs2r9KWaZtVl1rxKyLSLuuHNesFDfGLZ2
lrcjYtLipd/jxeituuXezhxkGqg2km3gGC4IDwKzVc/MEblJGQkinnnqLRlRrP8hKcOt0zqXlUP9
bGmYNNrJo0UrZQe35Lrutc64jeX3MDDvnfL8uP6YipNeVgjM0/aKI7rvjf2I1tlunAaf+2uAxmxf
oRBJHVzIXJLmMNYmMvVEqOwldjn4aYMSr9zgj/CWf2JB7cnuo+Sh/4B3Z4sPgJzlZr82S+V5+A5I
ZCg+ZgRyqZNcKx7GcVds6ROwCmIIiy8LrKlSwZ+LaJqfsdnJS+EH6EwesGG9lRdWUK6Ie+VuyMvv
fVxRfegzIDls6TluHCUVBtSdy1ot5iDdsbs8gqPeFH/9MtxaJYYPngJ0V+aYB008QM9I3IYCSQvV
OAOTVuKod/zNg/Cg8TaLPI6Gq9/4wevn6LE9tB/w5LejjQrpI9siqkHiQ114Rm3qciWPHDrlwh7J
TgNXw1nf3Bi+lNjXw3qvXCFToCYuPXmrbisk4yZvEgf/qhSftwwTu5ovw+fFD+lZftY/1MNwgh+9
PK6fSOaRE3ka7ppbdXsfj8WtfeAtdmlj3rWn5AB+EPKO15vZNzc1iiCZ+xi3Wm9991O3ouinfGKx
G5/hpInPPHrneQcoWGFA/7E2aSnPyT2Px4Et+x4ZnCvvTI6BypUP2V7/wMNFgbkk2kiLajLUul//
PcuUx/vIflwFSRRAnqnQ0Teiq2/uQh4udYPNi9u8K4HTfCiS56cnZkHXcgxH2cY+/p+EHbMd/Gmw
Ol/rnlvWJ2rPtAZOehLjvObot34nvMYbQ4bhuqW0V/v5OcBsk1THncxheTHV/dDT7Fgw7YaTwZHP
27HNHlmSlyal2E61rfKaP7f73hPuza25H3zVI+JNO9Y3qOaxcFdcLH/kJkcrdaLuHX5iN/Ey7l2e
4L32TcTZWjozbzmBCt8lO9mFq2dne6aBvdjZwqVwvoD09/VxdE17cbwjf9tuvOoHzznrDT9YB9bC
UdtWT6Qk8MThZcozt3jRrr7cCRGBmFrr6FzEOfHgv7aAEakTjnyO2Mh6MQLkB+KCrO2Imo9dnwlr
ASWdxnus7I0rI5a3ZtDP7sS5yW35Oa3qzOBOccik4SRD04AkeuIH9LsnLF5l2eUh2VTXGAcb5hlu
1dRf3rs7vHmGa7EviN7c1ufuJB+KE0DuCVsFbk+d+3fY4C2/N1jFOvGmch5n8pDLLXtl/xem+ffA
2cvfUbH/U/T0V3HRtf/5H//I0VSN1R5DJR4EE1HzL+a6ZSSbqbxYwS6+hfxQYD/nf2fQFB6RKROf
DqkH0/Z/BppKII/fBYuZ2f/6z//Acl39h+//DZoqf1MwSf4NcP4yUv4NmpLpqEFgsiSW9n8kEmnk
/TJbiwbeyojEtD8QidgkrrYm4Lv4yvO/f8k3jx/xHwDTP123sm4a/wCY6mo8RUXQRv6iqo+5Zu3i
8kknNyil+/SDSZhnwLhuEJwkJIk6lKKtpWnbum+3naqdJoW+ZdHRSRmOBaG07QNXpIWttHJTacW2
hmjXS/pJzqP9ErTbsCCBFCVLheooUo8VuGrlj6NpD8aXIj8N8Qc7H8wpPw3pR44ADYb+oKnZxkBw
RfD2VYqbqzxY22mYWDWNZ4WleahHN7w2CSdAyFONvp6zHMvZIaF0ZlMJEjQlqK3abCuSe9DPFLFg
uciG+GVkNzrr1d7qe+ze5cg4pml1mMzuvrSQvVfmppVi11LYbRVt+ZJp5VGsAj9blHNVNo/4ED8M
YvCwyKzheI/8Sov3g97vU13bZFb9VWkZg5h8n7TNk6I2x64xtjErT5vPdYt3vjPqDMHo2pTmiGM+
eeUEVEHM0KtrGAgeATiSC3UYBm6cma7e94WrdCAtyOAATeX2FtWYWxnkflgPRHAdLYtgc/yV3bp4
ztr8JBYxXJzcL43qSGhu4ZKF7GQzdiwNpXf1pBkvBJsveuuLAyZOU7jr1rj06Wua8u+xLT2p634y
cv1GlEdwtEB+hP6+zuJoK1pIsuT0mgSwbDIaEE3+iSdcClIEa41+6ONuO2rRoY2kPcubnRU0JyMJ
fCnWrhEa56ihK5iarQI+lxcxVLSR0JTciYNlk0X4ruprK/KRYMuVs8yMY0B4tLCK5Ux9sO/MnEaD
TiWjCC4CDrGI5UfLLSKI1nlyX2rlx5S3W0JucIfND0nWQS6W3F7BXipQjhGwWab7LZqiFmw8A1Fj
qzYr28Cc9yZKiFbAe8qEtjxk/aEosA+PUl8GCyQ4GlcWCly53GB1ucGQ3im1tTcbYTvzrwnZcMYu
jPutO4kTEFhjMhCXoluyDRa7+L5UJQGHVhWR4WD4TV29Vkq3b7XqpRVNuxGVp4WXwyobbZYADjjs
6oXtxbAQvtyHO1lGPpSib2/Qdka6NyPDUIL5pi/GvV5/r1nVMK2doIguEygPuQa7Wm2f5YLhJo5v
mCYfOtn6TIrBN8roohihYzCtVQQUKXG3y4hxCVU8YayhcmJRIZI+hgGbnOBiXXWd7V9kXRJJeoPc
R+4cTU8XvOqTsa0ViVBj8ygqSbqL4uZBqWD3Dz14Q6RlMTg3LDZGE5ErsUn1dsmwweYs3eu9eVML
48vo2IiKmIxF5HbOkT9C7dpYOT15KjxVTXLIRvlgzqwY+DBR3likqUTH2Ay/lybwxaQht+48Kj8T
BpmlSXsTT7vOoDdD7p4kkjeVupNVAFdZcG0h6otZTBhFtl3M+qVOurOR0B/B8QXlrE4dcq9GHTdj
i7dPCQkKD8qGFAMIRb+uj41RI4/7ngauIoY8F+UdGS+2AoFa7iNI++LBbGt/If2g0rpjGBbvfQE2
Q1JU0Oh3TaodNDAzwrhfMmne4MvstaF4tri+geCbookKp+FWLNj3Iq1yc2hpSQvsZizh86DC1W4L
4n/qetfhIVA2q3kwH8hSSsCzyUMiVodYg9OfDyxfkyi7ixMEuZFxKlRon6VlECYl35vKF17vjRNL
bELSOoEiQv+bVqBv0Qtn/l4TzOd4Joq8WAixretpo2awwhPCqpLq0QLvy7vcNdovMaQVHqtnUqgu
2ljv1KE/BVL3YuRfZTm/1AiSdMbdsDW38BtJvb4lSXuI8XbCL+5HHwtHnzMvbcPPOjK3bOsPGZv3
eiRiidhxuyM9UYML0uN/iugUh++cVluOzxEBSjOTgIgFOBpAoSRohAi/ZDhC4j/2YXfsmJrNTvXT
DOA1la/KwnjLKkvIAQvQouJNoL/2Rv1QJcpHE0/Qx/OLOKpHQSMDMh2G+zLW9haMGo4+llVKCF+O
iD8jvmq68BwH8RGnSWfu1K2ipreUTTmCFXOXSsqm5tbQQiw7pvcaK7ylxWMkLZwMBWCGeDRZze6Q
cMEXrCE75tprOSqPcYiZBRcrS8UukYeLWmTo+yvGXAgxkWIcOpHhUWTzby99+dYHGE7UximXFgKM
Wos9iAZyreSvSiCRxNd7yVy+69awDWTRTQzNNUZsa0z5Oa31TQ6RhNSs46IRU64skAAi1e8HhBBq
72Wzejan/hZM0rcpCl+mNcN8jdXNrC2vUyL6Fehx2wRuV2sPUz9+JUp63+bhs1hKu2rVF2QzfhHj
IdLSbUKmScVaYpYK4s6i5KAWSF37iKIpb6KpPswmEHj0ncztq0TQUmqZ1wokJYSgOOjqR7/kT4hF
EaYsx2kk0pA7INJE39SrtwAT2FwXiToh71eNgOcTdqlRfY3E2JfM9jzMwTEaws1SQKckeXaKAnBl
BfoEZj1BhGpRJd4FvmdB6q4h2AnzvjQJ6MZJEou73g3WiC/VfND76WwM+ruQYrzUoCy1WAXLsvYk
Lupt1t/nsXbJSQOFyh67gfMDiRF3fnO0ImZSFaRdGb/GjrdAJCJGqmZgUjk+FMwlIoOZmgeVj3bh
pAgKlpFa+KZGTLvBgmFU3F3jRrKFtPsE9T3HWfzYtDLLzl4lcErcpfO0x3x2Y0mJH0XQRQ0KcIKR
bmlwBudBs51K5X5spft6Vrfm0DzIULj+fRt+yP8iHbauYJa9WgH+E/EAMYt/bvj/l+//74bfwJiW
7ANac4JYsJFdyfv/3fDzRyYMCXTxv7J0/8AcJGmFCCgDF1vYFQauFL+FeZAKZSgTomIpoq4zJ/xL
DInVb/dPBIm/XPYvYcEf+v1QTnNBqwSAl6G6HyfNUxB2MaLYSS/fT1V6IJH3SoDadjCTzYxjc5dx
giaIsqSquatUClJrYIrTTsBwMc1b0rDV6E96MW6VSt/JOrTlKMWvPh/GH05bwS6a7BqX8ksiKxtV
yF+UMPaMhpRtBa6yNLTniZhIekGyvpVmfJ5QgDlTcNKV2ClU/k2kfHYvY70TzdsuDy9R0h4RGb0Z
DdaqEhYG00BMnq+touUOJxodj/kp5enVMsp3znJLJDoNNcEW0R8BSUO2WUzxQWWJa+RbbYnOBbwA
vCmm5CNcqleJiLshOZklC3+U4lX8GUJRlOHbC6+WCcxuYvpG9VjkEEkYhlKChiVq4gfMGEA3GLOh
fhL6EHH0lzp81aG1kYzRGQY4FErrVm3lFOwwKhTV9QjHg5gCFn3FIG4t8zGhWkrloRpUyV2MCYui
hMYFR+xrluZc+Co+HuoSK5nloSJdwl7Yp+WZ+EYi+V2cJiA6VXiORkwm+w5SX2qFZ3MEHLesiz71
1zEtX0SQlrBVD0I3fKEFPiTLcjKA1/NY5ICdgs2QRtt2haJUhWORaC3oFSUW6PT54lgeNBJ7q9J8
5WODxlweBoucXmyaUDb74uJpomKXgezP811DqICevct4BveslmpWNslkfM9FAsIt6T8tekOnbmo2
JgllXFOmp4yWXtS1x7nPT5IAvzqcMzefrVUUuJ/EjRzDiY8G+I0RQ2QrRrs2au/kIbxMlX5VzWUr
ygSE6dGdaDXAb1BTYQTZJij4r/JQ647cj7cE0p4oV7As1IqJUy3uA/RUaVP7wiT4IguxZsn3YtrT
3qRunakPghC5qXkS2bU0mnw3SNk2EHAsxmeqztm54MJAMBgIafUsVOFGYcnTlfIhQglTj+zWsb1N
hHZvDKLbE45oy7mISCB10z44DIbwUC4FXpMdPrmI47mXG9oNqqA3EkfUlkT9SP0uDlapSbNfAKdo
Og/S+B40RIhWwcs8Ll5s6W4tKOdRalmZKh9Lu9xpdBud+jCiCbDyxDXb8S0PCww7K/FWUsEinI/Q
2zMnt2Kyw7thOwTzDveUk0TWkUb6369YhlK/D9Lqmo3KFXImI6x1GwrzPIXNJhprutr0aQyCWxHq
j8SysPul2mZIJESGjh41m83b+dYo2iGc5dSVsug0L2y1/n3rD5lcJsCPDn0dlfY/S/41qFZ/rj//
y/f/BpzI9JKwPyfRi/8RoAV69BtwWuO+LMIYgKN+Gxn9ZunpfxMtRSJFyAIR/DPmxB+tmBjfRi+z
Fq9/pQb9MmH6Uw36y6Wv9rt/xJzUbrKUfI7lnWIvZ0MCQ/4v7s5jyXEri7b/8ubogDeDNyFAgN6l
zwkiLbz3+Pq3IHW1VKWOfqGportUpVKSmSSBe889Z++17eQRROI0nQXieZ+FvcLAocHQq7G9OLSg
6g+Yt2/TI8h0juQTcls7G1EXsDSK9gARkFDeeDs+6yjwEORpG2vffuLOlbBQ3Sw389pN4LX7RYdE
L/mh/o4HOHEMZn+jqy2UzY0YwYvsPIVZAK33bXZMkAhWV5hzbhavB3FfEnCqMrKr6GvIa+3EPhe/
xyUdFw98WHzHwBqumEgy3qesrzkzbSq3v0oKE0Ga8cfhUimrD/B4ng6r+kXftisOj3Z71N8ldj9S
9/DzAhqlofU8ohQyOL6O68Lh5/GanflgMpEqGE2JHsYXWjfn9Fm6VO+yehZ9G6DPP/lOwv2JXBnL
Bb4M0gB+e6m/t8Gdt/bt333a01v29X//z3K3cb393Lr9y+N/3EkLQ1rFWKrQ1MS08aeIATK0IUnh
85R/U7T+1tX9cSfRohUVYrdlggYkertUjn9Uc1R3P5Gn/0bEgISx9JdyzgQ5BgOCYBawRFDI+FZ/
vpUUsy8SOea8KYikYqxn/5yWLxRj30NxgtYZb8t205vbpF6pxxnhf+S21aFnTLvg3k8dGFAIMP5l
RhClnjTHjJ97f1ML24gs5vSVDSDInLCjc/c+099hIDzdwv44KFD0NmKykzRwXxsROhb1XrGvgzel
POKoIJ7gWKUbodya1BrQmzDMLf1HFJWqOytruX4XqSRn5SbSYWXgTUYVhU1R24OwDkKaIvVqFk85
ZFXTA0Ntbq0eRK16KMARqqdx3OrDqdC2M/aB7vgYK3aTebqYO/EX+ZOcppvIKaXncHzJk08RhopK
SDO07VWTYf1fww7L8i1JHf7DaAANvNXqukIiAGM+RW0C70STD8F8roGODg+x8NbAOomoea6pRLe1
dnCSmOTZU9TRYWUSpGL59qoakzhzIMnrhIvWeWaygQHbpjYTU6z+OYqMEQ2hRS3yIoyuGG+TYp8y
Oadc7feV6JUyhu9jV+yDdKuW7yZCdtjeqUugNE14R/Ex5B/gC5abrFrPTLCR+RIcGKEU4y2t3Mbk
WKt6vrVOY/Zaqof2AgKO7xgwvNRLW6caD/sS7jOu1iC4CtZ2SfbNd8iHWGV9/V4amWat8RP6/QMf
iIIAJrIZsOfNWlzcQLsOUclHBrSYRZnutnSHvc0pjXUofJaduZIHH98Gb6TDiVpIXVPZDelG1/cJ
b9921nFA8lJY8Z1K3nXaMybiim+e0ZCL+AVBAbhcb3xEtFlEp5q8aERGyjSiJjEG5/LU7zNG8AGG
fyKePRiXAmE2eBej/opnT04oRq9Zf6bT0CpOkHrIeOhyU3JQk2P5bcMT7KYyuqEmJvVdYd5pHuJ3
Rbvm4lWxHJGzclDcpGIrWwchvZbcVrx1B/2ARM2CHMrbuTGdxMPKJ6zrvQ78l52FpRz0lo0Y41U/
C0ciw86Kh57m1TpmBzSZCExEfnUHlGaTufGfVXfVbKNPYye72JTtfpnZetl2vGGTWFUHGiBtvdId
xC/TZ3wC8kTQ1q7WMRPC+1kNl+yjk1Ymkk60Ls68IYpxEapzDwwr82Ld2O6O0i2joxnriAWIlIR2
ficwFa6chh9H2VlegyqrvGURk1LBMyHOQvhcAzkPVvI9NW34JH+m7yIblXWakJIctXW5HneIOA7G
NX1MH+luuNIufeMMEt03SNZ27Ro4iac6Ov9L2G6ZWTiq8/FE82+Fxdad17obb8wNde5X72lMTlUX
WYQ7rg1PQxsWbQHZebOnIlM11uIlOOIEXcvbepPvucKeOJhAiM3tuEYajrfkQGZbOK0CWix3EOoa
R+VTaGAiN26+mT1C3LxxN30MLmyqQ/6d4F7z5p11xGFNIogEGrp2cOn0O5BzJ0S2brBVGePWSNU4
l0HX5WK5Tm6G1id8I8XdHXcKVtRoS3LG8kzpY/s9TqsZaa5BF+hQoMl/k7zwEbv6gQMDFyfxlrRo
7udr9YHuNQ7tWtv15RMjMKt9zIztZHjjpyQ54Ufu76F19K19Nl9G76FwMobHxnHIh7UZOD3Sg6XZ
HM+2H25N6am0HLzh3UuI22a0yPqc34blu2EqHQd53RUeTeE+g5mOmNns7ViQ3Eaz1rX+lt9V4TY+
b803GnYrfO157DadkyJR209feXCIrsj9G/SuwaHAjxO3+2pe+yzvBmrQZoMqTgFW/ibvUCXqz/DS
szXK+SpzEJR2mVMp9026k3gOqPLGR/WofeDWkT7G5+QR0DPZhyGuxLNynzxl7xnCfPwGn6gzMqpB
/eiLL6ZmF81rjERkxpyu9AgMwSFOWrXSRWxmiCp01BK4eu2y9mTxmfnaamA2ozFrr58GBIxTCSfA
PCJaDEHCMDRk/u/XzwqffDNddOOxU29CCrDLzt2sftaNNzN7KQ7KDIJSd9ued2/epFPwqrXTR45I
MX2ZU/RPvJGaVNowFszjiC7UQuduupaxjo89wfF+tw+jK+rkRUoxP6Lbxdvw4NPuCCTH98t1110z
A9UvZSwZiM/KG+uSbyOuwjBivcSvOjVjuySyrIoX7XF8lY68UPl9ecXacXif3pO79sF/B3G0nVw+
jSRm4YAC7sw21uw7MgbuADf4Ffufmz9swp38pKJ3RW6Ackg+1Kf2bTqIB2Wd7+bR7keS/mwV5TOX
JsCWVxWNOgq+DHHshMpiZLVAsT252ClYpOLr8G4Nq/gLQS6YNMQ4zVPpxTtJxwjP7gq+378R/sgV
OeyDs8CQygc6wPPSLJlITUkg/+bImRj8orfZWJS9X4Cj+V502D3/jOAV4UZ2QWaxne6CfsN5Fcbz
Z/g0XDjIYoTcVIPNWVK+TJfkIByrkGmf3T1zq5OgcUTkhGMMl8QqCWzMJ8Nar1lW/c+vp3Ja+yAQ
y3eVjnjiE3AJAq3htwG6NZm94RAdAD4ymV3Bo3qZX5AVaS/pF745r/WgZJPoIrhhs26dmra6vjEN
GwOJ6amiFw1OuKVsEK/mA8SNZLJr7HXR1aSUj2glJHBAT0m8kxkLluQXgSM4DgGg0BVIl41yqZ4w
R1pbtMPfwdkaaHqtQprh/QhcuXxFr+VMxX3IIaWIbeHeUlbpka81tMuEOmxcyfvubn419/muvMob
/oK/bt7Rqukj2ix0gC/CCx8wtUF0DtxmA/KJmy3e4MsbI/wwLJgW/bweMki0GrbxXt8EZ5/vH261
h0VqpD6PO275APnWXm0dGScnLQ8VIyeeG1t6l8TVuPdfkq/2KX+nR87mRkMeC57g5afysTowe422
2DFZbqstaY4n/z3rjnJxDKKLFLqjSGQUQ0xaA15Y7Gp/3QXrpzwSXkkxYgRTOFWigeRoeLWovnFR
9uWhG79bMFuJ/zG0d3l/y1NeOBLX4Gqm10E7avH6H3wiosUmcvbgAMKx3dT/P73tvzoA//r4P3rb
HKB4ctBz4CB+wx3/0dumqY3B3YTHI/0EQqZ/gMmPo5epEgap/5y3w7+r+n9cg3+LO8f56tfz0E8/
Oc33n89DBa2tKoOeuJGcNjtYMw6vCToFCtpRXzfEyY5u8WxV75HFeP1+RI/Q22pw3zRMMl10vpmT
YgSEeAhlXL5vL0FZcujmAleeZoSelpNefE+wHF++K7jlK/rkoRNmrqUcBMrlglQH9TswHRHmg0oY
Io7ZHR1wFuhDsrcsxKPmKhE+AbOXMNvHD5Uuq7mLLxM1TXkfgIHhyFHuOWwUSERoyb4b0T4gsEZZ
A4G7NkA88l17Ua01pnSZtOCjsJfBXq162u+HUTu0n5yCcDF247vmuyN5DdleCUkXvmIQTNPKq4fn
jM2RuJ2DuJav+sN4UZkrY51RUFZSlKVXBIwYiZhnp89R6GKoPpjwLtEnD06Oxt9gtYA4Vlof0nW1
RA0cxG2U3VKf+NtH03i0RFuhIsjWQLjq2h39NV+E5Sf+jgS3gRuvMIdcjbfK/G734ZOJnNzD+sbv
lL0o9623pcimk/pkbldg8axbsKPQ3aYvAIgIs0UUIz6FGHCwbjnUOxWRHdrGQKHOoAKzNNQ09ChH
2CcPtHJ8qtjwHam4Ag+XJj40HHwoxU29xiXt4jvYuDHAAVh9WMRWiHrRTTOXkCUbS4fBmY1ZpLIV
RVt/iB59jAADwzRECTTsOSWNuIDQPQvJA0NhuEcWbDBOdMxmD+pjtJecJexieFXXuFdo2eI3UteD
vzNxVHEuc9T70Lfp7QaDrZOIlz/IW1V0y+ZEPnP4nosPfI2usNsNnISjq5BBWrIJP2Drl56aL0xG
FP8As2eWfJW4AI5VHubzoaMUnj1/kz1TdXYw3O7aFexjDiocsDyf+pd1XVqrLwJ0g538gv28+dDo
N6O9hbdjORgVCCswTgw+RGMNPIiFlylCUBwC7TIwy+4fJZQmqqO+QMLfJ/He9G/gELuehAOcLcuZ
wU5oRNjthi/kCXia2nRlNM4kRFw6FnEf26JxQoWDLT78sNYWgW2rgc9f3hABjUeyAM4XkRgYWXyw
3EoosI3V8jXgUmKbcyys4BAfL9ZAdoL4YdpGHYW5vmj39Q8rOL7Irl9se+Ng9Nv8K+CQsxwg0G2H
93CzdQ2U45Ta40mEYzyOXBjodLFddBtMqpjDkHtnG+GNCt4H5Ldit0WtOnFGRDKK4N4pGJSgvA5H
FODUC0j5cxu9ZrqZcB0ClfUwqHzOtOzEQ+WqTHa9clejYG+80byXfFsCKeHV78mR1HFL9bjOv4x8
ebtGvPtH+aJvF34sTIaTRSUWLn/gCAyDcLOc4zKoxHfGOt2bh5n0w/ew5MjEHWiU3khEhC8/+eLe
SI6/v+WoO4Z+a92kymPyUdK2UIkuOc3lTq0eYrzRxivGrdC6JozznqJXLqx9Va165YHriT80E6xm
3HL0eXbDA7YXLj0SC9Yjfjggk6vEs9ZQj/kzbQViYcYjHg5Xx5ZBb4rWDUEeotNadvQyoM/5BJfn
YtZaRPGqW0SOeNC57GF6Yua5UJTgmb433XDf34pN7r/W1k58bd2QpDP/uqQFtVs6vxjtkteZJBJo
I+JWwkjduyiV3CW4BtDuNrWbzfX7szyWV6hHq+kpcvJrjWNnJRyixkbIvwzXT2q51mYU9VizADK7
wTs24nmVlOs42IyhgZVCu4RHhNBqchT0QzXdCj677C3HvLVknrjo4rX7+RI8zXfDlTbC2brzj0s7
Wvp4xj+MZWHJGsJ0iq6CX4QPLVlPrBSr4LaYXy0Mxll1J13QdNXIc959HHWeSt/hprwg4DK2PY5K
pyeGgk/E/6YExCmEm0WVHjh7JMvB2nzv4lOt71KuPgwHj0tNPWGfKZDTRTbWLJ307sW/xYiv2Iru
/C1M6+DSYfTG9NfZqAQP/h1b5lE9a6/Fs3Jc/KHSyXflrXjhvIoXqPQKvCNccoUTSnS/gJSuxEu6
l+8//I18h5A4f0VYXumEHKmXaal/MV1h3tgIXzpHAPrxTHZNZ0w3mnRsE2rBMTwqdBiV3UJkRCLv
BewGaOWjdX1j/ksih/4qXjMU7GSrKEjZ8ZQkpDVV+5hSO++2Wnjq+cSDAZrilS1LIK4oeAppQbHf
06EXtlbzwtZXorthhja+V+ONf9Vpz2iHXD/IIrKjb7prKf549HmrkJXvResPzAvbYj2/FoxAg0e6
ipxZmD2QZJxB8GBdsrNHos7812Jay+OrhlnWM48Nb85KfW0/SA2g8zdN9ix988z8fyAhjt9kjyCS
bXzAiLKZvGJjHKx7laCzR6PzVEry2DGo7jE4lN2ihnRI2FRo2sAVw5i+qM9nu7gPPpvM1r77tyW8
ZafMa5QyooO0HHxocyYDWcYjjqm0tUcvggNL2IDNEY17i38295F0asNnjagTHaAatxwZrWs+uZkG
kx6s4Nd4HFmyGu/diveeQITpNr7QMzbrfWRc2wHs6ZaoAkSS/NM4zMqu21bBScCp3roZEYTOlEEf
dcHpcuTb8WfsLpwu8TaEawj/9ZFtSQZG5iiE1wS43WzFQk+4ytjvCN9STmIE+QfpI50rbtOK4eOR
Mmhi2eeExuei/KO5lwqB64j2TX2JKbaQov+PTGVAzL8MPKBt/Pr4H+W98S+DBPn/mqlsLEhMkdk+
D2ccaEHx+GPgIZHpKYmGqGm/a1T+NPAQZVXSTGYe/2Zi/Z2Bh8E3+Wl0+NOProgiQpk/zzsk1QrD
ZETz2MriTg2/R53gv3ZwBRn2EEWeNMwPYygfkvgLGMk6LtnYk/xqaSjESsGzOozGiRtImN4LvXVm
v3PNiJO1uJy10X/i+RdIpKq5I5upeMwSms1IPqJF7qrIyXM5aE7VNvsEVUnbk4tV0ptDlDhpF7X4
CsPXwoROQxQ9Guxy3rRmv54s+b6eAeWFSshGN6Ix0zgtMRWAOZyWvR1l4VFPrHer0D7MwHhPNEcu
aaIg3aY5TtK7nIMWsMzx0Gb6UTTDF8Mfj3IUb61i0Zp1iWsVC2xX8Q9NGr9p0dbKtGtnosodBQp3
2SS/r0VlpnhNQBNCbF8mNdmGFOpmIAYc/Il3o5pN5+cOfpOOgsYpljczNLykyz0pqB5q8wTozmm0
wZ5E8Wwmb1aI+m4msioxGT3FuzRhktN/a+p0T/SLl46xyTRHcYYUwUOv0K8vAVZl0UnsfbdgiFKA
T1HK5qzUFfAyC32s2MlXLZHtIWc9iwzzLQ0sSnEdxpkRE+ZOCYVXIDdDN0x00IbBQRL7wxiMD22g
HxqSAuxej71MSBYtRgCwsuzXbZXeBWNDUF32as4sb6IebwKJQZIl3OMNIKMCozsxGKGor3MWQgt4
Xyb3t1IkUzSgPRInBy5+x7RYdzqFKEfrLATxbghwJ2KBmlt6XuFL2H5qZDIlxTEXlOu4LLQEtKpF
D2ss2PdQQmLzLUiDs8iM5B/cmyAoyURoAA1XViRF5wT/PxYv0PksAT9Pa//y+B+Ll0V2r8ggmJmt
wVqk8NQ/ehMWgfAiSjykB7qCMo9148fipf8LUC+fH6ykBXwv0TL4Ma0F2suKp4IuWjKalr7F31m8
rF9TmqD2/emlq+ovuoe6HCYxmlpxwzDLjQgr6nq0YF3M2AZsRpoUOH4t9UHQE1tGVyxRvPSi4fWZ
/iTNwR0ILLtDsZfO8WOe5CdQTW5Jv3UuXseEe56QE6ixmGskon1SCzIp1/OSRhvi8kNvlvsmVvZr
zwC3JJzIVzuU0RL8gA7VdKqsWNd2AvPYVWQaUGeLU6pz0prxpStN6M6MJkGN7XrZInFIdk2WnlDA
JYjyCqNGXutk9BUDnsb5XmgFg4OLTJ0V+J/NKNO+m8aHbpD2skhXEtOMGQxYaHsiLbu7QCK6TL3l
KodhYc7vZyRnSjfjbm/LT+TKbirXn75CZhA5QzBkufFpoqT7CZlrk0rbKuWMA7f3lQCjbaSqd4LR
PyQRYYgg77oyf48kQAQCgIPfcpfU6NKWSxpQC5qiUJkMNOpFbiHwBGZa3XwRqHoao2EXHEVMoM9m
Z0Esnb69sVpcsRVdpz4/+UW4TxN6/cVchQbgBJUqakTZLb8I3OCFDjBBJZ9O1G5Du+DdumkzLQSg
2Zj2OTlTVqw9Z7j8VR0ek4iigxrWIkTDBxO+6kwIgKKhukLaEFeyRB4G+rDtVOYBc1veekmCCrBL
VZ4YiUwi64dQa0NcyvqDVNAITqmWstg/4XU6AuWDNzQxL+5NAEtENOtk8aJP7MObahJ7HAB71vuL
ISLY/27L1okicKq+SfouvLphYoLbVeS+YM1Ux21rtk+GMrj5GG00vPAwtum31PScIgaINeOLlk+q
bnaIJ06S8Ko0RCVHiv6k1BGL/S6sbqqQ32CMHbKuxRRggCopjj3xAzWqaoUBI33p+J+tDlvkJqqu
gfhGFvwb5+x/rZIAyX9ZJf/6+B+rJBJk0UKfjC7MABCHgfBPq6SoyCBMpf+En/9nldT+ZbJKmkuV
h3xMsXjUj1USsyJpYMSbSIsL0tD+ziLJ0vtLhUe5ughtqOSQtaBo+YVsLtS+IddVQ/ioqbpDN7+P
KUY3bGlGqj8VarQfIzogZcwNbKjfIQz0VQm8kXJtYCVcUDGjowcZnhwGVLqGeS6Q4T8DW+qLcd9I
uB+0cjrlCSYuDCHn1NKNjZATKOvHb10yPMzyp4AxBUuLE3fHZKLTl6CnHHwL2HN93zAvK2YDMQhS
NZ0AVEk/xJa/6vsnX3tp02CGHSH1TjCruCXUYk3J8in3CRZEuLFrRQbGHBrfU9iTEgmULNsq8sM0
MIiNpLt46RziAGzM935GvNrTkDCFl8DENK/EHzVDlViBdhm/kDhFNwu+RLpRx0u94Jw1Uk44jrUz
YI659wSRyRo8h2ofUrh04gjtSdpm5rLlmOl2lPS3YcDiPkMZHptnfeZ0m0BilCSm4/oDkGemWPp4
p+fxsdDMmybFOzXgDBfH73qrvKdkCbLiF/us6ymaMSgJ1tUqYWv3hzpVj5PAjL5rTJsso35+tNqR
UpA+50xqUzodopnmh4T21heDB8pcbzaEI6rmNYajHS5NhmzQSgg9Fb2aPpCG3C6bzlHpgwbR3Ila
MK5AswXDSzmHV6P31wq7g60PKFLLICEnHRJcrfpkRkkkWdeo7rRJ3iaJcFaD3Mvm+VJN2mce5l/C
gKqlUuVyN+ZMmcTE2OCTWMeZSBqxtg1kZHnKfGib9DiBvo4ZT+UxxvxCpm6MCCxVSJsyzgx50WeD
LA1GRwhRN/nSNtfKY8O7XenJUereuv4rrD8bHZeOTxaEgQShOjYp4h9BPUxiy3EbnTuahBFAV49K
t2/An02GG1QkhMrSramw//mDV9YKhp1jDoBcxVxlBNcJ3raOECzDSDjNj5p0HmrBDklODFhkDbak
ABe5lA/MSGk4of8YoGSU007KPyiO7ABVe2juB971xCAKre5WFgSN2ZdxgUbOaAikp0meMueubHHR
xZktSsPWqm8j3ILUErdTdUdqB/Cnci+S8SFV07uSfPuJsJ7TdqNaHEWiEH9YmnIByju15vodijhy
kczh8dJnRNRjsyl4i3ETgRhXBJmX9TlzGBNyYH/cbbXGfB+ZRchWF6MF/efW0aRZsOay6mqsxwZZ
T/+7jmZV/XmH+C+P/2OHUBdV47Lc4137s+oR/4pusi6rv4mWf/aw6P/SyMTQGDla/0Z5/meHIBdD
tTDDSNT8v8en/q06+tct4tcfffG4/MnDEkatlJQqKWUmripcPl5i9ju5086VAp6sN7V9N83viaXA
tmhwhjcKF36mtm6dW2hnKzBn6iwfcbx8VLJ+lIzqJZVlr5DA7+jmLorPvp/da4hexIF587QjqAWF
mVVvVCk7qRk4E71dh0lI5ciQPhbSu7hdWrHGXWyEe61tmI/EkP9L9dkIxe80EDajdsbZZsJEjgRA
iPj9ovqxrbmJSnk3Dea+y00IKxz0Y2E4lzAoQ0KatHK4aOw7MUmAvqV9Djkan0BkySc5awarWRTa
uW7Z6SQd1CXuj6S+aO1RCfa68RJaI0oy3Zbw8CZVvY183wujfN0ZQgx6ObnLu8RLMPy3lX6ZAflp
vXmSJ+zVFGxZrDtdpe4DUT9hr6SAG9ay/GRExKEKtBlVSZB3rSYlWI+J7hwVZgRSQJDSYz9LAVM7
XR7urBo3xYpU0GYf+njUwnpT6gXGN1A9gETrvs9Wsa8xC0oR1vSvclh8yqm1r6P2q6H3l8JUW9Io
4lDCroxnQoXQw/ve1c/s/rTvZ1cXG09DuuSjixgRY8xkdSnzY9xzogm16Sirh7iZhxX93aOVixe/
jsmmGpwhBNDVA+5ENTIyuuH1Ar9O7FnG4crccB6Q5fHElnkeEHeqY+cq4yKTnTdlBssz0DehXp0m
csi1ahuFkD/kwZ3Uty67ZjHB5RPASQ3BkYSD0RrkMz21VWM1oI3l/ch1qFa6J6iMMeM7fT77I50q
ho54bHAJkQWmC+40Q1EYR5WcMOG5D/OXSOsY9M2DAFShfDEl4dPicJIVwnuShIdWpWwxmtT55y6K
JuR9aMLE7EDcWMgZ/3NRNMH3/7wo/pfH/1gUaS6AUgZhjK9CxJBHW+KP5oLOtwNgzJr57w7Cj+aC
St+BKCDDQuUg01il7/CjbOY/LV9OxU1JrVry31I+KH8x9v3yo0u/1M3doMZhP8zthguBidek29k3
4wdfbHZqfommtVS12/rZAOfbO6J4TSpzn0jXXr0F/YMyPKm1q5leARd1kLpVJjzh99vNneX2XKtl
+BaLlOOFOwAS8BExjMxyQainNQBgbmFHNsg1R2Yo2Zwyd6FkF7TwrCre90whek8VVBLIbOxc03pq
PsQA5a+TIUN9Bs0Kf6ZZhbNbvTXdTQjfovKrF47EY0rMwGRxCyFjdrJbew8hZBvtlUN/UZzSZZhi
EmZLVuhKVDZ9sq98GGke/YIkW7eICgl1XgJB7xAvD7nH35Sm54NiI7p3ja+bV7VWVPASQEvXLklk
9CODbM0gwkoPRJ2gfJ5yhwJOE08sGDw+JmOUWCJveUiLpW5LNFihu8kDMMGuekibvSAvYdPrHEbi
UzNeAWJkI/45aJjTKTynwWMn73XKwSNTVTXaCJItptsc7R5E6ZsebWQTfYhlQ3DMNj6xH2YOUzKy
BbG2q+JAuhiKq4KDgIQVnXx66zoSu8exvHc7ZOjS08JS0dq9qO4aXGf73HTFDFYavxA3y5pTRJNb
8qGhgEt5T4VNC0xOFEivCWFMhMdYGw4VcY3q8/wd3Y/f+aN/BzoKw0y6OsRZeGtSlqivAjnjELuy
8GoUH0QvcbbSqTVPI9K/6DRlqafwifaOz3z1KU325nwoMcFgDewAQ9OyL+EDMDnP7ub5PDRb9VlA
wik7QXwThWPhPyhcCBO+OrulZmYM7zToUG/qc/0Y3bf6vml5PXeobhUelqIRW9WP+LqT+/4xvmkm
MXzDs9Wh7/7u31ezdiQmNVBX0W9K8T4HBvBOIGq/5y+0gmgopwRmi1wRvHK1lqA3RYmXLllGfMAY
5GxcgC3a0v7L4vUwUQvXbbBoY58mYgWnepvFnpUndsgjZ/FeVi9sCmg9YHvMwqWKX6Ed9xsfgHCJ
3cBM5lOyBoi6UoCflUBD8TtFiOurdYisR2BiisTjlKv40OtTdw8yR/mufMEdo/Hs50Bng+bK8UPx
42ulbq0uf1enD3IIazC/ewOdRhtsfLW2NSIuQ0tgMso7IrbJRySD5QqLygZiLcbGQZksR2m2xAS3
IVfEd2gQOqMhf11ZpGUSPOCqdLamEEk0uX0xG38F9d/ttOHY+CWhAAdluDeVTSnvW6J3Yw0BAZnj
VrBjeoFGyr4y17SLf7AQj0qV5Z9utwbSB/vc/0eIhwH85/3ovzz+x35k/Is9hS43FCiTzedPJj+K
dLo7mqxJKiX8bx2Zn9s47GLq786k5VE/9iPtXwYkKhMbkaGzh3Kg+DtFurHQw/5M4v/lRyfx5qci
XS56qfUrBe1+MLwT9faZpcF3YBmub0BIJIOY4fhM2AzXezAdGgu3tZDg12ZycFOm4U0hwzxMs5lj
MH6GCT5sN/k3ZaiRDdEyc1LNctukRpeVhQQqa2x1WfEIZ2FEwdWuE3E8UxMiPihKvMwEX2EtjPRg
pxrY2juC7B41yN8jRqPMJ3irwFCSRd25D3Fk5NFOMr/E8TNLZvTRPkh7tC4l9ry8RIGl3tWF9DZk
k1PkuKFJkyuSgnle5sV1fQ7MxPbVk2BIJ7Oc7scczrMxPQ6h+rX4NWEQ+RP4Ef+oiNj8WmA28HWY
7Asj7sfcjXOifPT40xDQ/cat17bQOZsguYiY9NNx3iWshnpJbF4rMBxHD2aZ6ZdlhiiDTckejbJH
zcdCPCJW10u4l21wjqrw3SzSs16Xz7SKhmJb1tOuCDlm6OTVDFlJU2ie8Tv4xSPt+UNohceyK7dt
151TsExxob3CL0Fg3RYn32qogf2HWRA+eks/ddITmIpHRVFcU+3fqjrcBPCnEyw7RU0rQXlStPtI
fVUAGrVi1cC9as6DkBsI7UJmtJMrBTo9OnrfBpEFzYF0IzfDKTRrqNTY/tLqe4TEwfwxpKDW1Jdq
4nNJZzsT7wDo27HYOJ0cb1rARS3oczi2Wi+8JgB4hwJrwzTHF8X0addE8srspfsWy3IpA+YbyLlY
iZLxUnfCdwtP3eCA9c+tnzmkYzTGIMycfRnk/+/6GXrgL8O5//L4H+sVszRLVg0weTSrf1+UftTP
dA5YprAxLjle/Iml4kf9zHCOZoMGSsPQFzLfn9rOiIoxYOoGYPPfQ7D/znqlyH9tKvz00qVfaIhy
qScK8UbZRuvABphlCLQ7dwJdvfZz5vbMeHNOdHlP5SnktgZOfcC/E4X3LEmo43AbPwX9+yzAd51y
eKfGlqPC8ziEwG/PljyTTlmcsgI+3kSPUzqLceJ0kXqnLYdlfwBEgbFLnPA4tUiIliNmK8ZXo5kP
VoeLx7dEcktIg+ghh5uV+jm3LUSdKHW6tPvo0n6T19lb24vrWB+PI662hjpEtkj2ytqKQDrYu8KE
zyNK7SKsKcLR2aTcghLEBEsQbzJ6z8mCX2rBVqV5EVSBqxbK2pTBTkWWfPaN7qyPsKRpIRJKep9X
yckwQwzc6U6LEldVS+QK7aUxog+1EDFCSKiWtPZzSakrrMOkN08xRsU+EPDpEcTbYOGYhW2VxOch
GoyNXGCvCHg3lCz9UvSMODKMj0HIOjZo3V4tMDqGgfpYG4usdPLPeqF/F9H40phjAPAXfMgIyjmq
Nr0s7gUJZ5gVAdFVAEr0zQ524D3P6qm0aGJMGn1c7cfU3NRmaM+WeDBoZxfqpfHDSyHgnzU3GlV3
MCjnVNChQLABKaMjz8N64JQjhzqq0s6b/x93Z7bcuJUu3SdCB+bhlgRBcBQpihSpG4RGzPOMp/8X
/LfbLp8TfcK3DpfLVWVRRVEE9t75Za6sdScBbsqeemiRRr1bmZmQxbF1j9j08IH2lW9bSeEoEoZN
ZhG5pLy3Bdz9yOJGfc8MOibHvDqURbWpZEgVMOri9i0Ka7QRTYagQBGjl1DHwG017tyhkZwmaPeC
JB4ZH7AfxzBSyHKwkCbxEHpUmWQBKF5/GYbY58R23bA3zRONyXBMC4jQnS1SulPaupH3GP2vqO8I
rmb+ORKm9zJqt6qYNe+NB4QtVig9rvv0asm2IFqvoife9TLr3YDW81aZ1vSu9ldtZNThM1QZRsxa
aVlzzw81+Cz9KvVoLUsK/RucGzZkJdsl7FMTExoMEO+2D7ZsCdzU+ObGsJik9EmOc6cd1evIxHos
tGXTy4ugkRdyo897A8NF3LY7Tbmawd0j32j2TA94YyI4mxzrRARkzRtOtbQvDWGZiFwXDWcELB0S
6jl92b1W41sDjIJrtKEogSaqY0grTaUxAM4z664WWQMEP7ioeU81HpOmZTn2u0jx4UTpD7OxSJ00
F9EssefexLJa5UFmNyKwrEwnXgDRfAIEXyIamRLUq6x/TLL2xst2njKsQCryfq4anNJJkll0bnPE
tW6mF+wnvc8fjdmX4UqYn1KhcPrRrVcji5pjV3SgYeR0bQQUv+UiDLixGmyxDbNLFlmHQELIigbz
NRdlZKo+XU09ANnU2gnUTA+D8Eg74pShsWyszi6qpFg3sNDGPOHcQNeQqU/7DFQwvqiXnP1IOVTk
7XxSO4YEUkXgzPXdy80Ct85qIPKYRDLn0pHvSm5ljz6PH//cZZPWKQsdh90bJjcGtv99mz9vsX/d
5v8vj//3sglmAOAGU1BZMSm20v7kafmNQGD9x5vC3PU/qyYT2bmE2pSI6rBC/tnSMndUWjRxISAZ
c0znb1laGAn8ZZf/12c+r6p/kuLrKBilVJQsN1L7VwiKdupP6xKLBCr5UWLVC7BECN4cc6zRjTA2
lAXGsinf9xPbwkxeCTlXbGPuBUwhMQygoABUn1TrJMGGIWTrtg4WSSQu5VR6E6drkMmu0HAvicrh
tWfJaXUgm5p8EiKg2ToGAirAnIw9ctrhje2Mi5RGN1E1nTHzEgzubCsTrAfcEuQnBRrpwhB5ErK6
GaNuC4MtzbCrae3FyhPe+534M1nKTYiEz6JOX6m92gzAjPrQ++rJ3mdi/Vx409WH7LNoeoae+ATR
rhs0Cs/gbDEy8TM7bto1vU5KqjoxzhNkRocG+W1JtmRuitQHhA3iyDQ1bjpQjJ7Zo6zZAxJBqx60
eW/ua1hdYmHdKdIpRdvrhfTdbwnXTwzTtD3dxIu6p84iR+OLOoQEf20MSF3TXVY+QvUn0sniZnEI
VVoynIQdeijRR//CPJHeEiT6LrO7rL7L4uhEoKdyyhcgN+QxIf8+CleQpYjCaN++mm9lQghTBzoK
pazlUGJM83xzogPhG1xWLnGQkr+LovxW4ARFrXEYlWwtVN1KnDQiQOlSEZp9IqJ3K5W/jEZ4ECVj
2UVeaK9Swmmidgy/IlX12tLQnOj+stKTvQY3qUFNyWmhgB1gtFm6qFLcgJRRqwHsdc5LCYTavqTz
bGBYs2CJhmUO215WNqncrguCGpUc0qPT+U9Jklwrxvgp3FImkyguETQBQp0Tt/e2ee6C8TtIAF52
5SOM6KoYcDByB2XkopMgaZlzi1Js5yxdU+otdZiMTA2YJvh2WbHoCwaAZGIkxuwx4nlIWPt1vFze
6Ghhv5WE+hmv12LQSM+X6qpO221d6fyBBw6hiMixByrIz3tG/iwlMi10PZhgYaOV1ynvWV0Iw3S1
HTJ7jrx2O2jFs+ZDxqibY2XQT0E5jV6WH4NBp5EU7EH1rkNxPMmRtW0pnW7N9qpkCkT9YtVDS15A
uGIeowZHfQxilGBLOEgiHXY53ScTze5mk2+L1jgqQ/3wtMme4uqH19AtzMqRU4wVFpEhBj3vTaDi
SqD9q4N9UQc2lmESngV9c3OJghD8g9UgrC2oIpzTaWY0tP/L+jjjbP6yTPzPx/9+urKggiMy/Wdi
y2Lw++nK+pdO+lLTYRxy4/9tcPH76YrFABcN0wkWGJ6Z9IsaxFjC0Ez2HhCqsAv9ndMVLvC/rhO/
PvV5sfrzOhHiZ9YDy6SxZKbGKkqxjq0ZuwSDv65eU33YBD0a+RivhojNmaz0oJLKvewLRJ5wv2l0
lvtJ+6r3/U5Nu3XPtTdV1VUZCmJPCfgJP9RoaFH0badMTpV+MPS9GVY8XLzc3NYdIrKqdewg++9w
oH4v8I6Tkh21un5VAvEZT+Uib/GI+NwMm9FycnDE1mQuE417SsdVl2eGOypku8l/+2HOVUOosw4x
NCIfp8q8xaeZu3PH2d+dUrxafkwKZAuf8rItT505ibq1KIvHPbHtqm1DGxRVzKSox0UmDQRDwsox
6vMQk8OMZrjpNur1RR0mO2yHdqK6FZF97l/LMhRXIkkIgSCTOcMvKFpQxeZVxXxRYjFq2/igKoyW
s+bDoKMjlO3e8HAj17Yin7qoX7TDKwS9RU+UHqCSPc9o+TJMTIzDTx0Ey6QtYMiFu6LFS0URZKDG
rxnR7zBB4VbZTua69R2g2qlOGs/Oqli6TVGKpRS1WTNoCJOmnSVZhe1bMrwLkOajsQkKg9zNQPcu
dBW1uCqJtqn0YV0NdMiwg83VbjeNGfieEg7QVD1Vcfg99YHbDtA6zJY2FlysKW78elhSCv+S5eJK
88eVrpM0By0IypH0YWln7YWluDd2RbSmAY1+2BWWzJ0lfE2QV3uB7iF1D+C2QNYWNRa8qTwoRV66
gdyt/GL6huGMTbyZDuEIM8RI6aWOyABwTLXc0qLaz5/AfYEFTGOCtpQlFfEzT+rRIQWWI/Vz0psE
wDtR30S5WyZ85q7WAfix9NMX1jMZQ9mkYmmipeoN4WMZiJ+iErpVBdaQFKuonT1v3MqjCtnnpsvJ
XrYqXl2krbTaFGH1KqExFLOSx+E2Am9cG5Cz87k55ORzApT09WBQcIPbHf1xqfJRjDBhxcJYFDER
fenJaJcg8ZWB7QZwYyZLERW8WiNvTM+E3USuz/Pd2t9KwDrC/n3grTCal4qUswlBIU5siKYufx0+
Nbgf89ikIj5aMoC2npKgOU/ATrAIm5DWzIj4cD4oZ8+KqUMu3q0yPHjdmXf9auDkrYkcuJLumPbJ
pmFUTmQjdQgekNA7F4QD6+raFp++/6opBB3HztZBuSgtGVjpOWMBHefsa3aczM80iQmw4owTfjzC
whMLI61Aho7L1CfIp3arCEtdH42rIHoVyX+mTbhOFCZ7EMlLkNqRkd8EjMZC+1ESJI54lxitsrKC
Buz4RWMh1qFfJ1Bfmpa2n3pgyBibCVikxhnr7CNIQ77R1CI2mf+ZJNlLPzALibxqhT8dWKrcXmMr
hNNCFY5E5q2o610zHmjlmcMS0iqArjBp8s0jjKvJxZdVW7uiNq+KXD7rXXTlGnkKG8sJ8X3Xfr0C
M8oH4ogYqQ7itPmi6RWc8fgjHy4CxBKvGgmRl/HeUtqXNiJRrlsDrnADXgmvn1oDgLoKBMR7LhBT
C5xaotQK8QaKNIk6rkNGw0kRkS6ZvAeFpRgQTVjgcInRTSemrSV7fsqnjeytFneiXq1k9ZOXDm2B
+wYnaXVisKt9CqJyyenHtiZxlYohr7QlflMX/EBwJaeR3rNxoFcmYSMbpRKR3lGwVdSaVEKr8q1j
Ot/lpLgcduzrj3E6fBphehT16VSnfbmt/HgvBUOEEF0MwPFnKJ/snRtMxCI91GlRvw+MCErL2Kfo
V/jKY6AXntWeJ6rytPBV6FI7R1obsUGiUVMZTjAmxsJSCOkjCDljeHq5LnKat2rRxiD6xJbuIBHI
lDLKJfmcueCv1PpbhzKlGeLKJwgaWLtaEEFLxUe1Lz9wadNKo4D4aGl1VHqQG6Z283VEuCb2lsUA
YDTjLtQEDiTWaz02ty5INiat5KkVUohWRW7b1rtUipRFFCUqddpklUJYBblxlsixa8ljLL+oeXi0
QeAokfzltfFnlVEy3tJZP/C+HzM2dS1eI7nKtkEzPs+emr6UXonRrOpoNFeZrIBagZ+r9t/lgI5X
Ut7WTDsxVKBkG+rX2ErLxBp2SUGAGzlH7AdctvRO1e3Sb/TP0qNAFIk/svRN0d3S4CcS7m1ebSMK
CAXhXtGpGbT0vXmA2ir/YnUcaCq8kD7k0BA3pyVtCmvL76g3MD6qqXptZH1FtoF8DlyWwgQGxHsw
Uxx5jAEX9cfeFw4My5Y6Cc5JI1YMckAupI1OktcK8t1QVgd1ggKMpZdWnIuYlVtrasnNpm+lkZFw
SC9Zmbz9kzUMtoKI/7PtzyDIx97zvznOAVL/ZXM6byV/ffwfm1MChfjNIYuafNCs7/+xOSWRI6Kb
/G4N/EPEQN/n+sdMSEO4OD/uj1El/wtqt26o0EaYGxBF/BujSmyyf92c/vLUmZr+ZXOa18FEFxI4
3kfg5MfoqyVQLR0QxRTWoj0/4ekugjVXb4oovsRmVz7DCx2ko0RpxXN7RMQLioXvlsdqw9nIlvg0
MOZeIm+hjr81SJvcMrmfYFtYYLPB6qrUhHE2eMPk7TDOMMCcyuajbl0Gam+IB5n2bJa5daz9OoL/
skTIz9fJKVJnrFZo3PvUHsRTUbtpyMp77FfW6EziKajOnK7JuuPzo/CLnpOsI2durmvyKYYtfDLu
L0WgBVQS15tiM5trPw3rShm4mEIOWejZ2qhd/ScK1kGwTojcmz/izft5Qzkpvrg1F966XvPlJl85
Dj1MFkTM9Z/mBfcKyyya99wgnp3GW03xWr2tpBf129rp7xNt6dqLCRajSPepdy9s9UBMWn8rCfxT
R3ip32TjNZl+dGUn+Pv+JCfvGCkAY8hfNU0A4c5QDh7pbygWyppOn/6IVWcRnPzneTf1TsRSw34T
pCjBz+gJXvzMKVka2e0jYHjUHjtF4IDpmouHFmj747P4VhKUZ9fPBvNQbHHVWPCjiRxSFAcE5SxZ
p9rRhlWVnXSO/qCfiwD0Aj07gwYWBLrVYkj3M3HFTvDPfInVsW9d8UsGJQtlIyZ9jq6Cdyd12xs/
jUem0amrrsSD+t4r6xl9yLNWlyEwFlxaLm8kxUPHWjwNXzJ1P5QBk2hHW3pAKNHoAwGTRlnPJzwN
MtnTV9GeKTXSM/KaexMGyXb6ajInoD+02XU4t8XnqHUiYlV8vadGvEjNpiWu+WLOUMaFdgbHglMH
fkSNufIrbw9Zvk120rOcLVuC79QgpJt1ON6J85NOsqj1OTLaqNJ7h7lc4ShR0XtrLiQIjRi5a+Fb
juy2uGbCjjam+MCTAH3A7IK5Et4xOAmmk8KYoujmw1jqT5SQwvAKYldj7Lxm6a0IKMl22d7xAHXx
piC41NtjS9da4HDrh9SVfvM9/I75p/nAyjNvU9zG7SVH7M7FRzusES2G3A4P+bANBTeoGcaf8EHJ
j8lY8EUE2YY/y5qj9zV1X9krPTtcGm8chcJonX2UEoz6jULn2kdFjp+uCundeyly5suXcB2WT4jo
6YltdJjavrdOOzpwFeosQ8UOxNUMrKCiCFfCNC1q4DuZM4MPNjojLMUejqUzTAuZakwkLzgv+SrD
92NLFtao4Jk5z8xEFF9y+Gvd2fQgi8GS30xvvnxsT7myyFZhRt/WQmBydKMOuz1VgNQMvt8vfHrM
ExzmpMye1O2grPN+3SCFVTP7bSEd+guuLje2KYcUd4TrD8UazpdwMnhJiCJgNjoM6EeMVIj4Co2t
dCsm9SWFnWwEaMumF8jhZNF/hBfMEM1VdsdyC1/J0l1N/mrZmTTvntavoBMbzSHqMQhDzmGypCir
JnYE66T6tm8AmATgOJuxMEhNjn9LG5X+X5dCMdRRMnIEF7P7JC366DLTUp3kueBgauzmnmbYFcV7
vvHqFWd+Z3q31n0OC5C+oMVDVYD+u8a4Es7DT3RkP807R3T8L/AX8iME1hSZ1LdGH1LN5QQGBg4S
t5BmJi4n6W04UDootZuAo7b3xYM7TrrWd9hAzIggws7Ms+gJ5is25/yFmwOz1OwsfvSTjZ8XkIHO
W2dBVQLIhHnXy8g2WmlfoF/Z7XMW72+Afl7moisYQPvhVpP3NrGnoww7lc5u002tdUi54dhsObBT
pp7K9vDTsWKMRIhs60yu3HsS78iod/WTTVZgF+USgS18KYUtz5Zq2xWAqija4XZuia/gyNafg0P5
GiD7qt2tGCgbBiXhtmh+wJo4gTzyF8qkKV88Zu3evBt4LaMZ7JdcQQ5ma7os35JzbJv6oUHrRZ9A
GgQrwcTIfAYF1TN/unnbMdH5au30AzoKMEeUDcwnt3ahnEY4nKB8sr0GiC6fEVopFQKwDplF+i7l
tq3iNpgQBVcuX4fcEXlmvBH/ybswQNMWDSEYg1VL/z8MY7DdSSv/mo7+H4//fZKk/MtkkiSpqIS/
dwr+exdmUkPItEhX1dn4MRuW/9iFaWy1dDZnui5j0Jh1wP8YxtR/MX1SNFHVfxsy/b1RkjoXrvxi
GDPVX5/6X3ZhRReHcttY/mZWVczxbEx7ZYgvCJqkfzAxxgXycb9uk9tLKhJvk1Z5fwgHBPkwtE3e
4hvARlWzSC7SR1E7XrPlziBEn9Ypdwnt34J9vYuu6rP4bE6YPoVF9Vq52hGsrQvCZxUc89+6pGfe
q3qp7f7kr9UTF76V29MHuK42cXIgiL76mQrr0DvQQwhMp1sW4Epp8kGpey6SbVzfYT4orwLyoaNN
p5Cgk3gwu/fE4FaYP5QU9mnitFhJmAT4K0oOy/yU//ScGEO35CgHJkXvnpgjNPhTnXwrFh80sWvJ
gdnWQDJtrkHWmW7E8kJ4mvGqFl9ceoMiHVEfVqUvFpZqpaGOQ71iiqLtotjkA5MOdVwTpZBBQQvq
l097OyfgAOWyka1lJn+mcHfS4SUFg3XA9brUnPnanhs+nC7i+ewnKq2VdU/jOJ3jW52D9BJUlsVK
ExQYTsE9FW/lU/ukOt7n9KOxDsB7UB4AazCH/paWob/5hlSrJhz13rP4FeIGqkpnXYwrRA4NKDgW
D/iPqczXJlNkr1IY30A0W9UYljmhD+hLP7r1ARAZT+x3ZKJfTMOKqbYt9D81aEhCljGq2nWgU1dE
QdLze8M2pSuXwbHcwBumeJfSa5v7Mmtg+JRsqZ9f9tCSvCdlW9NTLzr13tiK++44vYv7fgOJ16a6
z6W814AalVAmIs59bPDLTJCvjR0JSxzcusJxHi0BSvuSGhBRgAmyDNXTxHaUUrlLc/Jqp8Q8fxO/
J+VaPEEMvKs/bMm7dEluddRsnS9SBzk34oMRV17owONpDbco8yU6ho6spR9S/ZpMSL6Q2C9Kwb5j
cugrp6Zn0cn0Ml8y/64AzRovqHlj08y7A1HGoNSuhqPF5IZ8+lo21zS1gKErgkPvfZBVJCZAO17k
wtOVxnphBA//W3YT9OarvBv3egiZNT2Bw35r2CabO64f2M3yXAxHCnVmiJp0DTL2arGpPzTi7kIl
uN/SsIplWy3tQV1nOMcHMMGd8qLluz55hJf4szTWAfpzc01M+laeaB+BYPQlNTgeOf/vLfi54Dy8
wBbyLV001F0BY5tktweZ903ncQgjqaqox0bkLF94YUgnsD8immu+FiibczMxr3914Oc8JPB+laZH
kgEJlN4sxoFeNR/EvkaiBeQYTzl9bjwbmz0RIg2DxDVRyXqkpdH24m+9zVxZUJYCil3tMDVYDOtE
6N1e1q8lNmg1PQluxxRAuQtt+onk+/BSjmYWI8FiObZTYtfma+MptKfDroV54umIE/vUQLv39o3I
XpkIyoLwrksktV3+c5dBhlGQMiSWnN/MCnOY5b+JESQSf10G/5fH/y5GmP9C3MD/jHd69j/Mk6jf
xQjzXxa5c2Af/xYcUBz+mJQR1gE0M7dMSKKm8oT+8E3rYE9NxA3DmOM/fy/HoyCj/LoMgmua6UxY
NAysJAZ/058nZVkBiobwYAssohZx9NfveRw9fMvaF2yN5Url9J7slFpc+5a+1KZhFwTRWreUTTsU
r51BgZDuu0UC5ofDK0tBW6X72ofjHXr4GLPEDkrzWqf1EbfmLvIhaKPCWgw5jA55tqIVSyFjklHy
O/iPZggxMugnIQTPSa6Po8ng1q347UXs7pvGDQ3hGnQliGMsINCxi97GCLgTU45HnIvj9LMiPzTQ
DTz0ESPwzhbIIlm1hqUxt+sGYxMrRdJY5Brz+MNjVlTlKUQmK3OH8D1iF60qB4mnr3M610qD3mAa
FDhvjsVH6DEhieX2M60GwosEoMXnxg+WhUhMJ3muRfzQnFlEs6FkStuIhnEoRHHNSHqbCoxEyPZH
I3B4UXjPcgod8FQ+dU24j6BKeym1DMl7mNVvJfA4KkUJ3bGHZ2iTBCJ31Cb4AUv+3KGdcmMO3VZ5
yIFFJJSyvlq5mGXr4D+0A4uTgt9me+zajlk6vew7MQKpJTWrElAj2XsqR/uNNJHsqMKLzpdmqOKL
2QY7MZbfrNI/jHW+CfQNHCF0qRnvOixpFlxU40DCaXor0Jh6S1smSbWfaI8KKn+dRoj/IO6sWN9J
eoYBJ/2OUhB8I9gnO8uE11gdX6gU+5ERl4pIO0kt7AEs8bFH3sPg+8QTiot61ZIvz6YvrbhoKc3t
qMwtuxdMBqsxOSow8irvHKnrWuaoKMHPpY6mUE3bjKVtQWxKISE7Jdx1FeZk5rmnRkefd01wdnt8
c5lMNgUFPIu/qz54FhPzk+kOsARTB7ngb7um+k77+lnF5JB2eAlr6sS4leIhD2GBC5G0SLLJ7XH0
tPgssvHYFtZrXtdLA3s3/30VEt0GesIIuf1gDG3TeE2RT2BrwrmNEa+lR0VwpZWoj++/5/a6TodF
KHkbuZH2XkR2PgckWVFOyYGbdahQTCcqPZK26losv8ZyWKgKXfYVhPPE2BqxupOnnYq3J6hYHQeD
S1BJ7LHr9j2iYQGVsEmuGkHjgawnmJ12voYLqLWxf6ASfGEJ7K+kHVHjFqZl6AvvUmS8xZRlixX2
eLF3guSAtu1zCQrJj57mR0kKDyb5IDJvpbnp1eSRVcD2LelJCkNkuu28czUNqiD0EZcvZKwqdtIg
XJuBtZ899eL4aczeZJGNlB9R8ZxtKSiIoHPTmfsxCjH9TCn9H/napM+UHAvk9Efqp/LRS+X0Ka9f
uxkOEGnn0LrnRWE8h7hTUlyDCkxAiPxq/irXLLbxuB8s+eSP7C1Map3mb/0IU4GghSHHzEmtu6lj
68QuZGT52fSDn9aCMh5Em8irj3mV77OkW/2Tl0YZA72mczjkF5gW/vvSyDL616Xxfzz+96VR/xd2
D5Wi+pmdJf9pYTTw7muSwY/fhPg/G/Tn1BBrNB1JBvHW2U/4p4VRhS6jkZ4wRCyAfy9QJM9L+i8L
I9sBDbI4FwZuSEs2idL+eWEcMr23jDJL3KqMMnzLwkZSXwxZWOsRooPv67fUE1eNym0IKTICg5sk
prJPRW04hRITvamBDxdHpnqWo1OPoiyX/dEgE8TEsdl4ZscM3CCxqIdKTaSwoIqCRA8S79RtO6nj
DvjaCiMCkyiyeeaaieF/qhFuL7GOdNx8ySFUZPlH84GUhGAGgx7mChl3uwJl2QT0zJYs+sBtr2WZ
P6Vx/yUyHK2Fel0WqL5DLH1M+OAp+uDr8cK16uHPLyIsWl2VU+wwmwqH1nyitLsfAdQGTkt4X1M7
AN5DiLA9atzgG6PGptuOAtFyI2+gPRNzHFX1s1ebp9xHXkoAjZnM3bwZ+m8g0fl5d5KAeVpjHDmM
slt9PUb6a9GVbq8SuOpaj4iC8NABO7XNy0wjkBP9o6cpsU+6hcqir5XqRB4fJXtI1gH3OC1G1ao9
vC3KXiOiOn/+sL4HnHnVAQG8lQ4J7nyDWXmIiKsDUPahKoTVY/DHFxlaTKMNrolnR9JuJitCY/TX
rhNdSyvX+UQNki+7JUZRj5v4SEagYb6r+A0sUWS9TnBzs7JN8TIVp54zlWwxfjUJiYLlsqjrnfcO
CxOZe8A7OHW67WloVDClx6l0gkZxgEziFgJNalp2A5M5Gay9ge80CFC8m+Su6dmllzgGGZJN8snt
BQ5clk4ZC8Bc3X/PK/p3PeC4sGUHj3ZyIDwVPfBmsUEVfR4TeV82xpmk6jKUjd0odzQ2BPVzx0nK
n5pNHgevlWA9BRqbhbJMTzkHmihQXxtRXBQeABSV5KvRK7c0sp4rnFMxyNphan985lRmgDlVwu/U
aQfcl6MFy9pv0S4TVvMpqfcgfg5Rl794ucAuMhKvBTOpJs6+4nZ0xg6DRaCifQptS2+8uVEh96ph
gl5dYYkk2lppuzBpVm1dOwkpLZP1qwjrr8K0UEysyeVvKxa1FmdYJaMdZQ753hRZXD3ByJ7wyTDf
qTDfJibjiNoTmpPSKKAup6qjvz1su/SrrZLpHw1K5CDAmFOBmcJhAOzqf7/RkzD99UaP2/Cvj//9
Rs8ZSIU9IIr4nmcCGLfSP85ADGT5G/8U0/rjDIRXEKMgE1lOQH9pcZipL7ASiWjpRF3/lqtcsuY1
6pd7/V+e+18nssE0daQvjNYtcAUGvnsuCSSFTOJOij9Pubij905CAMNfKUvGK26xpUrROyGFsInd
ElMEcg0VHPKxtLpGi2RVEdffawubHrO5VHKjPBmE+XHaQSe3aSXiT6f+0kpQRuffhvlp+Ez7+Zfe
m3qGIJCzx8bR5Mi4ExCYLtmefAeZLHInIvejjWRsvHAzVPfC2+rmMW6wInsrDelAnA4anSuADHIg
TOzy6ZajTCl/EqV19DJqTrapi2MqHTCsqz+a/ty15NAfvnzIVCgw8AqqTX6Ma8qhVuQj9Z+sWUEg
0KrDwAXO+IgcUPVCpVr0wGXG1JrHkPD2XR7CBDfWHQGIqyC8q1O8Kmkgi4sdPTrej7fVnOJUnOqF
vJTJYWJQp/6BuS52L7vnb/XWZOWPJj9XewQvW7jADXOMJ3XNKG3LAHvLdPqMhZ6sjrYw335rwtEu
vEhr/6Ys/Fv4I75hmfspf9SzdVGe/PcRCrb2FO0bm0ntZv7I+d//D8UONuVK5PeV3S/xf+/jn/E8
/4m4BpV9FlzBrcZTxxNollq1smRMKJxWVtm9xWDJIYtsjLKCJr5o1oQGyqeeQ+fg7Arkxh/qM9VD
ca8+a77R0qJdzp/O6hbtMdzl7I0h3qicIbF57Uu6jED8LOl8QBlD0FEaWtqxjC6i4jBYh7i3PaSy
0VExf6W8Xri98KOpq0Ki9XcxPLQXCpDd4Uk9BPtgr791n3jxkLK2nPYW8N1XlQNWCCz8jbfiEpve
Utza8CK9w66xieRsm/u9c5p7v5Txm9r5j4YpYJlUrgJs+HN+vZjH8H+jvfIkn+c3JovaPahXvGiY
VT/5rX+DPs7KgsCKue+ToRxhNLqRJDq2zCsvIGLbbrqIx+SuLCqUaVyJC2nTMPCVqB5mTsNJ/9hv
lY3Vr79aV3CUcN0Ld58BDfpxuDA6/OSrWOV6OfJraTiBeWPsa3LoukaX8Kx8xFvA7BRfDKXdtQuS
bPyo8HixHlLLvWthBO0H+dVcNfJF2Nc5ceelohzzck2KQHE5RsIxaJ3s1BAd2RpOYbkqABDsEKTC
g4e3xUwOPlmTF+VRxljVbrNZYxU5l7rBA79is1ODXbgMledCtwNWrYCondlvY4Mdg/UTmlQWP4/K
URCvPuw8t4cQQhYTXCo6xrLiKHRgFGcy289op2Lg9ni0NrY3x6cYGazUOE/uBu+eiVuJkIOdrSoa
qld6cNJv1ak9Nl/9c6KclGnn49ZFSRcdqb/Lq1kEnjbw0V1tLzeMXeUlsqb+briYC7bGjt3ANXOM
XeYwmHUZ8i3Tbfpb44K0K9eRPez4jG+DtFReAOHTSUKykB9olfOPFlVWvs2qA7EFY69flRcVQ5cu
uWNr7MVOtSMZJiD+USpWcJACilFngktwiS7aqzpAbgHigQJkl9twO+yqjw7qOis3PWdkYFd4G9RH
XS7Sc/eE0QNHYFxeEcCT3unXRGfLLfxS0h0jkXnYiXb2JH3k5/JcdcjkpLcDGz26unMXFX/G9xo5
hXjoW7wdoChHWJOXsLpxnPzQKhfu8A7ekpfklJ3UW4CADIuD03trF5TTl0v5h1rJ2FwOdxlxKCqc
KPxBtIZXQ2V6hrUhOlmMXBtrrqOkEoqSlCeJwkuP8iqN2XLMK18bjoIdeds+U9eHs8W7TxvmyI5k
a47CdUpPy0bfNnujXRot8DwE53ifHzWBsecC80zS38KrkbJ711eUuql0nw77GBy1ByOLEAbFhdpa
UDYq7SndQ8ltFRdeFEsL+B78QcPnBo6l0riKnB1gIlFcsdvwcTpVH+rrlNxFki78BiVmpa4na9Eg
nLDTXRGSb1DyK9vghbkrn5wV9sWeK/JT3cbHZm/RKbgw7iaXBd6Pk7pS9vp7YVcOcyC34i7bLjHo
cBvHkyQ3DJBZjvw17co6JDBrMeN26aaw2FxTc7qQf9qb8MnCycKSGc/D3lubW4m1C4pt7USynb7D
guTDs42Oayjbq9zJufnA8jXgzSSraC+45kE9G5f4Zjylt0J7bn/an8G5q2fz0G+j/bxeyG/5qt4K
gg2+4Uk8V3f5XP7kP3N34LxwKE/BZlyXK51/grVhc1tcJ2vfFuxsSXmLHTuiG7DY09p2wOeNt4R6
jGCv+TY0pP/H3XktN3Jl2/aLsiO9eUU6eEMCdC8ZtOm9z6+/A+qjI6n6RN/Qq0IMhqqKIEEgc++9
1ppzzEv3ycsnzm/tDzJTHKNgulSWgqe38UH8riRIBesQUgA9pVl5xFjQpAf06OJXwNqF7DxYowOZ
Gev/9uZE7HcTw7Z1qD+M5nq2fGs+pcI2SD28blqy1ZErRl4Xn2r1OWofMy6DxjYfdcI2OP/fG7OO
kKyT8sjBpSmOobkp0vWC7uoADdq6gDeIB4TiK/GLCWPJEKTqzxPMMP3QMKKHXYq++UmuSY5eYAHb
KUrgsfDuoRkTau9VH8p2/6ZE3aa1Vr+lk9rq6pUb3rkfjbTtPZCU/qiL3IhoG8k1vcIlRhYNSuGC
hnohYJSSEqlKSNfYNbbKD1LPIduGX5K9cOxCqk6mJ7khm+AUXqunJneM8DD2fgO4CbLN5/0H8Gua
mdcRRzI7izvu8Q+0G40bx2s34h7Bx6Y7Si56Att+R1RjQ3gkKwZRDJ/ZXJ3UaezE5b9t43Nb+/c3
lAHZ87ybxdVI4M5dqBCSYtS59tF8qa8pcTOXBIjN7OLeYDwEDpbhX7tn3X6ZSaxK95EBvOix0lZS
YyPeTxaHAjk6LR/LGix29I71PoP3qtrFeGwvgbKDBGvqds8vmzph5RHcJbty4mdEb6Mmteghc89z
VbhWTlIp4ymisABwjP0hJOzwjEWWEB99XNW0vFYyLr233kdcToaWoK1x7TFRZOpa3fN9xE32lF/b
q/Gevwo+VKJrtyNuSb8WP4NNdpM7bA6ICpPFm1R72WjrhZQWw09YBmEgjQ5m3kjfQtrSHkpbvWEi
XKuvaACd2VW3ioch2GUySYYqNkoshtFTty3W6eA2Fd1j+pg2ynawGiwoM4GKxaP4XdvSh/KhXs2T
FNJfDBtGnitNt1PlHiqiFQSeuEh7u+xojp71VF+lQ/gy+FXKkBUfTQtkPHLzBuP8OQU0blHx+6SY
JpOjIsCWnVZxNFQzAYM2Y91IftuyT/n441NM5XC2DibOEYE8wJXhU2PeDaGbKXzpTKxqDAJOA3K9
uWYel60qw0nUi77Q2gYZKK0vF95p23IgmTqhw9ptj6v753n1Q1/eTU/Zm9jtmLMyb9AXJ7tk2/pk
7mrvJhOSWZ7d6jg86S9J4ZIiIN7fQeQAuc3FbRXncX7u031+VV8ItoUEOT5iUkWrgHGy3QYfZLBE
JCpHK+XA5VG5MRG0vbdsl22513zrEpyCE+YSBg3VO3DCQ7/ObnenwLe1MV6ZPybftGOD4482rNvn
Zm/6uvas8QWC+ogXpaJc0QOf6qbo1+xo5LwJy45olOIp3zCErcBkxVfhUu/Dc3rtnqKH8Jwj9Smv
ImGqAFUgs3NnVic+KwUJwJhWGmI34eYQIUSzatig0klFEOYOoh3zODEO3bXrxG/53O7KZ0btyYFx
+IR3FA1UoPsxZw8A9imXxcogpSr0pYf67je56Xc/ASQ36K0YH2j9EAW3HMvUA8vF64qNhXTjA5Fg
nYpV0IctcItWt6VC9u4x6Y1aG/NhwrxjTXbZ/reo3ld1bz0xe1A6LxxXxnv3oA7b9rWgCrkf3wqO
fdWuWatfTM0ZyDesPtzsnCHX0BTtqXyu+834GulEC93PNoZNOxCvB97+wFsodHwSiQ+C03xXB9Lw
cHqkJ0a4LEmTD8xujb+RDkm8b71P7Fm8Nu2JAZbRrj6Bw2eceY01fZ1C3dWf91ykYbtcerr2LKi2
yRH8owu8eGaovcIqVSBQWEUH1dVav0RrdxsfIpQK39zHbOy9+1YeF4cpgY0qwMEBtIpsTiqrxek2
8xMa4X8rjhEXu/lD8lUNPqJYyTGL3eTFD1Pvi80pIGgLkSb6DQL03Na5B7vSz1nFNpCBNUzONaeU
dXmujhyjt/HZ8pNjcnzVV8m7skWSiWaDLUmGvkaIKNhNDNbkyR27HSYBeSRijyQRji+knMCwXGVn
kU3LJqILRnfrlPPNFNdG5JhUuhiCNTdA6p+tsyt/4gxVweirrwCB4a0mTCxthVRXmGesDvxyseur
X6O4a2hBKsXgDgQ3+ixOKVduxq4AGP9YE81HC+CEZId41u9cZcFRuLyj4wKm/w1NLUmHNjf4OX2A
STQ/heBM0Qqc34Iv48F6MF/zW3mrb+0Bd44r3uCBP1ccZvPttTpJ68Q58VPIZ7CTU36ITsNu2IGk
WpP9fSAPicu8IoMteR5fUQj78tf4eu/p0XTAtL5nlmS8N1w2y9vg1x6TpmlCy0R1alYONphh8UcK
VhvSyEv80l3UaDV+9WfxmhMArHNXPnBmro5kq0ywUKgSKDYReT4hymDzRNa6N71sjXdnXXok5nn9
Iwd/mTuKlgi24zVjTukA0vmlHWlXOH3vFoSl2ShLdX4Yd4qb7BCREreCSOYh2JEjk1OsRuzBGmd4
dilO5yfYr1TU2PerN+mkbYQ1xBGH+TEWjk3NxIp+Nf98CxVXYH9klZs2mFamw3LTBZTKGlbHZ7am
HHFDu+Vm86xb5YZ7rJsn8SRdnpULUIx8X9Mz+W0xTb1mO1yCnXSLoCf61PNgdUCc3x5V0Slrp+MC
ojxciVeSr1chYcJxd1g6j1UGMW1o39pzTvD6V7aWkdoCiGSrmsnjRIbMrrRntRvnHfYva5vFBxx2
A8G3uqfp3havYOkkFOpBT7XhStV7l6JG/6Hv3L4VQO9ck74ywzx3Cjd0ZsHB5KOnlHYzbXgjEZOS
3jG8CYy3thWd4G7TPOSvwf1iJkVZwlgaO92xPIe6K2yrh/qc8/4a9bdRH/Vb2bFadV9o5j2LXFKL
G70ZfdmFlcBdH8GQ7Cg+aSRjrzQLh9P1HQFEWITdiwdScMLiJdrGjyOz++EMXyh/EWaTLdgd5U0M
jb19/SfPzRQNajXoCyQcmFz+O9qKTieTrD8rKyFi/fr439upxj0bARofyTNgs37DbfzRTpVlRcSX
DQJQlf+irFThvxp394tGTO9vDuv/nZypoLTRoZgg/O7ID/lvRSooEs/8L93UX5669svkLGpG04AO
ka9LIfgWLOMBRA9dGenYxyTFBezOvGDWIe/xd+k91NKZACix/16m8Fyr6qYUOo62KYCLlONTGq2Z
CX1mvRza4P2hHylkcmcfRZfgDaA1Ykbtfolbt+hGwdEtrt3UIGI0kfyGOQa+AkNwm5A6vc1deQzw
mgDon8OMDMF+gVSkcs6M0G0qHBeiMPhpOsKqQ2DXIu3eQJad2ZjPEqctUE9sMBPJqB8qgaBzujxM
ADlSnYUAsupAC2OJ0ZISSxK0OQV1+yL2qCiTjlSqpXMyiQ4bVt4J72L8ORhE6WRUhdWIXpnoq27U
XnRBqtw8l4uLLvATwx57ZFYtpFCwifFaudpdg5GabLmB3wXGupV1CVsfm3LSenr8HmrM4vrIKcsH
ZVLshMOGSas3rGp7Nnra2RJbWX5RQlp45PtkLcmFyqtWTPtQpZeYPsdY2TG8AdsqhG3+Xon7KTCd
HkBG1sd2y/G5GNWzYM1Ox3lyEqRtXO3n8bnJ78QHg81eYUmsEMYuIq1hvRdIUayuXYl6YCE8I681
y61Ck/kj/DNGfdbRGpeLmFK6lcLsMykgTiI8Z+O8SeMpdaJq5Km0vTfJxZPSUkH1o9j5TSxs6954
V3rd85q+ep3nnqNZTwyHow3k5aaJCsmjIGcdrZyhBcj7WbvUhYG/xnTWVEPSFIU+2wajzGGDcK8a
xWdT3Ht22pcVd45JjCujo1NQLWC9ZOy6lTBDoaCcENWrVmDPsQZa/ZNI44/th4ZQxKizwzc4mjPx
N5VTZN+LhcxAzN2x0tYD9y0HEBrPcXjNhcyuO1wjWetj7DwTqLMPSvUB6Ja9qNQXcZGdAKVgo5I3
NSbNu63MEUcyNDm4Cg1y4yoh2G0Omid90SXs9P3oJlL6JXbNFjLDTQfXZo4N/TnkGDr1ehcRDHuH
CfDKo8lZ5ZiXdKvBZAxNFkeRSuchBxuiajcaWSv80ILyUubpbujjgzQIX/eEdCOj6O307tbnbyiE
KsmsHWmSvpZWLW0RagQzyRlRKg7NTOje6zrb6zCxgHG5Q5q9NH2DaaYk9KKRgz33BtKWOX4Tgq8Z
/U1umJCUpYFjxIw3gvkeubBSUTkWVeNcR6embTKn1vXLOGRfqVk9pkDVG4JGU8zsQcpbgczYYLsG
nfRMYvm+wVnS8A26Vt7OWuqkYr0vW9rcBagH+TKm2iqfSwJaqcoMMj8Ryj/IY+uZfbBrJhnPhOWY
C3G21ltAiAajYU8JvrQ+3irZcs474TaytnF6+Zjm1zaoEdJkvkwFqkQlSN5Pwvd8KbZEmjzY24U4
3eGJvY0as59/9O6o3nGOoKYAmWME+G/DRuaGJl/wy+746+P/2B0VxZIhNSLb+C394Y9ho/Ev1Cbo
MH9PHGIM+PuwEXOBzNbHpioxqCRu8g9difovJpb32aapMMK8MyH/hvtTsn6dNbI7/uWp/yK4LHVx
UlP2ozWLoZk9BnXwjhip5EwoKN8K6wFoHFtB1+1k5ocZHvJlvgn0iahO6ndB2gvhQ/1jzvom1S+W
18iPlvyc1ifNGkG8qZk/BWul6LxKjc9SmxzyZpcWzGYMW5wfcPaN4V0pqezb96xakyhTzr5uwrFb
t9U9B/4Q3rME8D40j7rxtFwCXX5ZgDpO5Lay9lLGmUiGZfZVwwzt0LixCGYDfn04HhvDbE/qBPnV
9IyAmY823LqcdoSsz7tK0ygNKRrr/qrmNIqrA4FLOFJcJRu8kII0/ZwhTnXjTwcg6xmIJZl1FO9k
nB+t9DrQrrcapG0g4wKkhtIhNerU7oQ+taUUaGJKri0slFFC0x+XlFzqdADC6zCjXIi/Dca3e3M9
E1d0qqZw3HYL8lMkLiDpDM7wA+3zlg4r2KNRh4TEzCA/tPWdKauhyalxMpEqXsMsYPwRegqcIyDW
PTrAYibuIzzUiwlBkuoHeLoXIuTIHsWxBCqyUjHiM2UQNoE01f/+k9KJP2GVn6EllPmhKOLXBWh2
Xzklc5uwG0iDLwzZKVQGWDVko8YqLwQ2ife2Ey0Po1jMFalz2+lbAiMWp6A6SI9uz1NgfaeJ4kCm
p7dVtyw27FR9vK+F6iiXFa0Q0n4jpafATa/9WGyzWzUNfiRE3rjGKOQDE0tKV6i/pjpOvG7yinZb
hq1Byx7zBDWkPVqXf+7CdQfQgS6RLIRrKLfvSoL/ohTn/P/LwvV/PP5/Fi74eneVOJZ17U7ahp78
vwvXHb1390oh/MZOheztTwuX9i+NWFpScP7HFvWnhQvcEqkUyr85fn/vUC8r92Xpz3zt+xPnF2b5
Q3HBAnY3tf+JvDeaudhoWcN0vU2+pbBaDzoo+RSzJcZQoybrO+9OjVhv+1bfF0sA30i0Il8BPkOK
oB1aAOVTZSJy/Ynz1x4y7aVpJnwVOtK2UVQfk0Ik/wDGowquJBE5FvWPjXjpjZNRWZ+iXnOwsvYp
OL/ePDZl4upWMDjaAuo5YLLQd8hV6Y2bjCl1DKNtsCvrR22AQjO+xaUpr2Qt50DSM08TLqH1NgXF
TijHizVFnK4bzkcXjQEIuj9iuyuY1fxK/XLNsGckJ6MoNgjANl1Y3HQ53y48rRCqYCMGT9k9IwzX
1hQFq04mcaG5y4puMoIzWomRLNtqU18kjTafWnuKUZPDQ9CUQQebpPpiDleFdV7Er1RFV6FS3gdO
G5brMqnpigSTA5GkWYCpNKsS/MYQZr4xm/ue0bW2kD2xAFPKaJEzzAwm42qQi92zmC2y5NZVttGn
21xYmwk9fRrRYZFJtZ7aQ0P1tZLC5UtRr6UkPQW1sJkK4aUwBdgsHBkNrLHRuB3CyKsaRuB0viRm
ltZTar6PGSjtBvVXRA9jdvIx9XXlPHYjomeso+oja7zV7Wb4VkPMC5+9hm27rWuEZeFzLX1PFmKM
br5aTOWjbaDqeHGbM9SG4wgzbhzEpyg9icgEooEVn6gPIUas1uqbSSjdqGYAMGmO0pcsquWm719z
SfYT5ZTDagqM2e7RhI1Fu6bYszv0J5Ukfg24jeKuPae5dZAN6y2rgbcSBd82BTLizini1uuqYo+O
/RKl80UuPxSk53GGzxTyIzBzCEUyEVD5LUqXD06pwMC/Ifn5xKUSoa74NXEXU8+AN2mfBKPchaAS
kgzXYCE9R0G+l6VMArWIXI1xHXWiE0/VGim9M7acRNPhkiuTr5SpU7T9cxnWn2GGk32smlPUWIjZ
mG+OMIoyLtVysJB1ytAMM0N+UEoIOwQ6/IMXZQ3hmmwi/xUliVic/95rwVnzn9K1Xx//+2nSwsVq
0DjBw8PSxyL6u3LNFP+Fmg099J8Cen4/TGr/Yg1HUcxnjpOG9Rf3Do8BW2KgUkbJzCL/dw6T9yf+
11X5l9+c5/fnVVmpxraVFWlZT/J+ALFmLM1t7qMr9Xe90SlKK1HcpSxOHfg4SZt8a6J/wbLb0OgE
W2QL9LqR1NthwWkOjQR0U6je9CwCMnFZyRqJSdEwX3pVXGvD4vSDuU05albixFRweJibbo/d4ygs
AQGFDFzpVoIHhOuUbDKrcyaJ+VeW7JK5uEI9iVZ9rmMaIVUwZMJGckh65+2XjFpq8xD3aBJk4SAn
ElPI0WlwRUiz5M1mcywJ+iWrsr6GIeliuryXifiZGTibRDtkBVE5g3hrBECWfb5u+thLYxJd2Ho+
y9q8cDN+DikiLotDdwsQvRGRphRPY58+REpK6tA0x3YxzPhL6zcD/txiSKc6KNBHjIioBnOPP6GA
Q0eD2jwQRmOPlSGs9WIga7uKwq1ilNC6NTyBLZKGUQxe6M89x1DCkTWfSAanzJVqDtAq0x2lRu4V
z/o5T81jJ5k5kljm29ohs4CwVmZ/lMNGcRTyjHguSAZk7T2OyPQkh87v9YUsUnLRm5C3hAaxxJAV
NXTL+jH2ykbJ2REGui1hCBUKBkYIc4IIxRB0OAsWUnN1I+WazzXyHIeMm6SSERm9YsQ1YQZQAS+u
UbJDixBOl1upI/TINE8WC0+bMxyTMhZMmTTelT7Bowj7mQF2Ll4mhcacou7GkmkxFcSoql9pxYm3
nxY3HXTvH7xAcXjig7MbXj/Wn/9uosAkyCnuz+Xu/fD1y+P/ODWSQUZ7mWbv7+zl3232nBpZuQwN
H6H2PwLaP1YoDPEAPyFuGrj6dVq0f/gL6ejyDCzJlCUZV+TfWaHACPy6Qv3lqSviL+WuXDbjoMyA
DAUQNn0NTaym7sIcr4DTkcqXsO892RwhS2hMsAWcstRKbfVoDHsR61qeRRex3Jm45ay66fGdRWtp
fI7RnwXW8h7OFhGrON+K8HnRw89ujPYTLoZiVNaalI0rVf+RcXeb008pstWanTeN6ktZnEkKWCkJ
MnXrhX4Mc2TMXIZ6lPvqWJIaYOEQXmZpP6H/CsuGqvpSZeq+jy9myak2mRBi3eUBiOHS2tYJ+16U
aBUbDROV9KdrrxmtuvDcgV0h22Stj9xnRgmJENRirPwQOPsTCPK+CjgfJzB59J5O1T0JHEeBRTIA
jWFvzCx3uB/jaNKOObj3gV73ZwsXpSoeywrlioQcynzv4m2h5pip4DTxrYz8UMvfMDI5LzbesJQb
C46oAvima9prS4917jS8cs/aGG5AyD9phCZoM0iRabtIaFekfgej8LEVu0vMAWacVOaCVNWKjrO9
HlOUQRbTwCb5ahjLl2CfxprI2xaHYx/DZ59Hf4lvNSAU7CknIcncoNTOOaaErNMhgUauQEpkVSPB
IDcYR6SDw8YxFEpdxmWW+Nya5dOCRBJj97ZhZbZz8nlpmXyVNN1wcolkFWrhR6qVnqU/LTijOQE6
fWGd9F4KXUskNrhqmT+LHLprSoVgOs54KiJD26UM5oV7kIxxEoSLXo2PC8VGAp1wovgoOloxg/wY
3auS9l6fFBQqWEDwaD51ks4hMI1ArLS2yhs3SnLkN6Cc+eX1fU3xI1EECZCNW4oii+JoETRc6MV6
FsNvLSyztUg3uEaxoCNfZT88VYt2AkJ4ZO7BJLSeDmpGFgLhmnxH8ouRU8AkCDi0xvx70nV2pWGM
nbuVVCF9q0ceZIoPPdHyInvSULNZxRP66ESR/KGJzwVDfyEC6rygSUtljDjGVi0/o3g8qep7Lta2
JpBnl/Oe0A82KDmmFv/hnCKnVIyOoM872yvdjgNiTHVyovQjTrJzhlBVIEhZnqrrKKC2mc1rMwFf
QaKNv0jr+80Uz36jEHXEUBZLkWggzKBbDtLxle2M9jwDRTRwuXpXc0jrdlJ2FskK8iA5E8Fv+fwz
4uYoCKBPGiw9VbI2VMEzi301A1onU7XEnCuBkam5381wOInB6KopiOiKyqAQLQyaKNJmzPdka4S8
9cNCFEQPuKiRbUJUid2z3JrYTu4xh1BkMXR5Qx1BmMm58AzzAeM0IAiNRNa7yuKhshI/pTjF/vXc
puJNq7SdReO5LFB7yNU1rWQvmTXdNeiWBNr0MmamP+iTmwWl38LDCvPUU0CLtMHbIuyq7oXiw4mk
53EKbaIyVoNGwBKJEDJ2f60/LS0Sh0TZywlNdAa9So1TRZuPuIcuFX0pI0EdyLRDULdZVazbXKf7
jlwq/kyVJIJIUbz2Fi9V/1op5abQ0Dn8g3dgDsq6CVQGIx9g6v+fjRE3/C878H8+/o8SwRCB5lqk
A2kQazRAMr+PY6ke6BnrpBz9lsb5176NYZqSYlEDMKL7raXzxw7Mhk1oGoRtReGZ/K0dmIPAf7Ru
/vrc9fu89k+tm2FaRo2p6bwevNYlFNaFoVUvG0zNk3TXcoszQjKvgc+h2HfLQIFyOafxSKeVaRV2
M3oob7QBHfVNeiyRWkuPpi1vF8/clg/ZJzppaDjsfkgGMnIkc9LKEUF5lvwwv6EwuquTGA8N0tdM
wucbgDBo3J8KAmpkp9/zJvgmHecu1w88dghW3Hfl22b5bR6mYxntSld+6zOHUzAmjMQ8ifPGYKed
V+YNI4yrvuGw6G0d+a1dq576xg2nv0k99gyiez1gxzV5LDZhKlrtHGbV01IvA9hJII+Hqm2HaWbe
4qpB44zx4VQQIDi73IJEymDFuTcGeDTFUKfg34cwfCbDLDgQd5Inm+mlQBzXyXtVW/F1uXXksxq4
au7z5Yx2g0MoHtKnobpOJqnRdmoR5bZKNtopwkXwo0hOUl+mF0wddOWL/fKZw+nZZ7DGVLfYi1vd
x3gpjLvlJRRACd/VwwNDxxMyZ6SGF+CjwsmcXfQ1R6YJxBSQWgZ3MWo3ifZVE7yIgrwfbw0/7Enp
trLh8GWZ5UeamyO7bL35h79Tt8L0OP8omSfCyEHM9C6Zm6G+1k/RFaBjwNicTYsM+9oWkr0oHgKg
w0vmJVdC2Y1PCUU4ei/EgYi/TFhbdrncFdzG5/xjfObv5B2Nps06WqCyJWaKveiFEolfhHlsLpzD
BdKBP4aHitLRelQH3sgFqCOhx06wbOT2Y2ndFlUYhm/wTG4wn/qfZnpsuwfCAAi3Q1yNUF2xByc8
8l1flpc2PIi/vVRZ5LTD+1RfQtTdOILMWxCQR+0Y8p4o5mZdPmWbUt/lGgxMO+bsw8lspfOW8C7j
tqXLo/rayehX8RMXS/eCLyZdNmCZpdph0FnhudyiOBc5HNoCsswY3ZyEESf9wfBSA3hbLUDlaAMy
xye7kyhcTIeN03ymPzvpUXkUdjW6YMX9t28CG+v88ETz0dBdCrrcWOlc/cuKow6dtmvZHg3wxyZQ
PtQ4S+Gxl/A/grZfHjkVdK+IePQbWYMD+hx7bIeNBMQYPiPGDEYH978w1W1d+Xp+jCxwyytspefx
Eu0VZ5jUm+IsiJtL/VEm+U+X/aBwZ8DZco+cyQNC4ZnVD5h67PJzzLUt6OsGKXZ+brQCMgLGCD/R
0KBF2VYUdI8Goh7eYibt+rozvjLZeRGHfbfAX/InMqvJntgFr+Z4YfEwy11v2UL1KA+XWPjJYT0U
HLtxXmC8ZpQbmna4o6w1Ecvbxv0E9NFVJjBgpi9KZof7iFTYhyD5bHt11e3TY3Yd9tPe3EIJdUM3
caiEV6GLzsPJfcGdA4Ynu6DonWO0zs8gFjm2ojA3HkosaJbNQTqRDyj+qGz7nFxsT2hxX3GMXQ3v
TGDKq/7S1TZ0qDlyoE7xMaM9AeLhYLyzEwcR80q1JQdzDiRVNJSqTZ4K/6Hu8xZE1Eu1BXceag59
wBYhoLKjXtkpO+FDt/bdY32ZD+Qw7UavWtYJkmBK8RY1SflaK/hn6moljaojmSS8ddtZqo+Rju77
FKOCBVhdJY7a0Sjm2UasHj95+4Zn3R2EXbgte2RcXAat0w3BpocAJSC0aBYnj7Zpds6HN6vfSdVa
sai9IBUiCdW/zbb/qVdmxzUmk6OZ8V1KG4pQiBv+PoSTdi3iRSLH4JIS/85nNg0HK46T4EV3Eo/e
vcdGkz+hxuWWpYt9/9cTcVxG7PG9xNkfXgjMrFh9Sb16id/bHxxy3IEsjUA9iKFKtzUumkP6LaSX
IKFfDSIcuntr09KgEcFNu0B/Fl7gGWoQF+dzXl61Bc29vCUxmWkEfO/n6hY8ZBAK9Qf6rgmvICD/
xo4YG6aNQ6caoPSwrEXUwcIhewLRtpe26cZAnavgX9C22bE4gtzYJg/kAwef6kv2Pv0AokfFjh4e
Ib/6or8Y23FfPNTX6Z1q62rx5eO+vJbX5AHZzkzXzP0WEMLm7am85yz4ArUP8cpQtYj+Wy+AzvFI
WYMXR1h17BLn0yH3gw1L8hrfz7COyrU8rM2OcMo1dh8YYAhKD/ktOJe38rBg1qp9cJVIvdXeTpRN
gaI64fm26PgGm7Nos+zKQ3IKL/dHMGcl2AYvSnYx9K2A4vthgOljehNTWWDXFrw4u7G8BLtW+BZe
hIfgNTint/Rmnptnc0Prn6fW7PSNdkShimA6e6a7twl9rAlMKFbqvV6BNn+UO68OXjQDHslZ6J7S
4VFm3lJgjhp7t1lf5fIQxzup2Abtq/BMf7F/I/znO+BS22nr7tRe4Odkitv70WeIf0BiRh19Bta+
3EY2PjL+rtyS2mNUa3HahMyuNUfTfQujXbwFt1JfmHLXF2E8G7tySw3Ad5Bvoy88N6c7fN01PpS1
su4PBpvgisDocZ1uKeyH6a3gTelxl8WortSw8/RM3en8Ilb8MmSSV9enebKwH/i1se5+uHV6x3jK
nrkPPuhsdm54oBbeKu5wIPtAOuZ7uD0noAbWyiYhgj++9XRObU3aQu4vcj+Ezjo/gU5VPxq/PKm7
JvYLwe9n0qBei88gPEnFp6DlXneUm200Nm7EaEAOvJLG6yolvERNCDm10+xuSg06MvlyxFvqTcp3
wvcEPagoSruejvRMl8iLhqehhIm7iXkPF1+wmEt85POm078W41QgCEfAH+4bbk+zBWEgoQPzh4qO
wW7wm8zFzrBLUHf5abPN0b82bpVhrPAtZRd/4t/D/zGQ/nhH85LDstLYeXDkowhazcGPyDWAXxBJ
wGC5OiSyj+nYckpSUdYX8yZJtkbnUVENGXI5L+jf6V8ENoPzTlllfner1XU0seGtxHJx6p22yXfV
C7wG4v5glCa3u31H/qgUNvm9pUG4fYaSvOl3d2AREN6auLDWUWSCLU9Ad0hkipB3iV93jXLmZi60
pVl/T3SHmN3uYr6N9vKm3eKX23i6I51aB1Fz+QpU6cYiQ4uatgD63/qrg+MB/wbFbfWg8z4VobdM
HEaQa636ayqflSc2HZnzGl99Tl8H1qxr/wXKF2V0f0aXPSO3nq/1F19mFW53rO7S7Al/qbU2sjUN
3UTxzcE3YOSQQuYudyEyguQIg6EL7NhhYIi0Why0fUrY7Wp8ys7NZnar6wKgG+Ptk+DL4nEAmzE5
OMWxv6ge+bd2MTnJg5StlJ/mPXnoKr+mFIAs9Frtqufig205klzD3BfTKj/1tQux7xl93C5+FIDs
QY0oDji3+EAA1qD5emreu3ftp7yGXyAf3rmUjB+gE+SMg+1+aK/hq/DTbyok+E+NZStPEeJ+VOkv
/Vk6gM64bsVrsAOlAj53uJSOuVb3/IkPmMd8pC9SSx2RYpzDZWOseAUJGxm/eBlBGPMFfGWIq5DL
sHaWt/wz/cQAFHPCWw1v8Qva9Zk1Y9nSpXqWvu9K9Dcyjkc3+CACQcSziiukZvOood1equgR0OOz
/qE/N/5ww/IXqKC7XUiY/9za2pKIA5dlzVCRJcN4+P9oIv4D5f9/PP732hqpM8WzBnsfRgSiCNQU
v9fWBJLT+EZfhaQLjhBV8p/EXLImandG3r9xE7Tbf6+tVdBCCo9AJK3dxdN/i55nGndI7J9VEb88
dfM+n/tTaa23LZqJWkzJCLRHaJ89BlyQbFQw2g5HvK4zw3KalxHWs75Wops2edwwl3uui4HjeyMM
z13o1oEbFjucSBtN+qZcLe/RtsWXGG/4+hnUgBxvFGk/kjmePEbzUcKvcP+2CQLfe3tvVeP543H8
ULE4JuOu+5TguYYPOU3kLf32bK9eICoPBN05ZuYEB9UP3xscB5645ZvOdniktqUyxQB6vRtqB6fZ
B5diQw15UF7oq20pK9VtchUsKhqbXfWkPsmuWvrVVwQok9PyUxM7FBjSRotIhDkG0tsorS1SoXR3
xt8ZrgjQ6WK3P6KYXjdfS+APr5Q301l8AMgVfsjTwyD44oSnBwVo72pXIeaZtvmmx4PTjKzTwLP7
S/ysEH7Tc1DRXaSZlTgiF9HtkpY2cXX4TcCgAqD37nG2dlA4s2/s2y0Iwm31Wc6A4CjMH1JaaqLv
cHRkL4qx6vYcHspPTXyCHkBHZ4VkLpH+H3dnttw2umXpV+moe2RjHiq66oIkSHAmRVGidIPQZMzz
jKfvD85zTtpKh9ynLyvsdKQtUhBA4B/2XutbCzZnlB5MnCbCDlY4eeTlW47VRXfU50GHNceOInjW
SSzu8rmWnWFENEgmFhMnpHBETpr/4/uUyhsHSNCULTzwCXM6BLcC0t3MuEwuK+viHdRV9hC8SDf6
DDsUfg94aDfeXb8AK7DL1+W6e1C/KcuStUR4nzwWkHnDFakBC2X2oM1uNzbVvFQCmlEutIV50E7F
Y7VtXYIY/Pt4DTrOWz7fbjlcjelXYeMB5ReLaLZ/1aZ6NO9g9yon7cTGU70z7gkoI0NQuH8X7kEl
+R/xVXrS1vqBir978G1xJiyq166a5x9pj3VkmW5MJ3bSQxPvjUR3RrQXgb7J0pU5oGdx9TXEd8rQ
xWwgKEI9qwLMoL1Vrr2I4gShWYjwu3OW2pHyFPl7XF6xZlObKMVTS0wRLsV+12gn4SA57iKFrkdT
EkZLNrfu2Bus8C5q8+rqrj0V2f5Cxq9GybmHAjuvt/oOC5UzdHP9KZbmHrsxlM745pulsjXXHKrr
NzoMdXj4MCIOGGN5W3DlhdF+1J7r12q8wYXtWFF4GyCufGAcdMyEpYADTWxtbJr8JIXwQWfrzlzz
V82dp5DaR5w7Nm/CXl+Ep+CDV2nwIVvbPLHFfOy0U89UF2qrdmuefHayOZDjhFuFE4ANVXhOgmS4
WWrKWtfmlkrjCV/Roi5WLJqqbdTu1fSFr1vFpe8nYHyLFRpR+oPibjmpPrdHqMEa5sFdXM0hKzh0
080TpxyMN1GY9Uzkd3xPwfY+Wsf7QKvPTWCwR1nwHYr6KId2rm8qzMfdOxJB/r9ex6c9mkqSO2pw
GihZsMNyDLwA1drtXhKs+sld+u5te7gGqm0t88naZotvhELZvdNuSeOp9kP4jukD2aK243V30i3c
5dExPcZk0JGVU0Zz7TXE5ElJiHTQZq6sAv+u37SJHXkver3KKILJu+CEF+rcsjqH5CvGc+RC2Ipj
LNnweopiXbFZR3hNK05+H978F/kmfdO+wQgeJXTr02fhRTZSNX73WO7YLs70C33KGBbETjpbGXZK
4UqkNO6DYF1QaVhjBjMPOQLJpbYn2uqNgI7UvGTCMy8Qopm3hjs8rljG059j1x6Wy6J0itVkiG+W
3DLsBZqlcMXe5gHupHi18EqHFco6m5oQkJmX/IlYYcC1JvfLeOa2F9rzKtohgmmHGfcjPx+/lI32
TAst/CZLM0+1yTPi8MGUNrtxrQ1vlrgRFsI1TGz1Uh/7S5Pe8d3Jj3YpjrJ9BXoaLSnaWNBNYA8Q
MN8yucxyxkjluSQTDwi59Tww4EPI5tOGQbJPdaoYjKDeInXtfNz74z6qNkpHXjmLda7EXLCo4LIz
WMSvvgu1EdzGBzEMS7JIYQ5QDSKQoE44DAU2pLEX8MS+tJn+lQglbO1DsVacdFmsRsdftDO2QLNH
l+axDda5uFGL4hRzmwh6ekPDfNThhj753wyG4KQgfSV5p+WXGMe8XagiP9N4DgqA2qJAGfMe+WHK
JRk3ZHGHOSOBgwpGd4I3A+OysaKaVLMFwbnP9u9SnsE603aJjOMImAMrvrdgciLaLqPlMov0tUgm
iuYY3MPYU9nNE70KVfyDu1G6sqwsYPsRaK9HT+wqWHL2zxyf4Hoq36xiiZpjp7sdSN+AtxFrMwoa
0Q1I6VEWaeUuYKnPuUfeyGE8T1ZLdnMwps/mI+kul+8rUuyRigpxaZ00SO1W8uSRmP7EwJKe+Wdq
P77DK6IFbgqhWRQXI18OOTqQVaevxBmL2qAmI2hOzmMi8mVchfx2MUl7yHDmLT3uDaQGvJi5E/GC
EOC64TtivnCBIcAcR6581PFJOeH/aCuDyioQR52umWCUDZaAXymCv0ca/Kjt4M2f3//P1a/+hzLp
bS2RNKvva+y/Vr86SDWCqFjiSnR3UHD8tfolQgGzgi6iCUF/pk/9qL9WvzpLYhbT3x2AGrKPf0N9
Jv9i8atrBGKZBHEpEtDBnxe/wWjQw9JN36lSFjXmhxlg0aHiZSgzRWOMoT4vvAcqiq3NqO5CkqSC
Ed5Rfx7HI0LSobkzSI5BB1Yp5z4tZ1YfLHSVfE9Pcm25OvxwoU9/Lsr/V9oAJgzSuvqv/2Df8PfF
ug4xDl4cDg/VVKfz+WGxbgqGq4Hp9p0h7O9gBe6VmLApZVil9b1RtUTMX3Ifq6/QnHxSTAjWycqD
HzwEzKBWKNphzAY7Jw88Xpn5LdDofE00/XU9DCTiYXMQEH6UdtE8aWa30DOVYMCB2eytlhHNRQCN
pG41sDDKMPuGjbptYKBZ/c2gAz8k4Aha2EXRN4Xufxgac4lMBl16wzkuFq9lPlX8DyYtcT2kscOM
ZeKEDkRsje2HyhNrDSwyRMrJIIPGfOvyHEfDqouf/Z4h3yJlVdOQA5IARdBTCJQhqgE1wegaypWG
EHkwKffGdK8B1KGJpC68Z1G2VUxiIpgYkMuYeb8M8XjFEsCrHrM9K4Uq1Z7F9Fx3L74gP4VgqqQ8
WOVMPj3GhAjyckmjH6/FUmxRwGkvHpGtUjWANNvXYUrFyLwMBqcosxwNVroB98JE+TC8dDIhLemu
KI+x+mgwUA9StS7ZA/zmtvjlXYH51dDZREIn/ORWjSojCUxXIaE8fVcJ5qmYzNwX6M0zYaidmlZX
E96FFit9/9tvDv3LB+iHQ396gEz41W4CG9oxq/gulV/Aq+JybB+S2F00NQhyBeUS2JrwOaX+lF2j
7BtAzEXcBQuVlsjXP80kFf20lcUypWL/RZqK72b6+g9Ph2wh7wgbrsOYH30+2bHfp9Hr18f4uzOY
EoHKLy62KSvmp2MMcSvGgiX5jko4CBoSu0heW5ZCg+LSuQDsV5l/1lHe+v/0PsgpiQcvS3986o3P
+jMGzp8O+emhN/yBk9E45EhvNB7ij9hyn2IVmzuxVSbNtUEz7kIF7Id2qrJTV/TrtAB8GH9r4kOS
GPc5dpguV5ZJusrC99QlwGQY5pkIsY1YpzbqoHi0qwFYIk0WNFIifVWof49NBaKehU6KKl2KBKcn
sLlVj0gTbAU+RLGtdRRO0iatXtABzNrSXQyE2ofVDLx9HDyOyWtYE/F7tUr2Hj3iKKQqYnuPNwIF
ibBMJIpSAK/dwVZ6Ao15rZStokqG5wX/MUmSfSCOG4xifut8/TFS0PnbraKrljXNMgzx2qf7NlJS
KMb4JhwVVBHq0wpjltwLdlY8+aHjuveR6K++PqT8u2N+unVqX/TzwOSYenpI4oMnVgsvku50wP+J
5LQhWh93MLZWOi5dokOANLKm6diK1aS+BGMx93TK+E/e8KoQgCJnhAOa8lxKGLqpjMQQk/DSvk2C
/hrzsCfJ269PYKpHfXXRqDz9/HwFBbFHGifgx8+1qm188HYV0PpUIOw1oIiSe5DzQUeIJIMqS5d2
VxdHy8ylEwS6y8Pn3CRbbaQSX1H4jyQ7HWlrIqnGkFV12GLc+6Kq4kVgist2EI+Z4XLjgalui93X
50LV7fOpGIo1xSdhtNSnPMyfTiXrCM/VujBwNIj6UQ/CpSgevj6E9KtjUPEjK541laZNoO8fh6M8
hT2cCByjxH3neuOmSuK97zFbNpSYamJoTFiBIwSQAiJVB+erJXXBi2h3WfbXP8svRi3TmsZGfFmg
5j9/cnUjjblqhQwh2X1UEXFXvxISWabLWDhJJEB/fbQpbOTz1SV+VIeIa2IUYKX285mnVi7loRXQ
mUaTia0SIz39ZS1edShOPYOgJ3VaVTAgALA0U/LR0FgbIGOl6KPwhUWnFUu3639zEX7x/Jmcv24o
hiJTif2k41VDXWnjseH2zZBL0oE2yXEoitDOdKyD9aafOu9YzL++GL+8Fj8c9dO1MPUh9VKlZoZk
59/5j5FmrhOTIZKonpx909dHmxDGf7/0/zqcJE6TyQ9z4Ng3aZJ5nQ9O+mBI9cxXXgQ5TmYiHX8f
sJcq2XL2UBn7VGLSGqml9Hdf/whfX2ZpsrL8+BNUmFvqEIms06oPSZ0gQpn8E+9l11z1gq3i0K6U
tvrN1D/Zrb88708PdG8KY2U1HDXrLQc9jK+AmCM6LzNiWo8OW585obXzwmfhx5DEyeu1MUvUZwW+
cJUyfqU7310mEEUjWobWQQwleyDnkQTqlas9GZOnQIloTw0GAWH6Rg6wuwnrOAnuCv+QwwVJNGmR
eyAm0fgCoemL2wi2yLTg5xX6feaF4O3j34xjWG/+fuI479kqsSAhUWfS3f94ubvAtLJBy/jAu9SW
4muPiFKJpUOJrkvrZDsCH995tx75uUgaSNeDl0U6I3b3uXSoFAhIoCREE1pmfCpc3WH1du4ZktMo
IXakXKlqdLUy7T6lfqOQ41hKc51WI1KcY0ri1JTXq4GfJBaOGClTdYIgQjvd8Nij2mkAYonFotK2
OVlODUv+dEC3gbI1aUQ4icaiS9RFFBasOmhOqiAAAc8aPtDTPNgq3bUDu+CJydFQeltAuTGStFNT
Y81rbVGN5QoD/aqTqvcxw8yjU8ytYtJMq1bR5h2lItes+kPRQMNzo9pTqJW1WzJfHkU/yhdaZ7xb
unAsgARrXbRHynjJWMQbCWr9hig001MvisviLhPRKfVjTB/TlASSXUhgZwpbM9KsFOwuMiTHWH4X
WprAGhrihmqJURGl96Hkkh1DnIDXvktl4FEeYpIBfAgXq+OOUORb7epzWV/59PDMprX9+pUV3Fwl
zTxzsQWli3IKykXanLW3gvp9Q8m+0t/zlG5Ios4T81HP3nW4z9yM6B5YXs/UnrQdmcVaAPZ0DOeY
uOZl8U1DXoyxfi7Ej570gd8J1UrsZIqOY9Obqx0IuwimVc92icwkX5iXFaSXnnKMYAc4YMW4RZcA
oLFFmVzldq/E93XbrA1I2p58L/FJm9LGSoGQSVAnYopc/dSYhoSB/j9tIyfzCWzPUe+1pdP0rwFt
70Gly4GwzAgeBAVNSVmcYLDMhYGxEanQPvQhkYbuq0tsnkqYdBPTNm7OSlM9V1m7aBJECsyvIjgb
10rnY2QRLJyvtN68BTXlUdLR3/KcsFcrQejIPeS0fBZx8hQX8Ap6f6M39y57UsMsVn1A1yoHc1Ma
ZACAuOrVWQyvauTxXon0qmIrZ5XTUi6OQGgKtL8G1ha0y9O3yNSG9RB1oT+vA4RLEmXgxi/FRYgO
LTCBjJuMJoLWOQEggqK/9/x0I5fVZtTQetPdpuyx0qsCTLawhDxyFoB+WuW4MkOqlbq316riZJR3
mlRtraq2s3qYKyjqSx1+qPCaNd5dKcZ4m7NVVqtvaeGurCpfubh/Fc+ctUa0UAmk8YaFIdZzPVU3
qSwRSKceDUHbmCF9b8IGBldcRs27ADB4mJ6hqHMqkZ012b0TH9kyX3WJtAUeLVkAlI4lVykpko6V
fkjH8SRNu2fKIV0f0ps2SdHVUpxUIakUyS6EdBYYFAFZZ4sACHTyntLozfRwWrX07j3PtBUT/gD6
2DrIbopc04niZoKuIDbCCiTToqZiWnrSsi4O7QhIMIW3DGivpSyhhOO1AO3s6hTELcoSEUpU8GFj
nNHCVFeJshek0W4sbd8SqCUU0GXz4DoK4iEfIS2OdNhz/1ZDnGnY9CiEChE9dMvbdBdmBtA2Gew2
qeZjcDNkdx0G4zHzaztWlE1siOyFdOSr4sKPyxc/D2+uNfVhykWdlYuwxgGY0g2iLxinGrIwnUAN
ddEJ/WOIgMtAKwxr594U2pN1TczyRWDm8Md2mw0UWJGRDFKGEsht52375NFvjeNngwCJOC03hXHx
oeYokBIFKuIFpV850NYRYchmtbaCzIFZA9vWX01y/Epm4aOaQD67mwSsTsjCXS8A46cWG6eg4MV8
E/npu6vv+BAPQZY4hogzLzH2ht+DO7f2niqt+1zctGRs9TzoLgYj6nyzoIR6b3H1yG9i00pJn7Q/
+K3cbuCMVlmwGtmW5mL05hE+MiBGiuNu20exbaHdEYebiZg7CxUnr4x5XTCgI7ptfWUelBLLQZDp
g7+RVLJd6kehCuDVmAup6w6BiOxTKy89RSw/FncRuFERvqlgQlvtzVkCM0Q3x3UIsXls0ouvxova
v4jKMS2FtWFRF++CGxCemSlo72YJIQLFloit1ARa1/Qy6WN3puytKgBQhk5hD5CooORrl29spFD7
w52OAVWBfey1OxmstVQ/6EK3VkYCnNGPGogweGZmZfOShXWBgBhhT63DoboBEfFKumLRQqmia5cf
VTffWwmeK/0xrL1VELgEomwKLdpINWV566XrMGjhS7cmpzYKrhaBeiMqM1OOll7zEfWwC0kkMYyT
Qd9dQtOTNiFLmnIrF5cYr0qR60sh69bCVCFvdxX00oyyTRww4JfpJfZLYOHNsqTQX+e7DmznSKuj
sV6L8Q0vm2/pqGwBBpQDhMGQFudbItLKURL8QgL53qLT03oxZFJRumBVIouyCLKWYxJhomwt+vXZ
9SME0+FKUYK9n0fcSTjG4JM36kUoactlxXspiXcjARTi1HWuVRu61V5uTCeH5JKZxTYyaYmQjR0K
2VnMuejDsY1IhEU+NAzXqMpemorSoDj4NvO2I2bWgemcUbm+mUJwkaQ7F42ogGlfM771GrpuuiBq
nxwLkwZdvpKH6CVnCy0k9yOZ5mb1irNJqS7ML09W/17INB2yU2tRt0BJHFSI2YW95TU7nyfBB3Vl
NYQ2uxaLJQKFBMyySLWiyulooHawZ0rTiWTAAxj1Emx9sHHs1r3W3nhXt9EjwT11EO6igkePeNGN
NqZOoiEVIHR+hOmZtPR5E53A8ZD+dRHRj36Qvf5Sd3ce3tUx3Kow5yHEwOQhM2htUvus2uDkl+R7
SqdOABPmnnRsR2MCJ0Yc5SfDa85JYIBuqxZhjMc2Ygoo1G8Gt96sG5qDAnm0D96tuAQdLlUHEvAg
1Ga1D6C+Yx6KeLxyqwQAxwMl+xeZsIe5JI+GHbr4CBMNc5rEbFT6BTLTLAidpIwLbamrsLHrwjaL
tjr0Anr1DOB9a+yTvrGODD7k8iBvDUNGmkBaZYJ0Fn3z7I6lLYsV6yZuRyKR3AbJaYiRLcy8hPWX
ybUQZNdc1dnkH9RVeDIbtaSJxTfsLGkuSEDViorCS39isdBGni2oh7Q4S4i8Za86+lK8i0hSUIuN
T7+5RvwgUUSNTI8u/0mLklWep0spcUSkE1NeXkmPuCc4dZvGOqvik1CYCzmAZhdfWcc9ySVjWpeR
oyutDBfEhisdJOR8XqryH7HD5WPJCOMSolrJ15aORBZfGw1E4DXzDjmN4Fw1bNd9qXFXJtGzKOlL
xeJRCmUSJjzaDwGe7VJrFlEq2iOL0XiQVnpNamIMiSKBvZc0wp3fnwVUPRkR6JK1I+N43kQ0fAdv
rWbyRiItMXKTqxjGu8HsNgYk2zYL1zVW7SDfa8CAJA1SHb66SrvqEXLbmhWyQdPXH49avVfGS2Gd
BNokEnx7j7JacstE31a118RdZVJ5Lol9JBwJtmqnY91gWYZ52G4U+WiohCyMrv/E1k+bqZX3IrDY
nXJjWwOMupyfw5IvGG5EnQQLjgzf3yrzp2C8WryzphkvaxWY8N+UuafK3KfCMllq6LdEQzGnP37e
Y2XhWIVpSUio2byE2jrDg6E6X++a1V+UaH46xqcNrNbBdxJ7jtEF/krXmQukcAOPzvYsY1P5wWW0
UJBmEcEXJiZZcZ4iLMdYZyfKS0L3RzkJlQEdeKewbmmldalHji9WDDaEbcr0SuvHXrvl2rMFR5BW
eajtRQinsbKvxjs/fxNw0frJsgrLlQ8pPWBuU7tzoRrHKl9blGbHq5jJ6xKUsVIP6Nmj32zhf1E3
+OkCfCqPygF3sF6bHp4La6UiKzWLEyZe9mvfMo1oSyxTqdD/pl7yq93zj5/sp9p6n+R1KDVc9T40
ZxlRqp38m3LI747wqepk1LkcpKzfnUG+j4yecnv8m3P4RYXppwv3qQLQZkzqpcwR1PI1qGniye+J
h7JbPovVuPjNbfr1k2B+Ki8FcpxKqsuxLOPDr/FQ6cJvqnS/OZvPzayg0+Biiobn+GNqa/Awa7oO
ZXYozUdNV35zz8m/6K1AswM9BWwPXsD33suP5bK0KFX6Z54z7TkzZdl6AvhyAJbdSSr6hcDG0KOw
nreZXQ9XP30JQgj9OSoMV6U+8FpMkT6DsM0UyvSB/pvqzi/HnR8a85/uTqPPPaMBCuBkmLtp/M2b
2ilZ7v1/fKY/HOXTHVrKfeCP0+hW+aRrM5+X0vHrI0jSb87k833TGZkh5Z3GMerIIEKygPwc12m/
oltOAvwgBbhJOoQ6tQVJgFk8adx1LgJZolSY1aGtBOFmWlZqQWIbIztTxE9eFy2MpnG8EbZbm2Ml
ZiOCQSTDZikr1Nz9EbN/46QlOrnBsOvqWFpYIdW9MeqYo0i3Kdbj6C4o4h+TQp+D/F1G+bqKgo2W
j7bMdspTH0wFDCEOE7Nf911JtYo2mrqbhl/Peh18ltvuZuxS+hsATv1txDoJfoAekxvLQNmhqDVN
vI8FEjUEiqnu7WL5aQoxjkxMf0zbrj5N0Wzf4dtgbcshRNHRzvxHGUsivJRZ1nDDtaCtZZLigYOX
r76y8icZEjYf713PMNJT3ByEs+FeGoI0/MlJT+EissAjkjLf4k8FbQjRKV2p4bHKkNtLg92hApKR
9GieSpqWkyTNaYDD7cknq9P2kWzNQ0pqQ69cv98P//unnmb1XZjxluVDGXh+/emv/32fJfz+P9N7
/vWa//75r7zlH99ygb7+p7/Yac1Qdm4+yuHuo2ri+p8qkOmV/69f/Aeg5H7IP/7rP/KsQrk/z94/
frZNMzzIIjoTidb6FFfO3P+VOEZReHx+Fsf87f3/FMeYf8BsIgkdefh3+bf8lzhmyhuEeKKiTdEs
xqe/tDGwPBXNJEtQ4cukrzPa/6WN0RDi0JnGsY3gHGD3P6/K6c/VzJ+fwa/bzrAA/zbW//yTf+pc
ZEXmqgS64tWSNon2aKjSbYhrsCDVk1Uhv26o8fRZwv1h2VJCuTlSmm/4tEGWkA1Rj9YD3CJ8GyGy
7/ZiqOM8jYijbsWZq2y6kYc50uqN51GBHT1HjiVpNUbZNZlQoGF5FjU6gn6r3NxMIk7QYq2LBSwA
mdIGNERry7o3IoK/6uxpjPgH3+OPOJZBbbIhFgJHkNgmBj0IynBK4XQMq2QhjZ4vsA4JT4Hr6zZV
u2e51lEOG5QAo/7S59LLWEqXuGOln7yman3SsfCqnrVWY2VtRiFWjbK90wbtwjYPnwUdlTRpzjBP
V0JkzYnjpfaKCq6Lj2JQkUignktJmekFihGD6Ks+psrd6dQdM3+Z9gjl/I7RI7VMaszYRDABCoN1
TJqa+nK3CobgYwAekmB+rHRjkxrwmbv+Q9H7alkRU54Gw95zGSWUxH8STEqxRnWndXCRtcFfiij3
LNcgjK/vNlaGcrWIczgiLSlqrGPTACogWOjSI8NVIASnoyZn0KE1Mm3ySRpzBalMLSO8Ybd4bTOR
SlPW6wTSxfsq92E3NbHdpPkxbuFMU8ztl50rXIK2r2xZkG8y1NFaahdViWcWQDE1gAZ5ZeUa6yin
msgQK1JEmuoU85wNuxGNC7nEl5SEsEdMpYZBUzzHinwVk7RH7Jei3rZi41Uk/ptZZOlrbNjDPrs2
YTRsdQ0LdCCRf91XhgLGWSI7foKeGHq7bw10R7nobthPEkje7sdYRjOPEY+Yg7JQN0MmnPrU3dcj
ZuDG018jUmPnRYIwufQofiTV1lWpRCdPQZqJ68Z/YXJeyuCiKFoWH3Lj3fI+2YbRvsCfRSKf16rn
lv3nTAiT8xiSAljwzvnYknpoCtGtV2k7wiQrdRT+ZrbzffVJq6On2LReshp1FLUsQtvY3MxzPQef
B2tdGC5pEux6TYExn1fbTgydZpygHKTLDk20LRI0GoVwSILEyQWCnbvAUY1oZ6TetSzjeU1+b0HI
8CzysaSr1jYrRwdK9TJvwq1UvhnGOUg1MOYl7oHKdqeJpyMHsxhhZgPqCeNt0wqvpVDuNS3GMsyx
A/UZNvGDh74samAYVN1776MWbqX7QsRJT5V1T3rtnVBwrUxEqCJiEfb3t3as9kknLf3SsAuaMwpC
KXzsE2DcmDx+mDY0dThYbbAzrP7R7+tlrcdLPQMv2Y3jui5QerOVLEONCOqOCwVKfqY3PVGdrbq1
vIfSC4ZtJdH3BHGCPJ11vgCm0UC/YJqkKuUnP84eFE3gglDwCWNcWiOigyhkE9WnD2klbVsxepaj
xwacypDh3IVKI4J+YGZVPX8uYxL0VJ5Kug20IRLVXJrimTLGWm7QO1sY1MY0OloRFRoTxXJACV3H
tZup0WubNU6utOODlI/162gE2ir0iWGj1VJQgBeJIPBYD/grsaFMIp/aQLU9tE0BWR5pt5EhGoAs
Xeh07lR62DkVxE4MMFCad4r+yBk7AjGPQhZ8G1EgJ6h504GGvybnN1ktdqNEU6wfqGGK6rxs8atb
8VOLGFhB5tF19Z1eKM2fe4j/kbO/yRSroUIVJ6Q2sbtMxF/N/tK0wfhx9v/F+/8x+0NftGQZPQK0
R/780RhmSn8gm1B03fyOL/vONvsLezaJVVkv/Cvo4l/Tv/YHBjbUsaKG3Pa7nezfmP5Zh3ya/n/6
0WXxuxb1x61RLqphJVuSI4nNbvCZorJOuQ87KlWRmF4aM3qQtOCx1pvQHiLDnHXu1Gok42DWN+ID
9MFDnHZ3o9k5sljuM7ld5kg9OndYuqG4C33010EvOYJSr1nv7joqOpqPKMQH3iAU9Tc3Nh6UqjyM
Ao1E1PE1WVOGIj6ltYeiJO/pB6TMfN3ZjXAOqMq+DIMT+QROFQi2pj+1Cq3QtjLvh648RK10lUL3
sUhIwxAsyut4mTXzYhj1g+C2pLa3Vw3vVc78Xg/aa5FhGJ1A/RI1l7XY+4BdZFQqURE5OcYoGufg
pdG8a2sDQWNekYkegFfxTOxRoUKTZZAgm5j5tpHyQ1GOy9YEvzHE666mg05vVMpxoxWk2uWgT1de
LsNIoD5QVf6mRgYzmvHedSUCnwRKg22NpVSnf0uP5GDGtNikuDhnGZgLqTmIyUEXm0toSSfLr25S
SaOj828ZVu26y8918t3yXftE8rE+8FGoWnlNKjMFziwLPXQJiHW9TLlzFRJy5fpWugWkufSYxu3B
9bxj6b5nVT8rLdEZwHA3MvU8L9sIlvsah6GD+HbVWT0+DAHjt7qIcYJYArvpJjiVyXOiu/cqVom+
t+4UUdjkFZTNlC1tp0N/CHbEXDCNb2sKTcDDZzgmFxpY0FkryqRREZceiiYKPRw8qWwnwjnKUnHR
x93B75sH3aS0nRkLU6jp4FP2dhWZkUuH8C7tVR02Aq7GLrmPamHh1SByhKVXUwXulXchkUr8AmM/
G6KEqiprkXAIX6xk0h1HWwXTDtVANqVie9DTfN7o8SYPUFZ2Ad2SauOR9RZ5NJ+U7pn1wFmnStBA
2GjGmj5W6Iy6f40by1aGYa+Dycw1n0AQYu4kDL7mNauap0ksWUPCtFA102HcBpQWVCu9H5p0m7p0
AcBYxnqxTrB9tWoJIcJdalm5zKDw9qO4UmEB0e3DXENBm/JVX6n7OBpe1cZCr30ZjZOSPVDx/kfd
7H/mGI6TVmZIJMDdQB0/6b6+GMNR/DPI/zSG//39/9zBWX/ouoLSTRbBnv8Z8P4Pc+8E10X6J+sW
d4hk/JRjpP2BJ0KUGKsUlL2f4Lpk0E/afkmEl86S6d/ZwqkaO8ifCtekwmNsxsKgiiozwmSk+FEc
lMaDEBfdxIR14/gaxZbjd6KdVcLDKHi2EZAiTt6cXxjLNMiqeVgTnlz3thrWuEjdWVI150oxHC02
7IGUSJeyN6vszRiaqMjkUyC0yowu8zIEOV6pVBL0DlBjPLoPrp7qIfkzwUas60dJx6ZZvAzBuFVT
9kvSiG+4oK2EQC1WaULvB2PpFwB+gZPTvYlbzEit29ulDtVIH8q5GNbCTBEEvAmSCsNvHOyKnKQh
oC9nW5W2CNFryMpz3wZPENaXg4IT16rsAsqMagXHHI5QYyiHwlVPNFL36thS9xAwnDaj41baLcDq
qgxcHBNmiyGCwKjOY0eNJPSSuZDUixENC+RuzBUEdYpPXuLtEsE7aVWPq1ZYyEq76jX6vKQwK278
VOgFnnp4ZYF77L38JpDimQ/mNSaJxwgBLMpae/CjOGGRHX+ziGJDTkKSb4UwKTbvTWyUcjduRGyd
FbIgYP6rqvS+uSn834QBCd4jhjpVQ08k+egq4rt4wMmoEHVES4SYS/miSZN3TFHs2q0wbTVuMGGp
APOJK8tDGlcK92mKXSzv6PwldinEM92XHLNQHrxiWIkUyAjCkBatvjbl1NFLczkmIfbRzJsPCq7i
HqjBuJCqYOlqieMjTPFfJT1epA3cK8tk/4qVlxFOD10nHbD0KvquEjG1DaZcgAtBbjNE8loKU/U+
0XzhLh/Ic9Bc0uBy4jwzkjdpFMUgGCqYikEZ79xS2bo1hJ08Fu9LLwTJQh4mu5qLX0RrK+9sI++3
on6XSfEhQ6ZmeJWdEOn2f7k7rx63sXSL/iIazOGVpKiskiqowgtRkTln/vq76LluhwZm0K+NHkwb
RqusKovnfGHvtbsaIcEYVycJwkU56zc5i67Iql9ahbBX1nvKqJ9Zs4DMb82LOhkwZkDp8FMXFeXc
FQ3b9K9KSU5FFl8VdAFz0NtVxb0XVHd9mO3IUsIr2MLfkGwtpsVXQM6TfpwUy2KBaKMJuaFVstoD
GqqQbdm0IIjTt2mqr5BjD2MZ4Ri6jyGwSZ1b1CP7yvLgj+muLagmojh4SkXoR7V+kgJSwrjbsyyl
cQZBbaO4hfO6kUwcoFm/9iWRh3tGAoP6gktWj7CJ1ypbVwhFKKZOY8ogoJgVf+XXp1j8aIrsDqbk
ca4Edv4a+6aGWmCBQZZ7K05POrbAjmuxQpSVIQhQQO8rBBAqXbZrLEhnaJWmoH3t5OrE9ITE3PZo
AXI2rZQHqiSwEZv61Gz1bDE9tvO7wmjXn3Sd+edukLYSeSMEEid8IIJwP3QwqouZrCcSQbVqLbHF
lnN9P5uvZbet8QSWtbIBIhLGl8RItoKUORUoeVXSNnXZP7V1u5vD8aRUQrKz8PXKDGymiL8r0fgU
1f6lEnkSiIoMfZz8YwRzlYX5NG/TDr2nBvlDsBj3Ewht+Ww7i1NFykxaGPdF2zsiJknLH1kHq2Q9
CxxKsryK6/o49rkd6eQYmxr9PO7lgkAFs1hnoJVan9aW6PMYKYEwXuQxX5PP4cSJ9ZhE1irjL5Sl
sGQwxTLe8rr14llcISNbMfXd1Dg+i4KNfVo7KoVMoMHCCVxjTCBHkVWtimcWqavcsmDvUPnlxmPe
g9VFZCIK1l1F0yrCvxUEkUercRHD3SX5/JTPUBHJ4IMHFLPBxQ2BlRrvEJNhcVWaswlYmLVfi26s
8IkWGIdDgKR7KNBNoa1wtLRdq010m2fTY5vPTqhkANQstymAJyEg7WXyjqcGroR54w98GEcQaAkE
POG1y7W9qc0czqCucOuGLG4H3z+xQTkWMe1pnCWPVsWQZtQ3SV496ByXVcSjiHgGSK7omDqdvjXO
us1I60qO26vVCnspQapgkcLRApmbJQNkLqFzgjE6eRFeppG7m02DPcqil5fVo4FsS8qIgwGVoFhT
fR5G49/c62oy/xio9qGLSvr/rJMWg8vvddLfXv9LnQRflA26tYysYXP/nHRb3ywIKJaofbdjUBj9
HHVr3xTm2QaJchQvGApYrf4YdWvfAI8aMnJoolx40/8ohACC6t/qpF/fOv7K3+sk0QfxEErxsCm0
5wTwSMbVM2n7zihfx7m4q8lTMoKZMDerA6DjE07QX7guPd1/jGblK1YFxyyqp6pFIVyV4K3j6q2U
6n0vM/AsmfXpGQVPCtxXWgXoraOZsyIXGIibON51ZasCOY6wVfdZjWrsaiXaNY57yzGE7aIorQWg
vYLOeKwFN/FoCuRLIQfHSzHLXimMSH6BhKmJ4hHvdCtV3blGZ6KDTET5wYlTP4yITGIZiU6WArus
BriMw2msqn2MxZ54pW3YXUYSRopS8S8hR1tm5JVdaO+Rms22NgDXkhcd/7QLA4S58yWp/RdfpNEu
SHM1tae0JCJHAtQgWh/ZFF5K9H1SfyMgJarR9Y4R18UsM4sO7LTIvB7NoUhqWNnT7IF3++qHam9k
r6p0rDrkMzXS9SVEShM7iNPyQUALyPbZDdtonaCIFeuOzmkIQ6/pABm2GjgtWvW7ObDIYCdzq0HP
qWqxF6UhlrTJxReLQaqRLgRkbls/BY5hbcsO5HfoV7fmVJNuiyJRhnlcePpdHCrlyqcJNePcqTsN
/CrSiyHc9g1hiMFxFut9rr0FeoerdNafO5ga5ogGUy5Rd+nSdC4FCXOpAEm2YuRc6+G6opPHLHQS
8nCdmgYKGHOBO5CK27+VM65NKqxNJmTnLBrjlRHKT9Osg0MQXxsOplrQBzchpdnI0i81uDXI5lon
Qew0pr9KBCqLhTGLjrYKg3XJiT6Rq5335GOnqBCF3p2Fp0HvPVIGGe+b7yKhomlMNpG/bSSwfPkS
rJnGa5InTkHSOJo+rWkv7FJ7Hrr7eTHaZzBd037V6BXKLxNl6KyeYjnyolF4pNG5KfAddFgC3BLY
TdEpVB8pzM1QcrtoOhvZeG3M1lGpUiwrOo8Ky/WwQ7gLzUvm4plZmyg6WYs16fFhfG1nfBkTk3Nh
5gPbdP5N2PimMyqoHhO/JiOCv9+8pFwygvSr6ZSdsiTuMIqtuKgnwVxFQXDU++6k+ky4gevo2uAF
hF/6QOZTePaD8VUS/RFDB9SDAh1otmrH5lbH6O0vtHKCOAQdJWt8H0mjp2a95+vhrlLMAwkit34X
I6BOb1gdrGuigVQepVIA/ir0iFXmIIGXE+sso8YsA8SJXG4ug/WgqfxsWWWJxePcwjUlMalUH3uw
kqJoubo0HtoxWIeFarnom1966LxSiOgTzDwLuJirUIEepIHKlSGQhb7kzGK5kUZj3SDNIN9V4U8r
UZ8HlisWy8dWzQ7GYtfU2v0cyd5sjGuUqnyysIyEHUsRnabCNPPHvkdkH3UwRARCQ5v6RiWGRCW6
KKHQaefw1BPpVrX1KkVx3C7W8JHIK/k/Wqh/53ABFSO9l0FzbdHoL1PS/zJcIOf0z0vz76//MSCW
v3EZc+8hTGFq8X0J/GO4QC4G6acMphUGsOJ3YPcvA2JafqAKOtFtJK0xEvh5acrLrAKiAgmSXMP/
6NIkd/LPS/P3t64sw4dfBsTqVMWkIRjmRiqOlnlMSQzPwGCjZW9hsha5jRDSeJDym1F/D2dz26xa
6MEaJ272mTwQ6wKwYOjvc4Qc8j64KNo6YYj61j/WyGq0nXrJM8Db0pXmdYVIpCYzYX6brfvYkBjh
YilwCA2z4G5G4BC1i0AjeduE74LhGbfCCh2JlXI3vo4AhJnnipdC9TJGgWg1/VUOh+SoRAd9I30G
TwBU2sgLMTKY/mEomiPI72YVy3bvpx6pAhtf8/LmzmoPk7CTxXMV3fbluRceM+VAp8rcYBUKj5V2
27mlvifjtzj7hGAA6tX2aby1+IMXZMyKfZsSb4Sc4a981cw1COyxW2N/bsfQ1dewsRXLVgYw/2dc
aYyVCaZgeVjKbmzCO2cAidxfe1RNixO8w1EY26K1ByZMaKZRXObxlNUL+uisYH2CCwPLWzHXmbQG
EU6D3zF2ZNQoPwqEVI5Ipzcqt4fIBAfIF52WGyAdGcFAIaUM8V/fzNFtuR1YbzuiuMXpNUBXim7R
HIZnfg9nMgdxJZ7BzopP6Rfw6Cp+QC8qWHDUZKDHC6uqJ5ztqt5pxTuCDlihpheTlVBTvEjJjh46
v7b5psKJwo6VuTS/LdrdUX6I39sPgGD8oddjcjIv4rqifLKjt2IDVTr40hQU6B5iOl/aDQYye7Lq
HW6Hsnfgb1i9HYfUEyReOyUx9t2hGju223jRjCdZg6yE89NpZGTaJ//MMKn0hXtBlK+NO4n1bcDn
jclt7BD9ab3A1O20hrgyu/5ijQo0ya5XmOXftS9SjGck3lRT9Fo7Td/L79HWeJlovTq7OExexc3p
mNN+OpCJLH2FJ7pBAlSAIRe2f1NsyaGy4z0ehHHNRo8W3X/KxNN4pc8d3fJUc8Cjpb+ifNVPkD7b
Y598CMl6oH6UHZFbGL3wncy4BTlRta7UAyaeHvJn4cbw5llhWr7TaxLqH5KsakfODnrkyvdglo8G
ZScTHmKOEE3zDegd/NYCQwb80WrfAUBj0GSbvIif9012V+52BZK/AERc3RFeTrU6O8HHCopw68j3
6gfCVal8ZxqER0MgNBFYsYg42itukpvwJVI3aedCYttgOGgeiRWRzmw2D+LkkEK1QlTlwSvlZ3Ag
yWOrnfWCqsELL/4pWHLpDGNFuDUpqlh79CZ6yGOWxpPNGEp4GRQnf0VUPrMYAte0TGNAfK7wO6M2
Y81t1+1zSd1i5oSqIHkiYSQ9TuCtlGc/KpivfYrRTdQEGyQD8vzWTW/fT/l/6YVGPCh7RGbPy2Rb
++/TchNOzx9dIKqkP17/80JjQm0sFyWskiWz6a8ukHhQZE4MyxUVAtH3ufdfKEziQRfFk8jA/HsT
+FsXqDJZl0ml0vXlFvxnMKCF8vn7tPy3t26Iy4X3y4U2o7Bk7VRaG3MIXAFlg9nuS9yB6p1lAZgN
GRgr53yJioRgVxri2oRqY11H/TYzvhjMLSYrb5zGXZ2LhF82BNsQRUkkJYLZXS5J1zp94Mf+MWQ5
LDAO6hqF3vBaEzKqDWQ1GA96H60U8h9hUPZTy4jOr3CcsOzrNpPJZqwY1hWQynrwLbRCMkYuLlXB
Ws/zuMnixI0XH/2Sty6RHzSP7Qpl5S0TbtX26/F+nDLSGjhDGVWibCEFz9i34PBhJrf+wySGSMEj
j5z2p6HNDhVnn0SORpO0K20+5CgT5FqUHDVUL03C5KWT5xPuKMbUAzjpxKumez27I6yImSN8ElJM
MfNp2BbGftpWcgGmr7uQzZbTU3HuT+g85LJ/FvTPtAP8JprgTQYJWL6SW26vjQcBI6CESabV+te8
ha4/GDsxqzfWFOzKUCb+Mla2I6PIUp9ea7NYRX3oCam/HfuePvRiRdlD1aO0UkgS1Hd+6u9T4Ca6
BQEwRSQGS/nsM2OVo7vCL4CXNFQHIQyA3sm0xk3bWwSbrs9KOo0RswGmiCmt7CB9y9BmUq+QI1uL
r1Iw0KgluDEfpfJDqHHzRMOh9++E5DgY0O+r6GJ0zT5HWk+gziEXAOnJ1CAyDdZC/W6DN9+8lON7
PH1UabaW1N6NtR0if7tU5COfnk9Bj0JsyM0tIYJoNaz7BFNkYtYHiLb3Qtt6aT4fktx8CHsRNHGK
6Err7lL2pIV4XDhGvqxu8wkRjMS2MCrS7cS+p0WnY0syKOMITL5tlBltMmw9y0qP6GC2YZR7kYVY
NO64l+tzi2bNrmpPEn2IbJOEP3S+5tiQmnnJByIKqIaNZFrTjRypDypw/NHw78dmgf1zDRFo2nUM
9wa0AsmdqD1Hyo1M7mjbPedkUoRq4rC4dSPiUQdiUo3GustmfRXARDSJMgiSm0CXr+osnmvFOqVq
DeyfWWgIPnxvzeL9AAc+Sr/K4HGqLFfAW/svPsbZpVAH0gWIMu3JMtH6b32JqvwpXPn7638M80wC
RS3Unkhif+tKDOubKAFGomP5K2r0R1eiflNAPRnAmTRF5A745RBXv8kS6DUIBgqkOG6Hf7Ly5JV/
HuLLG2fvClLOQgWzzBN/PcSzvvTVMNGLjRG13Uqvs0MRDbu8Fff4hoOVVprj66gxbtOtBq1AtuuZ
jc/q1jTaNwMgho0kscASJe1EOSfZQNiWmnkye4wOZiApbqBj6NTj+EbrHrG5v9RttiuMaB0zzLcz
UBP4CbZ52uG8RxcedG1zX/ij7xiwB4WawAajxQIuVuG2yYo1QzxHq9H4tSJTioQojGZ40fL44vcI
zGIl5SjCcuE2VXowamxw08QBXvfNvsmhKBmlD4+0wlc2xo3XCRi8M9jAxlisRb2s3D4iUW6Skrss
Z6ouFe2L0g7uTEZaW5GrBSc20y3WYYhdjaRS1r7YSU7sQ202UYBMDCe1ZAJuax6aVlIRhwGAjRoq
N4H7pZy7HQNR1lEY/iaGnKN0G3XKRpp1ddWMYNgz/EeRMbsFUYThjI1DDXEcyxNINUVYdZHl5oV8
TEY0E1PVDc/tHHBwjasGwG7dv2kNBOlZeyOXEBKxXni9zCyyL/H0mor1oXQE8QiR9G9+yvmkQ68y
CdoCvfS/RvbUan+I0xeN1x+v/1GsIU9Tl6eZGftSWf2c2C/qNCbokH10JOriHxN7DRIZRhrZ4P3I
OhXez+GDquiM/g2VL4ukTfsnjzlf7s/H/Ps7X9TzEhTJ76r7Xx/zom/6YFikPuSX44PHyD3SMIR6
/JJUD2YVeIMaOPIYXBOlRvpY7CbTfysiA8EO+ob5zQ+RAc8gjKPgnXn5KVr6i4k9U9+IiAeS8xQp
EDzMgNoLRGKobSWjcHQAuuMMzwLv86A8dCiJUBP5roQbKBfFqxmMh1IdD02svYyFem8NGZwCedVX
5ME05TUgHNsXopuxrF9z9uD6oDnxzLwyIbgsGqZjVmd3elC++sliAIGUlETBQQiR9A8DI3f9c9Gv
6iRR9X1PTBLbggT8d1UPoE4MD6Xx7KgztZmst3hoUjL6sP/5EkNTi0VeWfZ7ZUgYbjBXgLZgSQ+h
hs8+Z/+ATbXAhCtktkJgS0z7Su4y0EJGxXcQc+LuGilAHfVLm0e4XmJ2m6W9eIYHFnE1q4TBURRr
jbyaaIyBxrLnRLUV8VOnKSOlZ5OX/qmZSIDBv1hrkI1T9ZSFdI5ZfizAQlTkOtdZtqr0z2CRQ8lh
vM5UFnzdeDuKaxlsrU/nrQdEEmVvZjWset5oDux2ik5+GnlyOZzoIL4WqJgpWMuceWskCkb5W7Tr
DIQe0xYdPlq7fgZp0YV4YCkCo+c+3gYgZ+Jki1IESkJ4w6R0Y4JpU5L4eeZIvlf68XmudGAYREKA
vCA4Am+iw3gOZFc+vsqT5vbonMehJ3KObtNM931Y2YQi0npf5JxGk4iYxLdH1drMLHvj2doHenAa
fYT6Q015U2ZMITSg5Bps2iq5r4DKN81C1hSF94Ho5yov+LHU4c6CdBAlwjGKhYNciVic5WPEJiju
4z0SbFfoGEoF1fjpT3FqUwI/ywy/o0L7ksJsXxTJc2MV51kZHtMRfD5++ai7FJFwJCYQcTmxGEPv
04mQjZyFw25Stbu0KXdTpe/9ITCcqAyfgTHArQmfZ2MR96/MHpCWlaKbn8WRvVFgEcgNdEWyjkZK
8Jc6ocMnuU/iFkCXLpDt2mQjKkEcBpW/qQqisYwlMQgbVxVfMwpvNYwJatE2islHttPi94mCuTcE
JyvxJkhlcVQMBKVTqexGK0ciUfHkh8MWYpzu9erXMJLoFYewIGBMz42DQIrpfy4dlFY4iR2pJ0M3
nVRYKv/uMhEfEXhGTnoejv/R7asLE/D3ne+yLv7t9T/LRGNxTRncMd9LRUq+/x9fG+Y3SydHe4H/
UvfhZfq581W/ses1oPJpGmf7d1X0jxuEQhFLu4QMG/0z4rp/NL6G8vfnDcL3rGmSiCFnuTvVP8bX
xdySgW7hI9D6wvX9YWmeGWwRyxCQ2oxubCtiIhIr4bUaTa9PaX8SETNCujJSmYQhYvYUnfzEsvck
s/NojVapGbqS8olpCmCTfEkE9T4S7xs9PwdNc9AHRBiydpNE6V3LDGq0llSe8i6btKPBAziY2qGQ
ISGSFhQBQ6+6/im1cqB5mWuYn7o1eXlYeVVhracuJcUuRCMjyMlNtBzY49NopNuIBKVKF16QaTEu
EGZS7aftPKQMcetSYGZYYGOSia2KV8jMH0LEWnLI8qe0wJgJkDsSwVbn4BK1D1qA5yfT7V55jcZb
RUXuxkRRVIuvKuDMnTk1ZOATRtXvWHd+aMA4cPc7PMUnevPtULKyDjEVhC+y+Kzq5SbL5WdlmCSW
gmuNvKRBa+/JgU4caIGECAmRea+DxUpT/9xUCyDQ79atml26JZ53UBZYXyjTmQ/orLiHNWt80crw
GnXtLcvw4Ix7/IPPFRdx+qiVbLb6tLIx3TwLSmgSwBAJLkpvC/Om2IPtKlrHmrXPHJ2z3Qt5iwip
vsPg4ilShTjJCC9AwMggMI8aDJ22YSPh52DEywkJUwqpSotfBLn6VFq0WnIF7T6R9lMofg1+fFZV
GUVTvVHz5iDTaUvjDWIk2v/e6zX5mGXCBstZ5Sjo0E9s+hJXVNWjIjHAUKse05zwYeTLsFN61pca
v16qfSHq9tHM3BVXDGA5ISNnk94gWroEa+kXpDy86Eb7gh98p2nNqQ0VdnskVddLqyFO4VZcug+r
G1W3psgBQBQ09/Vk7nBGkXEpV1s5ACO8tDI5PY1g5buKHkftHvU8vBkUEu2MpQkylnaooC+KVWur
p8a2wUTiyNK869sJzFH4gNfqoRyGJ0Ev8Mi1KBT6uL0IhlHsE8PYjqrgli070zCP97KfsdSM5mtf
qrx37aykChP91kflXWMXzMv4sWGirwPf1+dAdgPzGfE6YJiRWZKuPphDS4wiIcYp3KoRN/fUEUYq
V+ti0UnXhvipFt3sNBOXtySYlDbmvZFCo6ibl8rkU22JLEXw59j/5puAXtq0ZJMzFo30sqf8bwMD
UeK8/P0m+Nvrf7QSElJo5Gx0/TBBZeKQ/roJ6CWwqjAw1hlA8H/LSPjHyAA7C/JltEKIfCj2fzW6
ov5RTey4iLotBZus8U96CZqav90Ev73172zJX+a+WDqjXCe1e2OV5O5U7CDCuvvyZyBKaBfrxQqQ
mC9Cgre7Vxej6Qi/WE02beDfSR2zRs4F1ZkFhM0dYOSuGm+K0QA8NEAwl1BmhOV0h2+CmybfkZJe
MbttDtPc0XVLV9EgIf1WQ7CfIdxvZ/kYsIALBoBSjOqggJDeSUwwjz2Pkqcg7hgwAuTs1kIMEx0G
gQKjwMhCTzIupjqv2cC6GlEirQUlp+vW2SKECB99CfJfrR9kqTtCFb4FfPUYWZ0TFtqetX8xoIG0
0GPHpGKaS3iajJ8g0BAjcFwL6Q31ON4xPL9ZdIZp4UUMwtMgwtEvsQmKwK3L883QD05lvSTR5HYB
jQkSwzq0LlmSed3Ifx+TVBKKPoFtFPxBfrWg+SWmAPLxaEgIaCPxhL2ZQTo6WdkbO3XdJP2ZnEDc
Di9SzmCwku5MM6Y4LuBd5GwqqX114DuiqL13YbdvEn03s09UB/9ZaWHL1y15NJITRQ99W4MgI8bY
WFtTtpogWvYRUuaUQOfRcAqdGVEiASeP1whft8Y8uEJfenXxnjA5z9LXWAmOsRJdul7yiiZz9SxY
I7TSXrEiOnPl5fKg/JuPEJWnEggpkzyWR9Rv//0IMZcFy29HyN9f/+MIkb+pDBoUCs1lgwSv8ucR
ghZCES1OCXIR5P9slX4eITpgJ52hIm+LI+OXqSNbpcV7BxVZ/4/T4p8cIUxU/zxCfn/rfxKPy3FI
pwobyKaYTVcF95BA7kLqvdLzj9Ega0iFFGh9CoCZoqS19QklXKDsUBBtQyV/FaUlwKR8pP+155AM
ibB4jmrFbfS2c4dwJqqbSJ3xqeLS6wKkuczd7ATlhF+Mq3ZJUAOSMgSNh40TuX7qpSp51vEmYk+c
hupKD6SjPqH4ERFxN4aFhAgIlkDxZ5JMCfy9BXeKFLy3TFfkeQeRtk+UYIeTYynVNjIcp7BnSTun
K3RVCNm7FX3eSrfAfRUnWZigmAUwp9iv649thG6bwNSAzp5r3e4NkgjAIGoSBiVBOM3Wi0yGoojf
akDhoA6GN5CVVRbCYWpZHIfTbKz1+FXqqxtISO6ANwXk6RcSbTYBQwE+koRFYoGr7NaE+4cPxI+q
VYNoLSC+ukdC2bL0lX31hrEiREfpriUBqR2qQxu+ZqqxH/OPpKn3oqDeTdPNAsTrmIPW5VYlbzJp
q5tIlF5ABTzJeOOn4LWv0Go2jBlM8yQoFWfZ5IoCcA/k7NKoPs4dFG/z7DMFrea7ulY8kbQqXY4H
5r3qZlLKm6zP0SFKtykxX2rcg2ILvD5JvkicTKuzVhefXdK9tOEI3tB0m2g6AE2BTQAzNsXjIUhH
IWOePQ6a10ka4EPU/PrAuZcD8oqjVZ5g7QZviFjtpddE1+9Gr8ubJyI5mFnDHqwwW6j3oeRpQbBp
JcOrS9RieYBcMWKuoChv4/ykj5nbJkS10jGYcreFNGCHqBSz+Aj/1gkCbTeMJcApw1HbbD8xxh4q
I3aFhpZAPoosY0S1YvSE044Pu20MxQ09/zVOzook2Vl4mAi06wgmGcLCVRDjRPlZGE6WmuxzHIxQ
ACQdkxB6GUY46z4Df4nmoCkB3EuTJ2joEdGFjyKakYgYXQwQtG9MxbcywXPgOY3xRSBoqBD1lQi/
xNcHRwqf4uGm0YnLBYZgNoqLrHVU5e2oRet/ccFHUcVEVtPxMMJE/18FHzKzP0/rv73+x2lNVccs
mirSQLzNWIVX/n/r/73g02QuCYxzInskjuSfp7XM2+E/NwHVf5en/TI8xoLNrFmh1lsWSf+o9efY
/dtp/dtb1xhu/zo8tqKUJxDn0UbYEKn3iYOfTNr9m0beNEjLHSiQBmfvRpPsp33IoblGEq4fmR2K
694zEfg08Eu2o4daixWlvoc5ISQvsE28GipFD2zoYAqb0Dz2ZuTEz5Vxjq2XmrBvn88qixE1OsLp
ijVPIu2NMoI0PdXF1RDyLOS465zuIQ1vAsCL+MRU0aVT/exKmEjb6ewfpACAin2fPWznPfHbd0Bj
5Y5/j2xz1qjiCrLusBifhVtVuYtIxMLv22ir7D5+LQ4WGW/H8QtLT8ccdB19xKyK6vvsQzxIoy3b
RNa8hS+ZSJw3myDdSXWHnT+RfqDRamRcrHfJ+nJSx1+lzse1tE8rtjG2bz9D7iMhGmOU8zw7xto3
t+r02Hf8TAP4vsojNAOUuZDjQrftsQshlbPzkwrr0ZtkO3yIUDOdYqfYY8KD4ineW4juAVKd2ZQL
yNFtpEInzS020k3nyCy1/9WVFkYKPJ1EZy3PkPY/Ki0ZZcwfldbfXv/j2RW/US9JSEuRl0rGIhL9
69kVv1GyYbtAj7OM35Y+7uezqyB90FkKaQhTv2tVf4zt6OOIwMDVSguIm4MR4z/AEvA2/tat8Z3/
/N4X68dvD29HJilyIXyKueCZSPPMYyfdl8zu0qbygonrZjfXg+2D6FR4tmbRTTuNSIn9+I5/QLup
nxp/hVSSNFQ6f8g4Jd2HjUa9KZ1eQoG2EmtM8E7Mh8539kK3St4QxrnVasgALl50LOq0hUbt0jxl
J44Au9zqOwN54RMaSZDQhYhpaSU6PgmbttI5szdpHrGzOrm4tvIU45PK7TvtK32dUk99atxzrPME
pRxCd/iVRPnCfwwQYZXKbpRzDz+b08pcY3A11+wY4nt1xxfmf9rkETDKzie+R/9I3q1wRq2ONJPp
mUIWrm8L7/l9eY8ddqV4KWY2VEamk54FOz0z9VNkLLU3gJn8HaCBOIKghuTVjjY+VJp1+NycqsaW
r4wZDVdzlW3yKG3DLbvcNUQ2olk+0qf23ZLs2aQNssd38zi/y5f2XblX7kvyiGJ3Qce6xJ1f1ONw
me/6573gSc/A8prGITrrTuLhvy1fhgVUfI6B4XgiwcKAhedtxghoiQk7krnKV2++Wrd1y8kbn0LZ
Tq7ZFSY5ngnJIoZyH2/hMiN5lWvPP/J1+BJSvYE2zy8sFMhPyP6qB7Tw8U0qOASAeUQF2O0WKv8W
MRJQB0Ao8Xk+iMdAIe0z2YyH/lAfqmt+eJqknSLUsA4dktyndZWgLQxXERaTDeABzeZNBa/+Ub+k
qdfKV8HA50jSvc1bazuHbwhL9PJpsRuQrgYphNvxSXoHkJSn9PYbckzx7yQ7eTf7R+nJ4mxFYsPw
gS06uuNxH94DtGAbKe9S+uKQUryBeeeE9w2emNmRKb7zNSTdXLaxCapgeriIcPmY3AaAdhZRMb/g
DS3v6R3zJb3EF++FspxIgQlAsuO/oKTlBx1uj9m0KviKgytm63irXnTCnwL28R7RXXzgB7cCpR0f
ph0DR6wLxt20A0ukLXmauzgiTdgmqzk/G2HDvNaJriD8DzJJlPehuYaEP295klqJ+MhXZpgkEN/0
qeOOwer7L/iae4L3mDMKiLKvsrZX4820I5Thjni61sVcG6W2+VK7/TuQ9v69tmzCA7itgfNKdoHq
4o5UZPWFOxt62GG6pNiAjv7DQgd04+glNW/AyjkUjGgpkq+y2o78hp+dSIi3ad84IcyjaZwi1Rut
HZDiSH1S6hWhH+ZD51Sr4Eu+5tYmxwVaXCJsNJ2y10WRxdVW5l/DQzh9hVSuRolS2PKKcRukVykF
JhL6FyvTXLU8VJ/Ww6LgiCJHeUoC5G9odhEAKvG91iLQpnUZV8ImWdV32UWz6DaIVLKLl7F0lY38
0J6he+Yfs7aavpRphvmEN8iZW1QnKuB1CBkUFrLbvYofKIFxB6chz6K0UkRH8eNtuY/fBBYH8F23
ulTZ/anZGutxl5PM5EqH91LBv9a8xF3pknxC0UyQqbKt92Bl54JNt5Ot28d0YsHIgCamHhjXKlBF
92wjvwLGFD0QYKuUH9qGhW/yyUTdiSh7NC15I7pgzuqVZD3HPoqXt8kXXHT6yacoABRdxN8pgOZ+
O9z2b0KHYK3cRQE02+Wtp49m+A5inbhbYOfVw9CvVM6DvX6vdytTcbutCUR/G03M/OHH7IbMo+7Q
WOlgiXmtX9mB11fqDllhp+mGr5hXQBV0wx19a19jbF/1XzhhMpheRFIj0gYHX7vRh8+aeNELbhvx
UTLdNNv00VPgaE4XuaanHnTfNnu7JjtadmuqGvZIK6b5duF1N+pBvNewGp9fYWglH9k22wbnKKMi
AxdAjRTKO/WpX1EQeoC1j0SdQWt04eDBTuddtDzSAMsq52DW2+YANy1ub63BNa11NZMO7liXiMc7
2M5f6EFVrkI7PYW38BDw7tvdwdjxz9fiCLtXZReRzTyvMGoHz6tu2lcqAqXtOL4OXE/dE6E31+Qc
brqt7oV8K8oKx/t12mL4TjfGa/Xc37ZM37SDv28ddNob9YBw+jxt081DeQtQfjcdkHoKayT/H/y8
r0LoNIfxC+NahOyPyL+Kbzh+rfBX2NlWrS7VoXMFhAyrhhHlVtrp7+q7seYbnp3JK6/WZXoijPf/
uDuT5bitdOu+yh93DgfaA2BwJwlk3yd7ThAkRaLvezz9XbCtsCT/URWeelClKktpJcnEOV+z99rC
X6JYKpjEmQ5JK5NBaB0n1i7c8gsyeh3SDCf/GdNFc9N27cFehxfxbO5OJdp6aR1foO/c+y9zKw6H
y4SZRzwBvqmeHPLQPYl6G9buW70dD9ktu42H6U09lBdtGezbS7QHnb7pz9aq2JFgu6vP9Xl6cPS9
eNL33UNrLfSnaJeeO6oD5qJnPOjyIrnqe5zRGx69tXJsnGKnHliJ7XHFu8WNK3nX0BQAClQXu/5Q
35f36UVzpkdagWnxVgVXcoeSB1gY6QxQcmcQMqfqJnwZD8Ut/VadWBtNj9JuYg+5ML/Ke8FF/kX5
cBLPwW2pP+fbF+k6zvaC4EQq8L1/r35YZ/9eLGCLEXR9VnbGGqSjClp3gV0Dw3v1OH3F99NX8UYu
3QX7ZfOoPteH5jHfijMnU3KqCUznil/itfS9Rb5Vvqxmx+/0rv4c3webwYnv+TtD1Q1Q0bYOsyF+
tIjSArHQduqzd55/De/1D+8uP/AvfV7ALn21+Y9lbqsW2eeClf9CLMIt1hHG16xp7MIhT4If/qwC
cUx9lfNV1bshwI25Mov5j/TMsiCELAYHVwWeG8zkJ1qqCTf9iMZj7U+r5RKABA9E8zY9FidvUbwJ
PCsXcAP3fkw2IUI2J75U2VpV3cS7Y+ZE9JHX72cU0cr7ADzUYXNloYZHhX1TstKKS0ihd1OctrrO
v3BXNs9R6LStq8mL+LVvXZut8CbcJSvlHaWK7blNQWyzC4cf9DyD9XCJ0jhQ1s0RRTEC175+okBg
zMQ/M0auDwSDG8wSqEOYxzil8Rr19wyF9OTYEuGw7B3EFOBRnJEY+2I97sMzDvf3Kl5u5HBVPPAP
MrylTnEMrkS7HKNX+Z0l2VcnnPj8dXcXuvEdzIJ+WYCc4sLZR68oi9V9fvfQb+XFhi9jRToyxzGf
ctCJx1hy9b26IScqmF+Q35G87aobfpdthUQZR2yGtes+yXFtjn3hdg/mSx6tmI1VD80xNo8++TEI
6nlWuofhc/pkVOW9V1fts73rz1gOi+rACuNY59duLU3rkKJkb+3HO8Nekia5jJ+7q09u1fo5ONib
/uqah3mhsR+v9ka+KufgQPTAkbEmeQbat7DjKTX/wDH/W20cxANjqldltHpIA//bLJ4ZyK+z+F9e
/71DZBY/bwrn3/19uEMb+H26g42DQTiyQPhGWPN/FHYY9JUsFxm6qWQQzgSAvxpEUstMw8TMKGYf
h/gnDaL6dy///A7++sqtGWv7wzYPX3KFNr2yNzblsRIiVDMwrI3jVQ0EqcfaurDld1+yXTs5a6Hs
5G2+Ln2aP12tr3kHCK07EDWwqSVp61WWKwEOScFODuRZOimJW2hX3S7Pd5bBU02nyTTpUMKYiEcs
BDma1kl/UeVZgSVF66GfXmvZuFpM1dXuadY9dQMITMFVoaD/lwhjLEPy+ebpLXdUm35i4NhPk3Jo
yYmy8vFG3kcjPzGvwo9CmEshmHKTquuZ+3KoP+RC2wZsIZ0aqZdQMckF+0wmPijiuuthSVtyvoxL
uNVpeEoS/0hU91GuOwnxsOUWBls6RbumiIVHX1oyi79WVf8lBFltUam9BGmHEN+4s8OGUtw+NmoC
yHRyNVhntgGF2rxXx2wpFGIUGftXgjfKuLq2sQXHuKKTiz7lm9ZslmNhLaYRwEquI5QpFrJGwDtZ
YBrTNLuYdhPfoZb9g5GeBmt2HLbrVmOjEZEoFEOoNQGxsb0IG5xzQBWPMXsNqISLGocj245ojr9B
mjCwBfHYhgxoA7yUHpotSc7R6kUzao/9STU8J2xTcnCYjWC9ErFnCafkRWbvUrN/UfPsKbZ6J0mS
tzYItxZ7GlaFTsDeZkpYxdifAc2YzS05UrHI9hv5ilxF14ZQY7RNW99L8Dgc7PHJl+/6SKelZnqt
sY3kW1169EpcZpl9EtwYRJThoHyrok8Wausk4APy3nWE02e4TWJcJx5sXEmJ3MC4JXhSarwpiOsI
dEbBEyoMyQrs8tZTmXhvUNyPA9WeJ6S9KbCPUNQE1s7CBSPn10ZtHRww2xCLDx46ZJbjm8Kbm/DQ
5LOZJojCnYK7xh9MxgskReG6CZTJ9XDhtLhxVFw5vSAqRA7T1IGzRTJX9enpw0vV2LFTa0wQZnNP
zUA0Hc2bXcR/5J//K89fNG8YtG0EboLJuWb+5wmdaVu/2Oj+P6//8/w1xW/45LTZ3sG87Q/NxJ/n
r2kikcNNwSEr/74n/WG6LtBMaLhBOGcNJvM/S7OZ2zGOR4ghz9O7fzRdF/Oa9ycb3S9vff7KfjyA
/ai0pqDzs403NjdLC89e1hy8iHWZlCY7DDpjMFy0ouYWFzSxQTUZrgi9j84jVwzO1UL1MYey3DoF
qbcrB1akUvAIvl4H0Ks9aggRFro6m1bN4Fs7glRibQpfLhUlPbtZLSBst0uvPMhzpjAxEvdZCgG6
0SGGiOkmydHKqATLrDJ4TTyCeIzIIMapCLd11R9DBK8ef4NSGgeprHa+NI6cMco+kjEUW24mDmNk
70mCySj37bJ+8pPcQL2bXMsiOEHG2ibyyLYKKZzQiRkl8NKLpUuQwpWqfQLlNafvmmc/NA7RpHXs
MWFyxfp2TC4y0LJRpddLR/q3ZLgmmrGRAGx3k7yrWSlw398lhYcrol7JpXFKzPjaMT2wPOndT1TG
AgCovLDYST7Lrykumf+UHdRKydx4rfFKkPizmWdH3Vf2CFOIlLPcKW7vhV9zOJB8Fs0noALnZKGL
IXIQKj8mBfWkPy3t3g7u4gZ/noQx4D63iLXs2n1TeD2k9KJ1wM/cx/yoo9raTJJRomFRGleNIdqV
oU0i+4BAUD0hIJ4LxuEQaZADY4KGHGYNrH8la2cH00sP5o4fVr9OjPm7IAd39bxyFkW4a9Xupo32
u5DgS8Gzc9ueZK+GxbLNOy8f43Hc+MG09/ipurpHe9IZJI7zfUm8YUs+DjkQQ3Twje6QFxixp6R4
KWGoL6epfkvl5JYnyVVTrFuhIxfzRLL15fGbqjF3UUtp3UfEpOpU4xEOvjjudkEZMihDZpzG2sX3
JNQ51XMH6mWhBMUFB9V6qqajNINgkpAdrD7A/bEl7NK6b5YMrtTloJOuE8cvZgECv8u3ZMUcp7h+
lnyF5Efrue2ISkuGDTx6QkoSGz96Lh98cJ9RNT2xxXqKqvR55LNRlc3CYA/dmqRgAqT3Mp+z398N
ueSEUeVyADA5YQ/EXasNxZ1X2bcS1xz20GMA3z1N42Mti/3AxRXF8kGU8lKXvzrw6viWtqUmc7bb
GHDUhOS5QEhveuPfmkYAII1XVhUfK2YydVfjdEfBXmksimQBGKlOOtLf5MUA2l0PvL0nJXeEnWPw
9pZgl1zDbN1uKPhQkmBqMHgP1c00Jm++5x/TwHut01Bbpknvekm8TxT9zZCeEyW4l5mmtd0ngF/P
BHjqCA/uWv0QJqT3BSz4FnXTXVMLCjwSfrBo/k7Q5NXWsCSwt1Zskok/IJGtRQvdjAegAGwuWdxo
1BfySyH78IyqMxsRFE/3mVwsp/YYRy1JVnymJoVUXf9cZBpE+RKfYrUZEyL7Ihz7sAQitywzp2Nk
bHgKQEf/YtmAHKNs2fjmhajPpY15aciNU5wHr4raPQBmcdOwXNk9aZfjuE+TgOsWKsLUo2NENllK
MHmxaLVvjTd+2uh7FSo7XWUczHR3MN4NzYeEazv5wHS0jdy8BMxEE5sQXoLo2qkI6fTTCgRz/pw0
cvxmIx5pR+WsBOUyZ9JXhzGlpEXv25D7BXnYIop9Gspzm3RPoObwfyVQOvOXXFSXVimhCWtnb+pW
Q6q/5xXnwJDZX9GovjYNJtySAYQCU7Im6L6I4l0LH7TUDtnMlS+vgaIdegmEMU8nT3zsGJyFcawc
iWftFwUkhEoPXbMHSBgpd22jrlT9WxFkd5pWrOppfI1MCxWedA7yYmfaTPoBbGKQuIF9J+hA3/WE
vwodv6lpqMt8GJwp4DMyeotYZCtpMJatLpb5JHb4UhcDU/9SSZbqyHK1la5U11spjj9EEJ+6tj4p
Ko9/3N/sTntQu/I4EZ/e603u1PT8GYshe456Nt71iaYCbpfKXCIp2pXU04AEvthyQ2m/C2RrFdWF
ZmVLjwWAFszJuhnvPbmZY39fZNleTCN27YxBs91cbS935Sw5ma3ZLVpKXBwaoAhpeUuB04Sg+EQK
lia6tBryvIlIvSB+L4dZlUj5obfz95JgN2yJFPGJa4bmy4QTeIEOmg9bsjLIbLAGa4fbUWIQwl5w
oTXsnjrJbab20BKv0X/YROguRIMVePRuCGv2oDIReMhfKh8s1Xg2uDJsMTG1T00s2NOS4DaIRoLE
gOIklc9D7a+VLLtJ7CFS01o1GMcQSU7rROf8Mw0GHzUfznrb6Ax84vpFkmIHy+CqY04iyID0pHRv
VdDXwMnYyVZHDZjIjLCI+pkU/0ImwAGcK0md2etoPwwIjg0kNXZQrIfSX4JHLkBLleuwDbZFw8dN
J1TaY5Qjy3UJi7W59rq3MMdumxQfRsxWOvwaktn5FUfrMZfXw9zRKOmuN29KxFS8V58oPc5EUq5i
nRmoP71r7QTcxGBlZpsOarBloeUrOe9X5jh8tgh6AtqZsrR2hs8ihJPVmDGHPhHkvacvAr3+5ukh
cLBPZR6za4or982D5LfMN5t1FxuHIrQ+LTU890G561Tc0J5hXVqj2BUFUI24dBny88nL9j4x8xm7
dDKME7cy7M84YIllmndBi6e6tottMw0fQRRB61b2akFOJFmpNIwvOdLwKMo2Q4U9lORaIXcvreVh
8rIcIjOtHLjWQFJGx8JGaAQAypLBdcY4sIvGdWbSfw6jvy6Hi4cYvOGNq0Z8oM+4+qxoxHCBFPc2
Nky0iPJwlPrD7tQH9HsLidauFD7bK9l7/zcLcmbaIQZJ3MtwLea6+j8psE0GJb+ObH59/V8jG+KE
MNOQN6D93DJA3gC+qBl/0KZnm+dfK30xL+5NXsCwBy7FjxMbsFMU/twauH8ASv2TiY0+K7l/ahgs
9N0/fuHz7/8wsQlTLfcmLfE2EoukpJsj37z7Eg9zYFfnqK5YQON4NKD9R3oEahgoTWwtC/k5w+iA
3ia6GE1LNom6scpp71s8GJK082u2EgRMSpX8AM7BqS2A9PWwww2yMoREwKm3baPGDax4Hxuyo07F
3tfDvRpjQLYIAo/vStY2k0JKUDdsOeCeJNJWvZzJDmE+8ID67KWNZDZeWo12xbTIYh95ubHzgNaS
eH2uCYxJOAilWIMSkRxsvaNEj8ZnVamPbRo/VjLCyklEJM0Z5jqpI7eV83VRRccGcl3RlStrCNEd
WDtsg+QWmTvF7u8UnIiLtPswInkzTdNeKNLsIaRUaLVb06e3oJI/UhAIMkuwlES0RUY6TdF9RIP2
hV76UGHks5Fo+02yR7nxWDa4AScPzEe7Gjjca29cqwqGj6pdhrVgWRUvGemd8TpxSMU1Va/MbMo0
d9LQbmgpP0xf7KqgW+hl8eDZyleMd8OzNLzz1drIQPF08xVigOWVWQZ5bi4M7CTds95HWw+cs9WR
vgrGh+4U8X3CHgFKs9mvImiW+sMYnAtNXvv6rsjG6zBMG1x79zmglLJK1g254k1pn4ZCehpSCdq1
dzeFEjVkj+3VeLeH9ORVHPc4R+JuOlnSzW7jrSKvBYr0iaSfSLpTg3ypoXCtqwFDIpBrw+SelkPy
dlMamXCbh+kO2PRTrUM1CcOcwh9pWNhBRk8pvIYI0QJXbmL4Vyxx37S5gGnMAx3cUh9IMjTjjZ8w
sQ8Nl7gEBJVEkGOPavzhGsKQCux0V1bxvgBesJBS8FsqMhKv8LAImQfbaD5av6bcmHeeUUS6Objx
GAWbUeQvmkTYhYd8TEI0wKa6sWCJ9dgxSZUPKQSbodsWkr6p/WQ9xjKtlHrxQQXUVceffxbeFfdY
PlpHNUOkKy6NOi9Ru2sXp0vCCNYBFMjWvk7hUxsEd1Oau/bMUNQfer/de+RMllJ4syv8xTEeUcqH
0jhznSL6qpktJls1qiAxZnS4KRfMRBLmtFXHdFMWyc6IymWIAVQ2lH3TwpWUwIrZo4GkM16mAXbm
jiJUrVW3UYnJs2stdGU4cQwsUdPhjxCIfAx/4pIOIYUYpza1jtIYPCeDcbbEFC1iHTFZpS90UgVF
B3axDlzP7z/UsnZMc9hMSubkRb4RnAVNUS6nkAifUN11BORlUu8aBPEambfxYLSRF+1o4sjAjzrp
sYiInpXulWGpad6O/OKVZ4bLCGZOnPfndCIrqc/u5u8tMT4ycSeB5e86AoH5kJx1kLCZnr+M0rFC
rpeA0ptNg4tGzMLxaBOMxX5SoFvFuwGrAaTlRW6zx2SBqzCdLgF+eeQnctQs2vQcEU9ugfJpDJvY
Xm8xFHwxGZCGMcneEjRI+nQds1vnP7cmiGYvhjNZCiqQSXHV2uaEM5DrxI43WbeyZlMjwJ9GQXGy
vXilwP40RQipRsQv49RvpgasqBCsknWZ5F3xaXX5IeQn2qh8cMdavplT/6VmOo5nRrZyjRS544Om
DDs7609lkh1lQDiNJF3yUHvNmKx2ZLKElv84CjZ3FBkt5hDMgfDbKBrzGQsdPEpQ2TTqKjP3EHqZ
zFn8pW1Rs6pj9RDIIbMZGO80YG0Y86Rb5UJLw9UolZvC/0r6/tKE84SWrSkbfZYY35Q8elCqbB8S
lW3Q+CS+Tu3LN4dQ6VPt5ct/czFiYbQQDBJlZIbYr/5zMSLUvxUjf3v992JEweKLhE/AGFOwHc/l
wPf9kfIbqyOE4Loga5l746f5JWEZKlIaKGD818x1+b5AEr/Nf3p+oxCmddxr/6QcAR/xt3Lkp7c+
e01+LEfq0o/kMgotMoGzh66nk8j9YyhpTp1dOo5NqvZbKSzuIm0NyusVUfpSUymFY1s5dwKCjG/T
V0z+KQmni2jDvVWXZ41nPpxMTAHlWspNhiZkJPK0VECBkxI+I7vckNC+mrlAU+QfaVc7g5rej5rY
JfqRfHF3jHKHSJ2F2iE5RK1C0qKssTTpVfpkhZnaBx4YBqfxZgqAS0v2a09cTBgX975cuVpBqTEN
S89AMZfnF4FiTCKkZyymheYPjq5jMQ2rC1ZaJy2qLYEbh6ltTmbF9IMyZbZC9BZDs7whwCM6m1L5
JHOeVhN5Dll4INz4vtGrtUR/6aGuERQXukyp0IxE8gWkp6G1GJvMNUdhLf0kesjj6bkZAfRV9s5H
g2mQAhuRW5TphVPL/VM42ntVbR84H44aG8lF15mLElRlrJt04/Vn3Ndc6wFHl9Sw1NBWfIAWQAHY
BElUWnWYFsucyqRHj6eWqAKSfV6HDu6FW8XORtV7KA+NayvtsvSyY+H3TlF/i43ipWUlp6DTyMud
XCRObzID5Qc6UTEo5KrmA5Y1tSWVbyrSRdFY1kItET4YU8nivOm+4Sw+NlX2NeZmqy9+eLYufyR1
/r+sTTn7sqb+3/9Rfg7mxE+va0zqDVXB8cSnXvtlwJ6afj6NUseU1X80G5WpS7WMNHNB14slnVUX
d3wTRc5IK/DH3/0vXcFov5tOER6bOnMRvk3/qZ/S5x35jytwkl9/ff33FQzJrXhTqeM0qIRIkP8y
OMA2YC2OM9UgofVPyOH3jkqj1eKAgub7Nzua9psFqU3Mim5+uv8UgjXbZn/qqH596/MR90NHlSoW
Cn5vSjYVSr8OHEbgo9oQ9R7zmeFKnK9OpVpT4+CKuQ+MzndbbAagx53IAsoh4K5rpFuQw6EZAWpl
JFnRJQlqUuXLV6AsX0FbvMRl/RBIQOoqCpBax/skKuXDbrs7w2qbXR6PT1PJaCcKfBNRclNu5Tp5
bWyZEC1wcAU0KUCFQizK+q3w4GBBmMrG9moz0hxL+W5SExIi8rUvhag38+Yu9JCJZpY/uKGUQPKK
2fLGSEo96akG4EA0B+FauNzuCnn80NGxjsBga1gvrTxnnFmHFmlpLLp3XRLXeoifc+8rSpVlIgPm
7el/SLtZZoF/iORBd1RwtaDEtr1HjpbfPLQ5UsoolL4lo9DP9RAVa/bRt2QwqxVvIUCxp44OQHYm
7eWK8EqcUpSmNnxY+Rsj8q0iMjcRJ3mynWaOayV9cmz3fU1qs1I7Ej3HVNzG+PivLjqgkOAX0g3b
MP/r0pTMiJ+fWAugyC+v/150yNQIyEJAw5Fs8Yeb/HvRIf/G78xeJVVVAGfPx8D3J1agZzFhlaro
SaDxw6b7oeiYY+PFzM/CkQw95Z8UHdrvS9E/jvrtt//9H/Lnf37r84ny4xM71TUPLd6KTWUk76qH
KnZqKSnIcluCk+TRUtkrRNgT4nqfGojoE2nF/0fcwkSDEKgm6A4Gc8Uhx3fgR74bDgkiAosyvWQB
m5Ov3K+0aFxFue+qpC8swQIdVZmUL2vyd81Amd1O1TpKCSyoG5+PvbIHk7cbNZ1ihhtFAos32cGj
kEvyZhkepMaKgF53kBvHwPuuE6QekLg4yanbsiArReESEgaZggIdTPzkDa6Px6FCjTyrIEb/PuGw
GeTk6qfaNQvZfepgvX3BPi/aN4n9EkgXT7CzS+qjF5FCEVQ3KaLXxXDuedmywLAldcGFfyMnQch2
N0Ii2Fw7I9s0jb8EwXrw/JBoCmRlkVgNqnQuvGkZmMQmlfLeGmfHA88sCyoz1AH4p09ES5/IgCTm
MGDbOnx1SrgWpJyldoJktrormAubvr/r5RezxEJYMdKQ3htNfe0r/LKwRGJF7HXkRCRdLFkFOlZh
7LOi3Ql0mkFYPvrWV8kMypHkcheMMCcq0e/sFtq4p5tLxURKUUvrurZulakwms4WbYNNEspZ1opr
xp6QimvX4G2Qyapv0UMqeUsfdO60jHRacMvMbvu+Pauk4UjJV5+TWFm/JyUg0NQsd5jz2AFpomY7
WCxJbsfkFR8n89ljDeSzLssI7knb0ZkSIiu0gbja2f4FDCyv9wT6HEeBKr06abX0nIbKLUdJnhjy
O2iavGs3pf5FqjltfLFTetRHzB8MfPdzim4pB0sAuxdbTg9a4blZ/KnTecVqsa1tQLKmlK50W/O2
QhLYjdPEUdLysebvXRTtiOxzWldi1FYZuXFLUrEwtibeij72jct6E1KLlho7DRLs5Sw41Hp/LwXj
uuuYKGC+W46IfRQFv0RnbLJBO2ojpRJ1nlR+dH13Sir7UI7B5M5Bc27T5AdVKrkP78r4I58TQoez
IYZvnREewJisIs/aJMowV63VtZYQy/ZIlZGV0UgSr+bvQv4HQUb5cxyHr+FQb3Md+GEs82TaDBMi
xFnFOvf1jSzjqjGrS6nB5a2G+F5vunsd7WdolYfS1xpHtN7NCmV2NOObHyRLYSGuHlhQBLDEUnDc
YbUFErecygh2ygu2hBXzsIj5VFb3y946Fea3iIuoJ7/EnMyVhcGkm4NYKP3V7JQgAcd0VIJGM3Vr
22Nl6upmVmuw6321eywfmC+y4UuKPafF1NFKd7W81kipyKrS9VB017Lq9mPP1sFAOMRQFgcfoTGI
GJiRSf1aUhBmEr2eao89T5Bls9lpvYVB1a0b5XHuGSRycSrNcLpRnJW2R3PQrGvwaoow9hIKKinI
VlZ0DqaQPc23Fn7v6HkLPkCOKj5K4PMmKo5IRlhmr6smudWZ9k0dLzQC5BnmC7141saNAtss7zCP
22hbWcYrWbLRivfKUMEzjYcR45SCMdvnV330N31ZMZlhBll9eTKfGsJjJ193NY25s91m1gJFrtQq
V8GBWY3GSxH6FCDPupeuhrx+y/m7p1GAROOgjongC41lEjYfUFLv/r23vK2wNfi9fiZgi5v1P+85
KLKpXn+uy//2+u91OfonG5yXUBhZ/Dk/+POWRxplIEyiXLdUlb90dkT+dcvrCEbhQRCVSd3+yy0P
rJwZ+PdAzn9yy7Md+Vtd/tNbF79oU+ui6Culi6pNZ6a1q5pEQ6WSgqROdEzvJTxnzXRLJH0lJBnp
+7BvJAwYNSinvJXvjK52O3z+TqoE6IS6TWJrpOZK3n7oQC9yiEkbaC2u70N0VscIV5nBcxmqVs1w
kDUAuOeLEfsnRGIn0elMB7VwN/J9OdjpIK2ikhQIAYVbHpuPqUQ7Vfv7UpQudER3smEMmC92e2jk
Bo1h7Q4lAvioWxpxsowaxIODcoyAxIy8guDzdat4SN7NG0Avxha2WxFKv67iZo4sGOtTZeN+KVPG
xGkHv9Y0H3Q/Np0Ueadt+Y7ZWU+wfClseAZjwTh76qz7tjLvOPiE2ThThlTkGsCr4duXrgUU86Jl
Phvk5S2WO1dJCOSbLz/0aLnDrHHXNd6TFw7npJBmhZFUc8X1T5ksrcHc7+taxgVZbyXNv9psakfm
wEUdohfj65WKHmyW/q3Los+SAcpg9EcTZ5GYs9pT6UR957Ae32Ujqae1mW4Ga3iM/Oo59bMnU/Yf
zABvmj6UVyUAU2FK9lExKcR6HHO5jJ/RDo8hsZq68t4177WaY+vxOlRyVsii3n8mGB5jVN59q4YS
Hw/YQ7/wnTCOnvMwWRYKqwLt1TLirzwPn+V84BLD0h3Wsqvo8llV0vsuHdd88aUbNcAURiWrFqGc
Qg3p+0fBZRcqTIKj5mtUs20ChLhvh10+6ZiJQjCkLbf9Jok/NZ+iJoAMr7bVuY9YZHDZfyl5t+uk
GB1BEr72iH8X+ONATgD8cG19OCklPt3GbhW3n+ytMmEqt5G/tbn93qGAMLw0cpCFsNMaN6M9Ajge
OubXubnL5PzW9/JHGHQs8azHFjeZXGDgGR/7tD0bBtKi8EWftGMOjGdBLiIKact+nIKxJ4Zan/7V
3RSgBWAJjIiYqeoWzct/mn+YCj3Hj+csB++vr//eTam/0UXJs2pf0/8MN/7eTamMRmbSL2HL0LlY
7f51zpJ7zOwKMoTx5wz3r27K+I25rWCQ8scB/M8kqHxxv5yzv7x1+5f5B+TZ0tDLwNrIGdk8cmlq
7cJnMeCz0Uhn1mMNwTWs0r1ukeZT3QJL/cjh/MtiYI6qaD3Fmd5sVU8mYB20qZtJsyinGViWEAqj
ngr7zi9Z1JAJyNzUZXK9zJlgNka2IqDOzINuTzKYRyDLUL+ZTFk2MXCgQt+odv5AJ7CvJByXMSED
OU8krRwEK6UI1+1gsblQWQ/uDJVhBRy7MZ2csvkqzJua504uJ2wFtzlBEVmbPRFhDnQ2CpGo4kqV
fP1RH68VdZHpV1ejt45RlRwaz/8cU2Jy+s6hnV1N1G7hMa+pVbtwYwXwGCtdQlGiH1MSz9K5WlGU
PfHJPN3ZNvbCq5EVT7FSaIu4aLYyKEZvLqTxQlXeY8vGUusuln9L0bh1E7QHPT/16FHygpocxtsp
D3oqaeJbKnXnRb1j+QmKxnJf0V3ZcQDJ65IiGgpUZuBUxBERfIpXLPvWX5KwtxWs42OcXFLzNTOG
kZbsKk+sh4FvtVR8qA03aJo7QN4pr6JlJVlAhAzpVAXZUvUtzAsIK4sbZRdpAdm9Z9vnzp7YCiJG
Qtsk26Mr+/zkkRW4mdHgd/OqdRFIH4OtHcuifmz0h4F70yixH6q1DnktpTz3u7dyZFmdByUpp8Me
bOHey/QrpfZOz8yFGlMRw35/UNqW0lUgSY32mlduhEg/7JKMj9R/kzJ/WI2VxaRqzBFkZSvRV0uV
oIXMo/tLryV+xUHXn8mCe/RNDFQjzrG4txD2MaFkEZweqpkqquAzj4Y9C7SDWmAlrPoPf4Sk7vfN
VjPx5dHD12y4PZ981orsp166i3MsqnW/T1TrvfNQkHURl50a2qtUoS+IyJ9mM1Cg1Sn14jp50q61
IkKYrfwtbsrBCetxq+fmRR4/w1HbaeFHHNir0Q815BPKWpeUhou2LRZaJUxHKZXrmExuYlN1yDgC
u/RG6jNpl9KikPCVswIXoH1NvTq1gnej6sqKRTWdGynBrfJW+43TDDs/ClZ9R0yWSiCiDNexSY9R
SAaf7q8nO2uWUQEjVclHH9HHecQ/Gnj4r5FG4zme45J6IHkqagXyoq+ZxI44MyHM+8YiyQgAgj3d
INzW0/dGve9jY9VkX8rwbgRiB8ean7vpn/1W0o5hPcchC/9FR98UVex2TLgC5kG06trzEkx7jYRi
1HiHM73UcE7UodilwQUY8SqgOQ9lLJ3z9kWRmCr60bnqWYRmAkerSs+i7ezylGYvXfBBYbMoky+Z
Yb9HXIHHeLKIzatSkRY9oVXww8UoaetUbtrtv7exoMvHW6YJW7FUVoj/rbGg4P/lwvv76783FkRb
sAxlPAhahFik+Vb73ljwWwwJdZn70BQQU/iXfm8sjN9m5AlzTJVXzUvLHy88YMtcyqD0NfX/uDuv
3UbSNNu+0EQjvDmXZDh6I4kyNwGZVHjv4+lnMefUdFZ2owd1W0AD1YWCJEpk/GZ/e68N7egvzSx/
Ypj/JPj/9qv/HnorjaUo9IVDariQ8Nng0GOGxv/gKSinic/PenhJb2AVAFUQgcIP4IXdPnwLt/lB
OCZIcL1N5ik4j8l5UE/Qt3lOc+WBgreFpoZ9BHwXSvC39dRgzfjKdoVfgf8aPQ7juF+GnXXN8Yz4
iSvtlnu49VRfcv8Uvw/weDubx68F4EMW73Wwp3IVXjkr+vVWey7ITQMJORBL9TUnXpOIbdzkNh56
8qHJHXD3JKz0NULheJwPrZdu6wMvmUvSLsuwbNt1Dy3X4T6gUNtLVwWlZzhQXGNfgTjGCkNU1Tha
+glThLgvH8MvGAD3hPm0RSa624rocoPerPtyuRZTNL5VTHKBNNQJhn31AUkSMJMFgM+bcVtUq+IZ
4L2orLpneuN2448NL4EM4Ro3rfnQzauIFN6D5AFDfiEpcmI8CI4T+ZNFEJv5lhL5l97tbTi1TrBS
1tmV6reD7lu3Vn8q/GZyFsUVwifFtFnvHq3tz/g+ZuyS2cyRCHac0gaqckhYK2s4msOteh7HteBU
XFIcjser6MfX7cZGvUr479v1+oF7HucOfvvmWJSeBefjU6Yrkd65dfrRscLeESgbTLLyVb5ae2GX
r8Y1NvetuRUa4McYsdcjgJpveV0zZF65OugUddzfLBG+S/CjfIhfnrbhGheTdRt1LyIEFhZbUFjq
JRA9i362ys4uM2vac5Ha/rwL1tGh6fDM4RmO1pqxfqbG7Vmn2zbfE+5WT2XrtKqzjzeNE92kS+Xw
rqzDfeDHa/nx8zysfgyrqwgI2pvIeDZUvNnVhcvrcXFKm5IrZ/YDvLpYvvDW2tizl6/BVbeBeMIR
vqYUyc7d5ql80IJbceh9y5bO45bHBOJLsycyt+020wYi0MrwUX3czKb6wauT9QhzmPye7d8k3K4m
DSd861e+fyvsC1Biu9pXXrPhMO7Sk7zLfDRnZwb9ckk36V5+kI7j2bgb21bJ8wCsK9g00qtwoJUO
cAJ0gK3lhx/4fyjIVQpXPi5n0zEdfN12aGfr7wIOF6H2FY/1KnH+1uu8gSxEVFjB1Krf59//4WJD
IQkK058uNoxuf/v6P9b5O5letsjW8b2xpvxCv7q3G0E2ZS2/O0x+Eq5+WeYRkHg5Jp6W+zj412We
MZbKDUxDuGbcLv0l/ejO5Pt9mf/1lav85r9OiRDRuyFKKdEo0Yf6CbCGvmB5uuejSq7FLr/WYA+m
vNVZHGehPIcJ0mdxN2mWIef+b7meP8wZDKek7DRTXy31Q9XKm1npbU25tumM+gufxMp8eSncYZQ9
mox2GuusyJmkCvNV2XAtkY31pAO4yPYRhDtZNNdJ9t4oOd8z9/KZlbQYV0IIdJze4qiHX6ciiUCp
wa7fzXSGVS+6hnZdKnbRXpQGbg2KKvE5YJquEoyeKNU+m/x1nC1HkjJ/bOkGvYecra+aIvHCgHwy
CTjhOAGFC+NrNF191pyF2tk+ee2InWjiGxXlcfBoJZUfiQrrEwACjVhL+CXSqiGMusP0jDbyV7Um
oJFIgEALfIZLtJFgi+lTek0x6c9BZg9B60pJQXUyjJoRk3tkCJeo5ZSIK/DxjrbpK8JqZRzSHage
BplS8AlTBqthN3erQuK6JTc7dbIutSjvzCR64m/pUljmtln2lmk544WpQzZn1zZ/SNSBJNJ0ZQ5n
F5biccF3mj59lklXrXgw3PznPbNJSRjJdiUZV8VIt3qdHnjXbLV4MGa4DI0sYwHlnlvse+VQiJqb
sZ2LQ+2l4z4VgVZNTOPk2BbMdKOgfqPx0PxRsRlL8IpyDrc6AGs6EdNVHbePOZaZWDI+pYlpW15S
8bnYVmkatilodEln/ZWJ/sjp/VkBVzQxpp+rN2Ue7Fi3toVSwk8hFzCM+rVQaz8vpaOVlP0qb5fv
WG2vCcP7mHlZI1Unyyxvy9g/z4Z8jqLoIjeyayTpV0UKRatje2T0b6WySu4kelFaoNSKBhvbkkNn
attXAlKHdJ7o9WpNV8+1xya0yPIrjtoo8SYfw73RVSeDUDw8b3AxHcPFktqBCCLQUDMVosC4pcFL
NelB1AJSZ9PARMV64Ka9T3rh0egM+B3dp5Ax2iAHWQejyIlcnh7/xqsyGqco3Zs9NQIMP211/2FV
NnXx91X5X7/+D7kJxyBlbiLf9t84Bg06HbATshH8y/Ae7cu0wDxjyPkfMPQ/HYOSLGsM7pnb/2We
KJOC35dlln/uG/gKVAPrz32/+XVZTvTYmssyN33VoN4mMpDpRWy+glE17thi+V+e2nAE6iLeoWoZ
uLR8SR2LTjcxMfxJGh6NWGY5FcgYMnMM0XrIzm7KUIFfuFGKAY89dBklBWc+KpuZufcCrw1D5EZT
RDenoFeG9iBYwWYQVEeENGw9ClLhZAz5CC6sG07tIuiKSIAnaoSemKn+cA9OC5MX68lJkXEV6vTo
NpiARpQoTjSp+VTEL/OsMlTL7FbBxFKMzS1R852iFrseKR6mmbJbyHmOA5cKlYtAJ3LDby8CAQWF
5VYK7ifgypGtbafWTsohvBVKm4KrqaoccyIXq9xZAtSCMz3NSmlNxmmVCfJWIQ4lSpSELC8jnkSO
qBBkkk+RapVelo96kRxk4zmN2rNqLVT+8DNi0W4r6SlKrTULHY2YEOKrBQcA2nMHxUJ/FMxRWLM4
+5TPrKD8rMyiJf39MjXaFsI4fcYx2FNzPQwWy4yXBRGD8gjWVU88NpucUj1bQUNIXT4ruYmxeeTv
qEfzNUEsbIXCoxtvK6Q47sPZG+sP1DNb1Tg5FtbaJKDWK3ul1+w4XlwYGiyxWrnW5vkwCXRsKapd
BuxegBMHel47M71qwM9qEd8mlWtkUoVon9ZHoUz3E94Bk5h0EOM9uqc/WVhH4E1Apy2z2PZ5/Io9
yk4p4zDU8N1sLb6SRqaBt5zbwmQK7Pww2ZI3DCbINvC5k8QP8dGTV2dOlIj0txjaesKoWjEmndIC
C2fI+WJ5yVSSgALmQ+la4VcVepDPgrZhenWRDVyyOb5Iyjiya58oK1WZfENcjnn92k8vQhRRC6Zv
pPLaK8DianNXp+Mpbno/1zh4F4fmLuLfSWWA0ZFYKMGp+BuNTT2j3Y5u1H2o2FADLiWF9qPt3+VU
5vhDnrpUI2dWFLc3+t0yYhDRSbsG6Z2fhUgIDs8y5y35siezA2w0U+uqR6euHK6S9DoJ9TfFJPyp
QUte0mSvGxHg28IfZPIvWrGhA9UOtPG17sVtYbzlegfgSjN3ZbK3CvOoDZOtQGRTDWHD+XA1iBaJ
fjz0AvpcE9O7U4uTT7rkPalLL8uFvcDnMRCVB1MZnKzrjpF0sbTDfVgeiR8THV0tLjmQzRtrUjaD
TN1tCQJrBviFwZ72H1hMvMRekh0ygl8L7RMSUHgG8b6iRleh05/UmWD1HUdKvqRmLkjrjFOIvS1b
hIEX4yTyvTpoWRkUzdokr6iejRHSSlQf6q4m3Rs5mWpskxy5NQOekHBYnJbplUi0M1bZbTA4V5L/
NqJwFSfzQx0F6+Ku9NUpGaVhNw6p3TeSV4rDtub2RTqjGqpTWSz2INzKwDzApfcHhN3WXLyIYSYH
hFWoCLTW71UqZ8PwQbLAev70F0JIINI6qccue9DVTUyPCwECvx4xwTQDDQ6QQk028VT64hTKL0bh
raZxsadIXHpTsXI04ikwHxMskAXhamN5u5/PFFM+qGSnxLHYzbJ1k/RHouueNhqEhitwhwbeglfM
JLZcm86Un9SC1ZD+P2HKsdnIFCMZX1myFVttrbB2qGX4zHmQfMqqb7ItywYmitKZ9Kesn+1F4ZNH
p1ldvuQ8UzmHxKF85PjgWfVDaH2Y6suUHIqldjSYFzKSX6pjMzaeIRGxJs6f9WzYef+tSBU969iQ
ZkxG4AyUDkqmsPiZbm2MOtvJUZ1C06qImjCW67PXseeiLU2GhxdCXg2dkq7SGPxZEb0ZrfEeNrjN
qD61+2B5NqX5U5EluMwEThR+xeA+KBSSfTqb54zgrlktH3Wmw8IxAFo3feDnUrnLrAS71HuDRbIA
QWt1DYPjeVsNspOno7DqahU7EyqNlg0coMkxRxPH4cCZ6hey/wkEy5+mEboOxcsYRW4GRB6LW1Nf
SrN/Fjsq6PPAGaQK6l3yFlHnpgzbVmfjM9mGwt4dDa7Gg0KQmLSqgu4apxhCFx49qKHKp8k7JzJk
diWR3ydJvaRHeiomprUQGvMkvrLWOUqn+6pWfSpcqHi13A/EA/2DdgNnfqljCpM3Shn7ErbzDv7P
VPEqcR8fZWS3LMDZ1NIwOauu3NeresRuxKIuUnDfx/XOmCWvmjhTV9DzAhZq4H7kkK6NWF0HHnMx
LXejFcB3iFaVmj7RXLUyOnwyrRexfySq4sZY7avhIR/52eYSH7SpdEkiQ/v81tXkoSDa819qqi16
sGimL2TlgwBcMdOwxgWAGP/WZ1ODGb6K7xpyjvl/jEJxpfzehow787ev/+NsKv4DGVeUueTjFL1X
pf6vMmxSoapQTcJ34wyKZoAu8IdkQGRFkmHdc2akhY6ky6+Swb2Y5N7AhBMWS8pfM5b+m3Dtn166
9VuaZeDsrAxKovpIAbtZHZ1WkK85u5g5zm69zP4wZV+BVD4peeTATXsbJhwmC+dOFaNyRBiEfOO2
HBtXLAZ7tOKTBRUXOzdxjEVwB8ghkQnqEMCHjlM0bcJ9k2d7bcpwYynRvibIvjQtC6HxbihlTtVO
gquzdCJoHlwrj8UIzgrZFXLOUdWApFgFhxvc5OVyKZAULG2BgBK+DaL+AADmoS/HNwnWSZLPr0kO
9lsiz1JjLpeKW5nfOO650jTtxe5VyzFENu0+Lzr2rtQuVI7DQSXsFk1/0VAFaiV2WowVWRlxTSwX
l761a0/T5djigawnpk1Kul0EhGbK2wzpVk2XctROdT56901eQlWoR8vPK8AFEfzrBUfMWG66qE1t
o1pw4I4lqLbFPLdtszE42NTdW2rEO2NC2cOh2/VfEfPGez5xUaBDW9p6zAc/R3NuYwuiwAI6+hIi
mYvRJ7kOh+QaJtKVzM0itTj55bU7mjS5t2xkXN7VLU+9W2njlqf+SZLQoytiyJ1r1vALaokVtIPX
ndOlLDavwOm4arPkZOYqbOt9oMosbJJxmnPrkscMBfS92HDOFMzQFe5n3VRbd3NOBcHLOOc3Rt7f
xGCdiYxTAnpOkObHUe3PYale5wI/XzSJL9OM3U5obb3QXwN9ucGdseMZG940n7gceRldumBeNjHS
8v0FG9JjN3xLIiJXKzstxQMxNMyZSGkHJoKI30q2FuJ+lOFQ8p2oMIp7Cmvg8sIvKq1tPEsM7l2t
GXZCheVYl74qiENqxLZfcEixcnwusc1Ls/t4drUWGq14b6NL+bjhmepiWuzqzg4L0oAqp+EGA+IY
o/zW7dnUaKGVxuhDCT77nM+7oM1HrQtvhdnrjqzl75lxiGL1UVZJCd9BbbE3ldY5y4xjVpO6DMen
gUBR0jwHY7OXpGpXRBN/sNLNWy8nms7dgKrTht6GKqZZ14pXcdtiP1Yf4Q6iTFA+nGSuLCa+2RyG
bvB7ABJ037ETBoDC5SNzp301qjuiyVeQjCcrZBSgEuDmwV+lE68pjLOEFJuESle5vcogvFauchfh
KboZS03WFONWSW+WMYl4XMFBRC3vYaC7OHo4PgIsTcWLNQDttMIp3UVjskfOp/UlnraxJNhBQr1f
iJ2tEMRrPPbM0gPqHjo41qHwbkrrlJO7Ud5mWKgCZqKK0PIQZW7Qt14WM+7GzyQbGdtmBoSHMPCg
IN/N0J2T2lYyPlimPjp9VOyoQ/bbxtrpDGeKGM8q+A7UM4cgGpOrzPKnePb+1vseO48pEp0E1sD+
9B+VcjSZf7EAUZD156//Y9+T/iHL9++I9EK2iszGP/c95BomqX/MPNnn/rnvaf/AHKSwGSJZ/qbJ
4A6SsGjy/XDL/JRr/kJPhCreLT6/BSp+fen3We+vmswopPRBxZrqV0LH2ZFEQA/XYaYYPJQ3FMpx
PycwkKduz2HKAOfextCFx0EhmHNUS5FLH7etCgr/6LbxVzjQxa3M7tj8SIJUdRtMzYswunKpOcO4
vM8sVq64AJOvgy0WqOMi6heTCx3/vq4q5JHyNUkNJ7D2CUBJva0dS4SbWXQePVNU/9WkFyqUde2k
19HVDMlvErakZRoFAnRw85or/VNnUnxaKEDY06jneTNA4LAr2OKQeQAM1MCviEoihpjJj6lPQdXc
pOJNxuBONr2pT9Fs3ibZQGFQuVfFyJ1WJ6/HZHpOzHbbpyW4Zgg3QqBu76HxRskuRb9sU2E4SVw0
VS5/kUX1AOZ3Owk6Pye8GkQPYZ+7FY/10h6NsPeDhr/klHfvd9sfFiPsojHCUqueFoasQtZgXXIa
LbfNkGBA9jRAl4pxSlvzQ4ocDdArVD7k4mtOwu00PXQIO5BjZKbbA3/QPHHH8jPse9Xt0pkyv84z
8WQvcbUZ4kcL5EbePuHnxFO71jTiDt8h6oiStLsyf251CqO5CidwN8U4vXQKyg8ey06MP+UwfeQK
jsOkvJmCcpGBrDWsjkE22Uk0OrmWOkUhvbUzVeSLtry30X6M3ot0pEVrODV9/T4O+rko6G+zCqjd
eeqAfrVbGjIoOH8trODYcICZpHhb0Wg+ZyA48kDiuN9J3jRYm643tzB38ZBEsHNM905kKySvYYZD
inZV0sdTz6Wj999WBsIHgd1AdSg/Sw3rGSN6Xcju4MLyq6ikSzLDsiLRdk2tm4X13gLusEAMu49l
0HPczHqk1nEVIiryGV31o2Qb4bHAmT9zK0JXOLbWdo7aK6g19U7iE3obdGJomU6tZpuW3bgb8fos
u7zKDo1eewB3nYnjVNfmnsIQGDMwSR/DM2iJnDRrU8eTDGwbH6qAShISdDbZ3XumKBF3MYGDU3yH
s1nCAU6gE6YqxyOG/4D/CPIsibovtMbG/GUHMee2XKC4fjrWbDGdVDeOTl/4isx5u2roytTYIGRF
8KVh8fQcHa9WKn/Kii3jANvgMy5RLAGazo1m/AAoti2RvLrHAkFlQIi2l3WfYmG8NDrD2KKXppUy
p4/tQHEYJLEg8ju2WLMN10mJzpnhPJIZzucNPZEDJLVhelsG1YdteY9weZLc2lI+26w/ULLvjIju
AAjMDvD2mVJ+HeGOp8XgKWNoL23jwajndClbj6OlPxlCfDaTqftERMEeAAzjoLSXSGZIz6kpFj9H
xIAk/rQamktNcTx0CdYGpv6d2HBtNZg4D1lfwOE3mHKFp7b57OSFw1biA4R5zwBSSvc6FmsfJ5ep
/VFKhC/ovMdV6uNQw6Klvf1XBoNTBW7FPQIMchco8CDdYrHsEue6ifeizppNHKQbnL/O3UJltezE
CKWwcx4tCv4As9RCtMmLfqMlyrU2aoe6TMJGAvWp8YlOMHuepJ1lJJtExZmNDdAsZ7uoI7svnqqS
ESHvUDzP20IIDk2Pa6sNWTSZUlly5Jo56PQoWw95twG1mCHc8HGf230UNK9t260VQd2YdLUa93YZ
FJCZ5GuCWhK36rWt9MscPHOj8Gds0Ea2M6WRNxRpLNde/87HB6bWBls1uWVSAEyv/9Og3cTV+9ug
HbDTb1//x/FB/gc0cBK9XI0lWfrZ8/5PBzEZDkYpgGhVnlcuwP97bdb+ARxCkYz//W+/XpuxJEvY
V83/qY/7S4YqSeMC/tvxgZfOLdzkjo7jS/stqVH0kaaUcs3dLlc/u5a2DjXyKh3uaLkwcWlpT2pq
hftH0q1GKCNFELttyFOrScMHKNGXIJiaNQg/y9EhLhtAr4cIND16tgNgbUNOw20jEZlJ5VZY0UEL
IrRJnGlMbZ6B2xwsF63L7UaUHnKNOoTOEmA7casIVFBy1vSF83QrDzJu2JCh8osFEqvnEt5ms9MN
ymHUdA2SXXXrwvo+2PZ6gWWiw6vSBKW3DMN7oMmeNXTPjSV6fUK1OGkPwUpeJbM8DDCZQPbYCr1Z
OlgiCFHf0wyIMh28hY5RAhkItaU9m53Nn8ldmFi0mrRPBnnLzyD4qJ26Hs2tEiaqKZJ200bCxqTE
o6qpF2X76TnJjKp1nqp7Cwsors585EGG76Ct7hcnYinMRt7C+JM5a0VFsGzgajYSR+7CbZOOZ2Y5
KxgVzJoUPGS9aifW5Nba4EdT5Rc1hQ9h2L+mebBXc+QzinHCzmCHkRxDGy4ZJZFzjqsMem5KzzDi
eFg4JftRVfeOPJ4jWbUrUdtV+mynpATFTLGVIt/menxMOIAxx/LbGB0CYjeSvjPi3B1743sW4J/i
tuINr60QhsghlaHg9uMmXzh3NKMTLsC049GFynjW8aRllZ+Ts6jH8RRW6frvvNygl1kaVAvYdlTb
/Wdfj/nzYvEnXw+P7G9f/8dyQ6udouLcIcnNN/9ZP/DHcoOAZ+p4O//F1IOuh52H+RzmnZ9VBn9M
j6kyuC8K8M00vusdpf0XbirSfe7921Lzp5et328yv8AaRupyGzNEQ1saGoEnkfDBgqTeWFZiSwU+
9XJA3bKuSCLs7yjRJC9KP2nTdaj0X7lBBLOqK9XpzQqdF5tx2GD1zsve14J6I5BJxlMRYSoe2Ldn
2nSbc9guoNnas1RG50ACmc2Jv1inFUx31Zg+mzp8MJv2XGN/KVN1m0bJDQDn0yzSwYGGJli01Ez5
ToBzO46GvUSTLVopFUPTuzhLJMQSc20qiVu3fOzT6JWcCcTKarmZC83HEgwIpzPS70nS+nWllx8g
246FFHxm87RpcVxrIzxs7NtypbzH3bgJImqQJ4vs0Vg995WKN3VZttko+RrniHjp6cUrvTxl/RUK
GSN4TcPXqRdnr9dviTgca00GhSVu5aY+Dymj5mbZKw3m1VhQd71o1BCAEWyECetsI6/L++APnXQx
CutJxYWuRNNTrBn7sOlvNTastRznROgC3oMq8OdiYvak8lP/vg+vheNaMbHAqeKdfCL9Hw8vBZN/
Piv8m6///w/vHXhvYLoWGdPedYG7nvCH+Vr/B2lSnmhCJD/lhF/OCupdmJeQGiT84HeA5T/PCuq9
iwRVXrynovCB/CXg/T0m9afn97dXLv/m/siHOG0VfYoRxV9pZJyPI+mV3A+sLTNaIpG0fPyPLehz
+n/hj/L8bwhAwMj+8w9V+MV/XTQKIMnxNI6xP0iM9j8WIdpq03Gs8NA2bQ2OuAad9lzRjiUAcoF+
bMmQ63w67dARnCU6FyWGX+lVZgArn/qtJpIBV5N1a1lO370bORCoSfCi6nBHFBiNI3Di51o0W8/A
3CnCSwLsvh33UZ6AfD/wzz7xLYaqNS7sMdkyZsdskhZHcvPRuMsLzFteMzxLfGe+q3YHLHfrfr5j
rbYFpZtYD2e/o2u6A08QBoqfNfi6J0rHDXpCLtOin+V8F3/HjAETqjD7fNtntujR3Fnw78Oor4fp
qNS2STYH519Y3izFGYEBy8j4n+mEtE0UozimdIErVBE95ao7MI9NhtIem6s6FH5WHcSJUw8LyrJU
npZNXhpvrAZHuPVM57o7A+7Kd3Xyki7ygQMP4AaHyO8lElYlTnSD6I7a39q0cktNcaset5mS7IXU
KWtzFRkraT1dOeRxW+X/QK+jjYr/UJWnWnm7BQq3RcSONDph65giQruYYbDpdJg8A+ScPj0IxC5l
Xxq36rHcKY+04Z4xGM3NOsh9QXQNUlNGAhiBZCxnJV0BvriemAsWCig/MHzQ3DPzOzUeQZEiyd9E
1W3bxFOCN2JwIkZo5sDLaNCbtVb1VXUuDy1UbGMXtFfisRbqvF0J8KIPvFGE43JKFTltFfiPDgi+
aGePBdj9MbjC/ED53kYxzecXKEThhUTUkvi1zJu7wRZiXkXpKlI9terZnCZCrOsCeAXUx+K64L1Y
8JbfO49HRy2WFQPfBUW6aT1+WD76CE+y5GbmhWMvVTWEryhkHbJLMv4Q4RZgjeTERZ6Z+budM2ux
attKL3F8i9ea+BSawK4Vrxbc6J0acc6ZSUR2+aC2/qSAuaetTXnpfsyM3zc5HQcTREfUmZV5qc11
eqv9gqE+QIN1zLyB41vpC/tR32rgy9ZtuYVioCS3nnBQ6qfRuuJf1fOovw3zoYHMjXnkk2CGuhXX
uR87H0yFHHQBOz0VjrDVX8hE09NmZI5wo+eFVJczC14hOY3qFgVagt/Wm7b2X9WBHmYVaOMqpqj+
dTAfFtXlQ6pGB/5yjeQIjONhmim5py2+lh3m+MF6SbgHoyeu1Qe0sPhS5z4OpSJaT4k/nsdP+HLA
FgKEO3MNEpx2+GA/PaPmtG94TScSYOUOobI5UeGzfJi8EBvPrvAUnOVqNb8kH1a0Se9OCZQdvKk3
wXSxUejRYQEg2c8HU3TxLwzriLlZ32/S6mAs+DiT1B6ONJuZ+RkapJB8SvqxMO16OooT84aV0qwN
R3xIQx/VUV/r6jM3D6Y1OpMdglP0ydeb1PqKkw/A1Il+GaLH4EXwiNHpDxoAGsboHFumbQbuLSMM
GjjERKZX9ZnmkCBfo9NQ6QYxW/H02NE3A6ALDP+7mHmk9BXOlQPZo9T9KrMXExeHX9aMadx63ISe
5SB3du8QyWUCIQK9ffaU7xNtK1KLgLtW8RrFL5T3lNS5cRUSt8eKzbzJSVtIn/y8Lc7UXHFLhjEp
C9MALHVNnJEHnmjMbDwXkHe1VfcRPOBtCffdd6JehnrHEFK0XGk4TMtLrjwlariuJF98xEE3uplM
aSahG+ZZiDrb+/GLB090y2VnDltxL54agYaqfDNPvJRLwsjEvFodpVmPU7ApiM3ErOwsWLSU5Acl
c0ZOmbMT9zxXOK7WpIJ0yyNm1+p+h2Wmusc/6GlY0rMSH+XuW9a3ZmsnMu8woNaVvNe8ZTc8gHYX
PlSNyg+3elfd/rXAl0TVQRO8SsaB8Q79xNEdHX/MwcoYB3XyRsHr1Bc9dS18yMx/TZ7brarxBtpN
vRuYP8VbMPkC1XTxqZZ9s/JkeuskPkcqdhcnAtxCYKc1nKFxmOnO+TFlihf6OLs66pa7NTbuYSWV
d6zBu2Shzq2UpymDE0SEatM1NB66zCqx4G3yLfQiPNXUGNjAaguMzYEbfUTX4ptpr/BWepjeonP2
sDzKxIIuEcgXOC0Xyj9Qk7UXtmQotN/YOtSHhbs50aaRr3Tn8siUL2UUZ9o0nPavpGNClEx4ZzQt
lxTa3n9uvaqA3N5bFNZJ6retQ8gwFFZTdJrjnfQ8AqqtbcKw3Z05EuO9gqnMRuLPGMiIjBD2p5KR
NGTq/wjgvpeHXj4iwxfvwclM3xRWeyguoVd+qc/0BAoxLRmOpdpmQ4jngSCS9V5KLnCfO4sa0Alv
U4H8bFvxw0xfaE/n9DrWvXA8yzO9rAxGc2gML+O4GYlX6m5hnHLJBRUlKE/NcIQCSTSreBxeja/O
lvzhY2B8/qrtFgDf+PMNZggr8bM4NrqLqEGfRt5usw+iQsVy2JuS3X+yk0u5k57lfedSJoIKLtAk
r2wCp1k50TF8QvOFU70Sd9K40q+Zo3jFB7kufIg6H8tzeJHXpjc/5V65VnaTPWxCf1lZDmGE6Jhv
sETai9ts+pW2lm7gBupV/NrvifzWj/rOeMxexF3/KKQr8RycA9UmvsxARgLb9cB2+zSxPL0sfAzQ
TG5y5zRHYRuQ2OXRjlbJW7JtN8GJM2LyzmRkm2/iTeGLn7xB+cv4yYAi+1allfgwn9PNjLC0NfEj
7BKb28uzfKZCEwrobbgth3lDQeJ2fsy2kZ+/ZtfOSzzdSSjqts7zDk1zB73LTt3Gi5zGw0MEKAd8
shgQ0l2Hr+aj/NrrfriZ9/n9TLDiIaRoeKDnlbWRVB8fHca3PL8eTaSU3SZvAKVBjLCJUANMTrcc
eUSuEprYMNxrpRmVoaHfGra1m2a+4/3YB1TgVevxMl9xP1efOBPbcleZnlZumE8rJvnoVcbBkdLP
iEDfWki/VcXBVtz31GBCuoQ7ake9G90MZQPQSYNcZeO+Cl6ZnIW7YSfie1ZgiazCbbnVjsS8Cl/x
Evig5+WZANk69toXFoov9sTlEnrCUXzVrtoxfrKO6b6PulXVHsdmI1kPTPR4Vjl2wRefduIp290X
vB23b6wK0bd2Hcf7B5QBBC+AOXPN/XQHLl3+gj6k45T9kT4Fe33fs8/slSPVyeIazpViYa5eDXwr
fmxH/noV7MsX8oJ5iR8P6Al1TjbDxpdF3bUN/lqvYhShOpO86XR7SQCs47lh72yPmDiXq6g4ovVG
PWZEfStlLKT0iO6YNggwER+FluHJ8FKKlVK/DLaUU2fWGaZrizjPSSIvLTdaNvwGcn8ZxPc0/qTT
hC5lLISrwC8lYsybZvhhwkHbpe2NnHXNXMX8TkDtk77QWP8NktYr9D2d86ZT4SnYdI42r4KHCdi0
G/43d+e1JLe1ZNEfGjDgzWtVobxv3y+ItvAeB+7rZ0ESh2RLwwi96kFxI3hVYhkgkSdz77W9T4vU
GcjvGJZoDpjXIR12soWAKIO0j06qXke7Aqwcq9M1FmxSQutibY+L4JJsu4120W8xczSIadkLoKRd
Ng/lAfd7ddP6e2ocDnR+KfMWuXrwKb2o78VAzWC1uGTfSCAHdhDgjJmxNAfkKwt+RX/jIf7mqfY4
BbyS+PVGfJT51t+bQMGTZRttOoPGEq47ne7KftPIy75iOBEN3pG1z6Yk/dDJfFTwvDJJ5enx5hYv
xBjzlxTosOVV8pnd0+Oabw2S1CmVGT0CAWWzcArktXdN57JLEm8xgYyMdC5CkJw3D4Cs4wucUVmM
Q+ItyOvzkGRobFVSLjKXr8vgc9VsLubGiuvFfBvvNASiTz6dmYXFyMIc27GYmhv5osq3Et8yi4zU
pQFCV0RsVC5WlXzJquUD0ipqKWeNwQbS5Sy8ZbYrHzucNa4JoesOuDZGzEcCkJYUoXJ8SLDmyivW
WF67cTDYYryEWN43oHa5DIczfGAUKshf383bWF3gYAi0JYmJRrfR1buuQRQ2sxbUHvqSwXcRH/Ex
GuXJSj+QWRGoiZcVc3ytTQH1PPbLu17fyP6axSq7siomM5n/OgKVhc8MuGrvGEJTNvlG1VvuKEjg
NCFUCBuezlx/R5WtyJeSYTRmIn6T+mxZxMAwpnmSN47xyIMs1K663DKwX+TBPuQ09pCP9whRpNdw
BhNvD07+ylXQtxnpO/yJdiDPIKEc8HbDxYO3BgZIxcTf6++5mkdi7FtEoguMRfOcQ9LcWzfbdg66
3t9ztEkwK83gGODkIs5o3IzKpSStmymdVu9zlWAIQmkCtlust6c8JIW4tax4ZRqFDLwZ/mTY/P/T
g8kg+beJBe4X5iNsOBBvfFluBLljdcaYhGuK7NEWd1mJkIxOkR2FMkMdwJrTx8eXnbX8kLTkryFl
WsJVkJyNVLo2XDTBchePAk2/vAxpWAPQP25qnccNv3UUbDuSfcx59JHAP9gm6n1ZQ13vj95dfB8Q
zUaquYcgAZcbWWnT8SC9576jwGoqG8I5sfVtf6q58K0YFoerRFtYfcW9aq2GczUBWGhpFr2JXP2s
sOPMs72JbgDTFvBVgSML9vM+ApTykNfzYd1t+hW5gdvuiRGoxqKFIDSiv4mjap7NHdBkZwqKXxCb
duOsy9dq1buVi3R63l+ClPnClrz2LJzHPKHUTTnuDWQS4dGp3Ao9JIv14IzGowvgEs56fnw8fRfp
1G2jS0TryNmPVQmpbPMs+3M8+P//kF8nx9PkCcmMbsAvVXWoB78OgTBhiZEhZriu43Vo7MpXW1vl
47x9zw/gcI34oo3TFnhekpSqrBk0WLzz6vmnLd8/DKMmpc/fr6af3sV0tf00v65GOfEkBV5mx7Y1
eFH0+4Z0buLXUcy9tt22RnQeMHu+oRmOwqXBoSI+oOycTVvXdw9COD9ccKeA2VURRtyFYHO0BXnT
UvUMR/T379aZvpOfdUFfvjPny7VfjoZc5BrfGfGxzXjstX1q0R6hZVOK24Trf/S2ifKRKfeWvQoi
1BPzBlKIOlMp5XqyhqgilReZlj67118Ueylddeo0WQr6SDIvzpShWvf6o2PyEbbaZ3gumOLo6iK3
1x7jHMJ45aUNjmUkWsXlwHglA5OuEVAjmHR1zb2hOq5qM1YiloIMLBfKAqmySbYiN1jJbsJkD48Z
hg+jlbA8iPwU+Usr2ZDWTYpagpGXZprFen6H58A3Z7F/8BWCGWftUan3sf5ejXPwM08aA3+IlssY
L8js91/ytKL9hy+Z4erki1Zh+v96ScTk9NSKwhM9d1sWpcv4hrTg07AKj/2+uOnuzRfLda4s2NYU
xmJHC1c9jOv8CJ2Gf6zNAbfIWjomN+FHcP/WrOM5dk0YEm/OhdZ1bc39A0/0l0HMocEj2UFt4zr+
tiRY5oFUtQ1LSbpeqGL69fefTJne+dfLB8QIeCsFOhZStV8/mRllTpJGerC2NBcMEzr8cnYaWUTu
SgYkMoNHGKwgKHbCcFVWHZNVloy8P7/g/ySGHWqx7uDBt03HmDyalIff+UIV66v2/u+v/74YcL4h
OGFXyNZh0tBPAvsfWz0W97hCFUXV5D/Xd9+198Y3RIaKg9rxD5TL9Krvmz39m61AHJfZ6aGFnKQH
/2KzRyr6l4tl8gOQrGXJpg4wQPtDo/hTZYxj4EWBQUhpLZo7OxC3ypA8+UZhLB0pgf6hyrcohKZu
U9lWeYDlw7phO7+u/eYQCECMkSptypwzGGlx5xHNzCwNuqOaow4m0nsJ5+xldMDkyhxlGaJgpFtK
nrgUaf/SIrUrCkZpTLxUgvQMY9yRurTSksA1wvgcetxhdWW5QXDnMzCTQ2cXp0iZGnHJpfxaVvkh
4kwbJRibhkx+1oFHpzqGE4NutlTAarStPBvkSlm2eRnMkFKsc81c4XlwJb3cSkBLIpqjWgxLTdj7
IaGSMq3IGIT4mrH0iQONR+fS9oTBVcEh93E/VkN1QBS1sDIJ1+Rzko9HZYqFgI11qIcYCV/1ofat
O4zD0untvZpWz5hoVtCnUBsRw61wyKhJpJMTGsf45BnxMJNLtZ9b8Ei0MDtqBsBB/02G+NJLFtYf
QPeB1NlzYcfNPJscgyij01iZxVHjerqxrFvlFKLFNpNyAX6NnFHnXQn8tZIok8unKve9riRLnUSL
ItTdOtuGeN9bB1Xn+BjZFRbM6DzKsKXb6DFSNTcZKnMuGr5Go9MuhUnwlnfQU6xxWUzYkbRR5ecg
GC+RgrhJa/oD8PKTXIYfUYCPdvRWI2cw1NxuyDgulnroZTmdZ9gtWuU9b4iAjT5aL9xbiBW7jOnL
QLKmAJKg4BHsORZw+Dfq4KNPk/gIreESFvFKl7OY+fzwKXRtP+Lf9Tgjt/mlKD5lwQhWajIsiLVM
ZC8WS1gXF93oNRZNOZdUtAE9zMKov/c8FgM6f5mJR4rU1+6mT+tym9s+vSwU4ZrJ69j1L9Wk+Oj3
Thmea2RbjonZIY+fh4T5F2JYgr36qzk4BxLILw1KWpEztcmGwI2jdlgqma+5pa8+GWK8pmNvzSOm
h6A49iX2YhGqzqzp4fRENp7gblxUKU+7smBT3QApb8o9gnmUiJy5BLy8Gi5cmrMkGe2GRlIsAsty
G8N7Vy0DdZnOMAvZ/eB7KyhjZ6GXV80QO8K551lhLztDXCrJ0mZW0Log4FxkBefSZo0QoAicUk3N
RjpHOrMTU2uOfUeDbxX9RrJoNrgkOBy0LcMhmVFU1ScnLkGaOX+WwpZpdWdVohqO5XjlTSHrInLL
wtuJHvigKSkPTnwcLObGorjKMlu1rnbD4hQR1GljKVGZdlYBU7DsNbOlGx92YadYK7VtOXv3vBcw
hrUJeTyKYghDjb0JpGIgpFd+w3rYzHEJ4pVg8BQg9pSEfwUHfg1UZW9o5ZsPbD2U41NqAVNjkp09
e063wkU016PnOL2LOFQoEid/wz600YR+1nbJIK9lz14SKujWEASjWmUdN95ITVptw4zLRmm4kZNq
jvdzO3bhUqTKrKGnHZAahmBPK9NfWKW97I0cR/fAUkubVTmuOlVayJTA3ApCRt4eElzl7CFRDrmt
MBquwyI69LX8Iecmp17uPYTOSLBJVQ3SZWv7i8pomDPHy+lgo3AiCPBVAKRdjLrserjVrQS2heyc
1EQlVpfFSyLPLQKJ9ookK/s0td/rsPUuZWJfo0TsNYcjT6Boq6FQHgIBjw/9edAmFnIOBnlaz1ly
EEyrPevkWfLDEA9zRSKOqxTt4yjJM10ankjkIDDdeNHSzF8HhbfyQ39n+J0P/KXcF0ygzcRY5REI
2Hac92HMNIbwY6O+AoFf/k+cJyJWwFauSTXHJTLelGNHg1vPIsgr8QDR3ws8a2apbyMysVkYJujF
dW3Vllq5/eM5/t9sWXRaV9sAzGbS6/0RsPO7lgX5wa9aBvhwX1//XYikfsPcIAMYQk/5pWVRvyGy
5O8Do4HqUJsEEj9aFsjUqCo4rJNl/iWLU6cPVXFimDoiB171L1oWIoS+tiy/vnVjOuz91LK0dh0Y
5FfDKu2za9JlL51l7jutOyfMgvwQxiRrEvy/syxgFY9uXar6lzIAVFANxQo7wyLKKhalko62XnK5
YW7jKiLGSUIu8zwY+aXvrGXtlY9ykDx4bDXldHSboCGgJV1nXsPzR+aGrZ+cQV3V5XCVVPsQ2gPD
AlMi2SkbomMFg4C+mlGRBVxi7Iy7lilG6ydPWuRgN5fPspes8jLaI5DHE12+moRTl1aHsa85JrbB
P9U19sS2xKDM43hR+fCKiNIwyzsIHxu/61yUxxggODZ5D03AXpXClBiThLIydXK32m3YcHCrCp4j
7Bel+prIPcJEGWoSTRDLkZB9IYwpHgGMdQsKuRzMPZI5HPbYJiPsjK1lkVofisKij4i9wizBy1Ec
aPIYwtBOz3WvfvKTfhkV7UckGmL17AXEgXkWJYjos7nXaPtWsDFrsjtSfE6SLrEDocVhBlMEi8YY
942PM1tvlqUvY3sRG546JysZkWbxXUrF0YM/UZFFWPLdMoZ3HBoo5JBeVuNGicgKwMGgSNWmgA2i
ePGaTEZE5zE/sZw/JyYz84wIzUZOgbo5PUsJy5iHEHOD8toqztr0GCyRd/5gCOtYk9RZkNiZkdyp
1c1tR5JnTqIn+OjKqjddjwTlLmuuOcmfJg/nSQ2iATSPo3QZ41VwUKXmEVS4FltcMjkr5XgOAmqh
k85uF+3SKO7rAB5DgRzCmOeEj6qNupGlEUva+KmH2V0J9tMkEswL1LcqbdZMybZpr7sFzAzXQpI5
rz3thGjDNWtj0VbCVZjs1wprSDb+OgGpA0FBBYGpKsGpUp3sjLhflASqGr28DwlYpZimxK0mU+7q
2KVLMjwXfiW/1QSzDoLBI0GtphFyYRnJ/r9bYx1FIUeK49k0JWB6hT/rNzXWQsX1a439h9d/Pxaa
3zS028jE/5Z2PEnJSAhA0G5NME+6yh81lldZtqzanFP/8p/937EQtzZqT0IA/rBxW8a/KbFw5L6U
2D/f+aQrtU3b4vD6a4klAyeooibL1sIy70RREEafnwyytrzyM3CsddsxTSUJpxDyYypVTBiKXeex
TApC50OVwJHZqIjz0HjOyprwFo9Tnh/LR5KomGyneXcXad64isqNUWbdOsztx7IunvoeWhchrvXJ
Fh7rGskMNj4QihdUnVutV1+SzL+wv4N6icXGLusNgGyKG14aWSwjeozWKC5eqmbOKjBzf9OayMti
auPEnYtrNxraQ5wHH8FIgEYaXXKPGJckI9qwidGD5C8tCCB5zO5EqxybvPzMi+bTh0INC2dryelG
5OrS14gYtiT9HA7TUUxBYpZVoB3sjp2sp5gSke9Umjhd9HYHsiXqiZE3P62YFEAy704iEevQCjiT
KmLvy8SC5GWDuIyBkte7vURADSIDAz15OqbWFK77ZvfXEY+gAGc2+MYj+lfDaVwtao+Snb8DKrrN
AB83VXIhb+GoFTzjssx51CDs8JOYi8qp2HR3yxiPmIcrrzVq/ixykTe1hSD/kGWyTwuGSSaW9rrX
n0fIfXbYuaCSZoU41QWQuiSZ1fKDMLQ7u5P54NZaadhR+yB/646MP0REvaH8l+dIOjQEIIoTSwH0
n8Uw/DcFw7a+FgyMp19f/70p077JjM8JkmGUBJDXpun5PkfSvunYQAjzM/9hjoQAXKEtmwiP9HK/
MBwYRpnA7C0w+f82IB0xypeK8eWt218UpiiLgyL2U5aXeniKvclsla9TIESFpRw9j5SiTFHb1TCw
v/OG6HVo3ketWwiWf46ePeild1Rkfd8jxTEaALyVcaoGed/1ghkpw8tCWg7cLjjnYdJPtDsilMEC
FCgbsZajhumco0zStVEWN7ZVHe2e4Kk+WrVQaHMmJd1E0qulNeGBe7tlwJEmKCr9jZ6Mb5aTXdCz
uw5xYeTwXaK6XMpRuFYD6dil9AMWZgzfnikDvZU9do+CPJSJDZH2jVj6uDCE3uxtTl+zpA1YHbFO
69o7ZwTLYnkhmcTDrtJGYi2CG10ecNtgfssJBbzK+iX2200TSQuW0HMPXpkosps8AFnjgDtWo1US
ax942VcJHPo0p+MwWv2+ZwSvcdA2S2VdTMvZkRrUOUuLT5sMEP/zYHiNypZxiQlywUvcODmPiQab
N9UvoxPdpiFYdI381oZ1Xy27lmS9VHJ0ztkCCTFcB1LPdVEcDRMJ2SjNBMvY3tTXg23Dv7cXONrn
lRn+YaIMm2U/NlumSnnhnJ1QXjWVjDLAxtzaEJ7UX2TDOPMonHdsfwSmo37wEC0KpAL9Y5oz+ZL8
hU3FYcpw6HLPlVk9iIpeM7UTRjwBlkKb3R/6F0tbqJl8FkwVbK+fqb60iTUHkVrxLIep22TyalSD
YRaRCjbCYSptuBnsviKEPgSokgNL6qg+NB8x4kGIkrN0CB8SBHDhSEyjLfay1LCXZ7lJKBop84Sl
yqEO/tlJWBJm+4Rsq872Vr3MDk5zHhqpISgM5YXe0ouiFNZYw483BQAFuY1cidYyjJeBFb7XrLiq
GOi7ZCytqU4Gfc8u3RGbcgIbFc2yak24URIOHOQ3ncKPGJLHUrmeNOxNRAtyEuINtV4JJsP2rRwr
fViPZbH0POxFGoE0fgLWqTcRYQm+h87RyO0Nib3zPMQZTgt/rTgpmhQvJChBnRFujRAHr9Mhkq0Z
f5ieDp0T1VWXcCSIS7gSOE8jfu0kTd2+9a9FzWa04mnhpD1u7xKsj3mMcIj2Ru2mYXdHR3nTD85c
CbWnDhVBxy0X8HwF1CJhDKlXlV1c+77YRYY8b01pFfXFfW8T9O4g3LZQj3oQGwYF9UyUv1Wtv9UK
c1mKbBc5JL0jSqM7SBH0DGcN6clIhzuT9QfiZm8SyUbXd6m7dtVh0nIGsgNr4xhQTQZnXOk1PK/C
O1jktPdlAALWYLg8YisZtjo+kLEnekuRnqWa5V/CcaFEawHIXhA3oSAAKUtjNTjaImwSfdapgJsD
ZiS5LD9FY1siNI5Q2VTSKWUupis6lqrghfq7kNo7WUnAunbGwgts6iOq3AGJcnTQCnbUXDTEKNib
MapZIqduCKnNHttNLXwyDLllNO/V7Pq92baubvrLwpbXaSU9Vnzyyigec63ZlmXx5LfWRiQcTDNd
oQNpwptsgm/lMuw0hcc5hdarm4NMYqOXtKdBVg5WJa3wD26dNj56EUPJfLyWksmJE5yfDxgkiDeR
wVHYMhBQ1kjeyGmIwcyIqt+W7Nbh2FSsINtJ5oHGzdwkNBBypu4Zs83VRFmESYNgI97F/G2JV670
JH0Nw+BmRMLPQBsOFYpMFOYWJmqi4te1TWSa8LaSxgdvbgMcM4mpLlvLm2vDq2wxjg+qUxhDPB9R
/dqQo9h6R6TtdNXKrzSakczcTrkD2ihxHmwOlS7WVhju+1rfOczzZvI4bSZx4kisPLOFoR71sUU7
j67BDshtzkleKZwjPES3FPlrnoDNlhS0m2HuAuTCKySYMcJeYMgQhMbcDlgNW1goUfpK7NFbmSO/
/9I4iSuU/EDLvh7VEFah9F7qL00wLEVmu0GBZI8BJQO73vfmSVq9qSMDTrz2x0A8ORqdJXyip5aP
mSmUntghUQPS/OBIu1xBMcO0eHIbTxzZVkZv2U46/MwtmQGotX8MLZrktnQVp76rdfg5wn6QCWKp
43Bu5gPSpH5ZgT2Ii2bbNRgOEdA7bbVPzWTViwpxuYle3WHLobqDmiBxKNwMxIMi3rQO9IkfGrOI
1KV2HNz/7gmRrge8CAYdHD46NrvfnxAn/8+vJ8R/eP2Phg+jsEa7R1DQxC5h1PZTwyfr5LGaMEz+
GrX9mMKxbNRp+mTbwNms8qrvi0OMyToro5/o4P9iCscu8u8N388f3foyhYulIBm9JPY3sqmtVGXY
aTyxOhqjwTPmcqXti/guFc6m6GSiUBR2XG3NI43Q5ymBkUm5lx+mWfKYv0jIXdOawK6Iut8RpTnW
GRxYZaUVaAxkYof4qpZNA3UAh90pMOSKbidFW9pwKq1MdPYpXhrzQ7LMueYpy87yL1YQ3LSNtAmy
eEDOl5Pyk8U3be1AGMPUP5DARRbJvKJNBUGLpts/dVzLra8T08DFrXOVG87bUILANFPuYUhZCc9S
7okgMnYD90iZgjQxi73NvcP4xE24l2ruKZlNhxrCEhj3FbebMuUfWd6DTZFTuR0VHDhhDX8xDY8l
8u+iRjfH7Tsimxbczja3tUXOdQ5TY8i9XaymdwGhd7OcQtBREJIoevKmChGKJ05jR22qHEGfvyXs
L3WkasJ6DSkwLYVGUHAqHZat9M572kiZtRZOehCUp3Z4FhSrEcVR2ZcQEmw3xkvRYIkOpglqPm4E
bI0MBb4f5e5odfmioByaZvJKS0VLKR1j/MkOZRP4FDWJQmqqxyxZJBRXDZG7QrFVfDIuwtE10YkU
hvopdTx0lXzF27mwxFiGGbRfRxI3QLLmnYprJm7kh0AuP7sqcxUj+pD79yAUy7xH+dzKl5HldFuf
jOI0dOe6sddyQKL94OxUHsgKU4tFkvgP7GtXFlk5cZ0eQvPeFzyOmLnM6yTbp86t4uFAKst5r/IJ
HaOeq41BbAKRHotKKVGoJhKc81jjAe6AhSDl1s7A3EAM4fhcKeR0u61poXGVjXkhlFXp++2MXfWq
D9qjlohNEQ8HGLvL/25xJMZaZkkAPVDFFGlOpuHfnIaZdFFifvZK/8Pr/yqO1h9ZbJNgg5PtFFrz
4zQ8/V9wCSmsiuaY8Lo58v4ojqZMsrZsKzp9If/Oz8WRImtw+P6LafivQhDwbn4pjrx17NoaRVpn
Bq59leAo6thRsliI5SYggvDGN/TtCIaMYM2FmeNtIt8wSy2OudNIbe8XbKmJJVCah37EnsVyUffX
zNfoayd8HnJ9a4csYSkcl43scJEBbQrAQspjfJcru1TZmYuifUNmGgs6JVxMBhPc4lCVVwQAg43s
h2QplZArh5jmO185V9oBi0ry0jJ6T1wnXqMEksnckZb1uGzkrW9sgq3Z7Vukjs0qeLfQQaOdP0By
4nBF11ZfLERjxEhqn4DvUVTvSFo0EB3lS+ccZvG8wsgRr5RkV2eHUPTgam9bEp/DZU9MWi7M+YDQ
bgpnREtJNMR+6v14s1iD1Edv7e1M9x1r0VxZGKSYdOvqkLjlq5hZMzTt8/xlfMyQAH9SXFDri0/G
7wDYvEuKHP+of3auPO9czins0OU5fw2HCKopFD4Bihc7A8nXInDtNwu1VvBSUEAu3qW+O2frM6Cd
c/gUJJsGyfVLxPfOyIJ18Qojqvzc4Qhi5P/m2dfMjTBI4A8kPNOToL6RuYA+YeEIcC67HHVLl7Nv
R84d3gTR+b9bCWyDJgDBEmtAeClM039fCbA9/1oJ/uH13yuB8800aJAgMWh/LCQpMt+N1843G2kT
7NI/sftTUMqPSjCVJeOnzJOf2iQCulSGEbKF5f9f6qsU+2/LyumjM0dXWX0qlibTkP28rEyJY/Os
UunWvUUIAw0fem4xrLNYQv3ax+OWQ9lWTf1dJvAG9UIlZ84ETWkMB6url8MEEtRpfhDZN97KjLhb
WCLVHqmFuVEfIEph68V91ZWkyBYx2nvVWIt6dCUjjnaRchUKQdp1tPZsGJZ2thrxXUhttjOmqJHg
nXMDjCbzfpoi9ch/B58ce8RcaBUke5yb+Ct7KWGYUw4u0dH7IDUuggST3G9WDnWpqc2rpeAJDENr
KcuomLVw5+TeuvcgsYVyI29y8dRBwkZTcCHWdunk5jKq7QcL4W8y5qumiV6z1i365uqlic7eUd93
iX87WgQx8hBl1LcUkYEvnFZG4rgnN9I6rQ9jltwW7Scffq7X5CuFBJxbo7NuzHhOXiT7CODJhr/P
Jxi2mcwtVGwGJtLcHm50iOsBpgcr8V0d41ZlJhzwglVf+ptQ349jucrQ5RhVBxSPs3rbo5Ay9zG8
VydTlkZmLz0EbF7UrsoJPu/19l2q5euSwPCe8Fzd6JivTwLzbh4M1k7kOllMBPO1itKRYkaCpvyC
XRyXRKA+JmEPM8bJz6zk1/lY464KXuuc8i+zXYxti1oarmxNP4Y5bG4Tyo/sbSuJ/55vYPCgp77o
PWG7dVYBt7fFwhrNp8AUzawqX2W52lXloUOAPRKuztwSjY4xd6CVS12Nn8EGKsMUKVUfHbTs1lDt
4iD4BKLWoekzV7WX3PUC8AvBWCPhL0mDXYIB3YIwrJ3vAQxnHDXCbR98J7uR2/ymNgaMJwJ3yX+3
5JGpN8Enkb2pLOycKSbpN82PzUT/15L3D6//XvLsb3QviErtqab+qbT4XvJsmh9L4zBqc9LjtEe1
+VHyaJcQBkw9mfFny/T9ZAiGwgE7jRB1WhVMfdG/OBmCx/pb8/PLR9e+yNdJ8FbGOlXx/cfUHL1O
AOARdhb5e9MDRjyqtxkUNzuG52wXOz/rkEE00PpNLhz9vYcV06n9uTIrzNqFg0VD4xa3MsxNNslr
5GgcVKR4RQg7UM4xOoQ9Fn/iMp4DE1Sd1J2lTqzNplnV1QD/TsbQY59Ldaw2nqY+VHl120rmwm7q
s4l+zWukY52Gc8k3Fioea38k+oyB3pBipIk/uzLk8U3WIPP7BgGBqfiLwmP0U1g3dd5uYhhRMvpD
nxUDetmsky4WWRUpOmuHjX84QPM37Wd6Ho5G9TFIGStNzKn4yZnuVcTyth2eJPs5kc+Wd0vBQjUA
9AEhvdOFJxj3SAjsblM10oMyUtqzrpx17FVwzewSDGqRNuwbnVEb3iCD45bVxByCHmuCCZsmuC9G
kKKSMndSLFrMxS1KmaAhVbdyhjIzku7rUjkP6bDtUsKOonWAA0Cz75hyLpnr8eWSIWrMS4Vx24hX
TSrOJWAEBW2jM7BLHDaO1UOqY6juhCc/ZjdoDUsTJGTLRpMyZ+3SAQdKMkwKEjo2SkMhgannrQOc
XqoRkgUIop2OwxCefzUGzLDyQxyzRAE3CNbRdSZrpRpd0aMtMnhBQ4r3LebxSDtL8cV7QuStjec2
i/dD3V8dHcJQE6GLsMyTUygM7VuebjmE0FZiaxFsS8KRGjvbIRZd1CnqiEF9lnoLhWC8rjKmx9qI
bp4ljuI2FRzEGkFkSG7FLNfSYj2mcDt7wZBC7vNVIUbScsubQtE3AUnB8CSzcBW25lEUrIaHND63
aXKf1UC4SnrWoLQ+poeJk41rBQhELH86BYLUETb0oFRHSy1eizB/8tKY7a555ydsrUwILVN/nVdH
NTM3qg9sgEwa5iaMtkUbi5Wuea1LpNCAuB8Xi6ZJ5HfVO52Zvlzo19IJHzRTPJSpokA0BKItN/QW
cW7LB4YjdONxt5NtsRw7cguM23LIrqEPRLSlGygdEyIASYi1vsqF/+HAKqnfbcVbtk57htrMriPd
qWJcEdCxGYhfNv1T1iuPFhfkAKUkJoOBSQkWvzq2GB0HOLeZU3Lpeom2LeP6ypNyFnS+QJtFGEK1
lBxIUaQZTeoaf+nYWjmPTfUF4TRdQ2HhVkMiKLx0hb5ga9v2fvrfobzRS7HIdf+dYQVQEc7mZnDu
ddaSUC1q8sxMBz11Ey2AVYIXkE9BHOjsBtTnbqh4pJXSPBmrQ2X1ABKGklQ1CT65J60lRwXaGFzG
sbZnovVl0pubu1KgPhp5KNuoaLiENwn6zrTGX6dk3qGTlSPoyqfIVy56C8BG9FcNkZgYW+YNAhq5
bE52uq6HATCIneUrDFXj/Ki2iNXzskO4izPKMHYi7Z9Ri+xTBfV8MyKbAO+peX5yTEOTw40U3UhR
9mInzX4wOtdswkOkdk96oIB5q7DCCbKbzBjHjw9Sx4gaWgGVQTDHNH/glsB/63FSg3W/TNPuWAQI
9yVYKS0UHraouz57GKsYX5TEIOyYhOrOQJuV1NeOEBa7uC2VN2l4lCpgAcTxSJP/H+uZfS+M+BRD
zwtNc2bGJ7MHo5IqJ0aHrpl0pAwh+bjTOSgp6DiiTsPkdC+KpzqUH1Jff60FeS9WysMgz1bwH4N5
ZxVbYOXvCmN8LFjNFTLxSjK8Xd8Jmte2PemhdzbrFiAMIXZjfpNhAq2c9/9yJwKnEsAUT/hJfDmd
UH7XiRiTReTXMczfXv+9E7EQHZkMmnm40uxwWPpx+LK+8Yc2EggMLn+JSH90IvzrWDpBaf8J1vx5
DDNNvIkjURlw/zGh+RedCB3M3zqRn986jdivhy+l0kPhD0q6rtrs1oy74wir2UymtVVPMoC60HyD
UG1rk0OpsgiuIkeeh396Tfti3uN/LcfsXpgcxYyRJC6eHKzoIf1EbXgyMh3xtZy8loXB6X88pUJ5
zf1gDXr7mpfOg7CPBCu6xQBvQA55mvjlDXw26AEs6hPk7bqaghGgBgOIXVh6eIgz6qycvpr6eJrW
0EbE46Jq+8+OX3WWOYzJpapjwi4YtgYEtze+8WRUCagNkZ2USjxgBDjVRMhqQofs08o3XtTf6x31
KG27V7kOVcAcDRv+MtkEVQu4LkGBBeoh8KDXxkZ3BMntLZuSJZvaI+60oFb17OHLyh63UcdpzQNg
50gFQCvlPWZrOx+yKgV2g1Wvgr6jBP2ylnCvkgsUZAarynJH5CJwXW3XZWzDB8zGcaWfygx7bBDg
jA38TZzc+ykMB5qryGABK/n6iufxssr0lU1InG2198S2uyJuIQn5Cbxk/3+5O5Plxq11S79KxR0X
HOibQU1Igr3YKEV1E4RSKaHvgY0NPH19SJ8sp/PcOr6eeuQI25RIitz7b9b61sZtq02WAAIOCXKq
ODZcMftn0vMwJz/ls3XcoXXtAPt4Hdkhybqkc6k1dV3g8SGU/q33GOoqoMUHJYITQPPMLb0uxfDS
xel748IFyFIJNw+wQ829yNplzZ51n471LjSpjFQyMQCaivAj7t46m4GWzopSgVcu4IUF2UCYGGKD
xWSWJOUEAci+sd/nPXQLbaoI/EooIbyj5gbvBLGdiiLhBpn2jf5hC/OU27A+TSuhb4V5k02KC1k0
PTha3DBmso7DqJ2nJjqaMvYHq07XAk2e72XjW22dVVavpmN1C82YkG9hW5S4/vja0dzj1mr1YWeV
gLmcpQctubdfIwdNCTGVMejPDFCilq2ayqm2otbZnYQg0ZUm1GAikHFQ1H4UI8uw7XZdF8WOQSgR
TnCkHEn0Ah1ru+5j65IGQbGpI9KLuNqOWdGeYzM4kWOGBz9ZpxVaOjW/n1i+8lcQ+74iOltO/sQq
O3Vtvg/tbioSFIMm/hHJzrn3lGXhevGJOHkCQ8IiOvN1Q4eW0/TrQUAN7hBBHDXxqnLyi0ZqA4rc
/Os41ecMW9JSSt7NXmSblG+Jllk7vp5Lrs6tUnfku9jjl66KjqS6HfqhxuPS7/QGV2wyZjuTWV4d
MMgsWoL/7DIAmGCOua8OmPuHaqME7hc9fcsm1DDl9GXK+x37p89/7sXD4pIOlI5yDp5ER/oXLTB7
yz9fPP/N4/918bj6byCWkXVzr7F7/RMrVSeIE2wzJR/C9e//5ce9Y/+GPJaumOAH+vFfcamYLcEy
cy2580Lh73TAlsoT/5MD95dn7v2yG1WHSR0RfpEezJmSJ/VRmYZ0ocj65MXGc11ql36coyZRpZrh
taqbxyiQp451l1IQAi6STc642ZTWWXaQHYrm5gT5jSSkNWlbGz3uH6rQuTTKeyEIecPEo9vjthOY
Ewaw+LSdk6By1+eMOLSyVlVtU2ihbpFdKOuJLpkPbVJz9WtdJrvWcL+Y9EPFiEg9FKuS1WPax8wZ
I9KPwZ7M36E2OXluC8ROhFscj+w1onWgR1vu8X1X40i3vw1cLrJU/AlxiyB3rdDknYGHB9fQvd0M
a8sFw+SGXzxWCgVLOm+AgAqLuSofk3ba5gIYIelBg5O9YqYlpB4TJFIb7iN4D+qhJtsnQBqmR2QG
T/ajoB9hA7lGt73OAVup1Zsb2kCDumWLrgUr6KFsiCLOxnXpsVhtPwuTJDXeB+xXSy8Es2Dfu6Wy
djmSespijzwLjm1yKR7Gbsu4eT0xMQwy7Toa0Ae14iicDxzUHhzqPEx2ZDX7/WB+uALwSCq3PYAc
g8FCOm4tRblPh2BJ9wC/CMLjBG5DczemACRjTyujZOSmASBxanhezSmxHgNIZHGA1dU5oDL01sDj
rZU5+0xGYtHG9jFWW/LbcQGStkoEXBWLdVIgfqrigyrda6UgcfGWgT1y/Lb3pqL4+ogiZYh9qwt8
o5IHgdTH4mPELjYS7Yb/jRLEebJCy0ZthXRmINCqV5cBU1BMWt23XrMXXmNDpWNm6FrcJ9mttYft
SH5ThkCcFmieg8Kuimz8BZ7vBtpdixKIanSn6ejnBrkvRz4LgSHOJVTtSe9RHcLDaQ7fkd/TVh/N
TTsMd0MDrFYClHJ4Ikb1mlrBgoEVN1J29bQb1cayJrF20WHHMbS3YcJnTCuold6hmKpwy9Sr5k1b
qFbQHx17+lamFibe1Cn8yHVXbgR6TreYqiTjcNCS+LWAiNeP1VnVh5XJmJVDYYfW6paV8dXoLgQm
+aL+Kt2DwQArL22/0xmaknKXN/hugWiUidxlkJpmZWRtg+yIKj6sfEf6St01ect3O3lLZLQvMYx6
RX1TiNWuEK0NffQ8sTNdoExoSIKoXiKv9RVRD7hImgMGpIdOYU/VlRacHHU7MuMwSu8lC+UXJuxz
tBEWIDrB1Cw+JsYJ5Bw4zzIOXhi0tJtWx1UZb22cclDbi/ZBg3A1PIQF5k10uEb6mY4AGQtrF3hg
LEU+LMeOj5jFFt0bm/Xs+rNbBE1e/1kqwqMiI/8jL9xtijastWCbhuOTyB+nEgwMeDN2BHuNQk4n
XHNhs2KwxMBYvn6ZoIvzDSzKhek1bQnerr/GifFRRoIwBLFuQlhLpr2LgoxQj8HvsFmlRuTPEd1K
CRTdqQ9a7m2tAdd1aWymgIW7yvHhDYgeyWPzVEj041dGQxXz56jPHuzBuI96d2HLWWiZcJJV7TOo
QL+Qu4HAbuO5kgNNucZsSOKNvW9MBQ0smVuuuqmnZkNFjJgd1kys+12L3A6AE7knz66r7VSduUGq
AGqniK+Mh7aQT0o07mRUb6egWZus/wOn32Yegxkt0B4CYJcdnuUsNHYC23jXeMCn7FOZ1eQdj2ii
y52ObdyyEBZUU7vtMOQUBP4wZEFP8xXo/MLOCesZi30D1HLU4QUxOKAqjX05odoV9qNdTpswe3Mb
7U6040FpgpvsHDqM86TkZ2OcToiIDi0kI83toVgAMHJjDyw+VFMmjWOKac6rHwxyIDN93MZBt48y
PKElHP+C6StgyVQjwJIvY2BgWsiGr4ymZi/xeKwm7d2WwN0sVGRaco4qZRE6FakVpJUhqFVMFrjI
XQaAH1Y6XLuaTCy3fuoCjxwsbV+yvu3j/DZ41U4HjL/QRLwSmNwbPdwUUlgk4ZD2KvCTDwwXCn28
ofBdZW1wqpz+OdNSf0jpiJKUWUUh7qrEO2soHeux9U1o981YriV1PK8khCybkzNcazvLzt/1oN6a
Mjs4ib1SeyxTpXtq08xbGDBgY2/ae4V51TPjkNiC/LN62+XpfUaI8Fi3AMLYQ4PslSn8E0Y1/+Qa
z5tlEwgxOLCYL/yF4wHU9a813r89/keNp/7GrsJ2yKzEhqWxzPh/wwVX+w0yi4173aLxtZBY/Lzm
wIFKeqbu/j6RoOX/seaYmfh8irHLsW75rqj7G8MFzfq3zS6TjZ9eus3z+3mz20rLCZi6GNsIhw2z
YuVLF4kjNvVLo9qH3Biep6bdjrk82VH7zNhjYekAxyzBSBP6xcabHsM29s0qXdd4vHWbHFoy8CTz
88Wc8YTCfmJYDYi4Lu661NgOFZw5J4N9ByCjWrIV+AIYv/J7irWUYXjWG4tcFrB2WjJu8ubqdjYw
5nyNEJ0tbqBfzLG9OQmINgS0gw5rCcFs7p6EAMDBUPYU5xxWjZe9WXy6xzkiSzc7JK2hB7TN0HZR
hF6slvZj19R7NWAWbXVowkyoE1FNDKGtpc9TBJRSsJXWeiCkkdteos5jz+nU1hIXOqgh8SAza9V1
zjMKaobRZhstDc1EQhWvEz4LiAQBQukh95DT3I9Bi6S5WWaR9elE3tqr1XdyGVmniHa2Ri50tUOs
DwkNFR+ZbrTg19xE+NaG2xokl0pms7Ti81TnTMY7X5oFeWuEnVdDBf0MsbVLslAHCEjGxui7E6Gg
UxqfwrC6wC6U81uF/j9rXqtR34rgMyd1khHvOq+gocBkjLyDiai6KUeWTi8NRhDDWE3OY+olsL8b
5Wo0+mGqWh9vSL3KmKpEqvfeBs6wjLtgp5njyUjVHflMlzAnviSM1mrpxSsd3SSj/HPZFU9OPmuD
E8hMpaWtTC9be1jwEMpVwyX3oMz1ZiX9f/AxhBAWmYVqWLrH/nLOCPwPM06MlZxTP884afx+ffyP
Gaf3mw59H68mNzz/8Oj1fmxbvd9QkHCUmAi9/iXR/aPXNPByIQ2m/f1uyfzjGKINnc1YLvNPRNSz
B+xvHEPGd07Vz7SnX576/Px+Poac3IlT9pbjtq+aTzXe2P2rZRcs6qKvdnMjVZAILGYy0laIcbHX
FlW5kc8oaSIrNXGplOguztGFw2Evc9jnIXj4MNowDVsJ0NIZHZGu1CvSgQCd303y5Elm+fALwZtq
CoLSnmVO/VryEbbrcVFHLdenvYG2Rt8m+i+t5l40rOReou4KoF/4PpcD7IiicyDaza2Ajug+ZSrK
uVdo+blU+zuhuY92jrsbj1A1QIZWRiVaTfW4ahmZ1diwsEUto+Cc6jqcNrGuyQ6I4UrqQ+c7MabJ
OF6rbMUI3dzVlQ575QgsVqCa0UJyrWXvF0Nz6OCK9J3ytU1T4GSGdq/UiD2IAG/bcmljK53V8KOq
UKRD9pW6uura8uhpTDHDYc31hNNjWI25vsK+FqfPLtmy/HKbc4SNDftMley2fNu1xdoWKvgOjDY5
sGL0x0zq9lnLMigN6CvqxNbuSnV6GkACth5VmtesCscEZ9geaDaOADaoNl7i1PoIKnNTNcyjjTCc
/yaYAdJiAtju7aWFRKPy1rYSrzSjAS0YkXve1idbZZSppvgAEtN6n2x2wT2PcJQzlzrhflX8EDEm
Jpehw2FUWasa230u7bd+tNedKw7gIEOvv87KZ9e5RK7yrYnlJoDzj+JyH9bqramIKJy+KmSs6gCP
y9Hx49w542e+i9wGpApy8CbfzWmxQZ9dTKPEWw98WQ1GmjpK9u/akrZ4KpPwMzOaeiFrOANRjk0L
D75q6VucsM/SSZAMSI0WpX/S6+Ezk+IlMzVYhwEhy7Z3HwtrPYpKwYfHNF924YcugZRXmnY3EEEX
6u5e6owkqomlukMuerc21GTvBj1lNIapKSEEKngye4vTvliRB8k+vN23DORDLz0nNtIe0a0F0G3F
MI61abNnGpeuGb5Yk7LXdO1ziPnDl/p9NNzbXHszEyBzv9D6LEqbkGar/07ISVgeN+K+kw95cNY7
h8ewxDbx3d+1QXPvqdML2JT7GnRMGNa+GcudxOasIVQw6nKVqUyIN2BLvSpJFwCCxmVZ9neN6Pl+
kiLnYuFDu6lfA4F1WCEluu1pU6UMM79tui96XB6l3l0728AD1lxISVNWMYV779AitCCvBJm7iTod
0HyxeXYXMiEUSwuTTZeIbaYnt04wNVa2Klo20pijDpI401pHIXxSYvbUKUqSmJQG8d5VuGfc6qME
f1qBOpWRt0wxvpi1vpvbwUhBnUkqvTric4mZ8noWorMUEvkETWsYTEQAit+6H0zSH+uUYTooVgax
h9jWPhTFvcYGH4mcCfkgyLQPTD5U2XBVJ+cuY/SmpxWzAPsdFuVRAnjM4WG0hJOlqjhi7oKObQvS
FZLuHovVJ6LiO5O4VZG8u+C3yI/cTaDj1ailaMPU6ND0q4Cc0w+9DP0RKX9iV8/1+DjZ4Vb0s1Cu
yS7D3DaXer6cXP6CfZ8696Et3N0/+JZmDUDQDXs4TwU291duGcrrX27pf3/8j2bBmLWepjrzYpF+
gz/4cUm75m+0t/woonR+l4j+3CuQAOzg4NGt7yn2POqPXkFlQoyX22UVOd/tf+eS/l5e/DoQ/vmV
/zoQjgI3MdGHRLsgzraxTWtQIDkmbJezzBG7QZ/h+1C9SmJLuVOw5cIaiUksoGXwq8g9FuFIvJ7m
T71H/kQBnYNyO7W7/cTPkYBI9eJREma6nCTRHEGifcjMuYamvU2T4lVy/9q2dlVVHfVNEPiZES37
ieq/Uh6H3oUkhbCvh/LZ1fkq1hNyrWcZIKCsYICPiVq9toxl6hUni5hV0wqe2w67Ij6Nxk0OljOc
ONiAguYn9KABZoxgT6HWbMYB0gqo5gTljkOUSYKK1HXLB0O81/Di41i5hpkx20x26sBezkLMMEbp
4zDpx5DAB7VEXY0x4yMLTwGT3AZ81EyuC+Jv+DGXlciWDJlYIRIJ6Ez+0I6Mm50XQ6kf6rI8G13z
mQ8vRfGBuWXZ9MFKMoycSKPpO/tUI1NQAe+K7KYCtZsIXk4H/jv88iHgXe2g/afuMVbgK7eVs1Xz
Zt0Y5oMG7Nx5DkC1WS44Cmj0LSKcJo+f0R3h+kGii9e28Mb70NRBIspVI4Eb5og+WZclEox8RRag
Aw8Q6ODVKr/qik6wSo303YiCO3WIA/RMs9QXlpbvlnD9HBuY0IDTUjnUYR8ua9DfIWq41By+dvGH
rXsbQ1jLrMBOFIi9w5h/NIsrdqKrSYhGNNnnpDgRMO9Hlnxvvfww5sihIoIPCUZDbbhJlHKPRBln
EGK62rxW7vSaNtbOlbSEzFys8hPrfNH1+2m8ANS5j515gO2ySQSxaE8Ls3wVXU7FVVw5yY9caO9V
Jd+HLjwpuQP4z87mpo14ksDMMUZviT8Lu8cBhqKVPep8HMwI3V6TbxyVYWFJaACssj5skBVbD2nm
LkMAe5Xtnh1su1Tmvp4hjGYeOjWTH47ONs+oK6T7j1adIjkFeeCgy2Az9ld9kKv9AjJFj/Hr43/0
QQBmbNAWjs0/6PX/nHDm6DC/bL5E8Gn4/T8fsdhq+KEQUNXv8K+fj1iaKgAUPE9G/rb5t47Yedjy
cxfEE8dxA8TVJIANNSsToZ+7oFqGPLFEooHHxUWZtlB1a6HwybTK9PRTs3j5/Yf+r6LPL2VcdO3/
+S9uhf/0q8xf5K06Tl72nvyqHCeYSkqTwwQQM/3vH7v/Lzl7fsb/9oroZ9mg0tdC6PjzK2oCA3yE
JqBmm2j/yMSyDbYxBlL4q0m+gEyh7vQff/ulUY8TbMvbCa/2V+VuhaRz7MwODWSTrFQNjRtHpid6
/z//GsdGUvTri0Mazd0KcVWdIzH//OJqazRzmr9k26pumC0qZDBb0levoZv2x6R80bVXQYhpMZCR
Q0FmqdEeCqYfqs5LV4v3iLgok0UYNdWK3O0yu40xaxEHYz7ZyMZ4VcrkphpfjVY8oaSlfCa7ovrG
MROBVshQ+7bhuOoShw0Qe0BaIURptHVwKCY/5zTJ6wdLPSqOQ6AED49mkEG/KMvTUB+jSbJVpDA1
mYX1rw02otEKHskFJ+D9WjvxfiKkqQ9f4mk9EfmsxRGRzSVkNvaWaCaqHgGNtzM8kszY7sJVtMin
LKEoaTBwgcJ6HQaJKd0PBDa0nbfyzC1L8CU2TIvYoQCOXdnKjRq+N/Xkj3m3qcoaD39AZL29GnE9
yuMUvjbkP1iWvhiIdlf6axfHq1rHp+iqywk2dGEKX6buIlcr9hY4MwCv2BibyMVcZoo8eAyc2C8e
9CbcxtrG0e8zNiVmIxDAxPew6vxYd05w4RYIJJ4sNznHg+PTFt8V2blCQLTUHM2vddSCmHJxc950
t+bf4Xevq01UoA7yOkIWiMjGucB9zLyfOWYYcT9Xj4PRL/COUCBYkGpZmnq0Tvy5Ju8SNSwF5VkP
SCnLi6PjwryHcKnqzcpOjfu0wjsHErUampMsQ8qBxk9NzGD4ZofqoxbDMqX/SALnOe3eM7XY9ykp
nShj6gybGviM1AYlweUbjzbuNfuaeJQ6kaw/BlYFoDMPyKlI4ZvuEZKtUr4cAnxdICxwpqewDcj7
iBxiSwQZAN6sd0qS99GLgYQMvgSYDpuTVc9ItHlLwyIW8XAFkr/S4xYeBKFaWrsKWWblGcwVx0L+
9eCgmNLp31vjRbLejcDDRQPcmHAV9ierm1cflrjkurpj9bLS2PqJoD0XThEQ2/JO8ijhA8rSsYtb
aimxP8YPCT0/l+U26VglaYTVhHuTgUI6uF/QJrH3ZB/aSbRdSrhx4pdCyE2TxbfGNZe1ChGkekkb
DETJOkZl24XbtiVT0Uw3TWuzX7p3QhaMDbooiZqduZpPqD0By4xMu88INLz7pmDTs4AloJwfZAZl
rMdWgvcPdHEDI6dMl0lSPkk2h0nwkTT5drDHfZCA4wnzlRazRTMt7LvVLVEvs5QBTPBKCJzAVAaZ
exPpo5W/ecnNYRpRkzrDkn0ldPZFqCm8awjKQjTNom1531nJq5ZYIf9ftMQqO8BcZZuvcnD2yNXH
9Gh3F3O+UKZHF5QEcUR9/lQwG5JRDlTl4jkfoSTviIwZjcI6jhZWcHLdj5azQLk3JHtcRFXkV7dz
PmBHkt21dHLCdpBXsf5NCGeA4ljowTqP7vOZii+rlS7fUFxisnpptY0GUKck1IJV/6LRp2WbA21U
h1XReweRM3Iz7GUnbhrSBp29QGrLg5maq5L3QmMWUPIxZbvOYdAcYxIFdeMlcAhqrDt2fwcEEDaC
EamBD3NRLkWshnlaEGNYvbmst0i5su/qvPUrhnUznsnhjznpt0TZtAnnoh6s+uQVT5tvGc/NdBas
xGv9q+qhfor9krA5o8zWbskUHxgZq7ylrbQLjbVC3/BpB7QbW75GFANmqIzf5g5E2aoFDgkWxiru
Kf6CDlFAI2NLJnfZg+JsIkPddjhcVbLG8Xf7ZXFnhhC/jWABknaRM3cwYr560ZMROCsX+4A143PC
F2n0G/oeqs9bNjp3afXZuTjfk4dgePUaksrKS9rv8PvCqCKexrqmOC1Cc2I7Ey/r/ibMR4O0AL37
WndvHgYWNjJecxMRkTJEaXV44ARdvxNK3yLpKJt0OHB3YniuBEF/ISNAbiPIQYl+xJSrodwZ8T6M
uAtKo1jrSNodNIwx3jBEZyJX4R6twu7Nyujp1Jubpivw6LMxxh4+suFJRDEgqwCnHvoFftAsUK0p
xQtUN8Wpt0D6DGwq2Wpm9TtjD7v9lmbOcrQfdHEpjA+jeIrle6k8KcVa6qg8WXxntFiufa56UDdK
uraTq60Hm2x4S80OgM1XQ/8iskOZWEsr5BVrr7mxFYm7GAwofNGtQZjhBB9wjgkcQOOKAlIjZs7E
bDzVuu+hFVLkuEb68NIrK6t6FfqL7Nl+E3LIa2sAP6WK8AdgqJHxJUUNAjRIbz/xJUbNp07/msOE
gX1gGhMRP8oCAAC7ocfSJjfxGB7p5jgzr+PM4OrSh4BrMVO6T1g4PmXWNe6qNQp7HJDDqTbybV9a
m4qotab4tB0IKypUKwxIccVd1b93ZUmDXu/ymk8S4KuI9Lu+y33HNaOVk+R4WoRWF9wuamQ9GFHm
7Q28TU9l6qKjcW1pYi8ayp1i602yLoyEqRvbPKj3olHREDiSybvmNa+Q/BA35g9Vh0amkkiT2ner
Uj6tGgMAPr+Q40YYbYtkhGigtNL0NXWHOGgVQPog93a6raGLGcJDV2Cm1qyXWogbBbOvdhKrOBJk
DRA/Uqd6w0IDBvaUPYyky5Qz14JaNu1B6Jc0X34eQdYyZbeUTfvaj9mxsspDCcWmnpx70E5vE19j
q3X3kSuXaCIX6HPvjSReBQFaUKfZevWnkYbrpqFk0NRtID+M1P2qEPfpoD0tnY+p5C9WCfBZGcAg
9pYBBnKNIA4+QWX/KJo7OwwxZ8hvjexeAP3uIdKfwsQb3qMs2oQCbEMVmHtDjZhPZCawLNmu8iqH
rIF6zmbjUbVbSN2X0C6vAIq2U68iXCGGTUOYgxopLjYcbiNRrd2Gt3AbkoGwylxlofYlg/P4i9qS
O+KOZ9tR/ALYT0JMFTIivkbauoKB1WboG1zEElV4zzNYsNBczym4iJdXphrs3GbWMhTVZ1qkL0YQ
HPgeXOx+OmhjpKIieuhH7WOAZL4cUkIsYz1Pl87oQZxQ4MKbzXPVjJtCWJe8fA7QnMW96zsjkW05
3+zpKS7jS+6MOIm7x8aaWVfpxbO+moC3mmrGOkKWjbKy5h5S872ccuPBsIS9bWO3bijYkvCZu08+
fS/r/5n4bJSeNr2OgyKBQeRf2DNhKNJw/rIw/PXxPxpl7zeVzgk8Dz/5z+Aeh10iOB/a1NmIiQT1
J90CW0HNobWeoRH6PMT8uVF2vyMf3e+N7ZwS/ncWhs7cOP7cWH4XuTIQ1U1eOG7Qub/9CZ9tgM8f
K4N8Yg3fUhxSwYzI2CFI7nJm6mVlVDQ9u7h3HsSEUWFkSTNTaca2fUF5iwWQ77lTEsMBT+c5SFGb
1fYlxLuj4kdW2tjBDW2gD0yusWNehDs8WXnz2GrVOZbYLBWxisz2Ps91tjyQ5DLnM87DfQ3cJ+u7
T4QO+1iL10GZbGQ4YF4I7gLwXwHRxyiNF3pu+Vk7LMRYbj1PvmWe/taQ8ti28gVO/U4v9FWeNBsX
BzaacmVVdzqWe2zoJi8gxt1GNdyoVEU6IvpAP3RZNJD0BsBaJie3q8+t2p+zXsPRHupL+NCgrmn0
49zlpCrxzSHK/IyK6ZvI3L3eN9EiVAzEB+Y3VB2EFAfnUMlnpRBCQQc3/PQOL/YeUvOCvwXOi7Zk
HGoUXxwxrCFgohbgFnVps4eGOELe1ayOECkgiR+4IDvSVFlHYIZoH6cJdQZ6tIXBFihUBz+V/Z2b
TuO+U6hHTS88p470xwZlnOU1WyfvgPbkm7aJViOW2LYq18bkfc2zV52J7ghzXxX9tsjAj6ubUQYf
6HA2Dlhy9nmPgsFu3rSS5EzizNTQYMLXtjsjz9a5028crzypxMnVLXEiaXTwINLpzrao7VndsktU
mrWekqwvniKOXVOqN3wvfoXSJbANJo2kGLgkZUOxMwlRx4y/arpD32GYwRHaDznbUu5hFBOlalGY
6fGeyequJfN2grNhVdtWcDR6N6W7eHyMCitG0oY30COorqXhddpvEbTFnIKjVUlL6Z8DizwUPP4S
Sjjb7khv7kpgfJhudmU7PEXuBCwwX3UMdPXeInmC6pySgnfQC3ZpSEoa4bH5SB1FZse6TYN92adL
4TRXb1Q+dcd6T9KPydBe3cE+eL39qRvMp8PQOFdsdLuiAipH1URqdCrbtZDui10nWyfQ0SLOyfCK
vuPGXoZN8JBCZVHhGGoVS6lk0+bu2obRXRWI9VK4DGuMHUtOmUUNzEAh12JSyAgfnPSt1uovQ33i
A7yAvvqWqQ0hoPVeqk2IQLN5yIaBAqlCZGNdDegozUBkaiXuWqltCw/l+ETXGJ69dLgpPcQIe7Ie
Gadv8PVc8kp+BKXK9VyvW5wlaWeITQH4fTHEQA/GJrs3C/ts0STkzNaFga8WJHtUmcuu7XcVFMnl
xG4Bx8ZqkuXOaR8HjoMENk5nUJYyUSfqY6HQd4V8ZvreV9znyShPk8NCEbQpu1zPJkg22OhR9xLN
lTjCRXzMXffigo7oM9A4k4KeClWSDG7u7Lf931mmCiVOyTjKc+/YWNL3SmoGgDcyNNf8CSZzJIDm
jaNmORUq/t0QwfvTOKXM3DCdxyhOKymYLziAL9A5E2kRWatB8Z6qqDwpY7Fx0SMNzAwGGnAzBOTM
imGyPm2Eq8Imu3HYFm660h2q+fY41qdAvOfBizMY60TIh5a0ysp5c3CkoVwk0p7Az5ada5iaPt9M
IQoGIWfVhqFdW09En9yS3t2nFWpgAnYAtkbxl2SE31MkN0+pMacYye8Jev/Mux3oEqAZF8A6Ar3/
gSaRG/BPd/u/P/7HmlGDzY4GCIfiLEicr85/aYGQJAJlVx3vu2vx+wLyDykQNhSd/501hWuxUfzj
ZufStxwTKAyRY8bfBS8w5/71Zv/zE/8+df3pZs+hRhcCl8u2ihzz5OprA7yU3pBdjNHEIdBcY3Zj
hvTOU7ke7fggDNufyCyVbuYrak0yvHFMtWpVesNqopGDi7YeFXVra9GJ9IQLH/e3jkVg1z8U5AEO
XepHneo3RM3EhndKTGcPwAaAE0dngbm6gFqD+qSLv0VkCA1mdTfijw/CucFCwkMOkggvQ6MvDOsb
I1ImJQAC5FmJkarb+MOrh6AkbDPa1UBaC0QWwjpnqP6hzX5pCMiqv6lgZdUgX8fmLU/vPKu/FhpB
P0m+L0z35hm0JaYAZAAy1m0AML8FHXa7oFpPBUcyx0Shn0IVISGNX1V5t0BTL0ObH2OPmIUwq+ho
xN5LHiueN5VdvhSDhJMeqPpicgedKVk6fasH4jPhLSfKucRr0CbsbIOCFHRmHOld3Dyoegud1Lyl
tnc34vlowv6Q9N0rdBpU0Ij8PSIQmYNDJlwZ1d0U9bxn5HVWTEHOLtBbFQpVFhKggXV0Skuc4tZO
0Zv7IBnpP4qVNLqlVZW7qnxxhLIVMaZLPfGHoVlWA8PEiJhvuQ4ozhi79hcDRYNw3BN58uwG2S3q
JGE1E+N4c2ewRC5sZpS9XBHyelfYrY+IjQlK9W529nYssQol8X3HxqOUySrtC1p9SF8RExd2geBi
O2NpAO9VASmXE9kAyRJtzl1BBFaM1dAUpGZkgiQPZ9HZwDYII2M0ZmjMrNXSH5juzYXeMLRPCh85
E3gyvqMoIvJXvSpudGwZlSdjCmfLfbJk4CudOJR9su5QexY970RU0HqmAyt1wuHtUu6DrjnQrS9q
ZlOm8SbHeJtp5QFaz9aYZV6xpWOH0oavESvwdrQviZIcFTrpxJnewpS52+RMpzYc3kUwPQmVzksQ
0aRY5ltqBC+ijzbmIMm5rNeRNm5rKN258A6NC3pp0vKn0qgvSl/dpw0c20y9awz9nLjaPrCso9UN
Giq7+0Chvc8kFOEQcY8MmHlpLyY+k5YkSsq2o6JhEunKZqkPzZEgslXgSCrYEJ/9aTCag829FBHO
SXBJDEwjyT56kj4bS1kYVFR69hBNySaOWibEYtVipSmm6ZJ0sAGGejW3/wO6trQo2JbAliKiq0/G
u1DF4YOAcCFcc2GPqPhj1a/kizUbXoZ/LYb+kbcMNwAZjTPgj6Mdr/tfKN+/Y3J+vmX+m8f/6CAd
Ih7Ro6JnsXQHHSk3xg/JqfMbEuYZaIYFbs6T/L/cncduI1nabd/lzqMQ3gzuhOEYdKJIudQkIJMK
7308/b9Y3dWdmdXoRk0LBRQSSlFJUdQ5n9l7bdrEP+4Z9TcZVTw8WElm/3lrE/+lZkEDo7ETNlnr
sXO9NbN/oYP89Za5XX3cdfglCR24sc1+7h9bsmLryiRwewL7bKoNmqiUmO0Hnq2bS932v+8Kb/SB
n9rV3/85XgWkOroF2vGXPaiKM7IvJv65hVmZhqKR8dZsCzXSwSIG3cpV0QRx+hKn8m6EzTUQc50M
4uV/PA3rPzyPH3/e5i9r37ieB1QbQrodwvlbpdyTSMAMUgyaIVL2+iSTv06mCD9HzTy3a3mMGYXV
cZ3eG2NsPa9VO6FriIuNPK/jW5mvZ10XQ0clro86D+NeUp2ikCO51u7LSb4UEdUeAnpa40LWnDpp
UAHiaImbfA+g9G6gte1WOP4zEUD4kSciilAvptq91C5OKlzHzLBzamKIKRTdzEoNfPE1HKXPcWCv
mCdBzlJAHL8L6XPXwhMoT4WKMRT5Y6ndIZRjM/UAc+QymZrb9Igko+QoApCRO3xL8T4kNRvo6mNU
v8p6eL+Y9x3j7JChm/U8ZQ9S3HN/Jb5moB2mGRZhycjjszw3flzLECsPQDztmheEuGM3t7jjxmeD
xUjVfpP1xzjUUe+HvjXjpS89hSpdjm9L8MHAJ0sKccqVriTye1WxdsLNqOq34h33u4xwlJm+thAO
UL+Ag/WrUWaG2jAeLYJ1umOeaCUF5jMwa0t+nPJ0F1O2l2YBBQG2kmCWdrvWVwG6WWkirpW6e22a
UJwco9U6irXfQJNTS/jZAqc12Jh3ad3XGSEot41oL7t6DQxBtLgVH+lpGLdj1EofaqPZCqnF/vOj
UnaDMLhVddCIykl1oqqwVg0OpqSI5R3i3SU5GsnzELJh0D4UYXL6QWaYPiindFLZFGPHwWU+ifay
aHgZxPVrrVvxI5GGJ13VXbVVd2OWHGvVBFSEaxLpFjkbeNfAhIDCGzFzSo0M1tiA/zfHYJfBwfX0
gPoqu4yobFHQWaJCvNS6RAr6Kb3+fYeFpCFx0CNVQWMoKv8LX8knYT/4+aj/0+P/fdTf8JSGhlMA
gDi6mh+PetOki5GQxvDP/s64/eOoh3Gr3fJlbu76X9wFGreASosi4zvgtMSV9BeOeoZ8fzp9f3zq
6Fp+PuyXuTPqWhXKLVg2rzLCl5yD1xwHe+xmMnVjR5AsbxaoPqLp3oIksanHMNAAIG/MMHpWyumz
x/DcYhLWU+NpilaXsE0syWwq0vi8VORKzMpLVJCFQjhDPkUl6zjhe1HUpzQRvokTYO9lJ4n5FX+7
g07PjoB4dJH+YjEvMgAwdgsy4op6nHJbML4yZHBKdJ6V5iCXyV2eY7FOYKaIJWpHtd/2LdmYeQwN
yTS8IYvuTH3diW131DLGR9aos1kJ7wasW1mlEnHQHFMJ6pEqUByzu4zNnYlIXly5aSpoj6rxVTfZ
cVWSwDQoQmcr+q7m/T1OcDeVql08FCfQlu6IJYk56E7GvGAbbRJITXIvALNDLg0NbTKegD+tmyor
PwsIU4a6PKMfhu05swOtkUnkjXLuw+FxaYprnSt3pbleBFZy+g3i39Kv9bHdzTPV20QZN3ZnVc3P
0Zq4XKyuHBrvE+UgWeTxVx+qHgKHYjNFyZ4Nhy2E46sB3E1utc0aBzJbP9ScJidZMn2t1hy02RJ0
Rb4bF/mJmbctE7G7TExdBUzqemK8r7r0pQ/pIRUeTY2mq4fiAVvgiCqX45fVV9E/aiLTwyYOKks+
lGOPrHTNn6aZqDylC0xzcRpcT4w/tRbMscZKOzV2/QRAEDV5PiFR7QxYcxKxf9V9mpYBcnIoYQ1B
9tBDphEegdQZezNUvGnuXonJA9/D0stWWt2Zde4m3N26U0kxibTdPhqYtTLdtXVCg3Sxw+U8kbJ7
RaW4mUZWfrcJd1FXlzk6Tkh0tXwdPWlYHnVyf9JC2ynTp1EBn1Ff88R0DFPwpGUiRRq4gJQKr1rD
oEu3wvdFbMTnReY0VWrh0peINpnRMJcEa7+O4OFo8mJiIqtuPGQMfSpd3DF5sMvucWoar+96hmeJ
x8LwrKLP6RL6FewBN8EQTotxR0/ui6OC3bYHlUNDq1/NsXKScd+hK0AAgetOPghqwf5RfoyISdJ0
zZMqfSPWtO7zNosmohZjhvdEVl5nwgYzMd1PSUn+DCofVfymd+M9TD6Lt2pzGvt0TyzkNyQVm5yG
uF0lbHhDYwvwQsV0sWtttEEPHADxb5RMczVceE7YMJoPtb3eySM6pJy8nOZTJfWIUBxIGU81vYyp
aHy18lKlKEHiFSok/IqWsG2d3ksi8WhcEJ8kRvSoxtq+0RBdFOmTAT0W2cCq6sTd0jxNT3Xx0VoF
Ctr6syKGZ52moEfRFMaKI1nRPskZ/Cc48cL6PNPFlTlatwTmX1npX2ZEOSFoJ6GVGT5Wz+ucB2ZI
2i4WcZGVQhyrZy0nwThOzq0R72fh3uSHh8YZ1se3qE1cXY4IJ9G2ufaOjmqrxrdpaDswIGETZ7Lm
K4fAUomM4uMI+ey/87WK9pP+gbkJeYeIVn8oyZ23/u2fd+jprfj+//8f43OZT/j5Wv3T4/+4VkGk
wr9E96/94378wbQHIpVJnEHDZgJk/mkHp/0GOxWt6g1X8w+D8L86KO03rAt0ULfURkoBWNJ/4VqV
bhzWX5qan576bdv34w5O0mvRGgWIpjyfDN2f+irJhKJLBolAhW48p4DvgUnUO6vn/mr4ZRbSPARh
bir2UCMTgS/6EurZWzyF+zD9rrJuTrl4FX3yGnVfmuA9m7NEfPXcInd6nVvRF8BlaTNDkMUAiJ6B
USabAVzh0pHsiG5kbZ972KFpCWa6eKqaDPOZTDySAVP1IyI4N7KCuOA0gnk0htWmFNEYJcVuaoxT
E+JoIHciOcI2RBN0L5mvSVUS62SybhCS2csN+avFoByJ6DbMCKVjDIeMdpVsCWnbYCQLQzGielge
evY98rxgYcQFXS3i9wakiJaxqaqBic7M40aUl2Jt90w+Ko0iO69eWbQ9S3BbIk4dhEYCZztUYpJr
CJ6vLgwFc9sckih2SjE5oAA8TG1y5PZxgU9upBYwAlH0PR4fmC9VTOaNZnyEmN/SkUMFhBbdVlVj
c0LYt6lMVF4TIy9eL6/Us6d6Ql40J6UIxSNHkj75yQT8wHhQu8eY02xmbaOnUlARkRSZX+X6iB3k
UTC6PfzgwgnBNxYkfIOXMHIAW4CsbKuLi+M49zJ/yqVrpNdvfCNwWXSQKrPW7lSzvLOW9IuU8Uts
INAn8g3l5rBNh84uR+QVk7pfUa0O08r5l1wXEZEeIqWS8w8D+GYJBU+reL8xRU0fqJeQuD1XDWC6
v++RxG5cMjTsDtTdmJRuA/7/6iO+1es/Hkn/4fF/HEnIAiyNQp6DB837jxalmyxAoZqH3PwP69If
ZT6Se4Y/qPh/D2i8HTr/Oo/03ySVZykiwmYQo0CP/ivn0W029NN59MvzVn7RBCTs80lXSZatld00
WOFeIQpKaNaA7R5J0HmS2kN5XZcGEZxmywPJcNzjcrSyXidzyhq9pW/8dEp2Y74ypb5l6qxswD7V
/gkVVlT4Zik/orVMnIIqdAlreCj5XRipH4lSf2gYjKOu3zfMTmvJHqT72WQ0eXMAzhtYwptk+FJZ
khmhGujWe9JRgaEWpG2+CdUbLfMAlNu1OR9T/U0QeF+PwN/SmKiJxlNIDKKR2kRdGrCMRd+oRA/T
un6GREKqpnRW0hZvVbwTq/ojzqpAFwZ22dFerMtth7Q6ipCxVs/5oD0YivFdmDMnWcQ7WZg9IzY6
Il/rr0heXxAyX8SlcrO+fzSlgSVge1GYKgAYcOtKvQMD4WJjvqvKxLNI2LNmEyuj6ohT9GrG0i5V
uxVTZOVour6XBmiyDIP8KRlx/Vfdu6LTeZXC/NaUY30ns44px/wtGQ2nGGjgx6JcHX5kz/RG751c
BmY5XSYi+BTroC/CBzZxUoasLThPANC5E4U9YrHRYZrnx/G9ZaKbyHM3lMG80GlpVEwVZsclRHOg
Uvj0iheCCR5ldJqq+GbKmK3bepv0BlOfEHmUOD9EYnIdMs7cvE3v+gR5mYzvupPOlb68djEXzt/3
aEHZYyqioov8SgMT+B9HCwS5X46W//D4P44WhsLU7EwKJIa8P2NYKYQoVxgZIzr6ZwDsH6eLSpj0
LZHCFFVVVRgZ/Pt0UcHrsTllaMxpyORB/iunCz7hX06XX5/6bcjww14yYo4xdlmZb0M1d4ihP8/F
et/pIFaX+RYy5xNP7xe6/K001iC11m04HMtQQS2So58VrFPHwn+eDzmmCKlhvTk8Z0J9EZTVXzWk
RGNEJBcigMig0u7JySDCUHsRisGdZPgBaMAneHNR9kmkBDpKUniWo56Kh5I1WdpE+POJf9QlWNFo
XJgy34IWkCs2qrbtSBNTqsHV4vxFlGZ0TgXmaxDsgoatkIWL8qYp77TzySzYNXo+cS6QBzTMXgfV
AlDN+qrDpFKQIQVTRRYmPAxfiRX7Cfr/HmYnHHv2QEu3iZICt10IEdwAnmyN8mlhkajH+ZZNGoPM
mD1rF+RxDFeVw4NZ4c33+CWIFTvFEQ1iGZVOphku0oq7VSlQBcfOFMt7yOIgklfycxey06RTsaBe
BkkGZIX59CVNUuYFqP8t4iSQZSuTtg1rAjCzG3arvMjTkzAeSmlnaGfgpV13iYA+SciDW8Sf9fNi
fNbZcFqRmcdaE6xt+04pxzcxsW9jtYtlIWKEO1qgCeOwsI0bhlSvZTcewOFM/ISHp0EnQ9SK+6e5
hsjfPC/IhzN9dXORS2HucIoScc/CasDfp2HAuNkcldxdeuOip+uWuXiJpB1nPD9qPeVk1x/RXIxp
cd/XEtVOmnuihqIsZbtKTrG64ZwnyVPErWi5ImmQejWdRFXAg64/JDKku6E8y4zWo1ndK7FkOvM4
0mKrn6I5b1TURy1ZA6KRX+QGMXM1+KuZuNHEOdykmQfjmhHtp54WPlOlQKnFnYRdSRIGPw2JJKtA
tVqI4/VsL8jjEdzoaV5FZy0qMgbiq8FVVxIBboiIt5r+NYewZQrkKrXMeqM+uRrZ8Grxlkq6/hEO
jMfa1SZhlUQjtMlVf7IkUAFZsdihyFiiggYkGJ96mbgpYexaZDmKpm7nUXYMEAQilhudTnXqRaTE
ySNZLXey0j+kqEmHuDpUkYIw/0Wq5r3WXxNUSrPKBraTSjtsShJ36x3cH1trucnCbK/PCgCtvrP1
NvcH+B2TxW/EkIZbfSkADczPRGc7zCbYzC4vk4BNScTrgk2XyFGnNwdSOY03hlVOFfHTHLvHymKa
WJsJ+ivZXxLVadLS53dkw17obQUkoObtblWbVzGBqLQeWtJ21PIhNeUns3xFRccSljKXYF3UY9d8
nPUTkVe1JgMP72wNZQK1CCxD8riiaVlso6ifRPUdVOxdD6gkFI3DjLyROSipJol50pTmMqtS6kIn
RxA+W1yovbUPQ3MXiUsg5edOS/HpCQxiinAjNOq1CnNvgkaB2W1v1vkdV72IMwZWfaililvXK9EM
lS7kAKGj73Pc8juT65mjpGLlTd1soZWkMSm6sg96kx1YV9QIAMSHFauCxlY5TeptPBi4X8CuZLHu
11OJh9usWLkvj7IgRntN73fRzRCukjgvrVAnmchyvEY7adw3fY03HZtyIqjPoznvdQorZSzIIq49
WRXu82q+M7IKldqnjjeZbmc8Db3uSKvo/30vdXiyjAR+j9oka46W4b/2CwS+Mwj4qV/48+P/eamD
uGVRQ6QoUDUdNfFNK/yH1kj+DVIt0ws8vrzWv/htFQ2zraXKlBs6f/j3pa79hmLJsphiEEjH5MP4
K5c6D/nlUr996yybwaxpLCFU+dZS/HCpl40oVMsQE1gkZFTt2IWG/sMyFFsav7XSk7hEQZfQVeN4
nABDi0aHcYoQUNyQqXXmjEW/CGgSL0DVMIioC5DYXXnpeoHJM67CWfJEZJOEAuzaNjsaVYP3RXiE
K+QkpI3Is+6b812BYkabxo1qCie5Rv6JVmS43fYzR3AxIqvVb+yuFQCnweBO9jKpOMja9NjmK2la
jZvkiW+o/Y4X7hoVemTXS+XoXXgwolYJygkKIl7MF7HKdpEugWdNnXApHjKSStv2q1rqCUUJjtAw
QRs0rJhJm61k4DfV5QFmtXC/zJ9NV70rU3ZRGDN3MxIbUdpqRb+pU8oRvC+Qzl4WM/ZXuh2B/F4Q
gwBLS5BsIyOKwq9L8npF4q8NqI/Y6fLmVbU4S/t+V0TRfoSOAtLQ4WTbwlvzEkn/aqHOEecnwUCX
6ua6MhGOa4xB0eKDAHZ0uffq9kgj7PRyDvSsgg6cubh/LwPB7uJCtrTS2JbS7FF28oQImYISEU7F
XgzR5+TTHvGnZ4hZYEYjk/zINg1cSaa4gVcLtLXaDSJRWhIx0LHlrLjKVvg0+QCRSmpcQf9M4+mS
6fklLoTtoHTbNW5vuN8HtgNeOenP1hRdp4lEwKgKOhH9aWSdDK0M8rLxm1BxM6yCo0rkLAvr1GmT
xh3RCFgrMu7SVorXxBRPoN7pXYatyKRKNCkpiVGUDZJ9DADHot3jnEikhyhejxZJsGr6gW6AiTMk
mboxn6sw2SVTcoCXcReT9TKv6l0RS5ue4962PutgGR2SSUc25UKV+zh4wI3K7Huxzn6Y0RGfnJug
uoUs7kbFdzjlLB/Y//NuNaRzkcJJj2IC7F+Ic4WcC3tXyA9RMrpZ+L1hRpOVKta51MaqwxYg9SeA
+eF4N3TssXB0NSyQU17b0mLPQBQB458nxeJdsIqP61ocbuQMK4PTiacbGD7p6lHmltiqBmtGtvYZ
xU+U2pspJoJao4KWG1RbI/gn4L6GCuu0ciUdQZVA1k6pgct9IZA4WASJty9RAbHq1BPkiISUmydD
+OjhgiQGmdeg8k3lOWblNRQ1KR6w/W4+g0nECtA8N2W/qwxp14HANY3XhvOjT2KviKiCjI8p6514
1k4RcWyawX6ha/xZ/2gwsoFncvpq4Sp/0S0wJd9KFiOJamApNt6xJe3l7j1OVXccVa8D+CWyz8rU
KSIagc8JoaW0+YD2SXqNm8hrrO+Zgl13PQ+ovy3GghkC/WV5AYyq5giyZzJwh8scPxDhyroOItik
QRfFjFWv26kDX6im+5z7VmSHFmU3w1p40XmfMp9zixmaSLxXUulhKZnxDerDZEGPl9fcmeYJV6mk
rqfCTPyQpeSw9q+yrAyeaZHYogmgG6vQMVnpxFp6VaRvjGb2ZHvZbZly2StF6cRT+S2JmIKGdXE7
h1o7qbpnpMRMVTS6fMaj6iWDeSQnk1vlPJW13mcgjBIz24d55+QZ4ME19CI19lIUjr0JWAAwWpsu
j5FhOHGne6Mg7CpTP1sNBKhB2uZJv5WEZ3P+pHMc/G7CfNlZwiXX+FVsRAmIeIFubb2f8+JpmjJy
T9sUUrf8PMghCRv5u4nBGLs3pVAbB3WtUa8S3KdXqgt9yZOs3nLDFaxWLuYv2D+fkprQniJk+VUk
Xh+KGePXKRjG4j3v4uOM1kgb1JfE6D8E5gzxgKQlly44DXEbesqCP98slZde1N04U/ycXRR565g4
LLdiyiR0xSsIGFo2VCS5zvAaO+KTJLb2OrZoP6GFEUDBg+rhYEJw60i3SPUSi/q4scJzh/qzRInZ
5t7SpccGbhXxCNiuYpKkWmcdJlfRQnBZDc654aAMMLhI5ltN3ZEhhS+LfFE1Ti4FP9iouBgn9pJZ
B1U6uVbYe/JESZ01dprzvqylO72eYnetTXQ621kAFwryTG1Euy5pVib1S6FnhGK3S+r1vlJg0AyG
KNt5h8RneZ5H40FJ60fVoK+Sm9kf0vOiPYHy9edMPiId8bJev8+S5jMk995SkATVgEUL3Wbo35c5
WdWZj9d4OzOaq2enw5K9GrgMjGsruiZg+7wMTymi3oiLUbMIGQp7eOaqW48J5u3sYBCZmIX1NTWH
h79zvUgyMIoNmB7oSFDQ/fd6ERHgr/Xinx7/R70o/Sb/rvy4baeMn4TpbKxEi/HPP2JQqQj/mAAh
I2ERZhiaRKUJNuuH+TIyEkpOlI3sw/7hVPsL82Vm2X8qFn963rfn92OxqCtzk+d0Oltsl9eF2agl
Tw9S33hWRMsvOOlg4WiSj5HUnZK5d1Kpz12pXxjgzHepNV9RzBLjlCXf0ZzjIaWdU/HQK5JbEqxe
MhtQ2u5znsxTT++cROk5ud1/eav58aw4ynA7ZvP9kNxItFNQ0zcXACGwbfpw0Xt7TebnMSaGgXiV
ms3LRkBtu9GE4n6I1edeGL6Ndco8g7mGJYyBrC0+aSo7YYJzoRVDBC4cLiaoqmF9MrTMB+h0SpTW
HeZhXwv9twpFexViHquiCaAFU9leeCiMEpwlUTkWA5p04RISC+JScrLrKG7bUSfTbzxJExZunVtG
SNttV36Eubw3GK6bOQq5riHTUHloxNC0dV0/KaXkRIA22XBuhvhhCCu31rNdqWTfoWx4eaurdhpW
ZNQwtzYr+XNWoktMVcIykhCD4oWMLRwuPfL7etOjYLiJzSoO6ZbqbVJmV0cmUKxbIkDt/Jb0lRfv
yozSUC6ibZ2RcotzgFl3Du/3HfTioVroVfl2kwbq8PIccffcmB9qOz+oKcj2aPJxo7qRmTh5/yn2
gpch4isX5UQsQhyFbtucuvmpG2IPXs05sz7LG++hD+tLbrJNR8LytsiHNgJbGJlHoafW4XZey+FB
VrHxQJkUhhzCzNRcWyrcAsyDKWTgKUtMxCnqiBjUTJjxftEuidie8q5/qgQQ6dAOFnN1lSqk2ZZR
tlCRURUoXf2VpPGln9QtBbhbtVw3CZZoOY4f4xxejWbsKB+OGvo7aAQSfsGtPOWPcJedlYiJsZy2
+jyAa11f5FsY0Jpe1Ln5bNTwGkF02azrW2eum676GNOKwWPCjzx5a9kvQJUc9RjpBOohEnwNlqZp
kr9VSgXTDOBXiuZxbtgE4vP4+56xN8EwECu0wujpULRxFv2XHR6wYA6jH3vy//D4fw/aoUiBvzIU
C5EA/8S/enKDGTyya0w+uHluezzO0j+OWQbtMh9D0g1b6aYW/3dPftNsI9X8/Yi9ndp/4ZCVUET/
csr+/Mz5/n8+ZWW9AVSqkOUX7Yc0qOdrrl0k8CTbMZAOlgcgbcsq+CygVDWd9Fv4pYC/fZOIpPwk
wpeJ2UOcXJqnDn2ydsneircVsDR5FU0KDsMla/5tkPw0ACl31K7ZU/FUH4yP7olHB8kJlC0UlWsZ
8Afjrvf0Y3Qqg+qkeJKDYCBoTstTHWgfpLx4dId+sm9OotsHi1sG1Iuu5K2HcDceeAZv64o1ZRNd
Zlix9zfbA8AepAjsrG/FkJ2/CHuyMnfhvUl0s3K4qZx3yl0e6D5qA3ZRqr+nybwCwgmoaWtHPGpe
so3w5EU+cKTRFt3uSbbLM0Pc3hlcrH3u6Ilkza+BsW3u27vxrtgmexKTD+VZ8RZ3PsTnOiBmxJ38
nqwYrw/UnbqbGWXvVk/3S16B7BTC5DIBPm2yS/+geeNZdVe+vOyPnnVXH8oAMTMfGQnY4lOGp9Bv
g/gsfrUH6YXmcVUOZn+Q5j3SYqdy4wC3U9Ae5MIx/fVlfCkKZ3TKwHrJz+vBAh20bXkW8Tn0Qz/a
sp/zi3xLu27mO6BNl+zUHvrBL97ih1x2slN6ngMY867hZVv5TTrMQbIfLuU36VCfeZT+tcobsO/u
eIDoYzd+GOjoL209YESrPpgH+vmgOxADZsde7FluuSdfbtu6sy062GZtpCdO5ne+tL39behNXngn
fYV32q4JJFfYiR5JEj55NLwfEUnb2ZaX6DA63EYu3FsbN6cNYMhGu+EAp3ZYT9iFqzjzQ39eTup3
4zm+it/id/msXSJfI2hoU73OWz0wjs2L5ZLXcjdcMP14ykZzDEcI5heVG8sN3W5Ptq+veDI/PevB
xJesrtuX6o2ZFLrwpD7M2xQeEPFBCQBlrECpjzcNj5qTgIdygUEXtXfE0qU0Pnr9dAvvf/NxxoLw
FAXxswbJeh9q13W7kpayHUA7ZJ5p+OOuVT1tCeCz167VXizYJN1BHpiFeFDLSFUDx5sDkEG6uBFJ
lUndKnWoa9INXJlbuI8OH8LNIvKSNiGRddBH2NFMdi5vZfN75GPqJlgoccPk/WOyPlnoRLwh75qP
skJq6zDvoHO1WPOC18lJiL3IK/M55vPgS6KQRJ5vIs4l5P20WfJmeSkOefVJnEYi7BC6wRIF2wSO
5lX04UpdzcflvvgapF37sugOZl8h9Nb4IlQRLxvJQjbIcBRDvJVG3khf5Yg+kBIMmqQrpttU2q/m
o77YGS9CjGPXjweb4JvAwFWdte2+FvNtXZ+EGGCuHX5D6WT2O5S4B3rlsHPH15Fui3X4hpYsE45i
6wiv5sZkZ8U4APi3W4MmcWcAHoSVOOM2A1NyUvpT/56NR7Yua3afPCrUaguSAUDgVkKAIvsueJgM
DqeR5vDdML8RWaSxB7ROodOWgdSf5o1VbqtoN5ArovfOMgbkyN0wB2P6MJoej+WXJOVNfJQlz7gk
j5gQTgZrMxwNrKDQDAQT86fZ178ZgFLsYXT5CQiufu63SIi2sLFLu0oBaJ0z2MV5tTNLhK175mrL
bYXI1wm3WnzXIAueMXHLz/wNn5KdB8HnjaFc9AB4l+nUe1XZ9FszAGotbPjyz6bhFkcycL6z2inP
WXpk2GmJi73gtm5RQ5oXcgFzHenuwaIgnMStud6t4d2YMk8Ca7yYtsw7sTD20/BuEKKDe369LiDX
iwOaS9WVFd9KPZmwseol7+1y8iw2KsVxbn1x2tKtGjmRzUoPswsyqgV0YNpmHJoT64682SVUmM38
LUp2XaEwXQRnniXOnQ6jpZnuRD7Mu/bWwmab+EVffZXNF0E0aMnFryabHpjGKSkpt49a/zbE1yRB
GhU8hNJLezWecc2gT7dAqOnQUHjvACwwtoBvRRWJxm4kcqzfKX42P2sMTSyDmTIcJjzocX5t5QcY
7mFzvxpMjr/GiuCvgPTg+UnJd7n4KlvTjUZq9zpzOCR11XgudZV5QOzLCCYWspI+0bmFMhym2rZk
X1YPRnMqpXXTmqgj2KE09ludY3M8zHQ0yegr8C1eEpQmWeHxJVFZ8P8SY8+BPzYBRhRjh5K7GH0d
w250vzDrm6OXnpHreJvV5aDgX8KcM0l9UBH9fQoGhGDCPxhTtE9GxvpS9ksin3s+O+o6xxguKLLL
2Rn4RT0ZfhEUByI0egCJrFJhYGQgGE4gvioCgh+17nVQt2zWdLBu8CWwn2A8+s4Ela32FtJsuUld
6XU1nyPtbFj2ShCWGfmtYQvF04KKjcdg4n8ForO+gp+zInu4Skd1L+8nxcnfOZsC7YiInusC3n/V
BxhTqgfsv4Hmd550kr9FO2V/Z+zZsVKHq7qX4ZU5L0cCT67ahd+CK/HhVrtp6Otkv8kO1Xpasy0v
XPNNqGzMaojdBN/wyUg/AiLh+3Tze6IRoJcPz0KQ3MVu7y9XzV4cSMzcRrB3N+4b6aqbeBe6A2+7
k+ku+94vXck1dumpXO8WPJYEoaP6Ls5TwGw2gkrhqlv0zN1Za+z4pF/l3u+/lJ3lq976RMS8euMX
bOZXo2JBu2lgClwbGlXTbUZPw3xE2nzlcTLJHBbv03tLyGiG7B2XxEOHarh9lR7bHQHrNhkI04d6
Vx2aAyl3gbJjtY52p1QeZpdjsQrgeVj+odwMzoGpPHEsRJ68Ri/RBzlhi7bVIfixVoFrJDmx/BmS
0y5oRDFg6CUgLXJRLMAeKL56j21rwZvyFdMUQ1a6lg1nnj1sACxua58cW7a7gaC4unGjEMC3hNZ3
jZ7iCquvPSMBuH0Uh7MxUxRGscS8CYDZBgJ89q7BbmITPW9SoFqyrQONlx1T3OXWsbeOa+YtiDhr
jtjbyuhIxg2KUj4Y2/MHs3gh6exKebVkW6LXMq4KwLaajQZa9K3aePw2TuTpALpo3arw+/IyXbu7
6Ekgn/qllmC8bUQ/LPZxuON7THn9cjp1lw8LdMLcUx/tAfr9BmBK/6GRB8jXg8FBm2le6bEh1iMq
sLMvniBfnv+rujPtBltFyubyN1jfeiaDL8hBD0c+Q/ZbB6man6xbZfbEnN80eDkuEH1YUDv+fVB4
ak/l/cALx2GnumS8zl7vxeVd4047yl8+Q/atxmlfwsdY/dCu+hFlWY9I4gkSM/+BFLzlbWyE1FVT
u6KRlVzR4Axma7sp3qSP5isrvlcuI+9ewXW+BKToIgHFPr5htGLWNqU2pPGNcVX95BJFx6o6AwEV
h7eWGJuD3l3SgGQv6Ktk1iW6r76jJy6aXTYRcHFXZXfYEp6yM4KfPbJSbXDm9LM9MhUc9tPWdM1j
95W7o195jUfeopdvp2B9K87WrjgPyVvPUgnyI7/HCukOjrbTvjjE3P/j7ryWW7e2bftFcCGHV4Ag
mJOo+IJSWsg54+tvg89Z1172rn3Kry7HJYkURQFzjjlG762XJxBh+s4PoXR/1bHH/zODL1tQoPto
XjHY4TSPG/yr2whf5ETGDt5FiOmCHc4v0mAbF0aK3ab6AFUSFwd4CBiHhtLtxx3PYPZPIGu6fXQe
Rlau6sHv1kr+HvfHrNl3UAy8EVgkQe+qp5GLrGz5fBrsSB7sSlfCnd8tFwDdYQV73YXnQbkHsxOE
V/S8fGTul9+FkDvhdxlfEM+1wW7s3Wxe8TfGIpQrxta8IXkUvvkq/sgjfLweE4TG1DNvVrtaAp93
2PvH2FvaAR+T9hYfBZwxj+gYCsrWEwoFuiuErfFDLT/yVt7r/Bz4c7kaiFNBcPO6UAk23V4+Nnse
No8eaDx+gBl5DsOibf1okVixir3lm/JKCkZ66KrIBlwBc/sflvK/1PCt0EJToRWbtM7xFfwffYUF
avxrX+Fvj//ZVzAJElI5/xMwJP066zfM35YJOzP2Jcmc3gFn/j/6CouRAQEfOUOAvJZuxM/4AloO
JA/hcKCt+4/lwXQr/tZY+OWl60gT/9y+VQ1ljKqwKgjOAmsrBj5FWGWXrbIZumwHLtaRG91uCfoL
m+JcF8OxIloQZ5Z6xLlr4ooatsI0rBS4tfGkvMtp/qJExbHQB6+oCd/jiDAJ5gdwIBCmPvLdYG+o
+XrKklNeUff12zA5WPi2+FK6frVhvMgCIaiT1TzlJcZrpPGHYRTuvWY9TjUxjlL8WiXyaxZQS9a6
eMrE9JCm9XMW6GS6VOiTSHIHvcrBrBGcIDYR+XMsjRVGMzBn0RXWNgpfzNm+6GloAupa2NTT8C5E
74WYXvNg0RzBOS1CIoNoCcCs2EoMYirJf9ebCJFzVB16DXZEJr/pLU2IINzFyq3kpKGGV42YhKBs
CamRcdCVK30WOYsC4sQ+ITz5EBsGDGxZQUUfvRUAgco58sSp90xCMsX+NSiiwJMxfX1USk/T2Ww2
pZp8VH3Fg0pqrcgV0iB4SGvOjXG1MXuoWhZlt1aElClX8CiwPdnCCYmBQcqpkETWwPEpZABu2Wq3
akLDrjPdnYzH3lTcTnkaxOStaKQ92TBPiThvxUR/yrMY45iEylBj+SByFEBqfYlog4yGtisF7NqD
YSszTuIWRGVSx9m+RWNpQkZhNnYos0Y8Nd1OF1QXqhpCMHwk5Dp4yEkAJUIv7aPXFC2oYrI2IWFb
MBkEgsLNYLFrZfEStRMVYRd7BlgPoy4vPtdjGDETGGTWPN2Y9VVQoBjDcigY5bmpyGsSMwrgkaZM
OHjhXL4rIlGZbURg5GuoWRujWxBqFUP1EQ9F4RKMYEvU022p3/GfgiPLHSPlaFayfatUGp2IERLJ
iS9lnNUyF+HMRQwLEnM7V2/ETYyuE0nEO9SpB18EOTvWj1E2nTD8fNH0xR4WdlsC6IxT0zwgMCEB
RCMEQstdMRkeLdGv9mNFE6qVsJ7H476UlYDTK6QqSCDkKMtcW3Uzum1WaM4gt/FqTjmZ+mH8kfWT
LQTKqa2gV6EE9vC2HSaOpD3PA4jlqjfVWZv1nazGP0RAI2atuHXWnElWmhBIoBHT22VAaK5rRdmP
EUlgsxkIPGmKATRYmfW8Zqi4Uo0CCl0Qc3gzckbLgsf0dFtIwktXVpt0Bu85CVRsYlzNK3+YIscM
0edC1cL3ymAGku23SMw7mxV3jTlx5FaptcKKyzGDE5YURH1Ajb/VsXj1FR6q5elVErT4WMsTfimY
gMyIqmMkWbeyolgjMJbpvdq9622xi4z6KvnKBmTFqgnyV32eYZlLTHcgB+icXkN1pEeoIpAsLJTr
IuV972Rz7uniexC8zdFjZGS7eDSoFLunKoRAXhGOwdVjZfFZFcFBD/Sk4LzDOhe/UErSx9EJC8oB
i/17+/Em00fTILiOPVNHm8a2+F/68QYOmV/3zf/w+D/2TTIu6K2TkLCo1P+YemKpEWFusZlig//f
vfHntqmx2S6OGV4QwQT6wsf8uW0y9WRIimtQVqwl9e8fRVLI8tJv/wtp888/+V/jFHIrSRlVyO1G
SMELd/mmjTtXmfLD1GZrQs0Qcqj0PTrU4krD/cO8DPfo08gAS8HYLrcEuixOjdzCnC5hrR84GwXm
sw+Lx8hm73f2f9yc5Tx7mUKQc0bTMErjslPZlKKcoGS5OaQGCqqBUjVst3OC3RsEcbZSpWM2yMdC
0N94uKsCyWwQp9et7hT0uzTtg1jBTavk16qkRxnrLM/dvNZQzjaZdNXL7laEwS7oAIoXSL4GQs1m
MNJqGHqTPO20pnhrja+0lmjnSWtLzPY1kC6VvLw2bNfiPK2sUIMmlTwTrbCVA/nOEvms6ukpTszH
olO+MgIZIjzddjR1NEVn3OEpehk1FA6V3v8oM3lrDQpELpR+3NcJB/SgxhRc9wcth2WV+fREotYp
oWfXQLJU2b8ZrD+NqJ0Fja0wSzhhGvI5qhmsSSc9gwGm3EQaoAWLV9mrXjFYNzGYdii5ma8Rf9Q3
4qcAwSmLowcJ8LPVdYdaNfKNKnIg410v5vg4aMJmikg0y5J6i4EfOVmwCVoFagDnenPI90JlzA9h
W7ZoqVG8S7N+yMOSPu6X0e5qfYRybRj9akDiItN3m/gRa+YgXdw8Vem7ojxUMWHhzMiViXPenJNg
1IQPglTdS0tx6ik/1uX0Kar1fSALsrX8/YzSh+UW2yLnYFHg9PRelb3bkMXDUJoVPas9Zej3Ymi+
R5F4I73ZUWjsTcMB84Lna+IjNqNdRo9aUAZ4pz2hP4Y9JO9K/Zb78pOf0xXV8jdFRhK9pIYHaJgr
nysZ9UgHhh68sprn2z738SO1L2VQOaI03xbDUUfXQ6tunZZu8Ii99P20tloDCVagPGSR9CAbGZr1
YSIMNnqZCUBiCqTvjciUOI8xVKjaH00Fd45yALesyDeGc693AQEScbbplXYdxfJJlbvqapJLZP97
F2MIUCKeYrQdmMhkaIT/fTG2jL8IUP7D438uxlgSEZP8ugzr2KYl9CjiQqZaBpz///DCZ/6sSvnV
26iYEiZMLGeI9xim/qOxqPL3w8uvP/JfpqJaqrez1sO6KZDQ9vNnOkrPojbtFa76FsldNjwFBmnr
KmS5FthqMqtvY2f1d1Lb9PuchYeoLubDrPh0s/Bb2zEQbmhB6dlSp1rcjZEAtBRVJXkZ4KlCkbZP
MUyresS/fECX0jz3Fd24WueOzrr8nMb0zGS0iERYhbm4NgnnCoz3mXjIUMctUl+0+FRa+IDUZNuZ
6KdqmBZ+4poBctdeBdcLLD9XwWLk9OEqxW1HdMtz/t0akztZw1qgxFFTwgRw7JiMi6IQiapCmwye
4YycNwkf2ACZlQwkY7wNecWMQ4BiMEpbaOgKQjui6eihCbbSaJswFldBmbqZUHpl4BNhTJvTAm/Q
h4uLyw6FZNuLEg1l8hn88TT66a6Y6V5VP/JxCczUd1l78pldTD33aB7tF50vh5SgQo9N4o7VF+/m
rPABVKN+jJlmVDaGYu6U0sjsiTSdgIlRNc03M59DWruhPUW5a9G4DqoEQ7PP/IT0HRJENFley0a7
4XsabKMwaO6EuNOFzMhqKY0tkCS7WmpuWbgEhdQiWa7uuF+K1b95TRApQ1T+pSoURv+HKM0Aefdr
gWZJf3v8zzXB/A1PjqyLkvJ7dvKfSXb0PIwFpSAvNof/EZ/9rNB0MOlQkQiiWmyJv1ulf1ZoLDJo
OrTF+GzQ+ACc8A8kE6x3f6nQ/vLSDZbDPzc2tNbCf9W03WYotF3b3atSPfjqi9hgeiEloUx8JkeZ
rXMWNaV3SZbZe3NGR91ataYVDT4S+Sy0W4SjCjI9/QyE/ygjQheBbwrdVhsVJ0dbpoNKtAbQQulr
gW6SGCi09U8TsleiDGlFtAV+t144SezWebExfW4UgkToFEhqvlJaxEccXWunbscfc5e+q0r1MODI
hlC67eLwihFr1WPGElQYcLPZhSsNnKrJME0eDZ1gn+DW19XF8o3HxtBOZkyGL+1YywivMxm3A6lI
5ES0aniMs0T3kkzdZ2G5Kw3F7QPdnvVmH5Hvo7IS9OO0nwpcDxrkva52I61dD4G8IQTyvQa4DzEC
IExFV0CHtDSXMc2IpDn6IoK4T7ms7CQFBlHCsmZy0iG+Q4w+HyRZ2Ou0gujss5ZxuNsWPk0VIVQP
CbmYWs85e6w1UiWBDY7G+EPxy1WbCzeryPCE0kuBRKRo8RZ8Ij5OeR0J01YzinWg1W5TxpobG0AY
NF/ucEA3X1OQgWZq1rKidDciGlH1E4A5vfsNdNnxx8S7Hkp5/SLl1sPYzt+iElRQOquO6hgZdQPT
ITBXag1zKaPHMHEU7Pd1X2zrHub1Z4eSP5xZ6SOa7EdZxvg9f5G+Sw2NVk78VDL/VBvyU9UHwKoo
c5OFc27CmKXtpIyM7tt+bfopGXPZxeQYnhmNa1iQ48iRaCSEvZBv5rk7Isx+lMJkXRnJRxdL3lgB
bH2f04boJqah8E6F3vQmNUDFfMbMstIFZT3LLNgDLI1lDjPSYymgtqvJOZzB5hDkd5YqcKPAwZti
OBhZ/QlahEYYUF8iacg8ak7IA4m3DmbqdFoQUp5cDIP2FNnMvawd5yqELIH6pZLIBobTqmgeXbbX
cSKvsQSdnlpnXXhtQLWa6rbiyD3X3YtRx8dMytZ45Jgbg7efMTxMNZdf1HWXRNdfMOIQdJRtVA06
fplLRyt8BKthl4THlYzCQhhHMgjiQtrCp3xARu6FibTWwXuPCRNimduVypTxCilXH4oP/NZqm21k
gjmy0r2Yfc2i4RjcNTiF/uUbAo1uCcUambl0d/97kYj/6+8bwl8e/8eGwIGd3YZu6KJWW9rZ/+tq
o9NN7CDqOjxqSxykSOX5c0PQfuNjFINImwmy+YurzZINzuo/eT7/yNUGW+M/bAh/eunWUkz+ydVW
znqrDULabuS3oubqcDLwL1/Fpva9FuB1RGORxMGVTwrZEuO2rjNnwb4/yT9gNwjAeZ5qxrzth5oS
zadh621fwMP7wkWUWuLFnzOdvJ9HvjZumf24SLua4JpaWFC8htGgte02VzoCNpKAZagMI2JNhKrz
VK7CbT3syWCtYFV8+IuYCbEUJd4G25It2WhoXXNFbrbTrPPqQ11pLlyzFXyzlXJqTjTbwgpyjeVU
yHO2ebOa6GmtTXGTMW7lT08R4axUaBkcITfYiLNToSe5UZQJwpb+VZRv9/d6WHNmj9BD3LUH8SP/
noMfBXLXUqAcpd3qpo8dJRUY0mPS044QA0eVXCKW5PkGWhosSFF787AxpgWiB9sHMQ+39LCduJ1B
X+NWkiZPtNaIWOFdWtOrke4TwhbYJ1mimm8xVD9oaCtfibZnTCfNuKaUC4TzUdgkwt2Kjs28zjir
p991dFH0xzx22+8w/KwspnlO2d3D8j5TBsoHOXQCwHvyKlehjmExWS9knwbNlV0j+Y2cUnX4FF8w
CK45rGCvZUgida8z+PW7PsQ9ZAon6eA/0RRc03Z3qVHtRcYmOp0r8l/C/lD7BZv6Ph7GFSIxmzYq
zulduCVz46x7/ercOIjf1g2/SUaYjuyU2/ag7kRHs7kMHLYblyJ5iX9q7f7Df2XDw4T8QVlcf9TP
+rbd+/f8IzgGR+2ECMiXn2cSCMXo1Odveo9FHXSzlZm49x4sI+ENIIdO1j1mLNVw7FGzyaKL99dp
o3vQP4vMmKEn0h4ymKa26n4o1av62l+irIe+tJkwntDrQZ0+MIRvA+GoFJsg3lXRIh+b+k2xn3Lj
iaNL5/mlv857DDGSbbQ2Z/3ixkDDrzZGCnq6KVcK/72wp5A3MwKbDRk4vMfgXhPlUMdbhTdgcnRa
teVVpfvhlmoLApA6qHFKmFn3anSib+ku3VWpInblEI7r6hHfpniUEDqkDJDRYw4rPQVnuyWnRH3Q
m3bdYmrPZZLSNHOFTQZBS7tr0I4F49XXnuv03C3Wdo0GPTKTHEKKRk6IU+SryEJnM68HEUFiWbkV
hzWFoxC0SiY1uZf07XZQvuN3VybKucimHamVvv/eNPG9VXEiTenaqLFyuxm/U3pQxuOcX5AJpmjr
6NwNl6y76ofSnSTQsbepIWvsKSzBiz9Oe+6RGlr9N0Wi/lE9ILWh7WwwgMPHGKBS+5xg9Gz6iBPc
S+91D7WjfMNIHoZ1RhMHFznW2oBR93Yqt3O6j0e3eRgfmwd85Mkqv6IgGguHt5f7psTaJzhx2W0j
rhbw/m8ctnIvGL+FY6ytjQmgZoFzf6PQtA9BbU4bYXLkz2RLTEp24BQ4SasWU9cDKZo/hEf1gUgR
b0bBQ4TiQOQZKg/eYIsQ6aNyRDoX944wX6fiGsiLXWv5lFoOdlx9jLflQ8U3ptb1uBk3hSec8JF5
qGPWnQfxAVlxuuKNcsgXdfJVuc5cCAerwgnc2T5X9hvSDodOvh3ZlEFOxl+o6+3GFhCajtxt84p1
084cH80lmipW0Q9tre+Cm/KC+dhpUamaT+a3Qln23Z5VnoukN7dGCjw8oYdGsoqn2au4g8szZCT+
mu1vhIVO4iQeNuZtvze3giu4dIBdf9tvBIdPAxl1Iqe3v+/3N+LrbKS2DvB6u+eVUEuxgjT2B1cV
nYGZgg3wI007LmgbLWq3AvusYWcWUTUg0NNQH5dO9gI5VANG6scGClszdvXBqVCmnns6uNvQvFO8
VniSJX/cNgEeVPFS8ugmXM3Jcyy4qoAZOWTeykH5qSnPherQ2zNeqe1EyZXzDb1rHX2YegR9b9z9
9nvgJVV7AcgzNt197hGH5sQuHCUnthH6ON0d2gG2ETt6zoVtTCeuQAYjMhxWpnVGKKQk1+sCh0ZC
Z/cTKKi7SHZXqUdSiofhbzi24Q5RSY9qK7v24aZVbRqF07NwSY/pkRemDTYqCkQZBNSiTuB/FNQg
izhihczBQu85oo68+Tk7nDNKe6aTtfU0qyt2uYL3nMQBcGsgNJu9TzoEtm5ygzSycNxqOmjBzqeb
bNrTB70TketUJH/BQQmXD26Wv0ghifR4QQWbAjYvD3F5CAQGR9/AS5EXhqf45KNf1Yx3VfoOb+V0
rBY7UuG2DUwYMpWQZWT7ovfx8XkT6xdRm/Gcbrtn1opt9Wx9ZR/za/Ss3eeHf3NjQscZsZgjcI/h
mfvvigu+jmruV8XF3x7/sw5lCEQDARcHvoy/cJe133SaFnQnkWQws5IoAf+oQ/FxwCfmpRAwoy3u
vJ+NiYW7zLNBnQTEhIbjH9WhPOnf6tBfXvrvdeqf6tDYUnHyA0L2dOvSAetRlkQj8Oxah4Z9Mn8v
WoRvPghXFgGRoq4Ew9VeEdLRHO+PdbJSE6xqdiK7tbRegkTMTTx4Ir6x91ayh5MgXVhjshSrmB3k
u2xasTNO1Q2pLdZl2WJS71jt1jcv5ux1+gNhj90tztdkmsXjWjB3fb3z00s+XmR1JyGyR5UQoAk9
TPHR6j2gYlW2IcwaAHEXrHvfS5AJTqsIATOAXN+LCmyuOBU2Fl798Nqytc6kTZFRAr8ASCIJFVuq
jU7coMjgaxrl2nSH0YLO5mIqISJNONbZGv6Kauwl/5HqOck2aUtI3JoXQhLsjLS5Q1JJXXFNhcdc
eLSa4yis9O+CbQEQtLUR1EMguhHGj8htkW8QvhW4wpPhlBtFeWPL6K/aXtsEzSOU9umQogvXitVE
rcmULPbI6wXS8yN+SoUXqOot9Lt3NPh4CNBbj9lLLG96gl6IzSXLaVo33XE5l7N3i9Je97Gyf+jR
Z5nmTgw/G/HfUxifFQwr2Za4lCa64JMfM7fdob6Iy73ZrJJ77tN6fgt/kBqTKYfG5/Uw7cA70vg7
S9xO5N/Z8md4shOPnqaibJXkQWYB0gDsEFO2EatNgIKYOfnGcOuNdFO/kvqleZEl1OokTLvR14VM
A/abemfVWPbWKTgIrCa4+7eQdAxl5xf3CKiG2eFzf2j6fWxcLXVdzOsTxR7UpOmCIMfW09dBPhBH
R9b62vIa7Wsga/MaCTeU+Q2t5ydD3tRwAq3VAMiyvekEjihfXbrWvK7eppKjWsfE9KK2QFrjGgm5
C17WbCYkkjKM/zbfN/OFzDuSY11uDNzVXMXBQ2M86fF+3CMIYPoJI8K6X/r2hy942s1A7htdAtPt
P4ryjTCy5M4vsC9uNPWzajuyp8UPjNv0kXLR1sH5AowwyBasMGscUdHYRQ/MyYFfROyhI6vbrnmQ
EyAlXk6gEubnT1IANPRM45pMVMZX23S4asKwDS17fvAXyeUme8APaEu8K8Vn1iKgtEvfkbSdqR9M
cQ9JwL/Ll2Drf3YryUlP6traDedpHyx7Ixo8iHxesdFd07nGjyA3GI/m8SruQXZ5uXKy2iOso8bF
5eiYjmjDGvY0r1qJ5/GGzmQ/fKKQVptn4xLnTMX0q3mT9829OyDJiY2cVk5PZuCOaqNOAQv2GVf1
61SuG1AFa/kc/2ifJBPU82pSt2O8j4NnkQNJl7B8DGuCUK3tgC7FK0IstMlzI+wsuoLCgHroh3IF
LB5gfnHMCVQrscon2NplisrWnX8Ewxr0uxpUjEgIRF61eO+BBbAIaUfTRzW9onMjNTet+MruuvaF
ItTnIrXD+oHnBHQriZtKsA2XBmjZmfxWLwUR9mW6o3FqI6R0UslTGFJXTIUnDoElTniI9ltMADCU
OnMbMGttXNArtJNgcxBAf6fZZAPHBl+gN1v9s82+y5yCrYQqdjLUtZH/INt33kTRoyocS2iZlFLA
FBam1q0PjpH2Gcp3K9nG5VOjcELZ9MVhrN8SGfuBmyfPEwz5c3XAljDRGl5iqxB+fppkNUzTWoCt
v0d03TC1VTqkR1eFi+DQTG/68JjdgGQxChqfx+clt67gNICTyTGu3bq3e5AUzD5tU8OW6iyDVsDu
lOa+y/i7xSFMa3RrYaJ+sh66H0SUG5YNUm0yVsRh8M0czrt42ZpmrTXnDOpNZR9j6z2ag1UF0aqI
t0l7I90CcEmPZD6kdJa/ws7r5E1GD5KF3ffdXD7MfvJQWuRpyPXHgLqAWXUWbcPp1BOrF/v8THB9
7n15HYA9gFTIvNh0wwHq5gaKkBGgi7ggtUZL3XvZisMohuP2yzSQEq+Hq+IzbB659qmfqTYL0ZsR
ffX+W42WS34uw8exeUW7I4jcCeJdjo+G+QOpYomclfXQeKVNWenXJt4FQJRFlw9W08qkfP/QSXjy
94K4puQt9GsYrwgLyHyqP2exXosOUuPxNVZXDZCfkDAxB+qMJGyN8DPNbla3SYyrSMZi8NqbT+B6
iummVw+FslFllALOQDgmnkptl8aextXJV34AP66jk5avY5YSisKY7NG9r3rDeFCVcyIyW1A3enIv
WrJG9hn5lwaRq1h/Kmj9Oq5HDCP0W9vk2RgpFWxr2P2bK0d5EdQqULaJ1mP+9N87mJb8N9jm3x7/
s3Iks495FREoGIwZU/25g7nMrUg5YoomKpr0+6d+Vo76b8TCguxV4EiJy9f8UTkujwL0QKAS/U+R
h/2TkZZk/r1y/PWl/6WDmXe9LxaVAjWyKhcjyZjum6Q7aILvNQ36/x5MilhYHlho7Fg+MRfZBPot
OxotEF5VOYVmXjKn2IXExVqB+Rg3wHPSbnzLhsXOoZQ0S+L6nIDHXIeistLrijVcStc6k6xlLFPy
fXt9i92LXo6EqvzFNw4WxgmzZ10FTSJHV5GUeQEwZ44Mn2Yx/TtmGhFLEDFBsM1o/Dw2OFFQFyUt
RF7rA06FOxQPbfzcy+95SSDvcO77Tx9ycJrDjiR4oGahX1Q0sSge/BB/6PBW+f1VxTeni3m/jUCo
PE6hbrmDNXarmCSGTGzE86y1zQMh99OhH4W9VQ36fVjm/zFCgHpRBJAyEh7UcZ8PTx2CgbnmxkvH
fZjOz938OcwpqHKqLYNRcrjMlBuGy9NUf1lIYZq5oZqTd2QeH9NgdMVoPuezyYYzs9E0mIyibW01
LoMtwg7DnaLRBhlFmlaGV1bGuesCNs/qR2XiHzbou8jFuhAy3iWxQpMaRvscUayc49HIaZkN+kmS
zB6vtPEQRzWg4rmyeyvYmg3apEg6BCruTy1yFZ92p4bFrku1h3yQDj3ttk5rALSSOtrn6XMsTptB
SQ4p6S5ya9KSwZwWsJOUtELHTjippAiWsbCrsSILZCylionUkUQSPWXgj1k2oKhofNw3DLPEgdaq
ZLwaWXPoxmw/t8kpG/o75z6nZbfQ4p7GUZee5yG4KE1NC0jEJZ1K6bnNg5uQ0B8WQ+VmhBaNqID6
Xw/RVPvp+793lQMSbBrLmFxU9AXFh7zmvygroQ+CQvjz+fg/PP5/VzlT+U3EPyBqksLR+/dF6eec
hk8tNgUG878bC35XXf5c5bTfJI1lbwk1JYZO+lVaKWJW4BnBmEM1/GernKIsjoNfpJW//Oi6yHr6
5zmNpuVK0LHaEmJuwDnNpxQ6tkBwwBJh3eTTlxBYO6M3XeI6YWKgwAf41jPSJyPZCwuSY7SZMBJO
wjXCQIhXzEbt3J9XYZGT7aWuwoRxfmuqK7KdcQhmHiK/Rz/GcI9CJfQGIlmEhGfVriRAcgzFOuMj
BTewvTP2USkgtNRYV9NRDjh1AQtJLf1CB+HQ5LVnRd1FyrOrX4Nojem05XiuMyIcEHU2s+ZU/i02
FK8e48No3KPgKe46h83orkdvKQz1yQSCs8ziCQqQl+41KtK8G8kSx8FqFoysxrySbeRzFz+H7NWW
65JjxQwAEIKsZH0HGn6NKa4zb1CTG/Dku1rxHvSxqzHzsCr80ELr+B2c8Sp1akvf5RFyakvZWNq0
aiuYc0QieEXPkq3jPCMak6wXIChVuo2M71DWXtLlPSs7R4hKthnUV6jKM7VeG8KHPqofGpVbYJzV
xWyFMzdDn8MkbCHI1epBtZ6i/FMwChOSS/xSVu1jhF5RizdZDG58QG4RSWtNaUHMN2edJLpe9r0K
pUYxNatBQ2Ekn3ptOGbtK2pSR8p+xO2PeCL/crwyJMqAKiYIoSKBTSnK7XxE+Wk9xEGwUTGx62YA
KHnaC9jHSF+4sHafiuGlA9c3SQ8hV1oebXorc2dNpL8+3XIdf7yiHGdMFixbdoCkXA8LqDi1XWoc
TwTM5AXNjeK9qZgoqBy0otmNTUQnLTGrGDYDk5bCeC5a4WB049kfQt5yhkLoFISh8KTkTpbFmkxg
WrKauA+j2NPHYVcs+s9eE0A4D8kuxkprEr1UI3woE+CLRIWfkz5dwV9fZ5LOkY1UXZ3+9/TVwJM1
CfdQ03JDYsVaHb/zRfWqKusaTiXiUnsU2SWRb/pGfMwbFBGzway9h2+pIY0hUIMDXzGPq4FGrcYw
Pda5Eoikirs3Q0JLDMIu1bLIa9rqYPbhzpqx3Sd9vOem/TDQeXRxDp6OAyPhPmUJI7LKj9D0dwJn
vQiI2mQyK9McXM24YUL4oIhPUd0LRFG1S+Cr1bthmnstQ1HNYG5X8+voB0RhN9NKV2aRPat8Fxkl
Qwa7U2zwuobMjvjZPuFMejNFApq47YgrXxQ49C8xHRMwjnRYGzr7bc7MDuylUH/rY0UIFelDI5no
SunVYb/tmZ/oWnWSBOByHI0ECE7xohxiWZk4k4Ulw1hGnKYWHmTMlwsfb0KcLUzEwoaSE2QCvl/x
NQ2rnSlylG3hUshtD7wPIyzhA3EGP07EQwoyMmxZdJQZJ0q2b/qIs5sSHNgdDn0UkGkioqiOjuAq
r74aw1Aq3X/xtoggQSQsCgGDKmGL++/b4uK6+8u2+PfH/yz+zd+WFFVFw1pAwS4veN0/5AsmyF3A
vKoFUf/3sI4/tkVD1zXyRFh/NTZq9BR/tI1Rx5J+JCmqvEhd/5Ge7X922F/3xV9f+6Lv/WVfLOYW
qmDTbTIj9YRyqea4JfcZN+pjdMVGYfvmXkSKhGBJZnAXrHMc6tq9pQ/UQx89da9ou4KYIccujDzz
SZn3tGoF49rA0jE+xwJfe2DYQX9A2xRScJOpQZzWKfmg/0Uw6p5AH5bl19DjJO9pW4OxDpzGbbPX
T0xemPh0Gwy1e/9kbJm+jBhxRw4mDjxs/tg810hpi9CJys8kd/qAoV0NSpxx57qRdgMzpBz/Ybva
R9EmRPg6XNThKJdr33SJHH1WI44ba8i+TsPrZ09aaRuiwM8Qt8/+JfmOvhcIh39XbgyKt8FBPIeg
ysDWFLb1ePE38jaKVyNa81twbDfWKTyHDzGP7o4Eju1y4nlWiIZdTbPp3dAJjxx5DXnh/dRcCID9
SmL7VOgbhpzla0uLS4kY9YgO6PKW7zNuFboKTrg1vq6BaMs3xBY6rWj9IF04/Wcludor665s6biI
ydGvnenEz0D+uRMOu2z8AO2NfhPV3WSfmaEXx5phJeY6WqhHnj/AQ8UQllEmQFWPkek+cOG8uPEa
mz8j0YgpPFlHNvhfxqWho0LDyRljH0gBdAZQsLxtKvSd5Z9lOKqss1N0qw/4uzOBFhoa42eEHl/0
O1+V3hZd8D3bfvn9o5nQHtqXxXGfn+apd6qCXgqD/zvdQCPaz9mtay9NS6bLSg7X9RIyYFeGjbzS
l7fBh3iLnpsjpZcdm+cIuVsf7qduXdAkHEZn0g7Jp/FlOoPq9ewrbTrbisLGfTfdghx1Th+HtHer
jXIxHTrEXOOiMw62ftNv2ivO5+ZZoTMYu/xbk9aSduk2zP7m9qwMTvPBBIU/+beCJISV/2N6f5vc
6lScrJcFRpWd0nt98K/yLnnPw9X/4+48diRHsyz9KoPeM0EtBuiNUZiWbi43hEtqrfn08zG6czIr
utGN2haqKiIrMsyFuRn533vO+Y68kxfo0/yRRrey2Vj1RvVdSrSK2guES2PaASOd5pG25zrO6JPD
1QJWIW6KE0l2FAFn+BFZyQkuv/+k9xYYNXlXiBc6t9cHhYeE6QHf96gehPIcNE+y+WJ89oRg1tFa
9zeWmxJZV9eWG/Vb894Cpfgy7/EHii4soAWLFKxT0uf4fmBZ7adHK/KMfXnB09J2O4ESid4OlV9v
Jyb/1QQx/tNPHEuwC4Opm/vdqr+X2/gy6EjCjZtn76rh4dCh1PHNespA0xAdtzZjeutfI3aE5Xo8
t6/TGjlzwyEVNsOLv6tBZfF8vo73+FV+ry/Vrb74YKbkp0UAGp3ipq7V0am/+rs/LywPPDiRgz+j
/Cq/4HookJR1POurFiSZgyvH/OHFjeUqgkt7wJzUH8ZDcTJ3RJqc8r78Lj7llxb3DTyi1cy/RVuF
7uX/QBysTnh5qhM2J5lCtAP/R/GqE88InEKMPsktu4EQMzDupDh6hE/lP9xGsz28FYhV/Gx+eDbS
r+ZUfn10J+Wgv5NBBcn0xImz2eFYKtwRDta5ZtH+xvaUayRkfMxMvOPZ1UGT3euszM39L2iO1KOO
AF6LvtuPIf4cOJP1lD27AgXEXG9Cx+TlePG3wsnctptfP3dHdYbLfFIpfN9icAlXoY1QR/ay9730
k/LrF3SuCXgALlm8IN/ZxthQBrJHao7YCjg1Hs+Yp3gvcZrhID/sGLA1ihRs42KB+zBAZYk2F6MR
jcp0jNmV3hGdNuQL6tVwn7aPfMrVJnICLueG09m103v55LFDZpX5OX96AIhsXdmK0qN6M6yfZj/h
AxAP0Lbsaj89Fcuzb9HYjM1J8ayQXzBdJbe39ILP7Ss78cKZaD8yHX89O2nm8bPGmYYpTZ2BLdkG
sWwyRNGxOrX3MlzjPhkQ3xktFtJRFu+j42h6YrwuIy/EFPU6QkQo7Bgvy7mDmJ4DRUA38trkjJEH
ODGoIu4ZwNR1dBa6oStYnbwQbYLPMm4Dk8pkW3kuHyiqy8kgrcof1kU+TIw533d0euiSM6TkQQCf
uRhjWjB2pt3xJxXGo+ZFOE5e6w4ewF8AmgeSIk7Yv08vk987zImyufYftHxvqT1yq10luLbzvfmg
nzOUgHmDzxhQUYMBrN4KzQF7AD3T/ro07Xbmak3NNjk/LNLHIvUsTqQ4yBBWeDeyBD5K9G1Qp23C
CKH9kgtZ/MzP0XifwgN+6GdBw7P1LH1ZWNt0R99yJLfLfb0p97/+aQNiLHyWbrTLvt+YAx+aGL0E
s9fKPOj3T1Ic6rZGhuM9uqrxtyTrhHvOlrkEMlqk20p3Qef4QNqzTM/XLkwbOkEUPMZHkafHH/Zh
wQ+z3taGo/GV+oLuRaHID7m0yWRfVQ1vZebKrQB5KVrJxqY1HGCdsbgRyQhHdnRxi3t+ktn4c2m4
hBvJDWxca25/Sjfjelz36+E8nNvr8DC++XuyKtM2d9MNeCo3eZmvvOc99BcbrIAzXmNqRLhH2RRy
vg6vhhvzlkS7BeoPbBABeKM25+govmKz8/fqxbjOENJtnuewPWgwpTfGlVcDY3Bc2bwmmuYFRUut
N0iO0BXlT6X+9d1Jg0lnmUPjmDZvGeb5uZnIjDCkOLyzI3iPIGrj2km2PJyPzsesg2Of7FoX3coE
5CE5y4hVDzfAWOEeLsCAOpHeZjYPhXxKJ4xyqxagIk8EwXlAPpACVoyAxsV3kQ05pPUuzkxudVLh
wfVYXJrVcuayLsF5WG3yIxbOkIj2M0TsBpqLWx4Jg8ZvYKMx0Og2NPEPEdjPTAkILn5H3E+7DmTO
fJGhrLCVpH5MWUGC/upIdp/QpD6IFcR7jZRRJp/ogi/DSyd+qTktYwnO2oiW9PE2Kbh5uBN/MORN
2aOEGYmqMyxAwUtWHa2j/COUy+3JKnZsVkWPl9eaPfGWn7DoWlyeuTlsWixvnG114YinYRufChqF
FVYqtgL4B8fstFLWuAvfwxN52FN+QlPd8oq4KfnzEldM38vgk7qkVeHW3r714m28lcE7tof4Ih7a
jOPCRl+Z3riOEe7x++3mzl2OK4J2mEVP2tanblve6mI9rafxQ+1pWD/QDlXhAz21PPeISssjBFhc
hHK/GyTOhwqkuLGmdqp4jdE8x/Dyrzuy4QXHFy5JxC2QVSBk/8+bTJW+w3/YZP43j/9zZDP+oMVC
FnWNlllmLYbBPyc2kK3IMeQgdVrdaVH5m9FHJT5uEjKS0WyW/effjD7KH5bJo2iaxqHz6wP+Ewkk
5b9kxH/7yrXFkP43o08RdPBmWjPeDLm5KzqqqsPmvZ9Hkroqnlusi+yYJojZQgSbasDqKBkOyvkr
xwu0/169cDriCC7fDHklNhO4kMkZv/zA0y170HtbEw8G4EBgYdiST/p7/sVRP5HOKmfKEE+7Nkor
uX6ibOuKLU69hmSXJ+7qRsMCaiVfRf1aJS+0v48vVYpFe2XoTrqSXEX3ZJQknfKitb+pnNl2iXSz
0zlbTrgu/YI+r0Oy+tJZKZLJjuAP/RR8Ff5atbZqfBvJdRhfLVysh7YBS1ZhlOxeLHMzC42nDNBV
Zk9ZyE+YTyO8fehEdDcW/YdSvnA2nCFwSK2bYC6qubuLwinBW68KD2NzNQgEjkvpxIThZ9pb7Gyk
rKTqaMAoYK3SNqBIoLVrn9RTmn3pwbVsenvkr3R8nSq4Vuh8FK4wCQVKROb9WyFmLlCKOMduaLEk
TvwdLBs3Jy2G97c6GbTQeGSwQk67w206juFbL9KhiCk1F7jhO8amuU3v8Uv/AFN22z6omqMBkKZb
8YGJGn83VTk0u4LU3yPkLiedVUqZDEeKX5TQ6YX5jifegqIoOXK3Ej85Xfi7hcptrdh4v0AWZHDX
TgPPEx/t0OMdGZ+q+/wTnsgbAUsTj8ilCEKg3lRhVTMMZdwjuxeMWzq1Mmw9a3eKOIOyOQvwxOCM
h/3BkpntY/8hGgzlnyJM3xkhRn6q3ewQ5l9r+tup3gyOmbWC22LY1Se1M+wRZ7ovzPdURemCDyqf
y3jLShkpiG7vOnXpqvO68tqNp4rzD/6pENwi2wQg78NbxFaLSa5bK9kWZwwuDjxO3zKSEE6DVL72
PFnxfAyqo5qam7qbcWbzFqDA7l43xNo0wumNgEtee8WfmnupgHe7BueWPWrQZtjMbkUSFI21bhv1
2S/AWy45vFU5ukbEjcm4AWLHHdKwkd/g76Juudsl6SGBkyKec5N84NG01j4jGu+j4BLrr9zPFDJh
jDQrrVzOrft/3Ys5wI6l0BuJiMJL4pv/M4Cb/dtvts3/5vF/XszBeugoUhI9udYvc+ZfV3PrD/LS
8l+cLC70f+3fFjK3TvDIMH/Ruf++fzOJtJvcF/BgIixb/4z4runLeu0fZKl/+NbVJRj196t5moq9
ECUdDpb37ARRhxm/PlifOvER2M2EIq6lDHzbzrdUdSCZh2xrLuYa2PWI7cxkLmUOkm0B1rtN/Flz
/fFxqL8GXlKB7gk1wPw9XVa1w3yeuywLEE85ZeZuDUd7eiK/ab2YEw1V9PKe+v6Oc0S5VMAqo328
Rm3oG8UuX7kBEIfZBC4CCgMGPS7WWzg46gPzQrXrH9TqoNzj6CPsNqH9uUo07DOeWa+wBJUCGGTq
ZZisWVhfSvYZuxiB43zMMhe2o8VkSlnwVQSEWHvQC9N7yr7MONeevcRZ9lSbiG+gcuTHbNes83Nz
LN6yq1iw4wN3S9PUil+H78q+66bLqAaTqvfvXCMpCWcB5YY/KM3D2tcBQlef482slljBmQoC1jnd
fkkVcCniaL+iJJPUYnum+oAlvEhp7xpTI+UvbPKdaj2zcFTsINkWS2kXpstlzOxVVOxVf25jD39Y
kTj4q3hkqC5F5DvcAUVymmOYRNErc15kIwjYn4fnd3N1OlwucMRY0tSb4DE4Usq4LnYzd6ZjDhr7
Znms8robhUTGxry0+/g5/ig/hBOb2fqc7eYN/N5N9xq2QDJsNDad7QFGfZwGmt1wcscl9EqLFlcx
3U5Les7YG2zFn+adV9nOvCpO9dh/zB9Z4lKQqH6RBcpe1AftCoPr1J31TeZgOOK+wClCeByv9eaW
PVLvksD56pw7CR3lY3rNU+xm1ZYBuV43TnAJbxQggM0Eq0jFmTC8c52MWFMo5U+7bDfUdJ0YqxHS
klWwPIYggy10Kw/4msA826hrmDMl350oQKaP9FoX+/4pvnEMULjFvfb5J2d4xQ03wlqy+3Q3AUQU
bu3zVHjmuLYWa+M5omrjef6Yn6tvSGDgukmHprj5gGHKe7TUePxml/cc5qu+oal+pUu0FZ10Yw3g
RfAJCUSP0H7TJ7qs/HO0JfkKpjM/D9NJoiOaKiBnlzkl8FaUGQi1iYF5b1XSi8yGrXbN0vmlU3nF
eVyGnthlQefyiTHx4uRaRR6/zQ7xHHHPLwQExGd9duhkt0buHiMCEXEGjYWx+ByhDLFlmtlrQSf9
AKaS89XijVs3Ey+2sy67uX6qzLcp4Q9rN78iMAWAWhO7Md8G/cx5DETqC/1DiNXGmd8baa2uF6/d
EmdjGQMSb2duZAfQrGvsGs1VyO5kXnhrDj95tQoeMjLqn+J98WuvNFaqpgv/xbhMe3WjAED/mg7d
Jdxbaze4cM9Gd3YCL/LKNc5Ur7QTT9yLG4TRLdWe+4aFa3hcPpnsZdvBAXlh12v1o32qSnZTxIcc
qfS6+JXvSonX7MPZcT4nw7ck3AaizWByG5vGDP1DY8m7pbSvu+OdrE+Sm7vxfqeqHuw9M6XV2uHV
8A2gg8zldBzOhdOv2bV3QCmrbWW8BjMXsoyuslXYHf+Fb7xLx7O8eCz4nVjD/+x6ox7ytykKpuXv
j//PG68pMvWIqFjMUH/2Sv7nGGVKfyzDmw5RBu+H/ntul34Li1HK/MV/+JvrTfuDWy4eEiRKBLHF
RfJPjFGS9TvI4bcvXfvtxttn5aTUea1u/PY9Ca1LIfD2DanhwhncNURb9YOmj0zuMw1VpaOx+KuZ
ZYKQi3vxplj3foyei1C3pSR0dHlkvfq0gMUYv4L3iTb5acxfDEk6tCHr6cbg3TOpu6SR2Kg0lOct
HPa4fRlEeVflM3goVup6TbxM7VYSrL+wJB9V15DPh+EliTM3gY3fSiN84oQM4cAbPX2WkldpqLy+
nCEMd5YdMkCkgrYVCiSyuXVy7Cc91YB23N87ea0LjBgSXJZRhnqNnVpR2gejCV7pVYQSWGoXI1e+
/NB/T6ovWXsXJXJ5ceh2Bl3HgvEEpxBkOQuZQDpXov5oqMUZe4VXJ/VzSrKyJZGKtB2l5YelMg74
GtEFKiHB+EK88LKw+So6nBNRIR/DAaI42HjYyVgM2wfcEVwcCT1mMohmIoJ5Ve+ahMU9X5ri/1jU
g1p+fkwz0dXVoaXTGe2rRBmRX8jrIOz5Kyv9LhOwouQVa7heQQh6t+Qi3N3pTV3r9Fr0QJbzceOb
yUNtiJi04WkJ5OVKv73NRbwqa/Pqp35sVyk2W8XXvlOhAqquHua5vVVxc1PCEhM7PUKSAIiBIii5
2FYpe5qob/edTwdhXkZOj6mv12o7jIfnDF9HpIbEkhUkkVT4EMNrzJ10iB/V5Jp2PBdp5JiSgIk7
t35mP3aGeXTLJofzT1p80NeFiIEg4IkK9Q7iRU6leMDufRiOGhD5dgrA6jRYeIjYAR7R5W9cC89t
S1bWKNMXCl49rWs1fhQS/AU4XYMecmbQix/QI+QG4xESe0airm82RcJ+y6zETz3kBJLLP1hw7H/h
K+Qij+s6lF26zTDr/q/WgN98wYwmvz/+z9EEa4BiaZh88bmBzcLg9v8XTQvDlwnDhCoIwuAXqPev
0YTYmvrLMLCspv6yBeAtNgyoB4bBdZwr+T9zdZTE303Bv33dOl/c3+eSrCoVxazFbjN6cbvLWcUn
OxwnZGvEnTmPdiWts/69Rk9I6G3k+Mnh3aev1dxC7c1rZ0xhbBuiXZNY+PEbyrAjghEbHp/oLzjH
+s6mcYwPKjxo9SbdSvKBDx9Vdn4QHpRL5u+tO56AowJVtN+MbOvZX9M6ho33g+qd1/aVojIMYLiT
V9IDfoMNo84B8O5Keahf6Ye0R4x30V5EdztMb+NDd+0v/WVYZ3Qajdv6YnhLHBcdZlvcSGszRTEh
PR0RaTObyUUwNjNtI5zcYpRV1lpt4I4NJ8icyqKGBUhpL9+enJmehYWOviGdunb+YqbvRaUgW3BU
cEvbGjBd7WKaHizk7mPYyJyWWMkRFgpWG5qC15iFt9Vezlb42hCklzQMKd27ceB7G0H3oy08KKur
/z7dxFvwzEa/2Cwc/WJfEZ5f/knbostZskOg4tkgdxs+l7SsHPqvmt7X8VmYTiN77QThAdgVysWZ
J1oA2o6Zo/bADfGTG4oTZjA5cye7zJI98rQuAWPtEa/gHsxb/q5BaSwXZWPjq55+TZ6UYT/RgAG8
fGzIaQz77CkjcjVRZQHh/V2y3ksFlMGJzwTncR+8BbvwHLyhVAZX2oCQtnWJEiTlJUPEg9TwxLwb
381jxNp8cnU0MMHl1ljsfc6phOBnRuD6EOjU/PAnQI+F8+Dyg8rv3VN6ib8WEVmTEQubU7vNZuzS
LNj6e7Bv79BikD2XnWd9F920x8G28tfCS3GCHXDDYZad6m31rjHofPKjy9YtLdCkKchd+3a29i+E
0zCof5gLI98e9/yePPrjrn/mF/4begIWaUDrxNk8gn6C6ZnCJhhJL3uT6cYPBbRE3+kYgBPNiYih
OE1yaZK9OGzFaU2nEFIj2aWhWlgFkuwiqXotanFCw4x71+AWsVQTHVR3JHfYn9GE4IKw217aSxnu
h1NAjw+nWbaeGaZ4MCCuCE0ETVZzST8ijvK9mTsjWOs7oYMY4a9HB6/gZ/zRDSv/fqS25QVZtt8h
jQjbpkFFl/B8pA7q6ybYFba04fyyGR+oQ9lIBOvNrXX6FRjUt8HRPwwXJdsgteEGsAmTQAu+9yl1
x/airTFNuBxLwMNTdH0ZLKeHEc8rl62vm3gM9k5gB7aee3QhyeziynVMEBECyatheLjzKy4JnCMY
BfjnlpzXkiRcNLdgxZ+MwosarYN1v/n2h7W6DbbKKS8cXpOyVHHuWMlb/iJCEGjdlfAkncZbuleO
PZrVg3IUaLj4IazNu+iN4ZPQItBUjC4PqrQy3iS2zICT3PCJ/8u5TD4bx36H6PUUHTqvdo03w7DH
eNPiNLwOn7B/2WTyb2v3wF/ZLkVXIA6Q+lbJlrJvZNN0dWETbbPzcxm6V8/P0ZZXNLfpt+ql3bW7
4DCfcFeu9Pv0qpY4Yrx5chH4RgyJyJepuJJqrzPXZuW08zEXDgJNPRSWwWog30CkDZwL0q31Tahs
Wai4zUK1/iLleRh5xcBVoMeEF6a0Ut6sR/yA7Dg/09BG+fXobqrP+KVoWsPxQ3VjIHgqNiN/YzwS
qCzx8U82+2SeOoMahvyyfLjpvKAaGq9ypnPzuaikKmtdPi9/Iq2X/5B34qla/ietn0e735HSPETb
4cU4alf1PH1On/mmea0+1QdWGQ+//uJVWuuAPLhErHL4yDzx444qMSfa5itghUcWRGuEVbt1lR3j
t9ccjLXsYS++Y5J8Hd9NXrd8ozzQgb64ak8tI2K3zb5KBNNgX9HVAnbVrcf3OM84KXup7pnFioAe
VUwZ4qGLJ1d5UkkVCg8lzo/RAY5ohcdOXtWUdH9RgjFTRMHp/CCsqzuPmWecPFghXox0Z3W34Au+
YFYf6Z3i5Ek277psp61TIOyQ51mg4RMp8nmLvU0sj1JXOjA+ErEFWnhqJcrln31G83kb1FuxXbPh
Z7PVefOuUm/stuVzTSRleUnWZFnP3Uv+41eO9RZZ5/xHABjW7PrkwZRWknUiGCiuHq7Xh01/hG2z
FlesL/Jd5Zn7/iYvS5UTVS3yZXFd4+QmmXNxdc9GX9r2J5BojzJXyRftsXAed6M7wTZxMGpZM2Uc
qJuLVB6s0o14w8qRrZIP4QBiJ3quSJvh5ir2xNaKD1YGaMtV+NoKPwB4nHKdHjvJpZmi2Wcf1bOG
gxDDgu+gH3cb0y5+woP/jqvNyA+RZKM5T/vIIwbrkBynImqlHugp2pCDtoUH64XrufXSPLUv3C2b
jxq/7kO1T3FwbWsgEexWWZZ4tPLcim3Py6C0a8o13b7wlpxeOazUj/hxfs3HdfKREYAWVlwUb81H
t6EJhT1E+9icVd4XX6Sne0qv2PTLj5X4IUXw0tUjJRrjyuQu9oFZDepReKNrhGGmwu9Q3penvLZt
Xjdc5DT7nfd+xzbrKdyIB+1El/MkbGcyyeoR/265ly8dvRrKLXmduGPB6FyJjvTurg6vp1P5610F
QG/LW2i7qg7BRdsNjrE7ZVRnu983i4owHC4qDTL7ovDUV32r4V1stqDJm+38RNG5z8u6PxEmSFYo
HdVWeUynbcIVGqu6JTrWQb7Fx+YjqVfySRK9cVh3J20jyDzLbLjw8cRHlcXcF7wJuHfda9B75CF0
7NhcLaItOeZLpayEK6X2ZIzsTuBcY+P+oCIsuInXeV63vPJ7y10WWATAruDtDO1APGukeDfxtPRL
h/Vx1Oz5X3ovo4E7k2GBW0AjGA9+DVif4/8NvgvnvX3/Tyn79J59//u/QZxQ+Au/5XR+f/yfexnp
Dz6iobP+UHAY/8oV/rmXkcnpwFEzZU1FVGfH8ndBRBPZ2Rg6iDdTWSia/+evyYNNDcMRixn1PyI8
/8TkoS9W6n8URPjEuqWrjD4axmnrN3kb539qWHGhUZBglTYeps8xN7+6snodUE61OE0300wrfB/G
L/7iNDL6lxYtIh7F26wVb0NJg41ILJqTaYVAq0bGdaphb8nJLgw6tzTzs5D4Z6Umq9/NobnSLeGi
qOHa77ptPBuHLvFPWWpQ+UPBRiG7AnH7oNJPfBu9bYmNa+rSiazk81hAxa36JznqwJpH8K2G7lMS
t0U1Pfq+dk4KpMXabF/UHAZBrpLxF4zvOQm/TbbyxHq8uRHYQVjVLuMNkMrSsxTwHiSUpDacXSzx
nLVjhDfnkGmZV2qjm1kPVZY84tNeZ+F0F9PnHO5OByejpYxE8OGJWzGA61nrvnXjkFXtISTOUudo
/vGYuzKbErkjzCeZrmjqJNqTgvq612ZsT0GTuPIwgMShMbQDaZm+52P40YFVGCmxU3xyG4n/LnTS
0Q9PAvlJQ0NmDaZb6KsuXSB0JXeewTaFBcVPV3AV8YWjYCVkEfIssucFjgEbS2bHDgdz2wCKagbo
IYViG6V5URLaIRW+xpZbo3XJVJgNZDgl4y1G6re0xOkSEGRB5ZWz8BGO81oY2K4s3ih44w37/ZoG
GJMIhr9UrcQoEX4DPD4CE6D0L2rxNY7JrUhjryghVvbiOoSvXJfiWyC8DgWHxEHDs0X/czJzhAFX
wnLz0Cbpx5R+z5kGkGpwCutUZI1XSu22YzkFEXgd6hSlJCqjmf5az9luaffuskOi6Dydu2n238Si
oyhMIuSRcyyJktkjeD0iz8cvrM7uc4UQbBnbcQ5OoomxJ9WejLZxOl4UHTpxyIsNnBisZLPekBk5
TzRotUOxC+v6ScjZhefhwIyGNBHifWTOKUKsGsSWapJmfZneTcRyU2TCIlHsGFpcYUgYJK8G+Sro
LcUzfFkTvMHa0HZWXK4krcE6z6wzJk8aZR8UdF8icG65Wt47pdvUuWEz+DNG+YWjcg/oFO1VqHUv
zfVbzNEtHHUATPdg4n4eaSjuOPwngFS0VPnhl9ryJcttR4eNv4tTsKdj+tSRTNXk3kkT9WDGxakG
GJpPlJkm83ZZq0WdzjtN3rZltgV8ugv69hiH6b6qmbgC3ZFF81TUybonKKxqCeWROS14ptsI6SYN
0U74PBUdlmrdn6eYox4vEr0TaEcbGNvjAUe/KbDwrAoUppYdWcNbX8bKEPXukLPDzYzkDesrR8ue
YxFvMq3eqZOxs4rCSeXqxoeh4109langwRUJxuE+zOpjXEebMezYa4bexGFDl5p0E5aCPfjSawjn
gwTyCj/nmg97LSG5Fipe3SiipJgzhfQtLdN4UV+mdLR93iIBMojCBibT613Ky0/igETrwtmfGmYM
KbvpgnUTumTHJ+IIjGrZi7SeyvNe69I9r5LoqCYcTguTGrsEqFcOLLxQqj1NHKulIyWe5698ZKSI
IZONj6WScFRSnSlGBAWrOIc/vgoyRWO+46LUdV7s97ZeLKi8aa0z/hUCI4Mk30IDzTYht0Baw9AZ
6EhSllRFyBkKZZe6hR8fMQ+p9MwrjCl5VzxHneiWrCXgQDvd+K3AL4sp6h04kEX5MU5bR4zEnySr
WDr1r6ZMVDMGAFOmzzPgLyVQtjlqcD2eRUXZjZMI7cN8JXIFUOe5VDkxawxH8Bt8JXxXqA6sWDQL
HddfUbJjXjCDHJKwsHhBEWI0RWdQZ4AYpBtk2I1cdVcde9ZKrq4Wh5vcfMzQWw2zdQk7grLTMdum
Vz/Lrynr/GA2PEuYd0nN+oSoFt5qol08i2HNKZQ0iJWdtTQ9Ri0k2vaohJLbWGTKYuaqiNWx/+SH
+t6XRTvB8Rm26lnzw21Ex0VNZK2eeqSA9joiS7Yg0UrANGlDWWEGcoL18wggEdcjWrUlQRltyJEm
2AkEeV/XgEfTiHtc81CHnNZyZrmAutU2Mra9SaN9Iv1ws8Wckh5aCS2xbZ1Q+/LZOActBeBKdu+Y
WGwujUySs0uf0Jr98rvc115l0p0kwgZg39epaBpB/5CJFUWk9F2ikkwdPbUDc4bEnpqLP56NfUI4
VFfee/+rEoJ1IvQ7X/UdXQxovc6uIffKSO48OiBXAUNKGKjOPB4Lifkr9y8l5ENTmpyysI4V9YxV
274U8ZPI2zmrHktiphK7o76K7Hrk8Bu1F03Ub1GAdcJnpOrMTURCZGrvSaRYR4sLiTYn9xSoVDPs
I8UEDjqc/JKI5gLVSvHuhC+9wKYiea1Zgs7RxcST3PbWQQo69hcMUhqrylHwyiDy5hbucJ1sei6E
RqcdlDS+hDVQvn6RzIP9JCnXTMvPeUtCRZRBk9S89lgl6dJNn8rToEju1C5o1fAtVTLH75XHyEwu
1qQ53DedOLxpU8ggWuM87l2Rl6tuzW5ESwazIwuhWYkmqN3PKjcso5bPXRKex8k6+2PFg/H2qnSS
SL76FVQdxYLZkZOCO1uiK4QgqWRjfqy0x5i1np9yuvdHemWKR7332jDyLZfKke77X1ccwAgErB53
EYIlOAnlf/EtmQsc+O/H9P/m8X+KA/ofHH4h3S8B+F9VRX+JA8YfHMSpI8JM+qey+pc4YKnLQ/hq
/nQ7/XVM14kYinBGVH7BvPrPCQS/ndL5ymUN5D6DBDZpQ/7tlB6aAq+PrMWy33+XMJseeZ1jfsvu
V+O1Vk8k+/420Vz+wxD1f3LQ5EWUt82//xvZxv/6Gf/+XJN7/AdBou5K3zcSYuFpyTq4V+XKPRtK
DptUf2bS2ZDC9FSKuo2Z1ky5KZ4DqaPvsj2PavYsCO3DpM5MolO3SwnLQt8gMDKuCuybWkROIaf6
NhaDzRDCpNBa+UXS2i1tgiY9xKMjRJ+qgCmRPHgnVy+Ryr2mo+Ev5MY3zs95V++yAteT0GiWN+UC
okPPibdTLFSPUf2KLX+L3qN5vqLTMhxsY5SVqmbXSGhNaVvO5uZDKpBFtFreVNVGi7vDrBqbuh9P
OEq3qrRYIRMFPVN0E6ybZWLZisY2dOzvdBlxAjzKfg5vvXFStfQUIR+5J6sidzho9coq1uqDgXYt
EF6TETGkGTIKULClO6+m+BSxIodDqcOWMycOxxhdQ8v1hcYxEzY75XCK2KLk8WNTVOiOyyZaW02K
Ae3/ySC+XIfrBsDswAFvUCFildh1RhFSC9QAiuxEPd5ZmP2LOjs1HK4Kw4cyEj215DhUk/3DfNHk
pR2XZdW0VRvqk2l0LAs6OAztUlb9MUX9LESJqm/TC/1uLXMXq0eoKcG6MIicVwp2YG7Shsp4oVfy
LQL+P9ICFDJPwbIj8UnyJ0qmVw1iFz0GqyRm4dIOgKOS10hJt0UhP6koW6nmdjNNwVa5jTqhcAvD
eCBx/cTP9jurCXT2te40OlOaCIRfqkkoFsUu0/VLrBJXUjmYm3pwbkvte26VQ9E265rNUFPUj4Iq
AmKt7bL4FlQmAbX5GrGcFZibpJhzq5TTbaJN90jVd23drn2SLL3efSdx71UK7bfj4LYWZ28tfK2t
jl72ZvgAPnwB4+AlRngWB/lZjksIeQ8KvfBST4B9lNYyx8spJVZQRD8t40qpfuoTQcweMnbSX02T
fIYsLZEnzr8tIlHchVtRrtYZFBkKhrnDhOVaTavLCA9soByCAiqvaMerKOH7kdh8ixo1t3iBu207
WI8JTjhByJAAEQdIRA2+7gWcqRL9NYxQ+RQdUiTtL2mvPGeq7PZ0dnYonG5uUP5ZlV9TQxW49RwN
+SlFxVAbgXvj7GaZ4fo6wDo9g11dvwxmassV4dylNZ4QkB/EFMYwWGJ34cg4hyTXPrNpXyzRZFN3
A/aWqgRcES2maXaiQCWwFJ1parRNs/FU48lKYvTvyHg1Idv4fOdRipZTZR+ZULCmIowBrTHPy0tC
BMtU8DETkaRqzJWoGFtlhbXBFuNlU+zlAVktsQXsypCkWO1VyIMfuRcZ9vLskOYmPBCWGVp8+3/c
nddy5FaWRb8ICnjzCpfekkn3gqApwie8/fpZqJ6KVqknekKvCpWkKrKSzGQC995zzt5rVwazL7ZT
cUguVY1+T5ohq4UTTQAIBnxHPCn36JwMGAa19AkwBjZiMiLRJrslhaRFhuRdRKxilTtRHB3DENx+
ij0VFWLXGUR3CS+hVR5qQXjt58y1uq8yIt0hpYQfA9RklgyOT8N9nVO9y1l1aHJgmqCe5pRE6lAa
tzXRCHkVuxXBXH3S3eJR+yG16nPXZow5zXY7RMYFFYknShgi5cGVUgI40rAzzsvRGWaJrxmEE+ed
7sQ9yQ/IvaZA34oFk77RWkN7spwixDFTSCQ2FwT4mHQxSIYEezQoDWy/livE4KphZtEFmuJovXZq
ya+Ts/HZVMnwGpv1mDJJyOWLXGBRmuKrMT3qiPbv1mtA98Mi2LNeMNURAvSZU1/KaquRLquqNWmu
cDEk6FOB9BGp0Towkr3Yz2uj0sm1n0LIiW2Mn5GF1Cpp97L9dfrKnFKUn6TVhoBNNR2XG+dFx6rD
h4jiDPdBve3V9qTH8qfFhW9HRkG2+0TGRRIq6ts/9+xkgjcg1oF0BqReNDARRv83FJFi/Iew4j8e
/+vsZP5hiRb4jp9GHOhCyCR+OXh+pjyKANdIgAB/tCQg/zo7qX/g0aHr+MupwwHk19lJ/cMkF9mw
pP+1/fw96ZmxHFV+13z/+akTovT7UaYKs9FKtLFep6J6X1sZIoSMGQtar1rRr0Tk4OzXHVEdyNeR
aaez88lZ7QZ3a5NF+jGZhL0Y4YHUCTgvhJMEzyOmyTOmCWaOu93WtEUtM3Jqne6GYb7f78K6pPih
0yy56RyeJTXYdFl8KizUBhisVsmQf5OJ5xtN7nYRJXA0uyn819pIfwyR9W6mqT8P8eMdsSsrLIqv
jGlhaI4fU4+Zo5RbvDnVtFKFbzmmpVrrEz2WvNiMGdgHq9mI9wdgxEyNasckLiZDEJJWDeqG02y2
z9KA3a54nTFtqmoCj/RLmwLflAw/Cx7k/hIZVwEPrGAQOt4EbCzVegoB1ogU8lP0HjAgHmqwDGW/
EOt8QZfhHzAFuw8bVvS4ZbpPwFFkRIeWMMN5RNgb9luD8VkYvM/jpQ0PoYmhOnpoTEY842MubBMo
rWQnCU2LYzgCgrE1zZNGkHVXCxcZglQnm4e0lmVvukdPijEgRkGIGifvNfiLAHO6Na7vAoIQAjlr
TbDWoRHRVG4o/EXTJc0MzFJdBqB3VKfHYz8TrLizcjzFHPHy0moh9ZL50ymrRmUKIz8aEboDAngM
KaTk5gBgyF6Eh7FLLtrYrzmsu3diRsx6r6Txqo0JZpYbmLXhfJjL6zDdidCpruHIGqrDqM0FzkB5
mp9nbX4petUtm2oV5a+cO3yVCXpnmCyW7JVcJGe9Gd6tpO3+daz/R6a5/zSZcA6GEClr/3+xp0nc
1n8u9v6Px/9asFiVREmRMbaojF/UP4ee8Sno4MxXqPfQoC2f+rVg6X+IaGdZPpmW8KDf1WBUjzpe
GvNfrHL57xR7NEr/T5fKv1+7sXz+T57DwMybqWvrYZ1YcKmZ+9mdxlnfHiaIK558iTqnIZcj9VvJ
DZm6r6RTW9Cqoa+6Nzgj01Ss15Bp+ftMQsLJk8WVgeWs2cpoTJhUT5yDlr8ewW+eN/VLa2ywfutv
/NX+kyRwDANDd4uCbSv48sqQ9qknASdZ0hkwWpCCsEBMTBeCuccx6qwcmQRYs43qNvq4r6utiN/F
WjyKpz55YxldAet9LvD/QgW4iMfgZh7EbfSI7UbyaddulF12Gnd5f1Bf4V7vMCSL0h6Tt/hacPC0
HJmK47zRWZMRZTgUUJOPN9nNmVHra2wBDi3edbNpNspW2TLOfws38jlwyTs56MFT+dDc7r7iih5r
EMbpEylgnvjF18eKIWHNBPl0ndephwwD7kFyBkZxSXOAAHYboaSZB+fS2V+d/YQs5oZLZqseOoeS
zV+gKr0/bV/EwCsmT72Q/h0cJpStiPYhJdtS6JaZs0CCae/EB8GZdxvO6trzLHv5ZcS8ML7J7Uo9
VeiRgs3CMya8pXydYZI4pw/Qag/T1+d9cs8aOa/MkInCsd+hYX+pKCZoNn4n8aHZFJtukbdku2Cv
XBVQ3VC8NtF900l+9oFZAW2tvJHe6HzX/ep+bo6Ro61RQT36/omt0Pls7fMZ+E7ORJ9XwpzdoyQt
nhumbai54HnIES3plujxRQhWUbTauJkQyuzFp/Krjr1afBQVn4Bza93cn8pXiMmHzAXjTIyH5Hde
56GHflsuOVSDYEkGpDOxC9B6usgH9U1Y02p9WngNsp0+wd9SkcY5sbvuf+APPTfPuOjRMeXPjPjG
cQWWFzYEQXKSX3xwkAyTk+ACQQarO6fQyxw93uAS9S0U3uKlhcq8ZPnMSE6+hyfS0TBv4dYwjhFF
NolLiWfuNQ88J+YbOvKojBDd6Lyozq8SN4qcVNgF1+xQHpJtvRoP6h4AG/5UXDW3ZRxA4Et/6F+i
yY82OJV8028dSmiO35GtPuP48JtNeKZnMzvTKwAjNFUCd1ILCc+ZXrbjqrwUp8ib8KjE/rTOSLe5
djvqQs4LSALafgcKfxf8wL1VvpDKM6EM5UI+CjBdUYMoDylJKYnbqdxuZ+tswJVDGkFr/JgdhI3w
OrGpiktEBm3yZnyKfdBTjwCRQ9UXKQ4xSnUf0bk4gqgn8GmnwNa2PKRxduJWaOwS97pgipiDwq3Q
PMxw0RmEMfcbsqN3o3MmOKCPBUYbAnBqpIJEyRRovIjbwlsGqXYGlwZ1xVgSmZBYEw4gfA5PDAeZ
UiKJOdLXyc6SbCNrGPct1CDykEiBQTWEQI6DhrwyYebFbncMd+Pj/RVKC03g8pUhYgjqyrA/0l1F
74Vm9Wf/tSCZ1lSOGl8VxAmT2BgQ1AqSDr66kCEBeBfdJj4BDR9ZB8BtItGvz/SdkPTL03vX2JH4
cNf2CYgXbL6Mi6CcPGm97Wv9ymDpI/npqD8Z1J9IFWOnqp2ZZ0UawgAgZ9Gx28BUJ1BOrv4k9Kso
PorFswKHID3V6g0/F+ewxRCVHhIOae8Ifp8jcXmY+k6bQsdio3v1l0r26/JkLdSkoDzOnN9IYAW7
fgaBSHyjspc95mQqzQxXfirP8764VkeSrPYsvi+gcJ/iK/er9am8hFfrFD1Ss4mDm1eojpzo0bwM
3/l9pa+kF+skoy/8+XGs5dbJxP7wbqIVcRmGWfUaJa5YnKvySaJvlOAO9IAqCRRWLqMWq131jde6
RFtw8YL/yhyWSjibmBPBDW65HTAFvxRImznGJXvGOwhvSS1zk1VVOoL8yTtzB0eGC/7uovfx4mPx
RNV3YlZ06l2isvaGnW0U1FcvMl41EF87cZvsoZBV9E+gvqR27eqGk72qTPKWADUivXKnA2TP54mr
CY5kZ1RXvNNaYJcW874QOTI/3dltvzRf9hDzf6BCjdNjiR8l/rGMC4KIM5mwFlVXbugcdudJj3ZK
sMNREmjMUzM7kihGM5mh7gBjijE0K+7cnvuiWMMESNQ31ADnDIno413ZU0Fj7aiK9tZh0dc21jOO
hpG8GlKRuI1/9AOxAT1RlURXOTR0q110MK/ZD4FLZFgHXuBw+5yZ2Sm5AsdJRDV6v9+yF7oiQBEZ
H9Jf8ophM38M5V7ozkr5HEyiF6KyJEJ5RdV8mr7leR3cv7snlo6X8ZHFsW5WceUn3O/xelJWPbXE
9CRxiYMGQPsc7vArDolHPEesXcoGcuS2N6+J4NbttUeB8V19yl8WW2jrloEr1m89iq1l7xFeJONo
HMbtQK7Gi/hQLoNA5q4+d9YOzuW6KpzhR+oJH9hAQyIBztGXYd0Cupy0iuDgW9tIcYJpXUxY9Nj1
7eI9vo49Gxm3Ah3VJtrAM+WNWrBCYE3YHMZjpOHofJoURLbya3zon83BRuK9DiC+WeNe0GM3Haw9
rMhKcWQUWYZXAD3iKsHN8gO4CiVMYF6QsUFTXdpJsjtTLg60ROwEeRznsam80TEKDNGlRdxco1eT
OI6jbBJ2peySCLeRnT2rIEnXNa2b8WZ81/mDxYa3l/1sfd/KO8ncqzuKTFU4iKyrwlYDAYQ4vyGI
7zkztnOz41AycA9xxy980oU0gC6TuA86y1a20i7BS/FKVzSgaDH3iBnvhTPpbybI28pGKxm9qw/J
s3JEHC1lL3Mg2P0auKrdhVsiGGiYhD8UCaiRa31w/VPCRotjk7cRmx5NMGXN2J5tH37CxlI/42O4
Lr+sjzRdhdD0lE3F0SA6DITQMZ1Vt8R+HH/yoWRjZ7DS45WmncS6I34T4Ef/WrOW7Qr3Y264OKTG
zx4lfrfcvAqoK5DX5gNZABiFSbXV8ycOEYvi+o46EUlJAuTBgI0W7QiL6SHXXeN1dQxMByE5aQHS
JnmtLL7Fxoq8DMmhskiu8+aTvakuT1EEJIJtoilbV1Og22wpqizhchf8IEOE59yJ9xDsRUrZ4C6A
F+N8JVwI54dWRFd5Cu6bSt6yZOrTm/DQMYBM9kLIbcBCJqo8jpexZWC51XB1ypew/Wjmk5aodlV9
KeNz74Y6dPcHM9nS2DPFSzLsuKYJfLjztmdvlorP/EhGnwqCZyXJa7N34hbYYvY+QWdPWl548pIL
OpvDXqt2krhFQGuNpwglkABQwhl4DWLEKgl5YfgG9k1LwZRWwn0XV4/IK0i5mGhZ6gw/anp/jChF
wlWQOXJxGldk+oLs4sdgK8yiXX3OXmXptFSqTMSTVwMdYzY4+jdedobeP99UDlHCqRHOBCDn79oL
TXt2aqB+s1N0p03RucFrHH/F01ZoUSDso96fgx1LSGV4NPcNbCTlg2oeuhGonotO5j64WnAGyCRb
71I1HwK9W5k43/NVFWxjlexxlyN/h4wVIiYbaXMqP+rSK4S1zuEP8KrYH0brVVfdDKm3RxoaMiwW
2EM57efJSYn2a2A5MW/R6bO4PSGeDGybTVfDBHT5IRWE3OLTY+rvC/Iq0zh3cKJzITePAwCWN1jG
aJ+aUzsdTMG9w7JC6+9uLdPRIKrBntulBywKPwIuyAQUhSVjZNGcD44lCC3pMqV0BkhwJxbOQTIv
TMA6WStC6L6tuRdbizaUL0yP44g6zBGY6jCbQLpk3y2Pj8XR3iLiTKls8nM5+9qdsERHpdpNAKJJ
Vk3erNR1j7402z1IGOJ//lI6qkC31PBDq5Jz19yWDLwDOYVp5Qm9l8kQXEhMq5bED9p0nqkd0Hah
k+5IAcUz3QPFsrGG2KVNYM6PGJTmLtlF6/Qsg9VUtsOuW1sbKNg3DqDKa7M2EW4c1IN+ENZEK9OS
Dh2zTFf8IGXOphSx/C7HfN3a/DxpTcHGH3+Mt+C5f0tfhi+dnbt+FaS3WLFvcsC+xEJnv057YqIw
SouogBAdszMsGgubxpWAi8YNg1OF27HC9A6mTTzEaMg/xckHTiKwEiNlB/d8Ta738TZXjvE9P4Ej
28HNs5Xb8NC+hZSl5HkSLo10a1ecLJCo1Z6fYExR5LO6GvwYU9d81nfmcxjtF6c50HH9mG35f9Ht
ouQHZ38QEDS5ESWTfMkYkGQkTOPERJIJCySa6RPYPBsftYrxEQN2KDtkfz5nWyCubr2SBq84pdo7
31xep36DEaVx4sGvD1QPo+7M46PZI4u46JzI2TRTB795n51zGRkfb6MXIt5tOvsh8/Rwz9NZCCnd
DnXZqnzjtZU09QlI5MVgqT20t58xlTVre7h4u+sf5QELPOOBTHOXCoEH/MgGr9JO5aGnxRj7Rerw
TCrevHVyaQQHPTwlgsfX7cEuU6H84CeWMD1ws21xKjgSbYuBuxvHo5NteTbqLsLAYHlrc9eciO7s
3wzCAhGgy8CIgl3+yUjMH041dRJX41O0k/fDo7BdJhYMlezia9jgLRC2Oiu+n792X7LNiphTqgY2
OtUT6ruC98mOOAilTgzGXOKapZB8CXbaOwHeT1xOcu7rrTe/kw6O1v7xPahOzZfiUXR85K/ak+YM
j8054eIg9tYdTtUrPt/LfGgv9aXc8qQxzjCppsS8cGvON7CCK7KBT0nGbMVfAjx/9PknQUrIhRxu
aLLGyKzYldGGmzrLVty4KU0Vwe0I6L5l86PwqsScm9CpE/dK/EdFPejwLdo3lG4/ozizXfEiP0iX
vXzSHxhd2ynFyJNuj46XboSDtiLw8ec/0EC2wanZo7Llkj8KlwQlG+RsBsgX4s7HG78rD7E/PDci
38Wmhrb200p6IJXtZ4eIbXgHH1tTrqwO5mHY8pxzvzqpu+rEwkME0hJHSvtS5OjdHrjGSqc48fYS
0lW8iJQ0KFvpZdyaB8hrt341HyCoo3TFeEPiJJN8tPX9cfEdJTRqdP+9Oh+5v+sjYx7Fmdz7dept
4KeHmjSy5BpxROYDU+7Erzr4lNyhoboZlnxnr/oaHtNXfh860jvv2FrdRzu+A/WH7cR4U8JziGuR
fgPIhRUfvNVXfc1uZuc+t/mBFHX0mnb+kPrJG7dbiQKS6NbkEnmMXFmeeCnPkJvizegIb2RugCdl
xXrmg5UHUU5n2XxrNZe/xy+ruswY/lhqVzH+KhgTrHnDAXBEqyI4Pfe6YwbuyGmFf5KnwZ8+sR9x
+AS6Qceu0FmL8AqFaGRtOju8vsggd86Olw8ntN/tlLOtr3iMBR2D+DrzkzSlLvIG+kpbSd6Wxksr
eNHstU/7/HH0ZP+IOdTHxQC3Q91X/k3fVQ+D4EiqnW3lNcUaDQztptwgFEqAk6hlz9k6Wdd2bU/7
4pyfxycET6v37Bh8Es/7glJjtazBqt9tdJ4JJEWeUeYhKHSZP9ryGoD0z/WPqXb+oA0bJp82vwf9
4a3LN3X3c53jGvjnTt/Q70DNI5FSBnKkM+P879M3TfkLcen/ePyvZvYiT6JJTmjMT3/Bn5vZxh+a
LgJiEmW45iIMh383s7U/VA2j9P9GfSwju1/DN+0PRZQkJE98fsFF/C1ns4LO6ffh21+fOd/pz61s
xFOSNgYlNuA0WrVN9NkF1duYVa4QqVupZi5rAcpFzplJD636OY4yB5aRmLLMIrE1e9BakreYpGEs
qA9ZHF/b9r41KulHy9HciBV3nKR1jPowDT6iScasGEnM7szhNevUY97Cd4oAgI+DRb+2pYHVCBwj
TJUwkmypPPtyY2WQmlJOk0ZB0GzRLC2Yth6ZB/VeOtF4qAtzPVXYXEliCCELlKKwI0DkwZjoN4Yp
DW+sl+YeGf4mCcRTGOEWbGGdpO1MLrtSnJrYetPmxmJMmJ7nOI/xaxsUrBJK15wtS0jRHlnhPTq1
tTV4WsEJP66ZMyKp2OIvIDCecGBTrTZmrB2mHqMVIRJ9mW7DtN+KIUtpJObXpqcDq6c+eR2PlWke
x6o66aG0LyPUoEmAnyOIlXNmGg0tGQ4jI+pEB+nva32/b2LMBJkqRl4EwkeomLA3oUR7McP6VsnU
3eJcri0pW2TyuD/2aoLTkZJMRq1ah/iP5nOKtwkwIIF4VmUHCn3CtkRiEgWZexf0Va2d4ki7Svdh
FZmd4Ah9y7mhry07LfPP5D6ty6T3SHF81MfMw5NvuFKGyguh1S2K0r2WKVdZ+TJzroqho+GCf7ED
2JlgUaYnbJbDhyyiCZ7m/T2SSNEbl21Jyz7NmilgKM6VF0X62kiCt14PyrWgLFHYHQkqkR8HdHx7
afJNkYOmCe6qbBAnhWV17gdhrQAYSUuUz73xUMXS50Q48JyMn2lJ0IMQdkdBNX01ZTajkgYxDYca
b5UkYsdSBRbwSWncmnynKm22mtF9mMyXncZaEuneq6JsCGAXEUsJtLrr+DtR1YNR03YME+JPm9E1
wiRzJpjigo6cbhKeFMU4BkK8AEeWiCXlhisBX7x26ydjde+6r9aSj61Qj/CVMQd0dD8KMdk1o/5e
DvqmrFFGiHHihT2RHmN7tsySlrOSX4rU+JHKKEMKxScxw65VbaValI40K5V62UeqFWoxUJU/FJpi
cp74Mgpf7apHzLsFhr3hfA4DZUmhOQ6TsmksvMNRnblkRV2L8v4gRIGCYojMkTg81Yxf9TRK2IWz
x7InJKWVmmscAWOV2rdMTVdyRX91mLTTJGjEBBE/LsMV778MUJh9kiIJs1QnEiOyBpC7dV33qYnA
h6MaUoEZvUZ3kMRyaWxKUUYkyIh9aAZnUsTLPeDiSPPxLS2F2RstfKMgPpDkJncIAvkxQQNTIikm
ayd5L8LRR97ypQgBMeeIf7VGOwq40PUSk74VKQ95KXmBqDxVk3IL8m5VZmdD5J2Pc2MX3LMnZbJe
FE3qN9qU+//cfRAbnKyA6GCEKiGn/f/2QQaqfxnq/ufj/3cfhHKEMBY1iSKKMlY+HYveL6Od9Af7
2a+P/yTM/prpEgrNny0eopssdMuD/r0P4suz2LJhI+kGY9+/M9OFMvKXffD3V45U5vd9sGxNUiHq
OwcwE3mWsk3Dx4T+gmRcMc1N0JFdboPiUr526ZpEO+IrNcIQiDA2vUpZZ9p5lvxmtjhzrgyoHllI
rK8dVGS496v6c5TIXnOkl3pfvLf7/BqsJAxN+bWSD3Pr1Y9mzYClfhz385IKUoS+/IQ4dhWsBk9d
jQwwxZV6GC5E4LbQ/0gK2BnEXEQray8e75+MiSRjpZFm90D3xO3AVQ82gn67dJd/lyDbcU2ntVgx
LyKjQtiN5yVNV1rCjmyDwSoNZgCARuJPFI2Bf8q92LAVg3wM1oCL0TgLIQ5uHHjyGcHtdEzYOAdv
abWjXAETj6TxR77FkzXjqy9Z4MtN2XnMj7o7gy7A49DsrZtqPTOYzEqO47JXUtUGu8wgtOsS17c7
QSsyXq27jgPk9KOWbnm5n7Kj1vv9WlSei/YkhAhTeRnxEzwJZbqawVdgfVcEE4bbWX5P1E3WHaP0
Ue83Y7CTWdngntX2TKgEh3vadfU55SVDcAQfwORewbTlN4z4gvWdAKOvmQVjXE35Y44yMjz2Sx7Q
ysjWpfFYB2R36K1LlXjLbwX5H6xtncsGf9bBFIwWfbpbNjypwiaHfVIeNPAOyTmuOhtIgfxFnxis
q5LCE9pHVz041QgAlZUhbknBCvTrOJ3Q8TU/hpfyu2q9Mjro2J2SUtwY0k6OTsngMGGdH5hZfI4o
isQjOSevKEZpAw37ILmReEjhIU77aWSUorMRQ98gHTrBXAitIYleS+3QwUEEHWPYUrAjb7EQvsyY
MSbw9rtjHGO+vF/Gn5yWoKXfRmmHqJsKWKIjcBtvLX0Kf9pIxapr6FRdsSlFNXY2lzBjMqooOl7T
F/xCYaJcTFAJ99dKIAc7R2EN36X7yA7swZLhmQaZjlfduHQPlLt42blWmR/dQqzpNvYolIqu4nxX
XmoHklfTzZBQFdsUVO8FySpoP9lx9imFkOynXzKlFC/pThIxnXgmZ9cWNHtz7ugVQ5GCTY4BHEwO
TrO7vmdkoj0Wkc/h7y584nYvsGsBe/oCdoyZquYwQ2b3MX5ejE4zJEZo7eRHEEbGH89Y6JlNLMU5
j+FLi7XTLxm4ZgGBp7No53Ej7PnOwfs/eAvBn4GM0UK6oyJJ+3+EjJjoqLX+ogv66+N/lVJgoAyO
lRIbE0TyZcn/tYUYaBxNdTGIi7rIPrF86t97yIIo5xGipS/E8d/2ELB6mkh9sjjLYUz9nT2Esu6v
e8hvLx0m1e97SNsbddXVItqzEKh1HJ2lRNqMhcX0ptVrRjiTh0eMrkKYrrQhhDY0No8DYiFRCVEE
kMtnTE6h9i8jR08Tge+Yqou+INfZasCuohuo7yOyfvIJ6ooZ/hQyKd0NSKjNCbqCYeAW1u945E65
HK81ZNSliCpJrtYR6GajA6WW1jPjEkLSlZZ8w8ygUBJWUP0ca5GlsNAnJC4lSQ2+k1wOsDFVqXnV
xM2PmI5WKlPlCkHeqD9W+EcC/rbYmXZeB8QXEADZaLZURB+5NDykHP80kxZGNzPXVwK4H2WynyYL
RUMEHasm6TnbzBY+00wgKpCUQjq64p14oxzaUGruByoIgTgqMWeGTDsx7D51NNeGddUpUJNsOMW8
YAt4epU7IzaKtPLjO74B2cQbYEI7VyrroljTNQ7wjWgRDKPyWtTvRYU3ZZTWOTKMAIBeVWu+giKB
Gp42q7jvy7PBz73g1dEjzzGXqTVeHRU1V1HsM43QLR3QUYD/MOLbhne66KyqZXjJWqY+Aok8C/MX
vPooCj8EPfGUCVvxxC5o6cOxbKnLslnYSZ1wnbKM8CX8nplmXXrsGxPYVjm5y36tEX2BWjKhAQY5
8CoyFGvmaFOWRLlmiUTrj1pBf5FoExut5jUt2pvwqyEHM0DpHxN8F0nTurYukfhe5m8RsbN98iou
TbKeGPNedApFoKrSnJrEI/FgUW7mUJZqODOt/tXjZbLeSz091Ga2ybXyMAXSJohYSfG+9/iQhVz2
K9xz8KY9cUqfu47sMEXZ3WmATQLyn/R+KDtprxrLjAMzJcVnWIke2XPoyZs7cphhayrsfHVJtpgh
f2XzfP4Hr52kvooKSxzexiUbgUPqfxOBc2j+y9r5n4//dfwW/+CHSkS2RhXzmwYcMik+OBmOBQrx
RTnJqvXvpVNeDtnE0Yr0onj8n4/fBMHqIouuCbcUS97fWToNZVFM/qYB/+2ZE1j9+9I55qEiVrEl
ro2X/NqiLYnfq2/9cN+bF3WbnKf3ckldqDkjl4/i9/CN1hi3/SV5TM7dcVEoBtt+r9FYoncUIcC2
O3LqCzy3ma29tPvk8U5bFOWTi9zKHZBb2fdDf4guNIiG77vuED7pCkuOy5qxmUXYXn0ewUlsyHw4
sUBMaIX2iIkM6Sjc31Rzt3xLJD71F/1j3UaJrL6jAeIj7dcdlQu/oZT/GphtXnlYHB+hUYWr+ysu
Ovkd3r62t3YysbM2j86rXYB8S9kFmxBD9Cp4JYySIb3pMEoz0N2sYS5vpSuDJSqH7hHBSXmMXyFj
bK1t+tUKpLFQuVtXFepzcjSSG7Z0fqV3UmWY/zdP4VXfxlfiL/YD+V2N+wEEdPcxHc0f7TlyWLHW
3bE5kgbzMrujO8Ecj4EyryX0XFs6GAXC0mKVFRui/WAWuClNsnUaEuynpI/YfwjpS8u91PsFEbLE
ffmztgLQzaQLiz7zeZ8lOfSMdXgJ3+Joi7O2GtZ8nXmNPC9aV6bHF5k/KCj4YPjGAyQGkAdip3JQ
fgfSKRI33sbb5MTBM3TuJfos8IMBMX3hW5oex924jvx8GeN5eDCDwu/VzaKEDYg31Q/RafnaB5Q2
kmjPM5VMYuE2542fO4e1Fv53uW88NFQrYU14B6WW8iCta6/dLoGGILzchcLVuAoTHfMU6Pu6cNEH
KkeiHQkUa7HRYYADZMEBvgpX4/dQPTLpSVmliWVFnrCZ53VpOuzujXXiRJsVR2JfAYM1VIXam65+
ZKayRuG4m76Ei/qyjL8jl4GRdp2/p27FsDSvL0wTZjQdhPs9FUR7VE7xmJ+tJROE0dueDJFsl9lk
6B6Xf8dLw1yg2mjbOjpI39JkF5q3jGaRzd4JtsTP6OgmgyuGVuZD9M5JX9om78IBT+WFA/xD9BQ9
rYy3wadKuYzf6gtzm3Ozp5hcjsLSWb4StZg+N+vOVs7qVXjUr9FNvzbPySG5GWeAVuhCs1v3TLrq
KrsJZ+F8v027wY4f0ofpOfWR+pwWGrZ+QogL9U7k1D/xX9nvn6oNtBImKtHa9PujTEARwhnjR3/p
vhIS474qUoXu1+LcPM5PAZlYsvs6R4cRjQMItO8xOFa9zX9VFoTP6CpRLhsurz+cfZ2IvXCFHdMA
A4NXH4Frs5eVzUQsCH2xAExOU6yZs7JW4FUrRJjmcDanh5hhfLsXt9V70+yCgDiAgtoqusnXfNdt
zUN4pGJM3yh1cjgTKJycBsC3sKf2mK6C3/0U1REZtYjvdpdk1ezWgZOtLPTLGBHN1ezX+3qfH8Pr
m7lq9wuSEO31NTlTRV7L1psYkHNh2MmZSERd3Jh3/gaKj9mNryibvxGKBsdUcrRXLuoNA/+rcYZf
IO1oYoP2EtOLiESNtEoCjCeXev8Zp6a1H+AnyEcagWRKasOWMml+mFbhd/sZs8DmPzCLIShhElq1
jkgSywfUsTU/tUWL5WBAEYEQ8jNKvG5nbDTJ571HTh54hmu4pqfRfFjApCJtCSgAjobuurz0b81J
2Ii772hL+UrGy0reRptFASk8mBfhQXgonkQK5m3xdEerUH2rK5N7aZU5lJxedkF47A+8QFihr13A
5cXa7W5r+8ghygkAKcZ+7tfg62jROsu4sHhItnfQotWzeUxg6r/lD+KSxefzJu6knxGrwByseHVP
+PwHAaQV6gHidVY0B1zjscNZdDY+y/71wskcvss/+IgC04pjAkcC01r8FsyL/usRRcI39nt59x+P
/9MRhbJRoX4DT/5bebfQ0zlrKKYiGT99H7+fUUQT6oCo0+iWeEa/nVEU4FmG9i+eMFO0v4HikhjM
/fWQ8vtr/yuLCwb7LPayCcB/Ja6QADjixTyoF2TsaEIOuLq3GalnA0NZxOwVisgn4WF+MWx1Jf78
XOMtrTzttEzwkdhJ2HYNpMPwXNxO2PNHvCJRveaDuEJyO3wKDIoGR75QEB7QIVmjr4QUZnwGA0iG
ehvXp75GFKV6ykmNNzxeXObIqme+5eCriKBHN2bBueUuRNEv4TtQDzEmu/18ns/wlGqf7V2zaQOW
nwOE9RVDZwhLe21HBSHehsN0uLvajlXkkaqzPzUgQzBhpDvd6c/zpj+TuuSku5Pi0jDMS5SGb1Di
NRzvw6p+jbCw2kbvdKM33EbdG64aHF6WTdJT3JP5jrBYQXDhoZRGeyo682Y49l/DlT81OLImtz9T
lZERGqx0YqEWmSHQYpSHmE56fsc82+Pbr8XlQMUTA2Hs0UZsz4jKBdUxn/j2Q+HNm1LhnNOLvvU/
3J3XcrPotrWvSLvI4RQBQkLJirZPVLJlEQUIRLz6/+Fbq3env9auPl3V/txOSojwzjnHeIYrHtBO
OsZVjByeB4/S3CL/4Q0H7aoR+XU13XZnnLqb6ZoXiz87tDvZ7tc8F+LldZe4369XO0PfOsy5ffrd
r3+Fg4pIIfmLusQWkqJxv5weeHjRuUeLy4lNw+36NUQGdMEsvQpExZ7JtGra3dCI+xRuzW1D3phx
ffKM16g2ncup/Kh3lGlwKNdsBbaV6F6i6SgH3earxHvVIG0ttoRsj1tNcci7ZKuIS3kJePjEksEz
rg+vcEk/5i16eImfTFH2zkO2c72rd5tNvWMct018umEymmyKuIrmBPevXdmahUziMg8vHsZV4sAt
+XVk2vwtz4O3le36UeEdJGb5chIPX5uObfHBq2Jr8eAn0+W9ZZXJ78KpbvIEZHu8xfjWjX/Zrsen
KCOe89Rld0OZ/6+nOj5ZeYkkyOnmrrwM/MAXnGz7XD9JFe5PjbglEhgZq1SRYE+GiiWWK6J90LZ2
hpdwibyhh6yu7DQL/Oxu6/SOMOX8jnR9DAuaFB/wfy+km3yv6hOhZxo9xnu0C3YU0Rfp7Sl45KRx
mkfZkcxfPqk0YP5ptTJnkz7yZb5MlnSMfXkXHQt2gmQ2ufivytfeE5ZbMeuE8rF/ob4uAOrE6wD1
OvV0zjyTRBfZG1hpyDI52UtAAA0JI1iYLkQQzcgEUlS3nThN6KidP3BlDgtCNw3E+jaYvhRFI8+0
m2cuRiiPiMnPIpk+V6KfTxa1ZPcsGYmw49SB9ehCLqt14Zp961tLI80yRjNuSZPxC1bXgKQ6X4kt
fVf6k2uJ8H6XkRwJde8LwgFhkaS5/UpMlllJ9t/Ce3ePrwzmE2jg3x1R2XRiEedenQzFC9/z2Gj5
wl1GLfIEO13chqlKsX+Q3xROc9aLpWQ0H5DWTJfqWwepNjo85pOZOZvQ2i02bcTf0rtY8hjcHTE5
JcnpXpf/yGS0WVI+4lSUX5/HDXtiIc7GRK33AAKqcuLdsR5W7zFX/eyQwpqu7NIPkUJXG3pYOVrP
Z3NOtdwqGMk0xetNfC3zeY6nJeDNjQs2tXgdkGRKNcJcj6w2g3rgu1TmWr6kzHDCDW2Z5uv1VSDU
26lrdfdNjN9Zmo9LbQCDM2kjvsUnczWBRcpielxqX3k72ErpmlcXJ3PxHu7iNQt6VwLxm6HOd5Jl
MI+WGlHqKE23BMMmUzBzIUm77HvbTJ5rt55D/+MHotPl8Ijt9Evcqc7WWFKbuNFS6rc86sMRNuPy
FRGgTSK7eawIpErgBEdYqCHAr6yXhQaYggXduvXykEARzf5LFcs+ka86D60AZUy8ydzxB0fSGOLr
qF0j9i49qW/INwj+mSIJcIJF1mAVYYnr6CRlX7xKYMQvOxMi0o3NIFFhcbHbC3sStKuPHsAkbKiD
mhHAbJAODo/QkvbD28Bbp/qTzkEzUZur+C43dpW5Re8NO5jK4hsFL647Gdk9C1E3eC3ycp7U0y5E
7hqds4T65Kl868JMTu8QQJpFKR7y1jfjRUSa1kyxlhUqWYvi4LFtrmAUH8EaP17VzPi6eJvcKxSM
9Zxd9Ffeq+FqPtGAG0LGVhC4EHemb8j1n0/nzoJR+AKhEX5mq8m2Pac/9Tmblu3bWOQE+9abzCM3
m5WrEO/AKOBSPApQYnTBVyESq9DDqcS7n1C6h/7YGqxW6gkJ7ai0U6c8hTWI5ma3BvOos+fjXTPn
Q+q1D6wrK1I8Qi9nxoQcFJqgPbnnN9p63phPhJTM5AAia0hexGsO+sxKif5dQKKpwjFV+VrNBVS4
gnvZtR7YX//iUHd4Tw9WvmqTK2kzxTxU6KDtF5MPeOSDthwm8wb7DKryAqc1jAwqBWk9LuWpZPQl
pzEX0seLeCi8FqIBnb+VaA5S7yCCAJnbUQ3CMcMT4PJHGIgGY1XoV0LP8V/J826r2xxfFCgpRqSx
/glIS7QCt/V5gU8Oc5yjKdmXNtUKlyRaKK2XIuNhE5ts6HuwL1bZrPcEDxcICUmvI6JA6cvrkVAC
MT/Hn6NFr1jxdh3TY/yD1p8qIfwQlTFdFzW0mV3LYCGLrrGuqOLwUE1DXrrmTNwcd6Qww0LzffkM
4nnECXfTL9B1eLiZHCIaML6RFEBxg79xHR6f2DG+wh9U2Z5CWeqP9YW209aPL/PQAR1Y/uuONUZZ
ODEC+PhWP3shPLkH90D1Uy4NwiyuFnYF6wfJpkPOk1WdJ0v1Rok9F+eAxQictMhMW+q+uNdLh3yB
Gik5xvlNsWwoZnHAOGgZkUMDoLM71UYLXO27FY6AaTtHqzsfz00XT5iLsI+Brs+M7WQ92YX7cPNc
AbM/dpirCBfY1reOFhv2k1lGd8eptvjdrO/0S4fNjlUPRntDG6fnlTS7dIfkWxtYtLIcQYwJ8Afp
eAMRednbhk9Daj32JiYTKHqYYM0FmXdo8as58sUrolI++Db6GK7RR+jVaEReLhEvVnUo1yHmLweO
3uQ+OPxYlGbmvZ6r9TL44C8IQ60v/J1O/+PlDc5zOU3Ak1qVMsW771xBOnPQr/mbKf94EG4QfPC+
V+fw5yFOqzO+tyNfVlPWofavbOcdVR2YLCrlt45Ma3CEfhH77CWU/9zSli5jRa8SLoRzhbCFlT5/
vTYKK14G3jDjmBsH1iXzJjc5+n6RwSZYikx/0JdilM7RCS3ZpXYnNzQCpi1v701Dh1HHdtBfps9z
w2mdZd10oBF3fil2rC9FDjXkbCtipjlqxyfGXSILDoMF+CdI4+1U346sA/TWlc8NW9GBaoHqOmRu
y1r+Fc/SYJG8LGTXVBGTQx98SLMKVhQn94VEUAUa+w+OAG/cXwe+2T45MeCRG/b/xcXt2IWm866M
Naomoa38z8XtOOH7U3H799v/obilSa7RLAdrMAZ2/e/scmzAk8gEtto0pH+PNf/YgB/Dl3+Tgv6p
uCVbmY6+SOuelJt/VNtSx/61tP3zM9dH3NwfiAaMpjIRWC3x5LcL6+nlk4bHZKN+d+/N+2RTMAjf
ysYcbzDLZSQc5VxbhLf6pL7HB2lx+cSJT70r0XxfXVbgwXqXbBT0KNUUgSCyjt4StdnTkFwlBOac
zKoZvsWHSawwIXsp/Wx1oBxbF9mb0R/KTQkGhRinO2lcGRKV91I4M43E4IuWkY6w1x6JA2kxxwBS
raY57efPaFHndO6IfLAiHEDVNKD1Y1idgGnNcvnH8g0JDPmGOl9wbt49JxsW9SpXZbzP8DU/op+u
oZzB+goXi6SvD6H4kJufB41xBgQO9lN8w4TcPhekacaqBytW5azOmNKC9+R+oLCbYo3bPg7tEksM
UQvnFysvsm0IjhyV9ko1677CHWBSiGIgIMZ0AUr/ufYOjj7ZjvgBgAAas7Pl8/C6Ng4rYUGRwDag
SpoiFKnwHbnDNFyHwjwBs1WhwJljtsFdExwipKGVG+N2NFi5QTmLKq99LeLc11CnlC4CPQjD+tdA
4cOikJXyN5/4Ujf3/OkkXwd0xIwnV/25+REdGmKaXaoFIyDoNGCh9ga5Og9tFho8XuPE0iIZCGcn
IsfmObQ5d8+KEdMgQafptDjpXKVJ3bTCbhohDPR7dSYQhZhPsxn+pbhY8gsQfBIzhE0c7HsvTrah
inSJznA+5xpPhzEqmNgIzCE4UZHC2NskEEy7E9i4pbQsEMVLVrfWf8TVsVxc2SvsgOj4xUe0fWLo
Tw4EHABiDB0kQHxk8kGPcfO5xu417Ltl+NwY99GPTZV6TbcRzov60D12aIF22AcXBht3ruHlh6XB
rj0zP/R4djfnkj+xTZvvJla6QpIMgydA9+Ka24hKT7T+9ZmsErexdZGJykS0GLg+e/wp9mCAAloA
di47lyVU7vXiVd1mNSk2Dg0e1XopjrphzE7SRglS0X5/8gZHU/q7vSNLYNqwkxsn2hyq39GjAb04
mar7YHKAUzOLrpc3+T2/pges/CAXMbN96+/ZIRu/zw7sXYvONma9k6yVBfl7a2nxPNUO05CGGbeV
XDmMsUEHgBCmYztLmUmzwh51ZMMWHgSSgfHdae/MzZiaFSA5cLaCINqyNqbRjcE1xv1l9f2yaD2h
PCforCJhx9qALURY+sPErUhGEVKl9giM99IROtUi8XEmqJQM9if23yWcIVoUCAM24eQcr1WUbknp
a7kjZi4hGmeylnzBN74w5FjIZufBJlxoX6OoWUEQNQ3nxoxCeiachClavNqhOcfSs/boNr/cG6ev
qbQqXeTO9MViHLP/xc4HdI+jAIaJrDg6DhR6nv+5n8sl6G+XvD/f/g+XPDQ3XPAM45deh7v+TfE5
9nOhyPFwgi5Jmsqd/n7Jk5HpoBuCKYQkeozY/IPkUyaa09BM7lUU9X+E8RHHUIi/z5z/96lzUf7z
NS8klDhJh0T0UJDbejXxGt1kQa89jUX4jN3L4/ITBW9PMT8/0fTB9oVZyVxSaRhZFsWirSW/M6SH
05bUf0K2lI0XZJ0Cx3E6rDToe3lPE7WuKw6pPAAG+qpIMZNRiWPukw16aQL7p5zbsSa+aUa/RQRN
FtWFkRc8vMcDS93kieRQ7iLkGAbln0gZ8QoIQBBfrgQb6EKfK+S0ZYytKUV1UlLZhpe2yWFWadqx
B3qaDd00BU0USmBu5DcM9g393tiMTzVytV6NFopY+4HeeVosrhJULUpVrh+6ciq75/0VAOLQhmn7
aGBscRKgrRDRiWvQaZq9NVBqQje3kv5bSQhCxh4X5x1WZCa8Sj4HLmcrKrUeMdat/p0nsTMRDj0N
O5NO0+tBiwJUR4qNASk+0pWfR9h8ayhsOn37jD8HBThPEPoX4EUi/tg8wfZX62TWgxZgo6ovtLJF
YtALVhkQPzdCP5yaSDimiWBXReRoSXsVDQUjRuUoPZrHvAzxv0s9Y7+MRhEdJUMvnCAiWvKRI+wr
Y3k2iBQZTeQl0abUsI+rQFf1nEimIZsVBGK1ivhfrVCBUyiPpiABC5Ji/B+nC308sv98uvjb7X87
XUgjvws5iaiJ2rimZW392+lCwvOkIvLWTMJwlV+L599PFyyPGQoBTWThLpl/wBQiHtcQDKJo/5cq
UP8n4x8sWX87XfDUMYcJ+og8k81xCf2HJXJa9tqzyEtiqIzBaxittMxP8P2g4pu4scpktZC2IWTb
Gvi5Id2FaCsP0kzGDAkfXa7fFWjp7Uu3JwXylLLGwoCfFqq62rsajPULrHXUbxci/w6h2Fo1HfNy
QLoLm/2lGLshZOABtnAICaII4JcAW52k2rnWkPi1z32Vs8iJD7o6fORS7gjdKgINH0ZUjaDiY5Dx
L7gBMgh5HZT8BKS88apx8E/c9nLT5WsKdYYKxdfB0IesrMMWxgR4esloQStjkQdbDydw34Cxb6ir
cTQhDCNo4ol5WGwXCmpkTl50ZamkKd9rFDrNyMVvAOQjk2NQME6gbgZM5pBIWcPAdGaw8BDosLVw
9tuBliOlg56n2+oXiB8iP2fZ+yuNvVxqliYs5Bc9VQ3S77PCrTti/XMZaQ2JB7swwdujJN8SJARj
7JoGKWEvCCXgAMX00nMYBhe53QSSBJ5ioEbo7ItItNmIUtDTmSgw/Uqeh1Yv3hOVkAl0KLVxhfTq
veizG/mDELF3HaNw9GIrVfcUWosqLoktxWKElGIgWqIG+hHqJIcx/NHbbikSlwKXkeREwdWLS+km
GPpb0iD86MFMr359D7Wxjw2mMj3IRhEWv1GEjqy261oxlmKbz9QyKolg0506+wi1blo9y1vMOVNI
6B8mkOjHBjvSzOCSvyPGg04PtyEkxUqhyR41gFlNutwqQ4fouVAycdWR4DHGQzRMQSZtvsoEzTaQ
p7zgZAaUeJ3QL5pnucqr0W6nqn4f55QEZbnWo8SPLiom3BRsQ/3C9R9QkHSITKUUiUtb3SJT8guF
LrKQ1R8Pxhvpi+6+zuhN6dgSwD2w0QqiDlN7xGFvS0lwVJkhkzK4bVLO+lyaXrLLKsZKpcLHk8t9
glkoxkHxoDjqs2irqBEg8Pj8wjZVNIo+lXE3KIQxKBBg9IS2D+b3UNmiPV4PVCu1aPxcEoNOfsL+
PqyiocgYbmUHzQw++xBqSq6vuzSjOZvy/BToJRX9yLa36l51BBlSDZOH1LjMYUwvEh0E0+tV7spI
W04QPmSBsFVMcaFgeAwfD4fD2pKhsSWxsX7kkpeifNRaUjTLY5ObOI8QYEjzhsJpiOV9PUTepaU3
WYKnEBuaW6jKA0VepUX+9l/diZFIREedDZrW/L9U5AYdkr9eZzhV//n2v11naLeoSNMVgLfiqBX/
67IUsaOItAGL0p9V5BIqAy4/LJT/favfl6X8GIurrKgsoccwsH8iM0Am/7cLzR+fOxr6P19oyqgW
o8czJ2N0A1DuSefACskZLqbFu/D2/sQLa2lcKt6w86n7i7nVVv0sXOrLU+kKu+QrJQf8IPT2rfsA
IafeiPB77qhxAta2o/5InsOp0pewJqGBIL9ddS4QFNOr78gWIuAxoHOpFat5ixphGwM3Qyz1TRlM
e0dY6Bt107yre+lt4tGb3XcbcZ6c0QRayk6h+c0KufrCQQn2DeRf4Kr58qnMq7tBJUrXGrJY7QvM
2QKRwS+9G+QK+VNGpVjIy/LZvJlcWYqK7rBxzpjaleB/qg05Nk+/gu46+iQPY8QxAzVI/QfRxBmV
VU5Zo/2eSgvxHcUj/Sl0UXy+ULoDcCA56GcgqfUdIhKe14Ie+Fq55ydeXy5s4OEV8xLdxvPU0W03
9+8wz2qLU+B3PUOO31s6cqSUjoc9UW4ReIdlvE0P+Cn7X3cn3PXvlf7NdlIM+B+WcK8Q/THq+Ob0
SD19x5S1DmfhrEXsiTpJR4MxIhFJc1R2z9Er8vS1HT9ofRAsFMpcGun3Ui7zBaVxhyLrNl7wcFCl
LvwtWhG8Izz4BU1bTh1cEDo9TT8par0HyE2RoT11emgL/Ua72A+DZjvic66A6UG6B0R3Fhsm3nym
JZAPTjrydleUydh4kE28C6d8Vx6q9XMHvC77RfJDEvETYKRCOoCFynvNR/qUTC9Bf7/MaJ44ICgd
CTzn09HeRE+EFkpP28Uyto/3KCT9/Ij28w3j1Axl6vlxvGwb/7EytskxWb3OOoN0fRcc1Z2ypcfn
pefLwcJLvBW25gD/MUEUF+xwzrF37mN6Es23/3p/vScnfW/yA30jfxdLdk/xOzmx6ohOWrbt4JDW
07SelbDnmDFPCFKyxh0bxspSWxRzYzHuvcNm/AdUCBGfjxtvie1KpXWya0/sYYHm6u8N4/TS7iYL
AFK8zZo4HiaXdJ+s64f9JN/uGh8uPw+fjgI5fVr2/fqu8CjBLwIKRh4R3Z8q3zbIdXjxuict0smi
w/Sh2yUXZvnAywKCRwoyH5h2aZrKEKYgZfrDmUdih0YcONnQClJTVx526rDLjDchdc3IDczlRYJJ
82XMDLj21sSYt8Lc/EZCgKjgeUVReFVQQaCAcEZSqOgW83jLpRZ0mDbuqfr786qhNCZc+hU6l1mz
jHZt7qeH+FBdNRpE7G7S3fzu78OyJcCSYTqRA8sC9UPISAKhgERZGFgFUBYwr+dglZ2VbXA05i+v
8SLe6cuWF+LtokW6z/bZhtXA6rV5eEQtkE2N6vjUAiHbjXjEZt4c5OWmvH1VO9Te6vLiAgsFhBi/
S8fX3mXN6SZOSgiundm693CQlbSzbi9+qdW0PhqGUx9b0F5HFMM18CWUUKOAiLl2wRgkw5n4TJzh
a4hcxMsIj1E05z9IjnN8fk4d3EdVcjDPoo8cksGmDVzgZpN1isLyGPyUX1jnEFJggUTgBBOBMXjT
jPPyPoDiHc8UcAarxo9WxjyfkTXnm86PMr8sdSc9q7obzXTHnBZeY/1EM9N5+Y0PUXf1OD7naAsK
B7xhU03JDW3nQnx6HJszb7JK15TenIbtXnTmHQuvWeDgqwFRGzEj3WCnr37Er3QyxZIY74PP/Gfw
x/+H+1Ew/Uhmcg7ZYVtU+4e6Lppt1c+y7hQ4z6fFhvB/CbML08VqKb6s+eBXxbV+N3V9WU6mGpb7
EGSi3r0Wk77ac7qgUneDXR/8aLl7mV+23fnx05114cuIfXJGGoSXiYP+OnS7LzyabBxe42x8MZMd
eNL1BNVBRoCtjLqLPZ5MtZnGqIsKnkmvFf2AOvgqztJHsJK2Y5C2vM58cScdJi+3v3w/xf2jfoO7
9p0qMJqqe4C1CqON+hMzSVjFpLmRLCY4tIEblFffAtPoz7wiHdoZnlcScoIXRBytnNGsrX3t/LAn
gAS/6Qt8VLd8O5kVa+Mbodc3fXaRPjaOdkgTs6IlTpbOyyIUZ0Fpt27Noay67FcTJ14TjbVkwp58
psVaqGePg/E+nJIPhZDuaYUrSqRCsZ6YEC/wIG35RODxIqU9I1nr4IXMGYsYRMDmyhKYvgjTfFJm
nY6RfrVMDkzZtVEMk3BxJBEQ6bYD/vIgGAT3PomjwOSAq3SB2Jw+vlLOWVQGoTNNs3u8jgC53qNb
c429GvxFY1UQcJi0P5amOJco/sYfPz6SwTcnawIPZc1l/nsxRqUv9N3muSRW7Jg2tkhQL3ig4SOq
Obm4xJdZKplX2PTtHBsWqnnZhc2rh+dE4pIXLRUgNFSaCNxn+f71QxdKHnMIf4D7uMxjbBQ5YKlq
1BG39kPcPSZWQdRv4ZNWvrocgiOO2Zf3oBqD//ph3KAMrTDfypYx19elH3Ct0OY/hv3yx1NM403W
O9wAHmcZXywWY0D7g/jzUeRS00bbElbdPnCMwvcEE8sEZVmsB6ewikW2K8bBy21wktuI5LmYs+6a
7kZTRVLZDJJJyhlOPegy6LaaS4Ot4wzLIN6h5OMDU1zPfy3/3bhkYwrF+8mHtBq1zjqYxd6Jt4lh
Q3sN3sp5eEOwiGJ7CbWW40+/NXNCBko8LOq7+C4suu90+bjD+C4oDfttxmHKpOBC/ONKvj2UmVhY
xMmsQW6J1xaUn7MwoQRm47s6ISQEth57Et0r/kABeg+q6kFE6RSQwgDtzde85P01ME2inTclHLG3
CQJkjC7AAMZoV237DyIkWYm9SfaldmThuH2V/u4Ro/Rp4y+qcz4mqDUF+g9olZB9xE4CbORM8hnc
fqv94FdcEIicf7YjbFwTXI70hBWMI7jPwwW5KqvZhXxveQ94Z9YL8RQRZGuZi5TlrgZwqiTMxBKW
dC3MzJnw+zRwFXfdoSJY8MxzEQUEjr/KC+O1Yto5oG6fxgO+YcQQxA1dPkk4OA37QPYk3BeTDKW4
vrzs1MJiyq3O63ianEeV+xa2dZ5NOHO/s0SCR/UK3NfwrkjdqBt7xBUD9dwhwsAJMR8QVa2zcvIM
DzDJ0HkYNh928C4/l3HnsEpDlvF0wQ9iGQYMbUktACYOo19gqMkMv7bL4Il8+AAnD7xqqXRyA75W
aicpI0z2/4lT+uXzGMpXWrheaqteH3kZHIz8mzEpiy85s7joPFEzsfPs0vpMK4A0za1MMBCVo/tY
d+juIkuYhoCJE898T6KRCKkt4EcHPHNwIAh4RZtYUatzRznkpzJ1R2x8bGM8+jGn+vS8BcE21ZhZ
Pm2GmsKNhMKtdtAddc37ymW9OJdnztgmU1OA8DzVc/TJMi9DNTwuXDKJdsqthT+HCeiLo5J3hpks
vWtxWn6JD5ZhI1k7PX+b7Kb0JkA+WuYxAwZID0KfpYxNzTcFxTLeIMkGCYk8jGFqxnFarFHhe6No
i3BXUK2p1yGyMrxmpvmany0UP12M4i3tq/nJPpvjWFlsTImgDid2RtYV78gM07v7dHPsJjEDxRgm
fT3XF/oCHyPazfLE+fza3ZN5vpyszBXixY1KZvLkU6oW8ows+jGcfliN0CzFVx+6NU2ju1q4ksce
CDIpsDTpSy2PvTonxWn4kXM0XVNZwQsTn1T5bQBwoNOSQIZWYtt6bNvODZa4esilUN7DHWJHnkQE
0+aKJRcTiwojuYUzBmDUeeBrCFx9LmbUcPqc4erMTJBASURSoEWkmxNcjpd+31c2DIBXs5NFkmRX
U+FyoKmNKgb25CyU/bCpHZUBunIWJFB2bBumFMnUgbC54qLo5huIdBvja0SH5Zts8dwruERX3bFZ
Xb6yhXF+bmDIreAZgthjPy86nFPvLWM3Lr9dtWgR9oXHeKkG9iDeM6aN2Y0s+naftueXhEK1n7YD
EW4LMPLVfSCF9C2c8+d7tXT6Xap5AsRjgoeQq2brAJ016vZoScNVBohHEntPVoLNoUmW1zE37a52
hE9i042jcWwQGpUMYLPtJXYfslOhYa4XE1dzLk6LYJY122Q+sppBOC8q2Nv77p03aLSAyd8pVIcj
ddfDjTY9pi7ICl624gcwCmJi7StvVM/ZAlRAOkQWM1H7v7dBY4qKQucd6wViGVLQ/w8fiCoDN/vj
IOD/c/t/N2h07X80CTMHueeizDhA4q7/PQjQ9f/hsVR+S3Yko8E/EtPIK0JBg8F/RLipv9rzvzVo
yCsCrqZhYR1vLNNw+ScNGvGvWpm/PHXxL2GPWUfOeh9fYi+VL49TGLQR6MpSf93ECIZzXk7eL2aC
jD6sO3kR6Z1MW1p6UJ7qUYfUH3NnpEzrvnP6rp/VJbW72D5+dPo+1Vzlfq0JxUujs77odPsBvj0x
MIGb1aGYiG94UGZJzNw6Q2QpDDVlTW1u5EZfqWgzTFTQiaRWa+X1dHRlcLIyfapAPWIvyRK/e7SZ
H9Yt3QZRGRlTHRkNk6wYaRhKeuyeylqQypAQMLEGONI/h/Mjj7d1Vb8LEvABLX+rmnbTNFgMOqBc
eu3JSkAGGZ2HF+0KM+neyh406oPrIBcFg/xdLPbmAFjYbH4kJepnLUjgC+3plzyxO6U5a2k5M4TI
e8nypg7F+YuTDX3ZqCnXXSIsOyNH9Q1Qt1cl1nM14G8yG+p7E4hz09y/Xnc8OfbwuA+8WuKCQvAK
Lwhxz3iizMAWbNpS4KTQivdcpM41EuwpDYNeZhzNpZ9PXqhaIwaJR6EB4yjGX1qnuHEO8SdqEqWe
/vce4SgD6JorkozHW2O6xmHwH5QBuiIyMPvjEf7/uf1vR7j5PwjagG6MSKdfvKffjm9+ISq0e1XO
F3/RBWjwo2RjVAboxi8L+++6gPFXcBR1mWc8+tv/UZbrLxfXX6zof3zd2jgH/MOc72E0NeeYDClc
iUR0YC23q7mKZK5wazKk7QXqrsxOXvazfoMZtBMc+DTNd/mY51hw1QXmig+WdJhxAXBKkf34XkSk
YiPNZHXglmvB1lapMK1v9S1vZ4yrzRDTK3qbJlzmn0Xx1uE/RDZqt9N06V/kmXgjLLwW3F52OKhv
t6fH8IxO4ng1irFE3kbcExpk/vlvsnWixWvxhKc+dSfeS7ivH//VezH6FtyBMnuyaIzMlv+wFzNI
+NvAetTH/On2vw8SQHfKjKW5Hv0bnPDbwHqcMfCQpqwQWizqIo/6+8Aah6Cu8at/h1H9vh8zsJb4
KVMPmV2ZXPV/cp0i4Orvc4Q/PHXzr9epQaj6ThAmuJl2xuLzeb0s8D/hNMN2PhILntj8WzpnM5Za
lAYsyn7tN5SvU8Fplvm6PkU7Gj7sm1AEmDCg4lRWzP36Wbct3vE8irUVzp/OKFJvHXOTS4sJ9wX+
iib1G13Nxm74BSq4peiSMoQhP3J+VTbH+rP0+w99TTkRIQJxKk2wJvSKOh/BIT2ux1fZ+fjx+sXz
SJ90WJaHdBt4o5cLC/esOiFaI3zemCbXAqsDpXww424UjNCsD8UZkDa+hfnwJMCPQZtya2nOYx/p
/CoH4jhvE9IG5yQnv0pbBF5dLkmtXL9SetQFE48dyAn6pWNre+yaKtPAE+iRdmyLck4F7F4W3RIH
2jiz43UuRyXd2IHl6dnpVmIDw1SzIbnNOl9870HQDxjgrIu5Z0Z4oJNL4vhbfjLekms673QvegtS
YmxprzI/JFdoCPFignAg2lDUcTY8adcv72HhRizW58NGO3YlHUurAu5OjhfRu4ucXnTk5W9PWBhk
ou8bYyO8XQDO1ccqOhsXmjaN31TSbHjOM0A22Y38Dqn3GslJn4taIQ5xWsErVzfocibqLEdFS+yL
VRI5QgrKfvD62p4AOoc7RCow2r8pVJcqoc/PWMKO98xtaO26j0U47VfwJw0r5IT11lHRcfvaUr3X
JoClx72fC1f1hBU4dpcEDNbZM9M1ruoSNIxK/xlbo9xM1WWN9ZJJw5yUIByNeBXTzevGL4sPpusa
3szig+/4bQ5q5oPgILSESw0HZriNfHnJXu0E/hfNliqdkzEoLuMPEbEVG84ttmRijZ/sVb1OFuJS
xLeJUoIYkcIa32B1bNKshnAmKG8VTRO3m5tus0W+nAH7AIFnj08Ya2qcuKavXeOt8TMWG4qPS3Q4
wMKYm8RcFbbyOFwIIF6CxHmREzftZ35h1wss8ekyIzgH6/tWW+DvcJ8L3X8JNmxt3afvTdDS2Bqq
T/nV3GTzFQcm+RCl/a69XT7H4YfxieuGBFfFJR3LJ+BBuWHUKkuLYun4WqgrYZN5/Sb1G/rTS6vd
Zt5rgS0KwVa7Kz8ejuleAncMrnBqV5wRWDzTZ5NT5jV3tF1wFvRPGqGM65Pw80Hv/YTBTF1BPP9U
bPNKzvQhXXd3ZJoXkkPAR8z4VICtvTyBXp061a+IbmGYBhbDJVzYkJ3CIXv5oB/1YxpP6QJm5xg3
HWcB7UPFQ0Fb8LxDsY0PbV9Sdvm65z4JVVk8+A8CoYXT8XiZP3CwSEi5GQGBrdox2LdJl3gcNY44
PM+0MsZmymW01W06sN7mKlwH2w8CVWi31gH+EktfrLX2VKTs/Z7O2Y4VpUMLDGMxPHSr+ri4kxOk
c1elxrWEPY3wF3lnDr46Ee644m5bnHSlVlg6B5DKMbIP5mGyVyxeclvBJhezLf621rjWSAojHFuX
bVq6WbWUhQ9FusnZWulLNNV2jXLODdAMmhYkhXTKQ01+gmW/QeHdWmrCYiL1hzXLj37bb4eduE5A
2NSDg5vOzOzStNGgg9kLv/gkwwsnbIDK4pZ5ASZV8ZPIHr7ilayGt9rlAVRymCpyLyz1s1ngq5o/
P17T2G924hHtDE0mEtqsYVV+lp94ex5ui3QbYNQZRD0z3nPz86SjWNi9xzsdLhqysnh/UfGPQn6a
flNxQcMGgfZk4czOvC2GVfw8c7KAptFeutjJZCpFLjlnRC7wWaAvBLO/xa4VE7RHThFKaSsc2fiv
Y9ZZrxUSn+xN+n/cnddy41jabJ8IE/DmlnD0npSoG4YsAMIR3jz9WaiJOV3d88dM9O1EVXVXSSRF
USCwd36ZK+dw7f3xwmRhRo0CSytyNodGQhUpbg825Mg5Gqq76JCRQ1FExADoPtV6fA/M1Nao7UM6
6b9NsNLEN8JId0hCusfvGotlSHk8F7PIOCJUNkupWbfvyJA8QK2eUX6fWyJGOm4Xt4NyPBNlmIsC
hpn34CsnbkSfzX22BcRlvJJmJYmbs5HTPNT5AG4Hc0BEfTrZjr33Sg3TRikOpHP7dTWhOdiKETKa
puaE8uV6RWyMspv0RbljSVw2wm68pvtglHdgYAzdnL2TVFVPTesFp7okGp6veoVCqCPxJX1LWG8A
TFA7D22q9aA0AhFjWPEfDNoX1MkPAa9082ItjFubr6sP8kXYJzt8aBsyQaLkAmskC4WgWb3ct8Zt
4DSGHmjNivU0WiB0AbGxzDjgdh0m+Iqmuu/kO9f8CtrkQGOkRQD/J1skCy681JkFHtosdyO9t7lz
rSI1gEmbtDGJdMoidu1PMW6hqFrCt3UDgcO3FiDJFj5Yj2acHj8MsHBP5R2o2PocGLQzQLnnfUyS
zMKdu6hJxdvh5n93hYscIVnTrgeurqb+19CSOokmv+/T/o/7/2ufZoAGQ4LRNNalLEf/zK63NFNH
91FISv2TqvivFa4K8V7CQmNhsjF17v/HClf9hwjgTGf/BCESH+ffcnBrk0H7953aX565xjf2p51a
pFcSpuJ4nhpa58YtgxYFx1h/apTktZG1O/Gf5JQohbRoItpRBY7ucdTtQVZcSnXm/YRVYCUsGrzT
5UKGRtBqwFctnUio9KT+7RnkFH0huOPteExjmFJdRqbB0K65CrUufprYE4foqdo6EL68pX8oSzaZ
dgfGK1gZC7hRnTjhxIzHHESwTCcK9uuYM+sggrx5xJB0Qj5KPwCn05LiiWCY2t4qGGGPOuV8h2tt
G1vsK4tK09dpj8e8KMmA/i8f8BBG2VNhxZVkc2pA+E9bOlhy7L7+fMD/2/3/OOAVQ+dIB4j364j/
w4OM9IjEgWwhTmw+9nW/EUb1f8DDUbCLkWdQpF9P6F/So/6PafcnIyhQwP5rI/g3pEf5l/bw5yP+
z0/9L9rEKDeYIIWghMD0HJ3hIcduYSkvTUrwyrBC+CM4iuQHnrFaV3athpCYClgiUqaEhpZ8ZfGk
ykn0yQ3x41OHpBJp8VxvgMCAWjcKmltp8O4w2d+JmMo9Ddx58hpX4ctdSDYWq43IqOfZSEpYF4nE
j+pPIN135kpjZKPH6+H5YSYddWahec4H+fhQ5XejoDroGdEPqXPGLo9j0X60z56CPIlqI5XdTtHl
Bc5TbXdPx3OjP3/EjCR2prvjIFpE14i1Vnp/rh+s7SyVst4Qp7UO/0RFCOxidVk/CxqdWjoh1Cp/
7e6wzQQpeNOVhoIrZR2FTUC+11yE3VPiYk/YKry321buwLjkPXDVVPeCkSVoVEBcE5/5Qs7bpaaC
EgPQP1Oacke7/GsURKc0/hZ6ufe1gmDjGEDUE+89tOhxGVrD2xA/wRm0P/rIdepRrGmhuA7huArM
qbCZzQqVGXNJKbCaANYx4dE3dOrmIx0Tkib5ivTRyC3lhcO6japVqCmX6CnLnhzkG4Rgux9Z5FmP
16kALsyqzdA3y16Iw6X6xN4UwXzTBb6bkTJ6SYUuUk0CssryrY4f1mwckv0wdceWinwUDOWF8ggI
EjFtgVx0h3th113lyUIPHBu4VoLN/RnBEgpTBQdgF24UNnzWQBzijvOnePgPITyPnL383BA2T4Va
1HygsiPsb7o5WehKGBGDvCXzotjZHT9tqwBHykzKHM3+HOiF06ek4A2q/thE49brK8o+9a8003DN
Pq/3keE/ka5Oi+1w2opCukjLhOy+PGuHlt1L966o08HeVHSmJd1JgBUhlpzq1X4jJpJv4M+9N+ZV
fFh+DVTJquGqScp7xLJCkKNFE+9kcRvQH5hUoVcl8jFoPixGPnIEWqdu1+VDY1EqwrGITI6xe5dD
l+BLY4pfPsfESYUY1OOdPWlmuIZYv/Q1SAQ1XQxiBR9W8Qbg5jJ9zHn107IIHNLXZ5U4SoVa18ON
LyImuwbiYCIabANqV9CSddVlSyGWJLfQpdemyb0ukE4KFazyvRs9McidkgmAVoznXGgoSnwUzpA2
y1x6ThWOmKkLNdtJdz0jb4j5PZRZUvF/JcsAvVeGE0Um9gdNAomUGbkvloa2GLCWX/53rym/YnAa
F1nO7syRJi37P8uErEV+v6b8H/f/TSZUDZkACz7mX8r1/x9nTcnvadJlsbL6VVrP5eZfiyi0QA25
eyq7/3W94VP/uqZo/5CwIpskvylomKTwvyMTsmKblkm/X1T+8tz1SUf8TfCWMj2MNX0Q54r2Iwsn
CQfwFxmt5ItOxOewSlLvft8GphPpHmIXH2NntB6QxpDClmRMYYrK4UaD6AHGiKzbvq0WOEr5Fw2/
8ZaWmbX4c6f+AM+jW64RPM69YqNb3dkOl/PCZRQLGU31R+Lmxi6+WqfmJ4EHWFzvB96ajzPmGBra
wUsvRBsnrmmdJkenmwpusniyGftht1GbC/QRPhtBUsFTbN8Pup8tyNmu+TwZVz6KIIiBt7hSXfzD
LelfdyfsjC+okzmU3z3UnkW8LRGh9GW67a7lAhztIsOcSCJsHqy4YnRQYedwKBAFDa/bJiKALa4q
dnO0cBbPqyMryhaHbLN97vLjJCKKqIJsB516kVcz8cqjOTmP2mC4WptLky80garqdXKOt9QRo/fM
guPjbH1OH6jXk2NTX3ZX3C0msuN9SUjbtjRXvmZf5IHCG2duSCm2bNdnYUcrt+bhgTsz9kPp3YY3
vuJXDMUNQMxXTLCBbfHewuKzVEknDauscsbxJF77FAPLKVYPsrLkeQa1xxT9R7ymTDiC+RMB9nmO
j9U7m9zP6Gh9NldsxrS4kqIpMYrrhqPKSzwIvQNvt3Y7M7W113DPjSJjlZhz8Fb8hapxYELGqrmS
NBlB4qa29Sl8pltsp9fs/FaJO3yp4q7C2TS/L4z2W8MoDVLDTpdg0FXl9Iw8hcOsSigehz8ZLNWH
IyqnkET5MtH8hCx6ry9NYpGjMleNdf2it3xxsDVCuEiKbTyeCJqs2vYzNd7KfjOQA+RTbsEYdCr4
vXt6y1PHwBIQaLZTNN1VT2geLjkkDnxrvywsCpw2ol5ojJAwzWKBGInpq6XxB7XWKZaw3tzqsEuc
fBnN32hl8jOv8RuurYcKv/ZsKIiJU02dOGFtax/aR0VWEyX0F8Eg2S34sgZqNIiek0VA/g3u7aBS
Y+PV6QTGfWCi28Df/aiKiQ6WjZRIzSYUwgzhjEc0Pp47rhHdReyRcWlCTinlcsmBZZ7ZuS3bj01x
KA7tCYLCSr4oTuKQnKn33bHdTeKgee0ApfOBVLSVdQ1Vrj9XR41pgEJxN0QEAR/HO6iIAMFg9CaR
lb8VR/1aEb3mr492KUtAuuZWgj4Fpwbzf/Lti4TVowciQvHBtcuriY9jamW6Sw2jey/myGyq8mkw
OYjgp0i+lK4qvsVYunbhpYlQ9MZ+p7cn+fSEg3Z4onjjjpw4VURR64A63RnDZvmsbCT/UfrR0wtm
mFuxu/aYsXVpndGj2MIgEGAwyG3iZuiThh0eJLJcvvhq7oLzfRduW3gLB8OX+xPGShF5rl89r90q
80M3okuTbRwMZsWe4EpUGoISM5bQx0Bs4eHEoYSM5Aj+fSZhsqOc0AMyZRMYgG47/TfbxvskspNL
lRzyZouB88k0A4wC9k6zXASWrz0WlbCs89Wz4PWAePwlKzY1qhyGLOnupl80PsAFABD8E3h99Vyi
z4iv3IrdanSOz5Ss0kEIXwvxKjsKS2DEz0u0GOj7yldC8kHX2MPuVt0KsAF+Sx6m/clf9G1/K1b1
W39R5zF9iZmNnDvraRecHo3MnN3/mMTmZyVDGVq362W45avYpVs4kj+JijF2rmF/90qCwtocBS+n
fxlLPv49IK3w6CAEye23qNy0m4C3HP7O9L5hIvWt3YBBweIApQRXpyj2IGxZXBkzOAtUgxApgQNl
8wcRKjAJR4PutVnIsXMuOYxyO1w+3jCb6hXwNpuCQxa+7QWeptPUTs1XyF0hfTH6V5128lM1/Ax4
XXfFzhjOeXaIum0OhaSERiIaywTTXTJZo3CuKoj+T9glou5PRbkxC38RL9HUv9uXnnJI4QGiggOW
wzTcvOKRPNTXFIBHAeAObF0DpIA4gLiQ7zvLhzB7Ta7JO06z7UA15i835xNadWvHX1iAKTgBZRR/
sSDHqlpv6X5c1Tiv3Ps22YA+mSf+Dwxa5wdVL9pFtMDC5ScFEi7F1eOQ7n65tk7oqw4/AvNlvNRv
3amjxlVFlsUC/yBzfiQodzWuW/xv+yL1GwV8y9THuy8z0nTPY0x1beyL09EcjjOsoryHETpFYiWE
96hkBTVCXbRX4qicTjd+6emFR1a1cFWYRdRBzMwLYNPHuq59aXe/lK/1p/6W312T4wNTMxfo72KT
vrERzelx1S53DO3pviIeopjzRp/JRPvm6p4JPJbxS7tqwMfRS4Y6+lwUkf0G6MONNqyYphzQUNKr
0KKWeyBS/ILxQEdZ4KuerzJzXjOiIy4A7pOFuVtxOR6x+eIafk6du5LFj9c1iBUsCjv0jG3LzP4m
oTd+h2Rn6l1fb0XVGeodlkcc7pTn7ujF4fpveeMpOmXfOMR22caCV3I/BjtrzyF7P5pHAV6U4SKq
GsQjIDCj9EIypR9YZb/7El60CUlVoHa3m5xCe5EF+bAcAt4BZBdI9OdOI4GBtQsoLLoNHwMGFfSq
4O5QoRNE8SKBVwCheScc4jOkGNfEWMs8bq2/6q+38p2pIQedXnL6SbbMSSjnSAFCPu2OXS45hdyW
X+pgYagnBoek/Fu0M3sMXflXqCl+z68sh5TX5Ez4BM80e8OWtx8XGHI/DD41ufVI/T8kTyjjTVTd
0XihkZjDMYPMbKGll76Kh0jEAfm/vatgbT/l5enDQff8z7sKadJ7/rqr+Mv9/9hVsPSn0Aa0BpP9
aRPwL5Mcuwq8B+As8Lsp2i801O+7CvKG7CtkiwT/n0xy7Comv52h6HggSDj+vbS8+FeT3LSp+O2p
m5N2+9umAl3HajQxQkKY3P4s+CLrYRd1uo6kdp6mj6+4HXk7Sd+JSRunTpJCZWwZqPtoIF4e0J07
siq494tqSOEMMRqn7J7NELIoB6Osh1PL1vgpPigaG+KdMMaroDFQAiT7yYLuzrRBf8rPZTq2PkiP
mWaq0V6MTOi2ORiKkqlTR52kYTKhwRotIClEPSXfOln+TPOLcltptOXczblYS8S3weLr55zuHKFz
lLi7pWK3tjos4VkJP0TdUiK4knLVzzQEgQyKYaWBAqo3lvacK3j+AgWk1P3BpFsS5mIPRNlS3tDn
tmFhHIr28T7ibSsTgh1q62mPq5qMJLers9KggBVLmleWZpq+GlwZ5SjfP8DcytSeVgQvmvwmAqow
w5FeYrV7kSwjd/QulhxkqLurUfmYS1MMSvrI0vEmMYZuR4JQsrKwgobOUTqhx31f6m5U5Uy3iOlX
OTk0s3gzmMPBYUH1Kd6F+/0YtdJMRGYTK+3cCVwUTGupyYeSAZqUDu5UGGo9fnBDpdPYeJS9oRfs
h7hJAGmOijugdHdm9xINGWf0HPSIQPQnqRZJStuqjHWPua7ylH5aydoZFetX3fJqNPKowy9OyJ0F
Rt8f79ljJd0bAomFfnnUhsEA8ofX3Cnqz+CO1GbIqenI9dQQSQKp5Qgs0+e+SZ4EIwz9lIfE38qK
sZss+1oW2VEjbsyQlbKlL0qDYj6kwEzPDrXYfymh/lOYpmO05Vp8aPuE5b1lVj4XHLdPJ5g+OSuu
ebFAgCtvt2WEf4VxrSnX1wkWUGWVFyr6OWUf03XYN0ZY2RMAbIDG2DP118dzVnb/w1ZiRBFJBfqj
yJIB+/2/ai/GX8+S/37/P86S2AtlTTIosOGMqHCW+sOiBcVDh7vHeZn6SIMT1B/aC8c0zD10mV+d
zX/SXqCeWKTAaR/jUPmb2gsThL9qL39+7jpf6vfTpBHkbaVEoTTHw1NME1b/zjtWcuImAtM88fGY
W4f57SFQZtNWryOQHvPedjYy3r2tr8m9OHSEhlPeRKYGIpJVjTajDc016RML7+/CDnpZc1DjdrDL
Xvb1TflaHcV30n8vzeSt4jKvdnDGjvqhAQQNvuM5q2oiIFpDFtGTyi3MIUjjjpJLK7GBrJbQhRnY
87he6TKzcxCsOWdl1nQsh8KSbNAdxs6sAWenuawYjsO7RaAW14jdkkxRz7p6NpAyMF1VxIxlBPHH
u84zA4mvjCcqMbvwVVdvbXLpqoEk7rjO+YNZZx8AEI9WXBNm7FJ9aUZb9Vv4qcOXo8Lw+04iUrBL
bV4cWAe+WS/Gqtuw73Yq28JQ0y92hkesmegV8sii2Hr5FiOXjw7li/aUe42OqC9DMlPJdLnBESsH
RI58tgmOwg53FwZuFBkr38FApFMHC0ZoR1tsXcMUPn/Gb4AhmvpomD5ou3NCtncbZUR3+VG1jmZN
ASV+NsKwlUsvH5DhjfmTbVrlDnZD2Y7qMqOckgjxe6bOTpGBTgMrT52CCKDzIpav7IWi8fOZfkyg
NbY/L9ngi9Y5jPFU3YZ8DmmNpGK/JD5Wzh7XR7wcaj/7qe+uWCye2Faa2MseSyo876gNxOjP8Vy+
5lvW0P2aRs5buxvexE2Jdr/tJNBVVNT02bUkasJB5aiOTAIv9EInemuAk0ybtA2/2Qw+iFpt2ATR
eMZmEDvRmwF4dK6fGBVl18c7xcuu4YtwITH63Yh6QpPG1YWf9RSwir2Un4w0uoPJtspb0eYY5Q6C
/NMphFeaqFNnBNIN0NEVbuHgy8ahG7nQ4Gmwgu/ug4v/scnIdlo+3QG4VIheqgOY4NEz2euh5jzP
IntQ2Q/IT6JcsKHTn1guEjbaPGcThl0oexbvB7KNZQ9H/pTz1GENdtsAW7u0zsVN31pcRkT2oc7j
jkBHxp80+JTGF0kSh46gq2uu/eaq9+n2wbGO3yk/AXweHhRUxosgcogSxslFpVIzczXsTcqhJpy4
JpTI7o+NYAx7ksEErW7PWUZ2bieqsAEmvOtHcFLK9yBsMUGMOJ0qhwoaomMR+PiF+AS1h/7iaA2N
BjPpgea/rgbm3HZezGnrY2GQkdijPuHYbuHCKg9XZJ9DDyiKGvjnG5IkITx2SpQHdIB4ZuRq9IXp
kBfyHt6U5e8u1bY7ilzy0xkLov4kbiTRMVbavD2JFzxr0xvuA6FJ/NbwHAtgHZ3nrjyVJxkn8yUj
ihsj4bVEbxNXjB2UMBZ4AK1x/7f0SHGcUaCOTCVetBX2ajeO5nJvNz5GwW/cbUCKsf5I6FbhZ77R
1pP7rv6K52zdglly42wyrhUvP4pXtofmD6J1d61GV1827/zogy1nNjVBRH3swy/1J/zi2ADkoNr9
BOCfTJ4ynEZe1hJz3OiyGvwl3FIv+AsHcF8a8/CGtMqnzR9mQ8KrbPftzMpn3nBlt1xuggxzKIr5
6EBRJeUp8yxQnX7dppxKCsASIVsW1A2ATWCytBhc47W7NlcSfGyuuqv1CpbxyIzO7d43qLUF8Hg3
+RKqBa5d7JoYE5ERvqpjf8bziNOxn5kcLZgpK5vXB8qAPaFnYjsGZjSLWqTHfGm9YLiM4OzsOD1m
Hs28nvzNrfXYKQ684PUSd2ANFTrH2/aG5Yz3vWFT+YgtYi/u7+tHBn57w9qsF23VSbDBabMX8O1y
+XCr13BwqwAXGQsrmts3/LPxrGHeEwRDQMEwfOpJBhv2s/T4Sz1u1vIOQHtKJOb0gjMQa1z9mHN3
tCOZosDCqdjY09BbImTawSJeW5toUVO+pfnxIl50xK6zq3EIzsgtvLW8vAQ6On3usUzXqE+Y6nYx
MiHk6sq7e/0RRbCcl2gJUJiMrXGc0PfqDf6c8rAzatEutek1aL234MKz4uyBAJQGy+bhY56D9XSh
dSQX5r3kisRkqlU7ldjOzP3Q2UXu6fsoWN6nd+uvbgW7XgW8zAkMAJa6sbFGt3i+cEed9S1pd6d8
Ge+s1DGWrbqW1KW6v+OB84JvxFCT4troqoCMjh8rTVnwmBT2qtEnn83mRoCgMBMfzgSthfxc7+AM
tBv+RTJHv/FDIE8/41ZPEVvwssDStxpad1Cdo8xMmK7ODLMkqE5AtljqqLP4ji7tvH4hjx99A+FA
0H6nsVLHVx3ZHn+okCEzbjP/9tJjbNETJ462F3HRDKR51tri9dcixZU4eN9rlcEE4IyQamuYWx5X
eE1zNeRqxgjildsQnPTAf9aL4T37Gt75OkwZ+J18pfjT+edIZ9eah+hTah08/pLyZugpyhtcRjG1
k7HOeeTLXlrK+GeMcc0b+3kez0ONddPheurhxCQYCG79Y2rnwYZ9NBMXsg3MxRnYJZr4pD1BwA+c
pxdh8US5CU73I0a3/cPHdHMWj9WyWU5oG+Dr9I7gJXaHTc2yhiswxlxHsBMPqzQviDld8qRlDIad
jgT8ECjKbn/QVwLBfS7u02VQJiIt7vWvAMbJ5HPFDYlTW5rRwgma2++5orar/FOLf57u3eNqG74Q
HPlkkOyW88i/r4mT3c/Zx3TYWtvypSZyylSEPPx3/VHiK73Q4uDjenI5y9iGG/EGbZej33nRwtpM
XiJj3rwab8SlvWyuOgEIiumBuWpxZq9XvBEkj2Plnr3z0+cIkrl/eDNvMTz5b2gtl+it2Izzhxe/
SS8FVSPjbKF8aCRcLgWVd5pDaHtO6d8mPLGhgQgB38WDtdzPtQ4CTzAXACvTy4c6i3G8YIRCuNqz
iMY5fJznkdr13FyUc9MZ9upCoSGAXXT13isbNoQKPzbFs0C0zgZlnw00sFNBUdBKIy8+B8GYPego
V3ysxBS6zamLRSzmtVC2yUslgNHdGE8/73AP2CIMYX1dzhuvgeHh1HiNz3ThOIaLfXrul/OpEwNU
PT2C/Vw4Tj5+1nvLp+tO5xbS268I/D7K+tSBBzRkUnKf70XLXhlcQ1MeqENJtqDVTAzAfCTVjwUd
MQSoGU7gkhY9akAsv7xW6yJ0u2klz+rocRE4XJg87Ej/YhNV66Wu2C7B3xu+0YCGCO6owBGcId5F
X/fXO4uM637f42gG0rExT8xVgFMo/vCJ45jQxYmZWC5zyqwc/TSwPNgUDmOPMF4mr+OXsdbOJind
YmXCCmIugrbP066vwV7YSBjnDvEaC/cgeOoEvVjINS6XnG7YCaiPB1R8XPRsF5uXlGtTfotKgn+Q
bWbB4X6DIFGZjEY9ZOK4Pw3RhfC9+Jrh2bbQ6L2S9zmdyBaQCheDB8dZjmvHvlszgL9BuXim/vvp
cjHngV2dMUe/1sJL9s7gJYjXuUw3rlN3C4VBI0Uc6AGq5uv5HNV/8s+9peo8i31dXUgMcJKDwXYE
p3FBqhu/sZFOt35SO1mvsnDOrWRyB98iiuWjn+GSTcLl8FyaXJUZ5uFQ5yLnY8lllbcpXhSQ3pxe
Ver6Am0TQz1XfOhxhUNxRxofpfcl34Q80xhqudJxaBaQFPRXuN14LZAziBn2EjHo+GUwP1rpwQCk
ZKQiQraefgVgpKfGuqkqL/Q1Z7BIfLxWxiwO9uAItuVRYkzk5uKL7k3NISRTgv19PNXb0ZauxR6A
xzsftGQ/jxxRtestzEbyCKM9cQuaBTUKbrpPLJsc5hrGwhEIghvvJzz59CvbTr8MDNvNOtrrmKWu
HNP0+DzRnjL/poQQv7RjL+yZQQmpKxzoFQHHvARavsaV5FWLqYdE9+A62EAxvIvi9ttuB0bkGdDZ
+Fjxv+5r5FTgTYn9x3yAkDexECbHtrxmQkzLwlJ5V1ygN9AVAtovgEzfZwm9XBbL/m5ByhZnt4bQ
lrvcPr0V+24R2JPhe7pPsa+3z+O7YuvwO/jT+rAaAsaZ0lz42eZf+Lr4FAXH13BVsvhtt+YcF8yM
fqidulKYLHoPN9/F3Z5Mf3QJ3xHEwLug2xCngQ/A7juI3F/kDy/cZrk/QWJGN7qVsAiAFUwsgQfJ
/NhLT/LLNDIUDtNJgmSEa77G+/p9WNxnPD/qKAzenAx5yK7TXsl3tnqs+m0GlsBcPZfqPHgNdCpu
Zj2oIjohV63f+hkRwl9fYlUfq308FtP4pqTi3uEVUt61yF72FNrz/bKlJTXjFp665g7e1EED3fwl
WZLQX0oa7wb6bjUbMsSOyhqitChWDt56fpO0iH0Vge5bUWfzqvPgGl/qDeBg5kCxuUyW8pxZkmTs
EfMDJi5cYaTjyJJQCOf8O5UpWYQGkDrlYeq9gevigAOafriESOT/bWVLwcFDgwOYYwDUqDv/2VX0
F6cqythf7/+bsoWGb+BTNbBUE4X/XdlCzbIQ88nETt0QvzlVcRWJssrNmUVIdCViBfrNVaRR5yxy
V3mK0v6tkDxK2b8LW789dVX/C8RQCQe5qVVZnI8YcIrtQ/9mhSe8CjNWge15Vx0xFpCRxy7BhjKR
TiMGgJm4aU/5UlvlB4KCnvJSbKDL4IAImS65CyApxgFq3E2qprby/LEIQb7ob/Gb9tFtzur3tFIX
7SlEVuHA6DYMZOfJiXVHz9n72Oufoh0R4aDrBqrzrLkOV4zb8N6wMeBfwBpYSfN6/1ZtWXsGFRtO
R6ChHJqi6SqLfMW0k7xd+jjF4uFJTSyZ+m5C+2esVB8LTT1OZS9Pp+oXI2UX+pZrvDHtT1e0pwZ8
qxHf6FcaHqLVeK5PIgR9xOkXQV/O7nuTOhlUkQtTVXugb6NcPJJd+t5yAbEKapG3Rj2tYDV0HWBf
XTtnOgkOpkLuIlJxGO9LWRNnHR6ceBnS+yD53eYjc6D37gw2UMFCRb2JQCLdF/1cFI66coq/75hj
WIdd0u+pEijeAGmhWoEFuGv5OdVR6UJaTo3H8WJcCjzKuGy8dJ2uMd/8akRmn+jjFJ7f5/mncNXX
n8K7tM3mjxeyYVTjfjxeYDwNN/HmP1/ML8u1XPUWfCtk3mAJSBTP23njjAxhWVCyzsB/ItjYYLDG
MBfGq4KRmIIpcMTNG4aalbjpjt3xfn3e1Pfq2Gzbs/xeHNkWT87Vc/I1XLv3x5f5Y/5MmUxQr8XW
LL5I/ONZS6wFe2w2DOEXvrR0G+PvuvuKF81b3Fz8mOag2zfha3Oo/1lzaczbvUXor18Eq3CPm+tY
0899X/DyhTtghi4+JrYHnwX63KHb5CyNe0oO6EejyZvJBESuA1lwtkizVMVPqmAbxbg2NdlJqcM1
d5EAoJHX2VY43HeodvFa/TQ/k2PGVSroIDxFt2yb8+qPy2g9fA6vIRde6D/XEONrZh+L9pa9J9tU
2JjngQj6w/CxfxLzpC48/sgfYKJ8Q2SlzyRk8Vz9UnJYr2engsrs2bSdYM/vx8vnSXlh927jOZuz
wUXuYY/IwjyavQkzarYDQqwtrOhb7FtHmuK8wsbS6rLOB+E2rfm84TNfj8vgHC+mxeDZOBgHc2cc
rEO4JRO4KCZkHV6FJbuvVbCsd91bcXhBZZ0x/SZjh3Tr0ArByn16roJLvG8RX3TJYxa20kH3iDPp
6ZqYs6aGbVzNtEXOhQ9JcMraDlhKPKbHapQv4OzaW/45bfrBT+ndsi47m13FtpdK+76uavr6cMEO
jgpKjJ5T3FzxoctxPCN6rMyFubdQB8wFY/MbbwVhi/Eh+BocON42AGCJJhR/qBalPsu2NAnSUs32
JXOj/bSKiva9iwfd05aiR9qwWUNlwzQD95hThj/tdgSbLsnYP/oQANFoEF2YHM4CfzyycWGLSA/6
PCColk1wmmrOruI5usE+2gO++2UiSc9u+d4g0uGxNF9Fj15BB7mfX4MzWX2KRbGQPfMVd0b7bvKE
xTkhNQNZMNwgMcLWSFMPS8fI8rDYA7peD/yagAQdSKXHyk7mXLgp1Oj9clkukcDok5ul8PHkOTy3
8a33UThfAT3uuh0+9Cs+ZBLfc7J1J/EsbZqG5Yd4hsrUOjXYr9dkcJaX4aRdpI0V2NM9pmkqkHCe
Als6GP2ziag1VbgMJ9zKyZxEH7j94sYq8ovPZtiXuCla0LLf1nazXy6bfbOf7sKqcPGw+TjPdXqm
uYfsyjOUZxD4vMcqXE3PkVfTNd7Vde6kYD4AFCKSLdnbn8adugnXFCFwxJLxDqGQuwNv01W5iU53
nGwvcFpNV1iZlxyW6IblUnkRP7JvE9fULMC4l3NyszvIa979O4HvhrQQXqqXxBcW6rC2bo9vDPyX
cjyR+ksImauutWdHsSKwV3jdLm1XOGChnTM9fRUI4X+xm74VL49iRn8Kkn+D0gx+G8lD+Oot33hF
EXzu8bMLT1KxVNDF0dPH7pXa91eY4txcVneNxtIMWQv8kY2wK3ypg6PIpyZ3+EubsQFk87flkxFz
oA28rEOP/3vdpsuRrVzIcXdsUDONlWhd2nBDDqpUyRKwSCUg9ZHKl7C7lSzMkYmeTvKEQX7QutsE
upj8buxWl9PuGJQW+mQ3e0xVxDNK/SKH6cXwQc+3BFXSyzqqi2y2YS31s0y9c9sm4c48oJNvbENn
cG8pj8THw/PMvPrYb/utdOO0WM94ncUj/6GJG4hbyncJvB0hsvFK3vIuPXSdRhZ1NqCWOcqXskg6
23z6q5ZQo4NNv0FC42f2qn3xYOpR2msLad8ydF4YZx4KCarYIjy7oKAYGxHi581YOkiYcNVIQc4+
dghnnPsRXezM8KNhrhGKrC/hME/qizEe2ptytmhJlBkp8VOZGbzihMixjaJV/A+HtvCDwN8AwmFp
qvhfQ1smKap/s8L89f5/LIUtemRohlGnaojfcFGm9A/Wz5bImvafVpg/rYS5MVNe8Z+r3WmR/MdK
WJkYU5bK6loiw/i3VsJURPx1Jfzn79z4Cy6K4oXM6JRBnofJW/egO1NtUiiZnT1A8abxhNkqIezq
WjPgCNmO5akfEmCK6XLp07P0hEWgo9c8lE3f6YDa1LlKPM2p1HZT54Q5OnrDe8zYATXROXOWDEdY
B4jPJBf5EDmH5ZXXifJWB88PG+POcAaFTic5G60jldJN/t/qWzlD7oVgtS6zkHGLdQxaMgA6+qN6
axj7mmhxcT7xPZC078G8tQiLAVeNH4/53bp/dP0TQHLEfA2opgU9p8L7cP8SgmCXJ+22p8C4uhdO
+eR0pzzWYU59cvfg4j88aR2TpGStFe1B4gzd4rZ4mlSupY3X1/+Pu/NYcpxJ1/OtKM5akGAIp9A5
C8LR2zIsbhBlQXhvr14Pemb0u4iRZjvRJrqqWdVsEsjM77XeY6jOGSeLDuPTg8Y041HfQlM60X9x
eADWR01xGhqZeoB+axToXOJGObSa3wNMN4wDOQSeD/5cdinS6fi7qR+bWNSZewv5VmYI1ZSmMoB+
Fhs9KZyhkQjnStY9XG1VMaxIxcE0CvIVSJVQSkCdhtKFMdQg5/PEzgo4I3Xdl6G6lAi7hHCLSsJF
5IGEz+GBMNIoX4uUppqKtMcKiSmHDf+5rcz3Iete8hA/hVRug8g/LnzxnCeP+6L2b0WPA3oCwo0a
+li16iios38hjIHuJTTIExxfLkTPcQceahBVGgyVpcoZDaBFd9YFYd8FzeAOCisTJ2ryP0voNlHP
rWhU1kWn2QEHEy0eUBArIEI1RbEjWzBiCefR14euMT/yCam3KGzU6SP2O/xlaH4N/0MU8k2iVD/K
ELx0iwAIDvFW+WwWj7tEIkGhm+sOs+Qy1/YDivkoG+ilg2f267Wfk4lZXR6TJwAzaE2CqF0O3rAu
emE3JDYGGreN4PICZTE4EaW0VchIQGKk1I5OCFFiED5Zqs8B5dawnlrIUSRmE2vrbT4Q9ZnLH6aS
f4jcBjJnl6oh5MzPbnGCZFtAIEpfrDDlL3iDvciPn/uAjNyKEGUapGUzsn3yI6r5nYuS17Lk2UUS
57O+QbA2l3BLzwPQp4TGoQAkE+HCpHn0iBS3TKvzI23sEdoDE93GVyd3GndyW+/CkiPBiJuQ+NEp
3mQZevfw3WSfDwhry4rOyXTl0AsKtUmESejEpbT3MSw/VKHb68JBQz5cLhZuiQWmJSUi7alhAbwc
Y9z/I9TrfBbp8VswKklVwGAFuKa/aeaEcBNDvingvBSYBvjfJAvbr3OqjICGh3Ldh0jURKH8t0Zo
8HuZpkj5GZsBCqR/itAgIwLH+INCkx6kP33937cl3fgfhq6TX4hS6B/mrt9izkQFVx8hZ5joSVlj
r/tNezSXC+kGMYW/vPM8od/2JXa5WZikAibN/q9/yfdFjcafN6Y/PvfFnzamPigyecoDQs9HCl1G
RmboOLR+rkaSjdPfo09xX6B9JJgmUJfJZxLYCnA7Rvh9UjkVNbPautwogh1SC2Es0xUPnmwj2fr1
s5IcwShLOyys4drfx313JN5mhcek98qNSlk4dRYU/tXPyFBgqOPCwvMJFp54CEHKfhe0bvaZmCTO
VEdI9P5Fv+mf+icGLfIJzQa4w6X/ABquvgTT8h5SXgDWRCG55GmZV/bv3XSAfdrNnFh6W8zIjOVL
DIqS9/gZLrW2IyGlscV1BUS5NuHF5qE3eG7IrB+44wh6/uxfAAy6XdU4ZmWHMBiYPtaLn2JN0H6N
6IN+ZP8wawgYP5Sz7+UH8wvawNrOOT9onz31qF/jF4J0ruHL8Em7Y0C0r5uf0Y4/+ZvkxLe94wMj
RZ+B5tRgjfP3RvNOlxK2DXdA2ylVZ0b5kvx30xYhHIn4bb3kqSWQGEQjY3946hdUBZBhOu39cF1A
NHUTzF/eUDnlZajN++keRYktlU8BU1kormRiFUOVMwBpyRFgv/mc9++L5iNRsfkWkZ03uyKn3djm
hcT594BywARkBC4uGqAahnAJafq10PZivBLM5UP9SjH6sb642TGLMGAMvYeM6lGvdcJEBkT6fkim
dMrMKe6irei75Mzkuhd/xoiRvnryQL4IPSnho5hZ3h73ctq1spNGb432iXwtUomPXPpku1PDgAMJ
yI0QaM3p6fx5DSCJNOH10Tg6/fENOSvPxX7xOk2eyMncYq5pIPszTESp73Q0u9v+82Pt70liwTW7
lM/xT/TVrGmYIAz7OPci0Av7VK2TU7mJ1jfAqhKasV04fhMeBHGLuFirUHUi7DI8iYGmaj0k9KOF
ao+oKPwh0uax0/bF5+K+uOMXYSfLboNyaQvar+hj4IvhfLXneFPu4/C1Ry1BgRPOMeaLh4WEh+OF
ltiDvu7GQ+jEjrTtv8tfUBh1gkfp6VidQqCamRvXgSjJP5qO+Gty2Yuma0Y9Z2URWXif9JaM8XbZ
mw+njbYBsreFXU63PHPMxNV+qqfuabgKr/kZO1r5HNBo8KpHVkqdRegaxTIig+2iUoiunPTc6bEx
RBaNLUK8V8sru1g1mVYJU05TgnIAacqQDDHvqMyvlqKirLaawiZdjPitvRysCUOjNwFtxRkxkptv
xj0iwbBx+Uk1RbJSJrfCykH50qYLtrC5DV2ua35vlDVGgghAqdqW3Wp8o/5itDn2hAKlwxeRevnC
8+qSGR4Nk2xjccT4mMI5Pjxcko/uNgq0TKBBfMgnfp8WKBnAYtMVUB+VimhmYgCL48K0SAzB68j9
StL7Lofi/wJJ5LZb/CAcWlh0bsH0sPOvcX6r/jaCZGT+TkDHkJuPFIEHnpJRAQAd7D8Z9NP67uT5
q26Dkc1rXQCqeMcrgVIyxFvzgxAG8YCP/++e3x4zqoqRyAXibSNqC5z2NiAZv0YS/DWnTlfvlsDn
HUycNULaIkJ5L1oHzrxBC/ROJJrEETENOSGHdlL/KKKTaztf3elo12tkbZdp+Eh7ukYsPvTrN4Kk
cMwZTM3CrDxwkm1fkFJwzoAf+4we4kPermOWYL3cLmJuFRWH/uDkgseLLx7LW0AfyNfMETZW+ZZ+
loCHqNEpOpvORm33Xxn4BWy9aSF3bi6ltEslm4CAvrQpbchFu2vvaNFjFILpkdyK+HHQX8Yr0wnM
3ExO7aXhyMQhnYU9mklbHK8E50Zk7hWEaUIqMhOUB7KcCHgiabeijO+Qn6h7lwUkmqQlvENN1lQf
QD3KdImYz4sr2VIosaCRuSptXilmJxb70V0k6BE5PPuv/We4azbKXv5SRSd6XSAUGJb0a8zZhQTE
j241rfTzrEgqb4Ab+H4HV8leSm2FuGPyFP1ax+7Jl6m6Xea3evYySmfxqI4rKeFLlIRiOdj5x0jG
tLc4RvDzCzi0hcOnky0VxMS4VSvdCnZJQxEQmq3ZODoLWUuS9aqvY517uYnht77gWINN9nfTQaOK
gcwm0pyecDeAbxaFg96pAKYQVzCfSxhTMMTZUaaX5Pi6qnDlD0QolRaQY3URd8gP+Tlprua2a+WF
9N339Ite0mu8U876XhhXTeoYHAfudEMgfOXFcFTQmtFqnCze9JAo6jma1rX8EuTH5j0nFdAAR2EV
pUOInqGMIQU+WFj8yFw8nA6opEIOi/bsnj+oKlm254pmQPPq8xaZCj5IP9k0T+llsLMT96F5I7wQ
ER1DcIX0EgM4MeaOxtuyVZ3+hEok/0xvSLaq7EDWHFLXhuIsYZczBiFxg4OhPBwyYaKyA6zLMX9K
ogDVHXFnHTwoQYaExXEqny/rcR3Jx/aLtJ/yTSIwGG3FZL9hwGwAkIj8iditJDAuGiDi2b9Iin0O
uc+7h9qAwJ9wBqW5soRvwv6l0fahbhj8AZ3BtsCSFjaeBPWO6xKqHc0FShaW3rhc5hzmPdByrGa+
5KLxEXs0L4zcODZXIagYJ3c0K/GGagXkvUiEX000NlSfH6j4sYqdv2dOYB3w54YndARUtdMfPbDr
ecEqqCxkmh8R6fTdWmtsA5bGps+mcWTYFMVtsMsjfqE2OrTaHIeoQ6vrAHW1mhcNNi7S0zyuiTUn
pbPy2nsc+wIS4TMvuiGK2Kiv8Vn6iI6pFyBVHBtqr9TSLfw1giJadxCT5Mio4OMK29T2rfw2B3ZS
sq3sqILGmY/My8EAOiuxBxsZkI1qswW9QIw9gWdjhF0bxBbKu85YN4kb5N+MwX5+UD8lWuoDOoRu
CzIx1tpTsSJS5pGvh22mMxsTqX2iEN54owyWfb07Ymnbt/cw8dJNzxAKuMjjjGYvr6eDYaLkmusJ
bgk+TtI0HgdB3pMayHmGVVzlJLAfonPPuEiR5byYssLZaGK/muKXNlY/prAG0YbyLK7bmnPFyMmP
ve2F3i0ORsaaTTN8htjoVlXpJaFr8sY09krUvxfxhbpaujJRGqh3RDQBfuXcom/C5x+uzqN/nJpd
U4x8a5twHbSfw9JfP2zzgjgsCo+TztEK+e1pHG/gwDsCv1/0+Sbtb9MmpjeGfpn3fD1i3HP9K99H
8WaFzycW9snCSLjxV+peIf0ESYfuijit493jhRyeFmERoAr3PDuW9jjJa5/UyNqWNtKPcfNvCt0F
eJzwJFwW0Emz+5kgxOlCPcglnyuZZFLNU+p2H2BDVoCln6uPdjUVw7wVCviJL12yIb9vbM7F+NxR
2BCjC6kNyNjHjgKQcnxpcezS+FSuQsRypVvi9pTYWqaXdpc+pVgAcPt+5kdi6TyQahBlc+RwUbz6
7akrduNH1q8Fu+vWaKOoTUCD/pJnz1JNFTPiGmXV5a/iCQ7KEpxhFcQcVr7Ny1zlRBRAhZXTYYMs
Vn3vqd8xxQdojAX2Zst41dQ1S0EYVM+dbuPc4i16XFB5JnB2IedA4p5zmt6bU0C8BLmtfu87MYN7
IMX0FCALNhGpRZbsbwftsc3bk1RzxyxQquHyRPYFuv/4znmDHvGh9u3+Y9ZYSI6KsCQVkbfUGugB
EjNtGYKPnLQFkM+hRJw2h3NaOJwWDFxLkRXYUl+Q16I2Z8qimp3wIXPZcV0gsQ5sTrnCc4XJykNf
uaEAyIoObLUHBXav3PWQQynzHYGwmguZksMtPA7NW/YZsrmM6bZovPEHWF74nDhIyCeJMqFHQD4t
95853WUzcEw93cgPYgaRqJuEeeANbJ0aSg5LAgwqRi3lPLxQWEUCD6U2404kAMd6e0y8gMjwICTy
kLxbW0Mky/GRRXRYmt8NOGIP+5ruWaGSgnvJSrNtg7jss96YKziYcjVVjiJbi92UOP1X/FplFmR+
LZ6adFOTeQX2lY1rsdqE9GSHDJx0x1XvstRb/hZ5Fhtynbwl+rVqnqF3k2zjw9sKZ2R7X5mlBytd
4gUZRghYz9c3Q+JltJam1bGgIJfIy2KjR4dcvEgcQSggooWrX/n+Sbn23MjovlnbSCImKh+dKEsW
wQWWT9ovgQrfjfYysQ2uop6sibWKGvE50C3U9GNMlq8zIfnGIGduhfbKfspqVmkeRLqvcrKvjuqK
dNpHuVTIkcw2ASwGyxpLQLcpmvM9TFdt447qG5XhVvbGdqF1+CconfXd0rTnQ5lO5sat0z0mmXZT
i15FhkJ4r+9GOBtuSCDl8EKEJNVmtX0fduN8UGb5Zgc8YZ/Rl3tG9pK8Zlbq4NBFO5F813Ozp4il
XdFRBFBo0IDgNLrnT+8Gu7fJ3m6PPz3uoYJ7X6/f9J3CEpiMtL/E9li8DvFHmsZWEW57Tp4axCsX
+I5QAHtuRuneEvUaqcbR58UctdlwHrvfyLXZTUt/OknU+ihADqhhrWT5OvOnNauHvyST5peMjARp
Gw6VlCoVs3QPDyl47ZoQX9BTedXhLQESKVasRflVpoSlJuEBGJr7HwAf/fhiaRJYwM83aLB2FU52
tmCE/5beppNqV665Gs9ojF1Cr4w9B2YoJh8pYICIrIPZkwkAEBxJ2Czgv+qpdnD6tOOnMSApzoul
GkJb6ljtqZHgGXkFh5vMq7GbxIyp/JoQ9xItIXOB++seVjW2ZXVfojoVFSD4rQwZqBNfwzuH7Wuj
N257xMfI/hatBAT4cb7J+A+z6wte8KGnu1+Q2f/8HP5X8J2f/hYsVP9KufvMi7EKg0fzpw//6ylP
+fm/56/5v4/5rz9+yJf8/Vva7837Hz5wsiZsxnP7XY2X77pNmn9E6s2P/P/9y7+jeE9j8f2f/1Hk
dfPO0vH1/Wd0D/5Im7ObiMCkhBbw75/qtyTQuj+ig3/5+t9IKx3I0cRsrfyt5uQP+i0F86GmScY/
7Ie/oYOyiFWSvyQl/i/6Lb6KclpRNf7m+v7Hy/KH9+S39+i/ZW16ysOsqf/zPyRipv6CDv7huesz
evj5fgmzYH78f++kLuoXYiWuOLzIBh07neYlUm4/xIUTsXznHPoiBk+tdVjD4LJxMGKAw/b2gGvB
6ILa8YU+1ltwMM6Y1sxj8J7tlGP8Q2BbYe5zKK4f5aoctb2wwhJ954qLX+WDfFCfhlPwEUH5pFvp
FL9y5C6IUsh/ei91fkl1CHlZQx0z9IhWinSW+3HkNnTUyU5jm3LERnakypv4XXbgKZZzilu8aSB7
4yOfktLzqL7KEdIjDk3ZYl0FC/zQzICAAyGfNgXEVSLHplR2Ac7DAVGz1ba2Is4CFNii/F7KwD8x
/AxyGE42RXpGwxSTu/FYcYhHsfa4wjhZ4uML61IYuXX0KQcIwgmHWi2C1UiWIRWOHe7gkZFZQlqp
zjBH5ZmkJ+T9yhwvDxjB6Fe0Qh3vY8lNxk+N3IVZwuEElDxxHCBbZ675I4PqUr1II/IbcVYfy+BC
v2YLGtMAJ+GryQwO1hzZIYDS/QCqRZA5lDRw2RyXjjCOKSu1OkaWT9br9/I9PsxBTjS2uzgYX2g4
PXMET+l0JHtC1h30ZxhHsJwokkMlZjWxbsyKLjO3u4ZwQrIR2T9I9hI5Mhnnvtuz/OrsL28cfF9V
bCpzFkZm9bhKhFmOgx1H0x1MCOYFBT7Gh9PjKFwYQtb5/nHM95z1rwh7XE4+K3Ebc8Yz+1khMTRH
Dko9QSnEy/v2l1gAlb2heNAOAEHWKnIUoj+wuXpsB4BgY7fKZE+00Q2Q6UfUNPqY+XXkSteETffS
ER1yKrzKSxBPFwYHG2VYwtRUwJiPvWCn9oGdwfRqskh0IkkWdruNnv1DifvqlK+YFmV5qYurwMbr
zYCN1U19zkqX/OLkjifxO/kZRM/AB7dwypt6F57lq7pH/95tsD6JV6gdrJPBrrQJYixjxg0z8ThL
1IiEvJAjKNJlbQkQzO95OJvQAKj4kFAO8PSYAE9rUVxqglym7MQRz2fjLQW3vnTre/aWvanu8KRw
Pif+7K0/qLvuRF7uXXw2X9ErJuRAIQhbgbAeGeW24UaiVRGTJ1lT/OBJMzBybEXSNGCqSvdUejpt
t4+fjbcCwrLeCpdGxpU5R3N17Qn6LcQd5vhr7BoIMdNvzvpS92VURCssH/oWjGlHz2YwvvxUXnb3
Ce3ak/25E3b1qpwT2S29t35+Qk5nz+hEOAZo7PONJXMLcpuMFvAU9AXvQ+C0WB/f6PwC5cdL+gRl
Bt6xfFZeOPrW2vdBZvLWh6cowZ9pP7ag3RMNeW8k664p//wZZy3eRt6pL+2TIO25y5j9VPqdlsFX
JWl2zxNeZQwml+QSXYKv9Ek4Z++4rA36I2r0XpwG0R2GPIuf4j1+qne18VG9LG7G56+/3c/df4UD
yPSd3EmKt9UPUySh8WOW+JQUxwHFR8Q49Y6or4VxdI1tatOzlqPLj1e5sQ6A0IlqUqSN4p8yooos
oAsu+Y6yS8FagGohvNe4+VR0j07F2ynfwuQo0Ck6nn0LYvdZIaGdKJuT7RMo90qE0cQTuXYXROrS
aXjXObHlX+VXtVEcbdZ8F9ph1LxqWC8KipeIJb6k+qr6IW+H1I65r+9hifk5VS7AK1ygc4Wn6fhP
GN2ig2TMqjnzR9wh3xGbFc4JxHpgTIjgmWTKJ8QNDJ5krjlh4xigcp8BRPQWvVB8BbVadvtiIwEr
tOS/YYpdKt/Xbr/4ICdeu0uFlVObUe7Fequ/JXtfP+erFYXjHIWvyI2IWZdfY5cEq/OCbsD2Ou2p
ADZWYXflnDRfH18y4sPTBjaaCs7l9EK8e0da/Kzb40bWGWC4mkLi0WwGM7CbgPJIk17yAyYQkSgq
/kIv7xnBe6xBtH2C8NAsx9flr+kHjMhH2PCZnFD/LZdyvlFOhmjpwpoGdIWYQocWP/3L1HY8os5p
72QY9tQ1j+GY+CbsaPmRTud8Kx+kE3qirbmbTuNFPIiH4ThecqeI3fBnsZ8o+Wg3i7v/LMI9WFq6
LYVd4/Z0TNNJu7TFs3Idz9KR6+Ez2o3naMej9zyS5vSmXFfUgzYI7iiP3Y/i03gez49d8WlQ5brA
+k+a02JfOrkz4CMKnHThDmixUIqJHjSGfA9/CNSmPnv+rsp1jniafxl35agcjb0C+9XdgvdkZ16l
T+0cvsPOYIJvmo1RufwBh/K4vD2eOCqQzJGSQ1R8dSiifRIiRX49nvqfRbCPniZch9VursG+9SRI
xofoqXwxQDUv9Ut82BdrpBmX+NCXVjsL3yj3Hlp1yWZGS/o9fw8uj5N6+2Xkn9uwOxTpyi0+FLv4
fbrxPYWV8onaIycXcu5kqRBaYHEXnAVFnYgDK/DBq1mt5tPNWgDeXWWtFwhOx0S6kWoHYoqnj9do
NvT4MAfDCqDL4sQg81ornyHT5ujOYeBWcBhckij5k3bOdgtWWOrK1SNtHj8Y1Sxh1W+EVbvpCf6b
Jy/lCc15+NEpy/hjeFO/pBMrp4W78YMsnZWwIwfQQghDn+syX/nv9YYcAM5Sjdu4t86VV3AiMhsg
1O4zwWCr6F58968ruIpof0bA/kEEFWOrDmIMLMmWe0i8ufIwuv88zmSJXbO79koU3Hb6RuPA/NHt
2cUyE5u7myjbCAdIO+34VL9mGOIfy+AA78kdWMyJj8XzAB54RTlBNLr8QdTdsbg39HD6H6m0rO46
jT6KA+f3mpWXEeu/xq0CwYZjvcOesqqJRFgCkxJsBcY/KJQuE/3W3+qj+pYor49vZi39Edod5hWO
d9K+iAHjJzBU11zLi3/jRoA5UEXFFkLr4ULV6Jr6f4wt8p87r/769b8bWzCPMLT8QWdHjq0hSjS6
iejpfqWi/E7PIKnzkyBiRf01mfxezyCqpigTszJ3C+jqvyRnILblrwPL7/7Xv0QVvx9YGOKGNJU6
Eas2kXXfhdqe4/QFnChZj/WLkV478af+InwZepz5I0TYKSyRioofFflHK/M7iz+kYCPhIPUyRJt3
pKNERhSfIJEaAmKgAPCwfDllu0frVaLbsI/Z4hRuW87dpbV/PJHiOLc/sZNHb0BwL4+v+l29AYCw
yFC0ePXPj1+JrjwIDTcOarzWc5EVK4ta7rNo16G2F0mGI7cRYgaqXvIqYtn8FerWOUhLlwlmrecG
Eq8ONyZidPMowV5hxDb7yBnkXaMgmUgJRURsSxbLjWFstG78QxXxBCaweY0TgdJcDBDJiyLDyq3p
WpqUl5iECIm2mB4/OuGwYPOQ6tVeNDD8Oy34lbCaQ+k4rHy3r7+gjXnFcAQ4jd4aIvvcS87oW8KT
+TUXLdMz1rNqwbCzOCHYFVz5ACpYcIr9ICUQzBwh/yw5Ye9pN8Wth6thazCXAxZp4Go7/1ECUBAg
kQYTNgnBSbWuDG/4zIZVcV6skk155LCTcVI3JmchrjMU/MPRLIZNyRRUfJbjkZ+BYW3LcTl8ztIL
ApxWfP8KM+Gy36hXOmVLFuzAKW6PdWWzSeJ3kJ6kI1IBkLUjFbTSVeIS+hHP6Q/Maj4uy59xTpdf
VpC3sAjYbz/jd95iRAFECtcvyVOBQgBFzTJ7miNuw+W+fWHMOpXv+dLwgktFHCTbFzRN/C7dlM/g
kL4EB/043KbP6VO/+vdxI1MOpV7Vq3gGncGFGK63jcvEnEJcO/FPoj83DKsr7U5+Omv+AxrNknkw
CTqBzYuo8vxuXL4vaLoXzLpLzsbsNEi9VHzyhhe/kIEvkxcE/foyYYyON1zEMUFd5F+tuLw5WAcO
R3bDIuuPV4xL+Dbcsp1kvpNSIxHUDOuJh7iDk0ncWNsWOw1n/UjH6TP3AqE2JUA4yukKVY+rM/sX
LTkqoIGI3luLAitzyTkhsOWC4csB9OMtUa8z/kVqqBsTIsY4U4MvzkM/+PzyKVhevmnOemaCnnba
dyV/dlaVEbOrbdRd9jggN0U7uxJSt+wvlb9evE81aUGoIegYs6sTrV8tUNlcKRaRs7KETi845R2G
tUucRolqDk826ntUE+xo8fI47oWP5qolJwN7CYm9e/m74Ob+Rrcu2tyiqAbM/tTeSdwgf0g+t3c+
WTRWjWJ3pWR7kojyxxqzce21d2JMhjXqdCrAB8dNE48PW8VNSEosrO6qfXe+qwUWwqvkM+P1QvrT
H0imFU0UqVbu73je2nXxLLwShi81r1SNkIYio8iJ8XQ6GKZAIvJzZ1DkDiIh4O/90Awnv1f8Z76n
+BjBCXEsuWs8mLh3HKHdkb8raXZqyAmuPWWb39fFNT0rW32WaWRHlpHkCGNHwAoPxIvHoYZPwUcO
FmgLUlu0QFS1nqPr9Jp70+tEpNpzJFixepi2GXc9sExi/kJQ7jwa/VD5PK2m7fQxBwtACaHKIVhg
H2709qDmK8xUEl/V4yym8Y7J7u7ywMLFxAew+dru2726LY6u+A1tnLmJDW1BdD9Da3lvsfuld5KU
Z0JZ+pBVVJx2eJ6dbGlGqSCV95ick4PpOfUufgpOcCMhI9w8m/X2bubFFCiPDpdzoODFMjEwxWvz
HMmbKH5dqJ8p7O9PCQ993sEPsMSXUAKuGm/4Q8EaftOOj3f1PGz6W/QyU+bxTt/r+/o2T/nzr+k8
S0GUvbJ/LWGqGfQJgSA6IskOaAgmcgkSTHqlHewCWqacenBFgjPuzQapwDHMn2gFg2TULYHTGn0a
aFYNDFC0fHU8gm985+7ej8cJtQENu0vynoI1euY9pyxg4OIcuHhEyIdZRfK+xFf53c0k30C5lvJY
0VgFCo/HBcfMY4WJiOr6YhO742u7ZYxZjZ4/rrLbLOmwNS6WcT04cBaZPfufwWJsNlNoruZienHm
6i/Yr2oicaTgSPVIHGzbCv5pwWLhyRJpEGtoAHD/hRetexZ7ShDdBPK5d5qdtkHt4nZe7qbYmBHu
8qO4g60TviyuIFwgYW1oaat359jhwtEtdj8MVXPUhvZFZoZ8Ug/BPtzrgBOCdcFthagC6d8rhFZL
AnO1fAelxP9MRq6Hc5sfmMBBhGYj/y9n+dNIlaDFmgrhxYGbeXLExCLMdn2PxOKvtJm5quDh9SoE
DP4k2X2QAkZ9gy9sCUzWC8sQNrNaAv3Z0CZ7aj+QEUvMyFqxygBSdDADULDFHPeLAKDKnQc2SyQZ
wketkcjin+XCVlOICLuYZWqZYSn5ySd1zUmlbT2/uk47oL7Wdi2SNHGrk7CDA/zFkIm0aInJWurm
qb6FABpnaQ6FWocnc2Pwwsau+BociTrwL+JiLb5yzDYW7/qMQRyBM/zP4SWqX8jM0JRZ1AQEpueb
2ICjOpah0z0Gu6OlU6tXxoJXiMSSCu6zl+2gR7SAhCNTNgM7EYwnAnoVsOLQq4d2sSytnFs5ZvUA
BwIkRHSBB6cHEoy9NZZQdFQgMM0Hh59ToCN/IUHSjQic/Ym6r1K+6gzOWnkXU6J6km1e7QiYEXOr
7ym1c7V3dFvy+2AgJqJl0NTs0kCttOTZU4dHHB1SEbJbKA6BUm83o8sta95RXFWr4ZnGd+4kAsSs
5lt+Fbc5FOcz5qQreNPDKXqnONM65zaHAE/apTpkFzMmXMEwVpVhiziwSM3YJYQqHxT6+Ex7VK1M
ciCNAVqnh6seqtzOWGex+XEtTmCjs8xnTcDLCQ6aWVE8VcgULNIjPVz9VoQ1dDgoBEi/t6fmgij+
2l7L4zx83QFt4qtgF+xU2ikDnlaPAjt9YdOwRzgGGUIirXkIzMZP6qmOw4+6GZzkgmFRU20ukhRt
WnE0yemoXqV0DiYSxHUOWhU+mVza4UGEun/YnW9V+nbERYu5LNNcssri4ANoE/EMaZ/04flKzTh2
JSUE/RJEMuFL40lcj2+aHVstnkrIWbQboGpot2YivN4FJ2C7tTOvs+WOhXT4QVLTixiooNlgsX6I
BnWZPcXXcYURj9tO3EqPVXrUPop7UKxHgZg98FWnQQ5BB03sJJurgrDR1rbd5OmLZbGpWMZyjmzV
xsRhXbqhtm5MpwHlyDrbhxflPHBgweIVErf9Sl9POMSyVfYcHI32AGVfuayjnjKtA2zMFbd/Tq4F
3+q+eB00C5rv35gPW5gLidJjYw4Q0CGw/vlgKS3+PFj+9et/GyxlmukYEjXNMGcf1+/5MFWlhFzU
ZvG7zuj5e7W8LkNTmQjzf4Ug/CHPQJUXuLgkcSGSdCz+Sy0pivyX6fLXU1eZcefwZBwpf6TDtCCU
ZRqRGMlSkBody3KR7fs4Jiqvu2ttb49EWekKYTv5lNth+RQtiGUyaieOqlOH+qddfAuiwQkTOarv
abJ8qwcmqAmyX0NlOxH9qWXBbqGjtKKEmD5aeqMKZk85y1/NNvhpKWue6HVUu6suxF6qJ/tiMHZi
2J6iJH+d9HoTlCLRbOK6bBBxJEmzz7A4KSn4YSRsUqO1pbkEy0xPVQPyPBhWvwguWlh7YXseNI1f
CMUanLl+xwTxaM1TkfdfQ1gd4iZdKkJxLrrwaVpMnmmgpFHrF6F67ut0HT40d1GojTXh51lOtfQs
q8S+ZFF89osEtzSzxvCYTiF6ZAPkv8szFKiaG5upq43lq+yTLUqJwWJCNDfFcbcueYmNMN0OhsHC
a6JT0iMakXSF8a5Tt4tg2hsJPKHaj5bO5qhJHNz7fNqaLVm9ocl7lK2VsncFaDnpodGKpXlFd6d4
e/3QXgkVdvUGhe9EW0DbGlRDpwD8C50iG5Hs4glhcDZlQE5YXQWFeKZwlWUkUnaoNNXiM03SnTbB
sWjI8ePpB8nVBpLRDhKmsEnZV2J/bsgikvwGG1foReoP6iCnf8jbQjTRfETh49RhX1JM2m5an/VF
IzyyexCGJ2mHSI9NQEiDDTVEDaaaSNsSjgFGWp8S0T8bCZWweiq4WRh800DyTA7sTpc0EQKxYHTI
u6dmUXz26XSo6dSazMojrvk5ETA5yIsrWbzrrqaSR68DK2OsF6r2rBrpA91btgsS7QlHVQEsr751
iupbk+TvuyTYjkZ+T+XGWcA+xhKx9HTYVmJyFsiYXoZ+MjqPUSLASt+a0bvsD6sRYTTpR6PXJOFb
/qAsJq2dhVkelHgui43yOeaU6LSyvk4p6lPSERbxdBI7yN8uMtkkIaG9RglWfUTaaNyis+kYp4Jt
PnqLB8IUVec8i5PKWxR8I7UmM0eR9v+Hu/Pacty6uu4TQQM53BIAcywWK/AGo1Ij54yn/yfa1tdB
/u2hW1mybFUXM3HO2XuvNVcm9sfCvFoBnMwaxogJNocjRdy8eLBEPREstDLJ0Xuu4ILy37G9LHhW
O0VHgWuq6xFzn8E+2hY1BWgc0o0Jb6WYLf0CMSUZ7g++SH6pntCiZedTTMGJ62lt6nhX4irYxPU+
oyM6UDIUFYduEa7R1J+E5nEKudQZTkYD2voati2YJ0tQHEXZaSmNnUJiymOVw1s21BZ1abCr5Xsv
q/Sgx07E4deXHLPHlVQybyIQyCvpcick+OynwHsKLP38PXysqTdZ6m0iQOAWwtyRA7ePpD9MS4iE
4r4Z+pvk0wFTu2o1qusAtdgY3znLnQIz+laUlm21meNZzEqskhaGLrBLT83oaM2Aski4hfUcSBOS
ZTlF5h5cNzK8thd2pVIco6lxpYQmsEkwq+dH/2R7GbsGGxYkHFk2EFn8rw1TY1v5RUDy19v/2DBB
ZeuySbSY9N34/POGqRI2pqu4yIx/GZh/asdiYSOPwNBMka1W/cVephv8kHasahqKqP6tAAA27t/b
sb8+dR2D9c/t2ECpC6niv2uNBD9p8F5l79majLc08QEIaNqybPbkcI3UCI6F3YYh2VOj0IoozjXU
KvyhwnSMzLWQnypqR72/lYQTVunG+gh7wiqQkkuKRBME3f+EerN2ayofJBFQfuNb8aaUw6JtH0jK
9sRNTU4G3TPZ0Rt3eutPydFAqkfvCpYHAmy0lvq91Wl2rQhTBG4M+ln9gClQ7ytUsggHepLVCyTm
ukUXjZXKSr6ZFU2yu3IRdGekPVsSuRetLYYj+hpQoVbupuiA+pvG0njEnBHvCKwMNDslAQ2W/dPc
kkqZ1IV291lBFWgP2TW+l7e5qyLv0H8Xsz+LrCmF9iuOj3xYG1axh8SGj2AQSF+bZCKh1KVmBMcE
AYNkaJyO1z3Ek+2kE3Ow6vGmjIZ9pDZr0424U3c+qGusJ0/TvWDaXIFprsV9vQH11SoO4/IUj67v
yiQHGBtqWOo61QAKu+QQnlzEFZMm2RXQ4h6JZcs23ohoEzG64181/R1xACPNHOniQnmT9zqlO+Kh
4VFjpATnz5B39XW4IfTV35N7eW1j+599kIY+b2iYQElDNrkM/6uwbB7h/L4u/Hb7H+uCoegz/Yvr
X2Wwgrf0B/KeyZCsWqANTM7GEnf6Q1imiirBEPOTmaFh3OqH7VTGxsrKAJsfbyq3+jvCMvE/HaR/
PHVF46X/vC6EuZFIsp9J67BI8OOP4t6q10b/JJipY8FQTVoG7yGtf+TFpYWGOsrwzTPaLcWagWHA
GUU2HnLfeiNyhe8wA2xzZWTDQ9Kr4brScSzoEwQBIjIrpvLqRh9ybKXBpYzKxywCB1xMfoRFwmIC
wo5by8ZjPUxoTUTl0grpVqlkjkFgak2aOHVx80XtEE6XICNLF8lwyHHXosub+Tglgg9TZ1jZeW4m
c5rycMFb23x65ado8euV0Kbfqj48S1SkJQ34DDUbdtJJ1HldeNUkdLNKLF19mhe1hZDVwIfbQ5yp
1eyRT9dHu9WXqyBX39tWgjsYGuKqRWqUyOMOf8WJc8BEs++Mi30dCPU1SsdkmfbyR+/p79FIbGGR
7L0gpPsxJ1S3Cg0ebajXYz0cJlrystmU21TM9j2HWyscUobexcnrtXgDY2GZUBX8k+tdja1b1zBj
80Wx8HH/j8tU/os7/C+3/3GZUkua5E6Yui7/64L7cZkaaDw1yzL+b2f/cZlSJTMy5S9IDMZ8Bf+4
TCXc5Gg/dYpXru6/Fa0+19TFL5mgv7xyS5mv4p/Un21GBPBkYakO4+w6BswQrOQYQcTTNUxv1rJW
iFak78wkRWFy07VsafAORPRn+bVp25aGHsA3QbnXJPWILawQGkdYHhyvp3efq8gCNQWqkqlSJ9Zh
gHGVMssT0Af1nXfSWyTJP30a/9a4/qJp/euRREMzqxjU1jQGGI7/9qICApdjKyTWWGv6zVQgNOT4
H1vDKRU7kO5xIqBuNb+UBM01YxWfCcGga50zGRC6hBqKXAB+uxy+OhwLFhPguFLBiuG9zeJ872ed
qxsd1hScC7XyIqvCOhNZalItri/kei/S+JL1w7MpzIz1WH6vzbNaGu7ogw2T8MQyuo2QaRv9sNQV
86NIzeWYeKsiIsgujbAcMCvtkMlO3BfiYZvgEHxFiMQZA/Hp2gKqaRrQdPqG0TXpx4Up8gzr2KTi
sz54N4WGY9JU65pAIbV+kVpzOVTNXrPG5yGTThHDjUJs37OEKAGxzO+igZ/T8DrTDvtuLZnRUkj9
daqEz35M1iTmxK5Pzjqg9gC+CquInVuPUUsKE5DTMcRZ0yT3KKevmQQ7QXe7rj9m0GjNLH/x1VJ1
Zab1QTisJHToFqkDvTSsTfJzuChfeks5N11xCCscbKH24HOu6jzl3estqnDDjnzE8Nmg0EeIzhb+
GZMUbwhx5YpU6pScOp3zmZ/n11ivZORjpg9tm1Nc3yEtoiSs+8AF58JAtHAjAwW90rqWiKqHpowq
RdcmQO+ad7y9eZCeasSuBhvDGDwqVXf0g4MXFK6V401GZulVqKk6chWG9GB0sRu0QMt0p9DvFn0T
DaCh1KI2JJUlF7tnCSKKqgTbJrEYqZ8i7TmErh50mBjw/NVFSS7kS9BgkhKo/XV/jg6nD+1hDPFN
yLryUq2iqxr4ty4kl4WSka/TPKyGGD3kb9VcWushJsqwAsL/Dz5kaTLdOomxgCmqKo3Ln9aL2Srw
7xPV8S3FAjCDOn4/ZP319v9evQ0Lwcu8eqvmv2ov+o4/Vm/YVfwZMdImdypTF/25eqt/WCz4smEa
qjGv1D+t3uofpkiakKiRAafBi/1bqzf7x1+W719eusLz+3n59nTL0Mqm7dailB882doUmpnjLEem
T/sIZ17fAEfwi/ekJlfQaCs63NXDKJT3YgS81GIFa4plYQzXbNpJ01MVApxKn7Iks4vIXw5kUwrh
SGIR0xUygMKxWWRytqTXwnB52o4GUt8s3Ct19dp6iDv6YmHoGPfwM0Ya0hcCWnLsdbGorDN8pWEB
gorOSuGH957rX5iJiH63VoAjGEXlDiKBLYwbVF13J4ZnaLyXuTVvRiE0b5yLNL4Kz3NkEUk64rQp
wNE+Fo8RNWA5Fnal1VsVOLnWlWvRjLC0IdgwMuIoW+adiOAHBNYWztMOQcqoA9kPLmZELCugzamS
WHdCN1OKZRkNm1LybXZudi/N7vxiqdcEKXuaUyhjhSs9wCprfBY8YQP8SSKD7B6nUzuqNHNmo7S0
UABM5eQxexCabHZFE00C+uXQj2yz0da6/6FqgjvlydHEaCCVpKDIOeO8Mo5PBrltvWxhEEKMXCV2
CDgkVdtVKud3yv29DvOJ9PhXawo22ZBvaz09aHofAuGnwyPdTTw9Qjo59VgdCp8JtFwFh0ljNj4Y
lyCenL5XlxEwh4BisCxNhEH6XsRBLfSF40NQ9dRyO2mW2zfaquuldZsj+xvESlr2EdP/UiagSQOp
4pXKg2iUX2FC9yj0QIZV+SET8oe4IYwK7FKA60Jthseyl9k+DSKrPX0ZeDPTKUYdhXBX11aqxrcP
w8WcjdeYUGJRMDBRfYu8+hJV7TJIAgeo8Xm0eLuN5i0qqdZ5WXabklFc8i2Mk/hc5cg6YlnYJDm/
1/i0xScGPp56LfPgFnTS1q8mltBufNSCEEGyEGrLII5ea6N6jNPqZtCPXAhZ3z5JhsdscNTVTnPj
CZDPP/lwDBpvXudUJiIicZKcpv5bDaszgfmthv3L7f88HEt/yArSwHnOxOBmXkL/XF2lPxQLRSP/
kbXflIb6H8yPFNZW4IHfR0g/n41pahmGoRuWqirc9d8qYf/Ktv7tlbOO/7K6Ko3Xymalo5tgaqlK
UJS/OG7uGOZjRKlIL2GbFiXH8Ca31Px7HXfPSijTEH3X0MBICtkkvbURp+RBHsVNmniuLyrPGH1X
PqaHMf9WqsVCHcedHI2vYVTvRLk+CgZCq4axLdC93guX4zzUIFej8Cak3tV9BKctYFFs8vSsT/Vt
7BInNhXbNAXk7CiDoPJPyVZFdVSIKKqYrOsCAolA30rNsK2hmwiDsPCr1GXsBIU/WKgJyGHWu6DR
bQ/lRaXC/0s6u6uwsJfTxjSmoxL6h2SIzoYvrGvSJHBzdLpgk24ZBt9ENHOtgNgxlSIOvrHYLxq5
RHlZwOtogW5LBiaKxiuYgcGkKcS1Qn2RFxD4wdlHJK6E3rDzMMSIMgkO2I/q1u2s9MOvDxbh36pW
OrLSvlBknGtvWnUDJTWZGyoeYBadHhWIrzmhP16tdNxkNLCLPgGIgCW/+irDaWP0EP3Mtr3nI12z
Mb4FArFfvVWerWkgvtxYRFJxKOGqJpwPS8n4Mgft2NGaE5TuXWjZjJRad5S+3shCv1OLZuQgDFK0
CQjexGXOeEBnLlIkyi2ajGVWISPxn3Uk/60RHbRYtRULBEAjAWvgUA2RkkY6UlMJ/4NMkEtA6pKm
LivDgriYEwGAHwG/m64Oy9B87/E+d8oSlwRFhp3M4QkyDYJKcLxBXyRCs+yyJz0QzmnBxFAZgKa0
spMk7/mYrVOpdK0BNRuDcrXJtlGfnDw55UisNcA0ik5ZBVLtFFCm5AADAIdlLzImaLMIDrVM+B/1
2Tw9/qnmBBDKpUniIgNbcPIaPehfLyslLUd1SCV9PQKKKMY+vBgisyedCDIPL1nl74yB43Sjxlcz
kneNIT2rpvWu1vysetHmDd9nKqFjmOmZ1HtF4FSi5qZIVPMUxwT2uknIV/WEXodQmsrEeEJvukZ1
JqCBSdRCxSJvAM2qwdJW9Ew7u6XMyuLopEGqaIZjFeEOAhcgABdsxsKJzPar6Ytv/9xDtiUplNO6
SENCpbSeGwX/bRdgsv/rLvAfbv/nIdv4wxIB3RmzrfXfPcl/bwOw9UhU0ORZWk4/5Hv68U+HbJXd
CME5q/SsKv+/Dsl8xgYTS1YCGxaNx7+lCGC7+eXrqvEgv77y33aBVE9NKe2afD01Ip05nTlkJ5Jx
JnAqEHVOuuZYwM0S9G6TTkQWCIG27NuSk2/NN6gR6se8Nx6Epr3mnBZzAY+9Lr7lQFojMX405HBf
WPKRQTBisaZwi0JZi019rEwvXTG11hZai/JxlG5BmD2J1fgQKSQI0WVctz6Km1EFPSEFF71jnyqd
qRNpcTSARtKAgV8iNtt8VGPXkopV6euuJ3SrCL//KIUHtS8vQQHIKgQLxjJaMgLWB/+tx5KjWk8c
4W71EL16Hc0d40swM1cYxdeYKU6vNiAR/M0kh5tSeE51MEhoxRLO5b50z7LKLeTQ8TTlLPhMT/C3
ZmawT9HiWJ12VX3frYaGuJJu08ZYczoRXgXZul6UvUQ6xYYwxA+CD6wlHbey6B00JXjyxP5F8LJj
I8nY8ovnVKKVkRodOdD5CeUF3AnLnQrJKQoTBw9h0E5ojU41YGIOWyIuG6xKM4Bl0A4iYVFAcx1R
j54lhu4S7qxwal+sHGVeWW8DVNvGVEwLX8Ca6OX6Nz+Geatr4BiMSZ69xPJrVcy/1fT7LmjRlM2T
4XGYNX0RW3AQeO9j73/oY/9ZCqRMxGTbBFUG/kiSjooM8osq6YTeYp0QMyknGisUiqdRAnRYMhYP
SXARA3GVjYndmyHqYuYv1ByOl1Ip9GmxGsOO2TIiPgN7rOQXhJNhJyJ+SecsW6XWrpdLk3pF3mpJ
tytU6ZzEPe7Uzl9bIsg2X9uqyvhNDo5x/TTktKsrRKyIVgIKBq1F+aZK9qTF647Rv6mhljCr/FHt
ZIrAgR3TyLo3JWQBX+gElpq5xqwoQ8CbAq7NheQQN+JHqMN+l0zQSxFcKnyAcXFsFV6RWr5qw4SE
DqSp3upXaeocuVM+g4CWes6sSe810CA5iJ+meA5zgr6k4aYNeBJy/T565U6bcjehFlGQGFatdcnJ
7ZxbJKb2JY4xbaJmAz/1OeMcZJHk2nThUg0jx4dL40tfU/CFmMi2eKQyf/E4PVRpaKejddTAXBhN
fW4Z+JV59Wgp8nMhT9Vm8M2zAUC3qsZdmdTgdJp1E+KMzWUQwdKdQ5yyNrQogyUsAj+Pz9IQPf1z
t4zZnsRmz+JOPj0Nkf+xZXzvbvwy/Prr7f8sHDAiSUBSRUOXDO75p8Jhtihx8qdYMUSJP2S1/nPH
0P6gR0RMjsFw7LvA7MeWof0hmiZBOhZjcXlOxflbhQNd+t/2jF9fOjvIr0ecrItEhTa8uC6P0LZN
QnMDON0bys1mUz1m5+oRFVkB3jF1y0vZu6GLYf+x1+36VtAL2KGB/yo5js/YgWw53sxxDcD5A1+l
vlJlVPQ23+h5Ti64EExpJpKzAFIFKQqBJZuodns4ra/0pMGauT5HxglxFGi2ai/shEdRfNXKO3v8
opCvYfdJ6d7JjqlRdiwEfa+cscab79E59jhl46xfaa8Yimum4wt8QcmXgOOHTFcaR3ajAk07VsWp
s4hgRXyaEK0cIQMvGkcld803UZgi5eR25oATlEmxzLMRBifMXTglEeg42hcggSJHAz0pbDKNgFT5
2+y0uXS0Wiz1TcYugHp5Izwohcss7JmY2lW8Hohy1qpNQCjiVcckec+KCyae5rVck1cSYR5ETLOU
dt48pNMRw6CiTt0Kzyx2zMltt8Z09lCQWYziVYaSlaNw0vMunIHstP0QIAMhrwFbhL3ZZ1ed1UQ0
3fNZ1V2sB/SyObmIrAFpdihmbTb0OAy8iLtlOxKDPY9B76yWlyLKcVVw/XzFWglRE1o66SeeQ16K
Q/WDrWE2wATf/StIctSnbgO7gh+AGiAhdyYDJst6NfsfgFvaRCiQOkt95LxgucJOauJb/sT57bn6
EXTBXsVLDLVA+9Q+J1yjpo2FyWmw3HRLRFZO67bQT3XEFQahjrwakmLAj8bfHTkFb22BUZpsB+wS
E8k/4P9WsHDgh/VLC0/KnFa6UehtJavasmW80nGxw4JTVKcYLrjWb7NXsVnizX3URKDeC88hWNJV
nAH5kiPRdto0/UpxEHsYt7SCnUkziAiYiY8VdvAS4uFbs1FdbEE3JN6OuVWDtbKWrolmt4vPEPtW
Rs5vvYa4R9JkeSFROFDc8TBKex3le2OLJ/nKmr4WT8oBwMIH5wLVmR6mo8Rf08OcdlvsvL18Vo7F
7kE+V+sv/yC+yq9sCPomZLBA+ZpvYSt6+t78hLCTks+qkONiCht+R6XVtG3W1Y7f0DdgRLJ3/TN7
J/wIhBA/gXIBhgjiSO6vzfIOshjEGoz9rXEkQlbf4AfgfeSDcRC7ya+I1+kCkL23IPOFwfOq2pmP
kKmIrqXdufb26mP/KmqXtLmRQ6H6N6I6yKFIjRWpL+CEAggB29sb9e0CChBZO3PqDHk65Oqh23f0
JcQDtIUV0Eh1g1pbPusbrBMY4hf65/TEQ3bGAvY66IPMXlnFCuUrTbtP3UG/3hiLQdsSx2q4+BKb
FsuWy13htCn7xUP/CnRFeuAf3Fl1ll+bc3MeSGpdWpHdlFT7PBUehln3qw99tlws6xwdpsNSp5Bv
y3QJEiCoE8kuV9N7ZHI1pPSU1UWsIgVaQIHXtyp/za7waiPyLUpdvX8l0CctlkbhpCxq6Mf710y+
Ke9FOjMOs5LTEyAPTI0lrex9J9s6DnKEloSld9v6KHXkh4MDO0QwaUgNOFY7/bEnNYXsFKBJcDpG
x//SeFMYCunngQgrhOLqqcPEDOnpTS5t4iSJZTHngMi5lxm5cEmmRfeUyKtY+Cwgy9BchoAVLHJ6
kiUafBm9vPxpAIm/yaehWhoAdLtddx4BJ+6qXXzwzkzzgtTZ8wqya3gjROjLe9XGvb9NV81zeJPP
vM/C0/jpr/g/Heag54BGKWA0nuaX9F7fOnDxh9w8iddkR8xSwcMKwAKv9UHZTUAgdDKw8ZW6BDJD
R936e7ImLvJGBAm4GMhdXGaH4ci3i8nB4IY9vX9bOszENLc9xy/gTVxmZnvra7o3hr013vgjUnmc
9INmWEkwj+Uvqy0cLVIIltKBRJ+E6uUWEN4T8DVaaTfjLf7A/Ma+YefOSIwhbA9HOsQfNXrhNSUD
lqMbt+tx3drEC0nww7rLeJ3u3EG5TD/Ex+4CD/B1xET+2j0Mq3HDfYLAAtpiOdN9DlIcryWa3+Ws
lyRCSGVv/RQfK5Yisq2P0CHIZLdJH4L3xpXH4yQuSjGSekjCDh1SLY8wKHiUV3mJLJK3gB91Do8R
IM68zClD5lrv5n+LdkQhIQLvyUzazgGOPAvjzdt1l0Z0u1szuBBzAVAsiEgqVjRvgNgdIRiGK96X
3CF7qbF5aHPdn8gL5R54Vny/AMbaJC0h40qd4dAdpttIi243ux4uGlgRuDdf6RKh99LK7RIl55ko
SfM522bboHP40uG9imdyyhxBym/PzgaP3Gebh/fmqM7moT4rb1ACEblNb/zDiDfDGxaXN77Drv9K
9+wYn0dneMofEZzRtAfz9dg9jWT/GNvuqdxgtOFwXjDJpEG2YtLD0P8t/vTmBNmwWSt2iCAXPKoj
MEBdlI/2v36FQKinsVvEnx0E8mQhPenrdmN9o/9iBq7ILRjnUg/wp0LqkG808COYPs3kdpNtbad6
2bz5n80bgWmPubWBd5iji194L+Wmbtz8kXlK/MlEg5L7PLkYs0gKe6o/Fb7ZGp/LdPd22cH/GIAs
LaiEeG9m5oG6blbSYEchSjaMWLvplmx5s/HS8TYa3cmrVnC/WcfmKHtHiN2WImoLUSMFbXybMzev
5TU/SRCpBAeAyvQF3uZmPld3dHXTrb2qa30nis506K81cyHi/HBNX4hjugH3cMKlv4xWhqNtgEBI
G2tv7RWye6OD+WCce57wuCtWuGdd0rnWha2uhwPgzG1/ij8w6PgfZbTU195DBRDwVpBn9AXPYbAT
lHy9Kz7jH+pMd/4nOWxf1SG+FlAanpML/8M/CFIfFsCu8HfyFZy2w7SlqVuUD0rrEECzmx1z1Up9
V5+58VeKlZEF5LsTKftCgdg/Z18ZSVrB5VuxIm7lJO6qVXWItvIOeciqvOrPBb7DnPRU/S6uerv9
VkJ0IXEFrAxYcWxTZ+przi8D9BNlY9oEOlE9EwC99zGnPpesx8cxWALo409SyR00W7UcGQb5MZbc
f3RxpViaNNcqzJ4RF/73fhxFza/9OCqU32//o7hCOgPiAQmgITOsprj5cyxDdYUeHq+NyMNCtful
ukJRjGFGxaaj05L7RVkoikSYzgkYfxf/IBrcz0/dY0399Ynr30uvnxRLg+WZUhJFIniTl7LY6dpS
4Zjr7/psN9Ch+QLwEhGB/sG5FN7UW4INDlitter0B3RwLYca8SzLj0pxiUe3hnzLqk7hASqTsTCA
fuIfAI7CRYaq0K08jljG2lJdaDBRtFczFHiMP6CRgZeJcTzW+1LaQrIxIJ5oYFgMYRU06y5Y5bnb
6JDZybh0AnrxMgoUOyDynmKC9RKgKw/84d3LJ4DIFi75i3+sn+onCTcl0Zw5I1uefpfYfg/HEc6D
TW1TvNTweC7GSXmZizbyHEkmJbE7W+UCDSx3QhTISslPLtMVkgVoC4+CYqbHzSCGBj8/xNpzAVWM
pX9ZPsX64sCvA63RmDYbDs7+gqMnBgX8OUt+iQktnRukX8l+gDUzbqFqDAwKwEd845y+P1CLTpWT
J7B+FiUsHeHM/BvKXHNOXjlHAwWnIuy4F3PvX0dx21vknw4nmFMOwT0QcqDq7ImY5wMZcG3s4Bvh
Ym1pAS55VGoqBaiZ4WQVkeagdfhM5/1qWaFd1h16ptJVHN5FeRNPh4g0jmD+GwxPSfgmPtDS9i7e
XWpW+TcN8Oa0LrwtKAgNcEOZApDfg4koe2LrQC542q5TH1LpkbSKcQTR5FaojWjhEvFhLGrJrsUF
AnAQDJwu4RtUqmtAbzM2BCZ17boKEZUvFd2tx42a403cSj4wCwd0Qjrek42crsh9QKzaLKVrVLGV
30v5VWH/6U5ZedDWhD+996uJ3pu5LRNX8e8ia3O4TTnOxLZ2bTGcJJ99+SBwetbMbB/SiMw53zSw
4GWSior6Ys5nSNZlf42nsVwQmtDpl0Ra+WeC3dGzG/dhPKSEtei4fpdjd5e8ZYa5unTGe0teSb/q
ztbsXltIj8Y6XTMhoWKxtb1PCXsjlfUsHsYVYQbSa0G5htK1g9GouhUfGG5QIqCASLC5EtvqrTqn
W3JNCLtgD93DGd1p+EjXALitt+A5xA0OavnZ31qQlRkGkhQBPOHG64fVfci31ZWI7mFh7Novfx0S
LxEukmVyzbylIbsqgH9SaDS0AqvM3HbaWz0S9asf80u8VUwqjV1lLdsjcQYBriwA0ctw13zSY32A
B6FRaKU2UQvIcSdvgaix+kxhlpk7lUMaHnrQcjQLoO8SHi8t0PTedQ4EB5h7ebKDEaGjT3hvyaYH
zWbz7/JJN85jcH1Ui2WNl+aqh1/kcTX9WemOgu9OwJlnzC104kMotPP7YgFwd/rqHWliPh2mfq2W
K+O1o8+NKAx/jvaVqLjrtaUvvaTztUVsCKpEwtdOE+ZtfMwaMKp+pxsri75q/hIroMtWnnVrKXme
qaJyrNglY0vbvw/P8c04mo9zEZytP7S7iWwDDC0BVu9Dua2HRSRDOTj2t/4Q8FHiGtwl5IX6tiG/
K+tBX+k0BsiBcfILL9d6Xxb8/kwTfLeeSS5ZEfjmShe0aCD0k9RtZ52GXb8MEEleNJYubeEW48Iq
bHr4B80D+b2m1NElZ0KJDKJSfvQB2FD0b81+Z8BXG+2JT6Rxk6fgDRp00L1N2+Qpo55bSIH9SnY7
HxPRNRRaqw6l5youDx4BNCD1orV5HUjUQOqBsvsqiKum4rhJkCb5BAgqF+qJYlC/Mg68IcPmOfJc
CehIi8tU2NG3D6/blS/Tih8VTEA+St99hp5duKuRg5axInLhJF0kCBBEfWzaF6whd+GePAmHfO9d
8330VjyJL/jGZuwETlH/LC5f9Zfk+EqyKyZ3JOEPryVdK3RED/Ejuii+uui1xZforcSX+U1AyQRA
3sLaPVuuw0X7IZ7qD7RBwyX6pgB18BRXO/T5o0KL2gFPtLJuOOFD4Ka81xd/M38Q9hwuCEhnm1dr
whzaxSrH35id+FvU30PxOqgAwTO0Rhum2iZJF6t8ZVDGn9Ktti4vGFGsO29eEG3gq2wKnCguE+qI
TeKDyHggPoHNeydxJIV/cPPWUCtIa4CGFy80dhwneC8pqXCJHL8XrAPXGsnY73QgGAqQWuF9+rfJ
swfJfQA/ABjA5xNx55IfI99r9xzP8AA4oyZs9GKbTC4ihyQ45OOzl7+amFeYfmn9LVa+deVTReRR
s5HlBy15MtSLhuB0lO1B3GBCtakR9rRJ8co+Ed3HJCwBRxoQy23V+6HH9qcgba2X3XhCD1+FW9yF
KkBpIcJtowL76ZkXr5WRxsWK6ga7jU5OXp6+GrpjaDsL9QHDDb5dj7PphvYfpdF3H7xF5DMhyQto
I3y+zZP50rwRz2QrT54MEZFRyIwZmS8AvrqmD6uSstJW6J6kpBrtKdP9DtEUXAYH6pPEhzj3ZsJ7
Ne2ijWy5gGbz+B3nUUcY9E56p1lDvy1iEDcR5AH4HCIHNcs3U0fzd4vJ+FlE6VOjsk/InyRo0MXN
pw+gm3Hpju/ju8hlVK0oIlL9EOcbAa6nG8Z2cKlMl1BFZCSLAZDDWsV2LNKzJCzBHqE5IEtWIRJQ
ZYDvAFFQAJApXeF13M2/sAtiR+S3bpQxX3O9E9yDC/Kq+Bq4nAu26TXaJpfull8lZHbgfFXKyI28
Zu4uY0fSrYu8E0sQAAReHKjFTtGFOuYUbINLsL3yoADihA13fO3fs4NwFoDXxjvhlSfiz0SPcU/2
I/mCIyvhNWx2ubQfT23p8OUCZcByQBuRVaW1CW1KHMRmjzToTJbGbCVT9nHtDSjgkCA41SymtIMP
1YWsigzHWhrrzWbhrpCu2XW+pI0yGpsg3BIfFYLW3AFZ19EUttkK5UwNb3BRPA3FZ7qJJjtrdRQs
sltOHzVdiVayeeNFcrdmtGUwzG9lbC3Fbpl2Z5XlXC62+azkG/cFQG/YiP0hysWLUSjvUtDQdkLp
4CqIPWzfHDO75D7/ueXRTM1m4oS+xNJk5Ln/QxOsmihrf549/Yfb/5ArGJqFwhT5Cnpj3cTw+Kdc
wfgDJyYCOP70z7nUn8Mn9Q/ZmNnilkVaoCVbPKE/HR3qHwiMibycSxvqHflvaYLnEuyX+mh+5sjf
gDdg5BLRVPw6eqrVAnbfkMfA58WSCwM05zAHuyE4CwB0ziJY4ED5iYJFX5VH/Phn5QH5Jb7fdXai
Xai/0tEePyMmI8NDvNI3dI1mILbFbH9B7+Asn8m9YefhACFzBmN6wW4PAWlyk3WxjS4MRuroxDE/
GLdKtPLN+auM92vfSisVOjczjP24yLaCtCnu2uanwvb8L+vKz+4PZR6t/exo+f31/+Y7swKhD8Sa
19+TJPomqG54FKNNJ+/r3pkBfdMmW8Kmeo6uHiH1O/9QrLW7NqJ1w/S5CGBjJs+wotxmnm2V5Bju
mJPJ/6JM/sLG//lZqr8Lt39/lvMA8acqtq7qzCzVNF5XS+3kXYwXUtqEUwftHFfB3PJtD32wpVEe
XLsdvXmlfSJJheAnacVk79wcpYO6jk+C8ABGV8VtY9AQPhvI+nD+s3AAvGZJgbH5399d9T9/u0wF
J/Ksb5d/c/tWnVj3g8Lz5j3ZdvDGVwpFF0TXBxh4JM7VZMvs22O55ex+SK4mu5VyJYp3l/pbjA7o
qMj/sRPrkf72Wn1URDKHyUuyizefPisbSm4L1X22ZiDwQGeM7SEaV5Vuj+8tNpRhEWz7fy1r/9/P
gosThepfvjM/rRbfEzR/+jTCcUTv28xnUhB1RMvMZttNHG3GirEln1CzmqAw9Q64gFwj/AwaInJL
4D8oRl6s8EHQPkPhaiqPAT1ZKkOVTsSUUjvpTD489IRELKfJs/D/uDuv5datNG1fEbsQCfCUiCTB
nHXCIiURGSSRgaufB+6Zv23/UzXVp12yt7e3tiQGYK31vVGvr3mGNYURpKl2mPcRvxkTkNzKE5Mv
NdwNEMKYAWJUOW24AwrwK+9T7Rr5UMY0980+pLRqF5Gqronjg+RK/jaW50VYU1sBFmEP4SQvEhEg
/5jolSd1mS0hj7RXjn+S8U9R4i8JYARq48VRzYevVeTDKAKAa9hGidF+LapTwvyeuOiLmFdow9R4
xO9iIX4cUr5HK4gNog70a3xkaO9+M3vtM9CRMJszKYb5xMGL7Xx+oY6puzAhQEJLOhZTIvAOSKeU
OflPHJ9oaS/tmPOhMudVN4RjOPeHBPVzsC6hUOn8m71AConjHn19vDQmRwhey4kADcCxH5+txKUw
4SoLrcDWdvR6EqRbmmlpEsIBc1bAyHS7pH+g9jb0ZH+jaYcAudT1oSopgZRv6444+ao3miesOrEl
OYFkhTwfOzcjA4qP12illlFgahMeO4kQc6wBZsNIO0tX4CIgJgQiTtay/dqJHi+7KCG7tbkW4LLU
C0kXZCIClfCeQo2mJF46WFpHQDiUA5JUjKV6DgMaGC8UhjQ8Cjp2Kegd+XmJPycpmo1GtjgZcKCc
b8yJ81mdWL2rP0I0xZ8XsU3/zBHmcUMec37uOLULy2zzWgW6S0q8QgoHlW8SRVwniGz5Es0IS9ba
j03p01a+2eWBv4V4itSHM+/9G6NUXMDbYovdhwvkvyLXEFi3XJ/uiIMcaYPzooGRDD30SdKFYy69
gT+ceQWilEYn2dEcqAF6CklTFaEi0ekbnHuVC6fYcTFLWnO0pViZxjgy5Tj4iddsGW31R/r9Xg0n
Z90QcrN/6msGIEHxYHrtYkOWX+LWzTFJ5jJn7W6Wc25XtX3bMf7b6W2qPX2ZOEqjvr/7LzqZrgqz
lyMX9uhzqnXTvxajOwMW4xSD6G2dIEGg+ei16p9aYee7xiu400iUPuTzwI1WiG9vuhOt3qtsJ9m3
tXTJebcT5uipYjJiQ2NG67DlAmBGlmG0BXLt5ItoizTLmL87RvEZIYQjR1KMY2dKFBnQ87kKKJup
TGe0U6bEpK80I3W+G/ubOlrL8WT6aW7uWYco9SvDy63auh+fP8wB2FQMeS/Rz2q9L/1m4gaObmmz
uWLfef71LK5tgvOzI7V1/IRZsGvsbp09NhCBXmV+E8/FRW4zciZwPrBlntZZVwJUCq8Djbx/Ln5j
BCfm1nzGeMQnSWaJXlQoeAphXjtOqJ/wrk+riSN8qPdD235b8Xq8yHL0mIOjaaDbMCPut0Qq9meB
kVmrrdCsNvfCmyR0YnGoZcq9rUODGUvsMMmtM96H4HyzyU2cU5k3JRov/NEZgVfBQjtVm26W0GWY
XnWiCRML6NTNVoWnolfYShfkiix4JDwqdjGZ8VXSxJFsgmFtiY9kxdTiEKqGdHf+XrUnzSH2ITAj
kAPBpi1DnqvOZMk5hKm5tNrXooi9UekRGvE+yXP9O1nxxkF34U0BLJvLBu1vU82h6nWVW5VNM4iR
Wc2axohdvFGfyLp5wcCAPc3p7NqKqasb3v8Z9iAbdrSmgEKxJw5xlDxVovxpHsDsOWudav1Zv7dj
V3fBGKe5pVmIkAk7/BB2uiJF4iAAecJ50bD6+hnbpMwt0WVTZuFete3HRItBig8m0s5WHW1JAV7P
3OiRQ8VLPdOMZDE6fVhoyYclFZzwDfillM+JT3/Tcj2/V+NLuNHm1WxEbBxPcs8TMANXMDuvm5UO
SyAvanKfOJ9D50VuAmfaWw1P8+UN7zy980/N0bZs98+PN3FKihCyuzi/7fU9AAQDluyklSNc3qcb
SUBAVSkoMIUlF+GSlzvdv4eHknKkbbQrgcjv6vN2iViXfv4ZbAgdvdLd1hnzMgaLyFXsoPh9l7sk
2Vea28xKdTNuPVGYVaKVvTfDddlbRJwXshe/ryxkzaZhah8rP6+aSuhoFiseEY7YicaBdc8o0spR
yKuAxhNIV8a8xYtwvZQRrie6sR9N3DdrUP9ZTQhj0j4/+m2dZ5aWuHnFiJp85TiXqR3OKLUoA5tR
WJ1RqAxDlQP/wz4wxqU3Aw2UenOriAwBt5ISFB0H0iQpo5xTGc0pYRvSxCQZ9EMRMqz5lp6YZMw3
NJ8JRL/OY8FVkbi/Fj5dlZyx2w+9VZ0lo36KoSLVJ/25HUEopG3Gxz72GmQzfUCvbsvW/4uNuZ3F
C+Qx2MnYUSeqgxQBGXNb4Pr13dsPgqo731b3rdDHWQZZT4UH2X8AgEp+KFuTPowPV0/pZYzfPkvB
hKLLbvIbvo7jAz6Sftdua+6MEfjfxBhdhN6NSNMk5iDbSBPswN8E3K7U7kz+frNItYGq4GVo8RCX
BKXVu+aEjOclzOTIA4GX+lnJ5YyAV3eUr8pCt0nqa+uWD3ad7JGdq3DVECRNm0tL2WDkqho4GcUU
y5hZo6KOdgryXVLuapCt7d0YAYAYScSmnQecmGq9pX+OABt9S9bXcX+jWXzIUYZs8M9yAOa5Ly9B
cKcLoGngQ5bqN0TIeB7dji8qKumh/mqWouvP9XRXL4hsQJpHZMW6PxAiKoG1Go3FeguORvjljWiz
hq0w39OjvJNJ+pqGokmyDJZ5tbWk/dhDXRJyAiuv4XmMnEY+fB7+Jux3aFpavNItrX7zsPt+O0DR
G8F8I/bhCiNp7j4pIHuM/kKkeLzSNEsEjUIrRuRVsuyu2VOj0oOdazqZFedWMRX90EYrvxvaVqyx
M6kM9MhUHBP4nakOXFcy+sUTOApPVAY0i9uuW/gmyo3pD7lkxsQkI+ZKtdyH83hhFA+fhyJN5yrJ
qZO5RhtkuEEhxGbJIeOZrVheZPQf44VvCCYL+2XicCIawilX5ErNWUVmnGiAQr7r6Zl+cFbL8YXt
36cmfUpmnGzQY+LF5oSajZZObKpu69+MZ9GZ4aPbpqfXqXsGmyza3TKHk1HG1hNY9DNQTCUMhbXT
ljDxygJutGUyh77fQJstapN5lFLsa5eqJdO2PgbiAfvHMFLh5VFOA5pu0F3LUYmQkiFHyKJ2B7+7
dpFtme5q1QathsRQv6ODPgdLIkC5WnFys5Bw2+91ZhPZPU/nFWfZeiHvdK/47ukRpTJ9VpkperqK
jMzGRPZGU0t2v+fUFYOa9URoGoUlGCd1s19l09ZQ2QvAh3bqM9oNmos75xYrWIYobBAXXqkmDYye
3ZRCZWlOTZdC8cybQZDxPJ13gSOT0WyJBuBia2mo+EAnj1TMrBrfAaDuga39pTLriBOcKj942T6R
E6z936QgZ8gM1vgPrJ6xtLbHc9lGheikDvYarzyNttoWQ6QzWZHBTvHPguomKKgv2ZVN9H7hFDEq
L6z2jTpVeQYHfRnMSHhfKad2NrlALEYbycrXzBoqZwrCZJ1qVR7GRs9NBbamPYSjvyi93KsvDfUm
2jHMFimliSPyEcwIeTfW/dASZ+JMI9EXeQs3lAH7YwYzmUxx+ZsmSN4bOtZn0JLVnRD9ael2t5cJ
Jo0FAIm8TmPwZFlMln1nRHMogcQWqa3+iH8kMIcoJdnNWab2rBvsi1xb888e5T10Q0u8MH0h288x
3PZuuH1t5UfFZIpqF6EruvfYIiSGDF0qRJMzLqS4dlPv3WzrzBFqF73k6AivQNIyUHidClZ7FOiM
mRzGR82jZVj7EXboJs1oxjFf/e5lj1uzrhwmEHXdzCFfUftCa+Yuq7KeLuJ7cVIJjaIahTHt7ZWX
jAo3qiGtcFFY8pp0fS/baBf4b9ax+jWF7C0yZ8T129snlcYNK+Fbp+vJnpincKc/E8Y4ZQ7B2puK
8dlWOxY6RlUrgEIKtyjv0J6SzbtSGWMQ3wY/JD9LJ/2ez+LVA70yYwibhwpWVNtcg1jOehN6cpFP
ZeR89nC+DcxBvFv89o/cbCOFnW8+OdXH7FdK29Ut1pyU80Av2rDjPEtCwnVUi7oNOirXMNFLfiN2
c3wm1Xm8Ym/378W962lmB2LlJDjawE8T6JMuAKUZUxeiIcUeciV0TGNoa/qRUSgRalvMSFxuDjQV
RUOA1eJjN/3+VbotK/2OdKzK0Pvz6AnrgFOYh6Q1dzROKI5AcYN7dMJD8pOdtd3NDH9llNH+wBXC
G76Ria7JLZessDZLEYc5hPGQcU4G+2u8IoWH6157vPf6DF5kNvlSVQ5F/XA0JqFMfOY4PXbdQV9k
Tvars9y78ixwOMk9qn26xhG36mkfi9Dc0HsEVQpYDN3K1AqJ6uIgX7PUSGY809evWWMCGXk+mb/d
JZ0xA5GW9sT0MsU++KCKfYjUbUDMVVP9zSxheheNOz55Q1hIZ0Wd3hKscVZHukZjxtOfEQHgr/37
K7Vz406Ey5pvSAndM74tw8CkZ05Zxx72OlSsqUPquPP9MYXvigTm6TxGpBrMBRciYIqs1eCdsAtP
/0bU6vnUZYXIRCU+gWhUGNrj1J0y+3AaLjzcq1HiosAON5VHsTkKNQRrkpdQsMUj2RZrIp1bLtHa
VEZG/1svaWIrt/K9XGnzZPVBd09zwJQT7jpYZffsPkLIsUK1buQWMd7bCv66sMVToVocoQWEEexO
sflkk+O37SncjJyrM76W029Ql3ltkZp8oWHazublDm6IOb8ATVEMnU9zf97ghunnGiinLjDhn4bc
ShSH71WY08cHLiesK4+TMFqr+fgSSSjqEgRSzSz8IZ0kBp0pE179n9dMNFrL84if3JB4Fxz3vD4M
AwNnAS70vko+QaiD7Dz5CtiLSi8d7+Ji9vHaGPesQwp2h/i3cFO2vGBJ/zizsToXbI/DCdXHOzbA
4TsFu/EFmTsNc9bVqac6n2IaXd333XS/x9dM9vcLNSKMOUZTKgBQLu4pXNZ+/Jf5n8svANgPxnSk
UAD65D3+H/yCJCJj+jO/8L98/b/kV/oE5B6N1T87dv4kvxL/IeB2FHTClzTIAhUc83/4BfUfeGwm
JCQr6LP+YodU/yEJY0XSB8BWHhp9/h1viyT81b2L/uqvz3z8N2tLQwTPWMx7ct2GFuF4JQ7Hhn5s
gDKlLNHjjN72iUP43DKMYQk1Wt3oR09KeFzij5OIwm2Yy7E8lzSaRb7LsDkUffvUBl1VrLHRF2tm
tokRiaNZQY2MpGjTsRR57a0+fIoImU5WYmFmlCFdAiPJXC2ala/fTAx4gHXbbPQVqfgq3qcK2v8l
BsuiR9ZVfmsFfJyOGLHh4U3ix3hEhcoNMydutJxHpSvY7QmrZSa9eTX538XnGDBWqZ/87COKbkvC
OKr+0pWn8CYsepAMCiTilNVIELhP+p+4JmW913cTDgNvQPmS08FEbGb+JLOwBM27ItkPLmQpzxgX
wLjewNsVaw8ht6Mq3/Vtvq048qp68z0OB4t/mMwiQaIosJhnzXhfyOFj0vLKFhz/6nF7DjMYwTzo
TJ2h5Z0jkFI78bZo3oUlse75snTOhPdWU9uj2NF9J6wbXptGE5717aVZKVlN6UJNKMWpABGCbv2u
EmukZLZY0pEpoLdqvzqULbc3zSv1d+f/Bq8aOBKIJJCnFWa/gJGmV1jOguMba4Dy+SkDxVLBz9ti
VQyjnti740lrFpJsFXBBDfsiBaeKSCEoGvgIWUhOWF+or2uAbz+dUEajWMmY9UpMF1qJiIuK0wof
zmfyQaBRzMYMxrKeI7wpO0/BIP8aQpwpTBWFfNnpjfuOq13tC6sk7k5+iaDI11DLV4N8pn79VLwa
Vlv551sXnvQ62Y8KGHMhza/tqPdNWalgVOqMoARGlhEyjQQXSV4t/SoU0AZOOM8rhIcqRL3UTUOg
KUm/k5etxLWpFyTt1c38VWlEkdJqVv/+By+Rg8KU1FqEnwILkPB/ZV9qf6NgWeD+/vX/WiJhnkiE
J/zsf5qT/5uC1YV/DOTn4FP/b/Xqn5fI4QtkXSVuj3z7v2biCmQywRhLuoARHfHqv5N9yU/7G6H0
t8cu/42E7bSRXFGYzYEHAxvnwgSNpNUNbYr2cNloMxUlUbbSv1AyZlCT2ULM1vmQa8Cy6lLENKK+
Ceb/mCdbIBuVJA3OmA25a7vgTAcnwvtDt6G3oMGU9F7EmMlGK9awVW8ns2V/4VggXsj99jPm/bhH
GkMWH2yLj0gwsG5bIKCUwwppaAjeB0ZWQVY674xTZeXEc//cvhIv3X1OvuhI6gIla2IgYJzD8yrf
KLMgZAiFov+zXhUAnp9iNQnNAv9FNUWRqQeRfatPE5fG9jf5FjH6Wj9mxuW/4YABqrZe/xacToTK
zt6lfaqQwH6qZz76eR2y/MQJiuM+S/GVRWJ06K/SUtx/rMJC/TmEEGozqqWAxpn2ldRRHHnNsZ52
GFSrSIiYk46vz05BjNJatKxsCUNHzTdZ+EAa0SCllCO7XLNmqI0d2Q3vgfGZN46wbHC0bbuVYpQb
aorqqXQaXUYwfBU2Z9qujddKnwuWAHNTz0SvnaWuYjXUVnFOBs+zs8iekKI7TLL4gIGTHowDaGt0
R9+/nzK486RfvhsTbVoCSgyzY0nrZpMjZQ1Ut+whyXovN4unf6fP7QDIwxg91pis32jjkL8SwiVz
GJtq+1N5qVv7dsRY/9oWX81Re8D1DyPGl6q4mIJoqhYUJrGIOuxRueChpVv87oXz3lfHbF/8Dl2/
4VeE4Yo8Ec6awjTehvP3/rNV3ckidTm1EqfxskLB6ESXXD9/odzT1/6zy39ET5+3/NucivvoWwTb
hRuh9aWAkZiycP+TDRs/P/fgMuu+hABoYD0dGREINM1GZWWMToQIInFx/O2hQiLU6VyaiBvdpLZD
aSpyIk7ZZ+gp48R7GNugig5qn69iXwNtNPYboeBkHl4/tm73LydYjZk9bjCES/FMaNPgnKV1KsCw
+GacGYODMwdiz4GmCmxF+H5PLBxMuWAh3Hmtmo54enp7OiPB6ug7SItN3qoXAOQIUi1bt49ctCrF
DJcShh9SWNWt0No5wlfduWXXOnHHDA03h+Vfp7lX693CVhPnDf/V6eumupZEEbpdfa8EcA+FsCmX
cGyg0anvEqEzRVqJ/7GcCuTfUIA1DOoAJJNX7Mi67SMyJbArWsjMklJtaWpIDQwJBzowOJJqeBHR
xKwWt4cXw2RUGOHLbl9mMpqHK/m2RHs64sadTLmzm2d8Dw5j53UKDoOQW3MjXu3v9BTZH+eDjJBg
Bm4wgq6HpkPgBJmmOdJtTj0aceZHmu3QDkNLgpDgdk1MDd1aYi66eXmJwml5UfcLdS+uhe14uUAu
vww8AgvR/0pLDZ+nKdNIymQfBsaglafVbsoqcUSUT5TGl7Qsbb0lRscRefv4gZeh0ZbsAGELMvsd
ANBtWTEBelCFN/nU7L8DYtGIvR+WyzcE4mSKfn3MAQDZmcAnPvnXyCrPwFUgxvMGX1UuUN5oNOIp
9tje4RATgpbM8cdQ2NYnRjcx/kjbnipcLTHKY1KdusSVxV1GwoM9/q12BQkz2jq1Xltx8uAGlY7c
gUvOp+s3ellsNHQ+EN5golofygwpu6KPcVfLbjVy80eN1VXbDR/TX66mocDK8ZfOzUMLnflm/TM+
qaUF47/k+FANci/WG+UZr5Q5QUD3KjC6bQBFHSfbyXWElo4e1Ikrr8nsnqWn9yybAWH2nNHyA+2I
KvcDOJCVrnqv4tmt6IRmI4gpXHKJThq54uA5GpoKppibElcIHAmfXAoejl2Hhb5aZ4FbfjyBdMti
XeHB42HiBI2Xk0OcEf9hUjSO0FUwpFOJrholAJDFkvPje6aCjKoDRC3pRq5iGsUxEKt21U3ldTFn
L2hWwpI3iSx4eGqfTmdcVlQuxquxeCBxhezjZ0dTEYkO4DmAL2EZWy8pXL/Da0MoVyJbrOzg/WS/
TdMPXDCoA9wkbBdUl/LdcL2efNWKVlCHQgUDbUH8Aopik72jzuXNHxrG4BOmGdpdRJisyhkiIQjx
fYPel8YuU97KW86OfC+vp+uRocApdfoK1TOLaDs9sNbHc+2BbJbl9o8SvupIMR9JoDHtGXDV0+oI
NLxPv9gQCgdfJzoC+fw5Itp7gAoN5Xfkt8Ip7/3t69cf6vNuWKYVM21mgY3sD57B8b9I5m0p3ftF
zvnwv1Avmfx+G9k4DCY2MUohjbxmtCZO+8xysQi3s2GBH4rdCyiL5ldeNJTqvdd47b9uyi9ptHh+
k7O0yRYxZH7w6Dbjg7ySV8mZw3hx7Z3eCem167fFN9pn9KQhPOc3fzBvLmW3Hn0BMHnZiVf4wAvI
P6DRvKJAzfC8nOt9rgqu5AxGDoJN7qpp0tI0h75eZ5G9kc+fFbasLG+zt30byvE0Lu0ViVRE8Ds6
db/Dy/Kbymegl/XrdsES3Mlk4o9hLpA+MBaC7NaZ+6ndnDwPHLSaxRW+ZucfnRF04vlLNsUXu/zo
gWPPIfFyjerhkcLc69Nk36m8Cck6xIKffsVfhNeye9KqCP7Mf3svlqC75UUSgbh4/FGzRM8fwwP8
qovuqJ1fX8T4b8MtVu6v17J1U2e0QrfMSU3HjMHZBeT5kRq7eDnyp7P2/PmlrZCtpDn2XBqyy0/j
Fwsq9Y20one+Bdg4UgVSrOESbWETy1/mLnvzI3kQWvOLafunu6KeZgl9wFEqBxJYPtxEdMXRNTnr
naH5DpH4abIE1cY9usbKtx6DWpOpaL3QP+OgkXN7LJ2iu+8hQW2NjI/GncxHVkDno3xDe44ci7sH
FTTcgEL1o6OTur6FJWI7Rq0G/wrlDqOLgB7Xhw79q6/9Q7DyDzF9p/feQesM134RIelzKHVOAzPp
4m+sa3lKVv5GuWDnMzUWXtjGYBuaogpQS9m7QkcchQEBGt/311DZh658AWCY2rgp+1/jtVYW5bKk
7p3bHRfjGxmxEXzhR8TnUhOywOL75jV4ueNqFczfS+HMJ4BI38vgq3sQo+6+j28OhZwLAMxY7e13
h5ya2oZFpK7QB2fHTph258zpzoOjcXRFQsffRlULN4y8NoIEMEIa5/mZz0xFIpT4RrpGoVxOpQW9
13s3+5IwQNZHzJTv8ZnIzHe9blWzUGcqOQ5fIjfqCCvpuv7lc9mXSvrF4wYAuL1RDMG6tAXMpP2N
wjOBhAAevkisnimUZwXQ7iwf5fGehrmb19DANCHO2KD/ZqRMUw0z6AtPgE8xuq3+VvvgjUJ/Wso2
6XZJ4hijBgstrD7/i931i2hBPPzB7KO6UoaSMEfGVA5/qfyS1gElp2g6vvRmE9Umf1gJCA/E3yHm
5hfzKfg1R0vurv3t0S7naJy7YJpy9Mc0hDfkF12aAWTrkZ1W46zhbsIQrrXkMqErt+rVULio03Qx
ozHydUUF2sW73reVmxNNMYzJy9viM8usGJOX+ZG+1d/RHIamPGqEXDz3ZGdPE6t2hsJGAYg/ip5D
fySpJ5Z+1h/9Mf/igRr6g8eZbTHs1ksV78rYkTikPWreeCQZC1rlgE/rZc2EtQolI2+nzWd+e31H
XpzbesR5g6fitutupx3oaTo259FVouOVOj4w7s+0Ot8q74ayalagBFK+MCWyObp4yBRAqwrVDvcJ
IQVzdAHYvhIcPCPhouLnCfJTiQ6+WI+SSxOcdLJYHKFxX+9lH3KgvIudKfbL3PoEqE2CZUmfOyEH
5BlopsS81WwoaFfDX3ULyUtW7b4N9qq2kbY8X9TqKqiRoz+G//D8k0UsGbwAWMe/gP1hCjA0DaQ3
qd5TMC0qF6R+Uf3I9xSfBuojFpbUbkOjLIb3jiIGQ713s4+NNC3RyH4Aef+w4QQLiclhnm3L8SoH
RK7Ue6rPS6dj/SaCaWB7JCtF4rOP7WDKB/qc8ne84JQxuIKzeb1Ezs/h+zjYmbPBbq2PDJooz3HE
4d30z9k39kUES+03PvQBq58nC8J7c6vnIC95+PPhfkh5ba0b41uFqR/RG5wRhoqbxZkc++JaWna1
WWGDmHY7lQPZxBPfUzEblHNvNtiHsovP4YN/z+WV8+h/MFSjEHwkY/UVB/wDYfufVMH/S4K2JPzd
TPz/f/2/oBoCt4cmIvAVxPLaX6OaKCMRAKVBrgFlALr/hWZLoijJdL6JfB7f8L/U8qQ46QJRTYKg
/DN4+9+BatQ/kJg/y8WBs//01Em5Bcn5k/S3TanWSRTsQkT4zdGrr3HXKr0dx/P21lqTHNCW8i9G
dvrP1YcusEmRrmSkX91vgoQ18pq5ts69eCU8X3cZe+53jI138g0ZHnEk6gjBPgyfLtjZEXNqkK/V
SXlmh/ehP0SjYzlDAkzQlak8J+E0uVYIbpHg+SvpxP9wbo82n5VGENpuPC+R+MhkyZDr7Y0g+RJH
bw8EIU6/4s/zQ57g9dFzBxi+q5xIvod91GzpiudNHWN24QgWPGFz3hVKS/JaDE6kzQvbikGXMxgp
H8i1mTbzkqOVvyR3xhSWkJevr8Ih4KUbhkB/NVmXsRdD2LWmUP/gmkl+WQ7Rn09m1Cqwp7M2Vht1
NB3IS+mImKRYvG6mdo2OMpjJm6fThYatPxm3eop4GSmfDF8TaUqe4juyMSKivLHGXmH0018y+zmO
ucrsO0XPSJcrh+9D7Yi0OItOyBQ6MfCqao9wHqz1uewNIUqTh7joF+2CPJ4DYeUaMXH5IsTIMFqL
xUXfSuSCMjtjKF2pOjjtyofPlkVyZTAdK4bCEB8dkatFu/Cnop4xRzM9FUviGncJ8LSYnz+N23ce
ciqA/p78hnj6WvpbWOgXgRwMKfDkbBLNk2JqFL630BQ25VQzNKOyG/R68QxCEre5hrgSCpXhojdG
OCXN8JDOCm9QxEDZmjxF40P9crTDNLiLdvUpv3cmilf5GeyUS36Cgr0MWEgwOohbCfYTj+qQFMIu
LBxI3nlPkdR1BLpTM0xHhOHVupEgINhqKWAUhj4As9wOmYvexnjTi5w/kSnJH2zTZqjN5HZNBRXG
wbyzUBGSgjMEQtUWsSbsu6Sz//HrbRPYvD4lE286TZfIQm7XNFjEYH7sFqa+uC1usABXMZlpp5Ed
oDcNV9VPsaHWQbx/ruwsnA5O6p3fsL+8ruz1fHFpyMOfgKxAzC80CgpzvipYDCrUypoLNY3pbrmr
VxV7FMZVNKMJYsFmTR8VESoF9o2tfwFvm49dVJb2ULXbWyRHzmKIZESp5R2KFlWASvoN0KQKG/E9
Hi21ZI6s84eIkrt//Rza+3tHtjuU82eTXvMdWO3mdZ2c1GO9rbd0Uy7e8/KLIxDADu4E9j6Oby15
P3DXI64FUpoH8dmQm0+ZNe8n8gVSobXp6Ee+6hZa3p/XedFf2ytRvPRtPDIuQjs8Y9Vb3e4Yi5fJ
hUrQecXKlMzeGIclp7Dg5pe3peRkXsfqk3k0hG+l+duT5ijn5u8ZEc+0Hl9i0YiWt5W24RY9Fjfy
vrzoV5X3/WjHqX9Ggpbz+k+O0BjCCRUgf3Jnx6Lyf+cTQnX+jcP9+9f/a9cbw3ywe42HsGP1r+Vc
Gpa0Ifr4/+Vk/GvXk0VtjK1MYX+DDf3LrscmKfJNqRwYyxja/p1dDx7l7z4etr0/PXZqd/+67YXU
8E7k6Ebvz+INID5tRy9DoQBOVh+dDFIBEbaQhd8bC0NnqArKF70jPwBpzm0JifCRtp3YeJ9+DZ5I
gJgvbNOhrR5ZtYZob1pg9AaQD2eTghi+bwK4+/pcf3SEv2PKS3ALR7O8oEJhGne/VeTK0ngh5kyC
g2wUZVSas5iZ4o1TOf2whFjcuT2oqaImUAdRy4KrvEETs5M3CnoYzfMfBZrakTtyhw0Z2e0ew84p
PKGu4MzLen+RcO9yDO83tf3BR02VOIkWYEvSnXTySc3cnyrzV0bMoBFwCD4Bl0l30StWwl05fXYR
gsUff1Gssk10LQ/dPT8EV+HExozA9PacgBlRGHix9bk+j37Sne9KRrwbP8dPYjU4VxNps8EeMrlk
h+ZEdAf/aLlJ4miNCQjxVYvIEqGlKUTGIliOFUdi90Rl7mybmyFfC3dYKwJnZL+sj1XapFs5DYLB
mECOYMZCIBvsYYqzpP506CdFEPfBXe7djn+AqPv+j492I+x0nDctB+fMK57h3bdeTrtIj/WiPM/i
ZU4BcQthgcaDvD9AJg23DNEiBIDgYrgz0gDnFfn0/Q18x1uuUfI7lfdEYAhErLM2dc6LEz6Jgv1B
apc0jrnDS9jcQ3p7OBho9awIQQBxAhocB67xYyTYnWAI3cx/ggOyObzZP3JmNNqUvlrqBcttvUy7
37Ykg3iaf4lLPu7BIkASPuj7P7P3PXj/IsLHUJ8eylN6oAURlST9F398yIgEMVxjIyBey0wIeAJb
sAMrtGPRiU/KtjRLFHeNkZuRF3nVPPACsNxmqFi/vDp34o7ssaUbwzsQORXLZuU2C3+wNyYd1eOm
5v/q0rF5uXpzajhRPW47f10tEmdbLPhwVbKc5Jk8EzfIwfvNEPD0WrzcdJEuxFlNRBuADg0jJIcx
9+P+ggPv2IsMfm0/IAdT8PKbspD3/nPinojQdF7uC1GYyKX/WiirVh10wZVdjqZo1Yc/k2eMOjzw
4YYQHJmSqWX9LeMEEE3B+aROmloIDBNPZefwV9p6hAEx96KDv5t09gtRIbJp4Rlym7xRSvAhPKlI
GgH6QNUjzhz98RXRIVzdtp/T5zRZT5B569thT1LX9E4NF8Jwt2HD3w8HanH9nkyH13b826KxNUmx
B5Gj1B3SYSwt0jJj1wxNv53ir6GQXmoXdfmIhFO76zbKBigtPgb7aJ/tVVdOgPESTI5L4F7Uw70r
ycuk2gZYT0bRLugWk6l2IDHq83aJ49qn+5yEQQINSYhBBPxy3m86uGV0v/MuPLQFulJjtK8QuFcg
Cp2deMmsjLwUdejomqGu03AaHOSHnKJyw/GdIjWoV7elgB4TIgL9t4li02imE9O38b5MTBgRAy85
w0GVbUq7J5abABEL84btP0DX4BukDMy5IHUY/HsmRPO2csTbmpEhJ42e8/tvioia+Av9HsV2BWJe
Q+l9Tu301SRmg5Kzdd++c+vdVt31JHrMRA75QXmhXPXtkbpn8gOHWExx7KQccXJ9hfI1I2UET0Ni
To5gCLuxqXtkPP74S23nH8dXWtJWAM74kiCiRO1bgaS5NTgUmabtdOy9/ou782pqXNvW9i/SLuVw
ays422Aw4UYFNChZ2Yq//nvU6+xqlpsP6tye2r1XAR08LUtzjvGON0SbAE0MedW1v7gI9gj2DiKK
tDdAbFJ5Dcx6ApdnmHslDJ59EjFm49EEqmFYTTcezVeDii0lWXAWG30ibGQmcEjxKZ5X8bRgYzHd
GhL/gxFtAsJkIFIrvARScM7RR33jNffN9i65ad4n8DVjOMHUsvSAuZ1oRRzQZGcK8XT6P8Audxfk
3nXtKQDggPXKQllPf6++L714P/0vRCZV3kgDeisEXxDHhwlA2IQvl49hb22x9HjuHoPKnmWwHFf4
BNBDEV0JV2XAZ3ZVOOl5XmhgHfDEGT3Y/qK/IRP8bOOlbutA+/McEmQ0F4/8EePslITCIyYSVyXx
PXgRDls1srMF1hAMSbbDftydo6Uuvr+V5TICzC76vTA+oRsAkTsGG15q2DNKZDDh5o/8Z7wBm+db
sHlOIRol9H3PMlvJczuvHzEOydhEaGhmys1DtMxNr8Ev5hjjgvQBN8oz2RMA67dYh/zzRS3Zb7Xw
HHYsf6aXywZKjafmd/IeiuZGP0KMzopqrpr7fnX+yD4qprDGnIFJtFRuMrLopOkrbR1VS7+06Sq6
N5/Nlv1pYocqnii4/DxnsF07mMYwbwGqbh5bPG1rJz61kyhnJr5BbmIRL5OdSzMDVmacwIyCL1rJ
y1I7xEoX2UhoM5EZBjdFvwM1oJmLKAdu6KsuycJsylnBRGhpQFpWHesmztci00zMkWq3ISBq0nu1
jJ+4KEv+bcIzqgW2M1LqhC/nU2ksVIxnmxl9/2RTMxO5zOWc6SoL0gV3HJdFccLGRt+nm+5RqlzQ
cnbXakHHh5kz3CRz8JIVk2dVQFderzbjKrpTUEtgUOu2noBkbSussl04znU01EjvPG2SH844+9xs
QpujPe4cxX1FI3kqrF1Jow0FIFnwRYvMAKsKF84tljmKp3ZrlpZUNjzcSYCFnuF8YlH9vJ+Lb2gX
udCxOE24ME2pqyX/BG8In8VkJScHOATl83gro5475t6lnqv0bU+B52HuetsdJi2XTxKY/YZ5Op6v
6p16p4ESC8/JxnrmH88kj1GZ9iyc5F/CvImdyLOQqctLaKxLdhkblmxzF2H5spFOpBU3SzoxiA1o
HyzY9mhI8xYsYk+vqtGQ7igvdimKmg+atNEB/XPONL/VCxnOGB8x2kTNyGEv41uwClAP3tCwQ3k+
49/C8G+S3wk344foggaKLoI4M3+CBcwMsEP9F+tcpxuf4+iIdIS8QGt2qp38JWJgPzEZ7qANIAas
Tk+gmvxhfVL1VeVv6Rr89RplWb04Q+ejgTy1hNUuLa9AzdJs+nIS4OCeawDIK/ENeA97gG0xwUG5
72XMbPGwF9kxN70OwjtLztOuIbwbzNnR/s7kcpFlu0R1hHtrKwe29Zx367BlK5Fwm8W/yEcYq8D3
ralT9wX22xYzXD+/SzbmeCHBxKY2ezSP4al51PebOLUZ1Tw4BuwI9TG9y3bZbXEbrqsVMCxzTNHW
6V2Zoa7K5XmXLgFjYSTX7sxfGHPPd0GlaujlTr4TSIpJ7zDb9ekRVohTbyd7VnXdgC+9Z7vyyVxH
yeSVOjlsmrWdkS07YbPdvnSZnTsmjp8wsnXXgW3Pn8HpU2DLIyMBcy4iyNbYRW6c1ppfdgpmnzuG
BMLoaHPlNMEI8IoW/L17VEP2ZLmKOnQXMEHAyVSkrrNO0D2YOGDCap1wfn3CKNY68Z32kuy5KgfT
5XfNBYg3qlR/PfkEdbOIr8rGmRZc8jiK4BeYpNJ0MAuZzFJ7JPhAY3t1wVwDZLpDfnUTUEWajKL6
LVq5FbB6vmeLP1rUk4wqSCyY8t7mxXxy3+RitDgK2tg0H0uAAEwb0OfOsmDuEzFEX69B93JVaTKZ
SNAE4Ped/F9uxeH6QeUzaIsljcYZlPi7dBl5wor/1Yr//ff/tOKGZKnYwCjEZeONAmf6E1dwSrLR
dX3Ku/6NTf9pxWUZyqIp4nHJeiafi//atQBA07rLBv+mQUeOk8v/gitIcu8XVME/b12Vr/jUiXoZ
Lmc/Exdwgh9VCAqY4h2NYz0RH7AyjE60ryOaSDj/pFntx0dM97Bwz5bYVIpQGN7EOU0ZhD+koTD9
8JkU9phBStO/1X0gi4s5N4GAW9fEXlhAylJFewK2wqM1vMktjudRfBJbR8HAuN1egnVYkzPya0Bv
1iuuL6XEm6SzifZWyttA2AFQj/xZS/2VvicmogNgWhBAYR7KWDHwbYhhVDInbSN/7x+mb44wF6i0
yFCs9UPUOTiG4/s9Z8BfICvFcMMjTTG2W3VRdw4lHWmDAAEDbmtzfjC1oWdsFbdlYnNG6doDP+Q9
Udb7/hO8b6TvInZVhBFU93Vh40DLjLjQbJ6yaaaMEheq0UNbbHjamAgjsKU8VyjSpWXauAPG4LYq
OibGGST3rs8Xqk/OhRmMZeUGI5KsI+13FrxWnIyGoM+iMwbmPa7Jg9Pj6CmIFP6gbU2O7l1JZ3L3
xq+gjuaT8Mo1m43GQXcwQQcY67d77VU/qXOcMDqnf7v4s+CWriqlKDnxj5jPUbLtKle4eHX+K0Qi
BKXAOkaaTV+EdCrGjus55Bv89P0DOOu9fxB2F94lcPsSS5V16NtjbotAjDD/7q1bk9AEYZe+/8Zo
+RD4xPg0oLnzQdHjB8/A1cvSq7tF9AwXhe/orcp36HITgs2XKm4HeX/DlCAB0tTnhbEKcMdcSa8G
v/FuHmpUZCQ6PATP2Ayucy/fpu8gwe1r+4pIkLQL3n+aexmArbOFH4jFAFLh5LY8Lzo06wRA3k0z
AHEZFGsAef02PRMZv0bRltxWo9tupORewjWxWCOifqGjGkhswbi5Y+qc43X5ZmV7gAkydC4H/wSS
A1pRPFkb/6XAs+1Cbu9MPyULN+FOP1Foqqv6VkNgzzjm7pXna4UrerdrD+bLiPuOf8JDD5P5FC8H
y00xhD90t8m6u91zY88Rd7WHcSlFtoFQfifpDgnZFMCIEk5pulYiO1n3R/+URV5P7XEap4OlXMTd
rP31qmwmS9R6R5rd/AJ6VO6gzQuP7cbHIrCeMf2dEXtBD4jVPdRdAYqMTkEMgfitOW2bU3d6rici
KkJV7iYAKVSVdzDFbpsbOK6vl2OxN14Rnw53kaO9jue7GHrQcNOXqJkdGqfErrf0Quqi0Wz4StQH
I8AYvFTi307R8kHc+wuc19w3jv8GD3ePMjt2wgcvW5uwe5slvGPFCuyqXNfhWnphNGLWUOpF2nhm
RQA5THxIQxoOFrOVmsBmWnps7O5keV7gOYN/O3L388oK4LwcJChqy4aPms+5v0ciyvsRvCKjOZ++
KLV5YdnZQLIhNaGTlstxN6EB2UKbfDhybe67xOydQ1fmVVWFGp3qh1mICMG03uDT5mJ366CHfAt3
5UZ+e8JdRO/XOgJPEWLyWqNG3l1OaoKAGHnWCruLp6BZlRSSO9AkCSKny59J74qX6FC9tHj3JYfz
bbE736quaKeH+i79Ve261A0KuoKVWN+I4/EcuIynsmOcIUBZdy3F7iQo3HU+sUTOOPmrE5k9vtR3
0kncWOV8MpIQbQnt8owO9Jb9YI6TBTO+E3Kr8aW50yiX0vkcm/RVvTQ+8juoETuLZqHehLfFi3AT
HLhyjyHCRH6gUczRtm3qZc1fkEc3XOQHBUeJ+o5lEqPBC06I2OS1nh/yvbyBN7Zg4oJT/mSa0RyY
yM1lOLquuslF9yzO8WJ0O2tBtmy3NF0d3/lqFy5SZHH5HeZEy4gyvMYXAh64xJCIEwlb5QDbjcam
p6H54QOI7koQAHrRj2nGpb5NtKDJMMPfo+HpMZDgz1GshuKyDG31jX8EihjcavCamdgf+V2TBgnl
JbS9AhWyD9Swj2AdaR78kBs8Pv/p1V2U3lhVlnacYLuwoW+0SB+7SZfKigIOL2Bslt+01VO9Qd85
tRfhtkq4nuAafIfPjK9s8KphxJZgIzLYg22sODCRr3+Uowuw2Ig7PObP0/Zk9y9qNOtfNPR849Eo
PvpGBPGpXSysejhfCtvVYgRLltA2x29dBNWcF/xVtOk8wCEBPu085txDrcgENr2RsMWa6D8QfwrZ
9LJnasacrkCcXRobrhaOgLCWzjSOeKOaAjzhMCZKZlTnA31gGahOqi5FQkckftxrD2J6MymHkj3k
o3gFF28m98GMHw38lCNXJqSYM9JWRxuGE1SowAJfdyby9GBD0FlY79PkbKLaVM/YgewvRBHI6/Zd
XFTbEIfDYltsF+HNsIZh/QAVdR/ZLHCyfrTciZkqHDLcHgd4M8PrB27xMG7Qwj5l3gfz4sA9d0vQ
U0uYKFb89B2zySOEK34BvfJLfJVfi3v5YRKOAuJ5OuKb5xSf/cs9YwMlgO/DnA3eFN9PXCqGn/Cw
9Nd4xW8f4fOkR/WhmteYq3ikrv3fJXdQ9PJLEjEelGBMyD/U1hAx/l1bf/H3/6e2NvT/qGjbZFP/
R4YzTZH+p7bmt3Sd5Ea0NL/FiP+tq9X/kL6FP6GmEZtGeBd1/H/ravU/U8qwbirIKf9hivwv6mrp
CxtAFoA7o6UrKknBvNBnXsclS6KgzbtwgXAithZlcVCgHa4Vfw7T2pTsC9qXFj04npr2p2bkCwdC
eXIY/EwpmS4Y9BQZ6RPdjPS74v9EKWnFiyaYURkukM4QsWQ0XoC7Sic6oYE7w8pkjmXZBOIwDot3
7L0iNmuWx3FvLHH1w8tPff5+RcoXF+NfK5r87z6tSKqVIT5PKzL2F3wRKgrYuUVG0LGZrCrCN741
yAkDAlO9ErMFqHEW8IFryTeYGDEs8MXtpbypAXWVZZov2LHYqeAnZjcgVYVH5fz9itWvryGUpCn8
WUGZ9e8Vp0Ebl4NfhQvtAh61FB60en3Oli01CO4rcbHysQJo7XIFaYYqHH2SsLHuYKcbg9uklDgi
GclejzUKPsTI0tkpcIQrsMdeWVDJC3PeKSiV4g3uRDqnt8+8ADr7Wh/e0vJBxfr5+zckXbd5/9wU
CIY1XEl5Dq/aPG1Iz32qFSGBYZ6UbzFPNwOQCIzMD02D47zXc3GXk4pfXTa4J+Sr7xegfX0P/FnA
FdEpi5JyCDquaF7NTsIiAJUesbBfRIQQYzSU70lKQK1kcvwNLvVaQKv0PmR2m+7zk0q2UY7xkRMf
uG+4lF2zTSfWurCp6lek5tKHAbSxm2v3RoUp2zY1vbLB6wiyLXWnbmuCK1t4pjCzA0InJv78liku
pFgrdr5/ozpctC8evz9vdPokPt3saSWmWlvzRjNAdsP2yV4BMMSpDouGX7gufchcafLPAIJetSOp
ACwqmuzwAAmTYq4RV0dXUovztnAMbpWKng42KhQeLHeeBRLcclppe0ryhIVbSo5/wTp8num34fmJ
kVQirXtlq0irilymdFhTWWbnY2Ld98xlXmMcSBmXFTtrUivPsTYXrJ3BrEfAk6XG8Phy3yrHi/WR
Fhxhw+33F+f/szf9uThXO4FcXzI9z+m3Q6bPCyQIKJ8mYVA29jPJeomp7mB3rVsan3O9HlcavmGW
ExFQMIvv8Rj6fjnK9HJ/b5V/lnP1mKNnr9NO4KlA9yMCzhtwezNX/1BFL9fXSvVoEj7+3u7LfhVg
T4ITWvVoDEuJGD4InAdwzGAf4zGDdehzqGPZQcwnw/a5BHyKOAxHDaOf/fbR+H7h6k+P88Sv+HST
CXGiqVHAjsrCC4RW5S+rXojqiuIOuyF2JL5NdbukvI7cunV8VA7WrqCILVytwLjbxiPChMiXOthV
BYJ7NkB2sYmEcBu4Gl5DPGu4o7wV4kHCCobhrTsGc3Txjf7WyHYbuC2iA9mR/Z8+k2vt6tVOZV1p
V5OzHp+RWoeLemUt0hcZoxsTlvCN+NGlHgPKGOr2ruuZXO/hhFSHAlj0V9CvIxGy8ayqXfHiTMFU
2R18YwNjSkamYQIA8NOD/sOONtFlPn8GhtxESMVZqLK3ShvXzNGaMBwlWrexF4lbMz1I1UIxFtHg
iDzOBE4AXcCZx+hYtmU6LYHEkmUlrKFcxwUPRLOM4Z8IDN87iNQ2Tp5sA6E22hY4DBtJ2o8zqQPt
H+YQH/FgVeSZ3twmtLOdy5BSK0tMU/HywhOh5hAVrT23YEkA5BJKQg0hX8BgcYlMoetcvCnZ/3D+
sn4oQKQJ0/zusbKutsAqkC+yn3NluCK9fCtvqcqBtC/dQtLmQr7N/K01BWd6F0Jy4IXjOSLgE+8C
VOjmRtC2xmVnuSoGmOONGYMVbSgPOgxb1ZXIPPHiduIyYnpjPkObzt6B+0Xl1KIC1e559zqkwcqV
mOXj+kZa6Xk/5eMx/zHW6G+5+31Y3PJK50aywrnMGAGzhNllYnCr8CXuA+YGk1BDtI2WAQdGSn7k
tuT7ToPWQYLGdlTftHsL9QrhVOE9QGkREF7t+WsCJiKQg3ERxpBLMTbTvEaGYcv0GzI6By7xqBgF
kcLIdAhdQjtsKXRCpvg97AGv01cadKC+WXy/XSjTrfjXPgcNSzcolU39GuTNtCosmjzlVoWNkb+H
6kaXV+C5VTfraP4rh3uJi19qU/rhWQNi4zNp0GexgcUug1ZsZ6wpxGJhDg8SuaoMsRhjBj1W1So6
6lcskmC1/7DqL28jycBFXMfUHLfzfz9gehNaitGSJIbGFNQ5iKfNTGhOerTrRzux4NU6Sun4/dI3
HbIcxX5JJal2c1ikbXAjm3cEnpg7SfLidE3BmODq5DD6Y+uj0IGUgS25IYI2MLoWLnt0k9+/gclk
5YvL/ucNTFXmp126vkRhFU2XHUsrYnu6bLrhL7JjHuA449HaEqSxIYsP8U//04vLX+6jn67eVQdS
x7UVXzJevKSbrR4z0FxM0JE1lpwPDNaBMMbncQo3ycojhYaCaE7F4tpRURAL3veXwviyoMYNHqa9
qEyN4L8vhdhoOU1SQlMSYcS749nDLhrGDdW0QBKiZfsEu28ur+ZTR420F+0GiByAOezdANaUZwwL
/Lx62WG792G6SPPkXokfjZogi+KelqIWyaxB4DONDemv9PoR5kkkEmVha5IHcB7szbW+1pk5wutQ
Dt1waypL+Cyo+DlEU9oRy2nokwgP/KUgiQvmDDftCJVc4qn+WuAP6cZNZm4wQfz+4mhfflR/Ls71
kVePmSnlMReHjT1jZ3MsAdcYAGIJ32PxcG5WasIFYvfAiboRXORrkfQAOeBhCUWojhZ9c2R8UcL6
Azi9Y6O3ngAn2AslODsgnYQndXNF95DYcUzgNRXfksaR6F7fwRC+6ThhMLQ5O01JTpbTZT/sP/KX
NTGWF0QCGIbGf//96Y+17htdHU1vcDaciLQ6pupR4GFGI+cUGvp8kGOeZjW2UQgAxZn46J3nKTSH
eaUepWYfo6Us3BFATsXWzTh9/wlIX96eGuxXBa6qqOtXT6qeppUaJOBhDHsZq0ZebZ5Cf6KWVCt2
5YvldNIP29vXu8On17x6QFW5yJVg+tRFSJYYRBDn1RBCdZ40uS17mwvzB+uuSrerxs6LH8qXrzvC
Ty8/lTefNqcQ9nDeNbxleHkRlhiMvbK1tkmbPX4M1SubE5Aqm3tDIUVI1/sPV3x64P86kjSUN+zh
MlnqVy8v1KE/NE0QLhLc3dZs7GG0F3I7fJsAgahw8REg6qeASUmaa0lI73IwMor0n4qVayby73Lz
0zqubk2xOZtda4XhosPVeUcWHfOiCFYeND2UyNhL6xJDOahZLGfdmMCDOA38arPbPr1Nkh9yGTCJ
+eGyXJVOZs6gWE1ZzrSSCGzATrqNojoU+QZBfvDRNlXgGNltOzzWBkVwxcLXIRUxJ+IrgXGM82IS
tkucn+AVOwI+08aSKr3AsW8NbGki44b05TvmkvoTJa8JND0VaOiMNNt/H8o3uu6QYNz33kR1P790
no8Ag+kQEw59huOvz5i3mMkQQ5Vs28FbY+O1LscELR63rvTIYC8ZVnyAmFQkwYsiAo1C6rkg/xQe
sTWb9abLiG4w0PfuiEa+xITm/pIuu9zghGcSTEWIoX1/zIm++UWbT0QTvaoc3kbdg2bOL+TSinfS
QKXnlqVd3NMEA3fra9ydezdsDlRfmEFb8yjby9AqqP+fEmz+FFsU8R2Ab+36T8MvaEolQ5HLpgls
k6hEOLyBBzIjqFsOH6nGMBnKFkGPRMoBUmPHibOyDyPD1vvV5B/iO2kEo/ElKVZJg3OtvpK2l2iZ
dqQ0HDLmDYqyDJl0BVva2Cg8oHaVEi/EJVHzupAM1oRkhnWk34roEylVEMozpiYoKNpDUzY7l8Qg
nr7+8oqWw8zf4HWqHp9pGmys+GQ273LoYoQDlMIUa/q1e9TeLPbPFdUEHQfVd9F4Z2LDq3V8sVvh
WUr3WfaS8kl2l10tbPBQqOuPmGJ0FGYZdF1hrYNyxfZF+eGMk748Aj49Z1Ox92m7KeRzpcc6R4Al
z7VqCSBT56fMXNDh5KZT6wvCzGOMcHFLDJ1evql4P4HN6Pv7fUf5Gp8hIseQcKPTjN+//2khgVKN
8Sj4wUKkGuiJYODgcy/KRu3tMbsbZURd4vO5cWqSElG3M3LmVoF0rqNqQeHe3QWhPMe1hqSr8Ax3
8aZVPU1B2kUhCZW8WQTqjsImfDNjL4GlPS7b5LHX/a2avhhdQlzzvH0oMHsjLQliVUbcmBPJG51Y
NEI/NvpddHkKMrIIzvMaqpW5R/OVeJ3hNDd+uamJ3CI3EDfR1SWAEeVo5t4/icLCiOdQl43sMBmH
Q50lSB4yr+kJFpIpXvOiPFso3s6w2T2xwLe9eO3wlFiRUgWtXllCgxfOt4wMKYjFJ2HXeQQ5zAVM
4ohLxL87e4gfoKmusGgVgANiL7unRXdD5kPmU6wgBbZTtP6U3kO81uunPuxmueC1DITIcChjsgTv
hgKTogkiQUII3jBR/oAc5A20knKb/VLRoPk7ARCGdkTA05iw+xmGFYy3SVnFNFSeKkYAo8l2Bc4z
mxrHJmmNrx1qCu70O4zVm27RwTeshgEdIIC3Kdh+BELsiAy0cAl/SWmga54Z00D3ABej2ZaCh4tb
vWHUqW+zmzOmIM0ACXEEPoDVzuywr/dysCMJd1b0z5X0lGe3kMKhcRdQHmH2zPRoO4XO01Vjo0+6
xEMmzc8fQFmMSkE3GSiSLGh453wVCNgtQTquFn3h0VeJlBr35+JQpEdfsKddHP+85DHMN2Ppgt0l
OP4r56kigPt5gQnYO8i6qJdVb3pucZsa5tUyUFYSLgEjvHsG0AKK5+AoCEt2BzNeyMaq7zzMVlmw
XC18361giqSxDXIIg1Eq17oFbRZaqVPk60QiS3H87aARis4QPymT2lLfC6SvBHMGhw3aBfUZD07t
fahtKbV9Wmhh25FrwIFZeXIGdSHBTEV+6u4TR47XouGYSKjlm0x3A4NsO4WIGng8mBzG6C0zWksB
9qxRPEc+2aPBU4WB4sCVHF99oJsifm2wGMwfEhyzykUCW3uECJpenIQJJA76l/fTSbNN6Cx+h3Wv
5FSj4IhDuTEN148WiDxiR982puLoDPVRC8YCo1GebbtgzN2Ic0vbNPmDrj+V+vMoLM1scUnwvY8I
1X4t/cAx47sSGl3TbSbKU2BnXopfjG9z3n6/PX29TX7ana76pMYwLrDBrGBRqy7QUUrKW3Jmkj7n
ts94GoXZdJx2pjcZYmR2oy+tbotWSd/9sJCp/vqrPtNN9GPMxGRNvK5Oiyiv5FELFr1kx5eVD2en
QZR7inE1Ji996IHaXgmAwPOhf/r+tX/nHX332le1YX9OpXoojWCCK3hC4Uz2b9V4OJuTX1wA1RhO
1GU/yK5JCN+xf0i3A+yCB6t4W8U5G7eNLzkphqrwKi8mFwvGCrffL/Fr5PjT5bk6zhJRF6Kh0IMF
j5hheomF2fLc71f435ATbrg9Gm5CY5plxvw/XA0CjG5AH3ea/oFJXnAEgrNs6iSy3lJB5Zu6XVUX
GMop6ZrSXIjfYpGov1qdGZd9qrx8v/yvO85Py7/Cj82mztRL8s/yYXsh+S4ix5cx7EWlMe6Gnb9M
71V/kQMeyl6tbMO95TYwz3hwsDASIby8DXd8JV02MPJbglj0RYRjO34nlxfY3eaiSG8HTps3H2yN
TEAcgSFeqc+tvJzQMxmjHfGY6ZiyvXbtB2329+9w8gz47v6VrsAjP4mVi6bzDs3W7lY+UP0Y2drg
UkXLdPIHQEC1Wua/IIbT9ddPnMJk6ZbMJpUVyhad4OdqAeNwz74JThRnT5dqCUZWIMGPPEUEvV0M
MKqx79ZnKag/RJa8XsjyRhv3BUfH6KUyKPQjWm4yeIUf6piv4Z3J3tKSGYIzW/93PdUXZ7E8Fzwj
Vu+aqcO5isREL14y+VXDyoL4SyK3dRs9AgATwyIUycFjDyc62WsxRcJP6/lyv/i0nqv9IlDJJO0u
rKevnAQvdvFA15BxPoynXF0P70LuQGxPxF1nLc+3xsmHSI+uyKs3XWhT7CWFHf003/m6x/20qKuN
JA26S51kLMp/J8+KWYbYGvNx6T9J7WnEv8XaJ6QxhND5sMKC3/nTMGMiN/x9F35awFV3WethOYTT
XXgWKH02dHFifpDxkEK4l8I2Wg35rd8uLLfvXMAP+o7whTGcabk6wkfzPu3dnsxD/AuCVRrtv39G
voZlPq3uqtlMs7MYac0/u4DeCjNpH52Ytrf9GtcDRqzQiBIycbtDou7orDr5yJONlZnyUo3Opbs3
iztGRdzs1mHM5q34Xonr75f49T77aYlX+6xvxKrvVyyxxPrphJ0FUB81ueB7JcQ2PjZFe1NivOTU
X8hGiYKTfLtul0E7y05AKI2VzEq6xOyJ8Il+gvilDwElzSrElMWiEkFjMLrVALt3rvVU2e736/8d
SPjXUWbALNFkidhO5eoSC1FY9yM+iQs1ex8paTVmvw859DxemYmWU++aHbbz+ER0BltU7jC4HbRb
sobSfp08KliC/mo7R6L8r44iljSUjD9slfrXN+mfNV5d47oI5cwPucYMysGoa5F+1ZMtAlmISH+m
kK70jawStLGeKqnB5RCuiGjh/iUcB+sKZs70tBT25C8pdn85jKVX5QsJHlW1Y6zvm6QAOpepKW2X
soBhlqP2y3DfaAfaY20lo3qlSM7WFk/iKG513NAu2UFj/xDn/Tsw5sXwQCgMcjCw46qd9hn7oMx0
egrH/HxTanvAfLU8fv/ZfV2Lsb+ifMfYXBevdg+AIVnLRDNYIC20zH0IcCG5k4o7tOsMbyS7KiDP
LSgrcdysbhk99iOKzeynrfVLcPLTOq42EUFqjfM5oibEx1dEVdQvJ4Kzvgxo2cjSied0RfmkZReg
BKwoCQGrSNXm4ehlN7KmIGKLkMHvr85vzPavO9ukOESFgMWAcbWqprGKf7a2iO4GJyRM3so1njBl
eAc6H6lHRl6AivBnTbId5ansqaC/BsPujHB0zp1Cx1+3W6aeZbyxcKDBEUVxpMauzzcU1oj9ubMo
e4Ujz0pkPlVQoMcVKL3v3+glTu9TaQpZGkoR0TNkrSI6xGTizKhn3aGlEnovF39415PQ4+8N/dO7
vnqe8eYpy4i4yd/1uTXxrsNVGa9lsibMJekLyjvjBb3bfH+xv8aKP73s1SPaaGd/vChTNU4C44DE
3UFH7OfYEzMgJrNZBim2jX7RNraqLHz95vvXV3562xO68wk0aWJd7wg7Dhadbp/ljWR6UrG3XtVw
jTmgjpYAX5FsEWCsBSFZ474DclgqFnF9zhNefeGtLNiwkZX7yNjqlxs9JZSoG12qwDgmXvWny/Vl
MfLpcl13UWo3tkXPcmXRg9fRlR/oIdlmOV/pmS+kxjSrEcdDehfppx3/S6AL8FxWJMXAfePqtZO0
ibVW4g5JP7al7CnIItJ56E8SEv+8LqhCMNP1YFlhh914reZSn/XZLWCX0s/4FHMFJ+HZ2aNiZYuj
9Pz+o5Sm1//7uZ0YkBIeV8bvO/zTR5kGWXMJC5XCGMrNG8yRUCOpizHaE70JFaMC4WI8UBf1ydKA
pUX2u+oi3ZF+Cr6FV/nDUq422KIBPokllkKdTawhuWPV1gJiB+8mM1X0d2X6wCanFMsgXGYJZBou
jcMcC3Q+VhZRvomrhwItuG/rm/aDRbI7gAkF2NVx7cYpznDN0DrpD9X5UAB/IZbm2tMSQsvRFv5B
TBejiHMVxgcXm8/sgoEGkdHBinlZNplAzPEqwhmbkVjCgP8huYP9bCGyJz1Asfmaj8pYpvTq+AqB
p3WLM/AbkgHRQ/o7PsfxQbvPiGDcotv2APvkdOU/gXMWfLxR7Q3AwLFzPq+ZvHGB+UhUwuyMx3PF
UecwkQYCTgJi2vHzc/1kDxH7xyL163OO0I//3hFXO7nfN2aQ6nwM1SP8GsQjYgcSBmWMVAlmwrPh
CdVyFHmRf9P6CObn9YP+0xzm64700yKuNlaJPJK4mx5Z3ncREmXgysEDdwU8rOS8lEJP93eZ+Vri
RTiuYWhVmHsL6kIoPTToKlG5pw6JfM+I3wY1033sIA8DOpB2rhZLPDcwH2eUK7mwLi4vaebCq9c3
prAcRS+5Y77XT5zyUnawpsQRMHE+fnjsvt4W/lzkqx2cQJWii2reH+O2gKGCvxsAb+vpWFRQwJhQ
LnGs9Mwpx+wX7WIPKI7Txg/19Ncd0afLfLWRx3oanKWAO12icDtybo9kU5Gt6dsDkNohY3wReGCM
BpGBXv1DpfkVK5pg+D8X4WpvVGJVjzqZO62tFmp6oivkKX5OxJUEbyp5kLCuvOxUFXsMRhTffwC/
K+2/9j2yXyAgEI8gTk6An4+wQonzBJPAYBF9gEATjzCDOBIHlLhu7YWYaBiArNhgYrw9s0bbNBxY
qANALPqeR/Uxyp/QcyjJAmYcWoohcmHO4BYpD/uBi4YisXka9FUn35ev369c+wrK4CzRdUSfuDNp
V1dNsIp+HAw+s6pdF+YSSkSvb3MsceBDpe0tKi2mKYK/wnqvwzdTX8rMyy1E7g2ilw2knhwkTQZz
VRx4sZG5TM5uu0K+rCU2QECBm7E24+AWa/d88VRxMokVdLdCnXJ5bWAJwnqsqPlHh51wIMXZa6MN
BxMHl0AKMJtZMQ+UF1/d5kU6kdyQcnD7wiT44UJ8VQh/lhJcoVZGUXV1rnEhCCtN9ScUe+wOpvYI
QC2Bt0EopaJElwFnvPVK0i8sW2rdAuEk+md9XqVOXW5Jxpj36rpKV0w6ODLCZ+YZTM3abi1vyffJ
EFsh5lfM9Xhi/MyE1IJta7ncopyOBDS/h+jWqFKleyE+sD9D7Pv+fX55RH96n8oVdtWrVmqpOe8T
ehuyWmjDaM9/GcwSahsjahkNlgqrA6LA+Gwd4vKZa05M/dj+9Lx+tWl9XsgVyJRUVduKKfiJgUj/
DohQMF0ktWa7HXAs8snlwNhhPt0gtm7iKUdoqF7/hERPO+P1g/t5EVNt+qlgQSKtDcp0NYDEuRrd
rZEtO3WW4eQBQqp5Qj3DYKE2XvkwMXsk+oPe9ftPxCSB5e9FoAsXNdQmlHba1fZdnsNYGKeqiR65
lU8tAXRbv3yrsbunUWkwrBZemV2j2OQ+kcuJLUjzikt+Pg/IXWUAEttSYQvGDIHhODyfO5IuhQck
mAP2JPmhJ3gjc3D9EvuVOT4SolTE+5GZ2nADDoyRh6ZtexLuLMeYEqvdxFjDn69jz+pxGPlVa+io
vTS7FTNMDVoKlouNoQMPLtxSHZkH1AlrjuBVzHGTXGfVXX3btIshPFDJxBBsoFb9iizSjRFmZDZ8
RuWdedn/4+68liPHzi77KhO6HvTA4+CP0X+RBkjLpGeRNwhaeA8cmKefhZZqqquk6Jm+VUghlUsy
mYk8+Mzeawft0VV8pzn0bMPDYBHMJeG+ewiqLRUA3gbATOQBF81ZZotrOICxkpxHfdOZJ24pY8ii
EYQKTsEcSIzHu1ZB4SAC+IkPJU6Pumf5s7QQOuJH4wrp2IoLS4EvBbQwTa7pILLxJNVnA2t3z4d5
reFeK95kfWCIOwF2HjeF85bb9EErVlytH9yDvyGj2UoPDPjozNjm5xWK02uNvK/0HDDDwlqLTpMc
mn6bdEcODJZ9BY8Zm+NI5O9w4NsGgE9CDU8iStyo2hrMPOhVp/TI5I4joS0Qh3nVeEpB1pOzDQUR
HOXo1WLPrpQcZ0V6bnhigwNx3rGWcYgJx78dD5WDtALT4u9duwXUwvZi7ZzrNzTK4859w/rMfiUw
tuXohyg24Fo2fn2QMH5YCxgX56otPPnF2YsRBh8BXhiK3vCCvnZhjI80DvWaa4wgBOUpusziJePe
hnSOsAwaDeD0HJPZJtzX7NBq1KazDQgCBWQBJ5XBNm50eY6jr9QmolD1avOe45Rwjs+2fJhNjyys
bGSVd8hMXzF9zkXeOkTl855acdBO6EebwWMwwohCR7YkTqFxZwz0OrAv/YYdJhYow1lDugJYgg7B
3ifNbVFhXgZDu9fYyXd+P/iNRZpy+dCg8xuT9cRGU46o3tjbGrfVQBTChJoXXS6jJaR7OZKxuuRK
8yMHxY7eovmjtIF3zljKwe8xxddEu6QxOQkhnaBieF1DTDWe9+FZ9GwJG64IYFFakJ3n5hikUKwy
4PTjwdV3kfowfCOhBfzPiERKz5dsBpR4U7CbFm9ov0OpTRE1kpgqNiJe58Ydkha2GpD8MAIp8ATP
SrQX1PKtL0mpZi0b0KhD9QxPDsBad9WPPrUQfU2c+Yu4lZNtOOB3d1AzQjQLvRDf7LUBGvdu7nbO
e/OBu4NimPkIIn8ezS8CZ5sOC6eILMiOPViOY4akUX5MxkMeCS8pmpU1u3oeZ+OTnG5QUs53GBdM
yNae5U3nCNGzsyrbS17dGkcEQnxkMrKD7SM09fEqRysE1yBun3CW1+R1kMVGTMFdxxsR7QDYslRW
iLH5Su6mTz0+g3Z7TO7kAWoSOkwBIInDT9mgVbAC5vAcKpNP0grSb2xyNmmPcAaI+mBN9sXlpDxx
rmbPSLhDcgCKazv9EhxhGgOPInlX39zszQlukzQDWUwuN8k6vKAVRf3tXG37+BGZqwO/G1Zr6ZwK
QOfqa8yP0Yl+g0Igbr8NTNOilFTak2nfVoYf5GvuIWa1s+nVCVDqL7G+VRBRkF9DNPU4a4/CdFYm
Yh/W75lAfkPvgBVUbCVBgNdMOA2DRcKbHd8DEmxN38yhzK+tj0LzUPCNBiEiK5ZlQn0ocDCZfu9u
ZOxTRiLXaZtjRIBtgibAC9TtcdJ3A9CxfN+nZ93CuudVYNB41yOPr5kRdtcc68VPuNGJpta2GScT
6gsXIsWSk6JD2E+2beQlEIToZjUu8jVChkDfUbGI4eTEfqZ5kdybOgfJruSKHdWdtJiirRnnc/A/
lvWdpSwsSLHVAPQiz2d/TmKFti2JviDWuG8ZbXw24B9YnPE9Oa81D6vFbFylfNw7TucthIpkPBBe
x93D4uVB24iGqdqmwusQ0Dsorw4omXj6RGxbGDuynsOcU8JafrY+YuKL++uhkPdu98xtx6q4wL+5
2N7dzYhvgA8e61TSF3Db8Wscvbx1pAOWGw2hisNqDGPwjrGcLj/s6ZbvvPy69xA/xfYhQ8kit1Lz
BPlhyGQ0JGvPQPPN3uMJGNd8+SlYx/NmlNwn1nm71tj6QYhDbPMRYimzDyk1oObpvNv4KoF4dCwl
AErfLZpF04/CA44tOs8BAuST9uwYi4PLvqrfRO+BV+IL8VD+l1FUgLR1G332qOkBxzk3/XEZv5Sb
xLrueunzr3mhGmK4uWHxZRdnt89/F28c43lCyzREA1un2wy1b6H4Wv72yMDA4nUxN0ayVT6UDzXA
xbAtjZ1Ez5O9mcgp+AJtsU9wMEEjtNY9RI9ivyS3OyvELVz6iUm21r4v9nwTymUy36Xcx/oDf2s9
94AmI05/hnk16FY+3pue2xZPVoBH8Ay4qCxX4X5jtos+6+kUCM9CHRRsErR0DtnGa5vaAvMkW7HS
Cwky4uG8a+TZY9WbDgovPG5xAEdq7OFYz5V1x3ONWadsgBwBVsG1KJF+o11tHmT8QX3So4jaYklH
TaTzDxnMRFg+LqlzoKRdBem3CRu48tEwfLrVgv9X4awuTuJ/qVpN8llV03bA+PxawwduaKSdPdFu
Nh4CAZSTbXIGipEtVBEKpuEVKQlrPr9GW7V/maUfoEx0YIQrbwTXVFhECIhmSHFoWpiLzAcvFOOY
gyj6CcdjY2q6YBc2Zsk8a11pV252inBIUk9Qp1sCjjv+lkt6pBRDUdl8KJd5350meiZBM5HdI3wr
4RSGns6xlApUrdtZ7HrTXCUuG4QjJ216VC51dEORAf4ne7a1c9ZustzLd0W7mFkI9sSuYzzOsl7+
2L5JUuRMyNfbnTE9BXrnK82NmPIVX1hJKYdVFKblkaXoKUBeltTyGmWXQxpzdmBgX4MUsojJob5i
Y0as37sTDs8FGFLJriWYWeNtKQBcAw/OKuEZNBGHXrXNYFvPYc6iclrr80tVPdfqS68xbANPgs7M
yF7K6FyCeVEuhTustfh2MO5nQuUyhEbjBmyRJd4qPNDOxg0uNuZIbugpXyAjiGRUDi2FeDxv3Q67
jIuTy/qYnG8WCtzI1hG+XSw9IdKdxQMugzp/CXVfJ+9YI5uZSl09xEO8DqKI6XPj1Qnkt1j1qxph
7ojEqPdCczj1yXRp4lebf2VyA9e6b2HZrrJ28WyEHHWzVq9T0pWLdq9/4aTFDMPXsT6IDr2rR8E8
m8qZr+FwR5OUxulQX1hpHapIngZEQ+bwahmPdTKsQwaPQUpGH6tTVFxoL8vSm/PVer0FghhVd8zQ
xLdx9tNLY/jiHVc2ULs28HGQmayU0LEypK7jrcYkLr9zACebR1lu5hYWEel7hGIduOTa+VVVriTx
8Avgn20Zh+JCcdnozhanHo6ECUVkcVGQ7cxnHd9n84j7SuTqqp6OcEqwIeJgW7xYLOYX2ax4il4Y
TCHWAOPoOED93yXVVvZiUkRb55CzdMVW30GY4QfPhCwlXoSJTLsb31wPiafI0aqtcTrHXC04xoCE
wqSsDg63E4iwoG2WLSWmySa5DafNrFKOt/1ewATGMhZvqy8NLKAi1gHPK2j26I+XBVa/HzR4NreT
TeL2Jpk2B13bmnlJnA81eqMzt1zJgQYa9IckfvN+EfBqW6zhdOw12LcSyt1p6i88s4ZKt0dbsteb
A7oUTGih8KaAmyj+oB1eTR278++J67Z6pdr7Nt4I84v5Z/oZZFcqeV8Qt1iYPTK9b1QG5WtrgHN1
74KNUq9zfKtcdPmmpofSePzj0jjYPkoVaXuTfatxeeQLN7m6mNbtwGiEq59cAnSmzX4Y7piG8OMz
AstYCRMQY67GW6PpVg19xYcV3QYLuAYtFJFhytJ/BAeBRFpc5fN5cdayqddB6sshgwFyKHiVq7tO
AcEERevWmjZG7rc9VNlrFkZjeQ1TMbSZQz8OOZ0BNLA72garwrgF2TC4XV6r+KFQCUZm6VoGh6a8
gvSTWRyW7UpBrBtvew/jLgVlCPpqLxh5kcKCbkwZ1xM3PUJzEzJkhi13yuCT3NMx3NbzZrpzuxO7
SPWiUPXqvli209ug3SvlNY6EToU/hmHimWmbY67bV9O+U0hXeHPLXUAOGBzj5I0CGiaQxbWIkuqo
0SGBI/OMB+WrmFfsvRB7ooZaevXpg3BmXl6uaVZ59L/4A5VcbloTR/dz2q1t/ZbYeTJ3uF2Z5gsk
f2zfibpQXlv3ETMXSjwtX312FADhpq822efMggPeWApZPSy+FRkZ2Vu13Q/tnr6FzQcHH1PfpvDq
8KAh8bR3pDCr9Q7L+HwDSRr/v2sBUb+LsJ/nuKk8Km76oMwF0tj49LVO9MbaZTFqyhjEmbo0RLy1
JbLeahmesTcyY685SGXrJDsRHII75u70QhqUIeLncj+S+BtgOODuFAiqsFZGq/ya6SzDtflRGV9Q
+Ocp1xPwotkzwdEhPps31JsUXHq5HYU/K4fcQGDs9ckeiy0mOpF7LPbQz/CdYkBTrIyMcp0BAW1w
bV7NFOMha2cc5wi8Ak53r7pJrZO1yLi2GeAh00NfQT9kGAj/wTyBjUWcU/m8gBQQxgKuzPzhQ9bH
OPKxGBbLKFB5QkJCe4cAHMk1Kiw+NkVCT8XAhyOTE4tZ4XWueixnse9bA7tRPtnhFtMLblQElfR/
cXJbpDs2+MSpzMS/kcBF2SWhxUMPn091+sgvgMmy0nqI3nXoAgb/2rceqGxo/RtiI8hZLNaiowp3
/HniM7YZ6a8CMuSgUKy0T8poSkEg+y2Xns4W1F/ordX12J2EdjJTlH6Ps4JECgfoKhqek4NCDKR1
bsLDknhLpcGK/p6XFnWSgKuXHQe32VC8yRc8WdwarBy5mZ9rm3T0ZYY01PSrJ9RNaXLEX+ESPEya
anPPaCzDGxty5WgYephek6+dnypu+0kDgfZVs5nUbPiOsj+7iKXClgQ9fNPaVnDYzDjWWOp9FcNL
3OzT+kYBQxx8oDmxuiMO90xfR57rccMp2jX3Gc24NyAB8xnvVzEfbnvD+cJdpJQ+aIHM5jbsN7j5
3Zs0fOCz5ZAHtnaRsldLIWsZmyA5y/5ZlZ42+90njjqQEjQ6HVDoBY936Tp/0VisVGoknpyoUDZe
F29QKhSMIWCYqJcLn1DhCOMyGCflUNb3CRMU9zqn4mOqQSNGMaYQibKT0x5lr42ekOQYzjL9Vmrn
muKmJMet5BQNOxD6VIoRirC+2yUQpZ3F9g4yquOSU62ttsCzXKATfBZKMuMbmmeY1uFZTR4Syj3t
SpiPTX/SbXvlMhmHR1IyvUp0aNSbRFtUDBW3UQOLtIuThMrtIB17P9Co2oLRFyfb/BqPFsdO43fj
Rue2HdJELeE4BvHCynVtfDJhK/UvOb2Urg+sinqBwqHI/PDCri07q/0xnEk/qPhBuVMJWQPnslAL
cOG6fKj4ofn+kKPT0yChOVbEAMktY4Zi8HBUF9lpSS0I71EcFOBcLVLhbvrgPRJXvXzK+ClzYsKW
+6pzauSwnlJf648pHFc9e++bh+FzHq7L5rWOb7TiZZRYstFwniyXUXJyrlnqljVJPDWqlp1a3NnU
GXvzM8ctwco52FoYd9G6I1BZIOnYQA628prdKs5RccAWVpgXdup8bPVb+2ms3kp8XPOd4oKiDu9L
g5Q5upfBAb7tbjimanLNsm20lRbQiOzGaV9i5jYaiTiTLwcBwOsuKHfuc0qassDidTXT3bl9uR/h
aipMPiLryTCfGjBdyWflXA8k7KXvnQLSgmnchLVcGLuuum2MYyauZ+XRjQ5MzhIcZkn2nqbPzUFA
72WQT91dX7XNTYYOK9U3eUbtCKPrOBevovJ/H6n/r/fxv8JP2G3ZFJZF+ztC6b2spoa48e6X3/73
fZnz3/+9POb//pv//vm3POSfX3IJAvvpN9uii7sJ2Hoz3X62fdZ95zUt//L/9y//iXHFevL5979V
Zdu9Zuvy4/NnBJVAAUaOFb55/qOpOqvDP8XDOmzoPn9/dvuPv//NMv/N43/gYdmGLokspMAQufIH
hJXQfsOe5Npi8e2bwlz+6jvGyvpN10HACss2TYBZyxP6jrGyflNN01FVG9KW9XuIy/eX5af35Md7
9D+KPr8u46Jr//43zfp1A/TLU7d+kWjMRgdQIk61Xep0b1Ef+On4WtTFMUwHcjHR/K4bPDxZ2rmb
ilno5ERcyNLljlDsqinwrbE8OWGAsKTbOCwi6gK5qJKwxZp6glombPkDS1gTeUNnau8Zq9kIQtxc
xy9mg6a8i7HskQZTmfWmnijpIPurnCa4eDbBXL3WA1XtuI1JfCH1/j4pYubSMQEdNRLQMAnQ7jU7
tcTXbJeXORHIJ6izJgLZDbPYjgO+RBLp/MJhzFuzCO2Ep4ZwJIm76oIbN42IwnbPsiParz2F6Ucy
vzvDi+3euAgN2EeuWRhrxXSlKgwAqRes8tMGb9MsY/4hkPeOnmDfdBD8Qg/UFKLU8SXWMeV+A4i9
rcld5+BzOiiV74bjxfKgaGhYDLkTrdilXUkRTIPCRGAaa+Yu2lnonKi8ANQRvfswcWMcdCa47bHP
TXp7BUNtf1yI3Ah9NkVTf9QSxbObI6MAFDoztMnk/BmioGzD4K4xKefbjpt6S4JkMykg2cWLVGLi
d0o/70l9bvqvWvuyeuxjIW/7OtVDCuwcBCRxNqgDeQIzt7XxI0rhTyIyecRg95oEDEvj6DSY1n2P
+DozFL8oe4ZAznDNEH7bQQGpsuGu7SJm2IbyZkT1k93b724bv9sTkHJQhcF/8KmDPsuw0VeaJn4g
w13UU39y6jjCYGf5x1Pn3zz+OzjP+Y1POnQja+Ex/OP8+A7Oc8DgAZ42XeBnOvS8n06d5YwSOLbJ
MVzQen88dWDt/e7jNkFIL7zqv3DqWP/GvPHTj/6rRq2rtCYebfQvjsGUv4324RTr+w6Fd47ldpWG
Bfd0a2e00UeZfalTe+0EAbVg6RtDc3YIBYksWmhT6iwJ622m33VV/FQXxr5JE68KjFtNJfOEYXw6
wHwsEYuW2abM9XMeEWXtps27lNlplIPfLXTr7oGjSDA/1wiLKk36oL7NSWzdNa26G0dl61rxyewp
X7KUePb2tmPFZvUA+2nLGixSkdP6VqLcZOn4riqcJsS+jtCggQgR/KQdO33kFG1GJKx2xVYliPKr
Gj9mJfKZzzeDhIG1ThGjD0uZ5qlieuzpdnprvFZiUPY9666wLS4h2neN4pZxojCrK1vGuKUC46qV
Ub2TY5FjQyIBEqS+IBOjDY8KTtdE74tNEhQdDs5wr6IWmfBQVYqfQvlM+P98HIFNL4eXuMmb+VgY
ki4pWSlNhTBXstUZNi2TxaoCmBvhYsTmEyo7Kxd7vTbJe5tuXKFdjW5N5xIRljpXzDLMwOUQzoJN
1XcLJLj45pTWVjbkJ5Up5yIJ364AwME0WrOH26IgmgkNRKgwxRxIBGMNrBmedGG+9b4prXOpQfrX
qIeYQg06+/bB2fViwuZxUiYmo7lyKx3r0RqQv/SkExqEO3X2U8WcpamheXWpgtBDuVRp9DSwF5nB
EE9pfzvqeCMi3Tny7d+TLrq0Y3brVgR3qJvOLZHpdYzdAdQ26dFE1If483VydTassO3YhyASRTdL
O0ZjkynVXdxl3zI00qLpV/nokkbF/of1g6mFAGKwS7FnnczGS2EnUz3sHSZSXc4WloW3Nr/17qPO
JyHTxaPevkunYDxynUb3FV2uKfC5Y800Q7ao1iJPxEU5ATOiiY1CfVfN0UNA4O8g1V3vYM/ktjS2
jy0GJq4leNVkFIUQnK1n0+m3Du15QkMKwYHwNWKhCuNs0mGEVri1rW9VP+ztxNgmLT10TBNNQ4Fr
bRWxhOaapX6G22dUA5Y9CUs+OhiZ/ZZyiwssUImoJmYCFkT9QW1E2FrWv5WQ75nWk53WShaCgeKw
xJ3MZzfVfdnI/HXMHJa9cXUX5t1nGtfHUCu5YxbQ/dTmqCct63U00TmhCwGVNDkViXzsG7yLY0Cz
KWblxh6dj2JpjJX2ogbqfZH3z61Jo5Oaz2NQgrVHJDqk87stEYWFE/LhzHaIgCDVsoiI4ZRucGeN
dFT6JF+zyD2H5BuFMbMiE09MtFZlB9ynjFmMx29FT+BWHlxQ3T7FZfJSgearUrW66aqWxdSQnLTQ
2NVafiMHKXfdFG47Qx7mqWPIY7PtiOv+SC3lG+mE6EccUMLcZZKUs9SePi3LOhbysypSug5otpkz
PqqLfMNAFyKYjXQhqlbByNCwy7fWNA9urX0MJTPdzKax1RUmTMxCC90at/xsTJ8EgWvZgkybo/At
DoOUHY1CP5wUt3mhr4PCesndcIkxH/aKZZ7ihqXrbLrc0msgloPypZHzkgPTMOpmGw79vUF9QxuR
CpwlFkD7sSK0pcwtv9KZ4YlaMfaOkoK4X+wLAX0Yr9LQHRw57jWj5eIz8GtPRX22qWHGdL6qGbu6
PSJ0xd4Vmn2LJuybAZ9dZTEWCAdEYvKoDZEDmYq0ztEpb9XRfEyoBfvpySC2sw0wpXRDBTB4TjAs
9OqLM8z5dhDTq6wOIu5X+uBcyjnLrot8Noi9wkPIPGAKBRd1fWMqABjnoSdjr+k9JcVMP4RekcpN
nsDSc6cyIoAgfhgTBqGjaW0DTHqpEZKV7gZMoSE/N9Nz3Nc5H7GKnAUOvvVcsj8XNfMOTTFqJFXG
sEfF+MRh81Ga4oFhQ4flFzbkPFYvWml+S6pg1Vf9UVbBebTri83mss/QFrFcc8zsEGciOSuiK1lD
skaNcuRFieUi+3CrTV0zkIjLs4GJK5nEQdXIspPC5mUeVzU0WCNRr3KSWAPtQytYUwrtM7WbzySY
PtqsBuR+H0qey6Cjqi5R29ZfEZueyG6uDOYmBjG1ZUN7XKYRhdz8rRyVG2EbB8zensOLbUz2e5So
G1lALGnH4eA24qKPqRdPbFpCYkelcy8jVKlWzIreII/PFPV7mTfuzlBgr1iA9tVafzLZ71dkIcHN
2ec6jI8x2sU47nvJD1qTA5Nm8UZF/2vIMl9beYoUYfiWMk4ZjMTr+/loRMgpkWVMSuXlMr8RMt8U
rJhFP3zmHRHMxfim5R8c1ZthMDZpCoZvaPvH/+lmxjjbWVkyQGV+OYZazMRJQVdJZIVpFP1qTMKT
NcZbU1Tr0R79ArO5DIlFjiGPGwWHdOKLLMn+sX/8z2yuScCmrabgdF1Ht1VEnX9S5gpsdD+XuZSq
vz7+R3Nta8xpiVYVjr0Uun/7zocW6m8OweCqpZoaqjKQTz8119xVAYQInUbaWWxfP5prrLYmVbBh
ujxTiuO/UOZqpKb+vCP+5an/npL6B2VjVDu9pizZKzIM32vVvAtZ3tOCSUQMepe9TDVoM4D9SiJW
lXufs0qLqXGcJTWNcL9wpHFGVGSbzn3fMAdm5h4NktE2QcuqWlD6OfVLnoWIcsvxzVg2VIV2cSvt
SWMvOGquN9jf2qE9dDFb6HEaMt+uXPZGMbMf5di3b3OebOvY8LOWQX+JkimaYuC6DIjjYEDKTshc
YqKzAzNZpi1qpLuw4vbpgsyJnCtdQxUVKc8m2ZmheS+zkY8/UQzAO5Si2Kjc7WOC0+rwK0iB8eCr
xjNW9OPJSbuXrmfF3H1J/G1qxlB8cu+yHD9NRxICvv9Rz27Izrmug+KgGaT6Gba41i2mBJWg+rgd
xV2OAbtYtCXkpIdIneFpBdVTrD5GcHYr63quwnvJ/SBo+LjWIQkm+D8bNXwpIjR9ZcmgkjdiGC58
nhlbIhB0UOGZ4dZyafoV6iOXANsy8ubskKCp0fWUuMBXDbBZL8YrZWbNoc0fUvYflTVfNdy18+h5
oGhus45lNvGF0ZU6LVIYOuoyMz5bVmmmFX2Zonh1TWQnk/7a2t2xLMaPVFPPboo+u51N0G4J6ENG
IJq5syX2y5g9N9Y0YAn1rcZqXG2TfTOTd83MyWu6gqLB2vQhwY8yKzYdS0VBDkagktcyqBezqPdT
Xp/mvr0d+36ntK1vW+5rO8+HmiKjrZuLIvuj1tlXQ9i8OnHpS23EkIjqsYkOYTz6GiWl2pql9588
J0TwQRcsiE+mCXY4Of7sKDPcXzp29MW/Pv57x+7+hs5ZdyxDd+nAf9cnf+/Y3d8MBn24A4SpLfPC
nzp2/tAmJAqX5k8zQs0misr5x/G2jA//wjFmWHyln6QuvzxtscwQ/3CMmUZu9PrAZTOZLJ9YBcbF
7Gva9TCxlQvTtdJmmMmMb0GXED6pAL5pN5MB8J1t2DwVx4lzy6jYGY2up7DXTPt5HbJX7lBfiPEt
Zb+jEwgnUm9E3WLnT7o+nOIp3gU107mR/ofsviCU+6JWNkaabC3T8fvisW4/EvstG++plQ8gdHe5
03kN+/eZPjsrgucml15iELAx0wHyzcFjJbN1bsFjh1SHegwMc7a2bfcx2NNR094DelGbqI4UN3IM
4KiFqlCO74JVRtJj2XLmVY6mVBvqzTRSg+cQfgPrtYo6ULbmldqTmcnAPpwm31EzwmmMTUGcVDVW
l7lVvVTXzzNa8WQ8avSnOVInKzc3GAphyhoYmT7N4qpFYFpTFyfDc++yl+8RQw0EX0KHLLNgZQEM
Q0ZZjx+aI7HHkpBT3c/EDem2BdvnPRccuIJQy2D0KxShEzpBN6L9c9KbclFpgM7px2NUNV4zUwgH
LO7JoGGpESXIK4d5pbv3k0KqUZB52ciGNnJQrbWXJPwcaQysELmrGxxcFASQkwZYP05EukfH01Ny
Pyankj3ygy2NreTo5N2pqQpna0TqjDwjQALGZSMUjQNY/Ry1+EGMRG+UNUZhojCR9I6dtksU0NMN
eLuZYE0AoTGm01ZPPTOSmKqUm0gp4K+Er9LGh5K/KMAkmzg4TD0qVgezQNkdLfSKk3t0St3TnWDd
qcl1MnCfSnFYB9FWr74cwX7L0v2KBVYaKrd5aqasicALi+E2ZlS2rW3zy8VwnbXUd9qw7MJSYO7J
TGdh3bgyv81SC5S5+xyQShizi7e+xQNuvr6quAE8EgtH0E/uWyQdaepN17g3AvW7rjA0Nxq/cep7
R9RgR1Rq3SG7zhJyp2KV3fVII6+EJwzqNaASuYGq/q12MsJHBMMlo7pNIypOpfSbeb4f7RJ1mUGe
9FM9QOwDKoPMflB0JFMfAbq9PvgacMUO5YUxDgpNXDAqfHDtpCedX+oqHUEDfa5FxIJZVFfih7gg
j9niD9D3HFL3s8RdOVGRK73xNaoE16CTUlHDlEF3DFikZQi9Wlw2dniVVN066+ZdZ39VTES4D7Jc
bUly68FfLYYBy4sqIFkIA3I2t6Jp7vQOI0wvbtSATS6RSQI9uFmYfkevWVsgo4b0umPPrfcMGkZ6
RkT43MfW3HpXZQ/N0Qb01wcLuAYxRTALKOnmemQEH9kKq1WyGFI0lXMw3mZMoVWjuBIRDj2euK4N
nyxhsNvIhVhmg03mJpmk5nubv83jhCIeQThzsyiIeJWF8AKa7tFE/1y8iGhxiw7gV8fukBYtyenA
qoLcfg073oBRyo0RWIwMapQGenrJteCp7IZ9xFY4MLqDTrsuq5C0STvY19yQk7ZHpsRwJwwDRLff
cyL+UxsHk0KcYTM3OMtxuO382d2WifW/NA6/Pv5H42AJx4EE6/COWvayX/vn3XZpHPg9f4h3Gjeh
TbvyYytnqSpFq2baSydj0VP8aBwMA4iWavI8bZiE+l+54+r/Ek9C4/CHpy7UX+64WhnUMk9ndRfO
Ki003I3CeMsYyWSEiUiId+RyFYe0I1ELG043ZZcg5aQh5Ws2osdmNI4lnFfFNL9kQmhyi/ZRxsVm
csQ7Jtx0G0WwvfQJ56NEsKQ0OMFnoJ/FTDYLsoD8bdG/SdxfGar20JCeUuIkgTC+Dymya8gfJnFy
Ce2/GSIEcW35JJ0QHFJEnGOO7CSwYxhxhD7McbbOXAFXtCieW+6bTZoigKphPRjYuZNkxZjIqx15
MbKzqB/bxURQp6uh0Z/yButOXUTriOVipzBg27fikgYK8hES2m1kOZasrhIxIwkgDy+Q1UprVRZL
WXCTSQiYmQQgUmngIpIOxEeOxA9tac+BnIXQAeZjlSefo1uQRGPtQoQc+fheTtDWlOBxchFT9QuZ
l95C2DPLOu1A8AcTLsHoa2BemsCfHqrXwEpXqvMZ2SnpvdxEm7q/b4rG65j/jA6izRmpD2/Gaxtq
qJfcW71XD6ksMWXoNuKHEexNSbCxPcNkiQTBt62v29lj5iSHKUiuFDCmcnG3q029sV1eJCM+ECly
HQfsCnrx7IzYbE00LFZ1mrujK2kzXJk8iDwln5AxnUsIc4VMFCKv1zSke/KjavbdbMUbDV+AllHn
T6Zurp0meB0HMhRHc1tjg+gDovzUAa6iY2ykEcRr2cCsHp8qXBlJ0UKJRzsWMxRviQgt5mdRuQdl
fGhAL0gZbFPZ72T0zs+J87lb1wFxaG2I+GVhfaDssc5AJza6Wd/rVRPfTGhBA9stVyUyUrd9MVUy
02CvsL9f6UAJjc6guuTxSMWwGd9b3cDL1jvnhHbI1jocTdhcHTYtwTORroRd15DL2D+HsiFA/T7T
b9hEblmWeGN8H7RcjjXhZEQJjBaRmFxVasGb0CH4Gyzi44ueSO6p2yZVeq6tk40U1FbGU2KmxwhD
jlnYR1l3r6Js901m3Axq91Da5HPr1aqIxVnJ84OV6A8q1Y7WfvwHN05Mfywb0QKKB1J4l/Puz49y
Oqs/rjo5D399/B+OclV1GPa4jHOAJ9Md/TjKSeS1OMIZ6diGvoxnfhzlDE1Ux0W87ywZYjzqx1HO
1YSH3DU1exkdaX/tKP/VJ/DLU19uGn9snhRlSOn5Ym1XDE+aG96ldXZvsciYsvkjG4Mnu+Xz4CrL
DF/nKnHqrbQzlFHwwqJFgyUWgZzGR6IKgIhHan2TNPV+CHA4mSExqgPB2JHtrFODdoUgVD2RCDG0
dS9wp9U2tiPQokrNprRhOGCZnEDM0TOFlmjOcCWNutms0vJlRLeWaBnObrN/zRLUuaxe+B7GMVD4
6I+4r1qmsiOS4JHRTuxyXt63w3QxVOzVsFSHPNqUrETV+JQ10Z6sCphr7bwzIbQ6gI8thjyRmtKJ
IAdWU87s+H4UPR+Wqwzro93/H+7ObDdua+22T0SD7SJ5Wx2rb1QlqeQbQrYk9n3Ppz+D2fFvWwly
kNsAeyeAHUklibXW18w5ZnxXvJfBJaHXD2gDypohr+izW1Lo97L2HX5hjqejrkZdqSsMVJL6ahcu
MOHbMGJ39byN5jdYknT3ItEBNVgUk05nSg8aTmhPmdHCmCoIjBjR0Kb9fXSlV78DehGRG6vlZOq2
prYtXPFQloMgsMmkf7UfUEFSsHkymyEQbl1fZbsm6DuUiuNRceUOS1sBmk9/0MzyWhvum6Wf+soC
E1kFN6E2TzoIz4CTJK+roxnapy4i7NizNxlsikoa9hIywT4dHtNub0XJShoVVkfSvVIGxDJjsGma
cmWb0mNrcdGwVHTSrpRnFTppLWOIFHI1UNXO8hDiq5kuRM13kmcqe6X3juhZu3ln3TarB4xJZfUU
1sHTmFkPlYQs1fPtbakPH6O/D+oXs8ASSeOmeM1ysOJFjAQ/yOcVviRDaQ4havcu98+S6p4TBf1Y
PrI9GvayjBAlCx7VJHwbSonyfZiE9M2+U0/+cIjkYFfmLy5ItmKSsspEkNBxSKhnu+TENT7zbdyG
WM+zKtyLvIOPqwO4jed9mp+jUEWOSVViNsZB6DG7g2qlS922DUjLjelan8G/RHn3fU9NvSvbEqp5
YgoIlWUsYeM2Jw3wPSF9tw7ZYLPNnjTPNcZSOSnncUJLVS4VOOKNS+4mwWlNl11LQ0ClB/qSNcFk
P7WvquYzJUVQn6gk28r+n7yt/2RlbiuM8y0xzdY5WvVJ3vEPxzln86fK/G8+/sccTHyxDc5rwfzd
sJDF/Bzpm4hakLzoYnLpI3z7XbliGKSOMLH/fQymaQo3gooKRtbVf5ekztf6NAb79Ko/n+RVEleh
6Y3ghor30i2zLe/lgWeX3bJJwFAQKl9dC96IBCc7AkjqtDmqc8Ritl1hOtQOUqou48I7RmyfJUs6
qII1oPrSU5wZrXbyw/2YYyOn+XP1LbWVhXyfiVvT5Hj6UWAEkSNwBecukboBXAIdYTqm8gEjEXq7
okFOEnEcdOY51/pDjElcicR2UDB/s1dc1L79bqt0pF30hvZkryTvbnFSIbEEwMa85NZQ9BkYKG1O
40RCk4PvjOlRg/s9HrurBbS8UPpbaas71Y63Pj7Wzmu/mqT4ig7pvGbgigrHqtzUifvkoxQQA8na
NQaDrGFibxjrXNUOUZ98Z0L1XqZYFZiA+GFEOMmQfq0kCvgWWUvc95iklX2kjPuRWswVMuKKek5R
zEijkDBuecwpRI8k3mp4J5fIYOhrvL0kmenJlvnWs4AhC7+BXW3ABxYeWg+jHwBAoWsx86rC8jTi
MCG6oJHXWVPs7KTH1G7vCM4gBGLwjm5bwWrEwRICRbNZ/qLhmdjkwAu7DoZ9CZ+Z/+bJyPEFdy2R
f6l9LOiPxtE4MQxAEl69IYC8B4byzW+DnY1RQgnNeaVHW3Oo1q6fLvlJoWfoZ5VlAf33PnqDfX3G
0MergnsTywdEDuyHIBXIxLloxhBdC8Wa22X8EMC+zMh2MgbvMXETh9jQWefREHT2Ua+NbmFkNkJ3
E7GFD48f/3bL31rT6jKW3ScpK/Vlpph0emNqvgw13vESG9tM4qLWXGkbm/WLb7fEMACK9CrtQ03x
qIwdae2l/FClOf6jNgwQKIbTasXydrIbLf+7Ra6tMKOXbZvRO6tIjqh/PhUZIfxe5P7Nx/84FY0v
upi2mdqfw/6fRa5pfDFUoTPO0OVJzjedfz+LXGpuoVA607pZss4p/LPIRceD0o8/RAHMBOTfFLnK
5xr38yv/VOMqfgSM3UjByGAxoC2u1mqH5WONtMheWje4wAoSgvHPh+M3hfmv6uW/YSTzEwfCp8NI
Bt7y2YMrl52RJ0oIODN4HItL1C9kJtDaKe0dMJ491ZM4qfYT5It8WQ8bt7hUltMYy1w5KO7+/589
wXrnt0UJPwdTm1oRpNmmIHby91q/MvVGYdkBRCZ4rmAg5hph2/ndKt/VYRvHN0AocsW8mhh2RrTE
A6NQjqnsy4sNdbq7GBnuJcMJGzBM+aXMjxHSLoJdZIBpXXUz440ROk30YjO00Xr0ktgp7r88hX8q
xH/9mbI6/5tvwkBcLms8VX9NNta6MWQ1qUpOLNZR5u4xcqX7Bhn4XFuxcAzlej7wY0bNzQJj01D5
l9MQw3xrpVuVnCfHRrGWatJ821kvTnLLTN1A6dHOdOZOqLe8sxrhb0/2UviquY5irEdahcSVoZhu
0hqSBsuTfa2duQrRyvloYL7xB0A5Z1n53taHgFvPFcdRxpR6sL1zaOOUWYXVYXQ3KZBiCxDj2p9+
dOKJRMAyRJW3MKtFXpPUsEMkE2VXO3rNwoMlXQ3laMQnn89PdpuL2vNaiqXiHzNrh55uklStKvjW
+FrQtT3pGmmbe0/dDOzZQ/wl90zcEvVroR6sfJeUx7Hdxs3arg6BvAySdWftivJcQshQz70L5m5f
qKeBL88Cuu/uXbsP1nKyreuNaCCFnKx2H6mbRnNC5FvmruYnJJ34k9jfT/7vGtr5AxdCauzrgjy0
p8C9t+OuUDZQPzL7nqtnnc9jPhj4r/2Llr+UyPdWzG8y7QCaUEpWKCsNWg9sQGLlVwd0TeG4c3Gv
c79ZCxnSjg05crEqrTdfO+f1pkRI1JQfYXGSg4OqbBqxqgqsYfMo2WrElRXHJl7X/PCq4CCKYyk2
SXDoindPOWkwY5V1/Sbpc6RlW926C2xSSuvkxt5Tvio2gKJ7/OaVc7T6xJ7w5mz3pXL0wc8zay/O
drLimeDLKfreKjDvZCDKFvz3Xryx/EOgbyvvVGXXTH+po9fQO+vJc6JtDa4i6WiN8wrwpLXIowe7
3SrmQ2DcAtI0XMdc0eUUWIuuFE9D+jy6yBLPFcnZ1qpP1+a0+jtpJCgLDff5kbCVQmW5QLyqsg9w
2mGT1peD6Ujv0U5Za3d5yYh0Zh9jazburBwrXTjvk2PGk1cg1WLjicLJZo4JvgMjHxlnN7YceJrI
qZRGh7jXmWKc1XGvsgfaK+WMk4IeiIAqJ7n5D3AOmacph4zjlaBE+BcqwJ9+QcetZUvTR5CEF42W
CVDsjBaWoHpczwk9n3FurXfqnwiYZeJk7RXvL80dzP4Bb52xjwnifQjolnhpQQwR487kVxvnicnB
6UT6PDqH+o6a14yc4kqZcwqzDz5aijAzw8ihK5u5yUyslcc6WAOyJpAh38fb7d5vVhk98tbdZdf+
oK7rQwVcBqbjh4X3P9VfFPmrwrrH9y6tWNTmqgp2if9mGXMD6pLzMBte2hl97M7d628R5grGzAcC
bWbaNn8CTb0HknZs/vin7bgzyEVOfiQM8Tb9e1ziVN2OS3Xlzo6SMy7xey9f+HWuCKE6S9uC/0vb
6VXjQLlkq0cOKfdbtiLB6pFx3t3nnXCv6u1QLiw03Ft+Abm0hOdjSktckBXPtc6CGPzLHJ2LTxsZ
byTQRdZOg9EbrD1tWVq4idkD8uSgN3eEtND1+UBvrG98mGEwpfsZlut83rJL9/BpHIdyl8ivsE7g
dsAYMbI9Tj2k6yVYItQz2r7yl14DbGRXaNSQyzbaRhsjWQ7aPAd2h4N/elXhOG8Wrn0yHXllbl/d
WbjuNoRPHfApD2QWhzt/B2dtFa/bC9/+rnbUtWVuTWvficOwI3BjG27jbRW9gMnc1gcK+Kv5Ej7i
3Tiat4jfPX3wHO/4MlmwUVtaGBPb7CzfpUv5lN3yo/TRnDP0ujMbDl+/KB8iFt9E22BTg97O9Dzc
jaODEjcCW4SThaTIm45ZN14SyejCPpKxIqKH3bD0x7fuWQe2/gOssnwRiU3GaZQATL27xVZ3b029
00hMY9rF/bpuOV2E+6oO1wi+hf3Yix13fpasDBYRSGrlBVL93L9YwRSV092SHGnqOpkGHqvUv3Rk
k5XnQTgGuKmed3a0EZ5TUUawI64RJsxjj8+ztr2NUJeNcJJijfW+Q37IxtPG0bvqwgdXvCcIAsc3
KDXlmyGfOLjmFT0VjDE6LZPhAXwShFVCf4+qg26ekmZd1t/97hT0q9C4VNyGsoLw6VHrHrXkqpoP
cTGZeovqYtAclTkqdOqsj5rFPKZawz+M3j2RJCgrAIeqma2cXOnWhgeXtjAo8AYzHRq9G6GosbIu
1Y2lfWMwRIxkVm9yedlRUYCYMD5qDVLYjWe2R2VfUbwk4r3ipkqNG0EFWXzKrXMjL8J2j/D7v1zo
yxScikG1LWTGytTV/zT+QGr4udD/y8f/KPQttD6C6DLdVKkl/9g+/jnNNq0vBrNsoNO6+efK8med
b6JHYgbOanL629/2knx1BiCC6Esm74zA/40S6G8K/d9euT41Ar8ogWrP70shdxiC8/cxlCbzxoz4
2Rtt6Skq8mOvvzYZQ7OCdU9bXSQAYvqoLvJRBWsI2TmyV4EGqMiuF2WN6SJj1CkGDsy0BLUkhXjJ
4SG0tb/3Um+n4qlQ2cD3nHcj/ouMerCL7V0wOX71/tHD0RxUQFPYncWKhApbXasohWsyBBHssvtP
V6P5XR4IbCP5rlIrUBDgZBidKzhRgtDdyjUKGf3UdYiapOolILlOAHa29X4X28i9ZWaKY7CNrO7A
3pH14DgblAurZYa53ZuvJ+9mZn+tKvHgu8FFG8XKSKVvduU+6wyb5aYk5CNctHIJyLUiO8FoBUUT
Qm+EsvuOtt6tYuWa+lz2oTp0p8pSXSBR0h/+FrVaSVJ4dU2TDC6z2gV6jsH7yQPAkXIUCnncdBGh
GCESkerRNW+DoTlIrR0XWmMd1zKGaiZUZpg+NTXiqjByMs/DDuAz766zvJurqIFgFvgE5KQ9d5yv
UvoidnLbhNjqIvmIlZesn2YdwSE2PYq9DteyfjQDmMy19dDp5qs2sc8AwJvqWwnqxYVa0Hbioc50
R9RG5XQxNXPV0vPU0WkIpWVmdDe7t5tFI7ff7M6Hp69xb7Xi1VWbD2Ysa4niYWgkfVVqJ8F6FKCC
pS6GgXSSsRd8MwZnmmWcMoUbMahe28rFc83IaNJIEoZ5azUF3Yu4sIYmT56eaYxfrb7bBHhai5Yj
ObWh1CRvPqzFVHGq0dsVHjahYmAPbQ9Omg5rAVi8G8VMVfK3UTagWK1tOX0J8e5nNlSBrOa5HhYd
bKSO+N7OwOiklTwuL21L1+vBfDCapwGWVVfYPHAdlk4d9Tt1kfDnWd8+V1RRclGcc2iEYzpuQpbQ
rhRMseUKAt2MLkfi04wq059CLHWITpTkKuRihKy7oGjXFVMnHTOV7HK9Kmn/EbjpUbL9e0ieAL63
9hjgWAlR3eApeUvT0iKyJ1aXhpS8scSt0ieqtQ6+SltjPxLEjco5mCYfeP2rrJ+8aXsqsm1DCrEl
FbMkvugobmI9dCQUuXnI3dF99FbgtED0NBM9rmmyP2UGp6Fpk2osBAECYX+uZix0SFRPZH2meYVT
8/YkL3pmCrijwfder2cWpY7dALurxcFHZJzJvHmCZ9mlU6pD9qfFIkn2HVKe2n2oKlJIH5v2e50h
DewPSQkKjiXz5Of13JVZfTO8RwPVTcg72KJm0ILi3g9g9SwAl2pLWDLJw+ieKetdcUiUj854kpvu
f3mv/8mhvqUbsmorMuMLbhmGTf94q1kIYH6/1f7m43/saNUvDKf0Pwf6v4pt+AsN470Mc5dJg/5Z
pY8T9Zfh/S/DK05+gfCff7IpsPR/c6kxK/o08Pj0wtVPFvgilOokHpF/x/3KVh7ghfO4NxGDZieL
lqjTbH3vd9pccwFyE1puHr2DRyToXU+uKF3pfLtkXTdL9U33VmI+dA9E8czrccHOVfEXFuic8lBR
p07Y6hqGCHjIidinIIXsiIVeEGSCHsI7hY/mRtvE3Uw+amfppqyAodF7zJnAhLSbOoHRqxi8wdre
h44I55GRzOTimRhSa+XRMCywE15He0aWb9e9pdK7wcEh8EeC/rOWceSguBtKx8s3yQ4k1kJaB0/R
E/7+mSAS3tvQXsrfXpVuqTULPDvtMT00O84Og7Ha1E49GWiEynmIMzY9RlSzQ36EyzqrNxH+uaPA
QNkBFJmT9IwrE4YJU0C/Xk4OdLYV+a567fRFAO44K/dwnRXrpgffu0dJ0Kh6rRMN+TZm3nA+1Wfx
bhkLDwVt/GqKF+1BEzfyaObmPdXBu838NxglkLByzO/7mNUGo6CbgUoJId4CLSxn6Xdzld7IOkCr
pKwzxz4SYRInB5f02xtw3voZxeBMWxVz96xoa5YCwKHmZGR7AGkhchJS81RcrPd4oawxM+39uxKu
inbRR3A5yNPQ34GX2NaxumtfO2CUbIGzBbvgDtYhqJhzwgRBm9W8FAJSUw7qdXfADbZi73DwWuA3
M/117N4SYuCz0ekO7dozoCR0tOwOV73vpxu7cKSHqFmA5n3s1+h0WyDgSyDnpVwTMwr/7wiDJs6X
s2/VPJmbD25wzHV2m7eqvzckSUv3RHlLvnOGI6eOVumwkUm2HdbKFEKySNyzqNCSvmrhhoUKl+8e
ZjIMXAxc6ncor/yGtnW03kee4zHjmhE1J8Id0h9xQAzl45eezcNdwihvaeEX627eNQbipG+6XXtI
n/0VqUWPEErcbt5/IxBojeF3X39IX4ONqxC3i2xoFn9MAV4LINL8D4johrTbEzmuDhHlr83euk+t
e/KWPhTnTCy727CvX4OzdzYdcDgfoFMXxT66ETFlopLgjbiXeLx6bxtDH1LaF5d5AfHZUvMiQWl1
ybQMnwzkYPGBjogBB4mMPXsSOG1bZHLdWXnQn8U3rjZWKUnj8He9N8PdK8LHUXGAqBF3t8ai6Pmv
w4qtfRO9Rnfl0V9ayZ2HmKiF0bF2+HDapxqOi3bup+9y0zfLVxjbtHzfgpV3bXbmQlp53jkDQ/rG
08MuiPZwPGFbtbIXWuzsJTgx7oQxq8l4D2fuQwCAeikzQbiCwZsc0zxqINXKbepuSVivyxOicFGs
SnEzeORsUG0RTXX5nfTG3tzDPRstihJWP1Bw3+F7TtyOc4MHaIe8lYKahNjQgVNjZHPEF563b7t8
3qj/4X0Oq20LgfakEwKHoMv/LFoy5alb+l209JeP/3Ehyl8Ql8pEZfyvYZtWyT9FS7rQTBmFqczX
/sMI8qPPE19QLNHEYaT731366z7HxgkCe0OY06YH1eq/6PMolf9yJf7+0qcdwa99HuHopseVTfxb
4Jj1sfa/epb0juDjYJMWkFjhNamY5SgWBo1cBbPIDaII+VbZOH3LmCeLIp0iF8oveNM4+B5AvQSz
CW+tfpHVnkauyt+jxoO5m2zSQH01o0c/jp3IdFdibC5qkNwCjPq7xsqZEE2ed7lget4Yx1CGMBAl
m5xpDNEBKyuML73GDjajROxz8ZAawYOPay3MaC0q+7HJZVQ90a4UEtEX7UEj2k1tmJYNzUIeyBi2
IuVUeerLaLl7gvKcooDmK9zdyC6+UVYCpUoB3zzRSKeDdeOWzGENFWppyiDkLKchXuJ85sX5pQ3C
+Th2rylJIQkGMq3j+B8kQKKdMwquDFUrwEOaiIl687UqsVgwbzXG3WD0zTwsiJU2qqtcuPbFA8iA
jayE7Cea6zjgEQz66EalztYoZcisKBdVJVnZy0GMCubNoxNk7lHkzRUGy0c/lpc2rK4xm4J4Cv3w
QIIrTy0wd4z1RuJIEPDi0XfUBEt4YDsDYbSDq80laukIaKgdXr0WTLFQPsjZXLswCs2aHbH/QKtW
WR8pbgmpCxi5acmLgRZNNks26i6trnYiFNFBh7Tsi48o6l6zPltLenS2AvVdN/D9tF3BTNcwrsb0
aaLM4gKt+VX0Dd7tweyuhZZwThOeWwYWJ2vJvkLFyI63IffMfRRU8A0gHNrhSa7Qx5ZuaCzrOt4Q
yXmBZcDnyF/kQLw2qriPgYGQmJiPrLTfzTp+lgdpZQ0pgs6GXMiRTitSo/jy3x1pTSpF3p8UpkJX
ZMA0/1j8c9b9jUDz08f/POsM28Cdi42XLzAdTb+cdZbCbMpAToTm0lR+09oj2dQ5mUxakj8W1L+U
/1gTWWhrjLYMXLz/bqalfpb1fPrW1Wmp+8tZF5uxFtatoq6NAFgURKRNCQ23CgKQ39LEr4ZTkGuv
/eDN9U4HMIN9xR83Gib9rIITUpffhBcfRWo9mSODCbW25aU9DqQh5+NTotjUwaSsB3yeCIub32TW
vMq1fWOOr5GIF5rUL4qI9xeaFLlPdq7tX3pZ/1rmHXJ+CxgeMUATld8sqzOG96sG9J5sYP4yoaPG
cAhhMQnPsd6cPYbnhZB2kps7ORFndVtZCw+0RAAzNu6p2H2JmBArvlvwU0zfxk+qo1cXy5TIhN4E
o5mr95qJlPsEm2A+9ulBdMy+EuUetv2zVBvrZEBuaER7HR22pfkErcezGpPaIDHjHmyqczmsz2EZ
b9TaXXhK+q1s/W3kQqdmSBEb2jIf343+e0MJFiiAu+AhRqRBxBzUGfpGVE+iyQ593DqTsBC6zgy1
E9PnemLngC9XDm7uO0Y2cRiXqcfK3GXDFeT2HmuGo1a46uziObFsfAnKXY/ChcdCM018Z1L2+Im0
l21jkvgvaxgobhWdeiUhH7456mR7tgoL7TSYxzm1IZjsYTzqcbEg9NkjadpH3q4YhKhlzbupw/TR
qa8mm1Tiqgw3wJnI8loKqLMrGqomzI+JsK4e86lihPxqGCXNVlmvlQGWAvCMsajnQWZinPge2hNm
PmDwFTz7bbgLAjK7CIxrZeo4qd35EfyOXoXnCMJmzMV5MkIF9BJNrrC11R+VEd+FXT9YLJT0ajbq
/d4KhoeSGlSGiRZDv/GHdB0i+FJoT8ri6krtMo2onO3UMdvu0DdAiJRsFVQdOUTqs8zDEcCGsYj9
VJvuSSWCTVG6vcyVLBcXk19JTr0fW8JptdcuygsyYyKK536Gk/Iy4dhKqTvmSrrSC8AIrc+myl3r
fXcLfDRVQ7cipQSKbQJZWzQSyQa5WKTaGM+bBNs3QuUwbuYqMXE50vtoggy7YMbgbfcMc93cXmgW
i+I62NhVsukNVtplabKs6PBD5OeAlXcoY27RGhoOlwyaALocZvU8Ht6Y765yI4CJqznAYRZjXdOK
h9pG6N264WZu1dZJDOlhwm2gM15VxMjocfddGXPcYk38pKgVDVshJUeDAD2wcssUSD15xo8hGP98
aGFi5lve+LM2eAk8c9MW4sVF3Z0V5srgqLDQ9AK3tYmzzwabbpG4jrS4ARGBbSof4/okBJ1lEEZr
UdCrWx/BVJRPzWrwTe3bpyEqVfaQuYFnJzq7OLYpNLq5n30L6xdF6+c1so0w0hBMFxBAk/6U4krv
05rwPWwOIRtNX1WfB9ndWHmDedP+xmOyzVrks3X5n679DQZThqkghGEuhXT0n1Y8lvx5xUMt/vnj
f9yHyhdE9mx2SKrjyv1j5vWj9le+mCqfazIkfNJx0QdolqZqxPD+QdD4RcdlQgEieBqBmE2K1r+p
+9U/kub+R/L8E2T528tWJjTGr3dhGfYMUEuZMXQaLP2yoD189WxiMvLyTWuTY1AaFyiNs9oE6Wuy
VLd0An/FaQASVjbeQ4Xbdl7HuBCC6Cnxio00ERxq3QHudElRuzRldlUJSNBcpZvznW06zyfYqO62
aUyMSzsqC0PSHrXewmM5+CfbNdnGQuXW67nUa5ckb25mP9w7jEIyIRSZz9SdVJ22NFcAhgksI0iq
gBct5bsa3FaPY0pXxVerMHauMc3wgmNXA4UPy9eRNBE7N9+T2Hz0hkdr4BiGYt0pRKNixdDIvust
FgaRhFsTHT8iccJ18BQYFYsv6mOpXHC6zzOWykahzRjnz025m48+R1GOzIYpUjRmi2i4G+QkpUP8
lMABIox7lesEdFjJ42jUbyLsHiKlZjVVH5vMeyqM4VaTEpSlbBOaBmMWBHBbmiLi/UUdYQfwr9Wo
zjOb3Qp7iYrgUiJvMCoZRGpwdGaROXeHG2PNpZmVy5qF0oBbS4ufQ1PsoYXuo/7eMYCX+vjiScVb
INmk67z5qbcqOTWjcSxnnbn3U50FxGa0j6XErRPzU/TanuBVPj1LAUbu15wlj1t+bSVQW/ZCVPF3
n8GTG1RbObtZQbBzFR/Abv9gxtlCKpDmggdpoRNJVbezCojA4Ha8m22/pCh0elsiF6PKL6oRrwbt
2ecuGSv7VLGZiQYyi0r+a5XoVwLGmz5emuVj76dr3xPzvKwf3IHkkOZbVz0PADKQi+8GBnKtWzk6
jyxIpwNe68Vgx4Ro6U5EAJqkzBMPRIAcO3F+9hJUCra8CDh+a0aQ0oPB3jJtG5xh417SbyPRaaCe
KThKZAT1NeQBMu0K1FE1zwE+E13oCN+b4FUMjbxVpl5ZRFTmSYrqWwdLS82Bq8N2QTxdURZO57wh
xXMIScxM43sSeW8jnvzW0haKOOLuvg49obldRDUU36XIuxS5wkSrQQAcBouyg74LMTBm0Nhfo1y8
hSFKrwrsAmAYuABFPteKwGnk8QirdE3p+jVXvXZudih+Mt9/0LtJhqCvpbTZ/JebH0uoLPRZUWI7
UFTakH/Y5+NG/svm4y8f/+Owx00MvUixcaZpfODU4fw47OUvNvaEH2Oe3w588UUDiYdtQcZm8cc0
5/+aH/GFG2Ja9/MycTb8u+aHmHsO9N8P/N9e+h+54L80Pwq+4jCxKgMQZ7mvE/vmK95Bk4iB8dpi
i76z0jxCz8kM8bN8nsYs/BrdJ0GKUp7N4KFv8wMalBCNJuzvVvrobX8P+ovCH7VqN9rrEkRQrEKk
ziDZxEM/F1F0Mdk/zQako6NEuI9Sk+vijQnhR+T5GdpMCJKLlAR3cz58TXN3EwfF2egQnWZkilfw
8Ss6lwycdaAeIjRzeV8tzDhelH385LoCQr49E360lYtmJqpbUE9H5VUzYhSVkwrHMElgzC6JC4BE
6RbQoA4qXAxsnui5yuVIeEOdjkTQt46vQGzswq+SKg5VDiK/uoWR72i803x74p+l8kkz/UPTaUgw
296i5lIXllSKmcmQynTFPtLFM4LxpRVZjlQQDNcVh4wFSCJ94wU6CcIwtt7LllF4z9K7MJhYqWxW
xdZUCAxgdJ1pzzF4PxhCEkNeYy1K0E78HtpJJxak3wevOGpZQzaLsUnV+upjfpiRDe6AQLprVbSo
XVbQqO3YsxzC0DvEPYYHo37N++GbzJoo1KYzxn6LMD/b5lODpQzj4bIr6xfRR89lz1UZsTUaU4CE
6ULRx42NcsiK/fvAjN1gBiV81IKqdZPpiHQGzLJ8GS2yOVAr1MpwMQGOe25Amo0xjxBn5ge9v4RG
vFQLIrzIwzNJ7jE54RUQkCLU1kNgHs3+UAb5KqMdquA9w1UM6ZINVJqxPjiRfeljZVmE7tV2/V3e
kU6WVQ9SaV4Sq0aslG1jJJ9SJvP0Gismlvgm+ZlYyi3Xq6f/7oGHjYrJM7ogtqsgiKeN7D8ceNPM
+ffJ9t98/J8Hnim+CBBuVKmWiuaIL/N/Bx5/xReksrV4oP6nRfo/p4KAV8xLYdozWXin2vdngQsc
XaPAhQSBKApt078ZbE876t/Ou8+v/NNg2wWhlYx+kILvD743GNx7M7lEiXmUe8CQ4fCY98pTCWTb
zdggCbdbjv5XrcRLSJ5NCC07TMaLMCvKi6c0MM9uTxzERNNCML/tDPBIyEPMpt/pHmuVtCmXuu+z
LsL6WBnzTo4Rj6Jg6G2GuS5MzM5fFHW4GisSQ5sAybOyqlNmPTXWiTpCZxy1MsOBbuWP8B4yJKaK
teTddldqPqXS5iu3JzXabZQHLQM81o7FufDJf+pM/a4J/Vh7mfYklI6pjGcQmcEUd2a5RJm09XgC
whqvSeD4Hg39ziDYqcMPhRhpkbCYVpAVjUNBZrRlkATU4eKSpjlPHeEPkiuV7XRIFRqmRP65WHKh
IrSzqs8WIsi2sFKeQzmM54FG0rurEvLqYQ5JFcy+pH/mgX1SoooguIzgDklVi1kK7TPqy71uyzdZ
jwiODdlhlaCZUtiWDG3FLaKMnVud7V8V1PU5Pzcqp6cWzBDTCOKygyph84U+cjEYFVUiulKSHWQp
X2iespPY+tmZcbcb42smmWulaOPtEBUUzp6KUSqgK1CkuQT+/D+tbUQpiPjMErSmdJ3/XAtN7+W/
HA2fP/7n0YDfiOLJgkw+VS6sy35oG03yDihpeH8DLeME4G35c+kFO1KZjPwWRibIXj/PBvZh1FQQ
XVGQUA/9K8qZqn6WgXA0/PrKjWlO/EspVMRceqWqZ2uDR8KHGqWTHZMx1tMlD5qINg9065JqynPW
qpCXlL2leeDAut5bNxgL3QQS6eDey0J1hqi6++lwUNpsI3JvbRHCkZCHG1jW91IPdxkpkGnaXLTM
erREs2wBolw6IyGVXsIZXZcGEoeIIRvvTzBCppbMK+J5JYP1UCXjJbByQWXB1l6xr0OOh155aCSV
iGH16vu0i1Hc7voBHMxQ0hi2qu5YhJFKnvU2KAiuh7zsZlonXlO1OzDWWgyEc3I5O3mpzN24cqA3
7ivRLvSI0ozLHhasXW0TpViHZn+07OYDm/iqBjmo/j/uzqy5bWvNor8IroMZeCVBcB5ESdTwgpJk
CfM849f3Qu51x3a60pXXvCWx5FAUcc437L32qD6M6bi2s+Q+62CiJLEfwjg2noI+B6Ym+SNRbOPO
89ctJ9SrwSnhYhaHHtBLjsjhUwE0DjyLIix+b5Gv8T/qamM1dcFJ0tndJPom97UL7e67JDUuiyez
Ubtl0PU7maCyAlZ3p9jbolZfymRi/p6XJ2rEs1niugkSN9SglnVxdh9EUOWzhgjMgeiDLi4zoiii
92lAzRdo+bHw9V3cBo6tFOhNxDaCAKn1xas62fc6FYg5TnjliefW0OEoE4u+8mNk5rbFSUpgQiA/
1wMrMAhr8jWMSfKuy25fxxXC1kbsrEF9ClPlmk3WZyjQfIRW8Doi3iPrFtSyaFZdS++nEwMKU28d
Z9ZsOv1IOdyMTMOdEZirNFbPSQggwau4HprooISkIkENTzsCdMJs/FQ9LKft7DgR+ngWI1ldCVvO
TquJqDXfdDM4q/hzpRH5kTE8yeg7al1b295gc7BLS781P1il3mwpudcUCSf+5PAOE74F86sqfKDV
9lfU6WJRgfQq+44mPD7KqEvqhlSnxr/6ROXA+laQ+6UTazXzNVKBM6hYNhp51ZOi2EvmS1xYJA7H
R3ticZmRgGQouOPs60yyVNRhJwRWZFWsgqjijiATLvR3NnmoY9re2f/1vP1LVXqaZSLPY4KoKQgE
/r50Q6XHMfarKOEv3/+jV1W+zQoCgegA/yJrtT/PZ0uFTknEKXNLBBF/1Gc/jmedBhetIEGghmHw
p3zTn6Ub8RN0uBbMOP0PBO8/KN3Afv1WunEZ/fyTz3vEn8/nlJlchhFS2qh5X4KYhhQU12dZ1y86
B3VUkNNUseGFRxn10mpsKtTaj4afXrDv6dpHT1icFUGlqxjN693Kske3Hg6tlJNqGgLUDhDmSR2h
aYm8DfnCsWdX4mfIYqqVoibbiUWJBZFDyszzhKKXc4rS06mkkLNXu8tFRxb9o27jKk9zp02iewkq
ln3XoGVVWbDAtVuJ7i5oO1z/xqUtmUxWHm74Z9MjRPXZ6ntXIrrRxMQX8oDFOYYtSdvUQ7dVCO1l
SQPJLl7VbFskQsJsfDUT3bMmGS+yVr4ksbLx1G4N3qJYMC91Oh+ecNH1H0hGiLZh0qNOxymY+zEt
RnXl8Shq2U2RMiZY7WUWang+7iEmWoPinbnQNhqhcxVW2p7pXkIqD+ESG2HjVrNj8oCgSxU2CESj
AQtW3xmp96kOBJQOvk1umpduRzPdaeV10jHm95kbWCgiI9BfSh4dTGLGyAAh2PrQ9zbaaBo4euNK
2Dhu9OskFY+VPjD45cvV+thM3XcJfbRa9i+e7u36djqEdr6zC+lDSs6tbO4VoZ/LSV2FxfjeT/JG
D7qrhAWgUpONVJFsV5KJo0XqfYeXoDaVC5BEopXDTSuryyiSMV21OxWh8liPBwXrgkqiXFwLBqqP
VQIIGV1lmF3l5ppTZ2pjvMkLfdlo2joV3WFMYGumbH7ZGfvUs2FWQLlEfM3kFncE1PtBP3oZLb5n
LkfC74rkribFRweqps8bP5XFTn61tSul0ELC9mrMAxDoZzIfnNzipQBxmZElnaSugpA1LuBDuQi2
ZVW/W3FNRAQae5UgZ8+mgvaWWmWeNMZ+8RQ/ovRbBn3yYQwdJr7S5V3LcB7TCuMohHCgJ0wVqyV6
FVT05laTYD5P6G6w42lVd4qraaUCx08YjKDXcOVOW+oBvFHzcajgF3mdDumNgN0u3Uy1uqqZUKZ+
dVcFxVYCGAsrwEUdsK1U5ZiGGH0BLadxxzj9Haom5QuooqlbpjjprNR7zAzzoEi4ZzvjXjEOLCNe
9DmxD139aBKmh+3OIJ6wKqDFstkbjYqaybiOPfJ7VDdWmOzZAhPIba4YJZ0xt/byRwuNY+hsE7wl
YOOgXxu8kHFg60uhg8t83csmAYizaTzamTg6fAARamgeTBGcyPvd1wST9Kr91CNM7yySsoJkFSsZ
BulkN4WoWCqPJVs1a0266WboBYJ+Eguz6qbn+rq14ycFm0mEOUUdm08DAa8pI8Txk/vQ9peSXbL6
Jc9GaY59C+qp8Mb1FKYrGJmnGCmW0vu7lA19A5qhG/3nBn91ECt7FVas2fkriy10XI+rwjI+JYNd
MjOcBv+a7SknWekOeUNVmRDQ1I/edkZ2+hOpG3yO/jhC9eFu8uObPRcTImE7OYL6MS8WDZ9NQ5QR
j+ilX5X+hADNyXztLpOzfKHHwM4m0lMTirJzSThrmYsl4dVLeWRc2NePRROfBj9+8Cmi6mEoF70I
77suu2WNf7FEvmwC41EN+0Pg++4g4xvyprNcPMie505EXMiMf3zRb7sOZ86AuhVDw1bOB8AfCZAg
D1FlH73xVDt6XG3DBAV15ZPUp7znlQgcHUsq2PRDBSdXlV6pXBdMxSLPP9btsChkQjol77ERYi03
1amYen+hI6Qs+pDq1tq1erYyanE1ovQU9BhyZQP7gzpb8bxN7JOxMqu4LGwPYNpBhsSYbNvYuA8Y
Sxl07FlP/Y7ZhF/Y1LNmnyAVJGSl+TABOXOSFN9ncbUsBqFoy8o2ulSVcZATNlBW/KVJiHHHu6Qv
mGnl32s9eTSL6OIRxTAG+8aMlhVjLd+jmS/IDqwnVUEqoX7YpdjlYMEyJCxWcxpr16p8dyTbN8nF
OdRIG4o6RCzo5zwP9mBhKyuM05EVI3fNUUkQNomoQ3TVQqEhKBXjjf/+r7ZGWGwGbJkFLEsC0t7/
dl6GmeG3eRlK0t+//0fRJX9TWQ/Y8Iz+2N/ODogfCwL5G6A8ggNVJmNzd/tTS8xZyVJaB9AAK+ln
eJ3xbV5jsFX4L9b0H1Rc82zt12HZby/7d2NE2ANEJp3L2swJfCUG877Tw2U/6q7BwIjRTr3sdY5b
2NFaZe0r2z9WgElRevqKKpayP6yJ3GKgdLPkY8YVU8zPf4TjRpIoa8aVpDNIV6R6qfcNllzWkKLR
UO1AwInxDYzFk19LzyUxArWFp4tzPOnOnc/dmR7DmJGzAhBtKqxNICNPN2TCyOOVWiaHCfeuQjuj
aN02zO+0ImSk/F1p4B94gbgE/rBM0/uwxCevK6cwkZ1WHaH/quvejFcke2xqQHw5ShG9NxBgI1GZ
pr3WVySktrBSxa4roU3H43viB0DbCsfoh2tktZveIu6k0YYvc0ivkYFlro5udaO7EdFGuLy0W2GA
E43Qnls1KpL2wjTGiUk0y70vlbZujGhLc52tuYrxg1s8iFZe0y25YZalrXwnJO3CGL1GGy432Vnv
M+j8I84p9VQURIJqZDjAHlZwV2uI9MGrvXm0cxjIEU/5ab0a2cXz3MdLTX4VU3dq2vCo5eoyEcVS
QIFoBlDX6MgyE1OFrrsyfoACWxVcLhIZQWxW2rOenBL1oZd45br9Ql11BCG1HsQ2jyBhJaX6PoBe
qRlidhZC9AwErVRBBvBOzfgqpQXS0EvSemfsX5sUlKCEiiswvVMVDADOPcfuObIjUsg7FDEcU60n
9qi1v7cEHSfsOgxqh3mGioCQWcNdh89CqUnCipjoVll9asfcqRXc4B3obAujgmF8knt4aNXKkSNq
m9RfV7Jw+gKPfqAF5xDIpyT7zlR5yyFAB6RD1/NGGbMoFVtZIQRCc6TfezKR6chpenRYfa4fpHJc
Y9RbKv2dqU+HphrB3AREj68DtXvzRXFW49odI/UzF+9xmh9GqfpSTTw+Vva9sWNGQvzq00Z5Rh7A
uJWYN8xZUEnpbszmvULeNq+IcR5Z8vM42sxw6t0QTO+1Op7qTHfNAHhtUzwJYW2DhlUJXUxpP+bC
f/MIyIkHexOLmLaoAtdqsgnHiNFMuJoyUmyV9j3VyPjB/Nco0ZNn+is1LddTkp/I1yIX66mXH5n0
LHrrZAjUARUJ4DUgjQagrVlsDF17+vduUTgeQT0Do+NTZuCc+/80szPF+ddW/C/f/+NWEN905D50
4sCbWH7MJ/yPW0F8g41nMkMV/70Zfr4XNEb6itAQFcH1IaTxf3txNsoysiJesmDTPUuI/sHNwDJ2
3pP8vjdGQWGz5FGJr/1DSPTTsNTq66ZqM8JJZO3aPWvrQWJc6ggNKD87uIX3WhFiWJFhhy0KoJhY
NCJetl+a/KJk+/g2LqW5DkXPvcCa+VwB6xRbNXF9krOegacB2kCL4eC3krpdxVFl3yrlDS+RKd7z
4Cnte2eCuSlp56i5b5U9yeCy9MDlg+YFdPGCuGqLDJUTbmPcS9h4Zj8PjqA7bwOeGYgDWFR9CRAT
r1aGwufTkkhld6boLFt3Xu7GRnxXhs2FQu9mn7U7azu9s5INd4lLHM9SB8dZHUSOHXZYMQwkv1ba
GK9k3FTmdqh3AfqfY1m5rDRa71JP28Et8wtrR/8ttpbjjjABEvZ46/T3+pjv8AjtvV31UDyk4VIj
ZB1cINtjlWMKG9pC/vDfCnVJ6nwdrdX2VHSnmpFmo7EErmFORHIu8MWbR08kT+G0h+9iaAdSs9fA
ORgFrA69mywuw/LwsqwWwf4EkN6Rl71zwu+70JePq2BxXy2z1ak/g8JYGSsK3AE4xMr/KpATBUtm
yBWs0ITp5CLneoN44kSJm8LwXGQJLxZZbvSqj6c+3lFhz4ZiLMDKTBCFljJO2xLjn1IB8svmm2rB
Ypn1c/VQT68BMVmM1ukNsZnH5t5X10QVZdmRYK1B2xTGmWto9DdjvJfinkuI/FvMhaZENpv/lIbP
CW6rcHzjuq60bdqxgpLgQwcwenI0vJsMz6IXf8xrtMjJQ7A6412fXydE3nuNnTviYuk5g1EW24uh
vkeo0JB9gREY1TohDAjChxeAoNz5Th3s5OHmxiG8Kv54ohlfcABv4p3RA/EycAEGm+J+PNputx1v
/a2eliFM2YA5D76uUw/6wy221dbfyIdAOTHzpiuv5EWHzGerGCflESS4dTNu1Xf0DVCOqof+Lb7G
1/qmxBsKP0I8F9KHGi6yi7gV8JkW1Qsu6FfzKSVGuzeWcn0f3+nM8L0bKaP5q/kuPnGyUtgT0UL3
/4ZSQ+2e/WgQrAIfVHivoqREYWawNt5CirAyPdkkIY45gb7nIkQjtsqJPrN8dpLVPuMD0BJ7hiY7
VuY0ZYeNzQZNF2Bcv+NT0PLLUO9rVgkheNap/4iLo1VtRHxoE9ewj1l1NRUCrK7ddMWFOQzeKnCS
zi1nsyqTHzJHb9Ktlchto0tehvEBn6Ao0dC5VnDNi2Jh5pemwRdb3aX1xpAJ5XSK7A8oT1WvS6N2
sYdsRkqX1+LEtA6+0ap2+Eu0s77m1FgFG6YH+ffuZN7InhvDiyQAxQ5LcgL36sX+HjyaL0xnIDAi
Brdf2o2+DdbEigTrbBm6lu0md5BinmqxaC03FQs1W7YbuqtNF6+bo7bPdta+LhZGt1cYYeuoEsEF
rNmnQm2qwNhHK7vetuZiOsIOPxJIw19HADzopovJeHsJ7/hCtSagMVhwYhbR4ovygjiWFWHyTrKS
l8OydvrLF8zcwfU3hGmOOe4DPhTemYI2p/fWHE/dejiiqNlpmZGpDQScPtLO83H/LBF9QYEYBTuF
BSyaivUItmUopF3V8sUntX9VzvFBXafb3mGqv2L1zLzGNTa5Q0X5IIJVBs/KWgbX8KE8KB/BG26E
9jnzLsWXd6988CkAHc2SWd8FGyybpyw6Gq60k8EyaW52Sk6CBybfE2NGqg71pf/QfImP4KYfp7vY
29hvw13w1YYHzoA76ZbBgLJXuASO9km6ehd/p2vbIt8G1gK4TdHf0sfoPEGv4GO7nDaBS7j21lzh
5XIv01o7S8fojald8ha9Md4xKLHwZbPJ2NctptDV+BFu+TKHcNZ99QSL9HPYYwrelyCvPtPP7slm
Yvou/F33HvGez0u6hdYd+Yfg3nrhJVE0LQx3esvWrAb5sVd1tb6X6lfvSdG2fktFeJOCL+jD3kqr
l1b71HauaQVOq6+TZI+cBjrCQk62WkmGDPqm1OmmVWi9k6PQK6cKooP5YEWMl5xIzUGPMeXqpqVm
vHQv8kU6SA/6xUZ7xPzxReX5vujbcp/ua1jLDap79E7aSd1Ol7JYSdkhrve1ra6k9tiiw2oc7o4U
SRIGXgBkBnzSvb7Lt1a9ykOG24zsap7bR1N3E3NvNc+14qAlSHhmgJNwM4SLmYI3X65DtUAI3O8N
410fQYLygy6gVOGJgH+LtQ37dsoys12p9I/YvMNNLq2bXf5MViixwi3+2Ld8eorSRX6Y0YHEiR7K
8NEoHircXNEijtbE52XxTmUB5hPjQKq7fNf56BkkLLTTKcMWKwD040CJyYIfiT74LIL7qjrw7iNy
JLETHW21kLfiSoxQ37oZ88HgrER3er/z5VX43qMeVrfCBl65UL+3phtIi5mq/Ydlv6U10Jffyfth
hEp3oID8WqF0PenYID64kFKEcQM5SatqcL3PWarFwfpCM0Y3wgM55K46rFFsCXMBpnad8lm41jB8
AX6BgVrwO2yLVXCsN3iECAldROva2CU4lgFctk40/JHMNDn8a4lYRYNiwnLiI4L9pl/yYlejZg1d
1Np8q/CWMpT3/BCTsMAwPnnSpmuUqu8G00Q7YdzoNaRv8DYz+D0Ub3Zxydtdjgq5vfbFkXeqJ7cD
WxzNOvdgwBDoQPPiRifto+JZd+ItTDIkWQXp2TfzjudqfAZWCHPNgKKGbOsVoYn+6e0h3X1PwfhB
C9tYbvjcvaqf0i68VDflg09I9tU+G+foBPVEaZfFm/IcvKXtslkJl1Nz126rq/xIH44Om9l5Lj66
z3EzPmGl4ZewJyMwOrab6JEJeLpIjjoIx5XvSqRU03UufMcmrIT85oX5PX7St96JdWb5rjvmId9w
1F3Urb3pAOetVd5JeO3L7qvK1vS3u35b7cpziRpYBna3KpimxQt93OnxjZEijRYC9MBfcqDCL9eu
FAn+Yrx+T6GkJUdpm94PHXt9bRGf+022DuKVyZIGLqCDSLtHLvxZfY62a7wLtNAx7MNl+NF0DhcH
icwcNydylML4upRvoL56BTvNUoA+/pLfvH17H8XfjT1e7xOsunZpc8iCR9z8ezsxpBsCXRmDNxC8
aMXYef6dng1B7q+d2P/x/T9EK9Y32q//SNlmWdoPwYqFU2P2J5Igqs8wckyDf25EZ0gvQN7/Wjn4
oz83oqqJ2s5U+BsNQ8j/TMym0j/+0oT9/rLnJu2nJqzq2eaUfUMZVNccrkbxvcPzFLYYsygf/NIi
fz3nlErlx2TyLoo/j9+aZsO6cykFEHba0om4pcN03JqlRCq8uNSt5nQqT4mIr5lXraNRPcgSiBA9
TsPNYNB1WQz7lkFJNlUK/MGy4ovgmCiFuQNBfh5C82iC407jyplluErWPrepjyptROlq39kDDwwe
tEdJ5pDrzZBavnlKLLQZto3ENZjKczFRUlpVv9LQkuhS+txZmhvlyvNUZXfa1BEkLTdfYWzCvzRg
fWuFsQmlFo/aMa5wKIRsOsgN2DXYUQBdmf2iICcolMLjINRhMcI5r7hpWaytyVq9k5Vwj0j0PsKF
VnkgnVrgilV2P9X1zUvi+35qb6rArlWyogLDko31Icwect+85L5wgoH7k3kh6z/Dh5DeRUsvVA6W
55164rMZWHlI79F0aDg7NQH71sw6V1PqbZqpB5+DdjBZKNH6iTNYs60/mUQgjQfP8MmssR9TGJ9+
K1xc8isPDW+cZtmSDIt1a6rEoVnxquwGNHhwqGBRadNLKvqNNY1LOqGDIkM14WSVpOk5nLNQR1wk
YYuTMQT38m8+MrBZWSq2KdK6ZjPW3x8ZKCJ+PzL+8v0/jgz9mw2hT0etMOfd/Gx4RgLLaEZGxobO
Ytbecg79eWzYOAXYLsicEQJB28/HBtE5us3rlSE8mJjR/sHwhvnRX46NX176/CJ+PjYyvwNvZnXR
JkejtuwTVmhUULAAKp7IUedKg+pOg6eN3j2U96vpx/GGoHtnaqGXOaWROSYYMqPeReBjieNeZCNa
ikTBlQ+MV9/pver0KCRia3I7cgQLGfMSVYuZdOSI6EerG92KLl0JYLuk1HkgJj2FCQT+0QG7QWXf
QiBnkfQ99rqXmF2xESl7iRm/LtHydNIhtjnkwtbVu8aVtBnHy2Daa/MHVYAINU2aCNper25PuiWc
tPH3hbCvypzmmaLmb+yDoTSrTO8ZWjSuzCQKqbRbMT8363KTK8j3jGLjifwsR+AK68TRxvw5kcSz
Uhr3FZjVNGRYjDy4LBJHKSXA3BGrW7pqKXHGnGlTbC1i9CgV2zmTPOSExXOGYl/nQIvAUsTTHO3l
CCRfMRDEYRgQ0CfMdkCGDsa9ijbPkjkwjaPSpW6U+S+ZF+NxGLbhlC/TmlETEcGTL98CfnRoFLsq
wK5FkdLbxavkRWdGhE8jsv9Etm6+oKHCilbU8P2Ffe9nLSyH5qQb5YGE8/uGDUcTGYd2Vmn41XsW
0BWHgY3WQH6QsrBwqjmTkPQwozMfmsk/+4a2qUpz2ctM5UpbdnzyW5gTuhppO2OUD4uwHVZGa277
TAN8FeUrUWZYpPpVz/iOWBbh+j1zCcHB13TxOcwYJvkiP6mduWvKITnXsnorWQXHJbgM0QWS45OB
qnM4lyWV9pz4xXLBypO9ViZuEQ57yY+ckOjjBDtUSAyYxCRNAgJip7VTa+PDIGy36iV0zYSYpbXv
tsqzSmU5qIhiDPa7KtsUKfSXU0xdG3QKu9BxLTAOB3K59abicQjbI+/JqaorjOvJwWPMtAhkGzQt
Ga5dBc2ZTGZ2HT7Ctdiz34eiZCsd380KniyLNuHQvNjNTFq2Hss2vsi5derYG+ldeRl84XaEz6Ss
DyAS8HK6/NxJ5qKl5UsnGmCkfW7oJ3w2YLsONFPvbacACPOZiJgC+Ho7fo8rfHVxd1fFQXb0kPmy
uwrbq9n3MdIYO6PrZYpfhGJcWqRauJ5U4peoQQlVhiW+4+YRWz9AnaRUw2bMopNeSewV6szeZjiN
3a4Mml1rzTTckFVFEkdcOPSZ6ljSKfRQB5RxoPPV/bXsTW9iaMydPkXvSh8nl0bq7tO299aEXu7M
QkB77yuLbLf+5ssGIqm8VE7NVFzlhN5/FL4zgD8gCLdVYRIlX5NRQyOfMNlVWSf2CQbHhWj1/tyQ
6boorSFhvUGpMxtT0zh/6FAE8PZF+Kdx1xhlFSKnb4b8u4VSAmOM67Udc+qu0poLYlAWRo0mntVJ
rcmZtaQ22tkN0z9m8RMoAk+ET6rasoiL+n3ZWE96hZNao/NLmAdJ9mdngN+Vi3RjSNaL8EHMFMxQ
pPbcpOD60ZsMnqtbR9MUV8ULV8aYMW8Jzv/ea9hirY5KEEOIEPg8LO6qv6vcWXn8eg3/H9//4xq2
v5HhyRrFIFfbQnj+p5zRtL9BMJkL8P9Ef/64gtGTz6gniwQimxXJz3t1/dusPufG1rmj//H+RP+r
lvGXH9ueN+8/Ve5lPdnShIF6o3reufBTV+0CmG/Womt7B1HlrPsaloQBMENncwv3VYTtzWiwUFR5
7QRogdva2utTBl2TlSwom14Ey7DQrwSLzWbX8UvJ2RCTmYsCB1NHG74286oY1A0+EQfNlm8AbId4
Iib11EjycZwS1u1wxboyhZnXNxBy05LU33ZikBT0kA4yBriS7xSlNIBrYOBXYjOrYElkOune0Bp0
IhUXTRHvtaguUMJ8Zgpgw6THVxxvp3A6twl4dlM5Gnm6yb3sYstvQxHflBw0r2kZy6mxn8yCwYM1
BWQPK/JLZolTKAyDicV4JMz72tjGTRLTqg+0XSrE3paLbZsPD7oET7GFdAdlNR/6q8UAAh3tpR4D
jCdFiTsNUhUJvKuosVfEgp3sKHM0vTobxXhKq+RQhD2m8XrLxnvVAxrqy0eCHCK6BYhPtwKHiTCk
lEiK5I4QsqNk5Jjw+ksNICXoN01Xbpq4XA1yfYuZV8mlSdP00BtffR3nqyxsy1XWeHBpmWdmEt18
pM4irPq5Rvzt0b6gF6fs4pRAwMY0jHA4Q3uMteDAi96bIuqcqoIakckhuAiifDTG95r8BGcd2rin
T7vevG+awG35zfa2ySqaNVFi0CSxXeskMJL/5oMGJY2AbApuiFpudrT9zUFD884j++uy9i/f/2NZ
K39Dv0OGo4zcZK78f5LwKN84LDC9zYvXvyRQqrIwVGy+JovZP+y/f44JcMDoLF1tfJIop/8R1AGv
8W/1PqpuXgK+mj+21bwBvx42nq1KIbk0xqYyp41UEElf1E8t4b494gi5fobU3GEyCV8AF+ANNx+r
LvvEb3bCarD278IaxneLRzzR1xnQHNPaTUVyP+jDqq6nwxACRRQogvVHIyicgrsde8syQEypWLlr
qgp1P0rjtF3n2rQXlZ4uU1vfSSowTFg8Vf4yRto60AwXr0WTA0GitPbi4ZpVpBGyY4ODgHaVoG2y
OqZacnSDx2WIHqMgQAUCGy1IqbnVAsJBd/bI2AIBhHbX2GN1AdH53oV0xkg4Isu/I9nmaBfjlsjk
fV+DaAyIZmi8l2RIHsAkZ05YkLjFMFoRNrmL0mcH/kb1xSlt1XuhpR/IE5fasCk7zVwaooG+r4cb
lVJ6arotBpdlbH4p1X0CeyUmq7ltreMAEyO3ADIBl/AzAg3ODGFZE2CftS5aziS5K3mjQ81tc2sz
TA8lEnUJdUunk8GuxPewZvpFUNfHskYfnsTa1rIRiWLLiCW9dWgq59mJdDHtNlz1Oigm3hjFfyUS
IOUM9ZBEVS4QgLdJn/ejNixSjbKEkXPlxYuWiBLZZpI7I0Jr1k58TS69xPWX1iibthsZU8TrrBVr
oA2rMekBSg5gmjsbQPvgFlFzrhH96NnwmINzkIN058WHtAmv+UAbKYxxR6qa8FBH4t0dVZvY34Fe
q0AHq70SoYw2INqAZVrLybtkfmKrXPj5TadeK2J+l+yTKw+HCzEa3B4LuyeShc1tKdLjYEbrMk92
Zp46toyI3CccBAmOkEud7WzM39gdAzAiAZyqnw6Ey3+kDj/nJMl/qN9+lUBgQEGHoc3MFHxrv7XR
ilUPXimRaWd26OHyxxJ1fTtFWznNFhLR2oEvP5pyT+sCDyzngsum9KhlnTMa0mPCDi0umZrnkXFM
CSfG0hyKYl0XGWl+mX7XA+VDp85/JOBNJZIHVngQeCsQ3ril2pWQ6oeRjBGzujOG+mqJ2u1a4KJG
jZKVUArNYNtjvfhdd0Btt/JG7TPwfCdviAmh3wxZbraVfSJfcN005a7KWJ4nPo9s8aw34bjy0aCK
utlOwlsperYtaSZ6YdGHbWiVFv1ldtlDP2qR9Xn8PlM7cmQdP0XABzKSd5BHTfq+mSOYj96+V2tM
rs3JC/u7CuGqNT3n6kfYdGsdyRN+MEzdpN50/SlWPsxG34vuXpfwq4+Zm5oRzqcPXZ6vZE06Doz0
LRxXLSCrnFOoyjy38Y0DKjt2I3d6kK8ioeOL79l39ku/YeloKWul0Q61DOgoH/aMB+A2Qa4Nwsph
cCkNyIRr/dpX+i1ogbct8rLTjZX3+W++MW1dNrCJG1CHKKL5fP/djSl+n5BRmv/+/T9uTPGNW48A
UexLRHPq8wTqJ3kTPo05tFmZFUwy1/CP8pwQvFkoy9VIzB5mTf7ozxsTTJOOe5wkvD9q9380IZuL
gV8G67+8dDqT3zBIWdLntRez5CyS4S1vmUorTHZHaDe4C0eSwIi29CeJg2uWRIachY0Luh6XobLQ
PJXRdfXa4ENeSNC7ggmWUZsRWB4WaDO0mNnHLEMvoiey3BlUi1mGYm9K1KUtYRmG6YGj4VGzYmNv
prAdxFOso9uvfaQPUbOnceAax7bOPBqjiNkjY1SGWaXolhkycNZdQZE/1TFOqGY8+gzqPQ+belap
GLc79SQHFTbuCmFpnmr3SohRMAqWFk90Cy/DTybgGxpDwcQ6FTOms2FJWtZIPKLQIpWHkZKedgtF
jVgfZNQR+GYdje275j+ZVnRuFKSfrFYHabwoI0Q7o8CayduT+v6zXXBQBfitY9GzrM+h+MTyqZdD
dtPhJgI5FGW2G1ndS5CKa5GlXwSqQ7BBIWZZZO6QpirVzjhLckP2GoaV3tWjsYtl1SXD9yzp0aHN
umNpZ2issksoZ5dR+hDk/tGW7IzOevF8orf8Ett5hL5TljFyYA9jbbOPhL9pEunJxtyOIxLFBjOv
AgdG3CSYStjy16XwjiLpnlqvYwNYO7mCIopcVjn0T1LLbpnZpHfrsfmXwxP3771hqahyOBsr+HU+
6Ur9cDBx9poC7UwC164iiqOh+euzpV/3a/TEL6OvfEkJhUEttPsKrmQqJkcupO++6X/oAjuQraIq
SMJ9Xg670bReI5sPQFDhFcrIXfJfrQb9rCm/FQ1OuLg/EFmNk9eJ8/EJu2i4IIAGUUmZupbWbuiS
t4WWmctMt8rFKHXAedX2Uub+JaiSz65UNrihllHGUE8d7GNt+G+dLe+kzHKLSU75cPtb9MgzXrZv
aB//h7s3WW7cyqK13+XO6UDfDO4EPXtJpNoJQlJK6PseT38/1l/+K52usMPTCldEOa2USBHAOWfv
vda3pmMqFd4oG7u5m+1K0p1mKe4WIpVrhh81/uU+x0uX3tUQI7NV8saCTQ7DDKKimjZMtE+i0lrF
6SijyO6JDknG6LLANBxMqO2Ddq/Rx7K7UitJwY4QAIbnKmcgkwj7pcc8NYW4XA0nKbq7tXoutZY4
OeFOZhxfE7YXdouv4cdSkSNsZPG7uD2ySmxslbo6RLOw60AaKNLTgDYG0doLwfOnmu240ImQAatU
GeTJJpKT87CJ6PliIAMLNpWkbe2aPiEF+PZ2uovT4TrFa4bATb79IO5MpkduHQOb1CPJNrTxWY5y
hDsYbFSuisa/bzY03rRsG1Yb/iCNXlbV2AZ5ygqBsK8PbRB2vUwufLTxlW44yCZqbogLlKV9/bGR
28yddeNTv4EmNjpRksQ06qH4rTa0hvNB/F7B45cqDT0V4VxWRITtouNb+Q+gIxasHobRe2WN5tGo
PZMtd0QCVq/UskXCHkrmNlHwlV75Gnq+DbKwbJO9xp1IpHznGtMIR3FE4O9IGTh5dWsYmIen8n2A
G58TTVBJTlW3qKI1p0nvNa1/643oIZnbT0FFE1iepB4kf4veXYqIOqMYr31VV2E9NqjL6AvU0Uld
NrssMcn8gbdRIPSKY9s0ptelq7x2zGjcGZ3zP71xsz0CYJFuUmDx7zZuqsJfS11MwH/8/v9s3Kau
s9XqOhgOCSLLfzZu8TeUwJyF9X8zCvnS7xs3fTViqzDv3uJFbj23nzduimMqXcDDhNSy6/+TjRuj
y5837p/fOskgf+irbWpd6DjJKEE6ouXKabIIUrVdEehUc8Rcmx0Ry11SDA+jND4UiXJQkS2tsvGl
dTeQSx6mdtMa9yPqkjyeHnCdClajD5A7aR3F5aVZlyCnjFaLdw2/I0+4UjNUl3HStcQk5cvNYugU
LFmVfmySyY14IhLpBpVDo6ymBBOGJaSBZKuE3xNhHkJDIKVa7yKct4WquulCAL2JrnDogfCirgoJ
vJDAW0GkOJYDNn0tqz81IH6MVR7IzkJhTW+5k8ZgHZZjiGlNWeMTI3pLn4a7Pl+/JwTR3dghIAHZ
gOwy/670H6le2HEX7YeEGnNqHwtNPXBiPkGPcNSGeRVu4kqYXL2HABziHBOxZA4i9WSE2qXeXBTm
x67Y6XtRHbAQIl1ryHed6YUP5DvIuEEU2t7Q+/okI3dBnBo6c4MN5Jsie2nRqs5Ze1iUY84AY1Dy
t6GrNMBi4utA5pe1CZOHmbIKY8KGpvzqKdOAcEFgVVMP6QYpEDJUsdccQ6CHkA5enTU2Ka5t3rrV
Kj1HuFfn+RN0zsdmig5muwRT1R6l/E7o4GJM0uwY5W3dV8YzZ1RHaKR7xVjP5vCeiAizpvR5SC4x
Ak4ZpQDVp1/H6avZPM1ddx8hgIioX6d+uCTG8C3Ki0/u+W7MzA8dBkjUvsrkEhGU/jEMEH4FjWgM
sjFSWOSwPdyoVLem3rnQIoG+D40Vxz/0MmV/g2hsRlcgHXa3SB4IMA5XFImY+TBa4wQ/lhWWai66
Vs+ONCl+mS9BGsYIqgc/q6TnYRF8sEwew5hPJgtrR1fxOC1f6wjCcTBfspEIqEG43yTNQcnzXb/2
ljmblzJDcjFn0Ai1EOVZHV3rNIP9FaHGIsQcIC0ARCEzmXCSldmYkBUZBj+sFefDTmwcAVe7KpAs
ozZ3mVIECn2mvP6uN4e+Buiemo6prhfYuHSRz9kg3QO7vYsWtpY5f50rop6qagdqnrkeKItCKF2Y
IMwDc/b5tNzOJu1nsz5GyquuYSsb+mOKW1ptNSdHIL5ZSJ+XDb8gFmVd+nOmg6VP8gQepHRUs/tq
ekwK7i7prss3H6khJ44uRqdORtpcdfBSipKA4xRvLfyO/+Wdg+mGgKpJoK1xsxD+dckHKvHXneNP
3//7zoGZEZsjOgbcjref/FOTVPxNIwsDfgTnIAYwIA3//51D/U0HHkGimXQDvhNW/vPOgfAKgq2g
3khFtF7/yc7BlvOnneMPb13/pUlaMgBNE9h0gaaQ5EC4g4IYQqq/6ZX60bpw0C0fccftq3JD2PS4
nxKUpJ0+oJagKe+1sOZ0qD5FdxmnS2fmUAPq5YHd8GUjmh42RnoNDe7o5rzR8dsbg6+ZM/pCmTlB
HHAs8tZM8npxOMktzulO5YwM9YdBSwcgIKP/Cu2CsI1u9aYuPS+SHOhGj1skAY67dvdaBRyslVZE
Qcx/DLny02nejaWOJUbajrLEYa0f7ntBdgyx97AvYu6fz2a9ekUMmX4Y3Bk1lyIDp8hwpgMdzwiW
i9fndiFAmk5URJTzcpssCMl5hgSzpIg0Rcb64lHWD+LojlKO/pdVxMRZjQKrq5qgKHpHU0nTljQa
jfuiy4+LgIhEQRcltZ9S9lWvir1B4FmV83lY6+eNAFvHr7pdYh7wztkSw5poYYJVi0BPKyxEkIlH
IzAK1Ou1SNeYFV/LSoZQ/S079a2PCUZeb9mGhL8vRPPKIzPXW/jypYsIpYOaLpDePNRhUIafGsr2
zWb8zLT5TiU3Gms7/TU8QOk2VhG5z9dxRNTVVa4pzAzeDGRzOqUHjNVxXu8U8vmm4TM3FR9mr91z
bjALfB7hiBxFO8TF7K/tTboluEtB3PVC6dE1rpSssJTxuRgqc6P5LRREeGUAMFm2CiViJYf/cCvK
h0nZ5zAsOvqG/fgJdOJaDSI3hYZnXCz1l9r4rIjkG/hF22GyWw7sAlHnPTJqs8u9eEgCI60dvaA3
BqP3WKcrXvd6SU5zL/V2rFOXN0jW12RjhziVIvqGGp8WvZaAisCWJQDjG8Igk+RO7j7SiISv6NIn
e20uyPdG1LDh5EHdyNPrRWlEsAfKCSWyp/G7Qg+jV3Taqpd02afTNUb2DzkB7MhjiS6oxbe6xpun
pEJ0Hj5HpDmmcXZN29JTh3kbp0BQZmmLMfubfImVJkwMOeOLaE+cPCz0LQXigm6aRsdGRx2xzocE
uSzpjLCUZK+ShWM86Lt6fCuriIwpak7tuy43+xh3Rt4gvhgf1CXyV3G4hMgI04TzCQphlWjrju19
FWQ/EevJL0QDrkK1KexGCRqzCeQsJDN4wAtN1UaOVAJvQQvJeDPW7z6DzQDqWpvSHRPqaz13T5NC
wW4a5ZPCRohihbirOdkCY/D/1ckQ581JHpjK6p+DAAGQnBg6l6wxeGdxnHQdaWoD4oRZR5piXE0D
Byt6ZU5OXqu/Rl17jFbB6uKZ6KmG7vh0KFVoE9GG8PKKDkJxiAFOw8V+5moxxGnsail36EeDWTTv
RYLbsrxVLQUgHJSTATTA4q45cpwWaA4tj10+vdC92tWsQBqWK7ywUd/tQT0F6UCMwvKp4nqu4ZNM
WQarj+hJ+re5oB3MOH4Lh3Ne1MVVHiYeWS3vxzOtaIwUj9GNpoBrrpn0Y9d9Jzy1kMuuyix8moCj
kYZsq/LJTLpdBFZai6tP2CbkJ5/N9q0CPZ238sW8oahBUnfzCtleMt5G0bTK6mxutuZMtaofgNG1
txn6ndmA/oFzjc9cEfsfIfhrpZO9FAJPWsHnNg7p+jxjPowJCtJAZ4+gcMzlWgLUjgBrm2i3VXFR
rYzs55EWcwmCO8Nu1ceXWCYUGmmlccO9FISuEqPAaIxLNuz+lw8UiLJRQEr0eSUMqOy6f9FD1gFJ
/Xqg+NP3/36gEH5DM0IElaRTQN4OAP8pRQXMrrzYv+WXf8BVgU8mOxITLMrtfxewv/eQYZDijb3R
Sw2Exv8UpX8LAPilh/zzW/8XJ/FniUcqJ8JIGSQFKTShRUIoKahuhfZsWD4F8VUxBiIOVRRoUNyU
6s4cLoQ6MbUjayt3KuNHVCYsuo9JJAKBbw5xR8LdSB5lXT5q6ldm3oVtDGwmeeUhZeqP38OU7syQ
RNnZ3HY5SRvhcpmJDwQmw4Rmw1TpOpoNOB+v3HDifkzND7XB3DAYQb8UTrQGmvGshaZb6wB4TYU2
GnPTG6MXsQcrUqY9Gv3iKWRGDMBH9cE8jay0a2R48I+tolpfmhqEVilt5zTZCkt8CsPOHrImkBLD
0Q3FTTXTk7VtFuZbrSncHusFc96IdUPRmNohnDaK16gEcYTQZdgYd22+IBavy4suLw9Jpx9u4ygt
WfHqo/SjubjWAGgkESZK6aRkOY3toea9hoJmZf16kcLSaUDMxSs/5gZrrlCqdxGrjYqoRV+HTzOC
P2Uup5aMkiyS+HwFiu2wpEOeNJUnJOpBrFXQBs1uaR60pEwudFEb6vLZFiJAUwADhFDF3pj4VQOJ
IhofM629GPKPqZcuBkHDZoE9tCrKvSSqwVgBwVPzoNPnNxKGvTZ9ERokqCqN5NmsPpZQt7NMsFfc
RsLKhDcmt71v7XWzHoXe8JfQywXMWFC0JpDbKpVwJok/EqX0BWMO1Ll8UZtiP8fStyY3r1pGRo1c
PDCIxM6/Hspxui9nbNq0zjYGzmuDQDfU7iOJuCrzAGLKtMGg6BWZUov1hZpIGsVjhRNZDQkmVJfm
VeJAxIiQKwn+Pit3Mr8aypWJ7CQ8nqRnD0CsoN/sp3mEGgXcWoo50GV2pWBfHLgiesdkDuNZqpaw
oMBWdQsWTkFwtL5Ey4pZJk33KTk++bQ5zeopaSDtiJkj4Y8pky9hfO5HPFT5+L+9tFJOEU6o4L+n
Gfe3tdqflHPGr9//+9JKK09RUMWTHA8PX7gJSn4fz4ng5zksI6MRJc5cfxSwG1Bd+NsUcxrZ9X+o
1XDlCKyBggo04PYD/4GA/bay/7qy/vzO1dvK+5N4LidPWum4a4NE0l+BejL6n3wj3zeCRPbrgsT2
ua+1+2XUHrImJ8BJuIo0UAyScDMyz9tJ3vYowZOwfRVwcsiMB1KNxkeqAJCK2eaJ7I7XyFPLgp0e
pQZTfavYhCgJbtZ9DB0rgQvlY9HEjl4tDnVHkN2MnXq6nWdxD/vaMcvkvGohww/6JBypAVQ95IQs
aKiWqybyDN1Lx/kqJNKdwaEqxK+mN5KrtbdYw5agsA1q4hQmgeEYk9eFsguGw/5pd/0vEgZJuc0x
/yhhMLkmBg8qsntIQr98khX9HJH0eCUoow4rZNdeUOTy2H6jfN91Rss+tKdp96Wo6UVtwj0DLR+9
4U2+NgJsUz77EWjCLS4USophJF89p/TNGO2GiHIznn+oDC/UmNllaKpPxhI/qCQLxeKTmp2r9t6Y
5sdYV5749KElkDhvbor71tTICsC7JyH/UW4F8pyG9rDct5OBJIgJDSA1OZ2ZlaLAGeULDcAUezvG
2FIVsDPEeC3Dfd9hM9JnQISYMa5hrX21Kn2o1mxZSfI3fRxfo2nFZ9NpD2uvHyaj/BCE6jlf1ScO
1F6P7rIlTsyk9dXJyGH00p6TWbGHXOyItJ3f8157ayUdaUfvDQi1MfUy8LCr/LqmOisYwJna7dOj
jJ+5d9cx9yE2OgNNPDuNqboY3PJ7GWSUl/LwmIYvCvKpnCwP7ilARyEn0M09T/9ZT1n1sCUrwrBT
y96PhcIlcsxNULuY5iHLmB9rL/lc2TNVPaU/1m7tngf0lJibXTRGp3VzJ8rgJdNUehcr+HQbgrc2
k5+EGUWb8aPDfRCD9GuTH5oyeWINiQ4DbIX7tzxPmsQ5A4eyVon/Av2pRealA0dbJCLKiF122AD8
m91NXgZ5B/M3Vt+mInrIJimABHutRfgTxlea3lfmQeqgPfXAG2b5vW5pKBTYRG9WsAXExSoHGcPZ
tT1FiC4ButmCcloJCx17yW81d4Aie4sczaZuqw81o9bFzdWRBjkjp0ViA0KQ8q/gE0AR4mXpKSiL
/kY3hOjpwpa1ZsAKSiFacoZbuV+DUDUB1YYcQHCK1epigWy2zPQr23QGnQ1FxbNc78JadMcGBCZ6
phhUElRa2yAuYtkl/YDi65JjUZYrDZcEjKVp8I0ZePFImJc3qDQiRwWjAFnZxfymTOJ2juYPoSsJ
IVp3a2fschQrAlgEJJqBlFNDL+a1Swa30Acr7WJnrrCIy+THiJtjC7a0DyU3HcyjZoQfUaU0/9Md
S9yeMh/OjVt7o978tAQ67/37vzWcp/fi6//+H879tw3rj7LOP33/77ug8BthmIKC+uMmHmd7/X0P
JLiFzqOscQb+Hc7z+6RL/Y2FVBQF+nrozm81xE8SFTQv/Di+SJzYrQH6D/ZADFt/Xrp/+sXpqP5x
E5TjaFKzupSCZDB8mTSWZC6thnT2ghKD0bq66a049SqI4RtxZwhXbESM4UGXnAzjuuATBHiGqYEI
gm3T7dNuS0R5LHohzUyF3CU123ek5goHvb2fw4ehemjTfdRMng7nJ8JEoZakTjHJYatDCXAsePkF
9WBHlj1tUGyKcXPz2Pvm4OfrNhkEW8IR3SswBxXaQiwZ2Y6MzLLwMtmpTCIM9mK4q4mrNByzeg+T
GIHCezcRh9R+tbQsNhx+kUD2zLZciS5RGYPQvp8g+qretBy6LEhCfzKfY2Uv0qSS7zU2JjhraUHo
YwQ5J5IUr+vT16pN/RDGp5TReQz1m2nlmtOgIwcD8NilIuKRBhHf2p27Mb7TOu0eBq67MNyAr1G3
4T6S6ockv1sZ0WMMod31PU46+jYvrDdeO+uejrv+pkJV0vOE6m5sE9qABqAFHt6mZV1eL1FSvmXR
5qTK5XYDNFig61WowhYbQtDlgEIyjRCtyJNyg37ugtCoUF42o+Gs6wB5HCB4/4NAKmvS5+tMsEzb
60GsCQsMDOLIw68Z/QaK2BeBuIl19XMt+lZA1KtadZczkNt0d0WSHJMQmNw3ANUdgW0lEMsmr/aq
yq2wrltSGE4Mea5qTKhZ0dgrxE9Z38m8CUV+LnT+hM494nL2+lkzL8Yg432bfKXZ6wyR5gEzmbic
ai2JP2aO+l6X5rdOoUpUfRqflRb/WwI9QNm86ROavqk4TZVybVMCGgivFJoRqczyFHOdFJozyu1A
hlcX431Lo6Uznky8Wwadv4ktWAakY66RnaQUVy0hlHRme7pxjGbB/m316S7TXoxkOOSUQhNakxid
601GmNwCKuSHfj7C5mSDWMEdmK5EymljbilZUNADtKpq2nLY99DNmLNoZdmphTaLzUBP9mPtZzPd
IGwL2ro1soOYnsrVg3AxtkdxOIYtJqXiZsIoDiZhbw0X64U+m6VrmjXGCXFqAK9SyRNydyTWBlhS
FUXonaEDq+NhNGL3f7eFZIoqdiiSDyk6NAk5/F+u8LopUXf8vML/l+//9wqvM11i49CU/09l/3ML
iS+ZAsESrPy0Zf7o79d+U1UBf7+s0X26jZ7+s8bfuks6dSqvqbJkI4/4B2v8f7H3qzqtM34acix2
jJvY4ac6x5Rac51VElrql9GZXOEJVL4jv8gvH0CW3tbnEQyKNVrijsXDKa136ukdNB+LgF0bmZWl
vSwO44gt9ja3t+9/+lz/W/HwaxV2+1x/fne3r//07jZRiMwKe1KAOchbX2YHf00ABWYfXtMP8U32
AXjsoLaccVnaWIWP8vav3wGb5i974C+XVvuFfxB2ipTiWr29hcJavfhHvS23IOX6g/lSWbqnfWHZ
0UdIOd6Q2Abgsi0aAafwl43F5gSjN/kSV6diSbqrHsPX9DKh5cjuOnI/Bif24J7b8lZPHWo+/AOV
YQEXSLyU/GEXRV7fWBuntA0XsLReY9naTvvaN7zxSWI+jwDuob+fzpq3bCEtObMvPy3WD9FbPfPc
fK/RA8Gv1hu8ZWhyL2RMY1JySKmpguIxcrNdj6l5V/nzR9tbkMt2ozXamzffQrQVsHIBs9sjOduH
foklYKvYjEYeyaVvz+ph5m7ZWLg93dqrX7OgeZjeUZFcJRtdN1HB1nUGVvIj21jGQXUpReij2e/4
l63kXB+1QNj39qv1xdgocWWHRA03sr4S/o5s19ZBd0G+WO/ZS/omWO+1hRLFInEZMfURP9Q1f2it
xAPs8jlYNZhVr96hfrlT78edceDA8AW12sHJ5TDd9CAte5i/OywBDsX0Q3Ncn4s3XjXIgvwHG8zk
om5zc/umqX9dbnfTBfoY/xlG5qvuiR58PFqmL9px9pQdRIpdLDjZW7YTY6vzwTUV/hrg3+JLlR1u
6Wa5hUs43X3k4o1AxMC097ZPO4PXu6+MVN4gcF+6K0ixiKYV+iB7+gGdO59dFLlU6Y81nxYS/DPk
qcq+AxjrzE/I7c+Dg6nWvulXd/m9AfVqcgYHrNhed/nrF/G5sNs9wtPHyu7s1dl8Kra8Z7b2MHuV
2wQQZO/R0JxkbmXhWz+3B/xddtZ4wOR+TA+xfSsbncQ/6LvQMv2BD123jW3kwi96Vd331mYAU9mt
33Jxvmar8WfLfz3JLiJ8+FuWvMNPa99ts4BkPJ+ahLXjK7LEAxIjr/SMp/JHcVJfNL899NvC2kee
eciPjxjzIdLcv5gWvoVd9NB6oS1ZknXZb/aq9dIYTn2Vja22W9xxO2/VYOZTcuk6y3tsHLmDlm/b
BolprQ+Zz5DGKwP1YQ5tJITH6iuilzJ+a+kp3xBsZc/BaJV75cqW+yQCF+tPo8/hQgq4HWkIuIyz
PPFZ3kdu5QP1tZmOcS8U3Nu8Obt2xk8wKMvO5A7vbGiUtys0PoeTtXHbfQJa5NI8yvvOaqwXOs3w
Fx2Zv3nOnOV52JPrapnQ98YrbhPpqb+jPLZiL3rUHIbc0o/NwqYcqIRlu/xcXhkIB7x4mgzOk85/
wPIPgizai96yq2ET2Yv9BvrNBhrmvPF6U7DsM6+1N75w1h/poR80Ixgf8Oo7HHFftcfOBcZlfaxc
9hlQYEGq+gs2zcUHpnV7xMXPaQdlEiYKC26YO4PtxJZLVGtrXRBrWwnQNcKhHf1becEk3d5uhNra
0bRnmZp4Q4A4LcF+adyXc7h72YP+C/bK/XrRreVb5+vNvjyypdiN112ZvPKPZLmZfdihjrLkp9mW
LqFnOJUtBtNR+PrQg9n6RAgOsdGZvH7H48PYl9dfth26591iWP3XzcYK1NCd7A8ZOB1PYWftqaS/
iP3t/W/d4avinX6HdyX18yNoJPJ5Eq8/6ls8TsoptEkJ2heXprZwWLPcPj31nn6+v493P1oPfIUL
0N9t3vqNPUQ8WczPLfgrp+/oXJ0j4l639YmC2voBg4HRvcW0/2M8c0Zd/GQfBV1jZ/txC9PN5+gc
x67kT/ZTaQNU2dF89y5PhCQ4WVC4C6DOjsVkA5KZHeGDk28DX3djTXcgOu85S7KxVLa6b96W9lHd
I3+Cv2dp3ygfQvGcvy4JL2V8g9Ly1/0YmA/KnbKd7pYZKphrjDcgaT54m/YEiZKLZ2Be7w4ZHzL+
rfw7K8/GOT+Ju+GzhwFIp5PPAo6E6ah33QfNKfNuEm0IaJvX1HAzktViLt9M0kHELY4Lyp328XGt
LT7V6KPbS+UWXFbqJ8xMhnNEwg6euRnWAfhWO//KPO25uFBWRp9T7ayPHEXH6NzScdubLNmrL0ku
SshjbRueYZn3eAGvAgwqKcA7XH/xw4DKYb8rj9kFGXVkWKFNi9AXeCxGLtvsAOhGG24dU2b0DmkV
2qlx5Zf1ZeEmV2hzWPLVeKsd88Bi8Zg/hg8bhsPciLfLiQjNJtR4z5MbyJrdXLAR2UzYPDxk7+0O
3diVKdV4it3vvz5ziLfA1j+0TH89c9y+/tOxJ89qBr4JGcIEsasXCZsRq9HT8DR7vWMGc+9LxmXD
5JhDz3onnFgkuPGQSdCZwyxYfiKHVi/lwbzcNulG3kFVgOeZadbscKzLjn0QfUF8yGwRNp50hzdE
fdC2S20td+BOeLmjdsBwLd0NGzaAV7xwOzAIvnq3WIXTWu8H8ZSNLkJoJfyKDU98AFvyLe9AiLyR
oA1fAaOmpzf2fLo3XG4EwE5A0hI+WM0b3VjiMCmzgR9ObGEOe6MDRQOzmeWTd2o+QQk/aV5y5WCH
iBSS3t98vL8ab375dH/11BUpgImq41CJEMOLADihF+Fg2bDjJpx+UM8vsn0qnNsB429e+nZY/LkX
/utL/3qeDVsz1QmtDYgs5cTAkcs2ruG13YPdhZYb2bGV+yz39Gz1v3ltej9//dq3Zs9PN1XaD2ks
lPzaZiDsFP5B7uqLhJyzVREXvW/PK6jLHWdFOrNf6sH4TvZcQutzQ46sM7zEJ9YLj5vsCp/wB8kS
L9gfrXd3dGsEG/N+Ul03DUqqg8nKbajHD2RnsLLu//oz/Nvf4xf5tQT6yghHPsOXc3dkPL3uAdiH
r/pDYQNZ3iqO8UM/EZJZ2ds38PrWG1wgWzuvuzsOhR6+1Zr7e+N+vvqZn/Cxv7qPC49689ygA2OL
4juDhB7Fs5ic+LN8Z7jm3/g6bwGHf3kf0Pj7+Vp0G0VfGD3nAcF33HrlnXiIguGBkagjfN0ONKmz
bT+SxuIAY98p7OOvuq0+PPQWKutpL1J6OYtfvwBNt1ikQ2t+oonsJBfWZvCMQu0WH/rhrz948YbB
+Kt3bfwyyZGNVBra+EbTtz5ybw4yNHO28U6rbgf2Zw7OYqB7YOT7w3i4CYp3rDX2c7dtPCUQWDh5
yu3i2Fs0y++Ls2StNja1O2077xmmBQQwn6sjvzwbWnaqTsjGH4Sb/ozzY+iLTurdeKvYw0/lyfR7
d7TrwDyFNJrs5F4O2ou5H07hDpAxvQ6/d/RrE+A+zv3aH4/ZYHG0Jhl9y6jHmw/aatPdItLzS3QK
tzlyY6ApRK/lxq3P7mue2oADN3Vvco0b2zxCzLDyx9pfH2V3dhMbdPIOMKddX0HhWrNl2puncSd8
HsLPsXTJV/aST+k2YOJYANxtP+y74GXiDJn/wL9dPMyO4ANttEn+I4vxODJXmYKOw4xi9bMdfcKC
JAFoY7j5GwVBxFybw9clZ5tSr8bjOFlVUO2Hv7kvb32OP19h1C60HmiIkHv5x/sSgd/ahUjXAzIM
KRw5xeLGckCpNraGsNw2nnD+fmQuo4IGiYPN/5L76J7qsd1HfudxQnPhun5Cb23fQ4qc9YvtPfMQ
z7X0Ru0aLl4QuubVeJgCSbRrHxe+K93nNpNQ52/uV6YTf/Pr/FK7Y+QSqrTh17lVbuFOvAouogdH
tPIzTWQLHlMSqB6Dmend8Bk2mReg6eaBm2SrUCjJlnnlHLG7nby7J0SZxbtkhzvZkQ1r/oF0huws
PaYmQW3ActN+GLVFaTR8bF45jfDLOopXvG7ue6pVKN3sL5pln5rt6H52r8mx8BN3O/i42R0eGjoJ
du7ll86OODKG3+Ur6l1bsfXP4iR6s5cfbm9jpBQKfc4BnnrtguF5CQhFvBNXei+C9Y06wjqCVUdb
smu3wsZtTm3ijGaQvqoHfV/jROCCSQFSM0bQ0uMGH5/l5HZde7B2/elCbemnX8IeMV2wXKTgB8nm
fo3xw0eWykN4kBOXRAvaHfW4qxDYvGfBhrKKbcspOLNru+Sx3qMoNPTHAlwbakJW2NoV30Q/PK82
PKvv5TP0ZovTMLYLzJ5WLFnmeaVjoV/MYNrpZ1TNSJDd4Rub+2d/SCgmyUr1SQ7pPez8oEm86kNW
bWavIalUryNggsOeZsxHea5LQOebWw2SWwmZGK7JQ4491cJueCVUxdfOt/KifS4eK1/tLexfF/KS
KG1eU4+R646Pn6c5sRuuFc/8QbQP9BBYH9RTuL0W97ABeNvcFb7qdLsXzt237/gkNe8V+wKnJehu
z43fsLncPYeWSu9Csx4aW3jkp1ILf7xRelNtxTYtYE5Yyh3TPu/WAlG4M5XdrcWVuIRqoTi1Jg+L
j0dxaq2u5DFYtGdX3RFe434O3umRvr3OmoZMuvAeRfvEl++59ND2E+deczMr9TeOuUWN4GAXPjHa
5BSJs8/j4E6zCP7OU3UlP8Gll/+QOI8+Ln0rTK2v5+rK52ijduXXUFgGMzpaw2PD70EomqM4pM04
uNtlP32OtpGf+OrDBn8dDYEeeLrHsZ3XirejN7lJQI0+vRWslsuJ2Bu33ZYjpx+WFfYqzVmd2UGc
INjloWFluEx2wV0e+s0uCgx/5IobR+YcCzciUgG3C+JjfsztJ9OaWaEWu3E3geHqDsQgG4S4s3H2
Dud6R6RHEHC1XlYensUXt/KPxScQQrDng+j0d6tzjWmXxI4YIO7gB5E8sNzDhbbkA51QSneKQ35m
w5FH8fon6eUWZDAfxePpLnR8WjLVNn/PtuV3dVB3r+DxoAInDv9/qBwS2Kxhq/o1H64U1H7qvq82
ga2PwAUcmeZGaaPZc5U9K7/PTMCOnNLfvY4ufRS+Au3dCh9SjqdcsXemAzoPNpUyzQMKMghBjmTd
oxdpPXHL0vQe7dsr3knr/n5gR7I70fret5T36TV5h0NnPRR+6pRnlN6nxZ1cRCbwft2G/ZnAOZ42
SA/3tAMOy3tl8QL5DuU7muMAdQKtmPT4vR7zXTC5OHt4hokd4MI4Ty/4h56nIHPkW63Iik9vz3ni
oVwsrGmYzA0/Z7strG/6WfU7vmV+UbK13YFf8LZALofaEm3hpXXxj5YWvVyk2rbfOaob+fkHTL3O
a9ltISCzOul38C6+mahbn2h1B0/eLc5qM6Lavl++FToaICM4qXUEbFskhQh+RSjxa0j9ioPWJlxc
o/+Gy+E6ujiJtm3uIEBGqYfoAKr0aeMXziXg8z0yxFcsePWtT1srcm7gfSH4f4Sd15LqWLaun0gR
SMhxK2/xJskbgsRISAgJK+Dp9zcz4uxdlbXOyujuqO6q1ZkgTTPG78Yt3c87Np4oaZBdLX1kpszk
Y10xyTkkarsbXoNe+Aqen9zhiNqd6+D0SZd6Zx9xJTDZKsnsWT4iVXbVzyOmAl92YrlkrC01oFx+
+nJrwcr3nOfgGpzJkWZQMYBMMSRZ4hIy0yHpREVy0cnttm9Ox+Z2HiMHXNW2cV3cOk5WcQ2Jc46D
j5PuNXmskcF0kq57wcfm1c6JN8xj0B19WIOMTrXgjKrO7nl40eNCJkDeZjBFTY2WuUwatpQZVvbS
bwa9xXNy237Go5ZRBbwFixmCoRhm8MmoAHYrw6v5KVqgLZheUqfn2WPSlEBjEntJY+nWEbwqpJo1
YIi7b9J3EpMO2M2l4Ro7M775pZdRriGOsvpV2BdANhNSrf4SMMMvgYNlFxeix84r6EEae48X0HvB
aiU3DrYj4I3avwsoTFztpSsz74SlznccfM5j7AT8gROrjZVaObi5u+sj+wt1FTcQmIxuwWHmbKbl
Y0JV03LagbvpqSoFt4P3ZKgicaRtSJNhguTCeSwuMX6BWcNuZCWEZboavhfilxbY9JWwjvhzZ4Dg
ZZninH/EVao7mCWsyl7hBbcN+5C8tq/t2aGKmJ/Gef+1kX0o6BcbAVsO0pionEojfYC+9spkiYsr
cdzWSYcBK0hJOYxVa1gngMWoSQBqo1fAUC1O/YerT8C5pwlztSBo3lhF2XeLfuURthArXhnekypc
XcJudE9kt7EW6FQA9XpR+0Cnap+3SHePPRst75WIZ2COsrHOQz04RrR1D0ZEs7SVhbkogc5qByfP
eXI2rZPfpM2omvSWp9ErAIVR6qDlmJbCYldNihGRjrbOuhTpEYDroKeTWsh/zPhZWo/xdSq7iOfW
F4KX6GJ60Tl8s69zt54qHlFE+GeBBeQaB0V4h2fxWMjVe6IB1NiHgWa/SXFvvbtjfjzWr1CP37sO
dVeHq1OxSkS4uAG+XlebPc0G8+tf2lHjt5L5B1Zj3uqic6ypMYvE/GyjDiJ+IKgX3AEK65JVb8Tk
lroSIL3ZtVZTjZj+ZT4owfnqTwYi6P5rNyX93wkz1glLoq96GD54l4OTZX6c+nqAH4OJOYgJ71ZF
HnsmgucRth7Tg8fePjjFjC3DFtLBfjOnjVbMGWFw+KCOD1/d6d+r6q5oTf8DYfxfi2D8aALl+00n
NpPvq3FnPtnktMqldd3VvuT2LoSABHVq9AH8bHdWMb8sMJzm4yhuR2BmXgm3NLtP2jKiYOU2s+3f
Px6R7L98PtET/APmOBQr5iprfD5GqnnG5o1hurLVeTX2HtMDdtb5yu+cfOD3LK5hPF6zMqYicYxF
48kYzCzkFjhVoitxe4p9/6QBUhQP/VjuXb42VJFoACzusseMOS1ua3WCYodob0aKGN1C5hVip8Wd
xXP3SN+pzOQQ/+KfXKbqjGmMR1AlHg689erD8KukDx3WOCjF2sEbHKUSEfyWNDqHvT0bD/VAoHo6
9Z+oDxDReKUD3Gj9RrLKvz2yH2jEm7HEFabUY4CrdwAbyYupwdLfH+X8wUpMmEc10+1bqH2gX/Ee
E7iDDu35K70goIcv/qpmj5icwltgPuBPsNL5yWy/zQYVDQVRakNuPTxrRdryYGrQZ/DVos/wKW5v
MmedPiwERWYRiDbpyogUQQg97M0KelRym1hfvoa7t3XcMKKYGyE7WMPpOZLhlKAN7Xx6m4p65EFZ
W/j3rwtX/91t1wS722FlM197UeLY5geiz28C2W8EG+lb6/15sW1sijXHQJrn4YM3oocLq0KHOgez
r6xtR2HbnSwQ0IVkJ51ElMuE1ijBPo4BOQ9W1X9/3N2X30sKv2B4D4a6hDcEoM9Ur+iZkI4JzscU
Esog7vvBCDIpLGZHvxqoi1fM9r3M1oRZ+w+7DkH2q6AQk19wBjlH8WtJ1sT7ab+wJTr1l2n/fbf8
J17sG48kHAnVESHipBr9e7NoNRoDcyUfAwxdYQXo0ohi44u+2D7F+lAa586DgoIj3ZKednc3Ofmr
Xz6D/Ec49n8/A1KIf3+G3kHqPfSS8dmkRVv0tmEnbQmM64sOCZtCol7dbutElKVF/+9fXziJ/3CW
/b+vr3d+wLGF1JP0UuLrxy+7s2cujbVyUHZakn8Z57/gryLY9b+/DPE6GRQISAha//f3PJrm/ay9
cWUQMkh5dR9fR9P6s8BpAfDUXUAk3qFta/8RnALBlTNLkcYs12nmOEbKCUYFF/2xHucMH9mj+v76
5ezko/zyEX+cneeii/HsDsA3Vxg/16ClYo+Vae2fbUJM53df9ErXPoEBj5Cxaw4pKOCWtE59bQB8
goMZZDmt2T0Uw8S0S2QvwWpTTWHls4snBBGlwLgdMaKHzhzYhCFg6XNajUumdxEibhnBLcRCL5hX
l77xCtkmarJxTklFKSnasl5wDO/MG/CK7ct0ILcJQ3ZOfJqzT5eeQcbDDEv9bGbQvgXk9flm4evD
7lhsKbLlgIltLIIMb2OISq+hO2E+Hcx9WA1N5gnSIpDevuKcaOmyyIhwcpf0oS1mbU5uMYiKM/ru
3Ze9dPG0ikG1K0EHzr7xdUfwZjHKHmnEZZjJYRZ3bGYieNdANtzrolAFi/uiy2dcEg3XjcY3i/MP
vEVcoSnAGgOhyvQAbqBbCrTIcNV1MmCDZ8AsoudClSwAYSatp2V6nJQRI/3ibKQvq9lxgKJ98hho
J6uKYKqsfHi2fATNHKa8EkdGQW2/wsf6iT8aJFSbH10unW/C+8qCf1Canm0O8x2QxWC1YdqZjAzj
6QeZ013eIXFLhxn0/U6ix+0gYxyH9/zUVMtm+g2+rjV1lvfcESnumF7vSI1YeZhyKZYhVmGklmQq
9Ry8zLcda+G1ADEbMW4MAzg+7tf47BasCXnCDHSa+IOHuvq3rSdsIX/dez9uODJ5q45csbAR0DE/
Nbh5IKnRSBpcmz7KyICkDQfOBaAkG5+mh353wPQ/K18y5el0c80Rg8/y0JwJTUgWPLdGPNB6HuKZ
GwlSgeTe4i5AFDGUw6PhUMbPUcpzwwjQ9HlJW8bzTR9bDG/IV4kfJq34PpMXw2Q5e+5wiCH1huWy
G7f92AChAJTcvt4BIiLG8XKNyFY1Y4EAihSJmiI69QhK5GeLk6JZdJ6+brhM7bpxz6ncn8j5dpnN
lKbwtjcnxmgz5goPV34+bRDwAMt3gGbu9pkjv+SaOjll9I559413pTOJ863KnhO7yLDfI2VyX6pW
ImpNIfda8TEXtAq2PmmXGUS7PL3DVlep1CcSjNmuHJ3ry0JGr+BW1PiEtnKkO9BcgPrjgtwN1dFA
MuzF8jqtHr7s5qfoWo/O28Oyk5y4azNnTk8A/CJNJefm0yB0uEgZ05kCHbMVUwx1Vus/hljd+R4q
RLrJGrt+SaycB5k31jXkt9p0p5bm9vp8OH/qM/DTXtI6suvdoy9tmTpl08o65ChjDgRZ0vdmhLwk
EnBT7nNCxR1UVm/VAWMFYeq0IEToNvYKCcs+Eti7lX9gSjvT4ZbW6DY7+dvyZr3p1dKbv1pUngAd
jv0irpwVyNrF/+6U96DLHSjUeXegojow+8y7R3NEnF8CXmK/PCzOaUZwu3XhhwXX9AVgaACaMnCM
vs26DzWCE76a3dHPfSBZ4E1l/XRujjx8qT5j+KoJVAHvPjdtObrMT4Aamn2xJwG3hXt2T4mZxttR
M2LOxXAFMpKWA/ha4G8KTxCrZoY5j9Oifti32u8kEn2h3Uloje1eWDqXaJI5f7+Bu3+8gZWeaYrk
4B68w78vxd61NTT5zQ2Mzd3WL9bX2T4ArNodt7mGHdBCxHL3lrKP3oltZKsf9+Sgu7c11wkXxq6c
PNIrbemCuQ1O7v/90ynftcd/mh0SJo0ONzZi+x93tnG7yY+b1DkGsky3AxRvzev4BBqDccXK09sq
IBECkJU4OJZCbNwBI0/krCYYwqFqTA4U84WPkZmmtnZxOGoG76Qev8BhtQFYPlDa2zu7TKC11F2x
6VGugtHbYPjcE5uC2mtaPABX8s1h9Pji1HdbAPU0iyTAWTXUG+t7pqD7sBZEn+9rr4+4SYC17LIM
ejm3dRib2kcpzs3INcX9lNvHFZo4sO8pE8icA2gAOm73jbqp42uDzysQ9o1784p7yMeK+4HhfMyg
yj5WfbeCqOcnIazfSTWBD1Y260K8FpQCOR1C2X9vVPRB37D727rFzDh3rjyEzR214ubCRly/16Bj
GhDZeVh7TZdEZTLFsZ8h6UANc82SV6wNW25e7GihGZ/erMz95ORexenDxMd6Ku8fL2thuLeo7dpn
0Ffu7czeb7uDXtC7u39fBLIsqp6/LQJBrP+joyza/NLKT9Yo4w85cXTf2Bi4kONOGSoRTjsLpeQX
zuABI9b8eleOGgoMgDSZPwFIRx4zzc1j/6AVuQWI9ECaptYBTiJ3NqhqwZXFnLXzFqd1CobfuEMg
Gb/gvzIly+r1b8EmCxffECtV8CR5+4vZiPEbgzaqaEfSzmdnfI6PO1BE4h2d1dd5YnrV8LBh8iEA
/9s2/GwJsJBzkry2w4fNpPuQw7yPZdAIwddB/3/tLPQ/1ZKYMVUmpmnksn03nf94ap2HRFTI+30M
zNnlYzXiJmVicFrYhCkj0QrkDU8z0Pty2EMG5JKF8o0l3onAQI7TjjSUgPPGfvh7wP/o9CH3LIxr
Pl6lRJugraeQErOPgS05BR+O7hNr2IlOYb02R8ceEiDJ+pIDxPHJKpIK7xa+3I7hnJI8zKfKJ3sU
MjPqpLS2iHCdnvsc3Qls4HnfAtyEvnJxnkJO4DOPF+m/Z7i7cibZeNGsZQ3PzploGSNkoZRZiM8S
TqYe2+VhXb64YSenhWGbORcd2mmEq1xGp745MNKL68oRfj//RSMJcmZlobQ2BzDT0csatQZdXjk5
eGuZ5k9FbC3Qa8Vam4DeyoCZY/Orx6TRiwczxTmtJC8AIyKYxX0dHbihnUvcMIm2tEtX5/u9uBon
lSdkgnPKHeIbk6enIMyEYR/lNPp1EKdZTFykd+RZ2mN2frQ4hGRPHsJSG9M1a7486njrW9q1L5Xb
x6UHkNrQnDTr99wYIbmCjXBP1Cr8PdShOwzU/L3VlUaa4AuA8TsDZsWty0pT/fcw9yXv7ztU/W2p
/Whb6s6zuZzeT1jr6JQw8kZepWl92r/4QFFteQMwV1eZqpMW7pBqq2snsAGZQG+NHsFfFqU+A59s
BdEqA3KLGJxTQsgJ34+30J38hrf8qRj95874UYy+DzrxdPcXXZYBUngG5A7e1sElERUp8SPu2U1l
ncHfQ5weovUGN7IDbai7UtIlGwTdYPtLgax8E/s/z7h/fqafZ9yKJIVMZ7fW7mEun4MVJhGmckNy
kcmKjLfuF83UIA/2EmIPgKomfZ55ma1NAwQEacko17sxYZ6M3+kuiHtjYmp+xm1jKa1FESjV7jHO
QM3vMlO6rC4aMyavokaPVS6AVBnki+74tTSTJ0NkgWkW0hjA5WRF3Sy47Fpu26fT23R8tX/G1+Xc
lkQ8Wc0nfJLfWm10d83o4dxJ/GatIZj0jq7K5iBsMaXkZj1OXpY2zJwKSReEoCANMqDSXrAH03Ey
aLTGeX6cQiR2EJKdlMjlT0FePAe1e49bpICz3D0TbOhSrBMGPiO1zzoGsDiuGCKqf6C+8Wai8Fze
napL8S35MxS3Pdw3wR1ANps0zs07zOdAuM6SHX/83jAXv59kPpEdyVAeC334+2Udx4afaKkSSv0j
TSkamaed95GOI/5ksJa5pQsUEFuxv393bqTxUxP4OVqym3V2ep8N0hg54ilXnP3wZ2RKMNTKIpaJ
owFE1rlPjy6zkmmq7WYD/a5Zd5vVNaVfdq4cLf5rrPYvHlvY3lJqYiGluCadiV2cvRHyCdTzBJRp
+AeyLz0qXZvUvfcvi5IEoD9cvP9clD+KQ/V5JeFLofpiTmNkWOqnQug//Y8x6Yyuke6SFTIjrhoO
9EtNizDrIy9mSMNIG9CAHO0rHt4+SWZwytGhb0zyqfEBWJAPDe9qj/XpLTruKSGkEbGNV+/qnOYo
Y+0eV9QC919noH2+T5EAJuXoOedilXR3D5qcNpY5wITY898He30CHjs75FAL4omGm6Zo6LPiUD64
VfKIegxlCbQUXNl9x0/dJ3WDEGlP+9A8Yn18tgYbQO14KrCTK4n2reRhF+mlRfJgAKLQSaTAFVRG
03Kbj4HCXh7dPFpcXjcLEJGNZuNU5lKJLhT8PdDmzNuu0I1jr74HxhPI7uLpKQZym5LVg38bI2RH
fQG3S3fiHQZF+vcTWfntzf0Q3hzb25kJYRwnL/9C/Ch780zf+erLKJI7haV3GWMJE7kKkKS6HacN
u67AWu5f1Abwo798HFn5k/bR7JiYZUnzUzBU/buE099FZVw73BCIvITXZNQ1fPNFvNuOw+1+seqV
a84KuxeoT/c9Kbh1hcgcrcigdgSnwjgfoU/gQGZ/csFHZb96u3dgg754kAkRUmteq3UaVOm7nxx5
LQgAPHXKvutCaD+sHdYarvwJdlVo2KuzqfyMGrG7IFUiQr1f2U3Mn7NvMYOUzoqnEEhq8Ijuy4dh
N5qly/z/Pa4oaaQqluJJKGpkfsuVFBWkNQpqjpWtTY/JMdEGp+T9sc082ult72JJGs1lPdU9lNcO
XAYFf2FNgMqZD7/87TL+/9R9//eof2xaM+vkh8e5PQaiPQXSpYXGmBVKtExIfAbKCAEzcgAcuPYV
s9SHMRASnS8hNiPvHisAR5h9CcxhaW+0IuAE65+TDXXZwvzGOwZDfbjoT2qnxVOBFAJ5BhjClAg+
gNLfytiuaPD+cy8ylkMjrJIYC/XHvXgmCIAoNu5qnmHmfwpMGrUiO/5NWYiiB7EIo++sHXKd0cXi
orhYCQ59boZ19iE5SEr387/vLU377TP9eMJv3TRa48YTlgIy0j/oAVD0YnAAx3o4Zd84pzSODf1W
1EyrGybVSPevzBAXL+DJUolgS3ieB3pBwCwnV1DbIA+/hNV65avzJ24/zyzC4/RE/BM/hfwoMs0b
SyE6ll5yN8yLUHNlHBGfJafuuphe1w9H/DULcnIt6fumZ5Q6fX6SJFScxuLzY7vqMzKAXLVPFHH7
msZ1frFba3510WHKnT7euSdVfJ6AuARHfE72vCGikKvlQvKHc3kIkQ98/9u7zx/ooT6yMZkf1kFl
eJ+TBY/hDevTtEcdKy/OO01D8HIL9Olr+B6h5Bw+Az3suZrbuKukLRx1yKzyPBYor0qZqE5eA2Ii
aHjBw2BfJmR32fKkOzUoyzBuGUCSV/cTSHpUEZGB6/gxPy1W5FL1zYShKoaLqCxzivWN2LbuFp4d
UqkLtaRhJiDEJARfLiHqC7c9eMD3trbX7Ikx7IaEM7+i176gTJ+uNjkPSOBscg7pdE2OcY6Yw+4y
xBRdvjj2L8FzLI836Oo4OCN9KvtXovX9JiALJCUNIjUHd08Jr07nAmIk/DL0jY85v1DoZkQKiHUf
PPizfIZbKrhzIngp6Rtfoe7gIsdLuG8DVViwRukJWL2ZMkbTxtZCNhcqfo36/UbYIjpK1JNmJCfI
DZ27MCOt7G5LaXYGlpM2YPEfb4fwDEtGtHr0L2f+eWtVgI6OSf9gIp5gOPrdtPq3iKRJfhRoaSiN
/aWxVj1aq/UTrQTIIcOOCBikDT6rHBDDpJmfgov7to9uf9PSRFc2TTTMac8/T5/7azg7QZREZHEP
GQIBZA/gfNh0AlRxPhkp/t3ZhLC+eCf4BFzW0u4UV/5FipGnzTppGbfpYbQy3M1i2U47FrMUwOcY
lo7LgTdB65z3haDxSRHoCs1BxnwhCy0E4NvmPj2NanjafCjtDx/a7DJ+hXtgcIbEui3f9ubkw9O2
GZ5CoVuRcXK2iFOqmFmmMWIJ+07DVvW/DXk6VULB/3Yf0ydwUo7HB+nbFb2nllEh5CNzLCVVXCNY
Al7cje42V5Qlr88h8iOcFUrYfGnuI8p8FaELLSoWLghmCnW75y/huBabQ6iE/EOKwsP4CNs57QDy
HxqLsLeDe4qe/sthSMfFuqEugHyz5SEnLHdI4QpNVOGj6RWAf+W8Hp4SKw7zs3hYOINRrwPVmsov
4mTlTwQaUXz/exb/KCpqsz1obcG5h5gRyx5CJjsEjepzP7rYVvx83IxZ37KjT5o5PvdXXHsTImxu
6WFzcLbkjf/9JCZU45fb4Qd9yrDJqynXlBWNc4KxhoJW0hb0y/Q5OEkbO68vFMhYbzcGASvw0yjI
3p6yzpeePr9/KkhSxlVD5AGa0bu+QJHmQG+nHXr/Q+YviRnNxwiXJjqdh72yZuVEXVRcepKfDVew
FTYKM8W5ueSzJV1E9agrkIxgEcXbaH7cobEsefYKFR4O2eVBg00UFtd+9A9LBjMj4nmF5yGFSuMo
X4dBV+JaFmAkFrb4OawXf39cDKX7++P6malFcLn66t3ux0BJoVxIQgDehHBGqrvaY5wmn4eiygDH
2d/nb6cLDFzGJCQct2gUR48tofP46mC41uXouTh6N/h+oF8SQ6J2B73gVCOslGw2nLBIaBfPLxSm
JcNAys/jJC/tHkDJNT0cHSZDyOPbgMxTcE0gXZKyQEgG8B/mIeqYQ+F6OaQ7pKHAd6++jr9tiwiT
O9LwntsaTahP1CDmqa7/NpxLlxwdy/A5EQi5TUWQBsW/b5g45LtDbOl7BfWpEZK7M+svJXIOJ7fW
eZh2xztsieFlprDFmz7n7l0k8ieMknbwH9a8jJW7+sJcHt0PlvrxztPevprqG408dbpHze+NNPhJ
9HjT0/j6mjQIvtamdxshYASvRYp6OYa1d0wL/wqPAHomOTB2OioHdIa7m99zlHEv6C4b/zg7x3JY
hIwlWRNCjPgkZi42JWeaDeSlaTM/4LQxJiIMyVVH1fwEJ4pS+YiHtaq4fLu5pcUKttAvQncvg5Zu
qBN1oEdR5Z48tKItGhblgsSSyVu1k1dW/hw/P2sPfrh4+y0eD0HvYKL1GKNypA/FZoxA0FwgGZOz
8Fi6EvO5ftFudf/YphAxgNHBYHyr/KO6y98EB7/yG+yDi97jLLkmtQA0EQ7qcTNczd9W2Lhl2Dq3
/su50MhdsVvjFqrjPEbFgi31Zo0LT1xAUJ4Ycfa/UZe9P2JbapcAUk1nXLP6o3N59g6V0TL/G7qO
VhEiREh5y89zRCMORQv/RokSXECQvnofojzV7U/Z2Rk2CykkbZkwAiHdIdjZ64xbeJUq6HrGxxMH
ge4jOIdexJSDNrmzrT+YhEDFkXHhrRmWxte2m5040hOXu/vKvAbyscAjZVAFcFCuBp8sFE4YB6p8
00vXMyry3TU4AXskz5tD6fT3I0T9E11k/uNp/IDOiqJ51F2tEuIuY/ASJp8BXSyKuDtEKd0UDOPs
gbcjP4l/GygiO97T3glfPkdBqFFJNv59IkXiayLtLoKthDGnwiz82+3wHQzxn9bBIJCesZ0mo05+
6FoYnvq8Xww+K7P3+G1nmxQBpcWQSZ4AYQvZ7s2ZvFAppVsPrV/cEvbNmSKtO8vGsDZoqjPKtZUH
d8DJAif3nKMic3GpOLo3m/PdIdJzwHEsr3Yxy0MZJgkOx5bDa9wxYbh5GzFxEtakpXIT1s1fWpHu
n5gRk+FtRodEEoN8yH+31QzxXkmdJ1+RMiKRBpfwW7xhKTtlLeSPOVECXdq6MJsyRhzegxg7gGUq
ukkBdPcKch8xM6WLjVDwMFB/kff8+vF+sHd5zij2THw8fmv86iOYgBqDxYIIK5HhnqwFimz0Xl7i
XnyhBJtM7jERsSDaECTuvheev8pflrD2hzMHMsQ0mMkldzX1e8P/gxd53kxTvRhHYbGCkHjZSl9B
PXb+0izv285451GNZfBglDMOn7bousjMcCo+Yd1Fid/x2JtvOG3DZyPOH2cwo7v99FAOOtvbh3ic
PSHPzt0rigwGi0IIc3pFhGW5v3X7jDL+751OQA3RZbrcUQl//LEjj/WzMWrJxLyOFo4Mjx4h69wK
BHNvJTTZrkbd7HTcVI+QFAWqTWQ/VJm3OVqcL4fhciEsGJlrLq9222di/Vc32JX229cAbhGsuNLo
iBZtfAdaxeJEZgjbOtUAMvP+8An96KsOlkgSyqH7icJYt07XX5J4YGWYIq8e1/I3G46YZ43ZjvPi
aHwpaZ6utOj8lQ3g5T9PeYB4IZhkX4x7HTF4pIXn44CZzElIH0t0ZNiknL+fZN/Kuh+ng0l8tExc
nCYTvvNjbXarZ31nLGcZXCm4jEd0xHztfneyTrnvWlswQHTdNM3LzGNSH1xN41yELWV0S7oefbp/
n9PmVzg0PmuO9YMFfsyz8aX07fdI40WMko042Pu0z5/msEqHwxcC8jFZt9YmH1S29rU7glKd/HpS
ekItTksZjKnFrNkRgCgPHjw0oVldLnbJ+vhybghapejkSsgsTzBxf38iyh8OE54ImXVkZjNsS/1R
3t8Z41OftYOgIK6u7gupKZGnTwsO4UbhChUCIRHi+/DPCcmIY8RbyYEgSFfb/v2T/OnO/dcn+VHW
y/Lh0tzFJxGKxGfuHKeEszHB2NKJr6ePwjtYBkiCWHMJVqMB0a5+7o4Kan3CYearUY65CkUVzQkw
suRK6Cn9Y0xQvWtADbSgM+PaEQ2ZSmRK64jjkRiBk0/yy2OvsaRNNDO7M3b05awTFwTgQMR9biRk
YkOu3SPdO5ZrynxKKWv2DRoP+sB8SFij/d8fhvHLa/lZtN+kus3lqhCvRan8PFTeabnHvYpjTZgB
gcCy6DwrZ4w2OMUnA0iatTNqKZf0ZF16OMTxxoVPYD3mMoi/mfn4bHF1nNAE2yu0ZRTT3BKobGc8
hJt9HUDzxpdZPms28BGYY4hlGN7jJxFCBWWtDGZBacsxh4rWOf2aviDe7n935v+uQ+3HpaYi0iyZ
8ACA6aglrrcVMliFQY62Gg6J7+kkjxkpEYyaoEcfPrq/bANZ/QO8Rzw8gpOuoTMl52fF172fj1lt
cjLgchn0JqrB6ENityG0u0GF5ToPmsEZ6RGTQZPeoAiVlLnL9tuT0BU0XWiIcnR0poeYoF/WIJ0M
d8cqgPJEyAZ8jIY6WU0IFIK1VoSohjle9Ko2J7KoFYiyJdmjwOGDdsg/hPVGnQg8totOesnAETgo
zK6UlKoNgz5ioGVHsz4HtAqMqOyXIFzD1juuW08ZoHf0aVu9A5Yur5iT1E5tHzx2zUiNFWI9jNDY
3gwXg2IgLaWQ2IPuNvfRUaFkEmKeDC7APqYw4Izf2J6D50BIAco+Q2SodN6TBvbRf0Eb4K/yqXH+
vvBBeP+wEP75In5cber5pV4KVS0DbaBBzHLoyoD4iQg2uo4fiXBbkQTlXC0lkqwBFR128NP2Eq6w
lUeIsrAPEjlC847BkjtFqAsl3GJ3xFdYWT+FVbGwnwNpCrqP3qEc6DEnHGwcqhFXI2CmsrzOrAzq
T4S3AjoQEoorN1P6RIJ/HBqxlkzBzEdZ16Ph8r8kizGiMyaownhzA/Y7+H524zLiUCf9iDp/sRxK
7lAdKCEpScTp9OCFeE24t68QDz23E+rLgw8z7uLVmJHs2KcTwqRp7zDcW+SEkeWVseffQRnlAyRZ
SBLgFrBzWjd8rGX6DNADWuPFyeonm2eQpVrfJBgAbavFmDDkvLWtD1EtmeHZ1+hZgGjDG24qfbCp
drlX+e0s9zYIveBZAd/I5FIWp8xaL2FG0RcoVgumI5IORPU4WwGPAHsw/NanU2H5ckxi6JMezjDn
EdwsADr+AxqG6y7JQgDEIYCBI7n5hGk3eHOEnWB3Gow3uuWLOxFNEZ1/NZODxmvXJ2dsUFQ0BBKL
biHkrNnKgxo1HRUCJ1vO5SkyYjRndCLMpjvDvMXLU7mYrlzdeXQaYdnJAP4+DRFcdHAaBFiWkgD9
HhxiJavJ/gCgQ3xLbIQdLFK2lLyCreZsLymJdpYUIvWgrItToTPUye0Cx3cPhZ3jUrWkqUimQlyF
6Oy9nV88bSIcg22kj2SsnOexQRwD2hBeKGJSJoTyCz/fFpsRL2q07DO73l1yqZQoDyGcHONpR8vF
AetBhZDl7DyxZbh+hZc531Sfz+DgL6qpwJSf1ptEBhpz1OHTs/XBAJST7TDxaK2639FXY5CbkT5X
3SceY66KR3JJjuEKSt30NUYd8oiwIMcrVxuOjkT8wLwNi9EcS8V7SmrZAK6cf2F4HXf6+5MvMwkh
auMTYhweH2F49os5tNZSofEunVFG2MJktM/sOlm+iR/oRXfn7cPRkqt2npTWXico4VxDXEuJ6Pbe
w7+fFH8SMf7rxP4BIxzy7vvR5FoZ8AWuFrJgU0RQoYrl2Rt9wSmsosrN3O7iumMBcnlTx17Gwl/b
G57Sw8VnCgH0wS/4pPKn2vyfB5g44P7Ralz1i3TUehxgiJkcwTGy5xApA5qugAbGtPC4SYW+wZK6
1vkXuNYU3/rnPco8NUNmypveZebJv3/7pWaqo653Ufb7BgzfyVNRBTKM0ZUmdMI5skarHhOOZeFK
TJbIxsE+TUyMX49gBSeBjkow3IdEHsljcwtpU/tIlhC4EhO0bhBAmOHNkpEroHA3qeD3er+I9BhX
IhnvWA4rj1OXE1Vz0BgKvYc5pstHQcd8W5fYhNZ6c3v2Jh+GI4VQEzEi9F9Wxp94Z+aLk6qpycjg
ut8A1D/eQKFd1K5cKCU8+N0dYMA+wz+TURJfU+yh1EStAxqKOOzsBRKfl+Xr7LVfeg2FbvxP7+If
n+NHRZtfq1wtu3IZzFuqgm6M54TmHA5ooQ67fXJw2GGEMw1Xwypi5GVNBUH4rbNKDimyds7DxWVw
QjRKa8HaKQbd4DZACz0V4RTYSR1ey3WmLQCytcUhMhYPibmRjPW0LhC9n6ge+X+Tw6s6ZC14EBpT
aQIlzKnF4DbyJe57YwIeRZA9yN8LulLB+M+kF7fTlyYs3g/FR/FRWUd8ZIi3HzuimYLOOPd7xAxl
GLYKl9kAeA4y0ypmbXCxi+AOsuCdoCMoYipuaefBBOL52+/IjgZHTyyfTzU6RZ0+KVlnyD/gwUoP
PsUjnNJCQIFwgeKzsZlc4LaJIDjUr/w9OnwgmLb4NFoo9IhmiqrMLgf4s2BoMkfj4r8DQYdoPfqc
kn1Q0pY1/xwwynOB/1mAqU/8BagHzBHyUaR0zpW0Rp3sjczpDtuYBA6arwOfRcUd8fFV+1hj0S5e
gPHIbwA5T+j6MveYcbZeQmF0e9L6eQY1n/TB8RmuovcUrfCsFxMcHPKGPsTEghFI+zNB9riHmtsq
Xb8MQNtFv87fd27oUHGuhC1c0BgXJHHBx2ExlL3LFPn5+DrH1N/zLhMSL8mrOI8Mj0mviSygh9co
n166thp11gq8LwYemvnCwULpvIYF9NPXeXfeEf0TNMHK0z7p2oYkRhh9KYOtbGIR7AO+Fd0bCxSM
5MbTQurZB+6e3JNRuSyqVJieRfol9y7JHNSIAKHVromVbbFvNyuuovUDSh6cLxYvswqzoRzx1w/B
zZbJHe/PwW5EEXNgB2hUywdqJdTmJPtBunWo3epRQfzP/xB2ZsuJI9safiIiNA+3miUQ8+gbAjAz
CIEESHr686X3idO13XXsi47ucFcZISkz1/rXP1iY7YC3WF7TfTMvhRuFBwGWG0wj0RJR+FNnR5yp
8YlBJD+ZLD0iyq+pMAMyKNLvK6FCl2dPOthz+5qcmI/5BCucEyr6KTufydYzEFIXAs2JvWUijYR+
Xbexs6u5vploOoupkqg9daRc4MyqTBpd/kJPITJxDMUNoXyCPiJoevfosGXbWuBtMbRpOjvHtc6h
hxa5YryPw2c513SMvX3a1mZzXElNT1VdXfxmZuucpO3lvLwkGHjVyMsPdKB4F+FqCyVtn57DJpQT
ZkrueX1mMnmCRqT2imlZ+uYG2suFcYES3v22oBCftsdZ4V+nt0vyBZ+XHSXzT30NuhYX32khjUW1
bHThRMwwdWsFBkysuEAtZc7ftLv0dXjqvuhEwj1GiGKu/PIU+AAaRjxMH8ZIPfh9NaFyWJREKlns
QGN8FSXhoVEY8iHcN3xoxCbUOXLfswDLC++aPqvBGV/QVwC9El8WX7o7+497WjPsVaOqLR8Dlfzl
kCHzQYua6IV8nLiIAKqY6rGuGshXHgJgNcIqAfTqGhSNn/Pdr3AKmSFnXmMH2s1FpMUkB7EWRL0x
dlYebS6CEwrRJROlZ7qfPPVZRZ/0cs0l3Dmi1ZvgNhbHVYYDAg0tnklSZMkUROfgBUXYigys3ZEG
36DsSDjwh/fNpX2iRBPyFroylMH+kr8viDCyqw+awReWjzHXYySDnbjZO8AksowLtufnkEF6j5rw
6ipTOXjvTBowrh+Tp5AsX+ntyqQT4n8Ji11oes6p9cYKgs5OGDzgdRocRreP8xbT9btrBsil2/cQ
xdqHlAZNp+zsh3av6pgYGjeOjI8KkkHZU8lzRpgnzAa3wl4PUxn/fA3wYW9bS09bVxN7ul+IPlHl
nYPpUDM2aDez5cKKbf600WHblkB94Dux7eJ3i/YQ4k0jrlMUqQ8h7N2HRvxim1Tbt0E+MskDw1Xp
wgO4pTZiJh+/w/DY2WAuuHdaZBRu31t5piy4f6YvE6pN7WHEmFJSJPXX4hFlOIwK4iXbxYXdDrkF
nvzMTo/UdQXCLGWKopEPXo6EsQPeOKx0thWJYG4MQhD9Omx4/Dk1eE8xGd57DTwFs6uSpNApfQjg
Liw4nV8ITWSFYSJNS6qjkvOXCH4RTegpQrLGJbPVNdZH6hPsmRgH1F4LY4v4xIYhPB2q6an7Dqph
HcBFTLiaMXRm74T4ZwA+DPhencavNrziu+YwCr0lVGDrZqYXbeO0wTGN+ihUO3IHc1INsw+Qg6jS
QWwxdMMQUjiJnFbP+cvXW1zpi/3YYJAwvMHfw/QCKqrKV4fx2NocodVhaOw/OL4Vug0thlXovaDo
CnHVElMEth6Ej9UR7jCz+3A/1QqHAGeTSm2PeTOsOoxTWwILPdHztHC7qt3HBlPasSCsG+EpLgN2
gfhC1VBjn0R+OPUkVQqLLpEmxfYMu/DGfVnVbE6oATqnjjG5Yrv2CO9mmg0yif4RvvEV6sjk3Ktn
GK0QrIrNDoTqA2eLC7gnmu4spQRg3uIv4TnghIWtrGCqZMy12MIAXPF/6h/bV9uH+nxna7CDKm5i
vS1jfLCnvouOPvW/tSJBNrDoHQlZcFFr8joVPNJncGeiO6FNtUDKGHFXTOg2+Y417RCfmo34nUuP
t4Nz0X/TChv4K1ErpyjqwpfFWm356rDAZw2CnOio3909b1Lj0vuaQj+fY04HeZrz9EhRbfLC7ol1
8MqEQIs5NwD749bJ3fB0uxcmIVEFsqoO9BSnO9J2nQ0+NRroXIJlTg9gZU9//e48x/eY12989Uw2
kciUU1uwYR4tbKmkce1pYPiP1FCJusCvB5ahlw90VyH1XWOnQ/3jyWE1VHoLlHLCzuotdAvtVvcV
bfmGXLWZZEOCeKL9KMObpDV4BidwToDDBzXYGXtdskWifGDgxTWuESFccIoRXgtOfkSYanNn4LXc
vFuArZKgR7j4yGZDlPwnV1pjtITArmaiDlTUoGQ8cPaFYhQOE+mleTKtwAJWkxSWgR09oEFBhLkB
b5LJ6gO8iwOMRcUG2WcwvVGY8+tUsfsINd70SNJ8RARPeqt5NAgLhEZpw17L8Z95VoIWd5qNrcQO
bskpaHXpbViTo1f/xHtwRPCexVg1Uf6WnjANybw3GQ5BMz7t+/Zmj19t1VtShL6uUZOSz9yt21b7
NWmeXqFFvLcczt4e1GFOZBMDg33v4KPQiK+BxomOcOAA8+kFPWYfS6Nj+MJoFIwDDip6wuDVtrzF
hIHH7lOwvXWbVWD5RRZbvk41W7Nua/YqzlZCpFpx+fKgxpbeJX6xFgAjqFuVnoJmrE6Qt9Ff39Y3
aHriNIOCgB2sGFvoPamLd729wAUwmFgzrV0hUz3jbAA1Cy7zSUdUjZk0YM4eFwYcahQ2E2fZwwaG
sen4hegGDAl8C8wqkEqAKEGNPwVPpNFl9IbegZX9JdA756HsjK+gUWQuO+oOpj7mG1dYsEvnPBbg
0UX38vTJT1OCHZ/nQQtRo32IGaP7dXBD6IlwBtIHp4YBExf+2RYEv2A6bnHBjAXtvkLCPA3CE+op
5XlMvXYOUD9DXMA0I9XhYt16R3YJnaISushp3FhhtmFyrvcvk4wjkafFrAnXG9hS/i5zW326Pz/b
905tKVKQHvCG1lD9KTRNf9+xEeG65bTWmQBz2E8eW/McvhrnMcA6CuAHTHGOFpXfWIweE9hk6SGs
+khDN/kGSqgOP3ZmsP8f8A84DEAeF1UO6zuHJvpAClX1YJl/mVWKkkMMC49AAqh93ekLxatEefVG
1/cYIcHnZWBYxYlGX8W3NdkhLSSo56HYNj8J6oJMlCU6u0IG3PlsCyXqm6kd3y+5wizTrx6DD3n1
6i7bSgcDkKGJ7OYYZwhegA1hPAFERqqE6E1muEknEB8iVOeDbPBucePM+LmWkJtTCzGp3QfiXNSB
0XTdQ1kPaxKPFUyQ+th7z1CUIVo/TfAdKNbZ5LRVF2oMmQZZAK8LKQApTAaKiJQ0LzD9ekEcNXsk
PvOw+tDJyeHVvbIztaaGV/c0eKtiWx2LFuKYqmHrAyOxOYef7DYUMSATjGofyP+gI7WA3wWQWcIS
PhMAIOK6HJpsAIvkmNw/8JZqDfPRFXcqFa8PNvole7kUALdRdzypJlBeBtpiT++0lhkjCZDSXt09
hU4Gs9qZAFuxY6CdVjTvng6JpR4QtMQI6emdx1n32if7s9O4Gw3zAJnC6hmYExVJwmN4wxNJ0JQV
KEV8c3iDdlzyoqEG85btQ7Jn8tLyHhPEwXA5w3vbjvNQipptld5H1M4YEG4LWH+WA6uYijXNJxVz
c6n9Hkn8eHTiPiSPAfREnmZwSZiRoDte+vXaPLVhl0ltbU39D9exXpPCzC5smck7Yj+AF2rl/n12
naFJ+QRdFfVDNakAyXO+1ujOqjoBieb46bwhJ8JsB/B9+V20ptT1H9lA6bCyGCrIQL347neL9iXd
jx7hvqe/8T7cjxqMDI4m35FXE1aTQgEJFE9bFdDwq1FrfOXlhqZlYDaGRhEzegTJuJadUEdeW21s
gH+B52Dv/IzKaAK/+wMdut/ywzO7gQ4Jz3jMZJahOi+6hWvOzh/YMEKKXZ27Lyb6J3eKjd+M0EJU
A4PnVmC2uPUjbYqZRVLY5YGNieY7ucxzjKPQf7xndum91xL3e+nLjHnYpihzI8XLupdh5R+6ljPK
w6JHjZO8V8buujrFdahw3ohuDpsX5gzC+P4BreSJdhyIljYFYIUNwx5DV/AQh2FA3GME1b9Tus6F
258EdlOhN+QMRfDF+/ylzs9dPKwC1XnMib02BgAfqrOHiAp+jah6/ujAHIfj7DLP4hx8JxrlHhxP
9xk16KKHlzkM4oHYta4QpQm/MHh2ngG+XrT3HimOrRj9PyXn2ZOhzCTgwTpAOaf2WJAhrCEAfIDj
IVfEuBbDKgr2JWsWG9gHGEnj3FPgBGNxP/tVu0XB9KVm5izIIsPLZzf8ODN45US15Ml1a/uXNekS
bXrGa/pA6DaxyNQCqsjYVSnsze5tosDteDv2END9NTtR40UXMZRhMyjoX7BZCIEzhaMmyRoe0Q/C
Eg7vBHhuF7gM2z2hKkzZ5sIx9mQHy75FQX79IN2DbUVw2JslFoYWmpFiUkXWZ046GSK6EwCQKN03
El5yfa4PiA8aDsUWLaVX+bNqeEu3Gwum94wN7sAxU/pFxwj0CpcF/9kzeGA9HAsznyybPjiA6j5H
9lbrcDJfYDMiQ3qQUvKBhyPgWJ6ehZse9cZW4G0wfqmmPvF3aV8DqQ33fcUOE9awadqklaCe02b3
BXwLAk+iJdjdzyC8Jcay/4Kb/4E4v6hjfyymCym++6wWEOf8OsxjYet8Ca5YByRln6n8oO7abXbN
gMZmlkdEiC4OTqsvAhzI8ZzKbn+fnD9QikKPKNz1dSh3EInhGeXqCW0aGSzXuAmV/qt9GYFALxJY
ifcRcl1voAwRKUCxR4gYDVqjKd9xqw1hm4TL4e7iakNi4UR80W8TSrK1f/nOYnb/x3fOpVdRNDcA
/juRxxQguEl5r5szxywXc3C03WlbSLsZqzgWTSke/8LaY7+9o3lGa4Ca/0hXYSK60U3Otpcv71qp
8NU+TpbxMV16dM+VE6I1BNJ60ME61ZxyMHzEvRvndMuteP/9V7uuQhqKw6r0Z9tqjXNX2ZZyB8ky
hf3VU3faHKpkNn3QmgwPeJw/V9B9YVz24uGm3lSD1uTaCdHUMKRkdENDwIHergaG4gonw8afDJq+
qEmF+6mBjaNU4DMH5mFCDfJHZrwT1iGMnp3Pu08o4OdOpQkYY/8Z8A/EmlDuAcuKPYkEnPTpm3NM
GTwif7YviKmeOfq8jgYp4DJskjkJfE6r0yBbyLe4eAfk2kwG6FQK/EEg9npiFFeYTKipcn85Esy/
cQ/+mBdo30bOCsGljzrnJT47ewM76i9tj9Y9TJAIhFLygMElQyQXoM3RiUUyj7CeHl9T3AjYJVAH
d25hOcMahom8aDmP7pbyZIC7uIgOAfmnExRN8LVjYRiJNQjJXdg3ZonSrkf0bc5uCis4otIMVbLh
HHNK9Iu/mNDsuyW0k8HPq/aLPfLDqtW/jc7y4lY9XzpDogN3HQWvv4d/bDrrgqnjc7Ld3PGCtXnD
7GFJEMxpVLaRSjvwglyTjrWgQPaEJlcYx8CQIC3IHp06YPMv+K1oaUIYn5/C9wXmyM9Xbv+NF/PH
o9K/Ddfyq2bJB7Hf6COB9ZsMkN5J4Vs+zExWYWC5U7P32jAvbt+FYsKVupD9EksLTh0lLSKzw7wq
fQIniKutgl4WYZeP/VVrI+FRWDDjxuKDeIC4PzuOZ1lUg8TY4XK+58c9CmgpyKZMaBnLYlzMJLSh
3N4oIzoZInJiaGCDAurfRzHP2w1loPAbMP0Zuz//8cusT/4rZ+Wfzfer0vljI3oaWnU0xc0oOLV3
OCGA0J/pMI3g/HKwLPyNRSnLv9RO+reJ1qtA+XU68+JM7R79CDx7haZrILzDFUGGg3rA4CqsiBV4
zPBLofwu12f2ky2zGd4HB93I8IRBA/Fn22KOsQMBmfiFtbbPi1smRszcS+hmHkhwkGbCZRmUSACw
sR8QOeaVm1b7OjMX0Ob7Jo2YEgqtk9QVxI1DeBHRT0DdoPjHKeWswdZEuoyvjgDQYiUsIjHXp8h2
oO+EMNiog9q7FaZuQohlJ/h/ri5hGX4ysISPd3B+WXZ/p23CeMfaRjYgGknfSs9rYxXMAyscstva
xTt2icNOigG2VEzumR3hPoAowYes+RzabXtdfQJpobpoH5NrQlpCy91K/dNUmovjUbyI105nlXBn
Hkztde/JgAxvA7q2G7cqRT8EOeSzhooNJsm504J7VLkLUBp3VTvtZYqinNtR+EAP7q3xLlQZ4X7d
6lDgBdfg1if1lEKlx2QnBsYa1wtm1/wZumIqCii8q0HtXjRf0AqYPPKCc9v8nxe88vd3/J9bJg7j
P95x+dxo1etZnyNvTeatGDA82aUdSJScMKJEMkP2SZZ6a7wcEhlE8fnzFXxxQv+9Wf5zBeIK/7gC
4WxqWiVXgJfkgOkpiOipk/aU3btb9u70EEjjnRtDxyp4zU/j6xQbRWTW0P7ZklAffYwtqkbbx54e
UByTIMgA5EEJAFv3aSxvlALS6OJ0rOAdN9Pn+DF4xxIUw53wM8dRyknQiguEwoNEJvtS9utGIv+9
pPnnO34raaR9kde51YiSBgfSYH3FJJEdEowW4PAegFR5UOkPsTjcPzKK6CusWYAKh20XrjEYGk5S
wLhop91mRhX+cjp18J5DPjzHorQhBKaXj4TQqhSWbSJqDLgtWhIjj/BYjFZACROSFr1zvFDdCaRq
iusgnQpqz5ziaumKbnT3CD6jU7vulLTM+zWGu3BmW8ltzGIdNCIFZS40L5hYeZORMvz5Tfh/Cr9/
7tK3Y7OW79WhpfMmQFTGuzR8gJl5JnqvO1MzNLQsJOaQgQ2mOcB2qnPo8x24ibjrMdJGv0mNe2TI
DxrOw7ddjIqf6fEDl24mu4yr18xY3EXIvPQB9RYdBbAOHTcK65PPGzPM8enGqoIR6E7qMbnBdQBt
ZDt3FvXmjcDMVWJaht4SmNHktcHLCd8ezJPYE1vxzQ5IABOi0p/vyhdD+Kf18e1Ilprbschl7sqZ
HZqIPhy2avZYwHu+8tlpxDeHXZHWLr12PC64Z+uh7TcR8D3EmIoed7hlNt3TUz2ESiR5z74dGsEN
gpEUMcv7pWf5bUuRvz3G67N1rrUnLzsLmu6Zovi0gA9TzuD+0sm6O1AI34oIcHcVHNyRWfx8x74+
4Ic7Jn+7Y4ZWXwrlzR2TR9S9TE/heGwEVsSjlUnr5O79/ImKOFh++sRvrCCItcsGZqV4RiymF/jF
KbjSc+PbQfZPH7RzJW74DvLb4tf7Lb7Ovz7cVlFfyMT8krn73xvo2dYPj8uRD79jVuZZ6J9U/EvP
XcKF2BhhioyPhJ7SIpH+scGkIEEpazkD9hz20Z9vxN9L/T+u5VsBk7X2N3l54FpYpO/kvL77xy5D
e1CUT4NXV4KEUTSgFTjdSzEk4BsiMyYlHQXPVfrZi7+cQsRkrCjSVHACdZx+4d2xnrA69FljnIq7
RKRYUGOvHmM5rMGvHl4pK33HjP+Oh4WYwtiD5AZFSovM6XUs8FhmnhEUNcZIjXCqpvSoOcd//urE
FP/8HAzx//84yCrzUj5KaNaR6eRjZUfKwZhs8X0bYwKhB9Jx43lD8SOVjy7aLUaXjzx9hK9QAe85
L1FHCtIGcTleix3GLxjkM1v8vCXYdQ9r9j4cX1BZNV6x4pyEJwETBXrugKUdnIZH3a8JWoeLuNkT
d9q10yuAI5jVrJwVKUbxuVP28t41qjp6h+inAAe+JaNTaYqH2Zt3RYK3Y87zcQ0Abg0eHS05Rrg4
NYpzK9g7RSdAgoNAE3WIZygD6FXxGnGnvTWh3L0Md9j3imdJDMqRoBmnBwdB5OFk47yvoDz8cuDu
3teHUIdCLFLzJNAbnxNMmTePgDI+OXD0HGFQQvkI7WjeYDm7x+MDYkwHFGC4HJgUqayvIwXpMxHk
N2G79fDu7DBwh5YY5z+hX6pjoAkxBZX7gmSB3WjVCex22ccMNLyMstF7KNzriNDFcWFAceySGI4D
LRs8xkp09lCoGE1ErdUysij+GNSIs+IYM9Qba957XiXN8JiKPvWOpS/h7oQhQCnzLaggHhCDb67x
LRJRydcUAeYA5A1mA7zNfJB34TzgsmOR0SonwqS2RSaouMHlJWgY1kAzEo6/y8VYJgcz60OtacBs
sKPC/eHgbeH0ls72Bs7VZ1poQByWfRnTCWZCXjkoh89Y2IQeQXxQYeDmBtj2oscVBi3aCH0wi2Al
jTEF5iisBvtYHdQ9YriY/5/m443W20Oi5mp7QyqKaU7/UDIA3m5KAo7hxnBstqh2l0HxdrQFLZqe
4D3OIGhIQBBzFALmG7TMJ9gOlNyRTLdO3E5sks9CR0t2DKds5ZMppHUybASwqW2okVt9Md6jmfua
4VU7TDnwYlJXlJ0bK0qgBHBowSg8Olh5wiC+oUwRJDUjJRqF0vgcWIJlTO1SAtyb8QSnwj6FtOmq
/pn/YCTHCEVF7vQg/VOktehEZNEaMIU8PbyS245F5+Ts53dGE5X3ngpHOWKboh3IF5TkDhul5cPJ
mz46U74tVzFiGpBNbmgt8XEcqKND+hSTdNBai2zNW7BY2EzowJUTIzphMXIIC4whqachMkGJR8YV
8kexB9WSe/EVhYL26RFUuEcYnhjr7AEsYOiNsR4WnPo6EgrVOuAfdjl08TDB/BbkL77NzxvZ1/H4
w3lifDu/H0ZdNbczba9A3lEB4Y0mO/BY8kjz7PQYdzBE+M0vXflt8/x2Zh9sy2zZ4kPFkFEiFVRk
ZzWbF0KEoYYt5mAPrBcbvHCYAuG3/Vsbooo249/f2rAUVcYSgWD7/969i4Py1l/v1zlKW+iFWZTw
H4TRvfB8gyTHlJYZFe1FyUvoPCbCYF9mDk153IdrcWfTmlBX/9LS/s0dwlLs/7uq7zql20F+1w/t
CdUWCRYmAGhD8G+jqrgm+0SLK4gZup9Njx2MUinxZX8nx199Odvjb7JI9S/GEP91Md/a64tZn+xD
Iy4myTvqvAYJ75x5UP9x+qPjaBujPjsD8+bum+2u6At9yNLF39ZMVNSoavzLq/oFiPzw1L7O5D/O
3LvVOh5yg0uqAia50LoQ5kYX3EXw/RnWcHIDxgWw9RU3QECOXoOK6O6V/hEyGARh5wN7Bk5UHjeu
mZ/5+KMWLLB3Ci+h86LlhpZaBj2YnGzgDAinR/graPY6d1wm55ywL/ewUz+YWhGzYYDSaG4eKNNz
myZa9u4cq4hnRrKzNkIhLIBCRr4XTiLBVjBSGLz05Sk5tNjHtPqYUfoc3df+k31RAyCAp/LlH0ZO
jXvA/jxRS2+P7yakOszF8GqyUZMieNoAeqtscTRwzIBx7wqOzNBm5YAfiahqdqFnXIaP7rN/XETv
wR11pgaWLnSgD4hXVKW/PJa/V+B/vLZisf35WMzrSX+3WExwnDpE9vbgQNHHMRpNSWeHl2qpoM4m
7YuIfUpPkKRjC0RT8fQnbHhPolyNINOTErUvBGuxrbd1CQa33dYwRHrQC1ZB5VUdbJkoU9whMT8d
zD1BBtXwBX1HBdXyBVNE2OtKnTpecQISn1OPoaILQjMnAVuxnVy61EzsLUV8+zQTbV7695gdFtuL
qdXj5EqODEBijLwdccYaEa5HrtK24J8geg/uc9zwICtCckXveBmqSffzl3v5/5TU/2wB3zam5lFf
9ULhFScFbPpogozCDRUmlV7tPC/kaTpUlbhLPHf6POu/02ZmRtLqPKRukh2rbw6rWTN7tfVuvRB2
oa2PHGAOJAlkXe0aC4Sox4+815rdNcb80D0fKD1iisoYt/aBtbqnL7ribothKDPZsEDQi1OUMwPN
E6W0hUJ6pHitFO4Xll1Ub0q76KFcAJG5WJCCJHyb4ANyfhjosJpEDOLspHPuLJjf0f4R4kTyyGQl
pFFQ3emgmVfjmnvuXaEIndXovs4RMJ8iO2kN0IYGDEKBXjmChnuQMyKvzd5yoBF9xiDlDsSjRGgj
gtvqATbS1ZlHIsLAqrXTLKxhTuIbbuOvwbuz7EGEruFdf1WcI2tt4y6CKd7Bl4H2+FW7aiHU8zqj
xo7SkXQYYmfv54f76/b1rV1aLu2ytCXWyVQw8PaE0cFA6hkfy1RCiHhw86ePCIF4S2t7jHD/7eGx
LUjzQSMYeIDeSMoSpXfrnKG/YnuPfRZlHVRMcixjikyk9DQ7O8rk6FOaIRbpQoam1rKhvWGiYv/y
fRRxvT9sx8a3E+Kw3x/r7PAWgw9yyNDkOD0Ds0+ph3sv0HBn38GkOzxPtrm/GB0mZ4pXFe+Hlmf2
mVkpv5ltfilRfrqeby3Z/ZG/tNaL+9tGvlh1lBVbCe44r/F5eBpn44swUNYSgewfevIM3mTnCZwL
BUAcplZUYJJyhpNECWjwri/b9xHl4M/vgGr9cqya38BBQ25luW1w04g/dfQNZowHimYUKJLLfxzz
LrILsntuDuNJVjR20OoGOsIOikOiDBBk4H/JWxFgOQeZHLEx6kEzQoFBHgc1bjZnPTho607xeUU8
r2NNbu23m3cUCAn0V6wTcrMvs7ePFEJCBbuqxuhg6Q/LTgYNbAh7Fdu9MCNwyoAWa+yyo29gt5eT
KCnQBs2FcA7A0JosA+QQx0EJDTIwtvCWYQSEdEkcXkHWhl1Lgkmf6v8OggeY3urY8P9x8W8v3Z3K
KL6gnySc3lmRkbegB3AmloO8vEE8ZUOYI/Ia8Sz7luix9sJ9U6SOzsXJCi5H4AwF2rJf9+1hFilP
nOQfGO8TxgJDvtBGwiwPRQiF84MJEwe46IZIiGDbwuZ3toPe1Rd+EudRFepTnjWkITCEfQAGe+4q
3Op8c+xaH03wumIBIYghBHEzGrMh1CI1y2HxuPAV6ZSxN90zzBUewy1YtrsHozwVw/IH8fBoM/uV
C1SBEDHHPsVTP6inQRD7+8AUHF31U13svVHXxDBINFhUmLHwu7h+FjGJkd17T1mTw+g/x+fxZfqi
MMGT9TNzYODCL53iYE2zJSy95Z3wTBA0byWmCkqGOf3VM5A+1SF9PUZNr66e0COW/jJCJ4s/cdvg
dwm/zuVYiWegVgQ85l2YehZd5ZNJOZhohceI6WuQ/LrZCK6iGFkcYKnxxBDxM73u5ylSteklWi17
OH6furmTHBKpjZdlkuPPJM7dY/861jmXMZSVojzFzBXhf2Z6+bRkNHtIjhaZcEjy0R/9iqeK9uWH
PcH8No2+3fRCfktfJWMzt5IbypNNnb4OQhJxbqMxnZbQ1rmwKSk28IsvZPnd+5ehHZ7je3yAbZfU
wbED5djVhAsJS6QHZ9d/96QOX4RpF4fMawhr77fdVWwEP135t8asPmvL8iKzm4muKKPGA+4nqIWt
6jRskeXNxChzBYnx0nkQpP4mWw1k6Zf96uv+/HQV3+qRk2pl5evKkK30iqm8mb9hENBUUwt7Uz2G
UiAmGwaiGRyZvq4ELzKje+R/oKX1gfUIDWRSIST3BM/heII7UAo5IhDhvBt1IORO1hgaRyqkEsgb
wCyEBurmbroTZX0PmqmIhb5g7swpPXo7v/ln/XKImd/w1OupfDz2OrcZRxWKmr2vpKanpIxucIeQ
uTqO3rZAYLYbVASpYFAOWchQ9iGIjNQuOvEn5QVmO6DrF4biv0GNirjFPz2Cb2WDptyut7IWx9p5
9SChnFu9TMx5C6SbZb6hDFjVHtsNIgwbQ/KcFVfEejL55U7Jf/V7+aM9/Tra/qjzD/mpuZyXHF2C
HIweInqny1BZPWLGeFxRQNhxgpayAxp8IV9EDGju6ZqkKK7UGgMl4SaCb6mQ+uFQjsTAu8xyyDuC
RoqlHLgbs5rZSSRqQWhjYFXF2G2w8Yu3jFjWZD5/8ReXKSAmeTc6n1LRdtmB2n6HGUUuhB5+D4Sa
4LlVIbTL7UNvD+sw5CG9mQienz5o08boOSPLZzEvexN8m/BDUJLrlDoZkJL66aUShwNf2up1n58r
BU90YlK+Yh/DEZWUs4OCA+0EiNWf1fidM5HjL0pBScKbiQb8AmODGjgxmaRVvj1AqY7vlRm+dmIo
QUJhBKe5drAcWzxHInPR9M6zHbF9JD+Lupi8QfR5X/ZIotcQs+dDNIK6DxmrexjcR1jb/zIY/uqc
v79jqmxqqmXrqmTo36oS034rRV49hMxatyeER8GcEUs471fefMSMEA6jgIQfwVRxm7gIj5gnnD8A
k9P9gIY5VQcEP7ja4oYhuGCek0FGh1Syz1vtx0oMgoDh43d8p8xmAvcLiqWLbfyn6/+2zReHoyTf
lwWlqGg/p1RSb3Jj9DYOwWX87pKe7m9g4kPET/KpQYoFBaoVX3p6dFjcYKSiTInx2cUuAoEwPE58
Zwkp75mTwxrtNqxTiASkxeF+NifwycezgxoEl12zV22UdM9D20e/k+P0v51efz6Wb2fA7XDVNM3m
sWA4vbEGyyy8t7rmhuaZutGy3OtKntuj16akFErpFxneWm5FzMgyuYDZHIcGMEm1VuGpYy3Al2Im
R14IZrHIJnQG7ZOcaC4e5XFigoIvO63udVJTTESv3ntidvFcenrPFAWhQgl06thRhvCQ6QXtPGKh
6wQN2zEtkIEvYcqgIyPrDy9MPurRLRtKfE+dnJJixpSdhw+UCTpDDKyYyd/7sHi7EDRPEWUUtvyW
IF5+qS4qT/VfjKRBLgg6QQYUc4mssBRxlMq2YqBxaXUuA07nMuWCTvhbUOm5Op9bYlLALI658eCE
KAH8fErAEQ97nEVv9soazZlFsVFtVYYvkB9G8i+Cedn67WX8dmY+W6+mUARMJfNoiNKLlePIqtDm
oltISEvqvHHAEDIVYunOlJRPBt77LrirV0+uA9q9WIZWL7LmkeEGNVtPQnt/6dfMN/CNiL7G329h
lwbB+e0AMSMiTbLuraR0xFwi1WZiiYlM+ScWbQdy4gHtvOvdnU8Hd8ybobSDvAJ7Q46MtcQSmXBl
LAbp5hovRVgYJj9RUAKDYDlbCsuuDe9RGKlovrESYwteEozOwxLKyPAC4PDGoBVwAF31+eOx3vvm
DcQNDZZvjRCwU3T29oTOZAO8MFENumpyja1RQYiDBj1GuJPhVzdGDBgVPRMFwVBmRo87+thMSCWO
IPGim84Hr+5tXAq54wXRw8kH+cp0IiVfBUqA4lOeqFOc1hQPg98kIwLt597tr1z3P1fjt1Ihv1SZ
XVZsMpf5cUpsD5k+wNRDQERSdv0TDQJwHPTOm5ezFRLKgbKDB3saSzv6B+iYIq9bBPzoGLccsDUx
J3AMUruLJJO0OIQa+MIvO1r/ONmn6A/d2aEr5Qs5PQdZqD1+2TP/Wtr9+XW+1RXq66JpD4OvU/X2
XQObOwime+E3gUtWchqfloTFPbA0mokgHhwX5nkeZ5ZjLDTWOWait37dYaFTFO1TRViVyw3L6x28
Ozf6o6EImjx0j9i5UJgYUdG/x++N+fGmz4IFG5Eeh9aZTzofUUg+fbBLCCAMbMlpFE3QEwA1Rddl
gxH98hwFDvDDYfEdtzC0V1k8ZNbncmv3lqEeqHNt2OrJ7dfnPgJhezbIEQ6jO4gZyfQT+jg5tMZL
SOxZr0GJFLIQlg7YEno9PEMTKebfzm2EhudEBfD0Zaw7MCeOtUjoMzyUZwiZfv4SfyUh/PH0jG+b
zMm+XStJ52iQwjPGBgqKA3UE4Cr6+wK8SPMONeUsGJG6ozXzhZX/z5dg/40H8eclfFsP5f68PGUa
l0DG8sOTdl9EBGp7dzk4w6F05bmWQPBKTp9Sqs8Q42MCBTQQwdjHbh6SLzJmTBH0xnuhUkAwPdI+
gTCFCDC8w98lW2uoMIS6UTVkRLLycuLfRxmpd5EM9O7Ex8v4uyf8PBsY3ebmUBj+hwd4QbUv8Pnj
UGKWrnsjBJMRscbotFwDEeUKt+I6OPdxVm4l9frnG/PVM/z0gn1bWVJeLluKXrJRjBW/iY/YsC3f
3hpf/hPz3tNcICs3dtjjtIZH2RLTTmim7551hB72CTFg+p4u4QGqjDEhge2wszChV5bYpzEOwvwD
jZlTMXjJhAAET5w8sijLhioW2RL3mIJ7+GQb3NXzfPpYoS/NhsgobQiFBvgqIc6eFmkMEqgKaNRZ
jz/fgN/eDFOAYH90CjZeOmYlXk4UzDSLtUCpOMeeemDajgf/u+zkpa/cyfc6R6qInUv22ED1SGw8
iUS+U0CJqUeXjYXNRzWWacMEv88XRPpTdP5EObpBxQ1j3190X8NyaKCCIpBFGHkc4huOEq+UVEq8
L1ys3yNcEHtLxuq8Jx8wMLxzH5nvBRP8wrvoc3Vw6t5iOT1El+55fO/ANvYtB9Lcb3ZCfx2pqQp2
OZItSSb0nf++LfRxz9NBusNYJf/3EdsB06I2vBfdO0+svjE2DF96tYXQTXWXSFCyLVoBwX68tvdL
jGSgOLTfjOl/MZlV/oZJ8kRMjdgNTTfNbwOcTHm8SiZr/0to6rEeGaGNcf3AiO3qhviNzSsfmdzW
jH9+Uf4WKI218D+f/K3vkE8Hy5BffPJr70E4v8Qck/iaHNwDxDvcUAP0vvhZMOtbHwJlsUQaVLVz
GUW5yPQm+BTt252ghBFqXGlmdQU/7+dL/CvK/eclfmstbvvW0WqVvMuXGC4xBCfUE/jc0HQScjuD
fU09fYNtJUaFqxGGaSk+ILEK+QvEvcTZy/B/uSLxOP61vfxx0751BZmuLY3zi9dIG1iDY+Zjzayw
54+hl0zqvlBJSDEWQSKB/ug90D0Ko6jfYImvEflPV/HtADItrdGbgvuCEA4Qcqo+E7isWPRriJcx
gCAh6hBLw09ZkMWPLlrMsGnzdkfPj3EVnfFqoSXHmaXylM4p0oIjvmxkx2Y7HEA1MiG0bjG7/A9h
Z7akOJJ13SeSmZAQQreaJWYIgoAbjCAIIdA8IImn/5fnd/GXlZV1Wlt315AZCRrcj5+z99oD0o//
ffVGyn+W5/+4fP/atvpcTZ7viA8O9OeTm8oSGpySteLcuWcH7Rsw5ebt45jluUMPf5ve3rOg91+o
QiB0GOgZEeMbDstP4o5t2gBWRmrirbrhEyv2Qrldc8qK9xNgROu6tSNKf6ALbAKPIMO9JPZmfaOz
Vo9/XuIUepjM47mOd/EL7i/BSgwdH1Tu00WZkuUsccSU6GmHTMrWkl0A6Jkn3qi1HzSbYibHIoMY
xb3NF7kDn2KHe9P87bCh5z/DvGaXjKivW2u8YSxQzvJD/m2s7yF28Axovp//pU+kinf2fzwY038t
/t0wTodX/uf6KjgFgauKsS1KVU4YcJnYv6eiG7N7bxJUrNbhcGxg3E1RTALzcWhlvo/Y2tHP63/Z
ltS/3PnpvwZWkywaT7WO1YZqxboT6mePoXasi3W+PMEJcLql/GushL/yA9QrxnRUMBEDJDQOUEOp
TjnH9ujCXqZKciR+8eZvn/Bv1+5fO4R6Lx/PRuwQIp2GLPTJJ/npzvlYA4MpcYKwN1JDgIDB/wG1
prWn61fIDHygHZxt7uH55VZ3P921ABFHFogAEXbzv18g5b939///Ak3/tV1MtHcavWouIyjnqfWe
Fy7R8Us+VHx67FBWPMiQQGU46eEKKfvXuluOw27zwIZdbYAu+zmaSeWzWVPWSNCd4C1AucigMlce
wy0hr7nvjQAQnt/Sic+QBOwbj+dX+UAeoNDGAVvzMbk8WvoypIihG6q8imfqNgkGKNAFU2s8wtuI
uXYaMHtJavMFujWeo16j2tBfZq2Smy7tAFSB+oHXyQFOSMBaTsWcezGkxRviVMPIASzEHZD3zVx2
JAZdkt3TwwCw5BuVpW8ZjLzogyD8pV3cuA+v80s0F3hXKbVYO8CFF9Qs2GJpViqMPZ5OTV4PqBl0
GnAlwQqH728xgC9+sTwp6+kaMN13utC28s/ZF9D8Zom1flU5j6XomKTBc91sgS6vnoZZ4dox2JuN
8HXRPf1u5QSp0HF7m9on/1+PrXZNEbF5L8CdoKRS/Oo2wTjhyye8O0JZdA6h3WOWZgrzUf9OIRNt
eP6x5pH3kc/yGTW4a4SGN3bLXdRYI4Ze+yx8MNlRZmNydMYQH+pZ5xcQQ7/1ntEaQlyhAg91Bqgk
dhHG4mde35OwUK9HjCx/CurBn8mMsiZxhHhxirildLPFfdOwXeAJF5ZWkEpYKGf302vzXA8Kt9ls
f1RyijBEtPbuhdkXWFxpYUSjYk4LX4HV0NZ/FUGN//Y+/mvzf92TJklGvI/RpbLrUDfHt5hSfIGH
Ip+xgM6JQXS/GS2SI4n4kZRqO/I80AFIWT5yYsc3IohPscUH5YsDg4gQl6BqNH/+91s5/s/D2D9e
yn8VBa8yHpK84KUU2ijEIqNrdGlIGwV6gfC3xFLhomH1zPnZV08GJDjkpYelANmM4Fa1NvglspX4
oCK9kSH9H/jR3z7kXyoX418fMp+8ZXk0YmvohC9L/3prTjwxo6WgqGHDB8JcelFuvX1R7gkt6wiz
fuEZx/sGXDrj3NrtQy7rslhWW9W5+2hKyK8Ts8YFjNW/VKf/qY38R+ln/KvESdU+LuqKawq3PjCw
J33c4PjtseOIqSuu/Gb/Nz3mf4oY/vln/qs6edbjXH6N+TNT8/Tc6GTnIu3F2t+j4i7WJBKwsrYU
xSyuBAsOvDvvfc7hjl59ZdE1C4kLQEC7J8ck/5bIuxpA7f5lC/jv10IdTyCCKgqA1H9tU1H27krV
yMRBhqqCfHeCEzI8ut0pUc036V+1uSCJFrwpG1bqjdfR/Fh8wl8CILxOCO1eFJ/MgwU2JowBYVPW
oG1FZJuuWPi9FojGX4Ny/vNV/sdn/teuFcuK3BY5Fzb7MphFsNL/kmRPzHOozvVZuX8IDgJL88PN
YUA3s8kH6EAPCeyHCPojbWpG9xJOJTKCfcKx/a9l/X9WJ//4gOIL/OPQnBK0Mn6IU5jiCaWX9/zU
XcPFYACpGpQGRiaheFO+4jWZ8r48i3fNvgN58rf+2H+feP7xQf616I2N8eNZiyv1col5g2Frvtuw
QiJ+RjgNs1LQbbqvxyW5GJQehZPNyuAceSVSRUZUoLd/cv9/r26Ei2j/uXb841P9a+3QpalyjhWe
uehN4JMrA6diQOvKIUKZ/9O0S+ZbMWE54Zgq4U/p7gAW7OtrslE/OgR9vxKaMYG/8lO7RwmzHC3S
9XN9nNcuHAUQ7tbT6D+fm3IRh3kJUYOQDwB0IPl8+RZvnqHut2z6Pu3vX3oW9HAZR/D72IUJw2EU
Ob3AIYXNQcHyBWNomawxw0jXs9fMIT2egUDuMXqHEs1CTgqeMTbLH9y4FirwX+UkEKiQOpkHFugY
FWgfCNqXeoimHZqXwxabojgX74uO+cAxdkQIW+1yAquzdQSzavw9nSF/DPAq40XtHaBKzoXRiLPf
t98oIP29IOAdkJcdRBpewXmb/xwzRpolQXzZEjm6TKzhy5ZK3ltUaCoP3Gs5FNs+mk9xDxx6cFnY
jg8P+LqLDsiHhKERRhI7Rm+Np84U9NZ+XCLdjAEMwHjXZrps1jftIO8VUtVjuk2NJeFsY/TyyNA1
czIqWNgzgZwuuI0nfnS7MLC77DtQEKR+3hRCkQ6kVkKIUb8VLoO+5tfDpdQORKrtpLHPT5CgQkAd
2sArCktPBTLHaTSHiy6AT5ETgQSJmZtzlZjoZ99kfT8hNsXMVgiELJ0yZlDYU7NMnSGFKPm2S80u
87NbvX+64YPv/WisDuMI7Uo6wJQ79HqzxeNRuq+J1yrkHz+IF0QjrD0k+/5GmPz8KSlXuUApqwkZ
d9KnUmyl84c29ikDG33xjuYTVjwaxsnnubz06BYf49adPL3utZpwgfiH2gufMZ9tSNYSnCX+1HFv
cVG/5bEp0/zAKWK8ltyTokUdTvrYfYdUihhzuT9WMtmt+Mr9li4nX0Jm/DT64p7KGocbmyvG1lLB
KKV72PkqqXk6tbv7UKw4cXKc/aRpS8ST8gikkGqiU8zPuacf/K4RIQlqDk0Su039/EkkYl0i69wf
c65ol3xWA6il1Aje759pfDtPrGYF7IwxfbLM2ZUeGoz9hPw4dFw2rux2k4fZCtpn2Bf+M/4tVRcV
5BtnSmTHJS1E9wwyEwgpeMp+oc5IVBlA3JBUCRarnlhnPthU+rwnKz55A5ErvebPn7fSOzl6Mjjl
ilXC19cCfsAABfV5JEUp7n0up9s8j62HfMDlYC8VPhetYarkDqf2FCVOJogbJ5xqbMRkwiF+Sj9U
LaBq/0iuKlmv0Umd3VE0fst90I+2z0INMunjrTEA4kPpk9U7A6zG9SkNgJrJLM11a4xSrEpWo9H1
gYzMKMNURiSBgIa3Kw6zkSnzoOkLhYP89FRpvqxCQEUMx5V6rWk8fT/DNCUkg5tYg+LSLlypdvgY
kuV7vB8WnBTfpsSRlYeucKM4FOPb3iw3sU5EbajP+DkaXLZo/qQER1hUANrbvPkxhd0iuXjZ/Pnn
JyO8IEZi++Kowbl9knzW1SVTLKPy0LvfOSBH1oj6nuYCDQ4Ofck0bG/dfjQ140RgTE/80ZOnnaUf
4vkkHo9p8KxaxRpdlvfU5M3nSj9GZgvDm5SB2FcPtHxJnGclWFUj/oc65+MdqDMNmvat6tbVqsKh
1ViGZL1yLpMxNyZeR6Q4sYq3/B7whusG8bbzSrvwJIBrh50Tx0ywWZqxfwVl4vS0Z07Nrg9G885r
+eRh85NvW5K1hv1Q7eNkqbD2q7yGdsr3PW+yFJMK7R9W1duYZcT41t5zhrSwth+uQYiHf3exf6Gn
/tYlu8VTYFaZmfIr37wFUYz3LP5NG9lmKUh48HkRk9mZAO/9uHD5xby4XYZEjyvyIhRFn/GG8gzr
z1X8Avtus0ZwmfmFw56PlankCbczuTQ1xRlPlgWu35edZQsJ86WpF363f2602VuyU9V9YbV82vrE
M55w29nG7WbFWyDfxZPflfN3c4hkWIM8L3wK6TvDLLFq9/zw53TN28Rn6vY8j8NJvqmKw+InKZir
pOPktUqSVa9dxsma94uVepp9y0/zpdoaLf2X3Qe6L6CmlK2rQoHyaz9Kn8c0DluPu8nbXeLShPbE
d5Ugqmc7pG2NqRUB91aXLCreu+qQXcO3N5A+czZG6syqf+VpnfDAPFyuaMIzADeYD9j7ebllia6e
R7WHvKf56Z/HmJaevKhWvCZ84ynKVA4NrdmjtkYFyM/jr+gcsF3w/Sc38big8EHexDLPbIB/uXpx
xw98cvYlg6YK94tzPR2GE3OXkH/Ij+cpxv8Kn5Z+za3djD8HqBAU4ShUsfhPTd4IvsZbshgsdsyf
oKP2lnKTDiwq/E17a0/M3TnA9guuYYQThDUaoOQNjD2XNkYZBSOV/SCy+l3WiB9w/+IKjTSfl0Er
xHV4a76Gq5IrRzpLMuOrqu2M1yq9BwVrmC6a1btat7hYKtfZF1IEZGxevWS7RvtPD9QwPxj245hZ
3Go0Fuws9OFxWWAzH5OyTbwKC4pDgLSzBdpKo2QCo7hcFPQmxepCnwyp1krMbYYLCT3QxBPmPGNL
XmDQIb1BXoh1Y8WV2+UQNHB0jOyIyQ7jnXPYLmkRetwRQQB7z1pP4TMgG3Kpt0yWDG0+wmA4ZbFZ
DPtMtnkqeU+zFVe+WXM/uAStl0ZWCmDIHF9UP/W1TtQJ4z9L/gjJ7SHdcMGOBQXIoZGtSQSL3pQl
mvcPYy0pp2ilPxyuVWfu0dfa8o4WsD51y8VaL2HNqX43a9KnW7fLiEDeMVxtN5c9tQVMboE119YV
9KnYiiN/QssIXQ3OMsJx0J1EvlQ42pRgVyeRv+EovsxDweHn/D39jr+MT6iEsYJBCGaeAVVAcV+s
A+NghFZm+1zAnKdp3JGdwzuD7OCB3WJkpXPV41MRQEF1cE3hmXu1bezPOxAvLQJxhjlgK03jJJzU
qJm8twY6MRccNfopLkxcmsbC1yJ/TSM6yHucFPgHJl/8Lkdk8nKsHuz378iJE4to6NdCULzviV/V
bofOx78DSYxRQ9WAvQeG+ogd2LbnuVv1hGcRL5Ww7e8lmta1L3/Du5O/01XjZXRNnILDe+WNblgj
uQDoqP/kpIreoLzBDIkgBArurMBGdveL5chptjBTS9N6LdiZzFIkZZMoG6j0XC48C07jISTBsNEC
Vn6Dqphu41XmEU0CDBEzklt+RhfUndFFIhAhnJxGro5jjkYvs1SgD6T44RAwVgzPCY3nMkMBFxJD
hgNII+6p1UyD86b7HIdDZU5P5BBgbHqhdQhzSIUTVNza9slgaBH5Z7xJvBpgr5YGOvrPql7EuWdg
Y8QYk6JeHBzlwvOqEK27Y7uzhUIWMXf6RZgAPOmjtHyDKNvef/tQQviCNIblbQQeOWOCDuC8+b7D
17y82XEc4wRx7ymZLVNs5JfiAMPeCeh6jA23nteGR6DaPmT4kwbj5ez9U3z16/c6PQyGoAFkUIK+
zidoYgIaJuiI4uQhhLm15LYTf9LSG3pfCEey3svJH5X5RUZfSmvR7VBrKkGLR+GQLzgr2CNkHTwE
Xrceicitubfl/Uf/ex3QgRxiJGlmArCv+VJ0+76uhGmPeYgSNu6iRIb/sB6G+fyOD0/muzC3AVoY
5hRNZihzR3EtQWO+h7PGzQcSlSjKArYdHJLKMjq0iZ2fnSJyBnqS0MqxKaA6qMPxYtBmgrpNFuHd
gYdyHs3l3Zn0vemK0EmMM5fdL9vpXDmVPOrkwHGaORTW8lhfe+sYYpVrjvcRiVfNfYvaipIOhf9A
fNd9HW0VDBnMZSAyWruHeVCCPgTDCrfR6X+h/nbzsTvYL8hLGMUxq4EwQdRZr3oeDz43kUeLc4JP
xqYRe74NQ5B0Zk0kuTHXGksZgrNuZV912B/Hy8lS+6kLK0qd80ma/dCzE6+zJ93kVYTn8Pg4iGa0
001XxrAYN9YbTjjnODqkQ1D9Ghta4HrIPh/TEBaK0st7MRDc4nYofFwJQZ9VLAUBWFlk87Nmphft
ixhUkXfEF/o9V5yxaZf0X8QW0Aegd9kJ+SqYhrMwXgxXo56jj1RocWaWsE+QSFFaFdpQa4OfobNH
5fV+eZRoQi8b5gB0eiq+wn5DSBvcK31350lQ8GAPv0jd4XQmaEWP+uYolrkn6bCS++KtuT4/0nl5
Dmlw8x12m/hAUBz3o3TUIOLJfWNEKMgfGYH1oT0PKIYByDEBld2fgO4ilZ844whn9yhIGYAR99BZ
GDDI7wMpMznsRKzOD0M4i5kQb//9p38hkePgfl+r4Mpw5rupOd4kAf9ev2pXDggiw6z71AsIw9j1
nDc5oSijUeXvBUz55cbLDHqyaBiEHW3gfimFFfq0Oxa5KYM7SMsHHHhci1Rz8mpRIyIK7kttw3/D
0S+B9gmI4WQ77JT5QMuR1v+y92jCU2bOhtmIQqTwy3UdJEtpk3WXZRnk6+4DceOATuSk3cpdjiad
X3Ygf9Ime+0OmH6MBeeAa5h6cPrJnuDBmHF1YKU4sZ2WmG28ZbhiNdx50e6xmWC7G1+w3D/p//fm
jsns3QM5S8L38TCxEwSd9ZxCCmuXQGex7DNsRI0OcQf6n0dEFIrLI7DGrcKmQ0UMezVo/fagCYv+
035tu6k5IJR6LCZbCbOItmI3/uGvCBt/2kQNPGBouRMSz6ZHJIY9HD2V+OAP1kLJmhebJ3FeHpWT
n69aX5rn4FgZq8x4V9OZjEKUu6x5O4Jye+I/udq/4CwYnoagH/Zs3If7/u7lfksbje/Eq7rT2X9P
L3SSBhK3Lhh/oSt1k023mwivP7hvPq/9FuYZNXxt0jXjQAQJyMVhBPjs6/uw8GJhmieFnMs/T5H3
5V5x/iYgJIZOxFYzvvPU4dYgnTqXbI3ak9nQC11kvmKInK6UO39Ehm7uPBMUpxjSoSAQMRVFFis4
0QUPa+LMxRDpiTiPzkBjj3Er3z+nc3KzgZCgcs1tpj8oRHfPs8cPIPv7Sff/aW3LBe6Xam18tZ+s
ySTxzDOESpyvQaEi3GKydAYizUzRUb4V37h1QRsoBDRc0K17Qwjf0C+BnS0jkEJEXW6YcORkooAp
sgSuCSuZ9MWQrg+aD9kiZzxJITdDqf58fgyucDJ368YXz8c+bkRtQfrHLrUf22dwoPHJ+uJeEOkc
/zS9mk0oemQZw27mQ7hP9LmQCWfO60+f6wcu8CejGT/jZjYMhKbXyyBAWmNPpyqWXACG9v0jviRw
4EKMCRZEZZbgKWScep2u8UU5rC5gP8BK43diDR8B5JQhcze4JsnkM74iDF6gjGMb++gPebJsm855
N702F/hh4Fd8HgYVOKzOGY2Z+sOqQ2M0bxF+fUbAcKFR3RlpGHi3YjxpV9SDVMYqOZARgXfGB75s
hC90UtB00wgk62Yzcvs5iFEPBuFMJRFC8uhDiqgEavLBMvzXMT+cZUczF8I32DoT4PpU2DGRVhx1
dJdTOqh+2lSRxz4ucTDDrzJ2vojxZg1ojvquuOa/BfERYs8XTSwV3aUYS9VhSf724GeIlAlJCRsx
WvAIsmVhEyZyAbOZTkNR7lk5/RuvDmUdi7KrEdmkOFir6HhsHv26FofRrHLU9ONuxed5eiajowqe
TrtX3qESHTgtZS5nwzpxOF6z8PBeqo6yr3vnCTK+oIKXyah5u5+TrUgWECAsduLGzs7bcqYfydWa
Cz/hECL8Mvs+PG+T1k53ouojMuM2+WZiyaSwqcE3XA7sl1x3QE3TNb2gdp/jvqUUXUUnLQ9lzepx
8hEFc33OtWUSr2L8SCKMmP0Zv/926ioPPKEP5x5KbB1daKxHAWeF9FDz2I9I+6tnHDE+HjflzBWt
V0S4KQceCAXt83pde9POmV44emK5hmzq60u6eUNmGUttOSFpx1jCcMelh0ml3rHCn2cvTF8h27SQ
aThnnk7Owt8FeJSEXC2VzdqnRGYFgRPvl0RGdDJ/g8tSTFN2gGEX4xM0uZ2kOkiRsMkwi6/7gKCf
eVEgKsTjQl+E/gQZ9P4mnSWNNyHEMBDPKq0OrpJoGBi4mbA5LnJexk29UvcTyZLIh9gPO94SFFgx
lp07o8WUJCF6wHR2nieyryl5UJ/KFQIuQaMR545+QVATPSyOIhaGz3NAP3023osGhzWaQ2QkYihF
BB1LrjrgIpe8mkpmIf7nNp3lZGrgzWfebFac5TNT/kjCZsHH0W/FpsGeg89fn6uIRxl2VnCEX/ap
3tCe4VxNo2oFPsDN0T2+FrVQbgiliTSLKveRmxRx94ChrlOnn+Vy6jX2J92TVUXxLJZmjiYyJ2uO
9DTUzQjIvUCIU9jcP9d30TVMmWFi0Zsyp5vdXU/67AsrpWaxNE/yKrDRE05WVCz0hm2x3Qu2ROnm
q8SRQuycZrRJN+0puSr7ZvcWYx6qDdso3SGeG5uRdXz40+8Gz1PIQWy0r0717oHUtTrBaLbSWclb
aSUjYFNWRnoU/HU+y+NKC4LbMSyLAPa6xFoGEt6R7n65Oh9id7Se7Md0l0qxemxogvR4bM9BCVy3
DAU/Y2A9aQjt/lN2I7Nl8qr5NS0wDvusCFAIbPojs8D4ziK7E0f+JdkxiCGUNSE914JvSeYCT/Sb
dTH+4j7FV8U8sjeloMkTl24nbRZiiOwEzqGlLhIUEy6JPzs0Auhh824Zf4kq4oYQdNhP32HPtXn5
SjD8qIvyWl/HdANMxX4vzoKXbL+8CwxP8yrRnqBRq7oPrObL7vMRyCxRb6YcBgcO2crWdBqItuWn
9QdWYm/CPR190p7hrQVRdfehELm5IEiIOBswTfTySD3AjWzVkT1B7PUrvlWM8mM5zCdfQ7nJltWS
PGsXZ/MF2jF3YnwaJceJ8zOYIenjKOT5fdK+/dI2I4pLi+C1w0u3Gkjne5TzyprvbxbYzHDPsn7x
nHMYO+rB6KjxJuvmaORKhHXoQl8uAnwGmUSCmPWoohZWVtoTPMlkThiE5jWoCzZCaTeauurDUlqS
ITgdqFvimtZnN53fkYp08xodicHZn7OzWNOeU+KifHnEIL1cpfT8QZzrVITcG2IJrc/U/DrxmDMQ
/DTmGTQy9VoACa0cjUeCBeJqsDmPVgo7AbXMvqHyrTm7WSRhWPTpIjaYHY8oZ0zJR/hs8k1Ge4NB
HS+yzzGry6+9XYzMDKHT21dnNF8RTbsFZgo8cTftxkrFkHs68+m1kLhIJT5C7C44kdoKK2CozemE
DZzrZxtkFkXAqriFJr7PNcB0nAkTClPiTOySCph4bl6TyWZGJEO+6s6bfinG+SLfp4vsthPN9HXV
XJ7RthzW3rNY1PEp47x8T53GDMa8wAR9v/YqQX2LnMMI1Rir7C1TaX0ApGhnsFYg4nNopyoYGN07
DNdydsHfSfldDWvqU5XUO048L1e1x+9Qvo38+25qj2nzBllz6egyAdCnvo1xPYKogn9SQOhV4Szo
Jol401U3BC/cy4WlnLR0RdE7WgHBfUDynAKFEc8GEcOYM8Y66V9+I2+MipO78D7xspRcym+6Ag43
jjuwpFIarcQ5W/KZUpB3w3U9LxTPkG1RRO1wquOyiT5GGz5fSaEr/z54X88nFusEukT5lQyAtyun
qsylOGHS0BpmNGzCCxvE4bGjz46UkrVefxzb3i92U205asxHPavILKQcK9yWVxBR+yHm//FLwIc4
Rg+GVHQ+JhSIpUvB/WtQCz6WYwOjfC76VLnPvEkcRiZ0Jxf45bfteuL3GGZymwNv4gPeXRUYCiTG
E4uc8t8twcEU1i6jvBWzayBnC2U1MY/Sb7KV2LOwgvNSQOMiFrn+fjNY2ubEI+4Rr0Hvg+pGwt19
2Ye1qy5p2Thq7PaHRuSd4b7FEIMfQSjPQ+NzwH8f1D/yx4v1Acu8vUmsEpcNAJcGe1a0Gh9eXgJ2
osJA5IInz52ODemDYkusOqJBKofFtV+NdhBssNAMu4iT9xyIQGUBFBJ0NP0jsvfj6/lKQ2DZQKYb
rycCyVT52Qx6wsdoO78O9sSNDGbN07NZi/ZhHcRrHFTAxc5/OHw5xLEI8VrMVZZC+Om6PWwG9JB9
8AoYZONWQ9DM2UNDmQ1/sJ0joEcnBI1sYUDOWMa7dDWdlcdqK7K4sPqjftM//qhT0SVSk5Ptjp6L
3xLzRhPF5ORbGfUWOJc/bB4bG2AhauiCwhIh65oZhde7NODOpvpV2RVdBKrcIoAbxPbMD6A24ck4
tMJjfLeGS7wVs3hKWU5lMtg0UapBjSm/xQLCuN3WMuiu5xU9O/sCXf8xF3T1QqAHbdncj6zraKvR
EEo+MU9w+2bay9ZOoHA+s0sb0Cr5oLkgkA9wyQFckV83iwF91l9yUMxEN0ywn8H7K3y0cxwM27vo
ZXJ+PWNn7/EL03mIOfSfTcYQ9nODeZbtidS0Ec3DTVIhVByRTU7qFKW3N2Gd5MJNzauAEfLuWC9Q
3eTWku40HwF7mbg6cDSPSowwQNDysZAYo1YoMVNBA0RgIMKdMm3JAdfGJqmBtug6933TxiZqcFE5
kJrk8f0JpOE9zb8jVxlZnZDl1Rz4q0O5ohcW3Ld/hKUU0d77JCh0Z3OfE6lGv5qR3zJy4AndtUBn
V4NGjEnvQcT7iSo+tboPtsoTOtQYXu80ElpjSqgVu+w0fI3NgUQzhAN1kLH4Cn0y7Vq8hDyHvLuc
DBYd7zaCEtV6p7RL2OqouTLGFMAnQD5dO+Cy9LGRPOwMyHqDdx4s7YpnDfTLfZ3R2QoNGuOIdcOR
+4QjzNMMJwF8IK3qC/at9+fdp70MpQB8K8LFC7XJy8m2j9nExQQum8PXEdQCu1/tK+Z8wjzSxG8o
Si4tsmsMiPSUCLzmN0drrEgwTMUtQc3mIfvjEHL8pRdLr9SD0CzQIyI0m84IheCFQ6DurFt+3a9E
SJS5o6tsHqbzMY+wcwy5GNaeIv2EfnUvpMe0+IX/EVwJATSopIsN1DD+4F2SA3MPhTBu9CvfEe+R
XIU8U7yk/ae0AAXw+bqE5AqcJvspPUdjJ9Js+NSQrci05HyDuR0sFwcaQRlG5YB8k54kB1j6avXv
I/DD/peEItoxU+EUQkpq0TpHQbOZ4c3lrBtS2ABGcNaPywHYPHr5bROyfEc3jq7L8vqmkURb6Es7
6d7ltzw8v6VARC09XelYkvQmipjoR9xMuJ4moluaDOOGch63ufTBUgnHkyaH/QTx0pAaJ3CAPKUZ
q1V2Gsfui9NdtcztySzmaoOIpZN009Y8TLRv3JDeJhBM2pQ0kISAf/pTRxRz5yOuy96SSRbknSb6
9jXrZ/caYX+PitQRF/1xYcRjyntszKU/YVTCE4h6xe7gPFxUhnTW/Vccb2RU+9nsSn+O9ea1JkVl
jN9WaKHIUbdoa2w683O6iH6ZLiDTEemdbnGjBkKNVCxo0NFQW9wdkS9Wz7sp8UY8EvaUGGXv7Fd4
JN2B1oskOsrZci/i6HROkU5jqzv1gzJiEb/t9wMUl8xRxK1kGrFHxou7bDYuTETZU3ugw8JYymJE
ti1c1Cj0IVCsbhv+gmSZ5gORtsoxbEDQI9JLFNYzWDQUO62dvS2wEr+GJ9MGY8N16W3ZbKTPFV/R
7B7bCRyaJmLLYak6SBMRku2eg3EwtLS+J9fWHVYVJwOFDqCdkUC2JxyS5sT27Y4Jjw1G5Ub9mqB2
vKSyb3wRONcE/Y40TKHobihOFndL/25xRadUoFNkIIQ5ZcxpNswR6FKfzXb5DmhnqeCDC1bVN50s
fg4molQkyM4N8oQAlT43dDVbCI7udA2peSWOHiRPIZqZofCvfIWnjnSv4xNFzmngD9Ug0+NgOUIV
ZNNR3k6zhnrLpJNYNdZYYwn34JjNuE90dDsCAch7YZ09m0cy4IipVHmi68PAyfXBGyBEXbSqKOVX
o4AJLaAhNOuMJPIcH6Jm7ce89E4XZNvema5ked3wmlrs+yOcpAv+jJV6i1fgb0Uqg4hxFNM32rHo
jsaO5AkO7LwShijMfaSIM1UZPI0kksP4NDm9M1dZ9lBrFlMOiJaBL7UN0IfBrhjcNFA5hHJSZfY/
u5NDjO4W7utlOucRWain+zL6GV+XwAZZVo73rXCnsKWK6JpLdhkEVleHO3xF1rIq7fbYuSzuNDP4
ah8kvy4F3ihd3Tn0ME7E7nODGmfKW+Br4H0xg/N2PPCKcob1qo5+knxoZyWtc0aF55kUph/Ik5kX
6DdB37lfOhf/G6k9uOaYwN9XAKaIxbTPV9WigVp+1LEISvxVVkTSHTS0ZxssFCyfnxWAz+40pm8Y
9D/N7kkUxqZnajO2RSh3Qno0QxX0UP6Z9LUM2A+6GEGDkI883Q8BI52yaX5xhWUIzqzD9nijmqWP
T8cC4qpn+LySMmCOtagWbCKYURdgGL3hheH+/2TW0klCj5fTAzQIw3v9gunnUCEz9DsfXyy3KM5O
d9i8Kcb5yVxEitJgYredinRHlLM2gXPnrXR8QS7YvBbtDkv9m4eHgDnEQBztux/Rl1NRMmpXwhx5
SGRuKAvcrLMLRI9WATeZ13+yJrrLhaGVevmt2HHaSlx6yNGJ0/v3CzHGqPbQMV5ik6Rk908XJxRR
Yi1nuLW8NviEWuwCQvYIiuY3ikBygadOrWwm0+Pycfc+7DcVlWBxP9yEjQUEECdoO66D6IMabAo5
xkf5IZmvE0Z+TN4NKeeOWD1FPAlUFpwNHNSEvuMLGp5O/+bFCI5gjtoyQAisX+3ivR68nqX9pJl0
RB4BI0SCS9Azvm8ijReMDCMprzpVTKThHSwencO94Qxk/GqXeh3xjFKWGz+ZleIvxjKCEZeq41PA
aVS7YH4bfo84rUjcTLendObdebDuEwuaUWfaKmGpsJd4ixAK75m5tdfOVcP4h34986Kl6lGKMfWA
Q/4lnPE8XkBEGHF6yk9KC+qn8VuJpYPYRgKJO8ujijCxc93YxTikcfOBIAh+KVeJiETU3ej/ZsWi
agltKepVV0Mou88n2+dBWagC1X3f9/IMK/SaTi4B8/Nnw0yZrE27iJlHVS7hdfGl4XBMa8A7X2hP
41oJ9F11JVdulV8ihCEPl2oToQ5pzhbijodLEvadwG7ppLM47cjoETYB/gGKYDZKn/oGFY/5DNbX
j8nvyM7D75gBN6Gb6PHME+MA2O0U2sziRzASGGyKyluac8qorR9Goe4T2O1PJ4Z0i5H9+iGOFtcY
UK6YVANiPsw6s4BgfyvluqcJrNmN5IuQGba1j31hzdjXH0EKZ3SMZHaehyMf8QSCM1Z4OnTxKdrQ
E9oRbemWgydt9W37IE47vhk5GXpAlRltsX4yeohMbEXdojrSoGLrgz9ELOgLqRTFnm6WnEC5igFi
pHbJHg5SL/lSf/R1ShicGCwac2a5HOEYvwZCP3CSl1NeV8oX2heVJzN1pJmj0NFNXg6TibmOoZ1F
hYQ+OwboRd4O6AUvFZBdU1XNLjKHzT2AkbpWeFnmnCHqQ42KrPPFLlDSlMd3xMgzK9wELMoDTYs5
AI7gDCoo0rlNtPal2GTmesu9jE/TdS0x/2GC6uicie18xDkj2fzSTPqWfkBXoVedw/ATGZXCZ0x+
MH2ztZhXZ1ctYKIG2/+LyoM3geMnpAt/7AnYbeQPANYjTI6LHwnCT3mMj9kStSQlnTjyTVNAK8/d
2bmzds9EjgcnnGPt98fRccSAPsPdzfCoXxMVjAFQMPM5wCDnUAY7E/mJYuolBDaFWV6Xu8RTsIM4
yUIPlLv7gimlE4ibbDg03fQ1Q8MXf8/+Jt4+Dv5hbit2tXXWH8QXfrCmv77JvT5h4iQ5I/KKsevs
+iO0BPYZcqhWFckKIW0HlixWNDeCpvBEUiHQexPzCUCWZmfFKz+BVhgRuZfNK4gqjQ1UZ67sDF4J
ZjbN3eUxwz8YvMMkZZP5fxyd2bKq2LKGn4gIREC8pe9E7Jsbw2YKotiAIPr06xsr4uwTVbVrz+XE
QY7Mv0sQTuYj3cwRgdkfFwEmqiG2smYxEQ2wJaObQc8p95cfFyCcjHak5DtPNphgBgrdGZnrSQVr
djv3PaL6cgCMCh15gabKfLIKsxfeIsC8zF4OzBMu1LVwHC0fPW95A0wUycBCUsvwz2XERvFborHl
j68avXwZnc6P2VkdleeSvseD94sfqYAsUBQzjAx1bqJb8l9pw+pNdv8uuJVQChHIZvfY7PEipxdi
t3+BT6rMGNRmVfMrC0PUb0r8lvigtLj0lanRTkQiYWvFP8Na4PObSTQWM7EmgFb4j/Z+sUOybGqo
ZRlNMvtEVGFMffhGJ7aZsmaUmcAlewmtgDk4HFCRrXtHBFkNt7TZ4wLuC5aeU4oI4W0jXJDraZ9b
jO4bv6FQzYeQ+npuGdno2XhPcBN0KoidBkRYgL6E2kwFWRQLHb7IXnHgNSwmdztCiKugPi8ni++A
GCRLHkJz59OhwKYQZ0BBErRpLhhMCZ+yF3Dby/dwkX9XBI08QbUKI+BnICBqJbfXqm7F7neWeHLW
blv6ed0KhhbnyelmXGUAsWLhDBmhwd2zf67iaBHDytUZqUAfy4+5xopmVZtLeF0csNKRFA5NGEY+
r4l19kl24vnwublPOpAj0sSWIAEFVBmp0onIBT0TUskKbR76166BPojzpXh9V/ur22flA5ccE5mt
8aY5NTqMp0eYEAAju6CxwmFrWPfc2mHwZjCSecly8wS5GGlBL82QQaKRh4f6mHWkjtjRTEggG5WB
/pFUUOdmwBL68bnkB7Nd4G24Bbvwdjbg36g/Kiu7pMyKPOyPGeKDIPyC7avsWVh0PDwH9IHfNr86
+BJJLaVK+s+DkuqNf2FIffkKexfunITepCqCulj82JtG9NBVMHSzr+aqIRqXj/W0Z1jfHDZpqLRQ
RbhzlOnl/GH3+3gQXw2Xner4z6HUUJGQCkO69AjaiUwXyAEIowlD4OYvJ+0oc/7ijQDQrm47GgL2
LM4iX4mHVR11+Hr3dTAaVztxDQ8Ja4FiWxL0lKzpOp6T80Lh8LxIUOkLFhwiasdDfQL8tRt9cg++
y0syIT2VTVX07yAygjVn4CdT6cIEz0Z08LcLs0cyDF6oo5ChsJrYmA5OmZ0cb6uMlhYhcpIFxwth
Kx+mItjHH+HC8qLZfE9DNarXj/hGIDM9FVuWGHYmBI8Ed15ofY2OpeLzVcveVOBQOi0kGiZ/AMAF
MJk+DiJemBkkGBDT414Cwwz15CR6KAO2hnZkaH4GLq+mEHDBGzH0fiZvV5mcz0Vy94mwZzMtRzBM
W/N30CBk8tWLonth/zTvgkRI6R1bKxeQj2v8ZABRaN5lQoCvC2fKgNnD7qa4DbVmswCmzlYDFq48
PVGSWBFBkeL0guAcISSr0uvjOSD/VVsP2KqH7ZQGDz2CJYHBhTWu4FjzsgDJqPlg5cKDgCoEEa91
vm/W3c3mkWckqGVpPv243TcQe6l1WjoRckV4KlMQmobte8XSarwZNyqccupkpyKYhHcSTicheBYA
EF+PSCdn/22+v8xp7RkSoEDQC9nYZql7DUVvGL9wxBVmP5Bi6YRM6eHX/oeds/I04/c0sJICFa7U
Ff2yQCsRcN54nJqTY0AdEb0sZNOk23jI0iaoNZfanTunH3ZEroxl1DRUNqvsh6JHo+WyOwI2vczn
uwoE70+LDZPjEqbW0P6ra3VcJOJ+eR0HXt8bTgYj7MlpM8rx0KMkW9R/0jQLUYSzkjDHb8NrzLxk
MpjS6//OuHvAX96+Hjdgeb89z9sqMzQqytAryBnnluULCzR059zzwgFIXCBvrVgwD1j1H7gaqEAe
oMCIl+TJ45wr5g1xw02ICrG6LqW5wBjxVnFk6ZNuXsfpe7iiZco4ff8RMaeg7tM1CoZNnhINI/S6
8XUIlINd16r+dlZUkT/Sy0TSr4Udh07NWrKMYd/SsWo57Rk7vHGXm8hvPuav3MvecIZ6jVDj5T0W
U6w+fdHHwi3DKtPOYK1CFnUaMGlEEpIvnVwHoOL/HwGlH5eeiMS/mnqy3g6jOsn8/s4sMzrPJ8Zi
NvIU5FPlTi2MbGQZXqaSFGY33yD6L3ktR19BFdDd3SPwCMTPHmY9qw0JYPT7SRa7SKeXUoTyfkxE
K7JRhngYhOl7I36NXXQjVpJ9uWJWpSAAdmt0w8k1lSbgvLMlhafvXE6aNSCckkVLYQvLTdEc4oKB
ShJUAWpGDmsgIoRQ5+xS9tA24f9086jmwYHUm+fdAVcgzxNHowA2YRl8wQ2WiQYawneKkW84/oba
0WDo/Jl/VJoKVBtnEWl/2sAf8gKWdvOzOh5E7co9r7l7rMVlzG0efxqX5Zn+anDsoztMi6T5/1bz
HXWSIw1sfjlEsJT5gvfuZ5EFgKwCEVv/VEfgyYDBT3Of2XLyijR7t9WqoMCujRjC+byWDYnSz1Q+
53Nahob6RcsTdOf2mUJpSN7DFvJCLlenF+qz9/m2z1SLvhckgFDDcgxfn/Y/ZG4Itq9af6dSQBgR
ZKHIwxZ7adj7uSzmg55NX8PdKGNu7GzpSMRr7VyTIvMekvNA/FbhpsIzZ6q0W2sVtsA8kYrr0oV0
RLzTKdo4QeC3kfg9Yz5/mQw48ngDuCNfhLTpNQonVnCd5HEvVMGgAewhXB6bb8zPNU/qqEGuBWtL
9DVRU8i44rfbuT9SL48KrwvT9M0VKcMv5zQjjI9UbOdu7ltPTNAArChTjYWOxEzzRO4ZHxQMLE+a
3H4Fey4DqzcjGFtMAzUE6RJrs4BOLqv72kDgPNHsJ/tEPDRz7Dhw6Z9u5xLZLW/fEpEXgaHIR+6g
jKwHHMnDVCbTSQ7BtsgrtL84/0HOACx38YppY7wX6UnCYcl7SM+u2xexsYO/FiGJ/dHTLwjSYAYI
ddY+gw3CslK6YPnhV3REA3dXG3XW6kmhIDWFfUd2/YB7HXw8wN97web4+pBvMzKroSvf//9L1k0B
ZqGnvJ/oN9HbPGERJ1JUoEkjmX90i3pTIyY9FOp0THPzQ4uBUhjpVN8Zlv777iNAasEiiqgAO6Yq
UYF4Ubk1WwIk/AesHqJWu4xRVUhLjVrq8GD+L6JZfTGypD3oAD4diaTcpsSqBYiBeyHQmdNtBf7w
IKJ1QG6aDPA7ZHaeG7HQlQVoxqF7iKOBLLSHiOCA0WYX0o7zRBk/z8fLX38qOojsSeyn2QB/hVw/
WEZJCoeK4uwXqHtIt73BJH4CtGZhUnSIy62ytgumUT1QWO7WmX14r0h41fuERuaIYgr/Pr22luAh
w896MCJ9dP4QW71Lrt+/iobw0IH7M9ZTID/mY6wc2FpJzlAvvlPaYbexPY35bp3b6cp4+Ym/Wyxu
yD8GmE1vLik75uY+FT3S0weK2YJQp78ot49Xcv6LSJAmRPqxkph3oXHJVXZvsNUttCkYCZEvSBWx
WjqQzXXmEYDdQJ/gOmCJIRi1A2D4UXCIPtC4yjCiP2fwSgHpcUOcbz9TRSMLq2t/cRaN3yCyJsrr
noNI64kEZoZ0V/d/AAtjgs+RQaB+vLD0CXJsXMBV2yqviiMGaYXmQSyM6a7OFf04l5SesOaaVoCb
hMySHhe2vryGMsAJa0NhapWwjeWlyuyUiFyFDu/DxcAoGt7mpDwuiCfxvyt0rhzi+BtKsyp+JTlz
aNRjvw/gAxfW11NGWipTtt9/FQzKAzR3ClU9fRCNnq0fKD/UiQreeLux2bG3zzKQBO4TZrww9z58
rCqoSFXaKOp82CDwA0q1+igXUZBcoydqo9NtnOPDQ6uEUjUQETf4L11saBj4wKnKSJ9+GSF4x/gx
P+/J1cYZnBlctLPh8r0o7Xb6goHYTY1ETV5+RcNcC0glyCfonX9/Ctv3/DPCeVqGKibMMgUgFLbI
4y3d3R11z1KV6u1XKXJFE3dv+99nV+GVYacbGCNxZ9yYpV9dpwMV9af11WcFpmc0S884u3raaizX
OJxBORnT6SAAfQRc+V3U8OYc2JAUSBecFq7C1xD9EgzywkiO48mHuEA+8zDf63IpjZly77FI1i0h
xtBgHnWqy4cALBBTVub0GH5YBke/x8h9/NG1P2h90ZvZezGdK77uw525yjFjM/o5J49FPVweTBFA
LISQoY6U/I8Wapv74jruQRh7GRfXlXbbqy+eMrsEAia4wLUAz3+Y6zzk41AZLDgjwx0c1pbohLiL
n2Y3UvyrxD9BcM5lTIuopxqL53if5jmJyaz1KdNs4IFv9Re/v+eIDEdb8eSzCAMv0ncAIXufZ/Q0
xfSzb8cs+XF1xDlDf8Bhe39hNFjIMqrws/AmfGcCCri4GHpR9ZLKd8xwcJ6pLDQfFQtjJFv1ySpJ
B1yOAVOI4FderEYd8ljaBdJLFNMoARgXPdY3EfDf0mf1xZNkh6rFhFizbf0IUqkjaf5MQMAi5MGj
CqLilvS/lDUQEz4ResQ5b3Mgq17e+jmZuLP+GKjhc16eZGIH5W3jI47hOv4wdBMlxLF0iZdWPhgh
J1Qebri1wH+1SckqCe43AF0QPqacYUD++KTEAs36kY1hxxtSO5CdQK/OUHnRVDEVkue5HPJPkVTY
M2hhJj/+sRD8CCrnaZcmsEOJXQrK2m4T4YE0P1DWLzvRfYuFHHGCISjg9xEcNJ0/2ERQOCeucnQA
IeosuI2e1U7YUckfDLeRflnRQV9Kt4oWyKziN12qRJ+QkWcL3OwsZQiZWXtskWhQRbDvLJ/rJ9KM
IUinlb2sRjPh6FqWgaB8nunbIvitHw7BQ4VVcwGl/9PU+e/N1Sb3xS2NgwnWYHtRlmSh/fdAtE4Z
v/El2Sr3kLiqQ9KbPAMnYgu2d/WYHnpgOOY+fkEupCwXNFdDq5iljMrpw1thhrZeKKqGDhzokWxh
dKgfd2gZwCwQ9ZYcPScGTD+WFfxWjEBCVcJmkpszMyymiyE9YjUSmk0hMM4YuRQPYe3mhYiNGG5/
guaYoaA9VrQ3PKYxw3p4Pw7Z9607Em7nkzp9F+Z11aXP9Qt7kj0ILuPXWPvTOZWoxpaXmO1M7Fda
YO/iHn50bE0Zch2LhQJvwGiWbrKK3bsiII+zU8kRgPdAmsTLwOgceTG4coRWgiOOfkmIBobMjULg
LrTBpAIExrixHeQkFCQNNdEPyYtwqVASXYAy777gDSDMmHo0l+KLu/jfOol6YID8gj+zfewuVFVm
2pm0emeoFeiVCwrYRypOys4S4zbddKBt8NPEt/gZM5Jp4wG1Xl+KbTsSHqo1WsDKLUbLxmn2wyMc
hOwNZkB26DHhrllczNzZmjSaw/HPHWKNOrukYUzeOHBJz7O/LL9RvGz18un9DmINMpUp7N8sIslT
1RseeRnY+5axxYodV4F8KkWCEAzEl5hX8skwXbBzrJozK0nWJXrPLz/zChCLfoHd0/hekMwmhGt/
zbWPi41D9XUTNMTY4Vkxx8X8Ghel2czfF7FcjLPAL3L5ORXwJm5Z3b1m7u3EmpgHK0N0U+b/ION0
Iecncpsa3BANZlj1YWC/RJD+YbkmKxeLldjgwNA6MGlL4JqZwdUthwzDAvsnIhAV53rYTR8rkSkt
5gUp3iXYXNC2IUZwugnDLwcGRJgHOtZnEibIHjbQF7oXvpuecIZ2YX6oOD+sg5jgAwIMlT0ZMSSS
W85n5X7JkzuBnMEV3JI9aNfKcLqUD4viUDICiK/nCRGNAj3qcIu5TZpH1F+QfH+veXR9bxbQoBcA
FFfZr9XfkpM8T7lDgWyCdtWC6PH7Vf/llbiS0XAMmcWmd8MaEryWi+mMPxl2QRj4EJ0KCZrCCrYX
YCX1dxAQbHzRzcvFUs/AmfZj6VOxmOMxt50Xb8h6twkEKFckqARZgENf2YkbA/LMhj8+Z8ioVt+g
Q+HJzTF977WQlpAsyouPKSffBczbw9ouM5EqJ5Fp3kUl0M1rLg8XV81hq1YjAqbqEzolZiZaXRxc
JXzChzHzSM2PP4Big/AbMyiHDWjSRqkBMQg04y69Ox2hZXB4Px5fgAyeDWSvuY6TEK0yC1nT/qTv
9QgMb73X3FirLsvUnM9Ed4SYrBd8sMjdPK46YpzE3cQ6HXR/QMc4411scVhAd+P++edQ/GSmLtpD
mJOCICyMsERwX9dv70KNSxiOmAeJZOdZCx1Q4/zsJT8/akdiCxqWEZamq9ysWHdUD1ZQQoAfVx6I
DP+9e0P5U5gpWR0+8jSqncwdbpZTVkYFXKSDniluhQtOBAAxqDkGPGziSRfLdOzCIvvhQMneDtUL
W8l45VBdOaUwd/AOfC3hOsBPjvNDWA9IpCB5KPdeSb/2r52tohzDRJB5jLT/9a8v/ngGgZDLwVMR
v+POAchBGRJS7SeXFIxLXeOWYweB4t45n2XaMigvhx4jb/VzdordG+1WNXUW3lIsJUROMX+RRYV0
BP6dzyYZbEVWRnXU+CiUaFi3JbqiOsrGxXYgmCnAOI5ntUDyB27HHczXVlsyDwdKa0YTHVGa/cbB
miD0DdkZCG9gg4hgtuJrHeAs5N2iOS5wVhMip090MvlawGmJenSRLUK+kvf8Nu8T+pXT2CSD9WPa
IY15nwh4XrOCma535xoI9lFeLA02ILJFRanJtJQpOKzx4KuusiDvTCLydW6VbTNmiZRLIaFKtHsJ
KDfZ4WirFhkOJ75nsDcPhQFzPIMw9AmadJI5DSR27XSwzLX5HSGE85+WAKN40xE+gE0hRbGQ0ZK4
BgIumtCjHDbWbEGkhYIZ6+a/ZhCNwHgi4atKsnkxbfdq5t35ZsWbDo3rDewbPQYzy32OxdoyyA77
Uq9/tvwf8hBfMoeUwgA2huyX2qwC0Mp9S8otXKIEDzK3KyYuShWsKJjUIdCpgOZu7I2ZSOyK/iA0
lVwgOtp+phyoUzv/e9Lndqwj/M5asZgYDxA7JBB1b8mLDhQ4Nxc1FjdComBiFv0EbKrPG4nmrkXm
nBr2UbjympVQrtHD5VHnseaa8tFRC7PT2xHD8yZE9ws5nwp6CMksj4LMI/sDEE3r+4p2CaNOtShA
0gnVmdNvoChhwUhUYBwRIlCReH4/pGI2ryaynbzB2wFfFt8Is1pn8o1wQXhv78NSWClcGSdEiB+V
W4xOe/zHhI53n3oFqwSMz1o3Gy0jfVPOjfJAyoIIYwR0BnzsIY7waRsFvYHiNqahpAdANBlxuS+G
G1hz74xRHNLBQsbsEJ7Jp5yr5FtxfdPY3+bv+YOo373w+CoxPSySDX7Eogkw/5g97wHG+DuX9olL
8fs//Z9vWKxN6ARBwKZTGITevuLromgNrIq0a2LtxKVRJMlsIkzTwsQjm3Rfu9HvKOKBuxEdIaH9
5m+cM68gF4t5qDzNTOhRSTzn6HEZNNheVN/Ak83PXaG6KYDtve/6mnkZAZc9G9OktJAQ5jR2te+H
A0giGD6mHHSh1qplUyg3ioWIIs7jQfyAJ6Ld7aF24Ty4YLnzFn3XnKbRenEwv9aDumJraM6gW/m3
4ML8Jx3VuSydvP0vxoAM8RVEOGCxBhfamxpLtR71T72Tjq5hwde54HcjBxSGTxAMNS5aMCCoutEX
FE6wGjh9NcQW7E3heXIOcG/R6ffBtpHkhsWoY0lZ8l0ZU86VKOwabRtHFrqhskVA52+sTJQpwPAC
WQUuu8rFoSG8zg80BgCKzOIGRD/SAoGFC/Aak0gRtGfFTHLeop1wG3AmIaeEkqP3ZnBgOfKLnbkY
qXna1gliHbKq8LWFBEK7GXq3vXrE3suk1kqEm8uR4OfbfcVm7KT1FPodvCe9kzKSJwJIgy1n2zmc
VITIAeNV+AwL/4PsZrD9rmsgRoL+O1e0Q3fC/MGqJxIDUhE8HAKfnO9U5TbiS9lhy+zWlcsTOL8Y
QCZoLYgfYXGTHMA5BTWMAuMGtia43WOOmI7kdaz44NucAMCVh8m/YtBcze8hrgLW+coEaplZPBiJ
1aacDfgatA4Mp3efYTI8Czzt/wEcTC5z/segrzidO3YR5qAbTG3sSWH/FWOSpcXEJUTX4L18vqxr
fIvu7K5qvKtmzqe/zvlkqN4uXv0gjuQLsT7ux/Op53RkY3S0dwKqvMwKR8Unjj8C80dIX4H6YxCy
gRzDsjZx9pyv6Y+lRqAF1BRtQgURQhCRQ00KC1H6b51akW+fljA/BZsmrccNqy36nsFj0v0y7RPZ
tAVsjcUWvAdiY9ml9yxp3cdDWjzDRGgmiofEvGE3jwh1Zst6QXlM2GcORjnHE1Oen/EzuCQ7dklC
85q9pGBkHF1HYstIdbqdKgwk6W8t+YiFVt9VjS0ZJNcVh9bY9oZmDf21Zd9lwZYtQpvZSvQobR2b
zQg5DYMBN7JmQwZxZyC+BfVBi8HoI4fVOls9kcbxmrKbnbVzucv0HiIqcHZ3NJGgdTHrf0NEB2iH
/mqkfcjFIW3YQ4NSFxZdoFCK0HEXyY9K/9v+/ogL4256MBJjrCBjEPJ0BqFwRtKLkmbHERRA+hAS
4kjWMW3ylNM4EtuwhBoc2hjUvj/GKT7/cnuQOe4IqpoECpTFAlyXI0Z+vG6Qd2dQA9pMvmt3MAHu
pEtNNX4Q+j624bS8gUJLTOch0JPgC2nfhnwQj/NvOEypzm5KhEbrVVik7pYWZG7J4RdtNvcj+1IR
VNCDI2AE2he6uV1ycWUhaCjj36ThEFGk0DiDKkNtBnJKohooNt042yuQEnQC0uZxx3Rak/7XUo4G
q+s371BQqgQacmPju9kMPLT5UbKbCT2bEbGCQiDtRMIQ7SISMko0CQZd18TAP6/NfmzOGXr0/wQ5
DghsmUH8QCC9eNzc1N6ePY2c5kSadnAOP3ptBPkEcAiwA+0hhBATBi3GRF2hKOd/yc1wn2iLT8Br
hkWXBcAfv1wx6UHQ3UcQiAF4G0eGigtC93XfOU+l3ahTHbe7uOd5ixGKsiONsQMwqk5bryDVWjrB
aqX4Ril5nJ6e9UKhgtRyhXTCqTfKqfdFiyIc9gOiVIiT4RUH9NDT/gqBnQ+K6ChpDhD6fqEB0YMj
gDqqBx4IkQQ0MHfrt/hySM9qLGAytkFMmwiBhZC7aEzElGhO07K/RiIZsPiXvxW4Clss4Ioxc4pV
Udw3GDme3Jkl1Yn2NLocWEyDcAZrI+MFf13jSf9O1BG9SvRwz2AA1pWgBMQ7C4aL/YCvlUd2xyNv
HO8JQWssY9Km/dHb2Vcj7j7JPKGFwTJua7B7YXbaCB7YiBBF6/MsuASvmC3cCMU46QtFyFUQE2gB
lbOISaqCfD2MfubL5PvAwGPzh9JHLs4gWuG9AmB5YPlSpx2xIWKzjn6gORMSv1Bid1k/+aa3SBC8
i00Zgxai46JSAYwIiTzMo6ChxSiqQBbJMCrv8LX+hXDrK40e6WOpCd+fjckffKqJUEs7v5m6xc65
25ZLtl/mdrm/BcK3d58T920TG+noHm8+V+J+gUMrUqP8CiJ1vHjDnaXOUYth+HElxD+mV1rE9llp
DbPHmhd7A7WNSWDxRMfw14UtQnTCf6A84TKI0lr9+Kw7+1uIVQLW9wji+mYK42QWPbYnvShNzB+A
Zs2mNzFmnGY586rlNaY5CG6LLyvLNWcljMYFizFq5O5ibNnrCPpt41SselBBWjJMkLZh20WwO2Qz
02/PROrp6WUEHRRnixLai+oAR4Z47elU0WXEuVyQ/s16wxxsY4LWYcy9sP/EQobMqvWVFCNNoAnK
gGbl+LJ+Jz0gFQoZzWR0g58eX5e7SRvvwgde692oCQsJC9nHH0gcdM7B9OE21nWPs5BDL2yM+MeY
ZlGEoenCmBLcR89QfIDv8c13dzF3HFV6s+sFo1Hh4NFbdl6NEEZQsQiyE42Gdaza10W2qEiHtNWZ
nFY9dhUKIUa3RNCxbDZ3UHOEJk5rCD+7rfZt1gAOp88Dt9PVE8Q6dmDiDCGKqojIDYV3N0bZh0Ll
YjVUhM0nAHpBH73Zy+J2tCFcuWh5/7Bt8mDcHrFllr4C1rEyNDVv6y3KFdYagEFSaRHYxWRUlF9G
XUem7xwXcySwKHLWdEOvHyw7BQxl1qj9e26fKLh2C3kiT/oi8H5cIHUAoqLYYPSfAOBnrsjRuiFW
nhCStFVGZ+48kxvpLnZveYqXcznhIrFKl95wDvLi8sTXO8ohqgR8B8EHZredaLvclHeRYrgI8wH6
iPDi+kCvQsUoo/+yiJS/4drFlvFeQ+zzczOXyK9SSEibiOxuXuSbIxJxUObhGELyYoFR0Q8Jn95z
220VTq3oFYVNXtxmPeyTOYIQRnjqEkTd801YtCJK4fiGTbVGdu3W+/76ujQmxgjy9YfVBXVRPJij
OrpeAvpyUE0UqxnsEOz7kCmknldgldU3vHXml5ShjhLTX9Cf44tUYsYdly4j+qxgXgDGkdWIu5LF
Q067aP9+WlJsG8N83tISH6NmDUPmYkjNlQ6j/43Ex/7GDdj0FFbdBmHmFk10NVAinduMs7niBYFs
n7WtyGDDY9otAG/FgRf5MqK6gmIxVhh2842oG9fgC6PMLnXuDNKK4RFvU41firaBWrb/IcRyG1tf
U8uEkaucV05+1rAI6vAhouq+5izasnFuiIaAus/jBjEPGRexkC2+lMYPA6zPET5vQHO53Ra3hLnj
YkMecMz5bAg/q/CVwguJiQKnOJpbKExm7HYRJkMMZslsQLWszGtK6s0NccdN8Js7Jq2fff5i1hyY
49KprykJEQ77G6tUJ3Zwz4VO/Np1D3qkTtpjv2fiNYbSFLzDwynPFFYHBHoA8LmC8gswM04G++bE
9G+h27D2nA+QHoRXhONKfy2jHpAh6juPKGIgB8LB6P0fN4gLdowkkHyM8GlAaLT1O/ZncsKbhKuG
4CXksNc1SVgCxmOIdeoR5hD/yVJXV4Pgpxo8huDrw4zNY3R/pxX/j1KW2SpTE7gpDILXBzNmPXGx
RdLHmJVzc9ShkVxf5OdAVaIEOdvXQ+FJndh1fb9Gu9vkeaPKKU6x/eD8eBLnneGw8J5/13oFv4mY
mhoqr4TjccJYDuYVySymyc0+RY4YIlpd3gbCdhjbd5L160zp48DH8kJjR0yNw8ut04HEVX0W2+gy
WglgbUpUGaszmhBUD6q5gFC9itO8h16nIf2M3/hBBUgt6iszD6RViKORvWPMAB0kF6FV8ONAkoXJ
phqaf7ovg6//GTKAUNkYfngGaNqekO/RhmLKC50jkmmCmSAUv56RsDQ7p8sVIjBUJGSA0WQ2MUcT
YTdBHnilhLVYPGJjQeRGCGjK6FlYlCSeAjEo3G2gp+FR3ej2akPfIwSZyEB4o3GL8GkYRFg5q6Iw
IMGRlLDxwulPvrw62NKBbNipy0GF28OB7nHl81u/DkJhrrtPnIQXe3CiKRzzgJ/hFbmYnaX6rFwz
h9qMfx0UjYQlN03UA//yfLHIJ6IkQJJqC9n+Ij21GlZZcgAj/hw+PFeyRysaw0yR2gHCq9HsKyvF
3lxx+aBCW3CtjMluiU4MBNic9JvlJG/ePSLDqIy83c3xh6700hK4JARHVwStZ9YAE18l7M3c9WfZ
bsYg3XwLAw69eMQoM6L7Nv/7RMIsWU1EUsyDLYwdCUNoEbiSZZtwv9vABsx6W8JaZWIxVQYw7eJm
oOxMU9YbocfaDxixsqgl2MfhsfCOidJNYzd+8jY0oFGrN1AcGNIt6had1z//Z5VtP9loDtIUsnAw
TVBWaqJQSIi0rvR8GDc/c1B0iCBSqwkbeRIyytCFQAFPFCKyE+8DysDJYPkA8Sb7jeHghujsctL5
Ef/rN/qA5/YbZNYCgUlOW8vR/tOf9g78v3AB81A64APPxlLw/iNX58Id+Me/xD/jR5ObgQOV29O5
zIRs1OCaJn48lNw6EvTXomfROZgbzhvBIITRpLxgHObfqJiI9+WSos5grSAVeSKkHCJ0EhU8NZSf
X864hrFq8cZXuvWE2GUx1oWDwv1mCf68+XirHj3AkuvV7vaPAKznCrUHKH0oXDTwNwT19iuEJLol
uWL1ZJPc1A6j6g0678KY8CbvZJf+zq+bm+8rOK+wD0BIj4CetWeF4DAXZq8ep4hYA2ZxhP0Lg78I
8y3AhrAhAL+KlbsssCfd9ML9RGvviH+GnTSiAAliqJ61VNUL1m0E0EgyJ010nRlgcAqacL419qH9
+I/M32Eo6aUEI41frHoPAOJ4oDR1vOXQMkthf+872REZEBfgz9FdxM+k8ItMB/LPIuXA+5OzF3Ja
4V9BEk8jOaQ+k0sKrS38Jux5+f+GETYRCWIFBXjyQcImxMWvk2y3k9cYWc3Xf4947M+FweZY4gCW
kqd57VJbkp5Egp6+CmukSsqhiF5pK3YQD4FJsOqROEuHkW9vjmyXc7oCmE7UDIXzGdfzxYnUpIuJ
xbzHZWg34XAOHytH3V+bsNDW+gnxj6xa+rof6uPGHSwYltkXRIBb9LR7BJGywUsQ989AoorMfwwE
Nbm2j1BZ9uY9t7emkyGjSEmKEag97sQtr1rv6nBovhcXxSJDqc7693cdIGZBU99fD9a5GpesN2KX
oIZZSl+SZD4rfbZO2vpeh/YJRSThUfeM0WCsqWwpQuA9UtFXRsw8j+gChQ62qyLkFlQ3rSnlSfJP
M4AE/ywsI7kP03WBPkf4TmODDthC5vRVKJZ9jNXiDrqT/ffFbEO6ECJ4+QATwg9xle1ziK0Lx1qH
g1z4zA0EGOkHS1Oeom4MGpAa2FzSNH9xkX5QASyNMIt259e+ZB2SpcItk8Wf9lOCvgmYQbf/ZReM
0dHBiF0nu5mO1K4C7Lr5IueOlHA2SHVmfdDm6hWotT+vOT25X7GQR7KUmuwBMyfYoTOfP4TDQP//
8dagv2GxunDZoplcvAiLyMM3pMkqY/0xq/5YggRcOdlFBYdd8di5wTf7Rv35IUjjBa4hYdYPfteo
fbG5TolfczjDR3wNBluE12EhW93LhWQZK3yB1DV2xP9Gn3l2qmPdlSPDygRobSTNql/YO8x2QsNk
rN7gTbhQc3tGROEfoYjpbYt6rBtB6Pz+dgeFxC+xGJhiifN8XoLPf1ZsxSb/X4g1xCf/I9iHFLQM
9bsufnmdXGsWMWUAyT43MNk2Nh0urRoeyXA3rgM0IH/XsUoyAlYeZN76mKdhsU96ZgDvjoA9R8jR
0r6YPO9RGV/nAJvrK+MXt3/UgGE60mmIxpP3AbnFzm1QEmpQtp+Aw8w0jxZF5i7i4SP+09dIGXBW
7wtUy9i/Q8A1crG2pLXoO0s/vMa9EdGXOOFFUAu4d9+T4/4Czo6XvMHDxHhzo2xIkghGWmPacAhV
8JsZjXrOmQEegYL46/29J49NHt1DvKMG5n/QsPeRXZMAl+frnoUX1ctGOnuf55tPQiANDm9h1sSH
67SrO94rCcaW7HJWr/V5RRaV//Z3JGb15oP/KXXt/JMU6wwinxlkRX7zi9UUiNknH6o+CUleB1bQ
29QsqOw/efVQiDKtdCSraO6HODMU0KrzPxMbNtKX0jeRj+h7EVrJFEgQ2rUwiSGYS8sZNYfLBWkc
C0S46kvIUIl59f9K9GymRs24DyXnGSss18gMCZSMcGnNmjnyS7ZTIk3b89s85x8oUcVkNS/UyL6c
sr+Z8LKhW6V9xEjw+qAct3jH93lJm7m250pD5iY7vxhtMZqO+K7GcJgz0dAhAmeVB8CJQVwWdqhq
Uj0yU2az4fSy88qd92m5SjtTp6PQ2WdEd8dWyjFStHG52qkjYHjCej1ZcHOajQx/apBkCSiNU42S
cicBgWZYSz8RN2qxzWbSqRg4YE3gHBf3QdoNz5plEcCqoDivQ1mMm0PG8N2BCvEOTrkTQ7hagl7p
DJHDIFICQkID/LEGc5Qp1KP8VCYKq7Ikxl8GiDGl4If9pLALFXS34aVkwUv9wxE8II8HdGEFp8ov
1MMVA7/Zt1UOE1BoEfX2N4Axmcn2bn+V9IHoZZwxXL9j6JfX+U3DXdm/NWQzusgcqlO8Lo9NKzsZ
XVrIy89vM+s8BQA4o3gS7e9/z9q6ty5iUi1+DEB9/4XlBsqMNpj3+sBeSDA+KjX2ycYmDwXhHjoc
8rc8+A7+AHbpRbuonvMmHl+BMPb1g2xJ2DARnz3e5+F5cK6mREp5N2yhGkUuJ8MgLOKauM18NAy6
PzDx+4hIA9txQhFTvLmOhRJAgbxFjY/em2wkrlm+W7B3HWMvJcya0WDQAENwsknOJhWKntwBwT5H
ZwNl35MqNOaQMjVa+kLIrxgemCPvTExP/jCZsZgEx5abpT1zq7rE5uG7yXMImgc5BPpa9PurkhR6
Nm1iLWmJ8Clw7NE0n0jh4dyUxDLDeNrlqHS6eW2BdrG9zctYgdbyktcucc20EXz+CNo2HILW3vZg
2iCeBvj3DwB1iEYBtw2RMR5cIfk7wrS2I0lVJGXUBCngamep54/8+r5qlVOWN24JAvckIheFd/Tv
s1btyq8OEifOHw4tCUN2lIXlpAtuBEnrE1gKdcsojJLOmOR08zjen+Nh9EjKPSkfIBo7pFQV//YH
g0agYtkcbv5xd17LrZzJln6VDl1P6ZQ3E6f7At4bAiBA3lQQBFje+3r6+UrmiFJreka3CqlDvTcJ
kACq/sxcuUxPIxojqbgJnzVqQHk8/Lzmoo6HAF343didaDsDFSsUHH5VvIxW3U1lBnp1X42CF+Pu
dHOZuRMNLB53HBykTYBp6S7BRpJB4O5oMUjZsVcx1J4P9atATwkMRl7rKg9nGjuJ44OxAPEIHeNA
CyCBnIF0lXyUqLaRxs1D5OGQgu1JspXWJnEmy2xn0eSuawi5ljuRNgVugPpbXc+CalIy5uHnch9+
AyKA1uXSnttHSHVLkLyJdA2O3QVDllm2HMAIi6YuIUXU/TBP4WB1UjN9tnOLIsDVlk7SU8ekDF0V
WdbA8y6YPqAInKnjNGfYLSHt2MQD+7wz7+IEIiY8UNSBcA3w+JnY+UQGfXv1ljA4WaRRtFaYDG/q
geqeWsAOUx9yP6BKP7ev9VMtxrFzCi8t+Wxr69EAO4BgjZ9whSOauZkBsdkuaBO6qx9MrbeBxQZj
YFzRWa90GGjtJMbZpNnhZQ4JvcO1GPoia7pBdcxqjusoxCxOwst264zSxTNqlpBlaB6nA++bWkI8
ETypmbU8bezN2/SUXSt2xnyodBxMhOESDwx05ZDR4B+Yu5A7lbDxNRIbNvDhmIkN3QC7J6rKmSI3
QVE6AecLRl+XiluLAsLo27+2JFEyTN8YQifs5jJ1ga9Tw5hrT2h/SpgGuNbTyjHs9tjasLuA1DDM
AT7mMRCpNpXCftNe8A/YF4lP7iqjBTGmCuWTzJDq3V4CgHfSzGZ5DhsG4M59cuuEJ0Eae7wAXBSw
nJKnzbO9R3Nx2eBetzPPljXRdsWbsjMnxTx+QyRQE0YhTFnQlutgRUWKc/JV+kWyLbYYRCarYF0+
shUWB+mMtOSlO8CFM5k7+QmKcVOWKKbw8hvjuMcwfche1KmLReEe7g3v1Ubtx1F26KkyS2st9Hh3
UP3NV+xF2BhBdLuX+HVBlGvW8qI+Sh/alytg583Aw+jdMZbuWeAssfJmU4ka6qWKJ+njJw6MDzER
9xyUUZiqEnaWSIvoxUZpuyrm8Gkn+lxiXLWeObMPvXh7wX/wIykXDjPrvsd16APAzjsUZ8WckJ46
xCM4+8GTUYKGjYYZ3WJ5j3m1jE0vJjeFubBvOeYX0SzcupeSo9pYGUAJwG08dPYzp7+ZDqxOAWuE
9NAUM9XdMsFo4cWCL8cFeEr3KUHG+dpeqszZa6TrRwGqDaE/5Kd2wdw/tQnuiujfJxlVOh5XRP1w
7QHnQBq46XsgPQCla/jF0cTdEncnnKbko4JFMHaPNIfzmkPWUucS5hXGRkW2moNSaPuaA+bp1zBH
1yzV4+4uiGOH9u2ZXjFD2Lp7+S1Ha7WVaHFx+1InDdbjF+sdMX7+2t1AuP27tw1WtGLhxD5Yu2Qe
vTfVRLlmWDrgiAsE7k9qrj6iSyLO/Gf0nmIISnWGA2TzZAhdmgUHrrL1liKVk5nrC7LhzlzTooLV
2ff6BcxmwBEA6u+YagLoS8Y0LSev9oXbfpoeooW1HhJ20Hx6s3yrLWGmI73ZE4fC6IeFK6UIlQW1
8UTUxS1jsb435uZe2FKJFKigQXLhZune4LZwAwXzAFuqDKqouYhOhAnx2WpLfZewQw5fWmBJaMuc
ozH2qMZe2DcBBwT8reS1WTGnyTtzl16sAyATTPS5sAFjr7beNZkWqGfYxBHZuUJMstbG0ms0w67E
HNWcXM/qZLzKXDevGActcSDNF91DhLW+phRBUaS0rpqrPX1Adt1xWAYMeDQQ/OU6d+Bg3wZnGiLc
eB8aaINGDJs4YFWLC0a36CE7JAB32RUJE/Ss4GHi3C95D/Ik2Saj5d2pjwK/t3F6T7bEOOKpaW2d
g7aCjTJAx+5PBFP+yFCB9miB5d6CdddY+0LzM9UWn+LNPhtbTji8rqpz/DJck7uynThvQMS0etg0
IAKG7/iKf4u31VkVbL259G5vrBfvCV/pkMNWRf10qA4Y+i8qWOO4F7yqW45T2CBLeRu8+hvlVKwS
zKFoh3bijaN1Ye6GRstFPi2H3PYj79VkNUTq18Q6Y/iySnf1K14z/i5cCxg9iqRsgCDNkEsPSixE
X7RgcC/8tYiIWTqii17Fq3yOMZh7Ka7C5EsDtkStgQdsjx/VnM9iFnmrz8E2CbYAa/QzCO4M3icj
E/RlMM5DNsUtd+4i3MWIk3u/hT+uHGALs0kyZ6P4RQYbsvDRs3AqS+/tizQXP8Mv/wq7pUQyKjIJ
U3a1ubZy6ftIeKb3HgjOWj4hPwPy9eAKQ7cNpWIGI3hh6xM3nNX5InXRiVvQrPQt/cTOYFBx1xAi
l/4B5mGwMZsPIBDfhTqBD+wUP4tV/+rg+93PUuj1MdphbKFqYDqQvxmo6Sp5pb9CiEKnRSRuN1ce
4fzSwT7GkSBj+yttUyxyfBDbZo1rUIijF/IVhb3I3eZGKF90DMuMz8FFmd3qNFqXN30enyVOz2LU
PoYzn0xljssLiscBrzbOqToRX6R98qVHLMcQEn2GoJ0t4rCIX8EaoMwNs1p1Tj+MY/qFcxUwBmMW
QtBghKc+QU8AZcOViHCcgd17DDDVoI8OpzlrbaxbWOQjezppn0yv8lc7gwsztRC2KuQ89G/CIYcz
4D3KV22A+tIVc5iPIVl+YarAQm+FEE8L5mK6qKq1StNsQPW65EOcrOaePG0hYhberzLUkuk7Zu/Y
eMGPIOkI6i/m9rQb8SRYB8deHEmUym0zl19zrpiCcxReFD1Z+NmjTFlhQl6spMOwZAyooKAfvjUp
DrYOGWHQvVNIPJqpYpRSxYeY0YrNOhASKF++yo8D/wHHz09vp52QVYv8/Ayza4UbGoOvMyPqDNHS
wEZPeC+Ts30VNw7ZrmDbu+gQHnWuQZiMG+kjshmbByaoOIeLAy6D2ZI6hp1k3GIiwwdMzj0PVuHW
nlYWx3lYyj3akOHDZdKlK0rn8IChEuLGsKjO9Uf5qqyErfkp5pPwFdYLykusmrCFJY+IKQtGH2dv
TotocSRP5J1ywEpR5A3bIo4H2Chm8rI/Kvqkp4URdmS3seG/ujMBixqFiuAtgHHQeH9eFW1m3rhc
4aGpe2XrPH34DHcH6kO+iACSMAg3ni0JATBHXlkqwPd45i/QUkmdnJtr7wG7acmwFeIHCRv7S6dl
t/fmkXVz/9njEY+7IwvHo/6F0JybhSKgX4RzcE2+YF3prPUgQpQzux2B2yVfkL7bvfoSQlQNV8OS
YjCBtBAZ17wHrC/FGxwMvJ4PHeykZiyfxb3/ZcC+ee2xEemXgctd706MgMO4mgTutGfTNCz6XSwz
jCXkRz7OT/SuNOvnHrIsfsj2gyLCqkK9Qt0FJBITElQsVGbD8hJz29mHt3f24pp6BN82uHZH59XY
I6Cub+kGXSNih/XQWgnUK4GGvli7cxBVrOe30r6AqU59VbdECr7qx6JfhhsI8dK+4sNBn86+svri
8us66DTKrASah3hJAmvzmuNt84K6TXEnxKef9COaS33GFXjzc8y1etCj+UBFXuWwv/tNvxzyBGG7
4F291afF2tvXT7QMxeKVCJVZq067BtDBZrcANAa6O2biHJbfoOHNmh1gNjMQgic7GeRYOraUR7JO
1TEsdw1+jnZx1/iS37puLRg1n0xZAOhjuwdsX19QRvIMKgPFS4gEiIJ44T695lcVlg8XXQKBnXh7
Z67CknEOHKoW7y2aZQw9uCFOP/zjv/7135/t/3aeySEJOyeJ/4E39iHx4rL45w//j8xja0g1//x4
8WKHb5b+V28ltuVnCbZE1tViyMggW05++hH/9bufUfz0Mz+TtMs9xy3/8Md/nZOIf/97eMz/fM+/
fv9HHvLLU04+yo/f/WEalx7yw+qZdy/PogrLX1/g8J3/v1/8x/OnZzl36fOfP6RJUX5Ar348f/jl
75cP3hzVVHVT0QxDthRNMWSTt+N/3s3hh/3yzbuPiCeRTUMnHfzn5/2/Pv75UZT//IFw5B81S9R5
UtEQFUnmg2iev37FsCxVMVVD1/ThC3GSl+4/f1C0H1VZtmTD1HRV1XjQD/8okuqXL0n8tqQ06zKB
7YZk/fDre/LLh/7zJ/DnF4GiDEHqP18c335vXZJ0TZENTdf+EH1tR6LSellmLpIUQ3+bXPFAOydx
v25sZgzl0NfhNCvqiZ4xdNnUaxfCdsAqJnUYkgoqAYBgquTsZ1w3A4qWpLFfmrPesld24U61ZN4U
0DaRJaUcjHkFjF6Vm1AgpEFSSGxGsSEDaPTyRsp4ZgkHjR5PkIDIlQAbCegHivIVp8G+l4VJ3DFY
WYKxDzkvGmFmdTUyMIgACBqrYqvk99avj3nD6iMCbU7cz95g/vC6lY35WC6jQa2kUemzqfDfAuMW
UtEKmbarUda9AWZVkmtgbX0RM7pKWsgBigE+ipEv5M7YIADT79CLhcHSDTmLNNRrKgx6rE6UnNdH
m+kgu2/Jn0nMDl+Ps+BUG1m6dZK5duOzWXCamDL9TrIROIQ97yyG+lFiaCk4LnyKemgV71rl49bu
bI0OxESniomkFljerkrVo+uwTJO8LxUAXyF8WmHY7j13XsrpuuMgM/JPCRmfrXmr1uzgxOhMB4Vv
HsIsQcRA06PFXJ2W1mK5mcp5MDFT51ZhTBA5n60WoaCzmpNrIatSCTgU9ZWI90eZpTNRhCyrmtPa
lWZygbckS5+6sRt8fSiwtgmVy8q2aWvdfbm/p7m/yTvxw5W0qdlla5EcVEvL5n7szBzNP5mViiNb
aU8UTVh2DRxXI7hbEnmAUdC8RzoHo+nNW0ntd3XLTC1RumorIVupUs+emK0NszsrKoQiJHV6O9XE
bM4d/pJ4CKwcbx0YXD+qv1ZzFHFpvyhTiDwNaRDMrYWDPYp7trQXsSVFLGGFBgjU3USXMkhhtAlq
TeyDr+S71Hpa2Mm5wUcWVsVEtHlL4xReJxkykllslBB5nCdPxZ6ihrzeT5WZ46MNsz6azlqnsXb3
YPJERTlucW2zqOBJNwtcssE1Wtb8MyqyuW7gY1LTjLeY08ZYQhSfoUNaiufOUtdadKbxbvbXJhVX
mZyvKjO7ug0c4Bb2G/J8W4+uTksIpXKtGtwejXBawIQwhU83uHr2OmnaiY/5n5+h2qqUZcKri5Jb
pL37JfxxkUWeSNsOX6rjU5brchWF6ljK3Umnw0iRslWuGmsjiyduB4OInWXHKpw8zQjKpIlyUzNi
ZmARKCgWlqpH5+Eo9WvnAwNYSFbJ8soycdrRfso2XDHU54SIJvHT7vEi69lb8EL8GKS4Q2NgPxOn
msYCCxB4YKaXTZTys6kOLaCI7c+cxCDMMBBnEZ+e0t/VoJjbnqIvK7l8KIq+5t5ZJLHEqOxMI9at
lglukZZ7gT2CnsJb53m6RDnmDlw52d1YUfZu1dXSrT2i+gSNpRUvS+ycbRTTlUtXy112ZheMeP3F
qoZGZbhbORFuf99KaUmiKoqyKMuaZlqyav3HSmloBqX0e6X8k8f/UikNk7JnWIZomrqsiKrOU/9S
KocvmYasU6BETTYUlTr1W7G0VFMSTd1QREujxn4vlha/qi5askY5tXjCv1AsDfGPxfIPv7pGD/C9
Z5JUv4vdziwXwQKrCRwmGJlvWc4+UdirKw05Em33FHcKTPfmIuuZemR+oW5F6VpbL4YJCa0XN2H6
XrQvcbsjyTtbkbiVQrG4mRDNvFV90uGdZYQmHI1qbdhHYpqVSa0tOm+lrbtt8Z7j3gCAsFLW1Lu1
dPVxtyB15i7VCFSKYFdV+ySdpdbMSFdSLY8UiCH7wiPNxj/1+yiau7TDGNLAaQYIQg9HM0+Y6SQm
APA6aKUYLtHZf2qAsxOVDQFezFBW3sNbm7FVIyHp3b5YkD5YjIDG5kx0ZGwWm0FcBW//86e0FeJX
0k/9EjYrfFrP/cG764OH++NosbVg5dSMHtXoVeMnIJfEaxG1PcpUY7DDnyL9ormXZmSBj/DePKvT
aNGijP5QJt5a2dTnYpcelAkJnkfj3m17ouVHljoOER41o5rR3Vvk+G8zcYAQ7DCTXCKCx2eC0AvC
6HfFDncvnvrOsbwa7MaxlSCaKz4A+o21hRpMsqP7aZDGFE2DNd6tGGN5yIQSzNZ6HJXR603YiUw4
IyftpvogTgnDKHk16FyEU/EVvQYfpN7tkFMywKrjO1nFq+wojfZbbaYYs5qkigA8XeINuXZv3Zt9
jq/yQX5T+Se/mm80PVMATRtr6uTS+/ugRe1+6UFacRnzaTFojiYtXBB4U+CT8dIX1kHcs+Bd4WUc
Xdj7YLtL+HiyiONbBSLcvUfFXVVmTWpjgdHjV3RuhWgaR1M1Y7Oaj6L0TW9uBfCHUYSjXGS5So5D
ysiiL9A85+xUyr2oM2t6EAkhVNtzVMixMoFT6uF6gW+eOI6A7t+s8bPlCbDZnWn+uMXhTVCWNumO
D2DhGEsV5Gw418VLESNJf5/Wsy7Z5BJRRbyqqRAca0Jk60U0L8uRks2dFS9RKtbBM3jaSwPWnbOI
1WWjYcZnjSK8XzpA4Ye0wszIgJbiM8QQ9D23XBaWZJk9oreQcGl5G71BqL40MXBKDRcCAP6EoUpz
1XCAxeIID+UMEhXaCdiiKW704vjVwjcnZO3mY3YWLU2Rnat7i6qzHSKBkLGqg9lb7/SZPquWODBt
krNkIBEYD4A1DBprqjXpLvXIDC1hqmj852HpDIPVYsjb1A7ZVX1xnRVYMJGCwkN5094GWqt1iC/u
e3CiNRsUsOwx7j007Pd8nhHzgXU90lkNngnw+4SN1nsHQ4TlenNv7pBNHLo9LASV05cL2dF9JOrS
bYj8LO7+07+kO+gepfpWRGzV1OomQB0ABpxAGdX5K0Lt0HMye2IWVsEMpdfBbh8TlWbeu+NusIS3
RWzVJtXGWNnmon4Fb5Vn1isbdOxM1i7qL9wSaWwRm8UzOGsZfdyiHxdUXqc7SOhv8oWA/3/Luql5
StBg2rcMOVaE8gfOMaZP5Yh/8dqG4jjwZqE5DyZx4wu49tjjMHS5w9pZgSf0Ag7GQInlXCnVgXq5
eHSQF9wHTOZFY48D9BPiWHxRzkCKFciK5XLEBsXEIgBZgbD01oSQCLtxQESXC535Br+mXuPLqg2e
5ai0Gyi9iFJVnCPQNUJxxTtAh+MDy5FrAyehTX9D3fNBpmjszJsviGG0TYoyHnwTdFBCmFes+fNj
WUF7x9ZFXQvF3PhQvIVzgzlkPNHmjN7ePgx13WErwehjoHk1rDHLtGAkcbnSvhZ0Nyc5oGVl39Q/
LelRkY6p2millJmUHNNPCQszSGysC0Jk+cGOTeq0xyrgXeZUnRRYxL0A7ulbaWle5GMHn01iHZrC
tXRnLeE+rC7aaQ2bTPxSawIs5ra8UnEI4p4UzjlqdWqauuDgtvFCDaZ/39bHVOl3VEWVZN2yNFWj
P/hPIIGoMLd/b33+5PG/ggTSj6KuirJmGiZgwXeQgK9YYACaKRu6og8D/7fOR9ZUuh5ZVulxFAME
4TeYQJYUnkxXJM2SaKr+SuejaAMa9HuY4HevXB86o29oUZdmnZkVtrTQIYoRqF5vOs4JCOpYJQSY
LwjyAnP2QJlnrFnMteEda7R54l3MOXKJb4dJzv+jtS4KbxNRPLye4xK6SvQqsVv70PprlM4lYFvM
YLW132FR6bw65smAIw4Jc++pWztYqdhpEr2NPHFmoffLMExeFhbDBevHBSs4hT1nO7NxNwY5VFlL
ztx4biIvx6qlmaQYAxNwph0sdd9nq6qlhlJaDW2fN/zdIutXZbooA9TsEH2rel8bW0+Z1YQyvtfh
3s8Wew1XOf0k0jqZWM7EJ0UeYT+Tn7OXhHg8a6LaixAeS7JSAP8IuEaugXkGKtrH8I+IBfSF7BM4
M/qBNeF2qPXeJbiU95d6LfA/yh4VrKxnyaW9OukMejZmeVCjlEWTbETMNsiq4c1Eg3Qu1/lCxQfM
PrN9Z11PCA/Hq0rCoXvnaTA9Lr4Uh5s7gK+Fgx9GhjubJoq0B6gcD9ByqZ0EUKNg2osa8ehz4HrF
edTt3NO2UMDssYD5FRJxqJNhsGY95djnVB9DyzHoGuHnFjLp4iOIn3kw1yEZlzuxXdtYzC4tXAaz
8eALIWDhvOmjhbS9aORQEXYCCNItleQeoyuQD7oi7GkrpH7vUb1kG6/hiQk33Pjge6lzqgKDjRC9
scTUDLk+ANM374KHeVC4UIsj/oGIPB2Pg9XIxlKKkO9L+iowB0Q1iEGG8oY+BSYts2c3hK61H4ID
C1h6Wg4OAFMLF2R5HbHxwANkF9Oyd4lzFdmOKgyj4S1JQaUgeFS8XAejnAQ5YLAQs62ZY/P1iSnh
LD2i8II3BP9qQ/Ur51BfIXB9Ifbql4wEwDPGFFWWQDKC034y66b2C+XJf6J7naNshqUFq+1FewDx
Qw77yddrJO0daNHoS1Gr80ls5GrWIBq506DDWoJIh4wFQslXd5SW7UFgcbPO6zOCGGvSGdG4cuS5
RPxM/dDVd2xbvW5jp3ut5ed1Ox33ZyXfVhlWILu/9XlugsAqsqKKHJEq5+d/OM8NvunfzvM/Pv7X
Udb60ZR4RlGmTkiipOm/jbLWjxzIsmkZisKg+7sDXf9RNCgSpqmKiiKDFn8/0C2+XxcNwzRFU7PU
v3Kgy392oH//1TWG5u8HuiGlrSI0dr+II3EtZxe120bJKZVS+vts3HssmmLGiTLfe8x8Fn49qtPu
fLna5JF1cXTWQLnX3pIWqK5MNVjJwjxNYJQG0VoW1VGWs/djUSkXxbawb02gnFVLXCoNa27hqSmv
udSXqzgIdn2Fzr+35pUJqVJrvvqQQM6cVCSX9a4JLwoXZrFCZBOQz1tayiJScbJT1JveyRuxhPqT
KeyuPWWb1xUmBdSaUodQ63w0Ejrabl6Je8/33kTP50gr63GehmMx4CY0etw98X/L9AblUmvssnyr
98UkiPNZLj2r4lSKCQkZ7AVb5HS2BLbH+tPLpr2qbs0kxXy9ngvKvauii6VWG7v1j00of4T4R4aF
TthpojI0Ce2pNrxpmrlLraXGkE4oSFslUreWBIOvxPJN7zhkyFmywBTl7BQJOJmmKYrvDmqYpM46
yUB5BoRm+LOqDN/6ygzGtgED32RDZJTeJpPg/8bnuEVGkXFOIi5KxfSeee4bKG4G7cqIhJFKc1mW
2U4uTjbKNUr6yqK5Dcr8Guj0pm46U3wgW4FREJQARHGXqrjUeLcoTsh+QDBsoPf3P01nb9VDdpEw
7rTsYIQ2fOiun7UDccreuGSTJhGcoCKbyAaWG8FMomhWmHwH5c6BOGI4O40cuKL7jPuLiHjbJEg8
le6i2U0sE2xZRTVn9VNfJInVb6EpIsIR1ZkrMFpC49GycNpL+aiJvKlYfKRDB9992hE/peySsdHw
hsV8ItiUQXysRXfvaPBLVYi0lboqpZXoW0MAQqJJkwhCsN6nSNmpiJJg313HuVhWPpLkaCvk+VpX
IDhXyDMhjxc2pphxO++gusfsDARpWaQlqbvRiwE/NqXZlxWu3SihYHZNc/cb51DlyBRC0kj8GuNa
ANFxIgdLPyiZVARURuhVsktud4tQZd5SMXaoMrb75jhokmlfdxRC4m/ybtenPVhy9S4J6tTX5Y0g
uFNas3NsMti3Zr4T4e8VrnOqjOz8Nz7ZNXZ0nKRcz7rCf/7zyW4q/3ay//vjfz3ZzR8tlnKKZOhM
AT/v5n4FKa0fRYVD2xpabw52E3zwN5BSMnUgA1mxNFHicd9Pdon1oMomUBOHJeRfBCmpLL9v1f/w
q/8BpHSE4adXAgyojs5r7iSHvJhaCIMHeo/cb+NmrYvHCjWUtym6hRLT0m0MBXsCDq5y3j6iNtp3
0FxSaepIEw1rXXbzh9yk/Zi3NET+PEQe8FbhBdhAFDWmPcywgRo6T1BFqyexPRbZiP8fNIsYBgmR
biQvGM68o9n5cN1pham5N0rzRY9cGjRN3hTFS+cifktoKykopnd1OZ1almpkzpD3lo7rG+c0sNAg
hGVGbbRlmzFIP9W1jQawXfrZBi2jD6nMmqlgmh3Gp/46Qhi+Nl8y8BV3TkLK27ByBJzBDoB+8oDT
3yG6w3/aoBE+G5+sv2CVSvLEVtc49acnNZsVW5lNxrGkSwMcIulbRF6A23C5N3AbtPdsoKamSzxK
zg5pVjUTj4QA2CvR1HdeTAhbZMc7vn0oOzZyG8pmER7tcFsJaxYczj4kjZbVyyCXqWx8pZ2Tln64
yDB9CewEKxP9KHbTDKDGmDCTt+aiLI57FS4/lquPwcMrXIX4ghD0STGANPxVf4YqbyN2TemxJqpi
jjwQwmeEhqvWe46xgxrVt2IG9CfmS4XCDkQIcy7g+IDLZo1lSKXsYppL8l7AUyhHLywHF2nyqnrv
BVVOcNWxLHlHU+/nmnrL+cLJUz8DwKO+mdUEUSKW0EhZgtwMkGuxnZP4vUrzwyk2ZHThSPDCpqkc
hoqZFb6VLqZlIp74njRVQWEvMIRf3AO47EY5A0uUDfHW+GYhZULjhFYWDQ+F58vpFoUxtrMRTLkh
V8N+P1yBU8CLymPcja3o0O2FdiFB5NEWijIbwx7s6wl/H+Ho+cQNyrOwgsy7Jf8W4leLVTb6ReB1
6ax2B7DP4tYKmxCfcy7Y0SeOK94ylFY5oV3Ve9cd++aglCcX529xXkv0OuKby0eIAB0euH3mU7Df
nIGglbDsU8QXAxlh/4lhkhMhG/KX4VIHqWm+PHR4CmZIMG/nLWZBoDMFYoeBba8v0mO3xjUpDwiL
r+7utjmGG0/clkye+SZ4cQZf773Ifnal7atgVagfTblucJ/iUqMUlcrIIz6Fdyk3PiK23atusFFD
5b8N+iVnwVYJZgbQ0qEkGBUB7qjcI6diDnWhb6HucqpjohnhJK2ORVAtvWRj8Lt7MwmTABxNorn8
Ra/IK3vPRu97LqQRboV493MbdWOjXhV8us222Rr9Q8ITxJh37SJpjqpxiNBF4WNNYBQaJm/bA7X6
+J+2CzG8+9C48aq4QfHHcKWBQDmuPZWpktgH9Eb403eJvM1QhFtHgAUsXxVwemfFVUzIV/neEN3c
HSGYW3h8CtUpJ76igUi7cjS0+iNwb+P9akLlS/blWMLeTd2DEVQoqSAAbOstwvZ3VYUqNaruKUGC
LFaPNY5XzTbqgV0jfYsqB1thWMMCWXxIjgfkldSONxRB/lzEHByarMAGZisWYx0nx+4cPeALQYkQ
HW0cwjGtodYXd8ebZeKd7QEw/JeEumKDhiE/OSc0dKT06fXMhP6sLcKMpmqqh+rUAkE35XtruyRm
vlGOplb4mSQ3LXzFFQsMJFuUHKIQU1v6j4MsjK1gLpAPjqSHsfDF6hYtyUt4BRDR2y7icE0ygKPG
K7c5FRAEUVlCvffes4otD0x5kFkpPngwPIafrJ56PilVW6rksoyleJeWsE5ZAoBLjG2A2GRiob0B
7cC7H6ojnTjiC3YDaEOKMYuN/o44BSc1utnW2EoEv+Y36WhAEHH0u4eOkvtNBVc29wrOOTVILF9S
T1WBI7ACpx59ouxMSmqCilFKIxF/l3KApuNor3gPnDKwPEA4F6loP8dYz1bL4Kzi+7PU90HsTzpr
O3X7RQr7jUUYhi+scvBH1OFrw/OSubBaiG7Bw6pQI5jCm7ro/DezXHfRscBcGu07wnZNXhNQZQC4
yyVJR1c+YzB4DnJuOl+7GsLCBqH294W6xHMBVz0fEGXVK6cSpyMyHJqH6vP54/e3zRFWmFihgFib
ONnnYwHTaMSn42+z6i/Mn+90L+PP2gJTVWgvNIlNqiz+fuCL+1bJtVgvFmzsjJi1B6FZVrIIhfe+
tEaqI79UYTPz9AMJozbbLp28QLIOUQ1MSpYa8OAdVvVT7Hk8Quog0pR8BttBPOTvHXcl8b4tgxjb
x7uIjR479KfUbVoddW08lrgO8Daos7WffirGSWb5iKBzh3ACls8o5B6Uh7hdWJgHiYVD248rhk8O
seqljKcFolCNKM59XG3CHQxHMosskkO6eeNzeVA6ufm8U4f4pVn/fXtettMm+3NT1CRd0WCHfbtC
/p3CZugSPeh3dPpPHv9bz6sbmqLzvIoiAlHw1L/2vOaPhmbCalP4sSz7hy/91vNagNlAGYZqwBWg
sf0GT5uQBwwwb1k0LZN1/l9YzP/EVfyOTv/hN5eHa/8bOq1aqZ4qplItNHg3XvmmRCx2WrZpsTnt
UprKUMHGSvFOhaM9XLcVJ5YurjuSf10Rj1oQA7PdyzXyCnSlbqCIe1nsMAGpmvzi2q6wLWAg0BO5
j1RzJkoebVKPy1WkvdhIirFv4meoN1PIQ4Qcdy0GOYoLh1RAnB4iQS3AZ+XuXQ4w4q1FskfxfZQw
2y3w7ZGcq4OO1hG5qnN1LNbVKjWSuSWSg9XjQ59izkB4bhEHp65NsJQ0n2bOblO4lxE8JNMd+7rx
pTR6OepNCTwdcV1ATlKIirHSiD+0ifGD8t2AWPdABY6Pztdsz4LJWeqn6CBx1srKbCulwkVUNAw6
OjBQx4yYsA8KavGB5yMrr2KxzltjLIaRNBNTrb13+envfK9JMuzLgQUjQkZRuJX+E3JoWlySv7/X
/u3xv95rxo9wVqB3ipIp6uyEeORv95qoGRzfoghHVWIt9P1eM3UNMg536M8bpO/3GnwZSRlAw2FF
9BduNEn/YxUBkPr2upl+f3+nuW3tN6LqMLoB/mSMusAhwaw34QZkmYOLggCgzsBUF8LWCFgkRzQj
vfysIzQ1Akrz4JgXaJ1iFYOp2IHObTCzCCcVMylTraai7i0hgHlmP+9F8CINi52kWmn+zPM2PWQD
QcUOoKZTD2D/a9tIZJ0eE5IKw1wkHsftUDHQC9aDARWOcg7czJaEHb5FRbZuGNoq5lbJe5pIpKBR
vjQr7mQLq9Py3evEeSW4MymNNp1cH8simSd1UrGs8p5pYChjx1F2sde5s4KdTB3WMGLSty5jweSh
b9G9lCVxI+1cTbm6oIyufqwypmxZJqC8nVhF8JBYtSY6+sb/w915NcdtZV30F0GFfIHXzjmxGV9Q
JEUi54xf/y3IozFJe6RyfW8uyeUZyU2gu4GLe87Ze22H9lrm26CQcFvJw8KPy2MRMBkLhT1B7jl1
a+bAZn4YrGbbxBbbC/4wDNqrcOWDzT6CabhfFMfQj5YJ5mq9C78nScp/28/yVHmWWhN0hNbMHMZr
JU61nLCG7rtqvUWauykE2UkRQdYpTbrIEQubMgGB0ySX73qBDUUs/FxaF5IyKSxpHqfYL3yZWByt
OZptRcmrdxM7Tu8MAwBsjKO062J5mvVMgXhEzQqFoUVAFGQtIx8xDHMdSgTUaAqYLv/qKiiJldi8
SzoErCJUmdErr6qOOdzpxGbIkovQ1LmSIkKVulxMFNf117oEwd0O15bW5RO5ileZA/zN6G+0wJ1F
dI8HlT6uUuLuMEL9jw3Uv1LMbjOg1myBQE/X5HFJ+PXqZKv0iD6vTn95/c/VyfyGTtwyWPQYKpvW
OHL+uTqZ30zFYO9hMr62R0X7x9UJWb1C40s3Udp/GVSbtsWixbnammLqyj9aoLSxu/V5K/Dp1Ed1
4setQBhW3ZDHpC0H/aCCgTDwNkQp6oq0LdVVpcWMzmLL3tpqxUDZp4GslxTAJR2bwtubdekffMkK
iplpB7eSwPzEfM4p23mH0S0wlhpPdzTmpzrPr0atHmsrfW+plqtQprJ+8v1ynUbG91qmmlAiyCtm
QhVUex0a31JaxyJFVmqYDB+LeJEW4XZQ/KMWeNdQ5bav+0c99t+1kEDVFJAFXd0nKyCTzg/eFTpi
TuPPDAoxXrAIe20RtM7cronYZu2tOdkgTafcY+QF67NGpb4x/aXBlkAqhpmUFPArosfcIDCi045a
lIN1Ka2ZoUcPWauSKSzhknGtg9JgD8MWYvaPafGk1IwqrVB+6h0K0Y4Fqe3wJZWrwE3mEZGQOawO
Efor23dOvdVehB2+h3ZNqabCgEoclToW+7lGnyWkb0Yhm0Q5daDPQpyV+bMuoytRDDYXnqacg8Gd
B4PqrvWwW7g9uSl2EwOMCV/UH18et7opgp4eHpIjevKEwpXWlclEM4+KUxrSi1QDgEN+2bSEEcRi
14LXF87FqBdKqN0lng2qKEnii9+IcFZnkX+nhWCac0Nu534ZllszzMV35hzkBaZNIddgp/Ik/Rev
J2Mj3dC5rdnwWLb2u266rH3Z7fzN6/+znljyN6EoOj95rCH+u5bwx5bQLVU36Jf/+MuPa4nxUSbz
p+BFZz6rCvW/U9V/sNH5us3hhDUmt3hseMwwHP5SLNehZydWFKgrXZQtTBUMun57lAcgdI46/7Da
/k1lroyyoU9r1pePR3wR18RGFeq1LCurpCveUq0dO0ST2F9G7S7Ilh1kSO0iQqJ5kKsy9hmyfJG3
DnEotBYKg/4xaLWCcFMzunPsalmoznpIUMF5aO8GBTiaCn0qauAwIAog8d6+FC42ZRqC5uCQ0Sv6
o4lTtmTsKbXsLyrE8l6WmTM3fwkz0rlgW8eQRSoVlS/1em1Wc0lmGhu0BBWrx8SmtRxJCIq79L50
2mg2yDTOI4hYpj7XK5rgAHjrsllVWN9dvUh3Q1VuO1xwrkM3Mu9xWCQsq945j6x9mThvzHinnOhr
4vsQVH0ftJqCQyL2t7rRbi3mf8NgLKqkXaBdLZonkZLCCNRV7W8Mh+AL5HHdQLWiIJpwqnUTk2JK
iXZo62RRJzh8U6YNeTAzam3WdzclNRzTYZVJhxC4PLVjT7t5CA9ddXHlncXZpQKaTlFeW6k5RGG/
VqIO5mK6DejZeeFd2OW7WBxN+sY5MdDladwfVWMJRbM5NN13eViGKV7h6KHN+SaE82amkARNmaDi
Sqx4rC4b0V0bPl+TXC1SrLSymQ6NTcNafwh7c6ZgiWEhlmC6IvXFKJIV+irOMXQmMUWscdJl5dh4
Eh2pSKyVDvlM4UQ3tgmiMgGaJXWnxu3ZNMrqH12STz6/j80lhTv1wxU8Xr8q3QHFpAzGPoeM7fNT
t9UTLUGGr6xq2Z3XCkEkCn5NTwFH0DLkbQN3kaIOrcNbfhaRI/JSqZ/0sp/2w01gZKt/byHJVgop
iIrdD3sgHRHu/V8VkngjPm/V/ub1P7dqDCpV26ZnYynjVHHcKv3cqvFXeA5Zy3UqHs0ea8yfTRsk
KOgPadvghqSvovBXfy6x/DhjLE51hJDjePMfLLHqj67Mx63ap1PnHL7UknbQGG5upe1KwFRAOrtW
CCiB9WQvjQfpKF5hkLjPzP2Q6IcLouukG/eQ3ikP2oO+kcfEm0SeDHBcyQd8dy/GQw9RjkzP9A6z
P6or3HH8H/xpNKA3gXfJqa2s8FACUyCQbxbPK2D+tzCpd+LGfQarUS/1ZBvAumZpYA4BWpfxEC0V
0GMFggmmklN/O0DMQqlM4qiGKHpbQuVI59X3ijkOpgNpkkNF8Odtu2y8YxPiTFjWEC/1d4v/NXIq
ScCagi561kqS8lyJshkhOb57NX2zNoRM437ASTlV5xZSXirDkVQ2LVAaPOv8CWi2XJ8jJbaVzQAH
CIrUDgf8Ag4jPoGJcl++iXJKMwdbSHSUu2t0Y05OJ6YUU3dydcl+GrHBuA/37SJw7u9DaJYXOD6n
9qQzK8IbRWisN1MJXUq3nbF4NEBqGXNOs5eeHeZs8lOAfwCSASgEfcI2KyYuoEDnOFWqi0H9HFyo
ce9GZIcEne5QX03MjWP/vbsLT8Y7EjyiUIDcDVPFXdnKwgquXXsOpS09KuQ5LIw8bxkfwsSk609a
GYJNBkijrnOnX1y07d/Jz4CBi6vmEdzzhaSwf3HPl+VSoF7grqT2Ghs8v14+tPEm/Fjp/c3rfy4f
9jddU1Em/E0fyv5mYrYyZGGyTvywVX1YPtC7sUbIrBQ/jFp/Lh+Ujix2/NZ1hbYWD4l/snxYozP5
0/Lx5a1/qfTiVrI7Qw8YtaWMlHxU7EKF/un45SQy8i3dikmV9g9CCdey283ryl0LhXTq7HtdMOTv
ryaB42pfffc1uMLA/cKKW0ONiElmDGvD62z3ZUOhkjnQSkJ76qkYWG2desYz6SXpNU4SJlXrOC95
xDeklDfD2QyYBYWxdKcLboJGszg95naGGh4zRNJahRep177nTH1U46VysoMaklaZBa8SboxWr2iL
5Zi1bHlvZfLFSdW1rjnbuCZZoZQ3XoCXFRONrkL80pDLlucWxBcD9jIw17oTskuAEOdbi7jToOxo
3bY1CDiJurlUvmUNHeYBJokMWlPVxJT9N/u/xkNyUcuHbPDWSpxPlDzC2FwRoT2+e5v89OE1HLoX
o1bWadysnF7f1DYqPWdstnm7tDUWQ62g3FZYEyBwUq2tKChWbWg/ti4rKcXFpKwwadHPYzCBqkm/
4SEzt4xqUavZvcMXl5TeSpHJukivqqMt+6qwpkZmn12X8a9bZdTYnTuTVefOLaBvxtHWSYAS03cz
IrrnVhQfGzvbDhIJ3fTeTKPGV8JcMCxZP8VS182dAVoiNFwFCmcjP6Se9lb70k3gx9ugBYrn+yjZ
e+XYB2NOSEJYilPGd2LI35OqPeQ+AU5hTM3cRns2jEZq8DRgAhnu+r6ceFKK61va2wE9wFimYodv
kzp8FyfhGetWBOuwJzXYlU9OZG50NGpl5N0Pekogn4yA49ZsxUvkkLPxrNjSIXeA9Xb047pkWghG
qrLkgeN0jZli4NYuULJobn1Uongp5e4uKdpzYtt47mkPiJjAxwAettuxY+zqfa5kO0vBZFXG8Tt1
79rKxFpzEbJLz40Rrt1EYgGvN05rvdqlvdEqUtdKZUsXdOWJbit0XLwVChIs25dGIktbbtZxfWf0
8Z0VOztskZtIwVblJfnFsN1t6RftSu6MWz2HouIjz8+PZhKtwgpimj9gwEtbDE2PmY2c2baQKUX9
KWv6S+s4Z62SN0E57sXz9OgM+coXYP5d+S1P8Vwyt9CNzsXzxqlBZZF7yLNWek09oIWSdFBtoD9F
s5Eyh111BgS0B5OXc3lS76/MAWvxGCaVG1cjor3jyA+Rg7Q+H1BLoSWl9VKbJspH0kfcZO1XDBoV
+cZCUWBV8CPryt66jnXV23DpuPWL0mmbTBuUf/MeVrdHfIXBomRapm6y+//VHpaS/i8Poa+v//Mh
RFPQYNTxXwPvzz0sLQIV9ALdAxMzzo/d6H8fQsY3QTlio+lmyEi/kZ3vn3tYg60tzyxL0dDx8VT5
Bw8hpp9/fQh9PHXxpVFAF93xsfNjMh/cbh92XrssyYUR965c7pzAveaRc5BieOCNMcJfyuwwKObN
wOaJMd/K7eI5wINpimgz8cOTlHa3IulXvn2Vc0F0piqdu1idutJtVwA7x4/nBNAWxrxjBLddYO6c
Hp9cjk2iaV6bateEzkIu6zetHSiD5W6tMV8om2Q35Nmss6VgY9dRcHZcw38OVLXZ+jHB6kNkP9Vq
uPKLel0q9pusSdOChlmPsFhOyVDGKeeXILCiXewdI4FeJHTWil7ak6beugUsfdO7a/T4Nh6yS8YK
36sPMU3BiSsIVpUxgyThITMy6HvtXO3zG1WQN+i3Gwd4pCyyY92nz7Tz75wOULFtehhPTA9av1bl
JPMEywo1XJLfhh1JCo1zMF1GNGFLtIFv7nXfPvio2CLu0aKtNrZB1GyvbYPuWR81akxaVCJS3do6
ugO6SBWeO5glmZUlsKivmQBlHorcuL83Sv9iooIcwk7jWwFIVPorI+l3qQirhULD0C7bx5HpMmHv
NE+8ETXi6oAlXZigXepKyyEF0BQkw0NU9zcmXiSXZovl4hKytLki2TcmE6XCi9dyIu7pzLDKWZtU
M+eh0Z8ciWaFiXEIxWRvhysjvpZRMc0I2ktwMKUNp087OBzkOSiZRVS+yMC3zGqZuMRSRRA/W+m+
0HiKOgi+5XhjaNKkTIEyZdiHMUK72F1lsqFUc2piEc3hlGQ1WY1+v+wleJHGSGojqaBpT9AxwNq5
OpKWsl3qNURlJOqDGOCRQY4oaSUw6nlIGmnhSxgqMQD77n01tJuqzt9Ts7nUnnvR5V3XP9l2CsOk
2aP6hxkNJruAJ6vZD1FMkifPC9WNbgcFo5KTBUeLSi2zCcwy1kOmLu1BvWk987ZPSHVxA6IZS8w0
ruaKuW9G7dou8DBl2UAqvbKIA2hh6OJpv6xFg1zdwmkaYtiJrJdQcLSApuMEJcOUb3iWBe2zK8Aa
Og7+g9sO+Y2S3oXUMYnLcJE7VmYvFBnesghuvN578X5sLwdSxqL2UiPrcUvFO0iudEizyIDPZYA4
qc99Yk0kbtZeQhE/MjRTe2og1hywVutpzNtMcF85Yh6KXW2uq9ieFnr6mPbZxHGei8phPSEJwjZm
VcgeAD0PCkh3k7b+sjXbVxsjVSHD5zGQk8YhF+dF9ZHiGC3k4VDFbWrgaK4dQjzbVSOAeWkocuhe
zWSGhXZrrvjMH8xhIDdCl5CMUZbajku2OUZYpKhQ8U1HeigSIpHKpOx3hs+sIItcHF9SfJEgnXR+
eoYbRIu994hIa7g+YOZ06tlIQ8pfsg98DzWY7zTrMoFQIvJ80vkZoivRT6PQJnowftW8ammW4qLh
oRviHo5tKROQEvo3o1/3X9wU0nk2yUhmGLJpPE9/3RSyhPjLA/Uvr//Zb9e+yfxY2vmmsP4jIfhP
U8jSvtHp1hjDKaxfNIw+qQs4CyQJ9n9kBJ8eqKqKUMFG/6MrPIjVf/JA5ZV/eaB+OnUTB+3H+Z0n
KyIfklpaBWQEpGq7MDt1ZtExgA00dSJp01TVWlg4SnSuRkWvz+FQroPWWJpxu5RRYVeu8lpXOTYe
abhhAoeiOB/2Qk6ZZBUbuwM26eAHQMOXbI04e0iljoSj2l82Gewd3wOE3YiZQve0F/Y8qepDnBuX
KD63ZtavjLEYzIIXc4Ra+syqhI+BU77WpnxoVXmLtO7R8AjoFA8tJhHJUTbl8K6X0PQYJPUdbGGz
v/TMwFLp2PpsTeWoI3bZ8HdKwfPuUBThxPEEC5qurXvTI6K1SB8dP1u7qJ1FSkqYZCwCQ9t6hb9U
DYgDet5idSUPqHdnhpmvXcpd38OrP+oz0c/pIl+2RC3bwrvtW2TarqzdlbTlQzQ8BV3mAmWu7EEJ
zat3AzqOWiKjsEMC/exwp4bqNMox2eOhtJ187UfUxaYzs0ASlh28ywIde/wm/G3iKYAkE3HUsnau
ZDkQ6WSXCyjbZoeUFNl+rED3jnVA/GjojfCx1tqdaNVFDNMPNx2FM5Ta4aVSCfNt3IPrW3ufHBoj
J/zVRTdp6N/bZqnhvXUdsByhMis84CtON03KVU5ggIzl3wmLmRy4Gx6JBJMb5157LRHwdl06Dzvp
MU1e7MK76QJaTGWxMl2izxJFu6NeOA9ESpcO3p6quWMwtNcT/ZKPullbPicU1pY1rKGpm3lBIzvn
68Hi6kHV7Hy8W7J/LB3zNbSGp7YEw2lZwcNQAGfX2ouPMSBQ5FPrmNNBzjaDrA4Tw8l2QqZ2lqVb
RUrP2MhY6yv4qa1wTip+s8Azp2mjvcl28FRJ2r3dxsdgQLZuI4qf+nlVT+lzEDMkKsGPYYKRWXQh
lWVf4rpguB2HIwSSUUQwWivS50IhZDNO9oaGWbmNOoY5pTJLQ6/n+669Re0wOdCulqzszIBYdgW8
Qo8o2uu2YQfA0SVpNuz3elSve685CJ8L2c/4rGRmKKA3AnvTKPqmkbBCI25J+2ijZ/Rps4hYhax+
rCksmz5bCJGsigyRdtPfKHGNDUTeR7G7cR0CfgViEcsb5/bhm+41uwAiqKKE18zQDjFOREtBZFoS
tih5R9sl0NAnrC1uaFhI0qVoBIyyB4dubaPnx8yDnNCLVSEPN5lP/qvs71U5OBYFQLEg3kg6Hd6g
e/o3P2xsE+urZhg2NRNNxF9XbzT8/lK9fX39z4eNjB8KOQbVm/zFBEv1hpPVsMcCTojPPCf6hAL4
E3pSuoV/DCd+Vm/8lUKf08LcxZwJrck/edgw6fjLw+bzWx/HwB90o6Wvh7ZDN3DVNDdRjwi5Al2Q
tVd5ILRxvrxnZ01KAWk853BtTl5fuY1m7iY8I32bvhDNMHeW7qVkJCFxbU2SdCJufHDWFHuv2YP+
hH87pnn/4Nx69GRIKN2oZ/4V0Ax/JV49ZtdKhOINMwt2O0w1MDNaDDsn4lV+r3bmRr7A+gBbiLYK
ky1pe1vY66Rb+3fuXQheVV+W7/aNcbT2/PyewJEegKu31Nb5Vnu0T/bJPzoGkFZtx+9cIgSyXVJn
LdVgnRRXl9B3XJ50yd6ZP4AxDq5AV6Ux6RaX4qR+9/G6wr32Zo02pUwg+DMECjKsY7o4ZA0026ye
SOHUXhitcg0UEOdo4/tZX7z7YpFh9HWzZW20h17DsD/rb0nqOSghAo+ZC84nvvVuoqOy0rbihdJJ
fuuSiX2fP2U3FK/44XPIDHB2ySmAgNA5M37bUB4lk9Ra6owp+8kkmZRv4VOL0UWalsYMja5QRidC
CN/nKb51ThI5u+ZJHMy1u5dPwX20dXfuDkXea1Pfykdjb8zHX+7SB8stzZtVt7JOzUsDM3hplFt6
ofx2TvEbuSWbdC+1b8Mq3wM/PLJUndO9d8Pfp/v4jUNdqnu1nbJ9kBsoriGepHBvPYZjgEJIrDBY
b2eKkwEHBIiER+8GptM2OA7b6Fjexufk2N6K+2SB5OScn6tjv6/P7SVmP+/AzJsoDn1TLoVT9Fic
2kN3te6MXfAQr5pjvBKrZCFW9TIjRShb8PWsqpNyYQBlqYe+JQUtvs0XMK9XHqz3ETngwxkiw2kD
8mLRnNtjfQq26i5aSRtmNKD6EQeccUfgVE2KatX11gbmeodSMyi4RuWHMEOHT7gev/Bng/y1mzle
CIkUbp+A3TEYkUuGm6eao+sssXfkD8E7xEE6wTBAUW/u5SOu7B3t0TlyyftqE+5Q27DrAFkOnRlt
4s55JTOHXKloot5oTyI+xA84tCocF1Oj3/u7eyWkkshWqrdJ+jtMQMaLyQVg7iX50sCm6hfW5Pk2
wDkUrLwVPt2luqAXu8zu0h1Qkvf+1X7SjxmMHm6+fsqbbR/U1+SOJsHVOTpH/1rceWRak410Z72G
V+9CqNL36g744Jrp2ya6c68xSTfyopvbSwJxTg3BKPk6wcSQX8UmOpS74GCfsztAGCV39VLbaBv9
wdiE1+DgX5Pn8Go+xORV2u8D/0TYxR/S68hufE2e1Qf/yp4Wh9KI+F7kjzkZktbW3FZLfQvEisQ4
eYx/tO5JOiA0jPi+Vb3GdE1IZ/WkvBXnVIHD9B1skfvQvQF6l4FFgfTBFCRhzcQK52/Ga6LYk51I
zhD2wkP93YT5bZHvnlS0/hNwRIZWPJGV8cjXy/DRIilE7DrQ9vs2GaCxjxJ39iwo3BCYnUh1XYwJ
1AFxJjH5hblCVti8hshNXgq7XzJU3zg+GypMSTHfI2q1fEKgIVZqtvT8RtjJ/ncMTiNf7ik/gsE8
tpDufXSxj+11eA4f2bqeOvId6pvyBvIG0ZvJWV2NPwQLEi0J3FxcejIN/In5Yt73CGfhSJ1JaB3G
ZNIUMhjZgk8pCYPjL3ObH/Obm/QY3/gziQBv+mteOm3NTQpjjSY78tip9B0dsWPPMtgCOpqxeaPP
BuTEFZQZxgYLbdTEs88GST/13sSJzh0fBJakRTLni1vYhAKYD+73gGtIXyDL2ZcEhiV8/CH3T8YN
2a6iZT3+s+X4wqR/BSsEIpfC5e5IO1OR14r5EtjHisyy+D0Al+tjpzoy4Ab5dJSrCdvAgiucwLlw
LtK7nZQBs8QHFpJ8059IKjZtbHQ6Rro+3tWC/MDqwcz2rr+r0ReyMAii50dySfgvrrxHfTttZfQN
Y9mNyv7XmyH2wZ83Q3/z+p+tbPENfJPOiNagAv8sxxDfgDtpJk1pTODjbPSTHGPkiFhIbcU4N+V4
PzdDBq8CLMJZAsWkWfaPlLN0J79shr6cOpacT5sh3XYbtWn6fFXEAOmx0eyMHKCDxtBjXvjFvFSl
RSuxuuWkCaBOkyWYOQnpBbo7lcqAcoKYYkG88ci+hXtftlONKk+qn0L8s84YjJIrD5VvvWQ0OKnd
eKgt9U6sVP3aDro1Ta23QUJjX1liWngkKLU6JVog3VfQNC1BiVV1JVVuAWlJ4Fv2PQC5WX+M8Xb2
SVzSEhi2Je2CQSJGZ0AHAU5YHpTl0HszNy5maZTO9Ng+Km4/o6u9q4fmYrOeiR5HYp1gGAoaYic0
++J6sYbaLH0so4DDuu1tYJoEVOYmexP1PFBsJyyHgffUdA3DtPSklfU+KZRZ5AJx9rSNq763PbvF
vLylkELRKk07LbnQfhY2Ezszf7Oi/sWqKvKm5blwbrL0pQnsFWXvVGfzU9vGDuTXrK60bWFiiUu1
R5UOIyJb7Dq4imNjHUTWOS2JBYp2HZbGPqZtEGnBW1rVK8gjcAKzLcLLRSaqjaJKRyl4DIi4Y9BH
XI38jh9j00k8yCOImBHfGLypsnL2fauvlEHetiQuitH1lzx6nkNoAy4q+vrVTrEUVLbCpN0iA/fz
0nkeaOPhSAuXGJQrgRMuC+CPc1kCCRg9lTag5/x77LTfUxtIowf5K9ebc1cIZhm73OjipRZYBNn1
IQkzXqrGtAQ6fWnB53Lzox7d6rG3Dnjk5cZoDKwI9V3lc9EignHDGPd2xhg+uiapg2wlWlBabooY
9MfQ3CuU3HJNF8E0V0XKY95h91g13rNdm7taF+emZu7PDECJgLxUJJZlD0M25jeZxkxumBv2EWwV
O/OqrYNFC6r4xGacrzTJurYJ6IMonlvRfReV5Az1l5LcAGGR2GPI26ZVr0WDA/rHMvMv9SKMkHrm
dyjRgNHJvykvURL+ZUX9+vqfKyqGAxRsIJGwOdDR1FgbfwrczG94CuAkMf77qh+mhjRVGEqYD/9o
gf65oprfVGaDf9ob/hGJ40er8qNAhQUVa4ONhwtUiAoP5POC6tdFLJygT1dpXRRw5CshwymvT7Lt
touixUYcutgCrDRC5lQVxEfo6rKPzSVtuXWFOnbauNpT62Cyatri2Pv6zOxsaxowAUKjAQSg7KO1
I2FnNBWXoN2R1AMh254OpdgbTbu3nAQ3Aw51hbyZoY+eQ7iVgj4VCo9DYSiboGG7mbZi1RTNKnO5
4US4y1p8/0bBtsinDABTJzBPehlygkBBgJGIhSSLqxbBzoFjq5UUZqX/1ts688xKQSJS4rpG7r8r
c5NgqMDQl6DzgWi0tr7yAq/a/5vvBnoeXJY8fmFWK2NH4lejcnv0r3zUa6Gq+vr6n3eDwd3AVWah
JDXHmfSfNwMbBVlFovHBG/in2lNlvo5dx/jD0MPhfm4vEIKyEzEtuNsETtBy+Se9ltEB8EmtxYlz
R+rAy5DoM0X40tfHSllZsR6PvpxFQ6BTC4puy3NKJo0UDaY0SQDNEG4XlUvURqmy6Ol5mMzDYndu
vr7thnltLNV0oxDpeJHkeUGiZz4GwErunogDu5pBA+SxkSqXwfhjuf3f8uavfaKvJ/9la6TKYRUm
Liev0+9tIc+g1FyV6XPenGtz5cYLy1sm7VwS4K2txw9f+emP9eKTtvp3B+eL/dikav3AZaaWMAuu
gU4eRLyAWxaVW+7c1p9jbIS2axDonhLls/j1sRnr/PJL+9IfG3qMCE0bhSi+5qLBs99Pybsr6/uc
ErtZ//pgXGq/PNgXF4SuWEksmbzPiHx0H9D+8Br1u4p+Pngb76G0f/fBjpfc5/X58yU5vvsP3T9d
L9rAMUnAGcg8Mx8tssuUFXQjIrscrEfDIpaheFVblIW/fqfW+FZ+deTxo/hwZL/KAqynvNVyTuU8
BxGNiG0x7CRAKnQiJgR9zUYgejWTpzhUl/bk5fjyVM32EpGXw+yHtnlCNB7xkdk+mDf7ePEuyNYS
M2/pTL9nszFolNY+OVg/SOv6nrCyYF3NwIpPCUI4w27gAOOPHxYDYdj5/DvE6PmtReTpCF1WJxsE
GNP6dzfSeK3+4o3/qEE+vPEcF83QBHzkCPNKaNqklTTTRL7UymKADISlYZg3JIsSOejPaiKzimb+
689e+c23rnx5KndGr5WGzL0cYiaOzqJ+KEf7MEM3Op/KwTWP1P0YFOr27jdH/muB9el6+3FmH958
4xCSo3d862F28GmkhNPEeQxbCHZTfPhNcfj/3r8j8OHjdaYj5xHOwBHT0IV5A44o0J8MGiHwqbPN
b97e7z7YL4tk6YukaiQOVkX0Cvd69p6dQpeC5t4TCzdclPeaBjLl5jeH/d2n+mV5HBA+CGVcNgzI
stWDB31PzOt0WhNOWG7o8NPB+X9exuqXayjolRRtDNcQQzsZ33QYvEbhfqhOKIm1fAoZR+uWOJt4
KlUgaTEJub85BfPv3zYPex29CnvML6eQmyKx/PF5Ot7s1ayeExHPymEtxeSBSOExzbCYYdeenMPJ
XTk3l+nEfy5mcIyWbNOIbStX3N/8vTF5Irb6mFy9738EFhAFMSt50szFPdm6RPX0zR2dv0W2h0VU
dohdIR+ph645//qb/Pv1/893NF5fH24PXy46Q4wPG7oPzXAYmlMpdtCfDAAwzQEi8a8P9z8Wgj+P
9+XmkA0/kGqL48V0eOVZlG9cWvVWMVfNpURv3BubebmyqfTTr4/8N28UMAKVgaJRbiBD/PxG9aqv
yyLhwNqNXW1EhM0Y6v6spksQ7JX/8NX/5+blN0fTxwvpw8fam5HV6j5Hg0unQEQuTkxEzRvG6ka9
87PZr98bezp+3pcl/uMO1fzysUZF13kuIL9VHb/pRGOQvKycUsSIjJx6AoBK7RrQIWpqpLar9EB4
RYkeKu83dfbMYlg/hMZt7S6LBqz+pMLiTMbevVnvhffoKzuV8YnvauD9TrBZ2nShFFsSx6xo5Q5Y
gqfbLJh3oNSkxzZdedq9X/hTS6+ndCX8bh17KJz3EqONXF7JDBMsbAFT+1GlTepizKOB1apT9QLU
KTxWpB6luzBcmISAmTvU8sWFbm/XLYERTIqNm85Kd6+nb0WzzRNvMpxGPIJ+C9kvz8iEkYhMiLei
APIWlq8uae3edyU9JvYxCJaDushGB0sVzCx/nWrXzH0xhlNTT41wdDHOHUrG3LlPXOCnm87Zt00P
pHurQTmIlaemXhbuliYmlNFlrKyjKxM7q7p0iL9rZC3OJtLuRHpsZqq7xxzQbsA9QC7Ty5PiE7tI
rgqPA0O6c2gJR9uIfvcq11YQz5oWIN6Gnn5a3aAF7JZ6PveZX+lnhvA5PPXS26FGX/ky76uqlzkf
VfmS6PMuua29DXEcgHNqfWIoL4PLlK6qjmq79sKjii0AhUAYbqV0lWXcZv2G/8Y4wnOz2dqrWysq
cAmmU9eU5h3xsx5GcIXxDH/UdG8mLEHtnh9uNKzsAq9Ani3Dcwv4gvqZLBja38TJMAjc03Jr1/Ee
6uRM7/HI+m9JTDS6BiE2gqfduTwPZ8k4JpzldMzbFYoPLqUez/zq4t/GgG6zeQZdHZnPrLJnYNMp
sWfJKT2Uz/08nWBPi5/zu87cWfJ5T1CueoahhXliOMHL8OcxU6+oJeOa/FbCWnwyFFq5WYbEZ/sx
bDWuzTzbJSF6epduUoEfILC0CRNQJdIXKHmLiQ+Awy1ujYpxif+oexs/XFbBArZFbO/84LumvtCf
VCYaYeiaRyxlPk+ymZKt9A66yvC9BsXJLLCdmyZe4sTgrlhUxtqTZ6RutHqDaAhwXc+FnCiTyPw/
7s5ruW007bo39KMLOZwSBMAcJFKidIKSZAk5Z1z9v+gel92eqf6qT7vG3dMOsigRwPuEvddmAmDs
/WkzhRsrxg0ybRobEl/QH9XEKaGvjGuTS7bkNvP4Ka/E4pVF0SaAV6eu2Lzix4jQQ/ZzsyisXQmv
PSJWupWcPrJceKSu4i9lbRnhX+Bp3lxboSPzW2N3UoJ4Zup6f7GDdBsGNMJe3ZDlBXm94L1rH/0A
/f2+Ghy1sGVkjs1zqq2j6dJKDyMw5trDIMCgWSDVaGsYBIIar0rN7nnZDu40EeorN7sCdTXFb7Ik
TS8jV1xK1PslaGqPoum0c8Qa0F8m0SYL1rocEC72LfTdPtjV7d6I1qxPMPmkNUF3+0nadd2zQo6v
gdWDiXGvbAOLxA+nVg9B/ZgV6zR7Esj/lW2rfxHZtGarSIcy4ABhb6yzbOzZf/V4EUlMyrAtshgz
SU7FE8d2ihyncNcEO2KmQNJ3wPnr+VK/dtO8irqzQp4z3DMWo9I+TJes4lKiDqBolyTSYF+QHnSF
Qz196sxNopCZdmwTp7Ne2SLNy/Za66A4qw1swaitEXNG+JqZWL6I01M0nAJY8yPf5aY/BqTzthUO
yap2kozlYLOsrHeleDQtcPbmFiZnTg+eEnXduFKIXdIJQTriMJxt0lPw9mD5HiQ7F9zYK5bZtI21
x1FaYRkyuYs9U7oqxilOT3Vf2sFwKtAppYmPA+o6lvPC58vOw7WgEembHGjwATEn9TNZKD2SV9kJ
YO5Z6xbUHzvFkTH1p3B/n3XLRliFKXGb+K+JsDTCDbfXdKmkZzMqeaaRTIHhaYJ3CycHw2T11lDk
yNWR/WEcrFvR4UuApNyQCrClEIhnuEKWy1IxuM0owY3ntr5WcEoZwbOlvKe/Xvyb9GR95mdt7b/B
LwVTnpket3m+YlQtwkJi+UnwBbJ2Nz7mq85N3yDVJd+im3INWI/iH8c/f1Z5/WiU8qVZeSOoD1KZ
bRFWyLISLpn0YPEc+ZiapY8KxNrpWEAD4pW5uw7ieY4XirnLD+OTTW7CmndE3UnpGhssSUbM5Z+l
cZUyLV+38GQf0N0GNkVcei731TsqBx7sRBjyTeVvJ7+mIUuih0m9J7nhrHJ1DSuJcfjkxO++8VRm
jo5sBFmlRUwCLzEDNmCr7025jPONiKxelxeZfCo3fGGxfij9JyBiI5sY/VT5AK03BP74Cc0WDS4u
Nt8HwbIuj8PX8BpyTY6iuhufDRa1ydZHgZbtm/lS9K9JEoMh65amNCwxmu6L81zeFG619x5EOiS0
ZcuzzYB0jgzHovpYydf3kLzSYlkjR8m/FOWc+IJdKKcxOnfZ7qpbAVEh9szkNIvBC+Il28kiedL1
yrJ2s0omkUEyb/lAPS+QSn4/O/RLpO2s8oHbUESB2ET51i6o7gUiwqfSlsUHgT/WRxHLX97VCHEi
qN6PRH9T2uxRBVafGqfW30FO4eQq0A8OwjXhlzO8R0SNG4bbNZ5qbhoBT8E9B7y5BAKHWsGXWGOv
DdpDJC6JnR94vCwBL6QFpYDdXikjiSBuT9wf4jYZDikbEISVxj7uV4PJpW8bEhvngVSi6aCGXoBt
0OKx5AndKiTXBWIrBeEYraTES9uPQPo2Zie06ZJ4U5t1pZ7CNwLYHxtt3xmICTLBLhXp/xiM/K9a
9ZfpqP5bC6m0TRXhxIyRLNksBDNo8ZVHTyUk6853o/7P8da/dY3CyFiCaY40W9P/j9TF+6j198Gx
9PvH/xgcm3/cNyW6IYr/tUYB7sgQ2OA3aVT+ZNH9mBxrf9x3LoCgZIXttHJHSP2YHGt/MOxlIc1+
Erk2G8Z/NDk2763sXzuKv7z073uWXzqYwNKzro/NCtpzg8dRd7rBQGSUJWfNiE5C4pfLDgVwJiLM
HU0v8pkfDrnvIuzb3HMeqlq+FMOwG3Keff6QvZRad+Y23RUlBqKAamyBFOAyNfOhVdB41BoWfsOW
VF9Y9M3joAinOYH8XCmbIW54CvXAHQGVbGuh/mZk4Qd0oHOsUglHGVvnZsKSmopbpXqxyEeTlMgL
oypYlHpOdLouf8iydpD0eGN2J2VovukFcGYRZVjZGm+NIn7m9zKLSA3kMaq2JxSKIXgcbWZrcPyh
uLQqniFVC0FEkXeTDMNzkLWeglOYLeZ4zA1piZz5TnA8MHFiySTK73GsHcKSs2QaJmBRj8ikMaOQ
xxFJmlcJ81ozEV1R2pdBv5bz3mOXYJvZ+DkVPMHm5BMk4dcMnrcINyZfKAh8AwzMcNUi1e4SjnNm
A8ZgIdwt4kvbIzYfwno59dJZTfpHWSgOrZm899O89YEyiyVw2Xy8xQkw90wnMYi3TEXHl5V4miic
y6jdgiI/4fy6apNPdM4srcM63vJ9cfQuIuhRfm+oeQtIhCoKMSU48n5Bn59Xc254RjMS2kx1O/XP
tYaVG3Mx4mQm5XEsn2JESZmobntNXaeyeIhz5aEsdNbUkifxbeQ+PCXjoRmQHt+j5IxTIjZe38Ts
uGeTKkm6zpq4FkrTshUCN0hu7ghrOOV6+U2P7wr9CBRN3PVLYSJPGArpiiX/Tet7KpPaboVgR24J
c89hpaYvaoMk3ofVcldGMXbxG7FfEIzrJQKQURlwYkbCsNDSwMm5k5v6NeNAGMVhF6iYuMphzYac
8BQ7FSnsETIM0k6Tm7VBlRXfRUKi8TDI5sXvrWNX+ysxTGkVmP2qhteYMha6xnyIKXgSASSZCXmr
iF0/LLeFHsH1olToayj/+WejRsXCUmJHjzTIvKPXGsa2g+aHHmDfWf6uFwUnHMtTq/bewHYxxIIv
mfSOcnyo4arHQ+JoTbtSEEZErGtyMmPiOrX9R5hH8yRtRuPFirOvdrBWMk7evgGWNvg0IEZ2nYTq
Dlj1hKk6hBOUSGniL3H4+l8qyoYylwD78OetVjgoPTEqM32FkXv3HwM1mTqTd2ckj2PFyBx70ow8
yupetcLfDZ3IuRhfSpXJQCfDqx4MrN4jCJ5510OXhlLktEWx98Xo1FSdlzcdbDVJeQjFacDrVz2T
CPaCjOc9FYXPKI9YU7VkdaKr7TJhrdDizBmRB0UJ9RJO7Us8lLupk/aVKBwD86XKmQWALFHlaJtS
1Bn1uFf9ZtvKreNnw8NsKUTCNtD7I3K1tV7bz4q2SHykkwUOfUrapDW/QNNtA0HbqmW2NFFTdmL6
MKk4rKhi0kAD113J2M+0am1FeNtTS14bEbdT1u9UhctebtVvAiLTiGBxeTYcdcjdPvVB5SHPi4r0
MMefRoVMsdQrsrTS42zpZysOTthLj0OQu1r90mbDMZs6OlExeJa64OyL+SkM1FsgjtckL3Sms5Qy
Wl5upoq5CXm4jhLmcL4N2B5aoy4STHj8Ieamkczn6mLdUVQsZkZX85P2aeyogmb1qphTaltRcAq1
mi3cfwZZ/8raAD8X6Ne7GVoWNWRrfy9aQ/nAjPzXpfL/+Pj/1AbI9OGFqwZD5j/Pf4ayP+xi4h/4
rhGyYRr4D87jF/+1gi4NThCBzRJTzr/UBjJWALi5xDL/mWb4D/zXaPN+Lxl/e+3fV22/FAe9WA5+
qRBBWMyrQt925ac+OyCBRtg9llekoPCdaiOhFJdWhGeA8SGjgshAHnVZdbDCd5nGgRC/6lwMr3mZ
bEXWF7K4z5XYrYP3gCqd2MC5YI7iZLSBRLhL80sleIayb7XuqM2L6qvKyGQrX4JoHyHTF9+KB5aJ
MaFCeecTG7iP6qceEX1Qfw3aJe4UWxlOd/f3ZIv1Uynsu8JJZ0KwhMVEpqlM/U3O/Y5XnvJRsCVE
Km/t3M3gc9cy7Q9gpBJ9ut31LyZWWLPfpe1aBBUnnebsGjfwDkBS5kXP7MvOoByosLfmTdh7XYRh
80BRtwygJFVZh13pVCXfMkyq0bTudIS+ozM2q1nZdY3bVbaf0+mVns7nJFthmz5mr8O14z9jN11m
m9SN3XgZu5y7iOcLb1y17z7pTCjwaLzey3f9pX4XB1tCG2ur6GV9Wz9ZD8nVfxm3ZDKdo7t+nziA
C2EOpCyDRemWvWDT0oafFnr6cCOsh8XSdBgkMHIUjuFl+ooO+VpxWZmuDZft9AZ2lEu88yZ5m2+z
KwF4Uu18yeR4GboMFJ10qdvY4InBATDV9LyfGe8kWhiTtlj5COGmwCvrXWzy5gqc8arHs4vMcPiY
e3SFycnHppC5afWisCxpbwN9412bD2aysDWkz5Co/DUU4Vx2QnND8smUL2vep65wi4FJmutjFGFa
qn+1FdFkrtUzYXrNs03eMz7asOWh09/m5B7AAoGYJn+JOAZG3sTarUZO2QNWNUClk/XJ89dyM/Mp
1/d0vm1yGRnnthN6X0YJxGPqzrzZCT4DcHtII1sc9kzx7vAr411ZMYswVhzJhrjkFzc1A8RqM1yn
z2z2quwJh+HY281hMhkz3mRH4T174+JWr+pn9wqarr3p53z3Kt2kW/MUn6ybGY5MoEhEoPFnke3u
/adq0z8257ZYzEADOLJmOzkIZC8QvPEa6I3jCycdESEOzGyhYHSMiR/gu2+Ir2LrwAD0BU+JzoO/
luuHTlhKD+pFkde67xJUsTeZkRoHLWYKt5jPpzy0W20hR7vE9MTgYaYEGhimMUxSLTb66y4+Du/h
GSZLO6zKq/EYrmcyjfJt/tRaB6V2FfLDH5lf6f6GjewGCCvyzKFeN2SZOyHtuWKPkyOqSDSdirxx
+QnoVkZy3fQaqzbRwPqnseKby0VcEzXCBYfRTiiMpfmZoSVEnxU8StOXFLsmBpVpoy6GkeBw9t9V
4DTjpcFE6TFqKJmHAY+X3iaBoAR7WhLgQf2xKSt7cqHXZ/ISU2e9L9aoFaf2Vq3N5DUDEG96eca9
djIJd/pIc4+r7O4d4GAnKKHpF9pX/qDJHsPF5MUEx9euRPLrNVsBU0aOkypxYZMWtNTEwg5vzLdE
kh4wrC/r2Fjiq9GylblTX5LJs94ZemnReeRBY7jmENjaPXp9ZEl4m3p5CZuWH4JoKwF4Cip89jIk
xHb4A+ZLxMTHJHKdgJYqPSWzF2ZUMGSasBjqFiHIGZHOy8msTxmQEsET0jJ+05G7GzdV/XzBe1oJ
bwjRGvJbkrWhxZvZJ3ON4JfqEuKsFSc3z/nWGJ6WbFoCNO6zx08ttK3ixDVIRhQxHOYhdazllZ/0
TowhYYvM4y1C25kfC1Y52bon5JvQFb99lLsvfK5Fttcgx8Gaw4BceJNBJKHeLczGy1d3IwbXStPZ
Qb/IPsXgs2/sYaB2Vw+6yuJl9d0QRPqthVZpJWon8+Sf2IbzoNG8sPYIYd/eY165spJcOFYYd1ng
ysyNVm1JykZqzyZbXEbz5jUYAIWgoL4nw4/661xu+LYXn/wL5IZtxbasLsMln4jS2lCIhw7c0rx0
eCBi7XU03WmwP8XYQcHqipJLWOtJ4BJ7Tzz1NMe2cSgrr3zmcuBHz6P7kHjmt6J3VGVRr6aXyFaX
Pi/si8Iz3qQ5VKKPgDvYLm7BrvpoN7QS6LRmQrWd8EttB1uOL93ATB37Whx81k91FNldsy1v5acC
iihj4O+fxZTTU0ieiO8itUsvk10gWF4wffVXSRTdMFwDGnMRQIcGlpjzfd1Rg5i8dDYdML2fA399
PkqP3Yb/CAGAkvJrLTr2ei4JR0zf8pNRM3NfDFxqoP2ixRK7RPA2f4w37Tidcd9JHzfsdxyFPK6E
4+xqqhPJZ7J9SBzmf5CDr/E5e5S3GGXGRf/J/3mM1+6WDRdZEv/+8x+QLS6zZkfclh4fwDzveP+4
9jM+P7b79gqgA9RVJnEZcx6NLFkwVJkufihbs+9mGZ2gJ9rTfIMlV6l3fLcbaedjfO5B9jmVZR95
FtMZzxlYImd84PGnKk5icZ0vLPFuD6SPqj2BmF4sIFitJ4aGAgDQVRLaKr5itd6l+s7KXQb8Fj0j
RcLYfJA8m3oc7a5/MB+0F+GiPwg77Zvyzdhpy/lxODNjrZYC+T7WXsLulx1TJr8iXBQsVGeRfPMJ
h+SI6EN41oBbGF5eHkABZg1BWu6AsRIPGUBY9g2XTkaVgUcwIjDgtfvmC8lC+NaRe5EtpS9tPt7d
NMG3oBlWdf+cSl85n3YDWutYU24EqV086uaiOsqrhlklqifWUzfSzQ7Jc/I8TO9tgzfmFBWbrFjG
8bIUFiKkQcYUQWzjhs6g0JeeObuldJTejCfxQkhca9N32KJFXuRnKW74JLBzCyRu8ioWb3HMqBgV
1rXmLmehy2YrYmBts4llVjuFBxzlAz4e9X0gkDT2OGGY2IerYVdcBvWJR4H0hZfsMZY80C9xbIe9
20cuNBsS8wziqrBmnwRP5ahJFz7pVOBZokVmZTxUHeZUPA5wvPXZNg1t6TA+xM/ySYwXm5H7MVrU
b9NNPforeR3jLWRl4uaru7vx+/KaJXL6mrP1kbDfa2nj1Ij8y5iyj4BL6TlgTjTNJO89RDXILQLv
jcdJ3EgzJ8+HRUy2ox+Nc7azztbZPwan8i2+duke8Fn1TlmoYRScHVEkHmBPnU2WH0/ly/2vdkN2
/VR/i/BkdfZ9ArUo1z0jlZTtt3ArHpqD4coOIVau6pTu4BnbFGMY4LAPCu7wg9Kk6pdAHbbzejqM
629AjBbBstsyIFLY9gcro18xg07jU6VvRnVJhvJwFqvnni0Tcc7zsg42zbZ5ttaxFyOGu9eRfNA3
6WV+SXvSDrlLbBSiBZD0Vby3TtO2/TQpta6VTKXvaJ/Rh77CvBYsC93hHQpr5i/LNrJbrsIqc1k7
BcxFyMjF7Vcf/GaN9S48W8zTqBQ7dmo7YdhE7YE0p6p0mmfhpa0W+jNbuRLZ6gaEtM3Gyn8237Hv
seW0uTePIiCl6X4nFBz4IblcPOtrr+Ap1d6tdXAxVeIU4g95pliWHLBz47BoVXwibKawyJaY6WKG
RPPtDt5tG+lqhIY9jMK37/qOf2db/H04ffef47ZiVv33bbFhiEhV/tIW//fH/xyZ0/sqJCAosgS+
968ZLZgOwGYacMbuqmmm2T9G5iiqZdAqooJr4c7N5AX9HJmbxCaQqEBjDFeTj/oHbTGRTL+NzEHr
KlBcTEbzpmSoyl2A+ktXHIASlIQJTf/YsOptejbZSKxVs/dEIm9TauERR6+aqScJ/OTSrE9qSNWg
tO9wEtiIwbMEBnXHIaVWfmuh7FVVdRySixhehpyYdBY0Ra3frMDTG9ULgqAFa/kADNKOO1ojcXBl
BmpGwZBoLq45OQfwJt1ZqU8QIvQoeiX6YKmznjeNYN2ZAgdX+C3AORPQFMuFxW1knXJ1fMsTw4mj
CGXrAFUasUONE0n3r/Isb2stWMX+uOpHbEQVk+nhAK+2rB/ldhXjPFKM1hktJq6jL0/LsZSd6p4n
r5M8yJIO3BU9F3/pfNJIOwoN/QYX5jtrJgn7NSHTmyHtVk2ZvOsBSU/VuY80gqKwXSgPidXaZj5v
Q+5Po06d0qLlmJQaDy9e91wzj7GF3bIX/a9hjuyyNuyp+4hqHLxFq9ktcU7fmZzEOyUEHIdy6bRx
5YnUbnGYL0OAliGxUKEvPft31JmaL6oB7ldWQYKnkBly46CApB8xzFYTUStGO2V22JJjz4gw2Kgg
UBlxWupDFBQR3byxacv3rNN2AeOMRkGtPikBeXOT72nhdGQqdxN6NpqWPrzKkgHKMlzAwLJVq381
05DOrxeXQpre+lwmyWdeI3a/1ZGIJLDDh63U/rLVJleSKkcccgS9414vJkeujLe0Ak8wZs0ll8vH
JCRTEeTKfd7ptqRgUbTf1Gn+LIJk0ynWUef4VVK4A3WztzRm6S1PTiwzDHhwH48DCYNY8Dhx2JRK
+sZQhUth0R5EYf6c0nXnGumFTQXXVKcvru/koMqwuZG3xFvcRbdawkFj6KuwJXhPHI6thPUtV93C
GF3slsuieOtKkpcJLHCj0oLV5ecPVS0s25SjqCrAqp2tcAcxbS9E/jFjh1s1zC611JOw4TIvftfb
5EUwtJs5zbCTAejHxI6kQ7UfKmML6cUOCuVNYkfgF8AQ5qcMoUAaQGGNSN5pEsPViMuL5egxoBdI
JZr2mKlBrtgZdzMTJnNvViSzFt3RSFkc8IsFnYIhvWYy7nEchL6guAPNSpcgC+gZAtSRC42TeTYB
X23dwrwrllGnfrSR9lA0rR2N4CyqmIDxGjhoH3CJpA4IJiJ20YBYXHmKdWpzM3TTQHA7g14kjjP8
doVTiJB3/eBemy81OWYNEYG4FroHX8GKDT5p9pULpBl09QE0iXvcOqSWoVvhiIKAYVhfliysrD58
tLQJw2fabKReWSJZ+Htp4n15/HONyJwQsJR2X0xhjzGM79abX5+JYlPmVaqU1ABVh87c5zP8KYH+
Vx6OiE9VwsvwCXHpi99lnH9jROI8+a998n99/I/D0fgDRzLnDkecagJyYWT7w5Zn/GEYKlROTfmP
S+nn4cg+mT2zaHIMk0z4/dz8eTgysuZY/I/PmdP2HxyOxHj85UK4883++tLvI+VfDse4FkNRn61s
1eST+akKIl0Y/edYRV6bKqcCS0KBTKlnDBemPVvidGuJo28srQKMV52wiGqxmaryptTUgxrJGb1h
0i7jks0of/U5UYOHbkh0ijOTxEwTM0siFKqNQu1xioFvCJ+jfIkDJoi9UJ6UBHSlxdhSYrEaeGmD
gm9IhlM1XVmDoCER12OY2QFsGtF3xLCEbqWQ5/3oy3fnz9PEwkpJYk6WYi3H87ZUff6ZF70Fy/cL
suQyVF/nqeF0KXbW1J1I1lnXAzRk+UPI/BedI19mhBdYwyGReKREO7PynZE19TCVRwCD7giLOann
q0yaCJjGeSEJUEeF2F9FMlQtv3YDIWMMVafiprJQn6b+c5EzA6qFmMFTMeVHQ2sVpy2/egpog059
JlfD6PIlj+tLPuvs6nrckea2rHB+sBazRO0oZMPNlwlcSnJXHBDziKO4mkz1OqSBLfVvnagtZthP
LQtZ3T8UmXqNjHHTVfy2JZWbWDKcYmydoMsOfZJvZhPWS1pTrPvfmp41p6hE66pK9ipSNh8AIbN9
ibiAdjP1+oY6zxZVYZVIwqoJqn09K15bwxljqG/2uqsm9A3NXO0tfd70SXCcSolxNI/fMpXcQoWc
IpJuxrLNTu626zw6Dkq1M6Rj3GskPn5NKJUDkQcnItXcaD2zJmZW0w466dsBb+rMzKxBXzgO8aOQ
I8mMXrliX+YkPBuyvB9Fnxy6bMTG4j9IsXQbi8wZw/iEOG2bWcQCc7rGLZJL9anJOFDQLlScE2HR
fvS1ctUVWi9gqkz9Dbob5NZaMJzTud3Gvem26Ony4cHIqNFgUIyo8n2fwEod9I9O7HuouT0ivZDV
Au8K0gPRnsyE8q+zYz8mAp2OJOQPZERwl9V7masrQw5ctcJHatzCIFol3HjWfIZrvVRBc8RhdNLp
VKNQRUndU/BRUYn1VhzTdWAVzzV59MnUUxriI1zqdxJA0dPydUzoGV6e8NS7DUcLW/iJCkW8SrXJ
kIFpSJXekzTvsl+z/SY0teHpYNaleBvPbDEwCh8qQcHZGhCwN2faJoJgp6VHM23tMqoSkEyiIxIY
FQxoQ1tYMmnwrlvli1Rbq9rygVVKo23pwWcA6dYLzGFHfwA4LcSvL4DwxadnutijD4YwSJvBH78S
NbqMuIABhDvi+KCq6VLKhAjwXlydqs6gOkU6rAixG7Bzj7Lenf3M96LAWv6r+zlySegT7k0XWbc8
t//myKKf+33NSfTAbx//48giD4WcPF1UFPAcwOh/ObIsgJkahlXUUd/bOTagP/s5SSTbFvglu340
UvzWzyMLhQzTye85eHhx/8GBxaL1twOL0/eXFy5Jvx1Y4ViIqZ7VSPRHbQPzD5hfsUlC9hNIFPQx
Qjzt3wfTFOhWujHF6TlB0AhK+HUYDnMDi3aCqMxQiegg0qXr6As0ehLN3wBjvCWJtiGiwE6i4ZWl
LiLUnrkVksIyJkAhJ0+bwcSIMLi5F9cp85TO0I4VFr1IUgkPT5fcrJCGuocABavYdpeBc8xnthpV
zVM7p0xsZBYj4lIBsMxD6NIo/sYCpDG8JXXIQrC9TTPZdUpD6L0ReZFaPiUtuh0j3w3zTRMfgzTc
aDjLF+VUbSqRsVQH6RBIrdFeY61Clk5KXPMkVLnDQezGcAz5mxcGyOOQGT1H8H0mbPCqUovEIRS5
PDzUWPGK3BmLu+4Ce9wYqMupwnesoZdHbBPPoTcFBVp4+I5TucnZK0mwlhupd1nfqlqzBJXpNLA+
Zd30ZnMvJgamxhoEGHOd+4yyqAid6tnM9h8K39BMKxdi8RnfGSmkBVcjIxwtM5E36KteLQ952678
WL4pWfWFnObZ17J9Xwqfg5yQzVIID70mvMoDTC0NLggmSjUddVu+H7PYdHlMieh0+k3u+6qD/Z5Z
6SA98vQE65asM0khuaD1naGeli2FilGbb2Io2IPBXilv8TuyweF7QHd5EPuJWAMk45KwKSIU+cHI
S6gYqZvSe2a9+wXRTUE87+Z+HhYSkqHSB/5Pz/7UUxMgh7INaL5lhdqZzWaRX3QKGV9SXXj/p3kE
w6gRnZ4oHCnsaRATSI6gwx6vu/FDmd40Oti+ZPcQZl4+6UdzlnYDcBPR9yRheOpqdjD31+DOkJ1p
Ww27q4O1Fk2bQAXvlnUc6Cad1JTh5NIAq9K/yhkSYT25zfhIxObe3hEdRDs46sIVTjucVIZ6896M
ikPvJ/ug5AleyMotrFj0sHeH5oI0DeyeCUmJTAlmGjyU6xd1em21zAulxx5AjhHwSWLw4+mzMH4K
2Et0Vpx6M26DNPE649FQv6I4coGD2LLGRaExKReq15pVY1ajtQuxFORUNeG0S8boMDIp1sMLhdEx
VIldYP5cJtqOqDabZ9NGy4IHi4VSE8nbGAVxlOOTT1jaidDAxtFNZsrKoXcHuPMUQVuBisLoRHdS
Xrtq+JgK5VYktL4iGrlaWOnGTelYZhUdxE9jqbHygmXgEYqy8vMJBym1iGYt/9/P6KZYIC6xaa5N
pp10sNmj9gC5ht6w3/XgaYlNPLWjthSU3olSNPZT1G1HFP+QrEFEZOtOIqAso4g21w1b/1y2Vkld
bMSpdBRt8v69hx1NCnIeDeEpyhugDpxlf3PYIf357/7s94//cdgZ6H3v2huD6CCNicZPTY9Bf6YS
mwD0AW7nndvy87BT/7BM9Retz4+TTv0D1ZEuisxBJUP5h5gIhp2/nXW/fd3Kb3ZFOa4wulR6uhKj
wR0o+tHRYNXSh3I8dGniYo9zRJoPAPnMKlghSSNx0aN5mXWGdp0kDxsztRA7xMgA5qtGmmpWtbso
H04dWzJJ2gozfDxxqphZJZ5RNJ5kfKXV8Jkp095XxVuPQp85zEfDVw1pKIP3pjeLyKq2IiYXiNNb
5ha3Vu+2RIcuBV1FYhLkYAOw35AmQtUWfS9RPcs0qr1Z+4yZLI7NqhKZqOY3rQheAoPnZubDwOX0
Uxrzre6AKArZSVb8m8Cz28NgvJllhEmhvrImggPjsd9Z9biZGp1FQQdrzhyy3iO2fS8EySqvspOC
TqCPplvQHcQsLjnqZpb7HRDLOfnW9X7uGOzeUnFetCYL5Gbeq/1KleR1yAGaGtLkWKVSHFQdqaJB
Kow4jeTqyNfIbN+7IsQ4qPmxC9sIpLbhi55qjdu6HTe+KmfQdMulJbKbZOjLl5z1YbTyA1qqopRW
M7xhliDx6FMfG5boGYI4wpPxoSpH7NPDKE3pFICIFRDBFiLd3LNIxesOehAduwAuwQRLLElKwipA
eu+DjHzdKIVC1qYMKnWDiWe1mrSi94i+JGLaJ6gRR7jJzrGUYGiGWY3HMETa1M4Ms3iY11hQI/qN
atZWvoCSIZKV56EeH40o20SlH9pFKln4aZAn8AhLNVCUY8iKvCZSWG+Mk1UQ4lRYZbtXG/TXKjoY
ZV1WigtUYhXFxlmxSrsyBDcd+202sKXOxMdUIYemNi8y9KgoLx7C8rNpDXgen4zLdhVxZ62ikUhO
8cIhwOJMbzwjlpya1Cd+YfD0fFwpWottI3JTw3qrddHOzckr8HIJ6N1qxCSdTmoO57JAzrc5YhqV
LS8r/QdZBYI2BCu1bx3gyqh85+JYGGrtZX7h+bn5bw7N/r4zYVqkS6qq8exjG/Q3T1zai9+euP/j
4388cbFRKOQpIgC+Ny6/JzHKTOBYGZlsqMQ7w+pne0FPQuHPLI3R2Pcl04+HrvaHha8CxeefgOR/
1mAQ1fnbQ/e3l65wIvw6EdMQsgt9OvUr8iTfonp2sm7eJyS5hErtlGRYzIy/2cJPdi8j9A9M64ag
fT2wCgiy9NaxGjBTIuCDtn0l2gaAHSvhGhFQmF0maFUw0+qb5c/HwIKQWqWiLSr32PsU5UNKAkb5
Tp+1CWfkcE3j/3/uzmNJcivJol+ENmixhQotUosNLCW01vj6OSCbU8XiGMe4pRmtm2QxMiMzIvz5
c7/3XK+sHpYpemjmhWgrNOUy25pgomMKq+Aj1BjNhbQSaoZvvui09wH2XQwpTtUaCtwTZpLPZQIn
iOmAGX0wzG8J4k9p1e1k8l5uF5quxO97wLXg+DX01zpAY6egQa4x4UfEWZeJvmPuhdQIwYfCnlup
fF1ELVMCee568IGGSfBjvI/UO63nEhOfR6ndVAG0udiHKe1S1tYNxPRYyfMmUJYLd7dtWeG+RwRf
cds8aJnVMsQCAMquYo5HF6mhl6wlwxy8bvVnTANB3vmIUaOw+1nwxDQ4lHRW3EhxMZteoVaHgWfd
LdNhEidXR6ygVfUlYKUXa9youAI6wjyeRlh9gkSmGBMXgbFi1xaX3KwIBSjOMBD2dMx2qn0GeWUn
ErSw4UML252a5aAG2Wt1xIo0XGwWLjiTcpJHjAMqNvhGpUlrXXm8NlyK1iCanEvSkJCyAJx9vTvF
XKIKIzqUGkx9Lheq+D2uFy6OdYX7V4MpPsdEC10MZlnAi5y6KtF9/KOJEL2oQ8iqmb9MKnkoql2I
la/oD303siEaUeotc+BJtehIuS/FmBI10ZMy9n1QNp2awVQaIaHQ8UyPmuyPpMYl865FWzVBC66w
DEvsEluRd3VNBCim1sRo9mPRY6BuOFlXT0ykGW7BYshiQaQBetaJKVi2Y17s10OOkGiWjzWnGRg3
Nkxsu5yajZOxbp7WFVS+LqMiFFVzWz1V65pqCOMHuTD3NfsroZsIIgTlOwLOskkHZie1ygToTYak
PyXJb1dMcgKNSzgi3O009JFF4Uesz9KMtt+YirssrO/TdcP27+2VKV8kggPYwx2nyqDM/p/KvaJA
fln0//r4H5XbFFG5wy8kFYUxz0+DIWZG7PE5Lgx2/Wt8+c+VW1K59ANOQ7HO/JAn9Efl/o2qZtLQ
/2802T8YDRFp9tfK/fNTt36p3KYUEy6mTuM2VlVXYTaQNPFb1UIXX/WNSxx/BxNv2zp6bsLuW2C6
YKg9l3JiyDJzqzJ9qNYxhGhmGzVd+Li3J1Uvzz3ik5YisSziQ4wAnEHAWZ20TUAxSdoUPNPMxJMy
s2jBtUHjNVJ+esqQkYIEpyzllCeWnSjvxqOoCYeO8pVavU3fSvyIzpo0wcEM/TCFDl2gzxOlzJ1R
ELVo50SKYiMg/h5Msz1IY+aFZXeNA3Q5knSBR7vRKKzpWmE1cyDzI8b68zVg8xXjs0UISqzeiWqy
TwWLjYPEGbNsTIIxxqA5ROispEL3S27CekFASIEPnY0zXLkhaS+ENbkidtgheTXQGxFtgb/FUqfX
ONGuhjhtUvDUMpPpsXgi2fpS98tzbJaeLJy1rtwmNVTseLoj4gTZMJJH2HaNaQbI2KPHmauAO1cU
1IH9R6KYhHMRy6TUgZtYyn2noEcwmDzw2JXeOpZHYDApys1ppYtY5CfhkIY6UDaeUGeIiG5a7SNR
4Xhh9Bn1+RltCa57zbNq8TsF/D3VYwZIRX6NVpyuyfRo6Ip9LOsTJIPwLZj6nVjHLwzaCV1Jrn2K
zknub0es5sMcgJlj3K2mB0HCeNgiNRIMxRWAwtnqPO+6wWJyNYqPibr0Xpf1R7UyL5027Aw1wXcA
raFPgr3a4LBmnNRW4XnkBJBRP0eMm1QLNgy6BUHV3qZVKcFYSmY81TecUaD2dmKT3DcMsEwd91G+
zrRydd8y4hqJxiLXhqmXss6/OgZh/+LSB50RhBHXb3E146q0j3/XtJLl+0vp++vj/1v6sP4wBOBL
q79nKK6moZ+sP+sIXjNlGtZ1NPGjZZXpSUnnkIk0Z/f7k8JJ/w8DKfaoItlKv48W/kHh44v9Wvh+
eeK/FL6qz0fDLBplWxqySzCMi8DJo5Wuj7oM41cruKlJBb1AYIl+m2PqkWIEeXMy2JaVEFonM89q
K3ZYIkLc1TKgm27Zxx9ytzo64qfMqjSnDhvSuKOsQCpqIE5HR5UuN8pYIuDtsNERa8R1ng+EjCa3
LfdxkD7FcxU54kxqeE4MHX2Jp+khMY1z8Cwm7V4naoc4pJtZND8EsvKMhGWdKL9ncFSZkD133KNl
eXIrSdI3lRLd9LGwVSPBMzvoD7KQJXagN1c8oLsIVYi6JMcyyFkHJIcsh+qQ18oGlIkvZqqF1AME
yVh/D8r4XLdGgrNoWfMEQKZozFdJ3/ESQ3kMU83rx4MQFDemUp0bwij1HvXTUatf9dWnoBKmUwgH
PeqvlfyiJN9jmLlhQQR62PrwmJ71VmRQ/lAUKKkHfsdtAnNgUUErpM1l1D5rXX0MIqSlD4Wo2GJa
btKsuhXj9MmYic0DJZ6ImR815XOOHGrMe2/JwOKJkR/UD2W+MLIVfQannrC8h5AkBMhyZNFuYslg
PUq8VZAfakXC1UgvOMvpp1zNpGmODnIgP0/xbuGd7Q1Yh01w0E1ONHatw5IhJoJk0gZIbAaWxkO9
XXC7NjI6XKNAzZPV6lYuEqeu+/00FS9JTlJ5hQgn/cy6ApKI5Me5hFVjdtKCpxUFr+KEajRfEnKa
M7fWC/zKqluSA4Wy5VFeWGwQaN5QwFNBYvCZXeS8OBta48docobGeh4HAcqJipRg00VM0BWkBeJw
NPG5syikE5+OnUAuVLxqq82W4EK2G9lLCcSqAhGlpaj2Cpll/GWQTjlifTk8JiE7GIERDOwIffQX
y2JochhhiCozGVICKceLOy3VtqNr18biscVqzo8HHmrJPaPoiZGIs0ejUJ/TSvAFAtnzULqbev1R
FU/TYgI10s4psxIhKn2TQ5IhB5+CDyV4MOMbtsxeLMLRks+j8R6q3wR3Qz+8WxixZbnOZJlpEloo
QQa/JU44ndNDC220TYJ/8QyYiQBJSOhXmRvQTa6otb8p7pRb/oM/9bV/ffwfxV36D9pVVaJ4/+9W
84/iLv3HUg1KNCIenUnIzxMJjSOB8YjFJEPSEavSDf/R18J8WPWm60N/y2z6RzGA/1eu7vqjMzBh
IysyYF6ZED9pdHpjrknVzTRwwfGTUT1nCfuSQH7QCl9IDD653MH7qr8og+oJpulq3VlsCPvm3VYv
hLUfGUdckkAgmnNA+TB1u8LEzEVzqaXGngRcNKvGbhFiN+iqU1OfCJN3m1HDeqB6WbtAUqvYrQoK
/sZ+eDID7VkR9MNcSl9dqN4kfY1xYxlxDhHoQv1ZytYd6mxvLSPEFK8cq51EftJYkQFUfCnBTR2V
Z/AMTqA8tXg4xuAb0sC1Yi1rNuWm4iKYGcj85NGeiQZoW48Po2cqLK64zZN+Vh+DcdhmpXDM553J
MmZMfvNDH9VW21TWUURDT8jtIevQHCA44np7UFPDaePEESgQuNnPosyZsRQcAtJLvRCCO0LlgbFD
Qvh3lbVs3x5iWAtLVflq8BnzMyymRNesO5I+bqRkOUUVw20zeY/CZhOpIvd43a+U+FUekocE60SF
S6cRAnvW221SMIYXJ4yo1dgDKCuKxJ1WMoXJ0q4KTQeWX0eEgkHowOC2arLpW+ZIRXeRGsmJdOO0
lPI2yEI0tzWR8WF2rTQEK0K80ZTQl6iqRq98W0mDFcRwufRQR3IFSiXGNmU55ywt3SoLjmz9nawE
JiuUQegQU34vc1ky1lxJQz1WqXFSTeFOCyySFAO2ufXsWHm7q3IwSvM5wqEp5pofy59tmr1rsnUc
ggqrCF6JMijvq0rB7PEdCS9tJb5mFquzARdiLl+qLIFind6OdOnx8xSQkiMH7YiKVkSN0u4NRJ61
WvhNVnugj+H4AUzKeswZy6ZchPc+rP2g6U+mRj+eIxQxXokM9TIVddB8TZVPrWy4tQU+d5srMlr8
PqTkiFyKmmgX1KOtRyDzsu7GSnFfBeQ52qMS7uXsmzC956DIv3XGZItOcz6ub1WLy5i66YvZMYXc
E5ljWIMT1Ld0Rb6J90rNxwNEfcIWOjeUr0YItLZ/lWOCHUzQwslwDSR5m41EcBINORqfAiaRjrjM
GvukGqi3s/5SdQry6doRgaQly0NMUIXUZnRiyWEiTmwsYSLg/jPqEenuRdXgGQXhAOUawViUneak
+ArJH5mD6CEY7xgreZkGtAIWRiV/aUN5aOvxIHGGDYifqnhxo3p56nHLGK1V7xHm7xoctSL5E0Ib
fOoLH6TCHFZhbHYVQ07QPlIvajQ+RNauHfuPcWAxESzDXq6HR/KJbwWpeUpl5TyBZijLDDxZpZ8H
Y6TxYPQpeUW/OFmGnkqQd3Nj3Fp9vxtlBR1UFdI2FDVRKGlwKc3i0gWtR6uy15XLgG2vzCBkZIGj
KriQ5m9ilZHZ569qVN4vM7bXnFoxNNnrtNBaSRPh0Gx0NlVElmg3KXeUpNn+V1+EFMwTDKh1jic0
Qn9/Vv4GUPrzWWn++vgfZyXTHImrzu+61PW+8+OsRE5McA+JQcZ/ofs/rkKKZa0CoP9eoNgW/HFW
EjOBEFkyjVWMTH7FP4qZYAz116vQn5463+nns3IaTGOyyKfZzrjSY5Fw2XepaJFaf7VoZXTlCfkv
QuxsE/XKGfH81iwFuwFlv+aqJjGp7nP2Uqu80TOFDrTCcm0tdsOnNOyyQyGjUjVvyFglbCwY8XOh
eBOb9L1X231kqMBuAszRgRfCp5dSGdvm6FVR6yI4oUeE1tc9mjgNLDZMglGexuk8xsqulevNUFYb
ojwBCn/OXe63ZnEk9/HNKNXjQKZPUyu9rQzDZ4l3hUn8TQ6UqDciD2CSC/UBzbyeGTi48ZMtKY6t
DKHhq2wEazdNal1ry317SolyGabAYTgxaPE56940Ysdi+butm91Uoj1sRCddiSYkjivdBC6KeQMh
WDmmvmT6CNvUHaE+CA02wuBrjrA7t0BlK6qgmtDTZn1OAFw14SXHdryMancgnFXZ1BHxP0m2NxZ9
g1bsKR60c11BMisyDp7lIDOhicP5bsEYgxTyqR6nU6t9dvk1bUTEREhYgVtOeB7lXDsJwZOSxYhf
1x+/P0ZasmEd/aKl1qeClTczilMSJbusKDaJofuFzGHWW/hwB2Qtmj0SN0uUOWd76xYsUfLqOoHl
SzhyLCHexxZwywVIVZFXtB7ooJzFSjluUg6X2umWYC+1j4E42XqoAEWG+lizNBxHQO4Ij3EWGAug
3kZQsbHEbjtg0Kz7nSormwHPvnXBr+KK8zERv5OBeydfxATnZBtAENo294KydqZQ2HRBcSR5HOkY
0308yUuZsq2pGIyb4bdVzMcIamc78VXZvZImHJ+ZTN42MWyZSLlk0Cj1gpGmwFfNusNkog3+qU5c
f7cL/CmN4c8DV1wEqqKqbKNWj5ZionL/84fNLCxCTzrR2Oq1yMQySJ6UWnsLK1Ro41fHcreKpJ2y
Xr2j2PtXl2PUIqBmVHO9Ray/pr+5uqyQuV+vLuavj/+jHItkwKIA5QaiQJj5eZm6jqxUXpQVPve7
v+BPkykJxx1FHv+dwRL253KMmBS0nsa//Z1k908mU/Kf3yHcp7hR/fjR2ST/+R0CiE0xosqUt5OY
OvI4b2d4SuoieQg37mGSubGUO3JEsZG5jlR1fswQmkugSkNdO1Vdf1xi4RJUy72ki3cNYAutTG61
THwYe/Z75gShUQNaE02fWi3tU5yskXTLOtZq64M+T9fJUO7N0O+4pzmZWRyWdn4OIt3JxtGZcQM0
yEoivdhEi86mtgT2waimGzs+5qqLRcyhE3uZ5fJeW/EfCzzlqlcYUUvYipBWLB2gBuU1DB8jtPEt
bjAZubJK5mLyZoCOqE3QU/11iLq9GPE5ICra0CwCzKqtKJMVlGDMV7SNIDTbOijvFgAlojWAhEbk
mJZvgiDf8e9PjXiWEy9UJTtskFa0lFZgH2b/oSuxo4iW01nWoQjSFAZcbIfRyK2P/UKMe4Pr3DIr
ER/D0h4C62bqAI0sgZ9o0Z6KQ0+Lm666xHXGhjcbvwx+iKGYrw1WgQqK0LKb6EmDFC75iHCtwokm
DdZODunTCzzsELanIXurgVG3xD627ejJhNm2+a2xcATUEFJbQiTKVf/ax+xzZdhagjsWw02jY67P
2crC/VALKAJAxDQEOe1yTGe/bMiT+4pLYjwbV+lp+IQcN/VCODqcmURkjtTf1RzS+EudZl0itBZr
WJaOce1psbzXhGetGnbxQJyj2fkFxPRCVM8pkrxKhO3CEDNcp5myAcp4Vmr84WX4JEsFNrz4I2pT
qFuqL00vHH5elE12bR3KXvdnI/ey/Bzzh7WinmQJLK6k9a/hOOOJn1moj5lNJD3KTE8Ibnve5WGN
bVmuPUuFNgEqJdfsYAy8mVS4mTxARYMMwUkb9TdyifE/am/nAGVsn6Yly82HVuSWo812jGi2t+Yd
jnUFA6RkDBtIYV5exbt/dXWVZQWHFYJsTYHg/bfVlZpG+f2l2f318X9UV4nqypDeQoS1Ejx/Egea
0n9U06KeySjQJTQGjNx/NLvUXEqormC2JvCM7/ej2dXWsmrqskQ8FY/+J1p4pkx/0aqo7Dt+/Oy/
HsCJWlhxa1jmttVdhgjKtWpcsMIDaaxYRpxUu28UnCcAD15Alwd8fPysOMU3y1ZZXNAK0GbSyp/z
90V4md4Bmc/mlct68kIaAfZjeZO+NcEpOdaS5pdQOZfqNYZk0g0vwuAJyYby7ViVPQ0nbYJrYbyG
qDNgCpR5uilhQxCiMToVbtNEQVvyVpS7BTyDeoHOYvoQYoIXOFpo1krNLe4GPgCSPZ+6iqGNLWge
Q6oAkTxwMuUmXOzFBcf5oB3S19qpyp3yLn7Ve/mN1kJ+LFGNnDF1ea0DPguvJbkOoHwEkIi2cuZx
j3nprbK2g+TWsdPcS/cLcbLMhU/Bt7l4Y+Fah+EOdhFUVb8Y/frVIF/xIboUl0LAvcKgh8kAgrJt
ZdqwnwB9+ZHfIIpE0Zy4kEOjO/NFerIW4GH8ebarjvXjCt8impuE9MwHCbOFp7EhX3al16AQUiF3
vvdfiJ23qie5xjbdx156yjfWbbiHCmnHdgG7q3VUh3m02x1FB4KHN5NTtP7d6+TTTG9Oky/vgY5u
Zk/n/0fP3PRe7wWnwc+O2VHdwJxw9T0zOH/2Rk+CowE0iXcC0iRP9uCpOLHNyOOhPcFxOCR3E9gO
IGblace8D24YIWRudRHeydVOnXLyFsGtX9M9CnBfOoT7yJW27SZ/zVx8O3brXGKbo8B5Z77uXN4t
39hafnNZ/zTz898ftc3uFju6RD7Z4h66U4cOF0TTZrG1J+WpJi0ctPnh1vKCXegpW4Xf4gSOLNoR
EHoejt1OBplR+cKT8d4+1BvUhjBSAkg9gPYxHF9x7hPaAmMoOSMM4X2uJMhi7AXA/0G7HbbMxGCg
TW6wqUmOjx+jXfU8XXhRSZs6Dh/6ad5IOwglIDPaw3jIgGfk7+K53xcf0g5Ll7NcSai4J5fKxX+4
IeO+/C6/g5N1J2/EfXEMQXwtfrAx990OG/5RfZRcqDBXQje2uUd+qs+P7xIG4haXyKnPxrO8L3bq
3rKRIzoFNBDpKLCWs6fGnSKXxNcIktImOcqvCtAuboY30jMpUa75rfkKKZz75h7SezQ446O5D7eS
r++tD2x35/qthBIQeT3gT2XNswcMmtk9YXGz3eyKa3/mGe2rS3ZB5h4AjIGcAQEJiMpcIJz3DMuL
nsSX8AFs3B2X4XGTQGh/tnwo3eTcP6snwqEaW4ycaDpYd9rFBJTOZdTEFXnVbycB9TtRDa5wbx1X
Y/7ROKrBMWTu8yX4+Xv0hSOt2lThOpK1F7TG+b3AHIcOKSXhnqEOltRDg3XlJuXqV26JzsBKARhz
bRa5keKxgank8F+wnel+S3xOU1Y4dta7aESzLwUE1Ev0RTOHEbTtv2fX2hSPySNYOOtkvfYf6kW7
Sc7JuXtMbouztZ931b4mqTq8Rrftrt7Zyqb3S7ciKegZBvym85PjuE+zFZI0f4/fg9/5EGVcQUyP
2p1y0W/yx+U52/VedN8/FvfWc49v3OavidjLPdkK8jdMZF6F8Rtf0PJRf5uvykW5S4sdHke7RwcX
3mm8hANgPOR/E0mA1+GquLKjXQ1k2+krNAtbFvfwWwQWqNnw0m3K956iIgO4n/n3R0E/YgwkBuLF
4h9cQsyVnC7uOXrt7+XDIHqdsIvfTWU7A5fXsNWlLEcVfDOi3Rr89nAeugHYVDJYehqy+YF2Wht0
nI2XSnlL69aLesm1sKinE81OmFO6C0+IUP2BiLEOCtODG0oNlVDXfC7Y2DmJPJdZDsOLMh4KSknS
ehJLyiJgo+urva/RiS5F6+ksWA30DJmtm35dZr7cgkyMPyyL+BYGzVX8IfX3fOjM1/A7QDjHj1Ts
oV5NoSvzwWYBCJCW8p0HTBrD53H96yaBO5yt4TEd85cRYYrgcRAgwDHRCuLUX5ee7DD1c1btDDbQ
JAo3G52mVz23aeUSlGLDs05qlBcED2NhXcWAYB2JSpLL94rANHWyl/6uSL9H8StuKRDFRxiwQiXU
xJyu2UGYy/MCxUaNDtAKUPbsorrcLAC07fXiiLOycLJ8t25zFTLRgTnP8oH9iaVsVL24Tr1xNGO3
SJ5H2sEVeWvNOtzbVafYSX7VqQzMO75CsC3HwdErIrCEXRddZuuWnDl+z8ExqVcfNoePPN5iPpLQ
nlrigX2GmLafCwsFNU1PKc7Vagtq4tU0Gf3QeMeYV3zsLti2TMy9dvfFb3KzJlMYe+lLf0dd5Fqu
eJh3yoN8IHG+OmUn9sTb+kATsCXh3mcdC96LbfKm2syHwuF/bYuwmfiFj2mVnrkimOW+692m8iuU
PlCA4BKbCW7x7FgUvPMA+B2Zzu+ac7/DN3dff0qPyhtIUDxBLm5Z3/TZGdl3iZd4MtF9izM5rTv6
T+G9sYHTZewDe3oT3dktd9Mee57ud7fDOf9YXtE2KfhrGSsToZS9jMyG4vyz5NXJwuU0mupe1QGM
hYdgn1ybY/sNoZkDhGuA7FF5cKz7yyHm/oT6/o7KSCq9Jzxn9xBguApMx8XtP2YUaLcMAN3gLr4f
IEDdprvWVW2dyuGEGzYzu/lqtGf5pTv0I2KpmhdZvi7atM/YjU1PI9/BAZMRkwbx1Epe/QTsqX9H
+O4VN+hsdwz4kw1XDr9hyuUuPTBJYs+Iw/YHfwb9bBuHe7xy5/5cXDktul26yqeIEMLvTNLH3SDd
jt3jkB8NGWIn9vtVFYKMNVlzcV4XmbDRcAP001H9fps5sZv7jXOXAz0jlMAVXoiFKHjdRxLVAsiC
yYa1l/NpehrJI7ZQVcdFal+6IThpj80NkGft2jKJBL+BhFVHKWc6o7xtiVDyh3C3DJ5SbyvtPUto
VG8t6cC2R1X4XN63lFYy2AZXHR6CGXoG3BwSZLSrurjGm6He1dwJre8seMSerAb3M0FO1cNQHfMp
tmHHIC0bzZecld984KpoTJtspwiRP2Xb6YS7AoWAtmGWCpU8OOQ7xAnspah0EjlemBy0m7bz2IbZ
o08MVti48n02ujl7SFsNXf1DfK5x+RFAUl8TW9JRk3kjg+FjkLyS0w6DvgbWskEdeBv44U7aaxuj
9ueP+WPVrSayJwNVAZAP2rByaLlzrAicyDoI6mt4Mo8w6FX3STgFl+wcX8cjrnJ+l9bXxODA7xDu
bZKt5Bn75FaciHVx+35ThhvzotwQ+VHaIQJzOmJapVud1jxwzZEP9RGNbgZnFkZJ6dQP4Wv31Dxl
T/q9ek+szHxRYbYSzhK6LOOYgq7mT2fYE0ahX7C4V4/CTX4vpw/KPs+dJnfbIwHzHCpkfeuJjQ19
QuDQOmQRKqYfo9UefDPx2sEzP7P35H1+WecsxVZMbGY/r/0h9uWDodvJAWC/Sx2/g6wDB6xDBvJq
XcO7EawbGj35vXFMv91JxYZLCfmfic4sx4avbpP2soleu9NwIx+r26615x1iuW1NY0x7LOCjclV6
5/ItGhAF2nxK0enIzF4RW7/Wnu6lvLcV6paxQVOenUvNM0y2cJ4a4cohfeSEc0bjJ73HF3CInwNq
4Ly1dtFGc+UNPhoOxcyJduN+BcTY1QeSf8nu92Q++fhkQek5Z1626VXcghv0iCe1O795Lo7Zbt5P
H+ardJfwfOlxhq+K+sQR57IVnGwZQhuD3EXYUrHqw1Q4DRj2rbHLKKw5Z6gtb6P9eOgPxk49lzRz
bkj8CmZDkKnGpvlmLq7XZDtBKhyBF9hQcaPFrm7rF1A88wbk0vq5xYdDeSbVZiskEHOIIlo+gsAx
b6MH4R5pjiHfAbbME6Jz9tIn2QLGZ/5eMQKLfZbm0XRTQFW8T3er7uWDs6qJANvPvvkh+yjK+yNa
dyTuUemJW8ITio3glj57mWvhoXatbTb92cnYaTt4CpuBzbODZ2C7Yu+Uu1rdkWhE/eWb2zeJRwVz
xl1ljxiuj/q2exi3gkvv7/U8kY2xo3ner+E/vF778rqO5vz1ZZ0eSeO6IQmGMARmOxiittpbdQs4
CosWZ2rBZSTdIfcFHA3PjnNqL30Tt2NgjNiBg1i/HQ062UXozz9NtPtsebwH62s4TSflIRbXTLv6
09hb5SEPbGufbKcNaqB3wKPO6FaTU3LffSmtu3grNJpd0GyZG5gMlUq97XEsSUezj7knOnJ2E2hb
Ld2s5DD6FM08mq3bfCnNm9gofmdsSWNwFj6IIjRdgCSZegU177IDVSyYoMHiCBLRT/wY/ThTXfZi
75vkOaLki170lhyoa8n4a9jMtSfTAOOLjTdjtVdlSN/70Nxz1V8oDMrbYDx2nSsE3/L42AP8GHnl
icWzTNewvhjzxoQO/JtHURYbUMWw2Iow71+Zdn836JfNvwhQ//L4/46iDOs/wKrxoLJCXY1RP+1d
+SPk/qCEgCz8YY36aRSlyhoK1DXzHNcV3+/HKGp1B6y+V/l3I9Y/GUWRyvKXvevPT50dwp8H/WYp
TyXycmlbBbxp80XZrOqYadFORdEcCl1Fov00Y2ckqvWsNYzGrU59DSp04S26bxl3aKdNdJu0l3Ug
kjLBW9EMmDyN+0HqDqERnMq2fpIKk4CHMLgN1xQtJb+kEjIGXPmmgfBdNV1V36n6XSTB1EzeWZxg
nok9fTSBWqMQFDqvs0wvNWQnlRmGZeH9goLRDLJDa/BcFO7Kij4gMiAW6nkUBvh7DH85OAuo4rpI
JopZ703grgK3gVBU+Xzeq9NTXysM4MZtNAavpqE7oj5uu0T/lrErAjFlNKOXD6qEcD/jTK4YdS2W
BksM1E4mAm6DoFcOTIHbBUevyVBMFruLWrTgkwa2zASahGm3HSTwajHzjCUkOVCIWr9QMNrWsB3C
iYO2SXaihTkBs9W+Gvp9nQXvZfNQglFXwhqgU/SkzSVjAJ3cMfHaYjSfjGQ3zMpOj699GaAWpayx
RNHYx4ZyxIa43kFLAlIH4610O0s/dMZlKYuTJFWyjYD0NEq4a2W5fKwKgjSmhKNlGRTMABgHerK/
Cqk4yPiqxkpHQmrJz01iTeB7wCN51RQ3bGwEtj8Eqk8Itfo7Q0felsrSh9BYGz2FW6vAaxOa27CO
HjD5ePFqcejuy0rete1dhIyHxnHciunyjYD1PI8i86wERMPMfUAjOIUOIlUfu3qiRTa2ilTuNBUX
wciYL+fS3EHzTYRdjmhsUkS2LM8YVraBKDoRTr8yKvyF+1Q6PKsTChsVxDtZhkmnuFnSIKlFcTNl
j0pcb6UZmb+BhS8KLyC+z92Y3JYpauycblkLj3puz2TcYd3ZWJmw1aA1NqDfkP+4xVhvo17Y8wl6
zVmj9GHzOM3Dc4n3V+9pCocE4VW9CwImHxGXPmdsuY7AdDAT7vlqP3AJadPt2I0HHNJ2jRk8xd3x
763FFpp8GcWkhPTeVH8rWH9Xi7Gd/nkt8H88/o9arP9HZdnK+F7UNVX+Tfn5B9NNx9xqKIqGl39d
iq9l8kctllcGnGnqVEcFfsDPtVgUNQuIj06RX2Wm/6wW/7oV+OWprwuInzUwDNsDhMxVvh3i8SFU
RST08sloEAxY3UlYp/xq6o9B9loJynJIs/Ec5vVWVmZX4zZQw0PRC8sx8AwKUuWJLK7oG0BUSeGu
IMRrxWz2hniVKsA7ROoUWB+FpPRn5oJ9vviYU6Fq44UqEtDwEdC4HlQ7xP9ufM7DxpfQMg9Leoca
jl4GKz0BT/o1XBjVTyE1eF5mT21Qe9Dld92XGAV4ESU2XdAdJ5rDKkGnUur3paQxX6IqV7m/lOzw
+mXw03ShNGryY5I1fGoMd56El3CgpWUqJY5McKgg4axbtEYByal5YZfJivOOubk3k0taM6zUBSV9
I+dk60TzM9nFg6m250G3nmqlewuTWHdzNUJcqvblbQcYloilds6wMxh+FszsPwwuPWMxy9s86VcF
JiFAs45ixKoywmKDzdzPEXtvdieaEjDBE2gHJTYLTG1MUo6YhxCQmg2AQvpsPFL1qHj60ajuegPY
NcrNZFL8qr2VNAJN88WuldYujAvEHEcRWphra62GWUb/2ibvMVm7cCyZzxko3mlgCcLUosFNOJ3z
eBfPEgAV6POwJdQZjENIQe9ZN2LR6gcj/h/uzqs5ciPNor8ICiBhcx/LWxaryKJ7QbDZJLz3+PV7
oBltU5S2O/SqlwlJPWSXzfzMveduPApPU1ExdzElrIb+3YrEHTg/phhp+VROTyOp1E2HeHMmQv11
8D2yrX15yYqAXtjy7CURVwY0VhMkgWcipNfo2CrInw/CMpAMGk9FK6JNMxa3IivhxDWEfPaESfvq
WK9B5ULfE9yO9Q1W6lVVOFclyqOFnqTPmUYSw1hNzUHYfTM92glNvdeDdgR0ml4iwmSnGDgrCxQ8
qgxmwPW09i6t47sMlZPV0QOJx6Te1pHCS7AciajDE4FPbiW0+7YgXlJYN0Xjb6STXZSRkUrCAgX/
99ikG5+gSzSc5noSQFOGU1Jw2/qu8uwb40tJJmqtBefUDw4Z2/DGomvxJXBXTQfoirK6NcWyqZlv
pY55/Xef1jbSGMFclvPP/kXlzE72r6f1l5//cVpztgpop1BekBlyIv84rMFfMlol1emPmvrHYY0A
hv9KaJMm9K/eLZSVnNWmYRqaqv0jAKcxPfBPJNYJwIl859Mzn/78k7jfM2oWzX4Xb4Ibi5Wt42Y3
Vk8MqleeHMEhwqBYlAHnQLulQlyCeGbnkZD+1Z4iRLICuXjufYi+W09wPQAdw7zOJyc2y0DkZhEm
JDX5GOL6auaMA9yxWxdBeDAQ5FedtWjrgnllHSET5LTNs5UMgqsTSpaPcYqTcTxMY9Ayd9YKUGxP
FAfkSMz0OSFSJqKeeesTYd430ckbSZgM6k2X45CPS/VBmdrXBHEG+BQK4ujqG9EOsTyj4HK8qCHJ
AX51lgl1sBDIKfQll/myU9R1GXKQKLSStebtNMWZ2VG3dolgCeIDBzSUfOYdpHd7Ir1XcrjWrfMw
mm/sHm6zIGVvvNJGZsKYdkBhscNKz7LvSANKdk3NHAN6YzMmKz9+zTKLLHUdfPWIsYDEq21jhx99
zUjFGl+cxpOAB8iVCEqZAOlkGl5FIZYtlG5OrERLtVOdleNy4lmQSCOoN0vH5zbx9Ys32Y6a1Lsk
WnwidpJBQWRXsN+yJSyHpYWBGLxDwPq8uvGqeN3o5hGTPassf1sZPrhPRhcs1kXPYo4Z52SiA/fN
K0pAlmnFO1Qpi7yWM5Shc6XrKHmVXWqMW97QUwZlTm0Nfll262kJgVXtsivqa6EYt45FPoceMxhk
nt6OFrIejjJzPLSxeWepwY5uiqQcExA3Rvwc1YzBzMjTUDtZVAIJnruyLk+EcwLcHu8NViY5kK5E
8Y9Zyi7eD/amyoeqU8g2Nphmhl26GZLs4Mr0o5kyjCrzVLZsrAMSqxJYfYpYJJFYWOhOa8dZKW4N
cyPcFgHONDxasK5nWjCe8mBY1l1zRAh+0wjx1iQeWyKd3ZVJaGKNi8Ha6Xa9sYTgxCfgmrFsqeQz
DztzE/fzoJpSXupNsO0t1mLQGITl3Q4QNwMF1EKOXiAt3J3a6wy9mrWPAEqOiNXdNnstu8nHAkea
IsWMrk0a7McWkQJbobS+UVITvGpwqqz3fIzngxvvfFKHHXZ5qO8WdR8SBcrHvg3R9xyNIa8JPHL5
dDCkJGYhgAcYesamkoySQLyXRNgUkON6beuSs9GnBYpb60X6/dyQzOaz8K4kXyGHwzHidEjYoQai
nxbe3khmdG6tAiNcYBsC55O+N6xtDKK4ksktbXhzh6AzOjRjKz2mRQRKZrFYtU6wSWkfCwleKryx
xW1gOVuVz7pvv8rROgWpusJ5uyxEhbth2KRNytOFTNoVXk25VlWP4FsUdrK5Q0CSMB4KH5XVsoaS
eIQp2V0lrkNJDj3RLmG8NBhBZSP81RJ7TlzvkEAfhqTZYLk8+gqDObStaWySPkJRMsiW2Fhn0bDq
dRRlZTF4VEf1WOIwh7PS4MzQVALkm0PHJkwh5BkOyUZ3Yy7zENWUQJeNLCMktculwEWi1/TNqs2r
Q0RikSibR52AEaK36txc4cp5dROdyz+em0WxakuykkDjOxJgBdqIPHUWmvvQNenKocbEWgmFim1t
s9Z862BaERJBd6EoxGgwOpW5dWeozJ41uUmVD1NUe0cbZhV7SoX6LOxPGXAjDephExZseKDHgwgR
VrJWg/J+bKtdT3+rOAT3uPxcGYz7llZT9NYqavGFOL2Hsq1/NjProxrcU2FbhDt5xoOeBc6sNZu9
4jntvGXKMOO3XoBTvVce+1otq8hL7+yNe/OvLjsgEeHChiCkTyXCzwd2EIj+UnZ8/fkfZYc1dYKW
zS//vbz4XHfgkFDxFNKZotmdSpI/6g5YRui54Hcwtvtv//jHwM6c0ifByhFqKQnbwG/4j5S5UxP4
gwD/e92h83eZE8gD77o2KXc/1R0ZnOK8LJ14I4uMaHEJRzn0h/fSzviUhXW9ijxwyR76WMw4ufzI
u6C4Fua5JlvhpmqaN4pzqdbM9i3hXmiY2I2WsTz7Tk0l7At+w1hhAWQrGGMLQxMf5POmxROV+m++
3nzv4sxdR2mw6NXm1sVYi5IASAw9kmK2M0WrniwsHCxgz0y0YUeQTrxRtPjFCUA25CHrtnRgeeEG
OfUDG/+66T8qgeC1SpoFcs7byGnOdSpZy1Q6RJ0Oyml25+L2G8ptLIlkQMQLO2JVp9xkTvZtUNJt
V7HRBaRgdZDtHMZuYcKITwyYEvx9lKn7rG6HmedyrUgQ3Hzrd2HbHjWCO+JR7efmYJVzz3Kffbth
oK7D0RwvZl1WBAKwQJVVfK/qFaTyXlvqHVP40j4r1AY5LZQbhTcuTUoIrtVpQkZGUNcGk9yLdRF9
0wNrVmbfA4POnLpKwfdUqvG8s3ocX48WS/2uvzMBR4RYiEf8IWwyo+wc8qD8pN1GnT/3NAipvXpR
MnOfWOUaLNM8cvHdmUQnkqkdiZllBfMMN4ym6fO2j9etZXJKAEoKziZXsTLUnHLKygDKXLQuzr5n
rsGFh2VOtay7eLSOJaZDX3zz1Z3s6pUULKLo2OJCu6hxfRwxtAcE6bWhP5fImbVKmU3MDzeKF0ou
z4M+rtk7r6veO2pZvC+r4dT42ASldUjDElYvm0Q7P6SoHQamc34HT49lpNrld0qW3ejesB+UayCH
WSMqZEJ+MiNLsRf5LI7DU88HVFAv6TjZg5ywsLFZRBqexs5wbnICSpZqkhxGxd67GpHdkx+0iUeU
hCXeHPIg25KWgOWn00JfIe+Irnvieox9fYXW/WSW3UvhgBgudOC6fj4o51oau8wfkHc44MN6sjyK
xD6pXN+Aa9/zwN5QvGKTNJpyYUbB4d97FmMVwHKIvxn4G3bsaWr1k4HdJKH981n8Nz//37MYKwQI
eKxpLEhgV3Ou/t9ZzB9Jprk4vzXzD4nvH2fxNObTOKAFyUGGTXrv54Edv01jhiewuP4+AfwHZ7Ex
3SJ/Oou/PPQJX/r5LNZ9Ebkkm5ibSoyvnvOuCoS5Rj55nb0Rt5hjvfkZ8EbDih7zkR2v62f4paq+
mZuOsRxD5xwX8hiK5s6oQ9qlAFmY2RF0pw+SLCIAOsKMb0s32jpOTiiaSVSvMnepeHAXEDHgkY1Z
mjraX3WrE1Ae2j015egsOKPvR6j+rY3YE8mV6VNQGfIltgLy31XGaQCyHZg/0MeCeaAgYTvJMMNf
BTBE4pwy4TLPemY3nQ3BQLeefZY82kiKGeGXNe4m15dyYY3VpqxR6xSIZ8UJiM7ck0zv7XwbjeE2
YIZZVuMH5oCrrgbrlP+ZmUN7W2NCthA8Tya4sCLwUldnvFqHbGivfhWuA4hjZUUnIzWGgmQnFAgs
hz7dJ40+gpVPWfw2w7qwlFXtVDs+mbMxdo+2gcBEDRPUyxqUZ8aRRnSoorcyVa91p7L4zRe16uoz
UL0r0ZtPvTFse/E62M6N6mf7QdIS197DqNbbwlE3vQdeTXHf7eIjy/Z9Rr4cWjqnqV/E2O/svHtS
PYCmEzLIaXnP6rXw4LRB9OyowBnE3rq28hFPmYA+6COHW1RxPQKcCtTMxni0KaYrp37obG05DJgR
0dVYgArxUpumtbdR2Q1IjlLHXdZjuOy6+N4M2kPedHdKXPdLSyE1LUIj6BKV51v5cYRaHgThtpbl
S2+xW5Ae07QI8ImbLpLMuhucYutbBRVsPsGJTUYCtroZE31hkyQtALuhLT+68qlNimvFztyJ7aXG
MHAEVjgKc84osyNWrmIPTuz5fWiATQqDW0WGB1lz34fMmVNtAyBmbVkPWfFijI+VR/LAYUzSO79k
9+z0s0xYBGKhuqKxoTbWl74nt0NP5LyNZw6vfsFqpmVQKBnbqVDxmkAcBVrMBrO3VvlvVTaujC4B
ElPcAgUl/UF9wZIE09WB80T74TZU426dkELVc/yrGgs4aDZwFekDo7MZw/5qWHxHwt/pCcoQZCiK
FW9HF9FEnXkHck4+6hz0VMnXsWtRxg2kZ7godYbRYbJgVcg88bOQxF3qngsCcOO3hBEDHURd7x2r
RN4rfnEojOpBdbT73tXWaaVtg8xceTnBoLa4L5DONUp5KqnP+ri4aNC9Xdffl6F7F2diya3XKCRd
JRUA+HQtmuimCnL2VscgxYfZgXVBj2mVrKoiVB24LbXCXrZYBuBqOdAvgcmjH7116NJztTt7zseA
gT/Kz52BVKZH3i6c+4JMJsujJx2HqSV/7OFvCwYSWZsuojTf+0a6r3pzPiTBY+cUz5VGxG3jzF37
wSBcy2N2rdqRhZdGWxX98M01a9Rc+aHNzT3V9NHHhNuQRSNsTo/MfcEvutZaHLl50dx7HnvfrFkS
EXHk/WPTJp/GkoQmlekrllkz4rud6o+WkjKtB+gvk9sc3XHtoUJrNiVC1SGxoUiSTDMwn0UqHdFH
4ieaUdUsMKDPJB5eRe0AzrInZmFppEgssvpeMD1QJK54lRw4KqER1U6ZLGthMeHJKNooBSirvLxD
mxoRI84HIRMownuxiqNkzQIaTi95Wn2L+d4u3gFhr9TcOMZW9JDnYpHW4Y71+okNCLqUJN1I2JZG
cRiN8tQXXAe4/BY6LnnHWQ4K5EXVuUcGyhK57x5sixQDxK6pTZS4USDO11m+tw3qLHHyin7KZGk/
LPnCdnoRJNvRXrcRQZRm+uhU8aWN9Ld6QMwizD1juxurGDe+WT1EKV6JIRGXohcPWB+fK7oFp+02
mPzmJW5alCbEhoYf0VAvmj66Zvy7r9unuMD8NJTpwXWnrAZ2wM54oD7bifap0JjE+RkpcfHVUxvY
6+5CtY5m4TD4GFj8gqMPjVcYd/OyIHsBjEUtvkNXniJ4nj3enyaot1YW/ZvtUPAfBXA7FKk4P7Fy
/rSMQvzxlZPz15//o6WVv+F0YjyvsabUQKV/GqVLXPx0pY5maRRmqqSC+VFGMd8WNMHgcBjDT8XP
j5aW1hhSm8paFGI6v/AflFHAcL6WUX9+6Oa0F/3U0kZ5xQfPL/tNojJAl0/Y5TZqvI4GPIiNtVW0
YKeqROFq1dlCVFmBxNYaf56qj4b72Nb1skBnopWLDhN2ptI+wZNyUsjQFUkjaotlTy47S1y9Qtsy
AX9MiUZWWNqNerpNUFYXgjh55SnSg33BqH4s40VqFDdu2K0Zu6zSBi9CGFzGlIg56gAmqQdBb+Vz
xURWgo0dzefFr2+F8pB0F42vqCaVBa/52jbbZ4eA8JBcqAy0zzjJuZLyaKqId6vXzsNJVNUJAME4
n5VRybcxUxmXqfu2ZOlK+F0W9TNSN1dBVuiQV2paPNS8/YDxqvGBieeoEatcfEA0QnoWmesEXNwA
79FtjZkHZ6CrFVwd9iq04pWiqjuijE5puwuKfq4H5rbE1SoQUArVbdkKasMq94P7xChXnbCauZol
FBPxN4yu1zooFtXgYEfAVmWgqHWHlp1kZZBxUch7W7rbNOnf4jCAtBuerQhgT4gsuObyMYwJOrfK
Uq4f1m5kpSdru731iNOyEQaJ8kFFEGNX9Zr95nwk4TLoAbBZT3aVz03zUjjexbBzlKIY5aQ7j2TJ
SF8wLdWNs6I0D9Wov5URf/OoiZOq2Ldxx6LUc7U7ov6q6D5NH9Lie0Q4pNFlG5rDqwJYvK+JDJft
qmA23wTDohAtHy387whbiWAC1HCxkK3MR0GQSOj0mIC51yoCvmxitHyUxlmpvdilPj2TQ86kADHN
qY2wM5CzhMvVOI0uS2c0Q9LHXTGMu9wpqnlreEu/Tg7JxPaFhrwK++HkWt4qaOP3LmAFRG4jc1dW
MAqK2nA7WP1tgksA3c0KI+yqAG4TG/GBQQaAG2RCVN1JnVwSt3lTJOmKce6/VMlpIDAmrJs9bxm1
0hpFPHmlMze9DrCm6+7kZpQ9PGExhViW+r6u00e/6PfwkKgTMpuVSJvMHCN+bYrKmpue9eGab0Bj
z15f4NpASZCraxUcUY8dws3kIgFvl2LNcLRFnkzJJ2yfYXPy5nHpQqwxohS0sbiDBHPVctTtZeMf
ZdktTL4blk/0VaO+Kj4owvJjpNj3w7uiPFmVcUqxSPcdPOZU4t5jMK35mxSLR6ipp8E62hOJlWuU
me2QtLMsQ3XkIL8RZPRkULWRL21HvCtl4a5jt7sEvsm4KLmOUr0llOa+McIXcGIXovJYn3fUyVp3
cPxiQes7E0O4YX5BgVWi+42/efEUdRCBfwumbICZYkMS78T3IG/WluYv+Oat1Va/ei2hROCUxkQe
BRIACyRInU3h5cnc7SU8IFSsDOJ7KlaW321+VaR/suxnPOnbspjSPXsT/pfKZ1OJsXpQNgW+uIuF
fZ8EREAGBSZrCh5W/c/UH3s+55wCy3/zOIJPD0GLXE9cXup02f1kHME9ypX3Z1vxX37+xz2K/McU
gHSYRzBE4Cf/WEnL3yDZW5Y2GYinySxX3I97FDI+jmMJakNzGNz+uEfhKDtoWlTVUU0Mx+o/Wknr
v0MZPo+Gmb98euqoqP58jwpbCwPX8EaMYTiyNNR/yjZM27XnBncYhHalF267LJ7XfQN75Jy0LxFh
Vm5br+wm+/CQuEnSjLo6WbY5AvQuO7Ul4vSsOBmCzKXme2RGs06SfgzxW6tfigIrprXysjeNo0Sm
JsNEbW1V41Mo25tyeIis/GnAJyQyHIjRe6vqUygXKCqaOJ+4CUZ0ozdupU2AcfhmZtos4osMafSD
i+OioZk+qnmGv3MiR9oJhi1rRvbkqslrICrWmwsTLvcJxx3tI3qbs3ANwkPaZlG0MQZIXZvZvnIO
Le1dK1FqYGZWGBDkkULCSPlQOu/uqDDO7VhZ2e/1FC3omvHawg6C6oZNukmrppCsRXygRyyGarvM
dCQqIW9ptD0FSPXe5NmyLi/mwL6dIIHwASXm2iGJj8ac31A7s1SeI5Nu2VY2TUu4bXhFA7ARXsiQ
gEhIOdiggsFJqOMeNeqlQhSa6bTtrCKURSxLVtrsL0V9Bnh9iLr2jko8hmbKDejq0U62bKyaWpzt
oWP2nEPMz/GXGV53rHWTtZS0WH+3KShjx7XQzJg9jrAI/Fis3piV8qgCzetDyqtC8+9aad0w3dl4
6nenyQ6jThCIQ4g24AmS13AkDNm6FfkqTbRJ9ARY05iRyrVTIW9WmiStOgvmGhJbDqc7JQ/u1ATI
IUGEG7S/70ZtPTSjukoJnbZS7buqYwYDeD8LhnIZj0SWFK2Pa6xe66PHLLm96p17tqfUpgzQjuf0
u1TPU05X8ZqMTNMdv7uQuAL5A1tM287TVlPmQiI5NqttZmFhtppy39U556iBmyTJRuqsjrpOB2Ov
waWmEiEcsaqKW1A9T3XN7ZX0iwEPbxYYFC8iPDqRSSHzHE4EaaxKE2HIJVzc7PNFFesn5JpEUXXw
QOQhZAs69uMK8B/jcRsn41jMDSAXs9E1Hu3GOssUgh0FLyRVcNkgcXFUHYlW2IU9lH++fkYnF2Cf
NoUV7vPB3/fRTQziNxLjogz6bTaUGLg85tD8V7asnr9SDEwFrbYfEwRVPTtL1EpEvLm87XBMoZEX
zUvgKzkFjA/4MfiWhcBTXZLUAn1t9tk2twRIWpOsTiVdqFH34hJ9BQPI2aemJL6umNme8Ugs5GSc
vAwZPNRyZSbqqumHld+n51w9kBK6zQLaXL9jbt7ciSY+2GG7xOHJ6TiPixdXtN+cwL+zXPOaKyY2
CyKcc2XvBPatmV35CAJ3YU0bp4sgKlbCy6ct+rqB7dEVGIY0kldJ8/MtOOux8+wDLk/ck+g+Aq8k
X5p7MUtocaNjb2SHBrt9G4Wzf/E9aOpkOjIEx3UAyucX/SQj/K/34F9//o970PnNEeQuOzSTv4uz
uNF+3IOsRsmBmYByXHuf8wSM36C/Sp1bGUHB1Df+uAeJ38LnwB/Qbzq/X6z/oJ9kB/CXfvJPT/1r
P0m52THG41OR+f66Cj80ma8JxiVSQ/cXajaAOm7ThyAl1qnQlppHgqzQGa0O2nup8fWMVePg6+0u
1O1jHE3ABxcnZJiMNwTAv0WKsUn8Di9a4IpFrAK19iBA1vnCybxVgk7fTdIXAf294NanbDPNeZbp
rLyGJXEs2jFj4HQkwWOm6+2q9yxvYcD7GZ3o0JJpsmmHBilMzKZQrAc9WMQcreyDb0eH4MAUgabT
jfkcc+udQ8KgrSf3RtbuctfBcAyDPpf1Rrj+xq6jnTJNWDB2xyZUUwurpu4rC/oq13oSYOicrrrW
MunWlfktKjL6LUcymQlExX51eMgSm0il5FgkHDtBsoo5XmzWj7Cr5tTLsdufG6SVs6o0j5ihg42D
UakHPjZvPbavmsAt0Zj2bZl0VLcKEI/SvMCpPFt1wAC1MO6I18qWdJRbx5WAOyUkcNnIeVD6DBFt
HOMVVljGdUiN9ENvBKCWUdcW8hRaOZxmYxUMysGMjRuZym2ToTPWqcd9E42z0a3S3JpLIAeK5Vwi
OVn3xdyNzZXq4Vl06YroN7tXt2OSGCBJbm0IvGm2aMp6FaNrrYo1yiHmx+ODFTvnVOEzYAMVnsUh
hl+luPQEQqv5xcuPIkFerbWgRKOmp8HED47prowAD/bJ0jdjBwExSXCRSmhkkn3E7Cyk7z0kcb+P
8OqNCPqUFsxFBAElckR1Dpz0odfQbjfyhvzBHQLMW1mpL57hzlrhYm/xRzipBULtEsecNPm8yEmI
HRLebBLX5dT1B4axwUV75AZLrYA2EmV3Bmt9ozDvwgquO9k/LyMIQLqQHNUzY3nVJqKbdziN7/C4
4EczDkmXz9EbQFw9VQPS45Dlty8adM2GcW8V6SuBmXvp4qZQvJOLatwy3WUSshPzi+9jQskpE1rI
DI5s1gyocqYoVjLAFHYi2PVcpRtnvdneqgN0hgmn13VPETRyuyXeI6R3Hv3j2BCqYZk7s7hh68Qe
qpmgAKLYQIIHUx6pGzy+aHM6hFIIEJNokWbJrCb2FS+fNzw0JtnWPOEwtRYqW+zRhf/XksDBl7dg
JPDvvSXQ0ZK6yP0Ad5tRn/rzboml6pdb4m9+/o9bwpriiNHKCEhMX9wW9m9Au0kVhqzH1vizjsb4
DfUGqh6mklOj9dlswR/xa6Q9ccT/02L9g0tiuv7+tLr9zwNHQTPtcAVIvT/3SipFqyvHOATivKDY
9utNEm1g2uWPdnWrR+chnzESKavVqLKsYK+xNOAz1btYHsF3I/fq34zyzR8fa3nFTMWYpbGXsn4Y
7TvD3trtVeVzOjbf1Jqo9eVkR5W72FxU0TlX3gh5/NS13v4N0ZH36adPZ/rzTyPUrGmVwXWicMNy
DcEJOQGVfOq1edOvwBxwbC4AplE9mbuOpyUM/v1XVEkxvWSf28+vL+mXMW4XidJ3DB5DuUoMHG7f
nfpQsEKyFpn5zOwKEWppbIfn2EG9gps3eBaLoluZ/jaRV1d/dw1gNPOfvzCTuOCnD+qLv5EQzpFw
TR5USmRLfu9EDJnnHepkgpSD3Umtvjss1AD6fGNXWNT6XD7UUFbqN5pRHMtxuPz5AwLn+7eP6P++
cr+jFz+9VX6c6bGQIY9IB7ElZukb4bWNuNe6vYn0z8QQYZOVBZ8hp2BBXEJcaDg3NBKfJyR0PC+7
uwZXoqIRIHpMIIeFnb5TJvGT7swI+zHHHiuFcoynmzg9DfFHN9ClOGtf/x4NSzeFzQrNywOy1b4Q
mDT3Xqth6RgrmGO8AjMv2uJ5b6OVj7/E6JpXXBC7EMXysENJoDA4xPqDOLWioPjID/heruq5+ihX
2YO+RaONfZk9XmfugxaKBVtDtmZY8rakQVQGfkF9jvm7Kg9Yugun3JYSWsWCVaFy6Dplxl1KJQ/c
FnpgY4LUkECe9P5mSmtQPHdvBFubZ15BTleKTXqOyw11UnqjNwgm5n4zK71Lbl8Lu9y2Eh3GYmHa
pzCep37FYjifp95r6WU7L4K+Tqp2IatnJ6e1oOcstkHyro7RKslwszAniecec0n6uxFRVqu9t8FL
6hoHT9sx/VwW1QWpu1pd6vxsqeekfpW5XA1pCTGXWxooVco3zh5gu/BWN3rwXQXbodaIcPXhllzM
rVZ2j81wNOXOG7ZZ/k3w/5e1TYr4qy0YN6wrNLPhS1PtcmNlOEessIxlCD6C4FBy2zOk9JCPPM76
8lKxYQfTgt2SlCPw5wpCLiR00LsEGufnUT56JGMmzrWrxTpOMqIC+Xz5xlz1X7zhpm6v4wC5ZhMn
77ax71BAQfow9g01HZjCcdeHOz9+L3HN8NYr+ooL1zUZYF/r6laW8wDuWY3DZtmGjyRWZcGhKc4p
MYjVUi2RPmQOhv2rre5iQgGVco/dN9dPGIwM71qGBK7YC1d78B1Kr7XWH6im4bFUM4VwpaP31vYL
kJkLT3mHBt8/Kq+Ws9bQItyU/NPVOnlMaCPkxZdenbv5MbhnM+Iv2+pbUy+tUwHQ2eb7wpgb8fOi
zx4eQ/fRY6HEVgIH1Mm7Mu+KjeOUsDVj3MGzFNVOLdDUJPPEWEbKLtl6qJVnzUF+cFDY3WLQFu2u
p1d3Vyh80PSz7EWBjhi9JRQVZMC0lD5W/q20CI+yUWHMzI/kkAVXvz4M9lXVDuECHU0ZzeNgRYhu
MvPkukfFCZljyO51mFAdkewzlJq6fYfvtTQYdqH5ONSMtwvvyJd0qC6Y/gFF6xWIDgbwzITIc3hj
tVCYeOKwcVBrrfxki5ODXxtcOw6HQdxk1kGAodPn0+673/v1JUSloTMOZFimN2CjFqKZoRsCrlPx
6VX4VvrltzJbGCyALHd6uM3ECCn8ZZFCk8CBfBAAC3L1XAfbJCDBCDZYAVl+ng4nPdxg/QiCAzUo
ulOPt9udd7eNPCVDP7N4LcOH6mlsYOnP+/KbEN9zjgRywO5rZFScMpSt9HNteiuVOcMB6lG9WA7J
hhkM7pmhXYb4s6A9bKOJ/LxtcSM8sFJGI+OBmWFowwainEcIM4M5DmATGNqBwnlQO2SaN/2wUfVH
jW9tH3/U4DUgUqHPitpdVXEW7tT2EW1sgw9Qxx0JLcgKAM3sjGGXlIdvHtbGZCbPZkn5WcNR2fHx
IJQo4AR4yz/o7xxtVoNndfoV/g31LR9m/h6LCtOxdtVos85bq3d1vIjWYXMrup1aHyGw8L77r9W9
jx2wjzY+ILgG/YH+PdNvA7mG7CLsrd9eA22BSDJbN2JfjLtxYJ9gbkFKeW9VD8saOBh3wg1vWk34
AcKy6DEUx8DdOk/o4cMYCuuddB+C7Mk3PRzPGAVmWv7Bo/LjfS8P1mN2Kneud0jtVYnTaWEB+zb5
yOcz4H8kRrlv9UOun0Nti+zHCFPg2stRIxkKikaLqhi7w7Igp9p46xfKsnnC4D3abPY2GDRJnHcQ
awInotkYVUAdsKnM6DY2b1OV4dPcw96gPP/8Bta/jge+1Ky/lwyfLuAqNjtVx4qwicI736KxQAo0
ig+pMEjOT0B5dcZoJmJhILgERTPIPQzlhnR5JGo31ngLBdwm/IJHDrnT3ngO7ym7Qt25Sm4zbFIx
EwY2S/CxaKdG2Sx1nXpj8fOnof3qaUx1xqenMdhd6xQhT8MtvmXdwm1fWSRDCHTSdQCWhKFqtST5
a51bjO+YJv+ny3nr/8d7z/6u5PyKiP79ZaThncx/mkXA2p//flMfBg3gc7gh7JZ2vKpYZdM8Mr9A
VDhD1xzU+1885V/9lQyePj/lRheFBks72BR8qtWPEbuTOmv3TkofyUgeh731q/rxb4vaH8/S+iK3
rweZB3HGX5nZC6s/aQVBjLt+2xdHWW1NvGMKMslmRcvP97VWiFbfObhIMPrekLQTXClqIRxG7i8e
1192PV9efWuqez+9+1FSsVw2rGDTcGVT50Fjts8IEdA2LF1lzXvffuCfUsKbKffMDG84aiD2/Jcs
8P9/Cv7qWaeB/PT6fPkUos3IahHJYJPXa3XceDhnSAE6IfGS0XHoznp9mw23NYOhlvnYpjVQIvm/
eDHERCP/S+fx6UFMb+KnF6MNqraGmR9sGFAkiBUFwkSBRx2qGGTTdN3Ltaw2+Powg12UhJPrYmmH
sfjm1s8sg6x6zQ0v2UYN/sJkCe+uFBswya++MX/7jSWyCnGPNPGvfvnG1EoSlt30jfGJZ7qvgo1o
kPDuuEbtdGPKPRLC9twimaiY2xEd/PNvj/j7t+rHX//l21MMXdQqjPZxfcII2RX6vVryN8+8Uwdq
ACpTuCMBTgKc7fd0wmW7sikYL/330lnpESaBF+cp0rKFBlAL6b36i8cn/7aH/fHyfP2qNWnLeluj
VevOSnZvoN6Fz9o/9+WJuWo7rKDAqbSW4/9yd2bLbWNbtv2VG/UOX/RNxK16IEGAPSmRal8Qliyh
73t8/R1wpist25WufM0IxYn0kSiBDfZee605xzx02hIu6OiRlmEH9UKLNtHwjDLGr8CTOAhleVIR
5PeFGG7MaTOhvvN3Vh04AG3hZw07OThAx+Rg3OMKML8YcA6ybFVBlc+XpuFYtCsTRxlsTJZWsvWV
ewve97Mm2pM9xhXNYlQ2tnQbqoBXIRes4AqEAFmN1iVHaMKZgpSG7tyhhaNOtSpfCwkhxWFk9zvW
sAEbh33OT27VZi1Q7zGygyPTiIhWF1a5tNzSvAWlqvpnzCJEQYyq+5uPwm8+iT+uHjrEhZG9NUKO
TCIzyRXn2tihdcSUyVmRHkIzbS14URJGosXg1N4jGDjuFPJtfSgIMdu8lbkZtZlqW+Jvdrb/4Xb+
7w/qV9n9d7dzIwdVWbR8UFEj4fe1KnuiqpMWlbwLSUmEMpO5k7VIelc50S7uUSmz532lBatAgUpu
fZArqkVI077J3Sw95xpHxO3fv4jS7z6vP6w6TYtOVay5TN3C+nkIKQvwtKK9peh6QaeWakspZTjg
qmiYiSj5TR0zKxl+ser99TLNb/J3L1OvaZOlJ/x9TrcaQ+COsfddKrr6cFvpawWYJWTGgxWeSE9k
n5RwThKpTgEutHd9St9+T9U1pg5GV7xJ/W8W5dmD9/PlMeYh945sIfblj5fX9WqRSxmfsYZzX4MH
YsfIWFIPbiKS7mKrNWwRG6GC8uU378sv17nv/vAPr0tE/J+vxvzhOjtP8iJkaXCTJ4TBqbgSgUgX
N511BA7CSk+/SVY2Sfi7QuUXb43OAAw9hkGWILqPj899qL0iHWs2JEOidkQpJ0H5nmnCdnAKq00r
3/vVTXePJ2P8zZ/+KbmDwuDDn/5hQx47owRYAvyj5ywb3+veqp4OLQdkONI+bEIV/TIjAIhGK2wd
C/w39AU3ceuaWNRJdb4BSf/3b8ivGoNcEh8CDZMQwtEfGoOc/YNcbTWmGfQsRp10MAB3nWshEn7K
GrxsKv0CVxBXYUGqg8ZYTkrt3Num1+ytwVEzxhTkAoaKfjFIPcel3+w88vya/FU/0AFmkGkAfoPw
YxDYqM5v53d3EkNJqfFCmSJP2HdwuxEKABghsW16ab13q95JMbFnD7I8s64J3QOxeINqwHridCTf
SdELmScd2LSvr9v//VBc1V+b2K95wdzeD5of/vlf1zzl6//Nj/nvn/mvj//kIX/+Svtz8/nDP1ZZ
EzbjTftWjbdvdZs03zrm80/+b7/5pzrqOhZv//kfRV43n5Nl/uXto2qKpj1VoKqbIO6Y8M20jL9T
XZnzZ+R71dUvHv9tjmB80vAg8u4AWmIyOo+Uv02bjU/zwsK79o0E8kF1BcqPMGmkWhD2PkbloNjT
NX6fhZJrHkR/e1nOf3wo/ngTfn0M0n5xnPzw1H805E5h3Xd9qJbrDl9j1txoUXJJJOMAV+MuIf/d
aoGvys8RPqMufZJqcYWjhI/WgP8mQZThZcRlBubZaIdj3EB/CuQSGtEGks+tX2mfE9XD5tlPGfWD
5tQ6FACSvcSlVueXKOQM5McTtHX5GEfmgXROt/IBpsIasVs1d2pkwFFrLERpeLVgRCpmka1ymktL
dZ74tlAf8pQNv5CKFotBBzKyRJXRCo40SNcab4fk57bi9ZMTdaE7+NIlnQqn0qVHP5HmC8uI/En2
AZ22VDRwmBo6u29Ib5humFqDc8MzP6WPPRNYK6/fR/TJU0oUm+KMUbVN1HQzopIyxeahzAxC2CZo
fyg3SnKNFbPfyiM9kihul2WeSktZgiJcRzBP2mjYezIoa3TDufA5DsXbgjpR9Rljg0MJUfNqIdHJ
qvY8espOxy/bQQgdBWO6wcy08ge6Xz5SEb0IGzS4euUENDFGMd7Ks27WBJUQbEeUZ0VvUEbSx8rj
rTeAkA7l9RCTJ2qh40RXNvuSiuZsyTEbKbohrCg8BCxHes5SBrNe1K6gU9GSZGmLCkOkH0xjG9zH
pBLRU0iGsChU2BFFNjw2yZgTT4Rdpgz59TRY1Mk8Mc48KkJx75kJ9HN9H1TWrlLAtcT1Tmvvx+IR
yx0E/vZ2lpM1kbruuumQlC9TAKqClEUjqzAmyg5ztycREU6JLgkS4LoYzX3qtyde0YMBOgVnkov1
IMCERXfI9++MmhSHSHrvQNX7wO+l1nrjjJv32U5pAlqW5UYwEbqDsRoMNpWnCJisHNgTre6wbuDC
FrQFjCR9lEOCPGIWcaoRTDBS1qErG6FbZcboKEjKe6vEZejfxYnxkqQK2tp7dWz1QwGKwyuNUzwF
Jz/LnzswFrWPAgslwBdjDHjJp43QFqe67TWa9gVVzZSsxoJMISOQd3jOmeI9C6DJalqM1RhuEMYt
Itl/Sa32NIzBl6msN2wBDkqxdoHy5T5hr5kMlSwmIz+m4SyWEjzNGYTPmWfR9JIxPHrAbCMrfywz
upZKSae7UqIHT4bPDIKfHFBA7xsj1lAeaCQ6mOGlqjLbtHby7D4Et6wDG2tpaHYx0L+eAAlwX2Nt
rCuk1UqMqIt8qyQrtmEvvpY62eBeuVAx1eG9LxTolhb2QDQOuXoYkm6h1tTjA5m1WtYdA6/dzelx
mtw5Xpg5EV6BOl+zD6/7yNwrRnVpO+2lybOnmibpqOc35UC2Em7ziOTCwnjvsskxO/3QR1BLRgBj
gbXNcrySkocFITvIs8OqhVBc+o5FNG6L/XMIj0YcH5VGA2ioOC3Y+6jy3W7cmWSmCNWN5jEMkeMl
QJwlgQetku2K7FZH3Wwg9eooyozoVZmI7VCY8uNwhdAARvfOFDFyg7dPGI7hDLPRjZxjH+yGgJFR
tYcAjxRdUENwu6ZbJhM/iVlqtoIrFAxjNG0VQcaiR+saXPCc7RvVWOnJ66NHG8anlpnVKF6HFkaA
OEKgXGck2AzkUUzaGwOlqk9sVrhLpBtbmdzeXnroCOStFIvFFZc7nxY1kRbePBuLDjHZBxmthFwh
EsYqKfxkjPKkj7xXA7MEjbTkhx7p4Sw8bUq4ICA8gbXlhuOT0WgObyafHq+VF3Jp2jm/aAigLAic
WJVrS9fWyJ7EvnYkY05b4NNpuWkYkbPc22wHsDLHXdmTNxkxpFtFqI7GZpdjrC+zqypfNP9QNpec
YU2kv0Ze7Crchp7sFB3keCBsCoHsckTwV6Wv6DgvPa13C+nS0tke/I1Zk3iFg6DVdDci/ksacQdE
pzCylgKf5FSBdtWcRbr+Vjwso+xFmLUqsrcQumrfEDYoMFiveVAn3AweKZnequoPQ6sy17jy3mDs
5hRDS2aYORMLJdjiZlg0YJNinM3miLRJwkhYOHn/XGmXWFGZ98l2178IWDZwRC4ZDrK/PSfGtJSy
kdsNh3T/IAUwTMPMFnAcethaen8fcu6eMEkU2WMwgJCBVWdRMg+pafeMG8buiwVupU9nU2Bmj8aE
y06g62AsM0tEhAV6CGhpIq5HNKUK52Tyy3COMkVG+09+J/w/s4hhszPibTNu9Hopqodevg3NxGF3
Q4bNwGK8/TcXjdRflHQmUkNQago14d8UjUzMqcs/Fo0/Pf6votGiCgWgLM1cFoSIfxWN5idZQXqC
nfyrQJHf+U2prwBxQbxGLjzKSWCgFLHfHG/KJ2QqBGbiJ+BYZ+j/SKmvzdFl3x04ZojLxyv/oRWH
LnAw5Fbm6F60/jJjQSqnpQxCGWUMRzKyQzNmqQx/ziWBYFlAlxLYsqBkz4jpgLJD0adJNTTmCv/a
OidPW0H5B3LOV9S7sklWFvM6vamOPndwF/m7hoCbYGeB6Q+uQn0uw2OEMkUfECAGpwEkkoZuOCc1
JTx3jfkumOVamJr15Pm2JCTHoJh2mvJcNpg1jxSHt8VOv4oz93MRvFiwKrXlKwF4ZrvqCJDwli3t
f/j7nDE9CI6Dt22ZvueC7Mb4lc1ZAFIwqy8uIZzFsKfDVtpCTa5VcJyHXFN0kLzHEJNSS3TsE02E
Y4Jx1q/AvDwV1HUZ9MfHgAmjJIpHQwxuBkl9yDLjtpgF1qmNDpXFv7uSjXgQ8mlnDC9Dpm7U5BbQ
2oJUBQZsZrrSGuT3OhLNLtzU2eA2ZXpS0t1UMMFKJMBO+cKo9hn2nZQ+RW+8FMkC7gyY07zZDr0N
hEnQAS/QNdSEc5JsNSZ7KoFHw7YgCqt3R0AAbFEyoFN5mp4tIo48dkAPx5ug3AUdLCgy1mi6pjK+
i+4mDc/KuEkFx9BR2p/kV/4Uzt/qHS0E/znzeVJbBYHKSJgRdYzb+BrdN++VvmsrUkmUGxMZg2tF
2xJ0AEiakiiAFYlQovRuMNvVoFg2tHjNSwOa2TyVgtMJYFOqhY7irptfZDIKLkjA2coAxMNiWXLc
gLSvP2Q30xuTfzomtFNzsNclFD0w99nGUGxVcQfil8knGVbo7FrCgRNqQlcozYW+Gtq5qVDxHnuO
UW2L16kCaQrjjyABEACkay6n0rYMvH+QnBfywSPeYQ2+C80OBS8sCGvNeyEfZimiv6LdRkiKGi+K
R4mr9m0ej9VDpf+lOrRntWo7j2lwK9+2UI6QkkPWt9h1IM4sGrIwyrVhHprBaS2b6+qgOtcQJ5aI
umRxhZWZv8yPCdmi9Rd9teT5QU+Y4YSXNt2lXx/E9wPe2Gc6zSZucnKQDPSejgAlT+H5rvTMLpiv
QxEtbYYSSEfNuxIBIiFunIgY9cprE4haxDNZKTJudnbj9fBKfYwwZjabE/gMjdXBWGegLRO9R7F0
/FTgPMPAnVT7njcFWhyS+a3sEdU1F1Z8HlrSEgjj4cIn+Vh4CMCYzgnSRSWLfsruOt7BUQqXqP2h
imErIW5HBoPnqPJGsL5o4zl8oIPaPeG8Hxo2LIL98plaFNp6YLEZLvy8W4nBSeqBPRJZA4JRu5Io
Id+OLsVg/O69wd/O1HPXbrLiWefYwfF2GIRVboUOtA4glDkKkDFAzROcPeW5CF4zaCL4yb0vfbWT
qQH0G9Malp5PiMr4orQ3ofRZI22kf237V1z0UnsdLbvzAHBvDB2BERTZkyc8Tk+Qa6X0c9h90UVW
vcUUHjldFshAXR6sRjcSTlWeWWTe1+RgFw9Cj9wDayyHdMEdyGkpeHLYVMv2TWXR7ODmpWa4gtvL
25ZsBvwKPS/ueAt2vIwPTHY74VUXCTWhvKiMfeHdssUL1zHfCoodigsla1c5vMHmlVRBnK/zCl2s
zPHFR11TqodARnf8xAdam8M5rH1lIM/aYjESgPYtA2PP0+WnLSjn3hLZxMCNye9I+uVwDl9w9voU
ai98I1VYqzVEvGtJcsxjO7xGqi3yL4riK9dktVevuOSBw9fgQU6hTO6kZ9n06bipOwtLCAInXL03
kZz9MW34l/axdHzwCu4GJLESX39bkpDQSTfqY0ny0+O/lSTaJ5VhOfUITamvtvm/ShIQcZg0dFHR
pD/s+d8qEu0TXTUkskRE6D/gbHkMv85CuarIGvPEf8Qep2P2c7v+w5WrPLHve6CdFXRRCZpzTRs2
2xYQyMJV5p8Tlu+Awpjq2a2rYzi8tLmbFi7ZzJ1wivWr0OOH3bT+KTWOJWt/ogHEx3fn9p2tS6cA
2lxzoxDlID+jP7eEk1BvWnE1mFvJcyfxYgR737ILbW/6+HxuCTW9HwCKDBv1rlUeK+oQzA0SolZG
b+4w7Tk5duaWntpEwn3iCum1P8y8ABXDBMfcfTveaPHTMN7L07bWL41xKPUnHbR+hUqtyw7pdMNB
P5yuKX+IU6Zp1Whh10J2gMIRh1uhcqMIiTuNMCeM34YvYrISEB1NblW5mcbteIMjqUlOUEUr42BM
+0i7q/AqyS7cFWI2R+iV5u1A8Iu2MWXHN88SKVuFLaiQcQ66sjONczOSqMddqDgT53J/Kd6hLYLe
PaubrBVqXZ4xep1ZdYzmiDYNf8iBi+aVUMyXcHHxRATFRk42seHws32xHwJ3EO2uckVeAFzl3Ylr
VPsTJ48SXMF75+9L5VDyZOITRD/fWObFbZ3w1m698UYgiszahdVRiW95d/30bIKuecbqIpXbclhH
2aMfkp5oh8NqQONTUkvwfO0+3I64QwgSK+z0xkfwKS3mN4E0JZmwTDM+4ksxuq2p48p2R6LTnsVi
b6jrGHdk0ztGd8zhABUBbpTxppnu+/RexIIoOvXkGsO7fKcG1G33U3f0gosRPWneDe9TntwH3VFu
ngP/rscch9jLOKbJrhvvefoG2Vohiv/6wSLzI/4SDWdFO6XTVi/3dQIBj6FxgLyQ6kV2IClwSkuS
awhpOPQxzq/j4UkCY948FPQZ0+7EH9f6s1nc5gH7KkmQXv80gsGSmAEAs2OSa/MjQFMWqUj3kWNp
d8r4pOkPBReMJJQo7GTHAZKxqTC9KtpmxoQ1zyGh0skRTxDGv6M/3vAfFvUXL14VOX5yloN3KDha
hSmiHD0OrU9y/wS4NnucFjk7/xcWcrmnUUx/lYOlE2SP9Ru830Be+YQ/Ko74lkuPIdYaroNXgGG6
rj1o5k1hTYto2hMyRA0xM+lpJPWrzaTjz6X90RNvtvNDgo3CJ1V7MKQXnaSx8E0Sbz06YVp96bMX
iQKWX1kuEBqO8Q6IAoTCsnDq9mT0HFBoX8DlUb11TURUegJE5KpmSSyLZWvlzmyZj3onozzr9QF2
4EhkOep0stLDp+wQe7baHBuSL2UurcdaFFtPqnBQyktlkTXqiP2x1F96gr7ok55VWM1bL93o7c7P
DsHI5nskNTQL8Ecmj7qSLIzireTFj/XbhNDvqN8XnLV8Gh+dbflLjxApaO6Ro7UnC/6l2b3p3Vvk
v+HGMqudddUj1hTmy/TWrZXFiZ9Wn7XkwLKMQzv03eoejRjOHBRkdPhk0JgW2VuArdCFrhiUM+Qf
CO7LVhLRdBzwvAVB9QbUya9fPTDaYRXO1NqFWrmCuapcRUef6/jKSu4d4BFqu5vDHbltwUoanA6X
5sv0lp/wtSol99FhEACXUXuS55XndvgibZQNxlvyB9jVx9thcEftVKdwoxaUbNTnFGu16vTi0oSM
hVQTU6l1B+03bbe0lXrgoTiBCm4ToGlkwR7gP8NFGjU3JFX5LbmjvMdx87Km80XDWg5PvbTybR1f
UG5P4S4oHJrpMXKadAU/Sav3K8hJ4vDQmTTH71Lj1crdKNwW3JQvee2WpwpR1R1nJ2rc0XKSZyPY
NndgzeJLWGynbKkfWxKbGSCKnBzHoxUeKWjSaS/Fm6G/q5Rtj6CHzxQd6n0lnqZxmVgkvSAItQU3
ucXMKgTbsFmK1npQtmNtazhjm0tpXuN6WcMKW4KvCvxNDtUIIl64ajdMRKMJIbHrP7GIGEuVLuhD
KxBiTYIZb0G+JoUioKJGtd1jllpYZ4v+JDXaG/g6DG3vhAp9DTY1LpxI9Ofw3dJX2NPTeBk7kXax
kle/XIMsbYblcNe8af0mrSoax6gvc44hG4NMNOFW9wO7au3ac8rmirEtSuCPcIl26XHPOuD+fOO2
JLgYtb2yr2mA3kri2nrGyN9ApBI42Lpxc1KUNZ5iHSXtXphe8OH75YFbqCOPiYRkaR03mwL6arMR
lG0ZHOOBxLGlp7tlR6P1FA0b74ELG+4C9hCdI4kjy6gblyQoxbQAtOpcDQduUO0ip49hvlayz7my
LovVGJ40Xsxqhx+Nr1Q7FfJu6G8qc58RTjZ+IZWI6CU+xakw598ZqzkiLjz5hGN2N5F2bpuj0q0j
Xrf5xck37+RDGgoZeq6Yn3JzI0ybvtkWmau/kmPYWm7E+Djex8qe+D8+wR0soXxjIn7oHLh9uUoY
4g2MuEJ9iPrriBMG/gGST+4kHzb0Um6Q4K6ImBzjQwUJLOpumm5dwzyRkfqcvsZEuRYHnu44GofU
w2y3IVuy9F98z21BB3bHRr2UrIjmalLcXOIYkiF5XsYtdPxl25/V+hKqny31OOeyFg6UUYvVplwP
RxBD0lltt0p/UIq73GCnvx28e3huCmRBQstlY9t59/MnpcOOmd+JD2NzIc9VaE/muO8Y8SA3LNY0
LeizD8lL3p09SLslDWSCYDeNTpwhT2kbW6w0CI+WcuRUgHkZAXK19XOmsqK7oXIX63cyAaa5W0+7
SrvB8wliD0JRfKuEtHSXZGkN2pWYJD+7FuzhXr7hHqmROKRr5XOGspiHZIjtcE/R9JHBBT0YOlb5
VVAt7rT5jmAF+nJPuJ+OQqGMFxUJH9zdYbw15FeNUmKXSbvoLpIeg3YkTMQZT9JE7NOKANOFvuMC
ktLRqXUUUhX9dZWAfiG3nkmiaaaukCuoqfY9N2Ka4i4oyCrPTVAGIePMcCeo6jYKLzmn+zA66+GF
rWrgcFug5m/qndc+iSSYokUoXJD6kn/XiBgSsq2KWuoSfeZQjAS7fmrhzREV+ZiTqCzQL+E+YF3c
eA2oqitZJ7AAo0XjtqVIUuCSL6yLGrJgpX49RmtW83CtrpWY7t1Weyu2SDYT+WBxS5KszNhskZ67
8lgh4lyGjxL7z/MT8MZwz3A0FdGBAz68Jf1gACiz8nwIgTRkHP53i+40S+5z4niRmLCsmoRrVitw
nPfiutrSj0AfU3orYHN6/B4Le2R3ITqhFhPDcAy91TQFy4aeIVOKbB2bTiXBET1/d1r6c5b+f7IW
eVWYNfV//of0C6XXx0PHDxohr5ACU8pyf108WhfYocfskfefYNqcM/0KE7TlDOv40EjLNypevBXi
KT4wUHoIHJ+NeMm6uKZwXjTb1tZt6l2aRYv2SM1C5G96NBySG5Q9bPhrfstsoz9s0uduMzxM12mX
PCm7fDutp42yZvr4FrvaKtxI98qqPmEfcM11edWWnkiKaEmwbO1gOT7p+IM3jRusW1s8gZcW7cFt
1+mJg4hjUsBsKts6tUvpSbiuqzvgVu6qtuF/casiB3erQ/Zcf+nuTSI0FgxIYS4uSKqng3Exvlgb
faX9IRL7l5696bsbTALA0WkSorHvPk2zYOXPg/bxc4oQBbjvzJH7ePb+6fHfzt4m3lFFMWZg+g8h
jDPLwFDBaamyTqziPCj46/CtIN8iROYr0eerTfXbOEADm4cmBVgfjfyvj/oHEhLZnBVpf+mP5nHA
hys3fhBIQagmrybNaoAFgz1ozSrTE29R6C0nxAiBZvjO4PM2MrKVLMe0iOuHELv0QpGU27xmNW/K
FvnUPEbMD71Q01QsN/K0TwXCAwbj1MjszzijORQK0TVH+5v4QEfaZ4V+Y0hcd18WB1FIL8CFgZKz
GAktEj0cJ31pq2RkaUVwanjZiPWSHUJEIOOMT5GyUuXBDhmnT2p+FDXBmYQSUG18N6dT9DU/rwjC
cbC8tRml773xJI7SNgUHg1s+zwQ3UhKovpHdqO1a6akqAmOn9slRNkHZAZNVM3Hbqh3+2+rcY9Xu
LG/PqOfQjeGVvL6dhQJU7xVsV+Eqhl3CFpu9hdBGdUiohR5iYWK+HNElF9aJUJEnlUd22nu3jSlH
iIMt15h1vNQzXeWt09E4DeBQQcnaxcTBwtMBo/lBsa1jPwa9IDlxW91FpY48LB2/iFK7DUreMCWC
B1RgXVTpueXhsfBvjFA9xpbgpKSCRSnsJDYhv2biD5sB5aVIHHhBbOKQRQycZUxMhWm+dEO3LnvU
833qFJZhW62+7U3GvQZTbwg1d+yyiFQwJ6qetuuIMVga5L1lcug0COzNlOvWQK2Gl7LfjBWNViDS
YaIxKID1XLKW1ZmtJmQaTrlT1PcaFP6KNnIWi2jaWpoj0Ge5OmDIAlKCIqVnPhhnHzCombMzA6bJ
QpZn/m3pXJZJ8gmKhaEOdo1I8C+A6G4Id1mPnQ2eXq7Tagyf+uzSj5ErKDg6RUfHflbgPvVH5U22
wtvah3rQES6n4lzRAuDKKJvQjkB/1+pjXsufy2xk5Yw6WvIKWTjQoiiWG6G3lZrkMyymynT10+5G
rIAnk/npqTBTB7yeWb/ylRzTA1EJUf4aSu1BTKN7OS/FJcy5iqGxwolllK4d9XgfaFRmGVsFY6XG
p98iHoiPXEMVMjeRPzktfZMsToHwswEnOKnAA934QUlZjdyYGtIHtku+AJ4zYcWneJlgp61Gce1Z
l7qgHDE71Csi6LpA3AFq83x1EVrquuUMBzN12arGSmnkh550F7O86CHR3YJ0Mwxxasv99DlUu8M0
NTuzyyFykHESJdkxGNjZU+8mbAfbpNEuMByqqQcSQd50fAJgdCARwX2l1XTLCXnx+f9pYUeJuKmG
jAB0dZcia/q6Ev9bNx0iPWYojUGgGHD4v910cCf8NIMmTvLj479tOmRKklwGFI5xM/3Z74WLsBFg
Leiw3xT1Q44I7Hom0FiqDPNryAg7xbc9R//ERNpUod1Dt/mnsDjpFyPojxf+Q78XApWljh1n2BJB
ihZnGKw55CX1vjUVMoDkbTDQzpFgFpPa3XVuot914e1Qc+NpX1oRxhpjsmJOHkR0ZSJ3z6CSlX5o
54Z8UIfCEWJGweXg9lZwCHMiBxPj0DMP7GgESkycqbzPUpDeB3J/oMOo6uWq8yM7NkbiKbqDGraO
WlmXKaterGknoPkIBqcU20UkcIqozmp8rza4A1RSso3yWnf1XYjdx0DfOOmTnUHV9OXC7jI4q8yY
dYNxNf512o1MqsIXvR/AvEqkkQ3WUB98LaHaBASb+OYahcAqQaBV11hOKLXVOiWlSTir4TbrvYWq
dqyfDNareBOY4rasERoKcSna8chiJVWltSx8uWI2pjzHhRA9kOt4B4d3IXe05tTJ6XoxsAW5gxGP
s6HDg5OH16Gk2VJXnGC7dt/4zUsn0VnwhJagSVV/bwU8GK2kPqE6f8D8Hy+lBu2bJuXKQ6wbRIEp
HLMg68Qeq/Egyw+TOaytSUW0nJgvFTatbeWJu6LzrokqXFLFv4dcdPbJAkXszJEgDnOZTobApFka
1v/eNcHkFTThOUowxQgY/E0hys/9sCb84vHf1gTrE9hGggH1GaDFvY8F7JuY2fqkwjVRUThps5D6
eyqK/omcC+Qs0FR+RkjOUyXmQLN8/R+vCj8o4Vl4Pj71+SK+nwLpNdkEEZyiddWVjpBUT5OMssRQ
x8++0jpKmm8r9X4yezfM0ZdKc+osB0O1WKUY5luVRovc3PsRsacWVElzIP6rQOhxTbTc0aZg3bPb
jZmtYBjtQo5zHC6VCRQEgocAiWKvEOVp+Dtx5KDem7h35EuYDOhjU+a9Rq5s87Qg1LPYRRy1lQi3
qzAi5zVdaMvDUjLQSTS0I3XTo38qM4TPS9oFZfylDdfZAGBEOYuRzhJylWknxqXCulZu/aiwDS+7
YHOV7WCeeHgMNgxEwXMH9DPIJkesHiokOElX2XotcapHCiaTJKFLwxYIop3T4AAK4ZgFffdejWpn
jPXYkTzlmI3xVTMiaAifJ1FYCnJAwHa2scpDqh0raV8b0Q5JuD1hzanC4iS1+rRUktHxZOtIDhT9
q+klTXAkp8JLpgm20WbXWk4edNpxEc1bs3Snkd4nayTdaGS1/tzktmLicRgz1yozJMl8y0UYx6RQ
hyTvTg8ztyyjZPo33+UqGjBmvCSXEmDzmwwxkwiSj8dN+K8/Pv7Pu9yUP3EMIZiG1C+To5vFLv7n
Xc63VAwws1/6p6BpJrrUIJYJB57hM76uv/Z+ZsdcJ6BYMhA1jR/6J5YFft0P580fLv3r97/zu3RG
LfVWPZjroUrvJIVEgnSjkJMhFpi4ZyckzX9K6qwMbEqc/Xxfczoi6bi3YY/tGxXRN7JM2mrLiI1M
GvTXSopsX0TnagSP1C8rtTQ2Wo/WXyn5Btu9x2yoJz0qnFDQx1jly2VppKcWQktSik8lEiIUFKWf
wRbFc98z+8mjp7BDNpEPhXrQ4noOTqXtFuhbcXgplPcu1tDs3ynpS0Ai9ZywnmZMsAhtyY0ALw9s
MK/ob3SZbVLpJ1doL7X4IoEI9XEZDIAe6owwCdlHjpbD3vDiBq6q7yqV5jZNekjEadnLPVOifjd2
3boh6ykTs0eLwMKcSaqiSvTAFTKa1epY6UAl9DDZwrqt2I6DoLoaXXo7id4ptZidhuQ6CNPKL8W7
UaZZr/enUMexLbTGM2A+J1PjBzP0H31F2wcFjDSa0RrebVMliKT211LNTD5GKSdJPhwj5Yzw7chE
8jXpDdIi/GvQecjg/a3Yt5eqfRNIXqiM7tHyrIMJsMLLRrA1jMjojUq8m6X6eaZ7tNGtaJGHAvUG
x28KgK41hmMVT9CFOFl07Eu4bRneTfuG10eD+1LMp1aSdUZfeMCq7JipcCOHCMnBTljGrqaJCNd8
mRE2BorbtqrhijAJ8K5eUn9JMv7hFp4JEt1VqPV2ptSLMg+ug2VSQKabdCJn1EQMpfVvYX6Kyls0
XGaq7LwY8ZSfrWvy5hKJqCRCo66hKixxAu2r4blmxCrV8b08L/TFiyYYtsBgq1PinSF49LRhoase
RJ2cHnW7JByImodxiQZ0ZRgTVndCvypVeiwH9NTtxPYR0UQOVHml+cVeJY/SQLvLdN8Tn7SW2nNM
7CaszwPociN9NoqDnxJso2LK0VtSXCcIsnI7wcISzr7XAzrhL2a4QDK//VevvPCw8b/rrGekUswA
jr/T/ZKb+OPK+9Pjv6284qc54JkcalM0dMmYOdzfVl7pE/HPQO7+dJF9p/vVWa4xr1FAaV+LL/AC
fx26RE3l3IVn9A91zj9ZeJWfDl1YDTEbQgEnSwxzmvEDTSLrzGRQJuAnvqTDpGGV1YurKJhunYwV
xw//BEzvsyIcpphoA8lDLsKJXtWFtRZYRwJf12kE1turVvyhoyA3F3Myz4rZrfB63Ygl/s4A9paX
MnQoG1zpzNiDGn2YVfgCA2hp2ZNk12N/UrrRLSI6FHV2HUVjKWB3HJpBXphCvU3G5DVqx32GXZfs
AgrAfLSt/v9zd147kqNnEn0iDujNbdKkN5VZ/oYoS+89n34PtdvbPa2BhLkdqDUQqibVZZK/iS/i
BDp5pHkdj+wspB5NvBRdmNRYp7pjUqoMJXKlCRAY6uAF5PGbia8tEjUwOo9kFMhsnEa5XvVwSFOT
VUGMHqU5PtWMwi1p2BmpgX0y38tVh2nVH72EoFAUqbbO4kf/U7lVM5gDo2q+Gpx7GiF56tqHHN5P
Z+EgKq6QVPd1GngCuahQ4sfpkwqpmcQTb3MJG52y6l5Ap1lgwsvhL1KNF2WW14HKz8fM5MdeIxQQ
zU7WNQ9WZO3MXEwcI3nQx3ovxUfLJ5WRpEG4kQQAaLQj2QlMKj3oGBvW7ly+93V7GHXZseL5Q09Z
GqAoFHPu8gzYpSB6AmH1Pp7fh7zx6Xo7+w0h9vLUBjezphiN490lDJkS6uGxFphuzYJ+TBKF+IDv
+YFOloZO8K5fZ+lJJ84CR9Ydy21twkTVsnWFrETNdD6JaLbmVSX8kLc6w6tvuVIhronTkx5POzJ4
XgAXXMvDTaCFnzGJGWeAAu3nweItqR79zjoiiVFqAKBnZC2NLeDKY+r6orBVmuyksijqBtooDvB4
qYfoQY+Nq8wC8FYpWLXK+z5/lYZbFfUnqPi3RkIz9n2MQ515l8nseU26F3zCQzhQZlp3S5yyuszt
XIrjlz5XuczC8SRFYuBJ15V205YcldsU05fCpfrJ9Bnvhl8l5Qe68RaLV1oc7cnEPNMSeqqEGWOu
6XI13qWhcm6iEfqXcM0lKA0RDvSwEdZce91xHA6BGXy3YryZCkh4flmtY7hGBmAurciWHY45IoKy
MthGG4R2Iwp3Q17BaWi7bWCwQ8/6oSsYxWaytVPDcZNnzTETFcZ9NPZBPXYMGkIs7K419rPRh+LX
Khs01XuudDg39jNtZFQTYywSxQJif/rYiE90khJZaz47fdym4+gQpd/nPZN7ubHs1PSphpve6kGr
3Gy57GcZBTjc3Vxx6ujlZJ6UFeout3pbTJJLEyf7MtNuYlAcLIF8HeS5kJ5u6K+AXO0qo0h7zu+z
suVnDhwrM7VTmS7PVQlCQ7/6WbAQy3ly30MpepJ4XAZFghhOiBxTuazGOCZke0pu42hdZ+RQecDe
ITqhQZQ0whRXdMfYeJKCDgTjVS2nk4BHOeOeVYr6S2yea7w5IbJpP78tGbCC57zlDUAZyiroiw0l
eqtftpC/mDzS1vBvR+A/7yG/jVxmI2zzLCy1TUe/wKwl26H2V1GQOLUV2uZSSh50r5aZbWj3AAk/
uTE1hjJU/kUiCcJVXy11WRpFsDCeFYbIbdNxEU7WKTh6nd6SQhW3efjY0PMqKjmO57y7lY1/qoTy
bi7He0Gt78vaXA9AQrqxglQPVl6AGy8aJWVaodPqxVkNOq8im1fTOh9yXrWE4lBmwate6p46okS1
MlDDkLJFbusVZhgr2ftjcmeWgVca1imm+Eecz0OsvnfDpxwxVAqKdc3qSje5zQaKF51rog6GLnjs
RXAfs+WmjDIS3kfx7LsSw44eRlxXfNJa4GajuR9m0dWQ4tKOyrf2wUrxf2jJWojwHQkTd99sm/I8
qaO8z5vcNaR6M2T5zsJrGdUJQtrAKdBqWMAUlTUFSJ1hyue4x8KCGg1RgafurPjhfZGTZe15Ygbc
F5MCfWXEN6NNo6dVvs5nODay/kXDWxTcFFBmnfIxz/2dNd8VYrUOkwDvKG4VklktCEhGrV0gHf3Z
uGj6AIyopXcvqlaNRFuBplMYk64SA5Nf9apph0LiViCdkwITo1Ue5qD1NKl3ImW8H7pmE0888a16
boWaUUvsqpzyEqN2ldC6xwJ81fT5IEhPOeVFZeTR83g1KKlVyE0ApMUFSKvSBPal+x4C8Vmn5L6T
SlsfCzpyKOPDJtlKuxxMQjLop6mXECprT8J3oRSXOedYXVNWmxrFU0jq3xswTCmlyA5t6pg7DCAP
4kblrlEM/bqzjK2v1SdDio69iSUiqjeVSj0VX/UUQJ6TCZvSu1QZ8NL92dG1eAPf/aWmEzIuRgPN
AKyO/DorwkMVlW5b+m4gElJAe8VTd1NbjwAxRgXfZbKR7ammYvRBwWhdRodasLgMAajGZ2K01XbA
K28J8p2i9lQa6YeA7c4AwFOJu7lgtQpSBA38dIJE/+Lo9MG4GXr5QZjLde8HwG211TyxhWh7xZqO
dd6819J08WWR0FT8aIB20nW8Fdmw1ar6lMJ95BEnGRJwZxVeUj9xgj6gjFBai+Loii0Q2iHZgvz8
HNTqaSbTYkifWg4ATqmblZhPB2UAXqpz/JnCxJ3wKw7kGgVuXlkZfCqRcVRLoLsZCSuMlEC7deWt
mNtVBRRR75JqZVApOgl7zg0rgXh711D9bKgchrRDI6hOU36SCD9byNqCxFVWDZ87UfuuVSZ2E7xK
jlRSKSG5R4UtTfqWnLbn9+IqVnzoiOCDiopuJ/8haXzRJn3uLJmQ0XxX63RTwHLV42qX1xLU05be
z3kHv+HYQhU1hWEzydKVLjMmV1bh6Wl7FsLQtXqfNZeWTa2c7YR1bU6VbVlzihtH4DbKWkjpgTHD
rdU0zYpGkRcMLg5k95NQfiL/u4JGJaNWSvwGqMzqM+zOH6VeeAUz1NS4CKblzPno8vY5tP54ryjB
mmd6R/GKK4nmXSEE7lRr31UCOVhLbK3X7b46a+SZMkNdqZniqf2XJX7pxeKoEJnsisM7+XKMFDLd
gpP2EhkD/t+M7zHeliKbVzMDNWwM7uW4tFT5ZnQkZHG+WLS0VEP83BcdW6+VZinmSiX2GpkLI924
5jAlTqUzV47KG7mI6RQI0fWfq5hhU0Bs5uEntAnpY4kQ/Id7G6s2m+5vBo3fX/9DFzcQuDTZ1Clz
+N9Kwf+/txnGHzr3MhgbsiH+SzP71aGBCYPrFJENMOOSwQzrx8UNMY3GQ9okiIDqhoWG/zccGtQ4
/XZc+P1b/00XxxMBu9dXaI4rdZw71QjQURJAzxfgaRZhmAtKwW1ufMnn6TZ1p6xFPmcEk6k4tXsx
dBsilYkaPKpJG7jMZ+1WxZ/rx97kvw7BVz7STouerA7zsQkahBwsfYLklQMpLIW7wrD4uj+JIb9n
Pu0B3fBldO3OjKa1oUDzjDHvCaVX9vMGgezYd/OesnevGXRnFKfnlO1R7pH1Zob9cYp1tE8AIuFB
iDSMC7W6ziRQXnOJyM4eThrI79O3pjJZg4TsGqSztQmm9kPNtFc9SvTVEGJAUXPt3g/S53ia3a6N
Pb82z+047IZl64pibAWm8qGICIoRrupG2xVzeAW8/1ziDB4GXFFxVT6pBguIXp8kToFj0n4rdbkS
KHsnOOXW6YPYkruQpM9m6r5GU/qSc9Xp0q+urtHspVNE6FQjNi/NmXE044YOBn8Xx819FDEop56i
tkqHKggAPjVQtaolAWWoKWbF1KTbR00xpGJyG8tDPZs3Q2rvRFDNp7FvXTElXt4Nyk3vgivjdk6j
dB0MEfG8Is3WItz4tusUZ2jNDUd4ym+Mad8lPRb5IPuOEplXm7mXhQzpSYPK2UwFtixygS+J+7Zz
I30q7cRBi5v00p+K9w+7dI/jZZAlgvQJp/NGZOWrgq+eJJdElt6nEcQqYMXNfnKdFCIrw+hoPZFI
GjNFYqfpqNl9VrzPM4kZaRxsuBC0hND8lMcdZ2q5EffQsTQO241JnVC+V1NMPWTZxoBQpsAUyo2a
rnGJtXersca7Xia41/+5yx6Vb6CCMIeh2dA9ILLK/Idlz1RE1sVfl72/eP2PZc+kI0GHRSRrpmEu
//Pnsmf9gVMNw9q/Kux/T4VJCEiiBZtLRT37lW2k/SGqrM3LiOHv61Ussv82KWBRJmVmygwmLXqE
ls//MinouHgEZl400MRobVwwOQyWiPXejeR08TMqTMR31RkwQrxDRLU28/1IdWUQ6i5O93v5sdwj
4yxDcTQWp90YJ4690dfVQDV46ffBjvby4G5+YiVwSF1v+M8+vXG4rckAQHzAX2BhwIJhtBQYwEnh
Yt2B3nlKb/SJgLh+gL644gT7Ot+F3+pKOfob5VU8WyleoS0YCELoHeUjtr9BnPBAUwupK9+sh+jQ
73okmh2f6/QNYXBzhcTS3MkPhN20QxYD9PMMLkzZgTzpY7Kvz/n5Pr3pMGaZkaySeUPx5Um9Gtv8
S8fytKYf4tngQoeoDgU/MVbhOma8aE8bGB/PIvVWdDcT0ii5OVC2ZjN2cXHcksjgCkaeIIRC7qCN
eygWO/8NKh0pnmjp77Kl58nFyuAkjyMuZukggiMSkUJmfU1ZeohUA+Fi1V/KF9i45X7EBi9Y67Z6
6SS3euIaxelQ0Q+SflBwhXdvzfiQAh0IzGfd5OpN5kjfyfG9X+zCryY9EnThY5iHg/mtuU7SZmyc
hKWU7WrVrIejdG9W4FXEJ+AanbCWDE9yqFfI3ujcWhXDtUNK38/0sG4liwbXb0Y3A+ilaA8lCFjM
KWaRzXbT2/AGsniEHSRs5nZNztmCef5lvWd31UN2rJ8AuouX+brQ7Fng94L+muLUEg5F8i0vcuVK
XLyKIOKDlX6JHoSTeRkbW/W58X1lX0BMkn4TSnYTr3PyQwYa2LsqXOF1m9Gaxjk822HEOAA4t83/
2cyi+l5r5+DO3IpsgE7sZTumWWyW69hLHqKd9i5gSNY29S2/cdfon9qNf1DvzfvyfcSEty/3JAsP
JNuWqt+1vvV7V42hiWz4l5kAuZZXXuD13L3PB9k1NtNXQwM5X6X+RKVwA0KErncqxfeK9hzVTLFt
6Q49TRJtfcvhglymMx4GV/kYnXdC5zbzjOiuWZMrZM696lz6BzdTtoP1DTk1vk9D13jm/tqpO1of
1tlje+jBJtvdNxIseBu1sqN95g5faDc2QyxwUnhBJd7yXn7r30k4Piwg6Vt8Syga1dYBKQHloVKZ
nCGiIvPdmnWzjs/9RrmKnxBsT5ZtXUd+3rodvDIAktLnAMGx2RfH7kH86o7S3r9EsM4b4jf5PoG7
ZcJYl2MI6fdQCnTpqZURXICLolhf80D1sq+ic9r+ZBGzTFe457TiUvZvJeY8+LC+uZksPm693d/z
w5ifkgQbwcrgdmGnMZ27CoW5Oa+pH5j2rWTrJsyXkiBmR+OAotZckldK4QBqFTaokPmZJMVjT9Xh
Ez1ZQk9E51xNaw1+f7HlFCK9V1yWkrWP5xvifLNP228VPwE66z41XpdtfsEE1v0jU//R9EJhL1T/
2x4D3ZX0H5x8uvtWGnGb2dMNOGtkL18H69TSjgEN4TLNth7e1aJX6B66ColPfn9QRRFk9jMLxV1I
TAKqRphDqaCkKyK46C6sjcQZXwN+sAboT6+BrUhEXIRero52L3CcgujOFRUt3CdaBr5+BZcs+mz6
lSTQqid5Cp0d4z4KXb9bgZZQjszuzItlHST0cTICezW7Dz5U5b2ONkRUajKqdic6wYe+QZM/AhxR
V/lO30BLuhPxoe7TEkRbI2EdeZaHymbuR5HERJNA5O98zkwgYcAgUb+x/NYYAOrRaw2nC7eTN1jz
tafKRAPxM1GM4Lu9zGKteuN+JssHtJ2lmq1gjDUAAWs/2IUeRaI2vZlLp+OuhGJrNUw1V0rGoggA
GJQGiIhsHW3Lb2kCg3kAnM+82aUc64zvK4+3IZRoRKEaQJ6t0nXQsIaDHHF4lcLUUT9bR4s6434G
NvSdN3roRlFKutgpROkjewrnc/6IdPiOLaxUJyJ1q2lLRk650AW24do53aIP0+P6yc9GvWhu58mO
vArdBWh1zCp3TFxuwcG50nc8iGCJztYjjH1ldKxHed99SDb1BU58hFDQ7LuN8KnXB0Mnq3nHdCTM
rnjH3eHOtOPsTS9C2zIe+SAQggRDmHUAKkChwMp0TX5JLtioz/wAYKDWbCphIAsADnv5TJ4KYHKb
yliZDVCsoxVeAuUcPUXv0ZPuAmnQ8afBfKOUxgzPDcQ74UOkX2wO+V3wX8Gr9shizIsneRMa7qjS
nSxi+3Xk08jmIxAf3E3ZVnLN8qZ0xMxwsmyqfINRWHsRS1elcnp2BpfjeJ88+DOLN+t78j4wfCL+
KKWyY4CwVWDVzv5bh+g0ZPJKR+viXWF8wsL02pc6twskEGX1yDcSQ1L4bk/yIdynND2tunP04b9z
h9ir+8ZcFSao8BVqM/UuJPhM9skrT0up3MpgpxooNjbSM5+Z3sMRTcddzuktID2nOYd3/eu4dL/a
O1NwmAhMhDqc7BbuUIep+FawEhff3UGA/6asczAuE++CwzDt396kFxKwLurqCxYF4R5JRLmgqi+b
dG7PrQPVQXpZTg/NJqoyJ1wrEKx5XlzrHpqF9onLmtixaYc9H4EMge+cj8OSKnxb2fLdv4y53S6/
XD7AnxChCfxYbvuG13WeYF0FjvvAXjWbWQFeCMPJCLIM98pb9jJsAxp7KWjKvFB0U2KvCY82sy9G
PEFrY+CSLY8/KEiEY2BBzupKfteng7ggou3yKyNBrzlEN8M77pcwb/hTHjEBKPNW93fQMm3h3ngZ
nmqV5MIdk758RWGAxmSHcFote+2wjQeo11sz3wYOSYcN7rHCIGp7C24tydjA1mSPfxbW3TSQjZpW
2Qeq6njqmxUIMCq6CTcRpsEhQJLggcTtil3hK3ouvAd9z2ShudV4QNzpTixOPV0XKNKB/ALSbNvt
fGysky1dwoN07nYUh3NXX1gtxSp760fg4K76WnCsjHfzeIILB4uGeS429nlcyddeP8wsDkxiC43o
vrTlx/gPvjqpGuIMOA2ov5TCK0zW/9PViWvob1enf3/9j0m/wk1HonAbGtf/CTz/P+lX/pDwAIDx
0ETubfrCG/6Z6ZEhUksi3i00o8Xe+FMwkiRUHoOvAa8gl6i/IxhB4PhNMDL//JUv0tSvFycIqyU1
loUPYd181atvqUq3dHAzKmadKYz7rOlvMZJ2OYSUzlErrNTyKdUzZzI5zptW7MotEoPZnKSUpzzy
UsFiMkr9ZkLWwyKFGcHmglqKYXnmoUEHDV+lSrA7wTxmQ88SOqxD+EhqxnF8WBcW6Y2y2FHBvI5i
Vha9AExKqrBlplWZ3phcZtkg60upcgkgjN6dMpy2JHowVjFmLCAD8jhWvra2xE+lG49R/GiKGsFR
SKkWvFHONRqoOzRb2eDci3ggY4UqhHonNAJnwvsq+JQXVsEM5AjnZ7xWQYI2VuVAADLFvVAXnsCR
fCrKrzis1lbJTiX46bqssm9ZGrkaCERKFQLivsLsLOmdviESXjE37K4ULYXcMaKhdCWUmHCZLU5r
ql4oGp3XUtvvsszaxVO08evkoLQdaXgqIrHAZZJTZqkXULcqMIbuJXErgzCLsh7rQbEdSo4Y+PZW
gSa7NbQpmTXFQn6flPhbxQkVD9C4ClTrBAZ8Hp+6PDkWANGmBLVnCndzp7BEUa5cNKuyNKhQVagm
ZWlCr2FHzWivinwMohgoqP+RuviLoPdYxw8SLHkLx5xFWVfDxD5S+PnFzthADq6DuyacH2QpurYD
7UnUFITCd6BcstCrg/c0X37xxSVd0CPkdtKiyQGOPBTm9GZEBr9ahcyTtGsniq9UBrGDXjOcnzJC
0b11bEv9jPh9CInXVIR6Jdq9dBMtvO4PVvHWzw8i7oFM/Ogm7ntFfosUvBoFeHW9xozP+B4HnWQV
u6Lg14FY5ceFN0SuhuA+qd90u5KmniDGvILodRrtORAYwhLwDljdi5jeM2gLpd96TUAqCsqkep7q
1CNm6ma5uO45r9B16PXG0zj2+z43Qu7A3gCzTE59DrZJuon1N2nqH6Y8fvYNYr9h/qFYj0p3CI3U
TaRLBLCknMOTxjYYGmf6Yp3Jkt6F4T1jlsrQxx39bCMT5tcwa2ha818qGCSWvj9l/n5fIBCNfl0g
olJTomAs/Q1WvIR6lHb15VNb8VQFTNuoBV4VX8Zb/iV9ZpZnbBtl88/dRSwJcV/Ho2vg65Lwdf3H
XcSwFlvVrwLcX7z+hwBHqAYWOAZgQjzYxUwmFj/8+MR3ZCiROO+BIv++i6CImewToOJNUTR41c9t
hCmFhFPXZDRBTan8d7aR398jfOFEhDQQ5nwhUMx/U98a3uyZGPbpxlgwXZAIsu4aBZ9h8Ex6dvXL
T+kvLBGysrzj/pxC/fOP+bd35MANTShG/jbJPAqVQd19K3NKLaboUe9h3LT+lIHAsep12WuPaufl
QnAbmcwWsVitQjmmN7pMCqeUL5kgkKSPGvMeD1zkFWm+wwE/2S1X/cxCrEj65H22+mw75DrpoxEg
kxxs8zl0W1W5E7UR2oaayG7rN2/YpqCrFS1LAjhGoREfWiiJES4hKYemUsBONIYRjVuj2aahIy3L
D71gQv7QF2i4Eyoz/UwZla3mOqIeqSy7zTSM31PdnEYQeUYivpasXqu8fiXXWjTW06ixFQbmyZTa
Q9qZjWulxbPuj9dhSO/BsJ8nk7QeIVqSXC9Ww24xoj0qyAZQ6WblgJnj3MyML7gPCSDTZf87YwKh
0X+q5tmtzYIPba62VghQqcncJoZ62VXUiQvQhWoDqx6NXknGZsHbF9IC89Gxu2VGg62rgKDEPIkx
yDf9H04gAx6pjOBFi/AvTcqu6dSjXsEC1vWLAGmaeNOZRW9tCou0E2LWUecG7kCz12P1Wyn8O3wD
aJJiUZDSbEwbJ+zanA0SxfEuyEw2TDpFMvPoK3qxy8UC6VB38jpy+yo/a1r1mi20kTik6MkAURd0
90ym3mtZPjLnIJZ4FYY3o4ycJFD5/jqAOO3BVGWv48Bs+NZd5odMMQ7mhMbHZUmaxcOC1JTp3TRo
Z7ZjTb6vUOa3OMc+Kms6ReVoT0P+wEBrGzUPBRSYYBrf40BF+CHkEAQXtYjvgibRVqXAgCmaXAOa
RmtZGwCw1GGBXMlwo2Ul4JcIqWWo38tqOvvQPYlp2WMyHClswBL3osXFTWAaP06y3eQ0aiZL94Pc
XPpksRfKvd1047clt2gOUelkE6HatiCLbEQEUuqseAX1KENpMubXyegOUdbYvtQ8m4JGjHRcxSPO
gAxc+SB29LKGTqAAESHj+pnl4Uffw4mcidBkZakATQRa5cejnRX05soFTQy4t+LmVVAmfxfhSy5T
4upQL7oJfqWGmipOTXv45+4cjF5Moh1g9Zargqj+N6SAxAr7687xF6//sXMwulHMJZRFYTW3BZmr
xI+dg9GNxSf565R/3SQ4+/+8f7CSm8TLVElhkrYkQ37uHCL11pZpGJZMfpq7yd+ZWC9f+Z9W89++
9AVs8Ov5wtRLRWpUudmYhpW7WoQVCfEkg8sdvhU0HmrIf1xjGa2vJ5h9kTXFdi2MeHSnramWG5Zp
AuMwM4ptgS+1uNYKU5tp1wfJPlSBeo8kntJUoigZM9ZILkEvh+KOk9I5pOhaTrE0tlOOVe3ezxPP
4lxG1OLOUKpdnWDkDMQPPTGe4lF4lqLspYmUk6kV97ri23XLSdmqvTKato2qHk1EHxnxB/wN/UXk
TopuY4zyQzHENDgQPS1nyiXUIO9AC0ABHfNNJmBO1tSg5aHRsF+2sGP77n2KkFkMgu1V9bJYzKYI
Kk8aR3tOvCxpxlObwnGlShhMb8QmlV+6+TCR5pARP6ZxvmYxl4AoOBRxspnQCZXwuRZj+qxxBWIQ
GsNmK6NYd7D2C5kAa1a7OaGaAmpzPMb0gED59M1tJ2Gu0iCzmwpwE9IplfXc+B9cS9yuzM5CTdVm
SeS9ix7zbnLHpdWhz7HH/XMfZRpieIihYeLSV/9rUz3wAZ66Xx/lv3j9j0fZ+MOwCGhzxvu/h/nn
o0zDDBkuIgA/cgM/H+UllMnCIjJrxQvD8/7zUSbFbWGSISaMpLAsDn/nUSZu8Nuj/NuXrvyuJYi5
kOrC0iTPJqQbBK6UjcxmyY3Ip0/urDYeZOWwXWM0W4DLg2Pw/tKKHRZ7gWPN/v61eszexGJXRnCr
LtMOb6o03WRppfmQLd1Zw9JL0ijcQCsGb6cvUevkGMMmY8qSXTrMh+gC87pqPHE4K/VNmQ91jwsE
HqW8dMhu8Z6CzhjcPMq3bMvAQaLuIN1rh17dcEkkodD3XhO7FXVPIOYaEgku6TDcqH1+PwLS0mjE
PgfMgKW3AnIDJke5uEq9nc83Bdti3z4F2i1EhZTdPLykZmin4ucQggXDRl2v+WvU9BRnqHbZw2J/
fJvSrQbVOs/uCWXbVRxxiT6Vhe+YJg7l5d5Ha6XRPlbU3nYlSBTa7tSa+BaPq6Z7FSA7bUj3RYCy
Ocrgvb/6vLY14yQQucTXhjwTPumC/qk3IJQfB9LdpUK1oIiXFkIf6JLScKoUWhasCfVZ+hbujPXg
FAdSq8NzwOhlh8XfNld0YjlAze289aoMkrhrfSflqj01l+bSnftXRi0UNOqCbQ8Qr9zCi/c99sPV
/AaaD+BHc49daA34yxO98DoDV5ed9jE9GbuUEkGA8qr/MDK3H85+J9l+D4U5gLnsFZi3BZSiHDJy
D7jqeRLR+AlRCLukemwBZHAYGyy3GvAXMXiZntqv+iju5Y2+92FOGOuwtAdYSVTQPhvfvgRhitlS
6Equ6lWeoXhNcQRUp1kQv4xV+RpFjBx6BAmsfHcDSTAQpCuDSBQFO7nggmLrbYFp2rhmDexmB4YV
fy0hCdSBiZkl7YN6uzOAtfN9E8OoX5sGMqe7LLS1R8FGFF6Aj6hM9GjzsIN30BmIPbVxzeSABo5b
80glHrRajuHaYcLjWLsou5m8iSJ7eiyu/Tm7iyEUPMVP3DaiuwyvKPbjYKuGX2BG5WIdkeBQOQju
6gv42Et/jLNT469N2Y2xQA8LwnKNDFGYs92n3Vflp2y41aaCwa05OvGMtqcr6Fktv9AkjESl0Bli
CsaARFrLvQOMWs82kVRTjoZqUyIsl5ucbDSNO/V6ZNQZWZdJzJ2hvqrNSaEtkn/f7Jbe103XwKIZ
1XN4DMDiE5CDxPrmZ5Zt1vq1lnSSho0tlz1d9+k2nZ514x59kC0+5tKi32uRM3SPqvBMozjotUBd
mxTfA8XuTrIPYZRERHC1areTN+iHWbVWi4Xs3sXKFcHFU7W9IXoSlqFLeiA0QKDxaLz0MO1qF3w7
jAjGCKDAQXCbDIL2lpg5lMeudGuf0AZY6cz0KjtnvBGvzf6zLcBNXObyVaUA4IIfX+4+Zc4rIdu9
EF109Zj713/0bqiyabG1cFrUxUVd+g/COuG23yJ0bCm/v/7Hbmj+QSxPp0WQgNoSNeZg+eNga/4B
C0sBlGViPUJX/+VgS4YObAEiP3yDf2Wef+6GGidl8NXYMTmML4fev7MbGv8mnP32pau/yRRyUVi1
aFjNxteVdSBTFFGCehe7NUmegwp1WkxLFN8kvkNJPw5qSEMrDn85t1Gsk3FiFMYqpSpeOM8LcspT
OLCNsvkMHGstaw01XTwVfBzRyBMpRZ/KQ4DhU4ilk9jh5sxZ4snGPFlgj0sjzvAc13A+E06gLAZz
uQvUIXP81NorUspCjrcQ8D/YZiuCbSizgMFfzPO3mdr71tpm43iuGWYgiRvM2MpjrEub3pI2YkQG
wQCSZAZnvwcZnOASUfQcEYKmgWnJJPtHSqrWAoTVmP1BDpJyNwJcTgDLmlPl6mO8HeMl0QG83kxB
LpbfZJNmR6ibD0kWLotb3ErUnUIRXWLFb1ET36iPc0t93osZy72VbcO530lFcPP1AKdVSOoiGJrH
AkV8EPGcxulOsaK7qIDBMOR0gMiY8yvxnqzjgwLWOShl/LLRrqpDxZMYL1SGuCmZqSaSDEeKOjez
B78nWUHvJQUdv8WQ7QZt1/VLHK3ogVMCh0mifVwzOZEqNJWGEe1Ykf2LSZsArjKMkdz2O+1aq2Cm
/xV0tCbry3XZiZubkIQbjWmElOggIEYw94KbTiw5Sk/Nb3YMjOSrgd87Kx8xC3i4OB8ggM+4ULPy
mtTvWouXabDBsR3VgJ4ojB85cSiGSU5nEIIQ4o0MLGaqAkoOANY0YMnDIXtvQrz1amHS1BHRBVsE
yzcMhiuHnsynaidpwWxnrGfWuBZDjICUakAWZr6jlNVq5KiiDLxVlW7d0w8sWXt0Czv1YYDSwZvB
/zdaL6f4PFGMnc9cOmXiqMbWMS8f4+wujQHBJmA0YYRFcwAJxnf0mBsTs0kuRE7Yh7uhOirEJY3g
kMYTRpInrXokMkQTZj0tqU8INmLtpCY1e+FdKc9MAAw3xmYfycS8abnvyxVndWeWI3vmCNjUBK/h
a+I6rrrtSB9JcOtNZqHxhVHOKs1ajps+hzHccjM1wqdQvlQkgES2WaWf6UvAd8HcfsTA08LyVmpG
8wvP56kBc1dWgNGT58lvaYuKgcN+EYX3TLNcQyfuuI1141eo8bVyIKZejqnZrhwAhnLqqcBdzBaz
pA7TGLwdkjHEbTlG6E9ZHR4Mq7NDcMdUum0HZS9ggYF7UJT7gIlIP4ROScyGUyI2Rup3FnYjwSFF
HnHC5Bz3OCdNRM4zCh3C3O2Ncy/iQZr8bceEuHvO6Ddsu2TNdqzgqGq6164kea42thAydtDBffhU
3YRS7qWytcobxhV1+WIBh+XB+x4lMN9N/yLRm5FnBHKPUf2Q4fLK/4e789pxHE2z7RNxQG9uRYqk
vBRS2BsiLL33fPqzVNOFys7TmEbdFtCVDWRkZCokkv9n9l47RCSpEePTJu/AnrDAQ2FTFrviLpOh
2VWzhkmE07ykapnYpA88uUoleNYs/WGhByiLaafM4h6Iyr6Ixu8QTcQ4xp6SDztN09yReVSMKiIy
yZKRCu1rBFcSLuIDYD2vCHOHBSyz3motCt+LZAHtttaCAGa0YqNhEVhWLJ8lS0Ck4Bd1rr1OW2Ct
fOdDf5LC4WFGcTdTKXFl+kp/f+rK4HKLJv0upHBvxarb5DzO4+AHcfc+b6eP0TwLCsFHY3ctEDLG
jGDWdW2GtlBYbOGK0R0jqXWBSjRu2zGt1NK3WkL2zj/jVnVLwEXrtzjD4HGL+2yUNmoJTbwnhEYp
EHsmloQwtSPzO78T6K2jhVx8JUMRnXSCYbk75iGy6eCOdfZqjrrLHblu5P65I8QlnLqNwtBXGkG3
pExPZIKohaZwJRAGao9gSrG8sgy9UZicfkEBpDAW5yNpQfYGTetJsb+U0g47yj01Eaz8jYcRtjIK
px6VT9qOt3HRyZeWn+ZS3DUwyBc0M31zF3VBTJVuTfNdYmHVSRMojYL7LMIhbF2LKttlGdnnwRI/
CDP4WCFZj4r6U2iIAJN2+ag1A064TI3G0QrSa/FTtP2CDhG+GIwjn4en1MnzImu+lLBiHGtAvo2d
3Knken4RzVdRflXZ88bjY9AG1Llm8yyCwp0KVsQdDrYqiXbFkk8rmBfIQlV8tjOuMdBZ8LTwjOpS
ttaYDjdLdmtHDZCItBGz1rUmhJYyO/KF3eKoc8LomvHeCjxpBJKcCtEf2sbJjadg0W050uy4rl0x
INp8ktBftTvOtOMihi6rjS1Cb2cec3pF9qSTSmEpChhbBSxyQrlL4rcc4VgYqs+yFtM4i8qTYeV4
tuXHQNHOJvEPgjCRvxW/SUvN02BY1nW1VCu1B/inxdJmWSAJSWwviTn1hIWbVMwarjiQyCj5BHH2
c67floGyED2VmMQKyL5BFaIPpMGad8W9IU7uT8nenftpzfFKCaA9FdyJlobpoG54+koGNNAlf++6
GhtFuqVSQVSABlB91ngr8YqshrbG/c8zxwqPch34mA0+xvA4SADCOxhhunaPtCFauXUgEmfYWFKx
3OelAlRcBaLEoh19nxBWjnR3luWJt5C7SETIXkcNmi9E0wS8kjJtPmtV9ocQQZkGyZqesc5q8iQm
rO93SZNlR3iJ06FyJmiMU/jDRsPJecYPDUG2I3T2XLmW5fLYMf/vO3WjkyGltt91GuGpH7ylwxpu
3rBsAO5ubDULLlidUQDKt2oxfYBoHzyqGPYF0LWlihaxhnBvkrI9aOpaq7CV0t0NtFqt1mRsmdtn
XCnnZhFPSUIMLMtvU21POQ/uNqIDD3uMcyLHI+eAngffVotwdAJHg3PtNe3TSwYku40EFwvfpizL
1C2iap8tvbUSq1ONy7OVLHe5Kw/CXvyg53sRiC8sM2sbij8xGbp9nb9Plnysif/QheUYyOp7ZYk/
UtQ/TzNW1zaWIVtuC2Xm9w2In4Ov1vFt6e722GSdkNc0F8GlJnBCbDX44mgu9eGz0V4lszmzKXJV
qoucx2Id3AOOAmyGKpFHTHn+uR3T/7owkAyh/ZFZ3zJk+z86Jlwc/IFf54f/4fv/6pjYMVhct9q9
X/qD5/hXx0Tej2lpYDsYJN5taL+uAu4TRwBKhij+EeDz6yoA3ghLgj9ZUH+nYyIQ+7f54W8v3biv
mX8xcQR9n6hMpFtEOit9a60YIqJ0m7dtw8CJGFnihVckOO/RuSadR6Ggip7UkgFgMwSnpbfrYW0m
CFYOwEgWnpcI1VfDCq+RW7g4yL5LGx21G9m9l15ykrso1DcVAzLy57aAh5zFh3L2vjitfbMQOK+Y
JZDVom2FdW0Tlrwpn8y32S425bG6KUwPYhukhZsfHrTEDs4jUxIPb4BNQMeO84fvvwjr1N6jE/eG
NekZPtzI6Blk3Ko6RaixeWntY2itJT9yO3+wY4o6u3Y+KZydgIbDUTf3XBIEm/tgxdBssSe7dXHX
Bk58j0HBEYeD9HvalR48pGxEh7JBlLGom4zvjD/hYYzityrt74F++pu4W6QVe9r5YTlr+UP9nB2q
x+wC0ffbFFd6txpyj470rv+J7fA1fk2DjRJdTFyCLidkvFM7P2lPevszwdffzvJJ2DHfGzF4YbhY
jCdUuQg28+fltS6JgbATr04vQn+oCEP85TL/DyoAxA3/8WIxKAG5V7hN7l//5WKpzIJVy5K1/nJS
rujWPk1YIQojLzIm76SPyG5OgNPfbvWFqki2tf5COSPKm95AYSxuGcdxTLsf9QpWYLEa3GzTZtcJ
84gr3aNfPwQSpc7LdSCHIHMYQO1CeDI4+0W52lvRI0I2tycPeT2YK8Uvf8ofFYloRaCj5KRX37/s
4EqgVs+/t6J7FRluboPG73uPE45SnC0X2SXbfDvp3rJ8peuE86JYJ+aH8am8dBottuZmM0JmVFyM
kx6iCH3xY645+UWRcZ4gZUDCZrn8ZaNXxB7TQUEjgJD0ttWgr+knpnh9It2a2TTOCvHSIC2/GoZX
Nq5us9VfTSCgqAAMpnTVqn+VRdcADEZ7XjE5BJjd2PoVfTj9iiS+5QxzkYwzUxVMOB6rEMf3wlwc
I73RraavDGkElAYE2lfZYoQBBNgAgjUc0gMM6+bDKPzOj6tHRuRGT5LdV5XcVhwMUbFpoTr4kuwb
a2Iw8ehMXH/Fs6n/zNfhgJuhSwAgAg/nfO38FmP7e6We6GtUkjCzQ/wtlFsluQ36lt8zsAmV/YtW
cr8gzX5phMSW9b2q7wXwYLypz4O0nswXeDoWkQh1uNNd62k80SoFz6G0srBB8YHcLUsYF6DMSqQg
XxfbsGeneoIKoYMlGlY5uQzv4sY4aGtW29hCH3GREPUIxZW3X3FjeInMyZm0rwgwjhgOw0F+anaL
n+t26sU4zFcdBTpymUHykifLLj0D/cm3udEepGPrto1vUOLHVKXp9ZqfyJ3Zzjfj3SIeRudthm60
D3amiWq4uQgE74BZWPc8P6BYki/jJHvyyF+CR1APU70RvdHut3yNyAIens2nOm+YKXNNfPZbsBv0
2SvlSoW0Zha7Fm6F5sRuehWfkbkhPE+4zItV7KCDNqvtPRQGx1ttublJ6s28m/3Zp3dyfuZn4Zzw
jN0QjvKq56tL9I2vUz+2vuGItDIIuanEdv2teRCd/oZ8gkyx1eDA9XUG3tF+Hd5zHMaZS+R2D730
eRUFVgFguQRmnwmuoDkhgTNdJRjh1uoXZT/RMo9EVWy0apU1P5G2Sl8DPvxqTZiHRjHFByLRgK3Y
ev6DiwpVpVJAJsb6j/Gn+V/0BUxGfysq/v/v/1dRcQdFivcZK8Wr9K9ggn8VFXyJsa+CKV6SSSfQ
76K1v/QFCOTgJEgaRc7/QmT/0hfQGKmQzlRc/Hcj/d8pKhBN/35O/NtL1+74zF/PCQVSE0HzaeBL
JcFHzbXKH4LxB7mXbeo9yxwT1leLSzDsmhbNK5ObtsVN9R7OSIumDkoOk4H9kGlrZTTckmtvCXhY
wO2arbdmME8m2yixauwMvW1wj3AVFpcAxf1YPoeN8STi1Fb1/lNui71O5hoM+LWiaa+6HtEvZ8sP
VJRLnYZunzPBosKZSoE5TQiZJAfnnCfisSgFhi7cc7E6bRTGjJJJ0GlM5FZcZ14molIlwUhPsjdS
3kQbGdBGz6y90geXhBUUMNWDpHZ76nJPCw3HTPUNgcZ+ShK5PKjrtoPNITcHOVuu8jAAsR2pVsgP
j6SIpyRpCx+a0uJS4GihhZ8G83MIWZpZPSVA8d0YuiMjW+1l5ZaaGKUCOdvnedh6GhEjyW4Krrz/
FBQgzOoCWEl3y0id05kW5WTLlTo57wX7Lzxpg/Yw6NNOrGDbJ0v7U2cS9jaJSXh7HyD6xBvb0sLa
TM9I3VEPGIVhdup7ZghOr7MhrNX10KnZZrEEgloLfvZ4V3IUNt1zmRZ+WMR7Fr8vY8nqjpCGcCo2
mpU+w53e5QhPlC4+VLjhG01bCfK2BqGidpGz6C/heNSj8GRg+BtnzGEzrt5ROPUjxxA0E73J1hDR
7buWuxLGrYV2fKDSaoOTaZYoTvq1MH0LTbUTwuBTHFhxLpKKX078lAmsqnhMmjHP/mF2O07IJk43
+iTt5UXziOM8pEL0Gigjbk9QQqZ1qxGDMUFtLlU12kk3OXXVfAxVy0gHdFXxcYf8lq3pj2G2n0w2
VAkbdMYqhtZ9IP1Y5VoOHoBxWKzuzMDctuZMWUAqo5I7CjPKkevWhDtmzjjJaH8J3eSSX7R1kybX
XEh4syiNTaG5WMJRx9SXd+SUCdap0gJ3tozVEr6297cFgqVai4cMKkzRIq8eQ1+HhbSKkKugjmGM
gQ5bXtCWUNkLApkMlZOWxMyMfFChBL05PkOs2E1KdcIU7tchK4Q2wLU0qe4sXK0Zw5F1HiZ1LTJU
AFfMRmR2OrYnCY4fWQ2OTG6OPX6DeHiX2E2MavcSJ8ubOJZkaJNxTBACGtUGUJVenFpdviZts7Pk
r0w1dtHy1o71PpJBrMfSdar7FylQT3LHLhilri9JVyLFbIsIrn/w2QJ2QJIA96NMZql279r+74YV
hdfvDetv3/9Lw6rhgLEwuuDu1+6Yyl8bVpVOVTQMEJ3qXdXy19kiocFhhYfo9H7ucNj9dbaInEjg
Ee6K5T/QxX9Duwb64Pez5d9/9D/Onl96EBwSesqEg+qVoqrTjgvpoNrKWO1iVgmSyb06rtjoMOiz
Ulv4GJgexsyaIF8aGjbiYZ/ODrU0s1jB+IKvwaUrhB+LatcPS3sbap5fPPDgGPkGwjTmeQTcHeKA
Q8Hm7+jro6kmHl5jt+8+DbQqBQIELVqrDFnBdT6hj7GEx6jfkGVDiA6OQyJIY+Y2d/P0EO2qCqvk
hcmXGt7webOV4ZOwJ8ni/txAQUbDEfuA/lcZIaHTZiDJFEqfdizI01SvlskugtSxad4zWl2130J2
YNk+BXctQlPd15H67NHd9pPPyEz+1u82usQtpvMcXwm25CnqmJJPFhbNdR9funMY3bLuAi/Oai/E
lcq4SD3yrSPmjbmNcWKd3abW70Ssk9G0RsirvJbhBa7ZapQ9M93Ux6C2GUbR8D1nyDVKm+eztJN2
C2l9dGAPzB+FI4b5EWKDu2w+cnvE6A390svvbWO6RY0N1+1V/MoZbAcUuHmPzi++yYUL2zkydXIf
1omO8K4HdHysY92Pm28ksqlyJMBQJ2SeLghVwqEm1NEvP5tLstoK22wdvkwHgmhO/ESGjd7HOhLG
oA7XLCDNN7G15iEfKtYgr5a11vbsqnIc6hk1s8jTlhy83IVZAKmK/x5TN2PCti5IjZftnqR4r/yM
yEYzTwFontI86fmpI35yIabRhyBsgEpTXWE51OMmxp2rH0DYsFPT8B2DOLQH2KMoSyC4N6CpX1mx
1U4T4cL0dAPNiB2HwIJBWPtm9hpGJMx9hqwOQ0dSbcTYSuT08rZqVqrT7RLHqByt8bLr8sEP0KvP
wFzpkGC82r2bvTeFl29aR/LuBuPAQamC7crmIcqmidCjaZV74VZ/NR7kzXTRHdzZysN8YnICc0Bd
N7eFxoAH7qoZvIn01wC5FFQFxbzF5K1lu+RZOwLAxus971tvONdvZfDEcghwrf1Ze71CIeGpu6h2
if9c39E5ttFmq+CDAUgTbVuOuV36ylKvvLtBo60s7Ka0PM7oe5q6cBL2qql2gm4Yacew241+dAxO
y8/yEz3gGWadQKsIdHobn/m/ovrmV+WHjCQJIOM9oE1/4KhbJ7IXZG4j+u2eb5ARylXHac39ZK6Q
jjbvM+Jr2N2W5GWLHd7EFwUeufaJp84xmQdo2i7Rn3EENIzSv3UfOf72sbjwqo+1S4o8GbPsCnyF
XMBhrW3AOkjs5Ff6gVN+R4wbjeaHcVNu1r71+2f+cH6tr6NGApCrfkTb5DF2K68MnfAl25Jt6bCr
NjbCucZO8DFjb+tIebIxhIfQRPDBTWsjZrdPiNZDLX4oxjq3XpvEwxycDGiE7Oy7+lYCEjFb2zgH
x+hROxNUHwQwngA0dGwn1ljJrfgzVTeYaTHWkiiaIhynhfbGXfSNq3hm1uXjZQ8cjW4WOAlPWo/6
6ijaAEC3yuYeQ4WFy0FSVa9LzAHbhv4xdEX/nlP7GLqwTEKnPPGjOOEz5XPpE7LpVhtj9cLwbp1d
GAGwb9nFLmmTqwKhHjGpyA4u2YEM1LXO49fcZQ/jnpti1b6EN8sjvIvv7JkP7jIUaezj7Ssgedt8
iWiKIQl71bjlQV3ujA1CAuiJyaXz5NWybu4YlW/0ZW7qUvmvODQA6xG2HNlydrgD47Cl1LY9/VBP
R+l27ICX2ALFPtlm22mLwCqbTwAWzNSNN4rHIg95Xr1JqA+ZtTF2adJL6nU8u0pHfC2ew2Gt975o
PMX5O3GXtmi4neDxa5oe9LUo+7V/D4guNhi9nTK5xeMXGbkGUPHqsfX1wq8/pGSVHBjm4Q5YRcNB
YsozXnV297Tck5t/jgaMk2w3U9Eh7syhi1YIzGS/T1Au76LkHfc7ZSsmndxmm5MPjDoLsrAcScQO
z4IeU6PCqq0T1x1Ul44YW3cQveVSRDYZhgNPGDss7K1FjOx9uQ2T5pmSHpu17ENLLypPXNUu2beM
trKLLH9kF/TdasbC5j278ThPAZdoCC1Dr2W8NoR3lWiV24Gn/+jyPZQNmbSG2x0Z2goeAlAFsWIN
qL6hIUOOrZxHMDpQCBID3ViUOHyyXEekF+PFpsFigncY6kvD4/RTk23c6rxxEGm9+to96pp3v3N8
aVy1pSPs1UN16fFaIIrUgPcPXrGsyi9+yXPitmLwFlu+zINJW4tOeRatzewQyjzu4+baJaCwXsJq
q/bnZmSlggbF5UqtY1dE7XBckl0CPhpZuYPSvM8uwqY7sLa/Af2hQhHY87Ff+irXBqIfA/WBLe5n
gt6Tb92QtxySymqUPkii7eRdfEpCriFYNQ7CChLhzCO1TtDs4x/Ra17ayEZ4FC+bILlm47VsHxRr
1VMo74v6n23nsHQJiwRkP8jn/32H87udnLryt+//qySm4FWI0uPvvZv9GHf8WRJj59CZpTBnYSb+
e0ksqjg1LGhcfzjKfymJ1f8hPcjEHqj8qZX7GyWx+gdo61dz3n2H8+tL51/6ddyS5God6kNQsyi4
O7xWUkS86zyalzRhmZOrp6FjcinH0WaaA+6EXjjMUnYIo5T6IQmfloIrsR4GJh8pgxKh56YumxRf
dvqoNCw/Vb4PELLeOel9VZ1MRNwtQsPDGwOMu8RB4miGcKlHnNS1eNbSuz6KqlENlnMSis+CYLjA
7TTYDw2m6JJOvQrTJ1KmVpqFqm5JEtDSKRgFMRBPTdXvc0sQnLC1kN20w08ik41RiBug+ptCVzdS
x7DAnICJZmgWsv65ooEPwu6nntRtLDfHsMcIZT6F/YwGNhrQV3FS9PHsxkLoT9nilBnxHHmzuUeU
lENr6wHKVa3wJQB7TIzASjOrylh+p9sIJUpVC1uCOoBlaNCIF149G4ogd4ag2peAXlIad00Yz7Wg
eUFZuzTAz60Se6UQbSLhNY0g33Maa3fSa7ATwd3AOHUEpeDZ1xvrSG0vWb4TB4tRccfGQ0feELl5
8SYbKGHbzJfl4Fml0650AD9W6wwi3XudUktKEzo6mIRY1mIrsyeC5UuESSMNNokhPpMCL017kEvy
RlUlKG3hIdLi7ZTxk4w9dP5qoFA1H+VUgzBZC44+fqTI4fqGP6RQI/TmSxOI+zEh23qBfX/fpvtd
NtPB1POqjIzXpGPsjpg4QtHBoCOo3alUv6aUHX8DI6DS9JdGblwxz4+RgsElPIdEZYh1cebP7Qdj
/oob0y5RXsciWFwEhzexMxEaat+aWR5IWETDU9wa5Wb2wt4kGbruA08TvqXAtKEf+y0zDrGONoZQ
/6gLp/f0+ocSMw6kbROFqCfD3SAGj9k9zLrEVBrTNsyLKyrA30plrYvx21hGH0WSsbpnDhbSUBXp
RjGeehnKOq8uoOonwc3VaI+MGXWEVewdYY7epTTb1lkFnahGbSI4msw50EknRrFrkYZLyi69FK9L
EJrLIvgd3oaqpoZBf94y1q+za6Shjmopm6LCxnblKKx58vGUysNLG5IkZ1hOqZy7KHV1Yl8meTi3
sMFExvhB/S1M4qHrze+AVcasVhAdoTc1IcNL2jJIUUMjoKFCKYUJcVI+kpTwbTZzctS8CUX8U48+
q+ujPuDOaHO/SA10FviISfqc4fLDcU5ESi4aG9JL7NCMd1Vr7sdUX0vUCaOQbaJRZ5Olho9Cs2yL
dHETGfI53cascTAZcKI/czCTxEsmAJVJPxfKR6XS3AW1e9gufgX7vmjYWaHlB8tuFyyUE9A4ZrMS
hUfiudbtgkyq+c4Kk8rprQul06Sj7KzFfRdZflqBe+H1CItMhDZNJY4SeR43LN4JETezc1CLnjoQ
Hh32H4VkPdTthJAp/MgLzZsqUj3VGmxPzH5aEl/MFklHWrfWVlDMt0YL7/s6MlnY/qLRdOpW8nqt
OgvaA4TldTJAGVzirSmdk7bD/EFiOuAxfAsaIQ+DV+fmMZEMWPhS4vYR2KoWgE/QustAaUUTiCrY
hWkBaUdzkpxi1OhKllX52RKTFzNmKRpL+VfQSqckED5TpE7D/S2ycrcV5H0SJed2kH4QcGYAvfA1
Z3aVCK5ChaIUqqfcqeWDsR+sxZ2jTLKtafaY+6wGZbiK1tDTUCx2zw0i1/o1IJSFJJ9gHS90gpjR
2jhymGl/Jp3MJS8BE6EoDFLP0FmPWzrKFxBIyuABBH1OpOoRyY1XpLizBRzLcfvdDr0f5/IalOVP
ye1CsNKmq1WYyzgUNLlxKv2+0CxjbBSqxf5zYCwz08E3jXbIFXQ7aTBdVOEGkdQOF/Rw+kbNGQow
F8ll7CO54TWS+IQkprUb876hqkusM1//3LkgjjKMcPflPNp4xP//RciCcO/f54L/4fv/LIKwtFky
Aj8JO+u/kAd/FkH6/xCPw+8pEHf+pXH5dS6I385AVwPLFCPdX3NB9X8s/a5vAc38hxVO+js7J2q8
3+aCv7/0+9d/mQsifSOWKxZiX6glA6iJVuxGOaAFGePoLRMG60cx9V1MZMNqBGpXYpQRJkYuTc5Q
6dyo3wlqQzG98phNGN0M5lGd6IemiWclAJe5eBGR0y50aMLwJODDlKCmEz7fSk/W9CwoOKwm8aHm
9lXG2jbE2U3Ng9q+9PCuRlEFNPjeyQdZFQ7J8qJgRmMZDXetghxpzitr0ei30frFleXJQokfl9oI
TdocHcyYpZVwDblFzAnZNqRQInHYEWeWb2StU6a6o8IEiNVLC5pHB8eQlTxrVGSH0RPPxdUii1tl
+lriY92h4mReWmfEt43hM1kLbOKsnYmkO0IHYZarNgUFyNY9iG+6gJZHjfzewjI+GqcW7nsy3Awq
H3VpyCDc6UipURoigsEcoOufk47uOrJrNV8HtcBe+RqHTxqBhlD1CQ3IacqHn6UcMX5BrZAP+XIU
yI8lcURG1ULq10ozFSfig+GvsCcV08ZWrOJVzOIOiw8ziAyWmbLVp0dh+KzkB1X7ysCgzYtkh82X
hK2uRXoY3HMUwncBLKUVJF7T+aRreiHEFknvnRjuYyWdDPFFNJ+NEnRGhIFqZF7aUFEKH4Qhxt2A
ZnfiPdFIKygwiEGwGx46/RHBnj1XgJKywUkiDMcBMm0uM3HEV0GOXZZHJE8urNlrUjCraF9hymyq
1gkK6xK0Pxl56wsLLmpYmNAXKSIxvXiPscsJxgAo57mdQjsKNikbz3lSnIFBUjg4xcgwZ4BIWuB1
y9t1lpibmU3URI7BaGRET196xdWKky6d6vhLnBXegBEsePyTqmcB/IFV1swXhF1kTc6YoafnfTIk
nCaNkwS6YxmfoAuwO5IMLT5Ky0Nc7sLmbe4esgzkxyYfD+n0Fk8eRHHLQB1zTyViXmcxa0zRqwSD
r9W3pD+aMpVOX/tLzb/D3DU1PYPNJ6r4tYJFZuF8b5mCGxruuu5Qpy8mCSpFhnshI6m+fUuliTsU
vXXzJY/3vvclRKLCJu2u5WZoN/SvWabaavUYItqNTkk8rZbhmwFdxrSjCfbLwFCHgISIwlybPwfS
kqaUPL3PPjko8lYTZszrJxM0VLEjTzSW5nXb/rDqbNu9EuwbuhJV8K3WlfsboWy22MW2jslkkDtX
5p7V9GuoPCVI4KTmg53rSkhgbzZ2RSBfhqxJEM5CPblDtS/6DyP6KhVytCNocT8m5bUsXrDYGcqT
AMs0GR+s4luI9iYvslkaR8PgMSfXmcWqPE5rCzEYXxGbtxFIct8epGBbTAeqELztq5LhIXlQQ+1N
wnMyXxLVpPP4KlBqZ7GrmUcQ0Q7p7U/dslOlpyr9IgeqySS6iO/QQvFRgkmhRlTVBwEIZpldEQes
EfWTJ/MTzq09tD9i7jf1c5/wYWf6Pl84+hEzTdGrmJCn2hCQN5ZuOI1vJqCtbLI+hmV2E2E4xFW5
7Mg3Ri6zoIvW5gw9co1BdfiEuUShMpXnhnsnQfY71d0nRqwL4aUnIcyOSqoHvJXaJ0tQArnMkQ0w
/GFzWo5Fqzx0E9hPkYpdc/o8uWkjqn+x84qhtAdJO01U+FXz2VncU7HJ05fYFHPuMfc2U32Tx5z3
NldpXUazOGh10cO6bD+ncejPkcU0sCWehyxL6rmBtW9tHKZg2I4W91p2nBOS+vApB0r8EnBgWADn
05CEoHpeiwt2hZQR7SQd8ibd3gu/IZUPCr8n3cufQ5R+ZlSAAh2SLs6rLkAu03Dj95VdaB+9HB8g
ePPYvy3Ds66HKJPLddowQ1ZVtBIqKghgUCjQ+in0IibkzecwC+484R2LSjuSFy8QUqDJGcGQAcBZ
YxvrR5FLSh0+ikByFrOHI32T8NdkpF962kwYJ86ZjTZF1VboB19MkxcrYa6YcXlZ7c8iqCtjARGq
xVn4z54uUdIqHD7smE1N/S+FFSvQfy+sGNH8/v1/FlYmsYSUQPcgijvY49fREth3In8UzqY7KeDX
bSuGSV7Jf5AHU1WxGWYR+ydg5O9UVZIi/x5u8dsLt3iBv5ZVdYXWSNOq1q8gzVga2XzFgOnBXEWg
klP0jSEmYtLbxUetYOm6y8eHJDpmLru/aERCfGabqt9aNmRI5RnAA1O9O/tZjFHrP7TlmeY+wC74
gxUwuuXvya3YmKMj4hCAheMFPH4VP5Ae4+gAFFl5uYNqk8fgjebppYffBH2nt0fI6Kx6bvVq2VS3
Yo/uZo+iQTFXrH779/m9fWhepT3jHtlZNulRsFbdPvdnQEJraZ+gg6eC0O/7rQwh4Gpm6C/T+/rj
qW5Ond2Sf5X7uriOrwzJc3RtuBGwgEz40dAa2pBP82v1VjrFch6KU7KXL9ojeXxd8VInh2WjSV/o
J53lizm9BqX1oOFM80VCrNyRI3of4hiCn34wwveeJV26bfXdbOe5k53DY6M9MMS6RL03b3vY3PT4
5oHHMbhk/qfykGeoNC+Hio24dUCkM2ZnbVcwDAeJAK6PZ+Qunj/0N/WD5G47+NBIyvETACKOOW9K
bVdz1mLdXnBIsA/x5cuIAds8AUpOvrJ7VuBaAeHYPVduvJP22fkjOb+1R+MFTycbPtDiVrhWveCS
v7dPoQ/DVb1Y9UswZzaT6iyRXUbY0wsfz+YwOOFDegRfd0gv9HGu3H1JtxMjo/X4kIXEB9lmcJYB
QGZruCrTwnYNtebEf9E9cts2P4TekQXbfOYcWRPstLtW9va6jdaHwEMqvqpXb6HfbN7ujvF29aJv
Bf2T9UafbYEYKGDTTTvPnjXrsREOGbYPdaszYgRUUZD+RJSeaccPvB1y4aXGblxPTqKCQaBc2I3V
dvxAET/+NPvJbdcgtD2c+27tBzZpgq/GOTtYZz50NvBesY+AxVJD+JRbnrkefUCR2ezBuQKmC+fQ
oe12xnZ950wbOGhW6MDt5qfdGNv0Bqk6FF7VQXfG+Y0PnZ09fI2Lchvbc9kes32y0T6z8pSaNpVx
+aQx9XvJ9uETyZMCTjEqIiDpa06yYq9K7Fft8EfUL9oN9uNL84LcbbTr9fBZgJ64zBfBZZ/mJ49L
6sksbxpjcua5XJ+IOgArbi2OgRBKde7g7FXsW7vopnqWXyCC2vNvf2Ij02c7Q9K2Do/zD+0LeDWc
oaTVIKxYx0cFZTADl12XPBzqIzcktLKTi2eQ3KXj+CCxFafvP8kXGYylaYuzDXXgDM8e7ZNwQgRH
S/OkuYHX7Et5i8XrsXH6tTHUq/SoTIA3VhmeqOlNR33QYbu1lVO2Z2ciR1tlt3gVgQSEGxY6MMva
8aKZpDfWOqvpYT6HxrqbPxAMd2sOyVZ70Pg80MsV2/dHlRjmFaC1DSB9zZbkTUOeZ38ZZZtK7/9x
d2bNbVtr1v5FSAHYADZwSxKcB1ETJd2gLMnCPM/49d+D9HEfO65KV77LVHUnJ7YlkxS5h/Wu9azr
A9LsobzwFNIj7Tww15ga15gzvo0f/KhONBtGKg+HXlWmWQvEdK1wPaY+3wh5BvILzczaTTv1ydkh
u4rPak00Ev0bzkO0jBREuDur2GSY4gnSzTkFZ2W3j0M/LgLsukwW+/BgrRgp8QnhzVOf9WfVRUim
W2OkY6O717TthLcio9jqku/Rovei2HApmJQ7wRrD5SPAzsY4sFlH3i5vxkUVLVUAHT09EPcqNx/U
W7nlttH7qyw7h3KHKJi/mEyey7X+gtoCKqUal7RpeFvz1Oz1O4t10Oe/5tmon7+CtZYmCUbvNF4M
4dbL5sHCLX54L9aIW9/DBWTOpf6UDBeoa+60GXjdUFmzrbECOvHQsN84LjeANr0Exlo+8felIeXa
5DOmMwW2XCDkU38HbqUezlGFzkyLh0NRznAxWDkWeCcQH4cr0V5D+xz1YTVc1QvT3FbcK9/5N//H
N/SPGX8bBSF3pKQrtLvFcB2u/Ct90d5ArE4bdVfG6/wlfeER8Ov1mjIwmwTtMuRINe74L29bYDsZ
twHxRdz/6pKKXu+Y3KyAkpPJwYnhtM8wcDC29oS1V0XhEtyyP2vs3V2+St7zaKXf6TvvWGyNR/2T
H2oSLcfKBXqjfK+g6AwLXPacFdX8ZNMJl95ZoQtWhqIm/VF7w5XiDG6u0DBRYt2EivJUv8i37Gsw
F9rGRiidJ7vDuLRRPwj9VuuQ9yosoDd5stCVSb+Di/9ArSD+d+R/k7mgBFK8l5sCz9A1eeDitg1d
ho6ha4d0qn3NFxKNLJyEftW+0GjhrY1dt+gOabmILlAEiZnh2swW7pkiSrI/dAvMydeYPx/yTYdY
sq7ytIyP2t5oWFCSNf9kyt5/8Cjx7ztvNGEjYBDgL07ceLhHvhn6ZymfaNMsluULQxfSGsHoAh8I
+0NmP/DLvnFfIVzroOeJjTNtHrcD+QbQ8BV+T0b6a3hbPIuWArxs2XnELz5nFw4/aM9l/uyzjmns
OUQKyBcU9x6/Q108EqnJ22PNowBYuzBP+oXWATlumanwIlv+Kj4a9V6Qb2oimsCuvCGdJ/Mt+hrC
nfPEZV688V7z783qyBoEZgzzkK0+V/0baNdaDxfqcGZlavaFu+GdGC9pw1zZdzMd2H5o+ainx/gY
7qyH7MtJCFdv8mmgfI4W4nDX9g84jnT5xKvXVT6UQxf5gm0XBKSymFjpuCJxmoepSRrKs+iI2DbM
0JUNFrngsQSEnB0HEJNGcu9RLlst78wI2+VLh4h8z2kN13JywziQ3GpSHbBvM8ptF22/953v+s62
v1PCyAEPotpMI8tbGmkkzlUb+nt1je+Kc7uz1v1OP2YuLRxusfGxuLDx4BrDZ7uEB1C1z6q6FmLj
fBMwdu+mDSzeej1enCcxuAn5MYjW6ms7rJtTzscuO1eF75Zzsw3E93t1Z13iR8aeOS1l4wYfaoeZ
TneTJ+5/++BOxyfk6I8wA2jRStKVzmkJDwX3KaXDm+Hfl/wUygpwMqHdZYN1MAKyI1hpusdsoHbh
zlZeqC9dxLSR6Cm5ypg4TrAc6gSlipkf1iaNHp+VOseczzWOiO61qN8YTgzeN+rImEpJYkMfPuYk
9bt+iiqNZEZEd8q7wrq+yGfvV/cc9s8a+szkA957aH0+jw9BA53gYkXbYj2eu0v2aX+9qWBBq52+
0xipdZJ5QnRmHGaay7oG5UPoOKLfdKgWuZov1eg6Tjh+gjszOEvns2D25R1tzCIKPZPkXdRrqNBp
tDe1m3G2w4vAou6s/OpgDNDlID9TfsSO3N97e/PFaReh/WBcy+JZjmfdHxbC+Zapd56xDquFTYOM
2Ck4tn15bfzPEiGflhNlZ+U0OK4dlaHrIi/2ottRLTdLmNYSljT2I6XfjchzNDMPKRxYLGjsI2iT
4xHPSzFsuhCni6AH7gyoCHu3evNuirXWKF0BQjgvJx0h9/lljnBV5Jf/+WfJfHBnX4vjbMU4yQVH
ujWwqP7L3uQMdYJDzrE3JZHgUob94V1zEu9syS314Zg5KJLTluPhoLyS0JobsKfAv5qMyEpGcOIJ
T1dZ3fpb8hT330PqEYa1zA9gDSXmyCy9ZYsbU3M32hKhakM3UBbda/iunzWTfA7FbKwiVKpHcDmC
k6x3w1pcyGzzx+SxJ96d8063DrzPqnteG87oe8b8Ls0GIsSrFIxbTLdHMgAZjdtBSu+rPi/bH7he
tPzeHv/Nl3UDD4ihatyQgWaK/4MJbVsal9pf3NG/f/1/Luu2BthPcu+2BIMQVTO5lP9nCsJv/WeQ
AXiJb/hjAsLcxLYZcDCx+B0FSJIXDIYQZID5xz+CH8ED/csExJ4ftimAhDJo0Sk/+PWqbvkF5AIl
JI5In3ydlnP1LCDdpGHeDdO2Ki+FkT2qDBUoxV2p8YT5bNBego4rZS7Hb/YoVU5s1yIoryqVF16F
D3c2lmwdrfiUZeNW4On7OF6PPpef6cuqUTmzUnHrHOqI3YwETryOb0E4UlDZAjwlCMj6lrj1fH3h
5awWcdwvM+J08wxhUjQ31eSeJp+FlU8F7gA8u41VPpYZUJ20j/S9GE8Z5+I4Tx5FyVJvVbj3qEVo
dcAeiAAZpUROS3oRp3WCJOtX6jPsz1NKfse2mYXGGluc7uoxdVTe68Szl+DiIxVsNGvRJDr67FmY
ASEnXe5W7ZfZv5Tp5PaE12rgOT4Lz1RZTFngzQAYs0lqmuEVdscxLN4cvBB1JfcKM2Q9oMyHhSvd
JlqxjzmDejDnWEk8Klkk3lUjI1UTLqAJUo2CU9bHxuU0awcwhVmoh3LIsT3LQ+wXh0zR3g0GMbkm
78z5xxkLrDKYJrGrtVT7NMMHKCFyGOomMDFpTCdDg6zYT4SmEw46U76ZUrEPROqfYGk/gBByC9qK
o/nAE6iXSYuxphmHHDlwrGE4VzgVaYewGFTr7JJRlPMTpqiotV1dtPhagRtl0bIJ6jM/0sS0ts6o
I14Hj1XUfQ+gTqkDJ7taNY9MdC+6Vl9gY37W1AYX/MhyFYdRVkFI5thPCY6l1osGhTnIOSawus6u
CdvcFSJ3nYHDRm+dcmiFQRHf+Xnk+qgbZku9lOStkGGXmFvTS7NaKPn3qB7XCjd3WLMIUH+aIzat
4zyqHrMxxVZIHemPVZFgoQ+2vmx2MG+XwhdHNTSflZ6am1w9ZT7dgom+HILxyepxIYtspRvtEy3H
4KdwbrfRY2CP7iTHpS6IGHgmWNes4rvCJg8057EGtunE+i4vp2039G7Hm7RvP7MmOYRYQfriheTU
rVV7MIaTG2oE3TR/5xctUA254vs+yYjzFHgUD59jNXhPvRlf8rSFeIfhvD+Hqv3omDeCWoLA1BXo
0VqJ+vcQ4LyrCutNUbOCYgJroU7DLq74+bXagdf/OpUaNgLiM1mE/ai7jbSizikJf6IfUQMAwQoh
JG5dTptd/jFlE4zJ6ZOnCQCI+OncwaaWw7HJrEdl+tRm060VPk0jLDBy6HIc1JUNAaet/SWuFD5P
Ajtyem7m/iDlyeR9aie9a2bNpdSNpT7RlTzbeziA/Xsn9TNAz/izN5PSGUbgLOZ/k+CBT89O88se
9fvX/xCUnT9AR8zfWrMtk4Id9oEfk3oH3B6hUEOaYg7y/IqcIDOq6dKQdNALKgz+O6k3/xCWRIam
ZFmdYRT/aFLPRvTXferXhy7+kg5VE1nnUVMMW8VXIJjnzdGsOZPp7ELdl2iyR96URz8PSUgnBhcu
Vle65/G/Bt6wn0i8ty1qjTVYRydlEJio3X2O595P3wsyyxZnXWF4N5vBVlwoa1hzV+Ke26x9DdRG
3fWwSF2b8p2pjHHijRsrnxtuWn+ZBdnZRB3L/GbT5BkzG86wIjg6FaTbJss2jZ9fU3L+gaZu6iB5
D6L8XJr2A3MDgkSpOEDGx2A2F6KkghN+tza91C3zVw8bes4prxy2ZUnKlHIbPFoTyzPudyPg8jMf
47WlqImFk+uxsIJnTXDTimht6OW5zILPghtSpRLEVmgKmsTIEprfG1391JXcgQhzQK5ZKlp4MAXs
+fKrwtvXmRxaaYmAjIbwGOAMtQvoUjTBtc4BphWXnBQRgzplg+QOF2q93I3gnKQ1uTz5vjG31mAb
d1TNLwtNeSw5sLbpN6kibLbKi+p1xXJq4/d8xPWgIVgQDYzQ95MiPXmpduOcshKRcK4TKCkD26Is
uuU4FN8GtHzPyz/yWEA+4nbtB9GmD9OXyKHsoNa4jtG0NanLrmebhXlA97obx9UyRcKKy+ygIdrP
9cNZdTPM8YpJ0VXH4uJTt0Y5h0pDWa4ConvKBcVkAI+LpDgVplyqAcpkkNnPmUWCizuYHXKabg1r
X0f42QZv37Lv27hQ/VYeBjX8IMt8IYa3T5qKcIXWvEJT3ISttvJCFOuqwRrIPmMEZAXSSX2a4Jwr
zbhP6hGcCLxFTfRvLW8aqspABbKl4VKIDpkmD1GgHvpeeRnNZu+k1TWrs5tT9owI2WPQk3TzxQw+
AoEklDPdK6s1nfO46Ss3QcmMZvkL1JpvdIdWSVZq6q0glCOum22KImKUm76Xy3r01sR+1zpNo3lj
8C65m1rtPisHLP+pXI96d2JxP6uZfR6CcFWo6D15vq05VWTl14A5bOKKQnq138TTc9LQJxs+T6O5
HJz+KIp1QwwDBA7bdnNsxmYdlJI/XifrWKl3JjOehqE/ImxPnauGoDxk3slp6r3q+ZepvCuNYG/T
lxumuFY6ZZ91/roD1Nna3/Aok2Oz9qLp16kf7phekQT7FurojVOLLZYkhSxefRS3vKXG1R4fDHIL
mULoFZNGNiG0+/qdLIdTEMXLf/NeA7tMMzWH5hnJIs7t5G/2Giitf3GF/ckI+vXrf+w1DC+5iJhc
Y9hWfp5eUoFgUY6jCvV/EQU/bkTmH9TWMLr8UaaGnf6nrCgzT8Kn7F+CYaT4R9PL329EGON/euJ/
3WlMz2xiLgkkrqR+ygeEpTTR6XiWNHYpZCySi25z/q7D74D3Fzpu5wjTUukzZsun1YTVPcXhUGQS
Z484yz5aC5I3yiA4AItl04t9ZNdfZvQaMp6bIEjymcA4y+0mv+qafujKmkEhdtuEm5RhR+9OIh/Y
Tu4dY3pV0K6mTN+IMCHxX5bgNHsNQG0LDYYP1LKzxzfLTiHntPvUr8i7A/fEUlBF8EaUx8DAvQRs
tqe47Ls+6vCGzHUswkUKN0dlCwss7UNlzlezSFvaYZywBvlgnEkzVo2b4bj3WOrazDp7Hd8n8nc9
H3S6sSo6ckRQH420vHFkzBc+sLGSirS55SdbqqwYXh4dW7/amGI4+WigRbTrksce20eOUUd19l6f
ktlhJwbKkMeD62V0y3zSkrpSPSzxevQQmgHIoGjVaExwxpHpcUvOpzXxSqjOLeySXdjZR13hFY2A
MKVxtdV9cE1ZfSsH/ZspiiXsREYChv0WKbHrGYFbZRZd90q5hOXzamvo3r21y3xlqfXdIWtRiQts
Rj70bPZBMV7U0eQFPERxsKNOiVYxzvWe9aF5YhOkoGBy+AmJmV2nKmRyIlE1qbgDEc91rd8o+bQv
Z2utbw8PZlhTXhyF6bIy9GdnGrJVo4KvjEwse/WAYm/DB/Bt6yVVCP8ZqPQ8gy3A3UVaWnedWtPd
Fp2yjqcbtjetf/fUonQTHUmZYhmznk4eh6ASiqKXw/bXnaXEpGTX/sGpUI15zlWagAaPk4Me5eRQ
y3bfUMVRymIXjv6zEqcPVksKrvXv9Vy/po2F0yd9NvD30un5L14cEU2oe3QsVaWUCxvr3y+Ocg7E
/3IQ//3rf4hF+h/z6qfS9PBn3ZfGGf+HWATBhcO0xU997vCC1f1fwYjTNqUFOv0wpjaDY3hA/10e
gbpAlBGcoG2ctv8I0yJMFtpfa2B+eehyPvL/7O2o8kF1OA3KLZcFnFMPKmcGTxdno31zGvQa5VYY
zqpSaYLMNhYT9LF/C9R6qQVPLVJOCozTObQTcZgCCWJulk4fVfLnIGgOTkDSdqrd0oRiYm47nSln
p7h6n61DjaMX9icLwojBIZ2kiiDHZtD9G77oNu78msS9brp1NQHPZSpH4zb+4pUJyDuJcba2jE8G
wfAegWfwDRyRo7ekdLXM1rrFn/OnWzmBmGkh2kHbcnoPw9abDjQjShFMlZ3QvtqhWFMv/1Dhzw2p
rvCjLaDv+4R5psKCzx1kbpCmq0krT6oGcy4fHiiecXV1PGh4sAyu5K0jmSpLrtulsyGVxnjt5M+I
EcmUYyC2ERkb5JF1GVw0em48R+xqXjhWp9WAxyHRCepmDIciZhWwlHQK0kKqBxIOXR2lvD7/bcjp
5KQkGExn22Q0D3Zo5SL5GGudS3myMIf+wxzt+zwFMEo2QMdm1iTduZ+MrSnOAc3DI8HqwFCWRqZz
YqTV0vpWgkdNVAoC4l2gyl2s0U5FKY5GuW0+lNukLs8mnAQyZXuDKwIoldHmB+D4PqZqLDXqbSSg
bCks8AhpEWYxWY+blsOwxsq/KJuZe5B3qyACR0mGxSvxZwDhoUR+rTI0HliVstE5yMJ6bah9QM2N
VmVYU+WoccYMabGiqdhs1oqVXwOKeKXubepGXHKIMaFHhajNkM2Gq+xwETAoJy3mF02HRYo5l6uD
1ywtVAlV3Ov197Elyu2b66AlEgNEACFt7fnP8IM1noGWad+G+L6DdMVpd5PBZC1ntnHnHRTpndKg
fo3CkGF6DtClzd5T2zsr0/gQVLAiYn+8Q0ta5NZIWXr1YgAdZwDI6LP/dND6TD1gPUaYCiiBJt5p
zC1dTrCxtOJEBucwanJhcr41ZLnV4k+ZPdRBvjdFs5E0cJgVEG/8Jlq0wtW+mRhLpUZBuzxbk3Oq
SLpiZBWSLljAANw7XZ1qUCt4yvNqJ8EbdfLRDwmgY2J1LMrbOygxIr9zMIEPdrnUynSTRC0N9sbK
SGmCszloE7oeOTFwxUZ9AzTos+tgic9vM1SntV77oGXqlW2U9upXd4V8mxoS8SlHIz6HbS3PVXOR
+IEV6lGHnLYy2ATxGD8X0ObsAE+J+j5gDREtwzQLVTPnWcRS/Qh6al2i4tNWgZM58OIU+nBvlfot
JRWvj8aloWoPMtBaZxBeFIea/FAV9LAmcmjkng6zGIKlxtTIpKyFK89xTIOVsMJ1qmYUsqIX68yl
epk+5/zbEEc4rC5Y6Ctf41cfBQedVrxWCaaq/Htu8PBI+C3CGKcQXpNpAnVIDMrSd039FFmcq4r6
sUHJVkw+sVG4avN+nUMVDAD8ivDffN2AHoMJUQd5Jg3KEtB3/ua6AS7mt/HLb1//47oxt6dpum5Y
UjW4dP80fpHOH8JA66JU0fhPe/OP+8ZcxsQOLNkvdcHv/nTfoIxJEi2yqaZQTYvgzD+6b5i/sWn+
8sx5Yr9sqCmlClIZpq2M0Tl0Z2tiw+0zEnB9A20rRSzJvqsUrCGOXAUN6imBCp9zqdLQZYAZQhMe
lBMbjlW1dAwAENpdxodQTRlsoALLJHyIct0tcC+3ZuwG6M2dD9/ZHi8+ydDMGh/brNh2bXnx+RZ+
7yydRt0rTeGOJP5aMz9zZAfAXS7TkEVBQEwxb2MLHsMH8ErCa5HRH9A7yUtRQiM2+Ow5jflcEsrX
W1rn++FlHHy4LN9ambAvZtlKpt1Z+re0dW41GlBm0IPeE2mkKHEn7fjBM+YQ13vBXL3LacvszJPX
0khRTZJPSh7wqHCHhJqrmN5jydmgMdl2tZ4WBi4OlVFSKUe9MHVOZh+co6xBtP7Kio9awY2jvGYd
bHj7q8HW7pd4lxx/ZLMWjVTdLqU8e+lDcVYtQ1/RlHYc/GLVNfVdVAoglwkbYLzK5Gw6UfB1Fi3S
ezukj4oZfCq5f4f542wl5p5TyEs0wHIdlZsnnZ0wUqolSWDqZRmsSt1nyIO0naQMynPwNHa109hw
WjKTMsFFYziY+M3+IfazJyU373ScKVAnwud+OHu+/izmcHZQ567qD2s/LQ96Y74XNrz0mZ8OIEwB
wKGgt4DtCKe9V8qvEdp55IcrkL9nNYSPHmHR9G+ou/9qkjNReyl1nQEo64SYBe6/WXtonWcx+PU0
/9vX/3SaRxoxbGjOjGp/JjkDXQQKoENwRFj/Ty3Oj8XH/MNE4DelZf05Lp4nw/89zQvH0PlGxOaA
Z3HQ/wcUAIp2fjvN//LQ/yQ9/xSA04Zymmo4lNssqFcWs8ImOReSk/PIhBT+VNk6F5OdvRIiXnjQ
htU+vcQTe5svwcCinFod1BcPG04f+1dhlLeYLW2M003W+q9VWWB8sKYzgZL3BFO2P97Kngt5cTHJ
m4MSXIdjubb5xnHA0bfF4G3x+UVe9e0PLe93g6LzMQOj5YibJVLEcTgkmINH0sF914tjAPtp8JLm
A/jb0sbhlxcV0R5ISVZxUgXKAu0B+1EOH4St174X29vAp4fLzNM7btU72RoE6kDFBil5YOUoDJJC
Abn/+s5O6n1F9YV0bqK/7zDDUUhPVK44hgZNwvN4VYc4N+YMG0tDeylA2zo2VGbHhieckFczGKCF
f3Kd8HkryjoSDTQ+1koRH/wkXFkKBZTFO5A8iL3pM/MfPrVvfapx3xm3me0/BsRZF7X2hflKiUHC
OkwMOFrF5b01Xhiaf6/t4UPXxGUc411iSXcMlYcqrheh7BA+J7dus4ACV7yFjsaKo4h0KTx+Ymm0
4hyzrRVnkwOf1bDSdyO3qpKhXOgTQ87wYbVbBZhk5kEdGhu2lGZnMMuksoIW5+c0eKWYdFOPN9sz
8L9ZAHBC3DvlaSBbW+skdO1wNWTOLkyeiiLZjbrmNjinMmzremk+OlheNOaIqj2DxIgh2dqZ/MJR
AkvziTN6HNTq6dFMMLAM9D0g3NRaum3pn3cI4EfGeVQ/J8YrI/FgcEuTTM51pV/lkD9HKt0BsoVw
VV7R3JYDgGXQmVnUPHU6ZtzieQyIaDt08tV4EVTv2cjLI5PdS5km+8GIn/JO7EpYQwrJZSu6pA3H
z+mxB9k2AEZMHFoCyYyN2t0IpMEbgoNf9NfRy8jKvXWhc40VEj8G3gRTxIQdAEvXr3Y37XQL8m6g
LW3+frVt9iGJO60WtEDTCEponvuC5rt6IS+trq3GAK6G+hyZ+OkK+VUh82d0H/nJZzL2q7LDnmnk
zj4r+WZj+hziWvBkS6I741YYk7jEZ0aIG2AlfR7AFpzAcVNFfzIb5lV4EIN6pCHjue7H7cTggLz5
0YheLennrm9EX2FOhhIqprL6V4s97A7WDDBnJVT/b7HnrzEew/zr1//YHsQfukZJL60n5IN+3R4E
A1mczmg9Kn8lAJlfxR7VgeZrMLNF70Zc+rE9zEkeiu0lO87/kBj/yfZg6bP75xdIzF8e+l/EHkoo
LJpOmAJ51AlaKVEDvVyh1q442+wYs+wcPSfeKNA0+y3jniXnvUVlKEg1MZZRhjz6t1TXXvomdhtj
FhglgcY09ne2CoCtOSj6eYrjo5oo91MA9mNqOEA1ivfAgHEH6mWnWDsR+g8RurobZrb9NAGNhncU
xF23KkqVBqyR5YBqKh8xpI2CTed8Oj21RFOCVl8tqyHZWcGfJmyWjoTusN5yPafHCT7eMkzxaWas
m+bSY18UHNom4F85ANN4xqyNMM9uQfEtyVVoTcL1h3AzBBgHO/XOGcP32AMMNgpKSuVSC8NjHWur
DpJg5mx9cw52KghPSrisCpbcCO8CyJjlEL7ZTbUs63s/vWssrNkIKYwPosDe4F6CjmIzdfsy9P5Y
NP4yNyGphs0JJ87CgSVX+0+x9SximldFe7BaGC59I57YN2lmRgRR9gEwQp/enJx21xjQLWwaGAjf
G2tjRzc9RGvSvZxmobNSE1bvhqPWQtuqqSf3/YeAciojosSonOruKTCs4FiZeKtrw6fzrYWm2Bin
SsFFzRXWQ4oGbXy2acCrmLszymhWLbxhkM2bavxmjXOA4q6rIaWNvYr8nLltB8MrJmoLd4VqMtpU
qH3EgmTj1+2wserM9OPgq5D2fU0SoOq/a3AVKX+z2UhzhSzXuLf8b0Wk8Yqi1LfPEn9pk+BjVQFv
sNgKitQ9X24TxT+UmbmPFXMvi1NdwwSUbH+htvC0lAb38rkp53OEVWhzpPQ1nwDkxCgcBLRltja8
4V7N2UuTnJSuZupbdLmFiO5toty67+/GqNiHwbDNMos2ynFlqVy51Git1KrraGRlleGY8zc5EyXP
Rrk3J+WYc/wWo7xyHJ+btI9x3u3GOFtXFr9nWJhRX01Bpn5YNViqqvZBb1mxec9ZeQp1slwppnYO
h+LYwDcKFQTTCuaYQqILSkh+C3pKWcqMIkPCNn4aPkz+sC+wzhuO56KhoKTNnuUXr3xLu6uQOJGh
xmeFtoXUdKmZqtcjRT8eFXGpAdWQcayor9xFqOsoUO2UatdOzr6IMB1McOKwzxbwrQVHExkNb745
kxJSmkCSlVCji6OGJ9ibq1qdHoZRgkrCJI3NSwFjGYGq6SSNf8p91nEvycBy++Q/RiW4xE1xdTTv
PWsJwajmWcd61iGd+UZ/DPzsO3W9I/3a9s6npDdN/b1M1JOetrtYVR/qYlgqabGtmN11DXCqon2V
PcnVgnmNEc65VGfVK/y/ZuyHyNkLe3xXJ2PdW+2+hHMUNd1O0QdQBKr3CLf60ayKtZXXHFcKb5ea
VO4qyYsnOBI1GoDvSK4hZh8ceoypLDxwtjn6yls0ad8LJ/y0qeyV6mcN16obe0At9cpvkk2Lxknc
1vuazG6bpfVDaenbQrY7A8tcmQLPMSj4RflNhvbiFLzGnbMJwuJayPoKK2DZqIQwuvbQokwqyZeq
fXiY6eT0baKur/7selTcYlf6+6Y95oKaXOT0HCeD6tUbkQb71DZOFnHA0sw2JecLLUpcFZq/h42F
WjD8HdMlrON1q3y39GbjmeZGBtznY3rEunZg5NgpKQ8hzB1UdwZdsOnISYQHbLDIZtVObYhZqmFz
9NX1WDzUrbIruUZUEG9M6LNYCte5rX2LC9IjfOgdB24WACLJTMuoLIgC0VNd6J8RGHTRTK7uKdRD
tYukaIlYtpxu02edI8wotLVqPaWopSZr5GTTo1UOhHIcdeckRNQxaOcS949vYeYmyDQUcJPMgjYo
fo16u161adMankkrPxSCVb4DHKlz6QgzBGQfDcGvIYZyKzD5xYgfRSmDrQwcuJ7txSDfxSiDrkzC
1MOy14J5TUCHpIwmMt6cEZMKlysjFndOwjIYlhvHqF7mCdACdBqXH+8QFcQMEzzqtF2hS22SXKOj
cLrp+EcTcIJ2TlIDdgHKD+n77qNrdWw5t5qJbU3UxPOeiFqFRo/6CKoDo1BRh8teP1QE3av3Inzh
rSLKHGlpZ1GVOAY1OCgSrEPJjn2H+LGiwPHeN7jj5RiF2D7hCDELqfJjzy0wK8IjL9BSU+pr5FBt
bVEIInIYWaY8OhHtgun0YiEca9qnWZjHKFFXjDTg71BnoWnI0TMEjveLbVKFaHDVsq+EXrAZCX+L
xL+3K8H+QPEz44W4r9ZcFyEos6CRtvU0+8KcaBlnBN+bircQMTfnY+C1sAdQu6DbOAfrWzPhmqny
sbOobMvZakuLJQo7qkyrk2zFSrKCwrmctXYbbShl+mnrUKcYLvU4DC0UHGy7Q/0WAjFmGPuQ29Ty
GNWS0xlLJrOQaKdUbDXgHOjnPHkj0HiPMFFIdc88uCH6UHn0EEjNwKtTrQWpKQ0fs5XLQz3qb3UW
rJgYbExzPAV5tzchgeRGfTUHxfXo+Mvm/o7I4MPan5yKVst6eGkUlsUKrq8e9MVGs5xrC6lZegjT
fnDhkZ7DOHhmeLuLwULL0Tj8mw/qc+gdsZcjM8YS8fdTWflnOv5XHee3r/+vhowr8mec4/9OZdGQ
4SaRGsCD8hcPP90UdBc7zGMdU2JL+d9TOgXGKN3/nwqyUH+L26Mg//S8EaR/UZCxO1C+3FKx6Ofe
KQwMUnA6luCy8Ktt0GMIHAGGW3JXjM3DpIz3vsg2wrcvykRRaTQcKhXWTkfoM3HydQ881Y9o4uw7
mhPE2bfGz2iS1wHjedZW+0RY67o0P3WvJWhaYm8DXmvi89eBhPflsKDYkM6/LnwTjGOODDvVbUgX
oU6EXKbqE+Su59bU30yGdWXp7fT63lSjkx1rO48OGYtjTNChlbK1QoeJlUfFh6SCd7L115owntJi
pKPUckvQh6S7J2J8JmTJYnow4sfBp15nZJHV6uc2Ll3TqrZhv236/tSbLHQyXxdmc6onKMJeyEGI
BdmpsuesFW4QAUV56gpjUdilW2v1LicfqNNDaMXq2TSri8elWpHFOaaVNNPo5TPELrCSJz0DNR5U
2OHyj6a0q5VqQ9SeirlQwom+J2F39S0+ncjTTKtqXh1jXTuAYZV7J4zu9ODF48QSynGtEQmzNOtk
UObeB8DlYeyUA4NHvV01cI58lX4KrByDhzRHQSKoWis1lp00UOj8p3TIgKg5zkGn1r6w/V3qNxdF
NV7jTGw14b9Bp3IVK3bL8tXgyqQDrtUJLfZGz9UMLCCmH4xC5kCgWE5HUZbniItfmjjQnovk2Zqy
+7j3HrMsf83jYlvWTNKGEVEJ54qGnlXo/4+7M1ty3Mqy7K+01TvUmIe2rnoAARAc3Z2kjy8wHyIw
zzO+vheUGaUIKa2y8zXNJJk8wkmnk8C995yz99oygaRuNL9pODyWWcJAR+RbWZ4TDQeE8SRqy8mA
92fW8tGoWwYUnIHIGOVyTURY6wEDWWQ8Tkc3n0nRR2WRDCQqoKoeIvVRalgwC08Per5LBXZlCoVp
qxqA9sCoD5IIdTMywCjly4RS/nGa33qdcFEV1fsEoJkqSq9IQF06Jqoa8qclf+1bjrXLJCl+l/I/
vYhIMnItxJFSP90pkXBRx++9KuQkvDKv73OvTNNzLS3dXqqfUoy2EHjUnphfS7yJ40sv1qch5gzO
yKSnWpGn9FCW6qkUtm2F+aCYsHHX8fQSxhCECws4lNAetXA6m5x155gI4fBuLJA0zbi+azh/GWip
HKZCeTJyEIhpcbYaBdw+t0UX+j3v1BCXvpwUO/wrJ7GR/cDUP0ITpRUkJROjjjTRch2TQ5DeBeYH
gKinMoTCUNfck5M0yV7SincTGS3tfGtr9s0q7kTgMRLHZpj8YbZnKLLNQ9VTR4jgYr94McbPoC3u
isU4VEXw2Ki39VaE56MUsOPBAGE4wRhyaCIMF8SuTuFJkF+kJXHKWvi39pmZumrJqgaLRVKVf6Kr
ZGTJLvbrJvWXx//oJomMDej70GwCH/xrN0n8DQwxUwiklYYORZQRx49hg45Qn4kC+yWyRySWv0w6
ZR0vHAMHWReJepL/lW6SZvy1m/TLS19fxM+TTsapadvXnern7VGUb1Uc+Sl0MjJr/LgMvdYYfAhz
jCW7jDJcB+UPmcQgFXVVMdY68oSAmFwKIv61Ji9rNFsWkFYmKH7q0S37r5G4nPz7WB4W5anCDlt8
L3BHKtK3Ff4t+5CgfUT721b4DEBTmp8RGeJz6s/0Vd08IXJhr6rxZ4sycaYhE7U+DHI5aXdFcLfe
4RkW4kdBI+zP4BZ5jJeNTvcUf6rYMygE1rkb83uNGGhPE+CU41Rd469LRq3HdsSZeoCE6yQYjImH
qPypsysQng3mccgrBYEQgslaHG8IDujQQCH/p+wIUTy8d9E5j/0dmbdzuA8cIX2Q2OWmicnreO8p
lKDTrmj2/Vuk0eJHe07NoKsV6pAbboDVyzPU+3wB8F48wH6LUENE3X2Cr01HqD+ctOB1XLbJi0yr
oWbeSekoPtEfyqj4PFE9x5w6r0H5TjEZiJQsLbKH/qaWMC4qBhheQgNE6GCEdjYh2YuhOgbhm6NL
XBdknNIt5hpV5zGkcBtO8oTS86EZt01A5Dn9FBgF5NNCUEOl6uPmAi/MIRp5jrZVtJOBvmxCUbnF
erBmTsT78lN1gC509JNczTO84f4NksjmFtunD3KoQI684dl1RFdy3qSjYHul/dI5T5qtbl+YM9vi
5kRxyqTkFIqYmg6CmD1P4IiGKIM80VleZaaWl3K+KUlS6c9rRgJtiHkzvkTvfCRMbwvAHUgzc0+N
gDTb2aW49Lt5B99n35wIEG4vmYEsl6DQVuFhbXWrrbsOLtcuh269+PATJOEoba1kL/AwomegISjG
Bkuc2mCNBA7HB8G4BHBI6kV75vfzh7FT76JzfOOaTZp7E0Mh5zXRfJiTuxniCnaSb3igtQqZm91o
m1kE5UhiQb/XrtipQLtYJF4SmABoKTkzNhM8aVKZPbu18CAKN7U7rCD5juH73cxBLoMzVETPuviR
1XYtvyvWE1F9TbGvBmfaDI2dsrufiidq7kZwaQ7jL2meXhes39iqG1uHQSAHe7V4lT+RXFFSke8F
s4jZGH4ZADsv8BrM2jEnD4SCRPvFS55457jRzt1uOrbLJvoq7i0Pd2P6NVy1I4ZSxnm63S9Qim3O
udErHZBL3Jyh63KCSP2xME+DkX7vP+gdPJszLZ73IaH5trrDEQ3Rh2QQqdocnNKrxjU9PXVP0SV4
IQfrNr1zlpI4ErV+Q3hzvol0z2Tcs+AldwSy2foPc9V4Mavb5jcZ6mXkTtk1XZg67fpgP1XlJoGN
aKeyA6m7aj1zOvA0cuTSZci/VHqe3SfCL4XcgoxV8GaaPvhDa4M5hHwGGo0tuG+bYtcUHpfv8i58
y7lbr9MHXG9Ca/ljO7LkTWcCOAHaxskFEEj4uMACMiDkkgtrz1/Go36MN239siZfolY6E2pt+nFy
HK29taaAPyj9Y58c16u3dYqJ+Sk7t0H1yOnEOi8AtEhDQdk0idtY8tSYTq4tvCmd10yvIh1jRF49
U0HNy3P2f/AaDr4sUULmhDL8Jqg3iWTT0l3KjSZ5M3PUYKPom6B7KJvbHDuCfl8vLGzlqc74sI59
Rdlsp+0nzWZMf98XESjRYSnep/LRxHIUH0QuwKHl0yXIV9dO7CGbSce8SYthDZ4XIyg72E+UKTvW
7UE3pBe0XxsZlyI9BnlkUZWMY9QPdjJA3NNv/74lsiWRKwB8zaKY5Rhi/ROZFTrjX08f/+DxP0pk
EwkyJ4v/jopkVvTDQWj+plMh8+Mkjj0ERVKg/nH6kAg7WLHD4g9N849Zlv4boy2odH8LScAn8i8o
HQDM/WmU9csr1yjMfz18hELXhI2UrnTp7Cwxf+9DDEtV5sdD4/WmtoGpz5j2yYC6moqSDxcY9QzR
um3wPujoZqQgYJoEmW5iw5I40QqGtBMBbg1acdMX1K5y7qIpw11grMzYUkSyz5SmzlPflCoswaOw
twRGDbkOlFenbh2r575nSauTR6bQYHrIW3+1UDalJiwQ2DMDfWcxiTyhwvNXJ88lPrs5hg3U9sZN
o+LHr7nRFdLE9B7kaxHKH7m22uYm47vInQFn/Cgs8QWVP1VYlR1wS11NGna5dR5FVsRyDT+qt4L+
rYgfDVqCsiRsZ2SMSk6DFkl2U2tPSGVJGJzxQ1NytRQOnQDyPruJJqDksncLE9YUM3hBg3JUIcHs
iHuonzDIXS3p3eg7+nEIqktro4jj1ixKL29emko9coYYZbi8mUzWJWORwdy0ymeMxzLWydUxkRsE
hAoXvfZRCm/GYDqDHG3ntHs3CMbNatrNIj6YLL0OpbQrZYz3oL7NhFy22F/AhBTWcKpWtcqUZhji
XuPiMe3aYxsn20gO/aUBUiIWIZrfESIdp7VMyr1CjKii+hcdVSeFbzuSyyW8igUD+YpG9mx4QSsQ
86htW1gsY7D4VtXdY5r3Rlk7qX15joyQkVb/lPN9Wbg86r3cwqR9HIkgGnPRiZCopEOg2soEAaok
qqiaUYVZR+6SOz7efIOLu4JH15LCwOW00JUxDkKZEFageCEomrq/W9TQ5aC2ZUZoQ2XeC1C/cv1d
Ck+5vmwbI/2QwVJjOnwUl/6U58lTilu0nMGjlatPsEFVx6ffw40PMr9fRi9U6odo/phZWsNmWQcz
Nh3ti2rShO6W/WRY9JPEdXpINGUw0r/uh95ZovYUN4qfqOPDUEnbSkk5imu3RKmOU1v7MOS9pcjM
fVbN+zK2WLMTmR6wkr8OcuLQc+k6/WVq5f0ohHd6lG2T7ktJyUc1YMWj6SBFLH0ZBPTbwUgOtag6
g4AsMJK+D21Gqztf9uVYXpbhKUpBRxvqKUEZCNKFPIFK7mwmOr5QLKdCVbaixsGj4hdSxtkdUfzI
c/oZzCkuS4YercYRlLFxUu6lMEDOot73dXDRtdrr6YXbOvp7leUj6edTv87SSsmvl5zoUMUXo9qR
8QOIPGCC1Tow7ZhjyRdxSPud8PudsVkbIpIci5CjaNDQEugsWhpNogTs6U+JUb92Yr5QpysnQzfP
ikBuWZJ6vMjXxLokgAUTojElYrPUjteXwHlD3h0TXd02UDZj8U1VOE1Y8dYMrGtZj+z8D6GmPiLn
dwaz8lPpXNJaoJkPzUiEZEy3rc3ulXq56gmYWrOglwwtgiFnEVUPZh34cxjfolFwLKu5wPQka4Fp
g7octbE5tq22B+fjllHwDlcFdC8YYXFYwNrWdDmi+C2EXWQVmi8o2j3D7UdFKjYYmJ4kjXdBXaRn
0NYXYXkldfdgDPquFQVs3ap0r5KSNIuBAphk4ZAy7Gcx9P6dN270ibokri6fNWDzn2zceCH/vHH/
5fE/Nm7jN7ZgcyXf/C5nXm1FPzZuA320ZqwbNM5L9Xf54o+NW/sNno1piDIWf40t/ae2gYZ0hY6C
xX8ZVomS/q/s3Hz3rxqUVbsNj8eCS0DvwlgDRH/uGliZMi16xvEuVevM75KtWnT4H8N8g67SK3uR
IPhpKzYkjsgKZQRoVMZywKzhdK1TmzGUSDTM5cj+/er5nP5P+K28/5sK5n+ty18ZF137n/8hrTqb
X9Qxv7+yPz6TFcfw8yuL5pkjTylAAsyU2yS0d0uMjaUKvkwpulgLooneYBIYD096WdyVQfZgUFyW
FGpS0u4lsTkEheBFEqOgLK4PQtZ9k/PmOmdGyszJyt/NVN7yQ14tgVWwrRRApCqrPl0lA7BKsZWX
4GlI9clpU+2NOf4tVoEwDguxkxEE2rHD8yc/j1K6WzBdhzytFqlXWQvmzVDpH5khV55lgAjLWx/x
BMTNCvF3GA5+ssBEZw51kenV24mS741UpqZN2YnQagwD2kdCg2lOds3kcSxkmS/pymTw+AzxDfHN
Tm0Minsdh1YyVvdpjSKT6suISIGygIwp/WfTGV6kPQcq80aFIrsRWM6ZLTLqlOyuHbf0Op0pE59S
S3XKIlXtfPjGCZNQxfnbJDDsxphyXepgvyzLThXLrW5h2cxJtRkEchi0ctpPc+T24zD4ulQ+VJzr
FinHhkoEM9Kl6gF/76lWsze5qZ7NPLjLe2knJfFHVhIvmMDnaUeAk7MbxfohasxzDh1XmYd3CAeS
w7V6zSMJ1mcIcSvVDfBp4uxqQ1SR7IfFyhwgKbb1bkzVVzDu+zzvX/99lzCUbBadR2ZRxOhw/f6T
8ZwmsxL80vn86+N/LGEUGBbsapYItHR/Q5T8WMLwlBsM5uBorXLpP2Xbo59jDGhZBq1YVtWfJ3Sq
jDkNM/Tf09b+lSWMp/rTSvHrr/67mf7nlcIoZ7bytO/8ccp3DM+3ozHfpQnu6EixCPbRnNXyOCbd
MTACr82SfafoB1V+s0wos0ASS3xncWJtWW2Z2KAuYoWD0+cmSfyYJuFxKDMnIG4nYNHGIS0S/UAw
4cLsWWyuWVefgJQf1IrJOmYoQW2e+4yoNhyResjoaO2KBCK9kozERVhz1P6ZeQpRKiHqulVUQT1q
b4FjkdmAg4oJmuD4YQnqMbKq66hi9GhFGmMpCQLyNF80RggJFEBrIeeAmRfjFndRlbd0Vq+9Zrp6
xgGysJanpcqRuM7q82AQCWLAE1HaTTJ/tGFM7dIfRBFdQdJsjSJ4HUbjFcuWjSwIyIuyrVUQdvHi
iMo6liEbIitPytheCJOzp2SkBWBdiH8/l2SOC5bgFIyV0oyBX1l/FIQLyBpZtuLw2rUCHhS0CwNS
b2lpjmm77hqEW/XgPnCevyRmtrcUXhHRfZtsjjwp0LGtdf3XxM/Gknuth8QziD5bdpOFUUdI0Qpj
c6zRyxct0CrD3BsjuZ0tC3c0owluL1Gnvq3u8kx4CNT8M9SXNymu7sdJ900AjIvll+jV1nSKKkcU
gte761TekN06QolyIjiJ4xgX9pz2WwhXM8q7XWplp3rNc5vsZrKeSCa7CnpxMWRKWThLyUib1FTO
o0LGMhDQvpl3WiCdYp2zL0oOMaNDmYGdkk5ach4kWMKwfS0jImLtrk2OdXWYUaPHaWjr5r3Zx5sq
+ljQ4el57fbl9Foq5LMM4X2MnaTsa0cU4S3Xw95CJDUb5kZGfVSTzqshnLYmuN8E4ADoqqpuI+Jt
MaLFDYR2AMpbuJMM57QbtYe4CbdKm/PKmqMKVbnEx5TI49uA8T7ks5ZjZqcw5tFrOaG+m9pyNy3B
UUrlNzFKDsI03wyRU2kTX0H9UHwMu2Jq8aHyzopkogQB2Wahp9eKH/VAuBn8tuw7GkVwZMVODZwz
FDDwiTSok6mCx4M4PiDMbaKr2BtcXHqzGSMEYkawnyk/0dBFuUhO73zfY0QSiEOl/0GQRPMuoPBY
JMSCkbKB4OKHCiiS0nqTNMXT+3qbUPNNIx1AtXkoh/Q+AtwJ/EtJr5IQuVLSPcUxaDv0SU0WnEQE
V5soEYgxW7xUe8FGgR7tK+vjK2p8N53hmohbs1Rvuhlt6zgy7VRMXI0A7UaNPPb5NZaP/GTjWuKI
nVvJ4zKHiEcAGy/UErB3CdwUoZGfrZBzeVAE8FnnnSAaBHzgBWXCLZFSQpgEezVSzih6ZQq1aaAP
RDHMfW4GLVZvIl6EQE+3k3Gd9LsuZVkIJVB8yQSJZv7qJu6ZuD9VVvZWw3MQamDl4VWOhdPAmtnM
TOrLlFc0tE9yZ/pQVncZl1g3TF4RE4A2DwAtqhNlrDExDhXj2osmFf9CJX2ZOOZMjAc5l7QhyaGj
diMtZ9DJaHOtqXroho+xoT2jt+NrGLc3Lkp42/JWUOaPriTZLDM+ZkmkeTh3n205PIj5u1iKTpfq
1HKDXSzVaZ4IkaFaLdvy3ZImrAkDwIxyky00YqcESb7ucaY/x8iQlBmSX6KjJVYwjJNbVHxl+mJ3
Keedpj0w1brL6WIbWPECRTlKDHlmIvWylPifUsX5UThghvCzmZtRqJSHgcgOouLz05wX4d7s+6NG
VjXm0muAJrJvxc/JAsVdkhyzhPO+GK2LYbXbcbHIWMc91+jfmIn50ygfmW5nG0VgCIejndwFYSC8
pg3u0LdVXp72IswNinuIO7EOYli05r2qP4ThdB17iVVReakWxgchN0cXJLxugWTGIlJ2/76HHtqO
JKCxB63VEv7Tf3rooYj4+dDzDx7/x6FHRVuEM4BzJnPftVX7x6EHuZJhmAiSUBnxl380XKnbcA4o
gExWbgVkg58PPfiX0Bwra6+WCbL6rxx6mBT/6dDzp5f+u7ngJ2/ZkNdx2C0Gw5SxQf88TEQeZM1X
uiCF51QdM1wjJwx6KHFOUVAgn5m+L0EHHLiEj2mVu6ge0C8Zhx65j9XcjygKxhpWvcw6JYQWHibG
SWYEVStDsYdyx1fUCez6Og6u79Mih60zPJck3SRz78mC5snMJFchyJILUFb6J4tnGQfLDbJXCanl
pLEX4BvtQmiS6HSEMXJLBJHA3hTBSwlVggO34yi5FUXNVgCcUpoyqcz8sgCtC3GhmYc76glSsZfw
QLShNJZeJOYw2wO3GsS7Gp20GM67Ycne0zyh8co8ZNQfALt9KcFtiHfzMtiquDVixK5i/z4SA1rp
xl0umzW0bx2KlmjZc8DIAx3H7IIA1ZuCJPZi8LqFMU9UDE5NYOqcz+8jHVRxwsiV9jW5ouwvCbji
Zk04R2ZtESSB3CStGS8imHkU27y32167GDRXB1F0euWcCviOpH3EitpKA/qcBhWNFHkl2QIlIx8z
0p2OQFv+0Nwm5U0g7ndWLi0EorQAu6YFTM4qLBTRRZvQ+dNxbAtzZ8T5jsLZbYR815lkEqRzs01k
BpYtjGMldOpZoq2V+n1YgTJHrinLhEMs+sEkYLOLvbx8GLFihLE/JOzlxrchITFB5MgCdWqT6Nkp
Bu0jhp99k20by/TM2fI61XSXDqB6B/Q6r6JDZ7BIlWri0mR47pZTGaFj0l5kpfnQKus5ZXZrCKU7
6JYbrVYEK7qYCYNVRSabQIIUODnRui0yCo7wSjWj08i3YBhu8VrpIhWN1NSd4sYjf9QV5MEbMQj0
VfFGMfOUxW9zJHCGYQJf5g/paJoH7Fd+lcDKFNnzNlLa+RJi7Lh9DSsDlv146orBD2i1i9LoxwZS
/0C0zrGVX+ivsT+aaAukdQyLXHoywaeOYsx0zuBsvrT5rci1z9rsXoxgPiK5RWCgI7yiZv3gA3Yj
jogdYEEJ7XfXEgJjcSEid21AAMoQXUvzlX45+oX8U9OyrVjDtcWCHlu3uaDt2lIkSLTVa08Ic3CH
TyO665ngYuW1RTmkk2BqZB8B0wCrUvck4GFHgAunfIqICMWaaToj8075CpX3/7lR82sDyVxlL2vL
jBVPAnPMOvxrmwaeHtLNwmp9HQsiEn4AuQQ//+2H/O9f2kHt7xOoz7KaUdxG3Z++/K9bmfPP/10f
89/f81+/fslD/v6Uznv3/ssXbtHF3fzQf2vmy7e2z7of4671O/9///Lve8dtrr79539UZdu9o2//
+vbrnsJbAogaUxrVuLoO2H56P9cf9vcnOb/nPInMSO+vEqQ/P/7ve5Ip/sZ+x64Eogt38x87En+x
NgplmKWIn/gc+KsfnUSdx2Ce+UO59POOZK6kbVHBB/0vC5D+uiP9+osjhvr1SoiIiFPkjqZ8NLIy
pFfViF0hBK8IdhesGP5ZVAv6yNQjoRhjfvLd6CDCjMTAjSy/Ct7RauWoEfoTdqMfRmTsFAoaDZBC
/PL3SS/cLTqjbpSrSoXEoGGZCo1HVVSRZUp7KWAHm1q2INwbcELKJdhnS6egm4EJomlk8ahVebL0
GmOd5AVN7NaN4ZJmjoYoCa9zpyGxC43PIifsSFidI2hQrPe6lxD4MYKkq75vzd4fI/1hLg0Koe5Q
asvZxEKxZMNDGxxrg7QOcXke5/CSSbJriu0hWubEy+dLEKubPjtpEiFYUxrtl+leZ/8dCaowQhgx
8QtUkwfJME7ajIgCTB5GbLHcaeqEWhJpUzpkOGPN1DXk4n6lmJk6MHEBiEyJsuotw50gCAk8o+TR
XNQ7kXydBPnTZFWkVb9kluUPtbRrkhoz4Qw+pX0z2nHftNZ3q+9aEnFYr03GU1nWuHh1Xa1m8jmQ
62hcKG4d6ICE7singl250A5BJ0I+nXdqNRDw7vftClkIKNzDLYCZ+5JJoAD4NYxEHyfEQVcfe4jS
evPQmESAE8YaI/yv0NOYCY6w1aabyzdt5kiREE7AoaSypHvRupMixTfGbckgEX4kug/yYHEQlv05
K6t3KUNDosgj6UFgsFbwZGt8E5tpCwIjMnpXtZhDg+/Ikms5cSyJWA0Hy85AKOXquBM4WWScTYxK
2Sq4fFWZSTBhkcV8yXChj0p9GHrCHxFL9caxHMGja5OBcm7bK8ulNvGSwG6v89PqZG9SibmiQrx6
wAxsoDbzlpLtpo7F/Tgw75QUaFW5Ie9hn7IbtfJGXSgXsfxso7Q27EKvXKFHjMwdE/FqOVjcQZu6
VgLRS1a4McwZJOuMHX7akkpLBK2+0bIPqhEv0N+jZDiLMpcI+3Y9rMGDfIxFs80q9ZsiFyg36pul
Ew2ZgnsKRbLI8hb0KygxxDZ09TdRmHptWzoKAVxV1exk0joYGuwN+r5Rl943me7Xole3zVMNTUqX
eEjxWakvAb7mOBlhfNAGEYnDmU5ydcsInCvk1z5TnJTWfUDzPFAku56/Yc7eYMq+/vsWLitjjuY8
Exx6pjq7xf+4SZiKwWL6c+HyDx7/o3CxfuNZ13kOzA1uk5+2CcwUFDRryaTJFvMuk2HPj21C+02S
uYF/zpL+oRTRfsNoJEmAg2Tpd0f0v1K4SDzmT5XLn177Kon9uV07m9OozMHS+6Q1+Zj8FgfSjkdm
W26TRWe81MotkjDsNhz0ECrRnmuc3DiEdMkKFwMtl1IHe3PPaX+TLB4Dq3tpxO01rMr0BTTDocye
E/olrddFLGInnVSll3hygDYQmlLdN/cdnieCsVBMgNO/E9VrZi12jVwba9ZId3A7EoO6TDx6sTxz
BbJzdCUeITfCndU4sdyz0zj0HlXaQ6xJ3bYKHFoygUBr7nGp7qTmJjQn8Sm7F78rLym+XAzZL1C+
HfM7bc9HnFdaI4Hz8vOt6XwaJxp6tvFGaigNou2aguQnDibP44qa3gOLR5dqNIdQ+Ip7+ii5M55V
hlBxr5MzH+07QoOqV25hXFzdXeZhyduSvHpgXJVs0lP2oTq1ozvoVQ8YzeoTETSPjbJR5G/LJx+G
Ey+ndVG81ltsePm0KdaW0NbQtrOh3hXzVzUQdRQdRlAPqFHG2O3uaJwAak2c2M03lhtu17iw8RNh
IvK8nE6Z3bjql5S+aOdxtNXpJUdYkO8ywa1c/dgdsFwR1Lin37kB9SPuaAO6+RtNYzNx0n1ouukJ
k4p6G3mnX5Rog7YzecpEX3lbHuCmJQj2+aSPIvaYyni13ManMtmi8nlN0OjCuz6kWWErYcn5/KbH
HzkJUTM6EcG8wmrIMcGGJ8N6lWM8LbFC/VDjcKY5Nu6F1DhK8jbyJZyUF+U8XZQ3/Zo9UQ3nXBAV
m2ny3iNVLBLLplgSEyb+sRcPbmzN+PMXH6An+yZMEgoqWrEG40ZC67Iz7aWXzDV92ZMzr3uCxxrn
HtO68KbeCU8ZtMM97ptzcyly20BQ7BnRZn5pGzAbnlRss4v8gmk5le1X4aF6x6hANI64iZE3fuW3
6MKrS+xhKzrGftwR5XFqOZXYzBN5fZv2+H4d7cYDn+YwOCQE7J2yii9yL9zwAVylvbG5YQv15cPy
9AhZfWNa9t50ERhQVTYOatULm6awjc6PCYmGij36DBvZ/Vz5bO1yT3QmN9ylx9kBSnedr/UuvXX1
ZtxVJ8qCDeczV3CCc+x022YvevGuOOuH5CGxmeB5mqvaFtY9W77Sv7D7O20jeto2eYIOz1uS+HCm
HUhb+9JT/dgZOfxx0rDju+pkonRAJh3ZyT5zlxNHvW47nIrMabazb+2MXbbFnokL29gUJ2nHedSt
e7t4iO+snbarHMuJvYWtSXAyAzFndKDzTy46HfPON2jDvSbPAgakVXAefA0kCD4DUAkoxAW7OWju
p+Zam3TbDy6uzZDsOACS6g49KcEkxHTF0iF9ZAQzLY50kOAVHKRD+ECT8BwTlu2qO+vSwCB5pJd4
kvzkGl3pSLeGOxwQcOqbHCMu4W2WFyScWZzhg3MvOSyt6sj31iU/JV7hWF7xyqDme7DlqOame2M+
pm+aXz8UdwGL2XP9qPjDV7jY5Kz5ynP8EF0liYkC3lgbjSsnciM4aBdkrvo9fV99p9EbJQDAznHF
e9ZFEu2RsOOH9BTcW2fxnsaDcqEpgapPuSyVW33wq9J93RQf6Yk3CD/6K0K+8BtPtr5f3Ouqi8TU
4aDmKB+Y8V9pf+b7/CEhidpvKroo5CIuh+nD5C10BY5mruRPfvCasJJJNx32zYaxDJ0jW7skXvtA
yHbhyqTKgi5CO3hBuaSJLECso8c087Lv/afxUO5mB3CSFx/x9ZPrITvN92zxc2UjvjQ4YcmpBTJ2
hOrQnVGZR5fIX56sh1J2WKXkyOEErK+XMwOQHXR3GQPVW/fdOEXADTSbtEX5TnuYPWMTeYNdO/An
2s/lPH/KZEAhSOY8GG1wEp2ji7LpPcTDCI/tCWvdekEz63aIe0RUcM9t+r620VtYFU8QI7mwMu4L
4aXjzM+EQyM3ZRfRNxO+JJSPyXYNr0abkb0NJSil1tdM5igHo4YuxzsJU2oiBq97h2sUE0+mes8g
4driDS8dDXOj+1ykN70f76IDD0TGNdIzoJuPgfgRwboq2lL43cweZA7O01M1vsbTt8XEOKHhgC7Q
cvV3VeVBPo7H+0w/p2zbdFF6y5Nj7zuS+TKAcLFppEOZ3AzY1B1sj+1IIQB/1QZkInd2T/IuondK
u8yl4yOtuanFUfC5ry4mnzE5aJDzpKPKATKlzeNUROVMe2s6V/jt2RxbFyFZl24DeloTNdAuewGL
B0yHw3FbPXGkjnf6dBSIHERLiSdBf2OPFrptXn/I8uty35LfI2xKNnmQEScMXAx8WO7Rca7Cqeyk
E6iq79KL2V4GwheY4Klv9A1Df453AI7MD7MgIuIkE7daPoqYGOrjaNwxfBWCndBb1GFMgeQnrd6R
4mZ1jtheg2pDI6m5FQJxME7wnOP6S8ioAKawYegW5t87tsjq0n9gLbFeVczk0mPO/hUCF3SEeMv0
wUM3yj8CKYEAndaEZBR+0POcsXIzVqDBwRwCMK/4bOYzyQlWeDGYEKvFoS++S/12lbblVCBO1OxM
LsXZAeYh3TNg1C/qhflhdF+flV1p2sar/lg/JV/lE7iRC5928k08017F6lB9chku4yr4BwvFZz0/
+9KOUFhpS5C639uht6bqsoY/sqZudJcnfO798C6C1Gtbrx07/O92geqUbah6DOf78BCR8LBZl/Nm
m0e2+Kx8KfeVUxzrd3nfu4ROnsyLz0rukNe+Z4J2JOf3EBI5TD3DbuCNBzpQLhm6TrCV30M2Ejcg
oc4O3wevcsA28gtoPGxyMFIioHc0G/47L2fHZ+bLW3BevrhpnODSIuNkkb30e30LP5Vf6QCSRbbT
936TPvcbvEdX1WNlX/ccjPTXhH2Nt0Xe9httZ9yPH+ld7s1XHZgJf8o21DxaoW/clx/SPZaRzhtd
5s7Zjtxctz0gTnDVLVW3vlXsbKt9G06xZ+xqv3KEa3SPygcp5Sb/0Fu75HfUnM7LD+is+aUQLvid
A3rCbiE01/a4BbDo9KiMXVLyRHwmB95yh83Tlj/COzJPz1BQPnRtjzLijRsrtr8it9sSNcq00NZd
/QGji7fs9HeigpzKybbCTn4G3gvhd40k3jRH3t3ZHrzlrrdTZ3jvb3QWnfZg+f/OtRwhPbKxQg4t
6rm14PqfAIfIAP9cy/3l8T8aftJvIt2rfwSwkla2lfj/uDuPJcextD3fikJrIQLeLLSBIUBPJpNM
s0GkK3jvCFy9HvZMq838oT9Gy4mqrqxik1VMkjjnO6/F4qgqsv5Xy+EjrRw/IqpDglz/ocn54yhH
grkChvjPtNZ/Szv4r4ZDkF+V4PNHNDr9ew+G6k8MFBhGIxCugJhfmgm+oABu7Dd/em3+CxUgT/xf
Dot/eXH0hzv/T/+IhOQ/mXtZChKyUWYLt2IObS4zjSjRXl4+8rlwR+XLEMk5XJhRo5ZIncxviIqa
Bnnbdiapr91mSCLnAYhrS+nlBug6zbVS5+vDteRS6Vt8N/3dUaP4XZnkFeTzppBGLM8g+iFNDJW8
jyZaqNu5CsykeL430kUuKUaLP0KtsLv0fpJmTGt1fqQqzI61+pxknWN1iOTneEfqvJ1Ud5A8Wkcp
q+x1BUvQwkRLkoaV/0RciYpWPkE8kQ5AT3z7JYxLULE+1fXoLzoXJ2WhKaWkcT5e5YQmXCEoKA1L
avNsqfVegRyghUbSQEhrD8c5wS3EZqMjz/CXoVxIy257RwE8Jq+xnDiC8dMxntHEFMQK3cDov2uV
ajP5Ire4rTI4byXdgCtDQBCeIrFKlxQd1ZaX4FIorOVjvENFGPi5ElJOI3aGGgu0Efo0YG1TixbA
unxRCeeRpGEfUVEbDiziMQFZ4QPi8mshPKtY+NQwcfM88Y3mvQ/797RGXGPIWw0VjCQ2KLAGP+pV
THHXhA7nLhtcq41I0jYP6jzvSbj1hFnAhpkG48JaGCIjH0poRfE8Vst7HinQ+QoH0m4jEB1VJQi+
9JxUwMYRxfFADBw0DPEvWV5sQ0xs2czZTqAaeMmKD3QG2LaMqSUcfcFIhurgUVEk0P5KpL1ZjU5l
YbRrOG4iQaHLGl28ktZrYblaUrNbBjizeSECjXNSI3ulZbkFraFpAbFUcMYDUwPUvbNtL/4jNEWk
a4pyCPuefI0MkZpO5z29tslGI9WkMs8xEhJZiS4d041Kl/qUCV5eXpfeIjDr3l9GDkW6KCATsHZC
Xti5hkIzll2Dcy8mZbcKX2IyG1ZVBEB+p0BL0/YaVsZexU5G9FT+AECXbFPFtR0RFmqlRMFoJD9Q
wpJtpbI7DLn6XuNqqYmwMIGnzbElimbcsTj+CrNY3iQTWqTwZSilp0q33HHWttpYf9d3guGFCnBy
RtqmlWAQDW31FoVj0GhIwty8NzaSnpI2uaykGu/GNM4OJ3DiwX8Lqs9f9A5bnFzgakaaNkV3v+6G
l7p4LRZqJqVqJ+AswQZCBFlUGRtlYVKiPBuQuuv0t9nIV6EgoJondR9g9NiWaGnZylLes1IySCgi
SaEoy7d2Ej5Am0q24frHLK2NRt5Ul93XarVtydW6k8t3z18EgAc9Ef2wszyJPk4xjvdhAqSQ7ohn
pbksSXEatrcRt2A38ELAc7dvU5m/8dSdeDHDFbopr84T2uHvryE9DeimAPB1Guat6f5MHZeZ06lA
clLcc/lwnhBASiqUt8bDVH3PQpjz+ykFQwpRqCX5cbauep33xyHqFD6Bpab/Q5T9H0rDPTrzwBoR
p9KQZ/63u/LfJP0mTNrfHv/HrozPzzBUooV/D4/8pzSExtmH4U6ltk/5p2jkD4CVFErVEun5k36T
lPyZhwMkpVoJuez/B8BKbs7f98y/PHVdemzcf9ozjRlXVIuWNIh+ib6Yu9GtZTdMA8FARICvffVg
kUWX0xK42q8brQaE0fyKZfu+Shqn3uFB627Lqt9lh/gkrYSvunB6msjFdfmMiFEu/Zbs2NT6rNvn
ghNleOxpTfZJLcRl9CsrXOmr+zXhAoq8VyrSkHVywiMe3YG5li7UmrbkmJd3NGHoA4L7sR3O475h
iOasrnhYmPg11F5FLNbZZm6dJCbFYDs/Kc/Ji1W986wxR8nn9hWdC+GE0EhZ49wXDvGHBO9vdYwQ
OBL41HLqJZvAQwq2vCYfUkinqN9yCpLPBJW7oKgNS5niPFpFcEzRYkH/zoHXR91rTbDNI9ysLm2u
+KnZJZJ1C8iYH9P5I/zE9GbcLCQvISwg04VboEdLMvpBnOlFAYZTdndlN4AYT1d2X0giPIHLK6R/
m+2U6GFbtI30zcz8MbbfEQ3j7zsU+ydCPaVumywe8jdi1e8yXBLoIsGyrgAQvhJvY+cmgbGi/2M8
EYqIcZt3kuOO4rPKpwRGCvifRmdMPJJrrCDl8CQFU+WjL0k7gsiICsPsE8w3mYSvjXxL0Louq/CG
UxDi6ll7jU/MRhA3tu7PhB5p/FMEcn3Wph++39tXbabSmy/4puAA9/OmHei2pWPVaW6W8ittzwIU
KN8zg5mh/jJLH1fWQtUsnU8EFfE/MTZpq+Y2ak/1y3xKP7IdRQ7WnYHFKX6aazxBaG5EYrhMJMh5
cYqPVQ5NG3+ZiF4r4tdSPgDx7AjRG83FLRuJzoaysLHoPfwx/eYjfSIE9L7q5S7HOwY8rCZb88QY
NR9wSxPXuZYPEUBHbStr4xtpIbYI3JEcZdlinkjNabZDth8Aw5Hz9Ml2nl2cl+Wwx/FMOFD20tCF
8vZISt7xRwDmBTWkn4RYXOGTUb++NsPK2vEAzSWRwNGI1eEuT+NbTr88MAohai99fMN+aTrGinEE
aCw+CRzW3kSqQR76S/Epql80jvn78TMhy0YvCAJoUluV3szCnzKNugK7fdM/AOpqf0lwhyMWcrBY
muPTIO+10U+2xGZk9nydrqDtMQU5gODSVpGuKKnWTfIVBY1w0Q8KapgImDrZlsL3RJN7uJUpQWEy
GL1KI/TqjToiwtOQ01RBSHlaU1yWu0Vow84YHMuEKbwSQhQjIXXUt/BZOkhkimjv1SsRn4AxaGzj
I3bXrBbXBvn/ebtvFg87SvTR/uBp661jWFzQ6CvWBhuhRj9ifcqJTNi1XZAtjoIr7zsjfQjgtk5P
6Ct1yrdyTxHW2XQL6ZQsSW2QN9FTEl8gUvILMRZOtKl+gE1JzQCWlScC1u14YRSEvj0Zh4bXQj9l
13sQX2KYgpfhWnhaoO3IIl/3a+E19NNTvyvX6bPu83FGWxTOCG6FFRmUZb8RN6+Dh3WU/4Sj8aXm
yuWurM0IP/w9n8BTuS6wIIadK28oBeInwBTrFBmn4CrPxcHcmBRfA8n2F3h2pASQOIX3yf4+MSuc
q3eop/mau5OvenzgXcItnpqPByJBXzOjKEeG1/wkvKJom3QyydwRtWxo14+/X/lCByEWXp8SEbau
FjJUj/MmXVssaQSnVjaGzrW1Fa/NO9BBe6RO+OEh3mbWtnkaPuJvTVP2+sg6I74RZU505fJTBoru
SoAI2ad035mTL3/jEutZcBdvfHh616SSGnKQ+XpKiUtgDmuuvx7M1lICCzpnAOtbgcLi4SbbokMq
wMe9cNEHEOcAsVESTUHNHZ894TujqzrcGTlSArsug2kFs4RIdz8y998JBX5te1ptULvt4uo0R65w
BZ6VrSe4LDR/Q+5AJXT9Zog+DC6Zt6TnSqfGgkgQ0der5zZ7QL0/meAu45FMCOmXFu173qgd3lfh
Cq7Pq2Gu2oXQNcJtnfxXDurvSeaKQwjRpvPoyZzJnvOb+ZUqm5HEt021i3/Npwp0clkvv4r5JSne
rWytRCtjRmTmRWHQir7UrNIUGcVaN4/EKRa9ZcvzQbZAx/Gnt19ye5bNdfnRwLoQXx4/4j3NHVi1
nEf7tPTShZWOZ0myGv9FrJ0OWYg99at3Dhgu3gN5DID40dbPmW9mh2R0dX2FRF+9qj/xa3Feguy6
HKQn3hgs0Ogg2WCkPVYBglEzapDmLXNj/4RAE8VBugVZ/6CkmoMO7xjDegjpCmeH9wL+CI8E8gF8
gZ2Nw1cm19OpoUN6+8tqt8P4PE0OrMiP8JQe20uzmQ9aoGwz9juKrCfFHSg6d8fSzckaQyMUNKt2
kzDcH1vdpcJLzN6k6+MINrj5GZpneF48ab/s9a10u9+sdbg8peEtBXvL1cvEZ0gdV8SeeWa8o3Ys
0gNYH+Kh+VXBvMIi9Z7cT81K2pte9yTt2sbtzTWpejdi0SB9UJtXAcm7MRY5XodiJRUbgcXqDCEQ
YTogvNJun6bObU4F+XmEiTjaLRo8bgG4BVoX4BO4eSIs0qnhDSZYVNA9erVtFlcimGrGe1u7Iprc
NMutTZFPrNU1VU++/l2E16xYLT/NsyYGVbQNYwSOrjiy8IQbszmr5jrUv7PkY5w+RPEk4GmfXIzw
W8FcCYSTEcosPMXsX8J0Tn+G5UkCFnxZfonhR5vVNzPy+UGfGJVs8DHKU41Z5HHM9av5Vvty6493
p7/2e6izc7np/fu+f8+9/tyswm3zNpyAM9NAuQmb6hTVjxyVxeNU+mvaWd9Rt1X4jkcsFLb+VDXk
CuGV31Dx1qzzJ2EDz+40K4AXzuMkaOMxCXr1AoKJdhYMdXox20uAYKsA7V7SExzAgRFKjexvoJ7n
LlBOiPyBkKWrKW+Kh0YecoFeY2t+yffApMGyytcaWTzLagAGt5Gr9F9kTg2cICM4HAoaXArmRbJW
VWGjzUyE07O1KDvSZ+2aypsJ/GUmdHFyZtUN79t0P5RrfkoJqk/iEoc37TSqrshGznfWQYu5E/oz
YzPidIxJqg5kdR1HzB6uwF/gfVtr7r7gTGCOw4m+SqON9a28sZ0uBlHtLopqO023+CTE2jMKLC2N
bTJ0VVCUbWPLL5DzSEZ94wQFUqAT+CHYd6VcihXZUep202ZYPOzmgrWDwFt3G3octmEuQocq6+Jz
BBF/gYQWD//JqCwqcZSYZLxZeKz/G4WNgUXx76jsvzz+D4WNBLYqqqgqTZFmAR75z/MfChtZBQ81
Hl7Mf1olfz8AkgRHOIxuKaqMU+Hh2/4fv8OyOo+SJULgeNTDwvlvdV5ZD8v2PwzV6+///T+xJBDQ
+qfvXP/b8S8P067rY4Rtg9ASpluoLSLuGjPUIzXRG0dSfkJSMvURLTJQWpes0gGPI3T6lApBB49p
pMxySR0xLCkrdcjXJr7vhRxEYsjkZ7RlVx15NZ1L8S8r/RwTnfxPCL1QV9x26Ge7bft9RJWpLbf9
c1TWz6ohrCmEtBMdlqNbjpNFZaIlkITwppVBZb1OTGNihxxa5hJKteCO2CbCxKlcYxxINXnLspxR
zySTePxTi8U6QyI/yxlUVXMop3Cni4vf3K1DrFqfvVR9i6O6N5vynUi+7T3WGHCpO+hm2t41NquM
+V3IZAZcM7tZ8bUbKRuvPRMjjl7S8Eh4SP1wFtYMLBa0zAI9LqfOZLR+uKiALYjRVSvj9cilHymb
VtYSSW5hlq9hVV8iYcYbT8e7KtfpD/nGxft/7nWIT8UEKEFojA9M/G8TGbkI/nod/heP//06xJes
kXqEv9iEfQBX+eM6NMlPMEFpmFPl32Rwf1a60f1kYBpSiSjHOsSjfr8Oce+Q1CA/cJp/Rjz+rhL/
J1fxD036f51gIPO4v12Jf33uMDl/BWJMNbFKuuaGAEvLRvVrKDX6ldZWMJcuoKp66w733bh7gCzQ
3xftmN3uK+N4X4kcL5JDdshP9fOdiDNai7/79ewxuaffMhh5sjDQDVQhHFOKKz/kYVU9EXWU8jeJ
Dmd8T3GnpzBahTk+n7W2e8y/3CIik/0GjmZPi1cIuSZHTQLdkbb201NkP687+/j+Tp4fwlQHatfL
tsejZRsBGOmKjNsA6y4KM4RVj/WBgIBPvsbkE9ooOe4Bao0rQEOwMOQp27h0iPkLpsPyrOwIWdS9
gp12sfXb+G2sOCZxXhXsz3EdbeuT7PHswZFjd589wThoaEVitzpYr+YmJTbO8pPm1LfPJKuMu3Dz
+JGiHNxBj4q6HW4UmidPRcCYK7w052e1sY84XrfxqxFMPqen5yIY1/X3shNeQVNkpzqgJ6vcfNpx
GpGfxTU6plUZGE7ko9Vy8k8szJYczMXRCDVMTGtirFgYdTL4AV3S+FRTO1AEkbhNavCHfvWIB5pd
elXb2s4stzR/QtYsMBi6vALR24d+9pSexl2/Lk+qpzsU4iGdowwBxU+171/GAGVPnayA1IP7dtlK
gcIz535baYdKcp2fWkbBX6XxxesCCevA1CJWCIqn/Lv5yA6i6TzwOs63dzd7ykneLJqT5hbbLZTz
zbQcvld7Osv76Tz76S7dZZqbRYjuIm9Z3IrQ4sqpnDWeEtXuTZszn7tsoaC4B2fomPlpXV2r6+N2
3uY9fh2Kr8qj9sI0dl4y5xEOXN33pYsC+i3c8NxQTx2w0LRb6BHxTWZi9VXhq5MvIALmsyW9S1IQ
0XoY0V/43VCe8BYbK73dRMI6Z+iZ7PsTBxqy/0miRAESUK+Nyg+NxnY4hIRhnrKtEfArUIpDTBfv
GqfRoHDudny823wOX6SXskErDSfjGMuXmdyQcIuALzqYyNifGmk1Yvj+FR6t8wQwslL8wVV886Kc
IaaUZW9SvCqTbFIpD40iP9UjU3exI6IPISQnzEn5KW8DjVw02VgHNd3p8Gx+qb0g8FiUrfQzbe+e
+m5U+4GqskKk2WzXDfu4uYB1qd+KHKA6Z+TTHAOVtke7y2g4inZ+oDy74ZsUEGCYBqEckha/Sm1O
7h5z73wiyrh0JvSRp2gfXdW1gCPIEfnkrdE94SfocqemfOC1WS+gsYX7Jh3qLYmGW+VxHHeYB8pA
X3+2b0jXeOksT16TjkksyGYabELX6LNYED6GKxJDg2ayyUr01bVyKGsvvu8mzRlIQ+RkHjyUnwzc
TnTllkw7zbtRXuPfOgrhVppus7HTiTDm9UG+f5LCen8HdjMLBGaR0817RX5qABW0c/cmVV6eyV4j
OlIfqGgXxlsUE/Ahk6Sle2ZJEdyFhrt4Pf9AkzTvy3wT6BPgWsWGAMSzENV1Ge5OfaHDjUDUYqNw
CSlB9555LF5uwZKoetqufWMZmhdbtZzQdMt+z1YeAXZ+TSwpt/FY1J+m9NpeFmRRzXIujJccrbsw
kyUQ7VQhIPvpqRvXwA1D5PXZJplXdehpQNWVo94dnYBXDl3TWtFRKq0XaztKnjhtHq/cuCqB80iF
oFdiPvBda7zsfKwfEQYuvjLd9M362QJeevB6XrKslH43DU73pr9ZoSNmB6XfDrMPEiHcRBTP9E1r
Hi5iAsI75HMKXg47+27Qz62TnfkM4BX9PKEfFEnwWS0O8WhoNMlO50AqOaEteUgyNxxp17gaEGqm
W542+tR0K+37sxkUbrmhzoWauHo9QC/FNsypG3HAocbEEZ6tb44cHNESH9d/vE99A8VItMI7h/Jk
3tb75CLy1dR8mW6bdw42GTplliERGPgW0kENR3k1Jgcli3WaXnKfDmMXHHVV+7EXe5gWvcztLrmH
nhehj+wiNnFIIrKpZEVJh0I0C7Ln/DC7jxtAK5COEv7L3Ynu8kQbUyE/RFdyMKXb8PNu5wrv429f
cVl4gwvKzu2mbdqH2r6m9rV20Lq4qBcRtXRBg6bIdL6FFWqjgK5V//GtR260moNkRXKszazrIGPj
30ZN7VDMspJXk9vtalwsbvPMsoIns6mwgNjiV5e9KxxT3+fj8IUquN/kK7YAL1JWw77zOz9B9Zgj
qX6sxJEXu4XPD8d0Ycc9w2vccCWhcLT22c5Ejzx9ITU8ClfxqOyXQ2654poc1tfmS72Mm4cQVz3u
IGu+5K++fwovwv6xsKlHECN/3BTILOnkzpmCEWpPq2WD1ntl+EgSK2GDznhyf9MoG/7d69byyqKq
8Qk7C2f+9qN4Dr+WX3Src+8eZoPUEI2DvGe0K2JLs8EfwHSRSMJUrIdV4oyO5pVBiMjXcJq3dAs7
cxgP7aFbj7dWt+sPbdPtKkCvao1KeMM08ZHf0HyTEh/TJ9OuUsOdoEJZGu1pNfAmaqm3cISe81dB
eeEPMsDBuB7ImHioL0aOwSQL8gbqG2F4UwRCNSRbgfHmfo8b7n6orCPN1wxP4aOHpTXSd+gFQR0a
xK4ZSijY+SvYMvktXPkWvNZOQNeAxhUPwdhwKTVrohxdyjC5iBDCephgAwLqFxSf9kBL7UZdE8CE
iYhvnt2t50gx8llRj7AQ8O4DmERYJrSenGacTUh9UR3fnSz5ldWEGWR2fusUB443/OJ6rtLVfaBE
C2jYidh9nttDja40eR69mV4xz/zKvi3ejLuDNXYi5GVTvmcouEc7eTO/2LSEKwcsy3QWFI4CHN+5
PIufxRH0ld5x8lBUeCm73oAIjT7HmYIJoLk+vnP0Dcf8zKWrvJGm0LKCRi618hTOUzDxOW3jTU3s
IDmN9vSN5VV9IR3jkoQuBrZRd5DMVDxj4PWk3oogfgtbcELdu8IC/Cw/g2xqjsnCkta3ZABhMh4/
77HDzzByjWaLA0ByhLd5O20pQPCZt1zytzb5hpZJRw1Sr1jp22J1v+pbfVtvWMiD5u1OSTovvNTv
wy3yeJBF7UqECcrI1+K+aoFwI2ehxLg7jWftQ96Nh/lZi0+LwsCrIuN350MlbvruDTw9AzZWHOoA
TF90Bg/o3G4KNzzXg98Z5K64xhGxao42zsV/h1J0JNiafYr2tutdOYzhU2ze7tavlPxfY9pEQ0yA
M6GkOolDFyiCYttt6aySbkmIdJ8ChPZQFhu59+YdmCQS/9Z0h7V0A50knicNpuee2dAb1nXptgdh
WDVRIDg1ELtH1KiqoLZ1iCOM9oN8sXDzv4S7kTjhLXMDfaEdh9mZlB0nhUfIXTPIeQHTjfwZn5NL
eTUErBFba0SRfVIqX5H3nIyTweP3YMDwYjjqOvZ9uoNqTwMq40NT7vi9bqzub3JHEIarUqTDjGK5
kF4I0hmCAXhZ6EImtHo7lQ5lPvKpxfhC3jjLX7ma/CJIRHDttX4bDiVwMoaxxnblIpjOSFl22hpS
KvXNg7EufTGQAz2YLmow2+JDuQj8BqPgkkjm1E8ZWKuwRkBcsI7sWKM867mf7OQTxKz2iu0cPfK7
h3i1PEZPuMZ4fwfQ9GSVILPZVr4JEaWajTk+2RJWhhmBQTi+ZQC5fDCZXBdbowluI0GfPS+nUPSI
wxe3EFRMXy+IOYOFOzkDUFyZuupTbXjZS6asrZ01EXriVltd/EheimyvDOuF92SxlQuqbyeBACGM
M7bV/XIU/fncftNSptk3FmjYZTvdqXvxTGLKmDvpTjkm2OHboJohwVYdY8j4kI0RX0ocPI2qvyzF
WbFkuuVzdmh3ooNWx5c3kD/x8zw/0srrXeMiGPOTHR0grnKW/NYbCWlwBm4udhWHyQ+JgLdHqLj8
+jC/rCn0YnW+sZ0RbgLgbC1PCTtcxRHnzJkweseCwzGC04ApIqhF7E8RDLJf2H5tNb9X8jqbg2ir
gNaaV1Ugr3s458rB2ObH4xLI9FOum3PxFL9NH4jp5o/q6f6MVmqqvM5enpfnyHIX8ot6Un9rLr7V
XT700qWDJHEtNmqBgnc0zE5MeR7iXHKskB5T0ubL5cZU1i1/TYi/1xnf6/eOsD7sXrOfXcSX7FJR
JwjLc7fTNSmwl/HV3KMNRxowEM66M/faxdzHa3M/zU6DDnYTEY4+OMVtSF4689BGXjc7HSQ8xQVu
8qvbzH5HYthPTY0CU4K4JZ9I8ZZLSEYvk6hhRy/JZ/Rilhv5ADmxprfGkU7h8rhqxNkVVlDO//hT
UwaSuGU7vbPzTu7b6O1GL/0odtMqI+D+9AIjDoXTu6G4osGmhsHG71xgmXNUuFFsGeGOCT72xV3F
dkyIFWvAzKCPVCySDllzBA6kvXi0v3IuF5sL182+H6MVdTl+tL6fedMoPnsjE9xyyFrqHXnH65qL
W+KBLKA0aU9oeVfbG4B8+3zDPfxazW7SHZDd80pHX2ESiAeFYs7WC+tPFkbi+5rPUbJnv2QH2iKv
zuwbe8qmsLfUH29Gt7AHhokAMcrg6X6+fn2A+0Tt8zLlTqb5C7Og5OUkVATsJevcCZ3QEwHCCaao
uOkxq8kH0zGpNg5IjufUPe7AFb6yAzSRcNRe1Y2yUlYkXgqvmL7NDew1hT0c1uF+HIs1fvJmB2GD
A8IioU0IZ/e7lLad5D3QfJ+vAi19lR2yRrpS894Yg20OdFOXO7UMyru7TAZci536kAZs2IikS+fx
GcOj8VpuROML59TdI5xdfTK+0+v0SfUFijFtf6fYGgosdAwFFULsW+x3yASZOwdn2EDrPwxLLuio
I9uYyddV8L/UrJcTpbwPgcLki/4vdfRnk0OPSCiklyWne8SeE2j6GRM9aRoW36R6QsC28Bz700xo
1UDpES3OLohQR2krlAoz1FWC8Ihsah2tJ+vQvsShi+cnDV1MP8g1VPfesNSzsCc/Y4BiIbmKo8dX
kiwo34A7JRfyviE6ZVIPoVtcVVqyDTu7ciLBImVwKp+I6ebfDbKfXqRzyC58GgAqx+LQz9nuscwg
iAndGoMoIQFcoRKosF3ffyoSxueNZq3SN+tT+uyboJEeKqSaxuzlKLRuSY1nkOEGPwiUnsT4QBw0
sTw4+6VCU1+oqyDAZi3/mlGLRhDSQfwsHFHjoaVpKq85iFjX4PL8DPX7RRrRwyPO9NC5zn4VoAL2
OBkg32+2xhq6CEV+7s9bYR2fsyPmnfP409DyEbR7NlberzmYP63U1VReAW8EEcpfC/lqxZUHAUSU
eH7F91Ir8EFIMgXOp09ze9Ees9IBsikyUajOVEc73Uv30nyazUU7WeBfeP8hgpv3aHEJVCPFtL2o
CIo0g2BPPJL3W0lSqpe9JW/107yzNsWJgeabmZtlFAMlkzdbHlMMK3pr1/QDDL68MjYdbjvVURoS
tiBdo8dAq13Z6+FiH2Miyq2X5bq8h2TJYUIr1kuJ//ytdsPwtRbwbxz5rXYeaBcwbqx2zSkN+r30
MDmxPcetI9xGR7xgTDENv5B+iA4sZ0d+zKuOVbphoB//c/Hyh+5QxSNgiaYIjSRh/P5/uwmwT//F
Gf6vj/+TbpGAFozhAOPc69EQ9IduEXUi3gCiXHB6k1ryZ7xcEUkXIfhB0in1kxFS/oGXSxrFRqaM
UvI3BP7fcob/Rkz9hbj661NX/6b112J50sO0AHZFIZMfBVStglQGNSrX5SF3NdG9KlaPyI5TCbhc
gi52Rh9roZNtkDeX2enOVa0b3beSKu8CmlohTfc9VqoS4YrYjuWqY70OZRCkPqQj9tG+PrqTjiKt
v5XTt1aHLP+JYN8lorl1NoGenOOCOS3r3iVwbhkKV3An4DZQaUvRDoJq2Uor7URlP2qKQg6/1yec
QLhOJOkrRwTUlpNnokpYxBLANje3mSIFc/r2cB23S/FpCNnamhbPgv1WlXM7hKussF5lqcJn/rMU
SFxM+qQLcU/u+j5LRa8tKf1C8I8B3iuyymv7X3XUuJnJUqaMq0I3ABRTQpFUMo374ZG8kmyHpL1G
Rv8qFFxoUCq0DxeU/45XDbOwCd4+RHj7CNPIZ9m9x6rftFi8mzDDKzc504Twpu2+DXDMZTBfIGO8
AfkPjbr0FRxUmk0egVSiNfgCo+eY4/9anrKucAfN8JHLjqvBYtcYgdvnSr1Vs4lAsj1YJqdgwZOE
/lsvm+9Zqw6y0ASERqP0U0n3YxMXjadOiH5FFp6JTGfTycBsuvQamtmlWeYfpWWEIbhDQYiCKm0t
INMpLGElGsZrhd4uLKp1pA/ne07506QwJWb3i0rjOjtQ29JY3bAnpvUQxCGHAFk7VNGd16Aw8/L5
P3odonKTcCCCKnTFUP/f+mlDVllN/rYO/f3xv/N2xFCIqKM1ma4UU6aG5P+uQ/DnOlnCJPrrMOX/
WKL+4M9lUyWhXSMpXWSRYt37fR2iy4QcdYn/ZZK0a5n/VrQeyZB/o+1Ygv/81LW/BVToXMdhG2HA
aVP5QxqrnKsJ70/ybnX7Sg0ZiH7mu0euLPnasVcjmOorDmgw4GLZOxVEcY2Dwiwg2Og/R0lgDwTj
hgTclfqjH+FzYsZpqR57pFDG4XCeaYfoTDeLkURSKf+SFa9x0na4mCI/0eWMFQhwRxp9YdDaoJ/b
rWUO2/5el8BCdEwLrXQts3ifx5T9xgRrDNmXEd26SudcWBxTjQChTvSnLn9Ks4axt0SXjMexMXH+
+tKMJrfS/ErA4wEHYeXGSgu1azNoMDvNV9G8hzEQV7lR8smThnwXFdNlmWk+TwCS2f8rmI17eZYJ
K9cLDiJpv5q1TxNKcikoGOn1l4gTbKVZuyY2t4UMpW8u/ftIwKkg0ZXFAYB6bk+/V+vU2NAh6Ykh
gXTUKQ0RJ3cz/kljhHmZMb1HCRSgGCKfDk3AqYnznkLeFAMNvnqNGN8oXhWEudPWspCDeseP0lHf
JhK4F+NYmimXnONtq6doejsI0NCNSjRCfXQy2ulFjOIXaW4XgqeQ3OkDOU+h+qK0s4EHjOaXhbSI
hhlLpQ9aqfexYrGKcTxKgNKL7GghUIb4d2eFmGmGz7qgJKZVnstEJasA5DCEndN6dEF189p3DVG+
dH7J2YzkGd8ZsuA7QQIyyiYVHdm9rxm2QqXdElEY1Fq3VqxwX42S4DxIR7Fn9npIRUnz0UIoVg7U
fHQRRapJ75RDvdbSBbC8bjZalAZVXPlDPL4qtcIMa4m/4NlC7knik/zR6md1mJ6FLCd9RTlX1UB6
Mw3s9EzWEvA/FKuanIRwgZhqcPiHA4xy+alSlpyphr8s/VWf5cvc5etGJi4j546dvKwTPpxZl22j
UuZ40JiPPFZkIHeh+hZqxJT9/+HuvJbrNtKufUVwAY3Yp9w5b+ZwgiIlERlo5HD1/wN7NJLlKX/l
/9AnU1MlU9okge43rPUs9TXqWvacSbJq9fIgNQaNE5vlSFJuUnvshKJBzdFYcRaQ7B1t9ABZNavS
TG54fs+hhsHPp1kgoaNGDyLQhbR6CgUgYgMNuJf7G4HGYozfTLw52ugcQ0AZOSM42yUJVc8OQ/Ep
J/oaQK5AB2tWFX376Qn0xXEv7lCNbXIxrqsC6mxp0IrbDfMpULdVOC5NQj8ac+ujsh1Ev2zaz0rD
LyZS9PBZNWvmYNY0pACXyE/TFq4TWiUMv4V1bnwC/rTW/8Zn+kyN9Oj7zcEpUbHB1u37W8W11nYe
P0c0AxGmBJ0/GopToug3kh4Kibu2hPXIZ1qVXbWpnbynMa3OpkedrvT65Fv1RYbOXdN8dXMJWsd5
tma7eBLv9Z4ivhvPKnfPuoZ+TssQGpYHfs2QsBk4FbeVHRT/av8Q14kz67y4T3TScP++Doe6/+v9
95ev/16H6795Oqo0IkFMfc7r4n75UYdzM8JRFNxjv//ZjzqcS24mJ/E/vxfvc4n+/f4j8RqHE2eY
8QeH3/0ndTjmzb/cfz9/dEQy/PlP/qE2VE42gK/aGnm49kv1EDQh0RLsS5S2NYxj4IKJKBnHz9cZ
mp+X1vLoDBudaFFEXXU95NegJJ3WoNgKB8TeItPJT7TCbeX6j4PDu21qxdKG9aMYgaihPoa6955D
3skTdUwITu7FF9lXp97Lt5afb0uzx0WErsrwmObExhmToSaqfWU6LyNC91bJSyWLrdMTc9hUu7Hw
ngtlbIsB82bkHcHULhVKczXYDz2o+DbsNy3aypYCczLKTYcxSonZftgtqzlkCw10jfEE8ZfbyFNt
lWtTFXeaW35Nw+rQ6DnyespMbi7c2exYnYuOPLhuHWA/wzYvLiNatWgwoXJm66Yh8wkHFHzEhT9k
TzQbsR5+lA443pKpCgcOt69+B/vwqMWWtozQrebRsK8b5NNNytkQEHTsd60Bkddi4DSta9vAEGLZ
66gGgmFBAvEGfRuoiv4IcIjJqRF4jya/OauXRxdKVVKBkTGLI0/8lmjnZ6GyrRDpnizUtc/g3gtg
UQFrG5zHpCUAMhzW3aSvWgy9IqTTsL/0OrKHvEZ95K+gMd7YGB21EaeOoSOAfjQY1kQqXrqGy1B4
gKc0rBupdmDt+DaJaGv0F6+4JJO7hpN4TjIwK0N0KyRKDoT9OC+XiNB3UKZW9uDfuMpZl1nw5mvF
MQIrbuZwEuzstnfrdehnHG3hEtXeQmqOy6gIBUcbXz0v2gRjcE/x+RwO7avLY9g26kx3wW484KSj
xqJE2+qMQFTLtnBgnFe3a9djm+5MwGtSUk97mOmIgwPd4LlmnEmORDoVG9/LtnlfvXktgKAsJM+b
ba0B7qOK2T4y7vOCq2k22T40LAuyraYtwiZY9E7CqNCP7hryG24q3yAWoWA7ZppY2hUbHHM816kT
L//N7YYHsMCwXEYJcyjy/zH2YBjxl+P216//ftwCUbBdhh7/dWX+fNyixuXrOIsJVP59IvKj3fhd
Ici8xEM8/HuT8uO4daWH7dJxkBAys/hHwc1/zU6cuak/vnVrHrD8fNzmDlLZNG/srapsNkBltq0s
J0Ilkh2zdtqXbFESE9fF4OxT5KVLwtHv49ZbdF558kvc+aiKnIrVbS8QUqSeZHmsyFSLJzLYdMDB
vUX2qW1YixgeT2Vqr8qmBmuaXRhXJ2Xr/iI0A6gEtZhFeU5zQ57VWzkUtx3mcMW8bsw+EwcGKkyh
eS47Rrcpw9SuP4kA45yfZwjaR4QgPqNCUK4bjZ5frxH9RDH2SLYJfowurQVGlQNdMXESMnmxbYOc
YXeZOMWdahvUVuQVlK+VVCciC24aEte1CVBUikU/Qx2UWJRmui4Wga32sq/xFcavIY1YmwXXtBW3
0XgpMD2EmnE/xRBOWC2n1Oj2p60gUMY418z6aumKHQiikLFa6gWyDODld5VEFlax1DESqXNPiYcY
KLU7BO9yyF4TFTy4PndCCeNi6uho9ITtPGzTQpDcZFVHYrJu085bZa18SYNhXesnqkYrvJSB9QVh
7LoZsR0542OHYaNsN3HKBmUkkri3Ni6Ya7sTN0WR7fuYXQ9Ru2btfBkMjwRadpeQofKYMzf8arp0
lTqCoCztlmPabD2JtMJCz9kQnqn70X0V5FBn2DHVkpVuj1yQ8T2xEX0iP/KEqOIAO6vXfnZNe18k
oJozuRjr+ja0nmSXvgrMd64XE57ssIK6d/v4mcAONj/vgWNcjFLc1rAQLWPAuhTOqKhx2ZsoUYVs
AtzEIrorq3JXDSx2J2stLe3BDuRGY+fjMEOyqkMPWSjUtb0vtFdexK3w+VhsJePlWIbnEtmljNb6
OJyy2Fz3kFD1HCSpxhredyW9UEv2NorO+CObWvucadBsLbWr0DJOk2QQHtAUT+RiC7gGtF8+dDd8
N35BHDUtW+Xmy7LRLgH8hIZ03DAE8e5HBHlZeUGah+yviIYXgRftyaHcOCEbWmHuBs7sEVIV18ui
rkHvCQ9DkH2bOerNhbYVQM8vAnsh4A+k/kMx5xb70VrToCliSp1MFjio1McOUymJOOQsHpSlIDJ8
C0xeOD8kc814FiEqvHjaEWiBcNfbKb9bWCWbkubDgjLeJN0z4Wevjo/ghOvWgAVsJ/Jqtw7hyN+m
UD+OMXonTyz6EQewR7QIu0BLu6YqHshKL0yw+VZw1uG82cO5bJABafVeqeotmupNBfqr1KxNgdqz
TTqsQi9WTeI6saKG+9hqh2HQ12kZnnqaIrYyPde1Bw8F4mtF9pBAk5Zr7crP+2WJQN5nHU2a5q1y
yyfy5vHhwJ5U6ReuZzQI9n6KkltyEm4Gm+wCx7gJ7KcKcZtVTgvBytfiv+DAcfVDWlMvonqLHsy+
3LkBLhxerTZBBafnhFrbHzkR7BMKEwVaLHxvI7JD0vsBx41R3w3ltExFtCRL496PglUcPU/Wg45E
wfQABBZEE1RoJIgSqa2LjCp+zFp9U04NR17zPnrsBps4OlTW1dVxQYt0OxEAoFJ/HSEexNL7L76w
bbT8nF2OYZG+AVXo7/sj0sN+ubD/+vU/5oM6AHXbJmHjD4zCfy/s2V9jUIlxJ/8Fe2T9Bn2J3smU
hC067rzd+H5hW79hEcCrw7bCctmqmP+oP+I//9Vg86dvXfzSH6ks882gHqrtqIU+q3TySJ0+OvRV
iNivL4a1SuO1n7GG17Mg3gmoImadbDJOeJjTR8+NLkNccEtoB8dT7yRPWQ9uiIa/K4iZoAMx04sp
5T5l45lY1pFsUPYP+X1YbQIXWtwAO0EnBU9XrN6bInrTIuQ8cErug5pJUlLchylITR9MazHPitZ6
3n+mtgtG3cPQ4lOO1554dgsu1srDEQwXDyj7HOp49dLoo1cnLQ8JhZgTwKfkvRjHd0rZ9RCae5mU
Tw4TrTZzCAYBzaBd/d790KIBnGJEipBpoMYtQv0tdyJWIhOSAVM+N2O5V2yiRYzgp3Z3wMfvXQ/n
ZjIZyy5MNlWRH4fB2PkZUQckjmxV6Xz4XXKy6Xl6Za4iQhOKun0aGn3l90RoMMjE+3GbkNLDSoLI
88GAxxYG9rNZGOFS4TdauCVLXs6TyO4XnqoXLLr2YN23Up8+Cp8NeEejJZLunFvzf9WKTSUgJwxl
xdGigKVl1XtMTbByU2ylNob72FPjlhAsIi+3huNhe+0P/USKSe+Wz3bHWJJ8H7fdCmyFWTachzFY
+IbGAObRYEt/Uyjv3IegJEmRLUJEUsm41/qMMaTTr8vJW0TjnadefJWd0rrcBO1LXLY74XB7DS8D
G9cOaUBfQ0WygmPbtZu0RW8aUrX0cJs8AzmwuRUFbHK3Xeha8D5Sz+nKvDPLOz9NjtqglcthLJ7r
hH7Fh/Jb5xnPyniflyO0oP5qhSjXDbUuuukplsYcX79oJmTZRI91kAjHuNsQAbz0su6S8t05BhNx
UjiSrCOgxdjmMXhYcARl1R6HAJ37EB+sIdjZGUsmzQVv4/rVXsDUWjijMy7+xUeoxYlFlIkwOeww
KnFi/e2q1/1Lz/OXr//e8xAIQW/yX/fT3FN8HzHpv9FdMRiUjJlmCjj/6veex/7Nhphjw8txdYHH
Eb/S9yPU/o0PKjlCmVmxEPpnFkVD8o/82aP452/dmrFvP42YoByV+cCCd9sWYYtQvt5XmlMvSsF0
t8hedRkvxBgdBClDosEhKOAodBVsXkfHam6QwqfAE+soFUk/fJhIDdfi/mtuKTAPrf9FgMfsUKwT
sCIRDzNvJoKPxWl5a3gsAQxnI+UIEry9tD32hn68iMo5p6nf3thhy54ldPWdjaW9srWjkYLgzAd7
q1szUBJq1Y0N7tQk9y9VHkgMyC2JuMiKOOmyoUZU5ocgt8H0kgRNKL4NFkoU7H6xNsIcXSX8ak3L
T7JFqJf4K7qtVRWDrkDVSG5b5aCVkgz1/Rirj0iKfV73hMgise3aWQgy8YPqGPGESJEilBiFtiu7
N36nG2XOBhRERv3A8cXgBcHZ0MrlUEz4lAi1NGtotTYqNl7ea4Bfh9Xfocv6vRfPSGCJUniEVw9B
JDlUoETtwUSXPcLQQskbtMPzSNh0ojP9MYzbLkZqNoJkKM7c13dDUa2V4y18UgNaUqJIoWBCPU4f
vsQ1pgICJ16znO7GcfC38Jew84E+N2obh+YziPLXsRv3sn3J7WhpRrMQ6aAK1hkSKpmlcHNnzGG8
EwuIx6KnUE4kGFxi25Lu6Pntw1C4qMBzbEkeMHZhqEMTpYdqekyKBOniiDBTLcGDkbdWoWVsEV2X
09ULaixpYwNpzv+YDLk1U3ltyLstEP1L4ByEYy/NcHrpMZVyZUAdL1ZR6bK1AnQ9ssxIEVOOKT4f
W+5qVLpYfffEJiGKbPr7SrGcidi3aTkicDO3L/pkE4vSB7fu0DCW7K4t1qrSJ26RcGVQYjY9ikq0
dTAiBOsNNnyY/8OROWAW1y2yawg6jWr/1ccmIhWH4wioIT5N8/+oPHn2fqk8SZD95eu/H5vGbzbg
TBQFVJGC+vPHZhqyF4Fu/+F9zcfp9zPT+c3SDZyklMJkvv3pzMTW7TDml+y6Z0e2Lf9R2WnwsX85
M//0ue25LP3pzKyjDLJlLrxt7iW7GtJhx1JN5uCOmqMD9aMMR2xXGI5MjNfFXVx7uwC8QjPA3n/V
OuNsmgMJ31RLKr+bjBbcE9pRHZG3FiJaNZwj8TgLp3MuMVJHc3qsSGYtGo+VJ0myN54A6l0M1EtT
D3Qx3pRTcB5Ig55Q++nWs51g6KG5TG31mnp3jEuXysfbZnarYIyfzCZd5I17R20GB+pgIqIfHKqz
AJ9UlKlV4SDNTnWzWlvwx1pprvXi64Dtw8AF1qfZzoLsF3vUZQKZMrprzehB9tYvAh6KEZc4NBVU
3PEwBRkK7FAS+zKTqgnqHVO2EMaLkaCXa61pWYOESMf0gRrkknY1OeGsQROSPhO32Bot5tkY85zB
4WXUh4rhUaWpWy8fcIVgE62fQhIzW7NAS4phIIkYVpA7Br7YCmFjlX3CzrBf6VH6OLDA9aevbswI
SytNcgcGcbRwWPbutOxdanPHezOb/rN20i+pdxUMK6q0Yc0olz2yTOVBWXbATUbYichHNVDfjCUL
Wapu1cJTwm3oJf1OFs7NZIdqVWfWW4zBmc1l80EUINy0uyLQb6OcYXZhEmyhPB/gdimZsnODBNMi
AYMazIGb01fSeG+6hI8sewrj+Cjql9hIl4MEJK2j0uYbqHrA2Q6prGH7Xg0B+sOwYegfWx72Rsye
PoR7nD8mGnzBksLqhqWXIx2qj03r84MeGV4RcxGIvbT711CiccoZ4FjgR1O1dUawMvXRCO+U/uK4
tOV282nHb+SC3kknvBCktHSbZJ3rbJFafV/0zqYR2VKSKFsF2lOfeG+N2x7KQazNYj5O7ZqcN7Hw
tLdJfRPcO2Y+JzJ8aEG/7qoZ/6bsYtFouI3+vXWoRH/l6aw6ARCK/zOMBoAhDe/PUp//8fXfW3n3
N4nIx2V9+kcyGUvL/9ShrkdmGW06KTWWARlActx9P1MpNpH4sCNlGWr+IRD6UYcSPAZQwON/Z7zx
P1p1ms5fHfp//tbnP//pTPWswM8s4qq2VQZ23AxAD1nGl1gfFw6mSoaFyNmSj0bKBbXmNsfXG/QC
YKF1klI75iERJwXt0GBeeSY3VlEMN1kIucbsMo5SOlDp2GePv8pSEPyzUZ76cto36YznRladhV+V
LrZoMsHJwqKxUIMMYjn2BU9pE+1TBLhltq8ixrszfAo0HH+555uMiuu1q9cXL8KUFpnjVvP0h4Ae
MdeskHwqqmNVFIxG2/M4FR8t00e4ODDlfeuShZh/XKI0XQJmwYrTQCeVs67AQHm63OXla85BZozh
Lq7yzdBUW9vHmOSVEMsLCKgm2wl70DeyKwFLhTeD3KZYYntiBjRRvMUV0CXfwOuXjUiZa3nnmVPx
5g94Qxwn2CsDcaSePoMNSv1waZbMQqV3qYoJV+34JSqqbVCOxXL28nkhKvekOvtEfMRZeZhYxFmp
fuzKbtVlAS24uR6L9NQ7GIaiQB2iTBxi09u2Sr83sthZOASU6k3+MVXZNaqBcZXujR9WTAeLZUda
YaxVeO/S6W7QGTlrTF+iATokqM7oJrckqcprPXI+zFhhvnmbRH+y8vBYEVw5GQ8CPpJK92b1kZnh
ttefZKY/+/jYBRRmlrI3YTLcdYztS4mvzPVWQUoucprXJwnAMEvDNanxBwvYYs/qRCb+vVnSBdXW
CzzZc0RbTWx9u3R94oVTB8Nb/K0gra6r8/0ASKnXnkb09qn90vclhM8MVXf10A5AEbg0B5Is2DCv
KqEvC0USrCtXZYL81YpvhJ3ugpbP5H86xpvPBFYVkBG5i0cM/OSOIEdnp8KAoF5E9ruvbu28umiJ
cxUkgIUphvuwWzSoc+2ZNDnmV850SNPh3hrYPiSko7hbXXNfusJFYUrAmdUk9zbOKhXw4yBO8yxl
+uK0fo5UhU2sYS1dPb0iBj0WmH9I5QVP7xzd5nUYStJn0Xr5SfpAjvJGJO22cNmcmwRA2PKh1cnN
yR8ZzYNMS511TCFShMMctk6CCZ930VWduxSQ9xL7Puti9msNs2ybn+14tXvnoRXJ14TfI0l97PBV
cug8fZF2xWLwMMI403owk3fXb3et++6CHzXTgZIDupTYNb44hdJgso/ZOnqpeWZtMW6VhLWQ3iWj
IqDiS0BOa29itiyHZRl8jiEYc4y3LgyuGAuvPFT9xeBnOmpPEyVY1BOlySiwbOp10OSPYwI7j3HW
R41FP60Bg/l5dWdDMQgZLixbR3OwXQAEaDJcoGJhWsToJmNHSKpNaTY6O5UxWLJ8opxGkjNGZBj5
GQkvMfJkbiltXfTFQsX0hq1YaTV2BLsCqaEIhoVQ5vvlzdBmi5Qdj9tg0iigRiT1wTXrjSQ2KeJ5
aWNQCabYx53C7f4k9bcuyreypj3r+LXEbkmm1LA1MTHFYm8q49myCBQOcUlZ7Y63d9lFYs0AFay3
zu6DwKxIkdODFyKN9W0ke175eAYfYlFL4m2MxHDKvItokRgPJidL6cl/9xVumZK0N10wHncFjcvf
jJK4wn/pibjCf/36H1c4Ul327WzBbUDKP6t1ud09RO4odYk9IOaVKc7PV7hw59aIdSMXNv/eT1f4
rNP15k87mw3+WVvk/jpK+vWj/7I+t7uMIVtiov1phtsxN2GVWmvDwbyiI/J03f3gqfsyoPZLg35a
5+FbiLNa+ShqOaitSjvHgf0Y2ARhGeLo4ddqSuKGuoNXE/Xl3HvjvEVsN3pLiNosorQg2yEcYee6
1EMEmD0L977Sr0NPNFENvhNWTFE/RiDPg1rs04z+JRqOBXGLKCcVNB+sZqQKEDA7Y5DxJjXhvRaB
KbSy0H92pf/BhIQJlxG+W20YLRTIS9Pw11nkLQvrrWshOM/DLmfvWOlBmRiNbWDFQPh3ZWotm/KU
olVqE4X2RzIVRqVVmfe5M97aOt75zl21XHxOG+GJneSOf+c5UAkee4fOy1Y4CTJ8YHkVtdDO6zfp
m+ssEO4hM3BIDkOvbnQ/6MhhlQ96Vtk32iBKxnSpczMOxZc0JndgAt2ZufYLUaLHgKVeLstzmMgn
uyNyCzlpOCjMzTVE4i7gaOn0gMw3U5KFQx5lgCqgZ+qcQg3VsgQveQjCp8J+3NZ6DnI0SRcTk7e+
AofU+cc2f0li8zpyw0/c9I5Dhzlf/WwJmWq7mNCI8a7zgzUCgHf6+KRTNaAa2LZUEUU3HqHibxxz
jtFzXiYCTmFURDNIYK5CYsoR0km/dPawS7vhMojbPKvXtfVUznVMKIoNaj4YFnONM1DsiBHW4Ain
NS/caDFl2VtHYZRQIAG8qWmSwkqtJ5+Eb02CqQf3D7sHPSY65kOcvTCEXbnsHceph4lYMR7CABx8
i+1k2uTeJyX12k+ys0KkbEwWKSywASZuxxEbbszKqfJq/FyNew7Sq8yjbV02GdwNnd9JtnW84t7v
s1PjwiMFOwpptcGDVtn4ocvq6GQACvPxpbeme7MghNobL155Gd3ssWMY2iVnd3Lear/8Mmn1oigs
utqBRb5xiEWN0ROkh536b6ZmvuQ44vPuo8m/SZCleRccIdODJEX0HoqT6sXeTbttAxYgxqMptOmm
mwaDFyY8dx6efcvO7vtSXkw3eHXDDq9LcXUJ/XIATzsWlA4ALCPT4lq+pbJeVUHAfQ9CystuA6Oh
xHrWgpqMI+vIS/Xq18Z7BSciMa9RTKPunsy63WqCfCKjBMCSrmy/JuaJ98tEPp9Ut6HT3Jua2EYR
GCunYlEmX9smPnSpOquGzdm/t12EL4hHQzeJoWZNwAn/93eNmAdVP7eL/+Prv981rHfp0UyDJhQy
G2azH+0isaYzsY1xmmWatjTp1L7fNShjJUsJRKuCWbk1bzR+3DVcPXxI9sX2Px7B4Tb5dQQ3f+uY
4OalNzeXmEd0P7WLoRPnemYVwzYaQyLNtAlLfOBL66Fsu3fps0Zwe2fh+eDMSsrMUHtNh3rtGM45
iojqDatzKQFxB+aFjQBTqXg2pFr9WQbimCTfTNf+4o/aJ5xB+BLY6IW2z6mLfAkZLERcCwF8OHUu
MpAQA7hPPNSYfJMtBVrOI+kUODUS82x18kW12mrU9W+qIEC0M/ZxJPeD/XWAIRKT5uX0zZcW1UTP
BDBM2ls/8U6Oj+lf7yFOtN+SEk9Cy0qhns0aVdM+I5Fio6kV403To8h3CC2rm7cybdZDLV7CEdQD
28ugRtKi+/pnnA3vetmvpW6tXBGustrYtGn6VMZeeFOn7qOFjXVovtSsVPhWSXCd3pzAXCFZuRRB
MCD0bU5RkvK3afVDkDlnFScXApCtRe8zupuCOwGeS+F85aKCGZmv5wGUL8RZjhe9D/HsgJ10aDRt
THA9awHNTZ7TsL2MVnNmxVr02UWvxILc2MeqpHEPLf125DwWqnkxM21fh83Gc589S1vHlbEKFTK3
xlvO8uHB5kKKjRs3OBrJmxa0C0eeh05tKtRfZvjRByRpstnFmP1pmTr1A7ylfHpuGnAlzrjpPU6b
NNvgZ/NWVc1Fq0PubfAtJ9aIB836SsYP1YcNBqT3bsuc4IRSX0Wj+9yLYGVO4AZUs22ANDtNibUm
qVdlnJx0g8eLKTWnLKjPqujfc6O+H7vhNFbAhMXwUfZwDdpsFcNCiBhtsrni6B9WWFWwS4vdyBJd
ivjUG901BH1nAadtdLRevrVOY/9YTMwtyOBd26SaFfpHTt77FG38rvhM0V479tGeDeLd9OHa7cE2
LmUR64x0+ZubflEk6VJPJYRmYO6DdvarI83wYpQgxiBJu0wpa4aPFYsOOmdmgc++bz6R/Guz9Q5a
sQ6U8U0kbPkkSyk70PYjIesBYkhlFKRd04Trns8mP/KfTeJVDDIUVNyc+6bdUM7NZM++PIi6RJqR
x8mCaeehqb1br2jv7Tm7wSAqYsTmCX50ZMcXxDzvZjLCsPBP/kzFsT1iRetkp6UW6i5RrALlXkHB
FoQgRE8ucRiZifEoHgO4iWkBc2og2rZxXnwXF+JMtjeiraGJW9q4tRrtDSuslWQ+7BvkyKrcu8lN
GvvSv9CUr+qYkXtUPSud9i5x+kUkxP0w6wdqQ7vIPDdvgpIwD2v86KBkF2LYGqF8JuimuhF4xkZv
vA6zvN0Pv06N/qkm61vq5LfV6F28XsM3FOydjpgD07oKvKoZR4wWejfSLy7ZEARYxBDrmeNj684y
PXmw3HUxd9WN3DXhuLL89OC55VEU8jYWKb4mAK2yZbNGP+kKjGkEaBT1sWMaZNrc2P6tCWSapSYT
kfxxILJpRErdwE5OfYqeTBPPWRrsLF0/4vPciopYRvGq1STRtWodGeOilwQcz4pyKLwrS4NJnxcj
T0x1O+XpplfE43SHtijRQbYo8dwR7oQ5ITV0undtwD3sgGXQBnrdxNqETLyRwt/UrnxPYNp6BTPr
0d9arbXJnZJQvXJXUhP21ykEV97aS7OOtpr0z6LzNg6+o3m0j0tnScEPnM8MmuvQ2AAPpmUVQ3pS
cXpqa/c+Fs21GxKijSrCLFPo2SM7SkhxQ959auG0iaboPSq8XdaId8Lm3nsWwJ6c/shT+3cG+Mx3
LZItrOXUGL+7VP6upWVv9z/KjD9//U9lhotmbdaYGSjDf1rzITCzhYmTlCw/9oC/1xLfywxcNpjg
6a+pTSxWftQ9P5UZlCBCJ1hPl9zS/2TRh6Dif1UZPz65+GUoLSuXKDRrmN/l0V5Uk/Pcad1TYdvo
tKurm0aPcYJPs2IJ7vvttzjl2OyKhDRS87PR+l3T6u+pba+KRqwyOrzlaA/QYtmxlNVpxDpo2fq5
RGOJJWE7NNHTYBHDYxKTrgf+B60sCCgevSJFjKn8d1+z3h1T7mi73mMiDEYeWVGJz27UltIm2iaE
OEQS3DriIW942FM3O9Xz0x9w9Y28DpMGP34GEz36DOI06ZHTCjGJV8i1g0tlklDZOMuRV2zsr2P9
4jHAKnj9bF5Dm9dR8lriYWcP5L5LXteI19ZoiIfGV4PBA6wH77XJC14V5dab33hrfvdb+pkbE4Mf
h4LO4WBW6jbjsKA/4VjSAdLO54gV1BdnjmefSqZt6aYsXrPRO40cP4C2jynHUcqxlMznU81BNcJv
7zm4FAdYPZ9kk/M4EWbH8Tb1uIk47kIn2IbJl8EtDpITsTOgvU71ucjuotjZWVVyUFrP7NXduahc
pdhhwT10HLEaR21myb0Q8nOI8ksMbCvnTPa46DsbE3EXz0DfObPOuMs4yEsOdJ2DveeAHznoHVe/
mhz8lWoAerTac86V0HM1xI3xETCY8OY7o57Ca5qmEORd616fBmJrknyhuGhQ3S80Lp4ZcB3m/H+z
XTUDtCeT+bTNdk9wXZVcW4lXw73Ub8sq3PLjX7ciOw1GfJ+53SIx4dK7vRsspOyAisC/VnHA9LqQ
V1V4TM47GD5cosl8m/osmA1XO7mhfsHOiwKFUUeLVLvjZ9txIRte9VUP8CTGcjsN0UGPNdRBCv6f
jaaC1/LgIU3zXOsxzzoNl1i6zIJwG6toq0b14DTtGbsCVVPNLS2HeJdHnNm96YPbsZ9dLAYtDXoU
RUujAUBpEe5gRRpPTkxZgoXrpteLjUDIoUbxGHfWF01FJGDE9SFuzV3D9LqrLfhExHXETv2qIUbB
GxpCR3SfKgYbOhOVKnxGdsmjTwrLSHWjzGwl7XGjoKXX8GTz3L3xcAoNg0senFzk9fjVjtpTmeW7
umsOlG13lpksCuBaWQKuL0yio6eRJKeBZCsjLSOdIF6bLvOdyX6v6uApHbpPV43rJu25XPUVz+rC
9MqVKVDbOzkrgua2F2y0A0dDIuqbzwiz1z4bWnocMLsF3m4Vl0ur97n2ZEIbzFZV5Kdc+ltPdPcO
Tgitjb7Zzlr12t6CqJoI3Ldpsiuxl4o0YD6mL83ia8Y6C878oTKsXYz6CZIGEnlwpOW2atnB8ktN
QbxnEwQemwfOjvdtx55+GA5oJFm580CXGO/l1LyTb/WR9cXarkcig1lA8x67zJEqHvmbqh6PUS+3
OhKfBfKCl8YNXuLQuv0Xd+vMWlFTe7ptok4Bn/C33brHAfHLNfrXr//PNerhY50zDpj/enN+wexI
/SEypFOn4eZW/s+N+FO3Ltg0CRQ2fyBlGFV/v0ad39gEM1T4/wrCEzbTgl8EM3/61uUvIkPPru1u
iJS9rc2W5EyWpxqvGOGmD6XN6UiCEpyRRQ2MwYm/kOyZAkXP8e3Ual0F01VHQkYm6JFjMca4Xarx
cchSug55Rld9/R1DN1fOKXRI6yFxT6JS74SyOivfcR/9uDt3mQVF3f8Cv4neVDNsHPNkoftklHS+
2GSR3NnK+Sg7hMElbZPmGVee6VWG9iR0SKMrg7VImQNO6o5fxCKUycsEi/P/cXdeu62j6bZ9Im4w
h1tSpHKwZMvhhnASc858+jPYB4UKDeyNvm2UsQrdBS/LCn+Y35xzmCZDQt9i90h29ZgzKJzdJoIE
pMaezuVOmF9rPC4aJdFiIq17DYtjOl7aUfVGRDszHj8NTHE9fXCcKFayoL/n1EaF+Q9blZ0b8OVp
Lx9i9v04Pw0GpcEUU0v6sVKtlRp09jinL41RPaqOUjLrrc3rnTVJBwHniQDQda7zQ1ahe7eadi6S
cSOX0Us6tatEjB8d/7uBTtohC1vw4M20WSWp9k5zBOqAeG0Kthq1LGUMcdFvLGD/bo5xcY8TChf1
8iXUTC9dfHFG9jBR5kLqAtQx3KsN3XMyDT9GN3nJqMKf7x+FThOB1UcfuIZeUjm85OkA+RcPILu1
b8Jhr8JPncnqLIWbWQ+3JV571EoMigHdaxpgeClyh5yXr4dy3zYtGNFhHZD/HUx/k+nZ9yALuLEo
GTOX+lgj2eYjM82hOQhq8Yma4yVRx1w8IructI9RH09N0rophxRaG1ZVll30+ivVdLePw3sjljuW
9keCHBADoarKS6g1P6nFJbOm5liw2HnpZ5w0+HbThxT6riKodowJR86ZKcyovwRjThJx20nK2WVT
pwuVSzeys9XBczZiSaV5YeIWr2n9RbD67yF/m9R9RHXppFCSH9MKJ4s8mYXKtDYPDklkbbSk/U6E
3O0lIHNSDgoJjm3TuGUZeFpqrnpMZOJzBzSyeNW6wSv8hkNNaXPJZqAKFY6CRZFseJneZ4p5k2or
KZSEUAGumzkF01H7LPX9nsnoQlT1L0oU0P2dqaeSObxbiMp1FJ6UqX2Ss586T3Au3abws4qL7VxD
9amY5iy56f/qZd5SdJEFGRKG+H+Jsqb+Tw+PSQj1H9//xzIv/Y/C4s59iVICnDzLlO+PZR6/pG7J
6LTKsqT/w0tOqHbh3CwPablk/bnMg9nQkDREFeP7f17Xoy8Dvr/Xhv3toS+jxr+Ksv7QyKWVSdpG
AZWgc3QgmT4iNAkdGABB5MJvYbCdmI8V25YIx79kTjW3hYbaOwG3WmvO6zrCNdGWAgS/aFMVfMwY
AMVInqWYr4ltcwQ3XSViYjfGhDvHPZ7suqUlRU23Q+C7UuwRkl9pdCaL4XOVdNcGonTQgRMl+2qR
T5MxasqrCr1AQIRtO7Iv1jODOi9gqKjQo1iyEJpwD2LrLjb+tW8lPNMVGbqw/kGb5fytVY4KilDV
vqRKcSwgUZr546ffRveoxhylC+MGV72eBSgZtBXDRM3Ktq1BwlCRPS3wd63gbyVZXuc+Ot+cRtOq
wsgzSdEuN8ZbzG1MLWMyuJItEoVneU1cjXFWTc6d7q5L1VWfWUBJfkKj5fDZhoe8Qa8Yn0LCR1q1
aJgyz4Ua7qYxXfXCXutecJA6HdmSCGpPQUAmKvV1Q9pwMloW2PZjHrpdTRqxzU9JxLZARhFPRmWL
XZxdjVQEN8pBwmWqt9KDcRMnVKg1OvevYj5ogCjLJHC1JMfZGiE/YiIgjGNR8NyGJQBTkr8Dp/jK
wPizCEjJWhQVus391x57pETCicw+gaU+J707bgz6zIrot2opIR6NTajQUFCsa5jzUh5jpqcop6dq
TRH0dRVK2ykwHEEgl9wJo4tZ3kYthwFX6JtR7njGuG9EcK4N8IrKvQjMo5FUG7FVvaId3FF6bhUT
cynUg0raaFhuGiZ7Kuhzq2/fc4xfg8iESou25UjB5ch9Kp0hTRbvA7GqvA7XY8ZBe5LKbVFUK7H1
95DovZ4bbKRF7NevPYbKcIKMOxP+low9hrOT33EVMelxoN5gabCWLrhEfukK2kcN/ir5ohqxJ3SP
cMzcvuRSNHGHm3Cv6JwNhkbfWWnIQBksgMBkXIQyaHW6pwNr1zBnJCzpkbGfZLo4wUZ2iejq9PiF
8W8Taa8yNActug3F0kBPRdDEJHzwL22HCj4s7JJ0Sx/kkPQEIsiF8R7m80UZ05tI8RFYScx0KTtP
MKHp8R8CZXIK/bWCH19Kb0WWrEtcehpjV786WvW3NuDfE0hv65nbSMF7KtzNhkJhunXTvlyNybBp
5ouuvqQhz2VEB0g1QDCof0VOcU5Xj9t8kVq5b0datlZpnpWSdK8ZJZ5ieS32Ih7j5icJolvR6pt2
sNjcBkfKQUEp5jlU/G0a71JDczPf2LTiuNUJHKeh6olN+VL4DHeKbhVBDu80+SJZhFSya0EZZxQN
T9Dis1VJjiUcfywKvTmwAdgiH9jwkUQXxsskn0Qu8wrgUzkcF1sBxDezsTY+EMoO1UBOw11n0L8Z
by2/4eWZePNXrBsUFelwC0PUoMQH1Mq1e6X3jKwZSHHIEYZPqcGmzZgO4aScopPU6OI6aFSMuTQe
aRnPygKtlxRhY5kwxWg+Z6QHEVFl1WykqnZL6kyifDzVmWBbUcTT364yrSY9ph7+m3dpiysRM06R
O5PIzeh/vYxhn/mnpkk44R/f/6emuWzRUOc0jbuVusxH/3DaWtQDqcRf2Ygxz/7LwfOHpsmNy6Bw
iLyXRfUGV7k/d2mmqgo226UMzyAT9p+lF7jF8dD/sU3/7bEby2z1L7PToOuCAMKLuKFmPUlvfraO
GPNVEKFoirCG10VCwTxOqS49mYZB5bXH+AmC4n2EzwuUTqV2X9pRxj83ywpMPOdYFafW+ixB4yY7
LT8vf8V5yrHvrfHZTLRkdsxHnBgXmiJj/T7zH4TyWA10cK8gWzfFKaq+rRt7Vs/PUNeJxV2KLlF4
HVfBXIX6OxcV0gYCzQ1nDp/RKuXG0dCnT87sk/7u2Onf4bAy+FQ9/YV2GPropMnrasMxoWdybRi0
we0e8XAL6belcp6yYRPNI6mv+m+Rvy4fYCa9aQbr7qg23owLGLASxscKF73dDK7+abQvNXXR3TzQ
DbYPJDz24krmwkDq03qeUpwwuIID3SE1p731YEtmR3xITBrSDyw4mpvkbnPHUOMPK/J2yJS2cOjb
1Y+0nS/aMzDqfTNeq4nf9zD/yOMVLDU4a2JpwkGA9iA+DzfpF3DBLd4lXv2SkAhBZysc5h/9un3a
+XsZpNZKYoRsI8v11+FWeQynV8lnKHhS7TYTw0V7T7t9s1NTt6mvFCmroxsmHrPHanJUHLyrUbL1
F45KZrqGk0YiKvtlK1TPqDxZZfeRhyHBDi/W0sxfzF/DprYMhE3REZWt70KkGYiPHa0bKbJ2HbFh
TXDfq8cicYnHqHGCT0VaxaxBDhrwsC/IMwBaI71Ve2CdiZYQieG9EU8eGdmG1ZDSFcUxalf+qBWq
4QFnWTzjy9fY72VxV5uAh/JL+U7bVHuBRhbiRTwUNNrzeJWFsAtGLK+9+aRcc68EDGFBu1hg7hhQ
aZdO2P1DSqHdhXHN/D5zka0qA/4PDax2+zM3R9FcWeEaupjqyi+If+VNAIszeLxJNH+FUoEBje1P
e20lp6zc7Ek8tvXOTFYBM138X1h0SNw90sugspPpG4nlPt/U6MrGU+vqNnNqGwiAg5GhU37odQp4
mMQAtfTZH47aAr6vX5pgCxu6ZiAL3Pln4kUbnLY5aRbmnU3HiGJjUcPIjZXWfq8DXNNsJnN7GOpV
02wAGWuPFkbXjjAIJlfmnpbz3fG+P5UbGGwXtiKeKa3aZ92TAo3KwFm27Xiy3nSEfM41AD9soV+1
9Ge5PT2Ud4V2Gg9kmeGVAsPxewcngUmiG20GTBS0cHzXSKxesv8Sj5Q20iSeOONTVzyN9bn7oJkP
lJjJnrRApxIIWETX7Zl/wGIhKKtORtopuoVvwld9q0O7cpR9wTOaejWT4HjLnxOFZ4VleUCwYtRq
jqsxJ/9s8oIPQiwHsV2/YocLBqcc5Z0UnHONughSlLTl8EKPEYUlGGqp6BM307iqfzpWg+W1gsbl
pMU9yM/iuWnXlPVptjW6fOEX/o5UN20OzHaVJ/0miKxlDvXDQwc+jEnHEFLbX3+CysM9gJl8KzdP
umwznEQ9Up+74CTBCX/wKlTPpQy8Jj/JXniVHI0Zt+lka8GFWKUyHsJ0GwGl/xWcTPiNmFb6wo+o
rlTD1fNPFUR8e6bDoEZuIHIk9551DZeKZQdlOXOmAmo7nkb0G9Lo+o7PrJ87s0Ilp+S0FNxrJARu
VHcVngpBGSZg8LPw/TZnfnWvONIABwlsYC5rt/MKqlb2O8X29A7Srj/36NqoLAFdX+2qqwOiaS/L
winv8/IyJ699cHSp5R93xlJE76/wtW0oFt3pUuVKw33oFHeE+95eozeUCQHq8hKoGMc19zDlB1VQ
W54u7DTZl4TV2QD+AZ0nQuMz8N1j+SkFFENtnfYSuMIMZSjx/PyadWe/f8mk6C0fsEXQjLY1VuGW
XjXLvFDRZgegjxiz4JUP/LsOzCtAm0k98e7zwCL9gyGZBaWdBfwTsp5Di4NNlWZdOEyUmmR2x/jF
8I+6etLq1DMAmmjf1sgV5tQqD6AepTE4YfVSxvTLExvjc4fzYO6gxD2Cj4wayvlLfCjDr9FdREDv
zE80Y6PwnvFnquhvVc4vZPf1qsCGgeBPZoumA3lVxi9ZxrXXeqA82hRlOyahlm9N/elnjpibxGPs
BrME7wyN2sII4OS3a/lkg3WoZKxLGm1qNE3Z08N/l958hSV9J7IufRqmVwniXuSGJ9eOGRpkYbjs
Cg7zEj4wipOFx4hipO8xWE9oOz8NK+euBhkgOo1gB/QQjgefVaj3BPjXFDnEZ10FzOJYrCrDJTjI
nd28jVhjaB8c9oFBI8OLSUNO31yTg1weXYF1xjzHw4obOfaZTHgkg1u9zJWLr0kg2Bu/ayFp537T
qLeyjJ40Jo2m/BH+fCSiYz6m8pG/CyXzvwntb0WuUh9XWCaWy5B09BlzROUN1lE6raSTmfMxtkPK
3xgjhU4ETQ5XfErrk53fh1cWiBdVZ3T0GH5izJzWHqFZtmib4hbCjVAnzwx+Vrs09RHuQfSBxbFY
j/OqR1qLV8IpOgJs0MnxQCJHwAXYMYi/dAHNnEOwOFi7QHVRBcrw0D3VF/HO6qNyfd8XosM0ttiV
N2piK1DrsDsyNBO2qFnUVr2xGaXWHeUfCV+XVW2LzM2H1GXasDfMb6UQz4ZxNU3X75FQI5h1wtGa
qPO+TFw0GKLRTQ6K7SR/KlThNZwS9PEtbTqacdm5eGmM7/iCKmI+SOiLENSBWAVA8ehWh0zir2cy
g/ItKV+C3+BFrj6GcZ1XrzwVE42u49qkrJidgyCPEa3q9CkAZ0yna+hkh0C6qCXtk8On8qjgYZds
QFA+I6cAo8lQzHRgT7R3KX2dQhcowuyZE6roryC8BubGNElO4R3TrxE+X/Ek5Bg0KBty+Qt0gHyh
SxstyhHmYhVKTNMj6kjv5PIHhJ6XUnSWiy0/vUbztesnio50KphGZ5KcCXAnyyTuDz6ECkFWhzXI
UFaawY4SnhnWxRAiNGd+J1+mrgRhXQAdkfYCn6XhZAr+o2F5lbuXsV3jg423FBlp51bCd874nIYE
n31ebR3c5Xb2rCqHyEAgJThCJsyGbd7CT2LJa/QruQy+aHxnXlz8SOaK4Fh35uErb2XU2NNNPAhr
JC1QVrdkS0CL8WP+xb05SO8IMf5sUWzJbxg0JVRYa53vfMH5BATrJIBBDSKx56RzpB3LaSO72rC5
VeI39oSuXHXit2h8JOOjDznsBhBovLnxRvWocmrGrMwrcbCm+IjlW9vGx2yZSEjBKk6WoQAoo+K8
ZJsAtZe/zFCCn5CzFMz1u2/rIcfijxDQrRUeVbZBsNYSB6HypDUeKn3EgFTcYOAZYbvZoE04ZJdf
mB1p5FJO8qVh5v0pDmuOB123YeqxPJV0g4mY1NckZLrbtK22/ncEeBGph92BafoJEJ75zabbnvAb
zwEf6yd5tmt5wsJ2Cb6SL/DsfDWsXwfKjdbqsf9uHkuPPVlgnlZKu8CVHTko+BoxMtTBLWfw2dyj
5kmKpwsOQ3rhg1gynfvzoxlucAnWkQkJx23L21y8+sa5zi/ddwLzb/mnvHNL4AJECgk2BwIOKw2m
w8J8jCOoHKxiBx3xi2ESnd48VobA+Ji+W+k2hM/+J8a2igeYbbvmwpIwXqT3BLhu+Nu9Qtfa9Z5y
49Tel5zLHAhLuujm+qGDjLtkh/CtnocnZFDlWQ4hOK37UyNZNgVn/BY1UWD89Wo78fHYB+WHQlsY
jQgqzFx3FnD3HTMs3/yUezmA+P6d0YcspD6IBbq5k0pzL/9kmPCArJls0HYB0FJYgDlm+cpGjpu8
x8VOL2dDedI2/h3Y/Yud0fG5952YlKCJ9ZAPow2gpXxqzr3oBsK6oSkP3x7NtHSysvNTg8w1Ir50
scbxZaur5NEqe9kBXOWSkqDguDtRD04LIJ44dfyS9O0gPoN6jeIbsVEchoH6EUYX8dq/17QLcqAB
f5JwxoFelMVPSc0xn/zHDj5vQ9+co3U2oQsi1qobYCNJ6UxzgQTGB4wlfXmknVC74S3JmgNXE8k8
+yztBr5Rx/xI5u2CEwSXGK5IeEkNrwZQUcRJUTmHCG15v0n77ci5JPkSfnp11e2D1dyeu/QNvYub
EUC/hicp2ifzFyruyPoznY2RjidOFhD4wMhqjii+Qx0LaGUXWXpDmse9or6CiU+jU1ttrci1+EX2
Zv3c1j9Vv6ZVI7tkiM9wI8vs1a+PVuNF0F27nU7pC/BDi9jXQYj2s3m3yOCr/uEuZPo20nYJvySh
o30RJBiOtrTGHireod02I3CmH0bDk/Jd914zsc038VfUUzLJKfTcCFcz5jV2s+PSv1euUviDLKzA
q3P2P+yV57DDQvJjgblJSOsT43SCwIk+2sgjr9Dse9IIlA54C7GVvEijOmG+CoCZfeKYcZE+M05J
UC9qDq7L5O1zoSuNa0Ivwdijyu5F3aknKoG3DGqW9b+pdvoX7zfsowJdszmIwuQNXaEPPFQFKlum
Gz36pehaM2VddstCOh/xhgBNXb6KjSh++QU3xY0gMSwAVeHVv7K/EmEtDq8mUfqWWZl8qJVThdJg
kHi4TBlEoj7dAP2ax1V7yoNnnm9a6lECGsBBuRu8UyTxVB/jnW56/9WKHAXXMqI/tAmqjf6PMAOB
tn/aI2BF/P37/1Tk/jARkqz/qxpnilgaKVkSyRD8bWa2BBkMKupMUnxIeMt3/WmNwIxIHJ7SE1mk
wU76TyyG1hLa+6cY95eHLf0r6PAXMa4Wi0oeRmHeRNj3tuSdWy95zKMHgnCmjbFnpaCqOrsIFLmO
KMVQir169KYn+uP1lwBDOEiBKt5xTmwEt7bWdb1SGJKcp+t4yTDiBCTUnQkk3rSlGwweYMMNB5N6
CxfHC6C4m+skW1VYiGktgp18MW5m86XOm7I4h8+B4Babad5m5PBFmnV26OC6/mTibi+ytVJtMu4o
8SZNqXk4D1bjZORLZXIF9uxRENoJF+QfY/6y8nBLXMHGj1eEu5xdQ3yzKrzgwWbp8pj8+4xZfd/7
qwJLV/vauAbtdd18ZEVdsrGdvAkoIDdIWG2maaWMbxYhWJlB1p47GGzH7FW6cEjJvpLWxmkgUmTE
+TRAciCoNtI7ambQ65OSE57kNOVv/s38oR/dIl1JEgITwENlM+/91YVrpwVJ0hXuAuHChr9LsTN1
p35OJ6qn6OhwtWsXeOnIYJ4GEYwHLdkFViNAX9sFTcbtzV0MZcduOTBh1qeM9HtsHvGXSuqPFQoc
nOYKn4xg6D6aGIDGfoOqtpWiLfomTkhNpNjNK04SagP0Wbt55xTEHft7OmdvPkyJh3CUsWOdjbUV
wvhhm/BUY1ME65Amb9Vlbq8GnxhKnagj5wtogU0Ih0gE2YLdC0awdlWmc25y3sNjjgiX730U2g7G
LxKmO+9gvkIo7hxlLale8w11JKoPBgZDB9mU+0DSevK93wILVaWz2Lnf3FoJ27N37zRmL85ztlSK
rjlUdsOWVb1ubePEeaw28Ik5dsIsIl+Z/nrkeKtSzOQ48WY5474e2h0VNyWwPSjM3ZqaBUpXVvnw
lvCSf/a73hnehCP1jlJwFL+nb+EFZa95R8tSn5l7oGZ9IwWuxZ+a6EW+IiJZYY6zmAVBXrG1F+IO
tv4qL/RaKlz2HDJX1iXH0QMdjhjKpv9I3kbLZZf9jfefw3Y4cMyt76A1nEC2D0xsFEh0Xmk69PFe
fUxItrqtrOvyI33dZetc/oDiaDLgI+4vOmVwjzmfpYrtKc0qpb99M6x5NJtEhWbojmgSs5vNTjat
22wFXUunraA7JFsINZxucGqstGPzVj56hrDbMXsoGqbDTScf+JOHohxUFz7eEc76V+Di9w+e4lv/
oCPMKn5kRDho0FQSZocOCfHGaU++yUhLn1+G1zjsphsPQusZb0f5Ob1xueA320EZzfnoBmuSSVXe
2uG3sQcYFVICdyMkqOwmk4bWKwWXAZ+smcQR9l9igdwh4Mvm3M5cETrMyf8U9hnKqflgTirwzPF+
OqQEgx0AJfVFqs5df6h/0veINGa4r67dyc9vMgcSEe6zwvGBSxFStr+GHtKVFDSQrrHHJ3yPN/9M
cTwXC5Q1YHbDD50ZtLNtp0N7nzz1bLwI4D+Is3CGKGB07A3DU47yuVnFn/HJfDM+qzPKE9u4DJue
o4eXPqW79iSSXWTSea4fHCwS1R3eqKQxU2d6Sw7jk/mMBOZv6eYNKrvep/t+l7f3yoPU0ytARoT4
Fw17tfze1EdqT/01Eba8FXnUlsP7c7oICjhC4OglcwEbRM8uuvQw1S8aFdjWrmq2DBiKsHQU/Kj4
nLnjBgwBgWLTTu+qzVqjJs3cj/gEODMIW53QtBvrz90lYpjATXl6azflK0oAnvMcLONZWwvH7s06
Kkc+WCmDaXs6iYBL7PKscBiroD6qyIKMS2aUXlNCHVwLlN6hU5iOsivr73myVUgrvC0fXF9HB00e
XjvDcCRrJMlz734aWDPW2fTUHcFhS1ttt45Ytvx1fvWBmKXbsriJwaXGMM6S5InilX6Dqd0H1AYh
6FN+NVxT3L5yZjc/JswlhyZxQPD8Xwcudr6yRg4msqorVGTtay6hPxphpsKV0s/hyQ+4lHBgfkjG
a/3RkTF3IybIy0oZHLgpDm+WuZ+22KLaZ4ZJ1bu5V36FEGDLrnhotFDvyLIyaF10lRzjE5xM+0mw
83cQlNm8Vc7arX+r7vJdSy7Zmb3U7Ff3xdbnMEFrHp2bH8rtF25AFtYrlU+X9IfK9LOETnn3H+0P
FubyvceNp+AhcHRXvI65R0uCyI6KNrAvMIzYneFl+5jEy0yL09PEXehVao8TXvmdfjSf/CfxjnJr
gG18gRhVdyvcWubVelZ+So4OA24v3cUD6PjNL0+pJb0m3GN6ARHTx14Z7pPcK7rtmO8K/Z4vvfFk
nByjPeYskUGxohBkfMc3oWyrfbfAmQ1MdSXFHM4o3+qTTCjfQZv4rC7gIzP4SQinMOTrXRLbLzNQ
KcohWbVx9CkcZHb1rzQ9ZR6ieWpXq9fUVu1uNaPv8FLyy88/ATV7wbn236phLa84DKMScvFvPVx/
7sThftq+zLDJD/P80l+r9wDbJzYDuyZtrdPVbU8H4UFM2H9DOjH8XYSB4nnaKu6CgKendfash7A+
IXR/xtf6E3h7j/hh+5sB1YA8xX/xQRvmG/3xdI9iFJMlnRPp/xbnIWbzj4P2v3//Hwdt838sosH0
U9ApYfx/isOfo2+JH8gMm3JejRoLLMJ/HX0T/4GpY/x7yRTVqQbjeebeuJjV/6xkaokT/f2w/feH
bvzDoGZFSUl6OcL2ijaqatG5DCh7SCxjIhswHAX69GSx80CmkCiu2Bym5m5hvtTK2B064PJGkGEJ
SkJXYIIayrQPmFz/qsYW2olsHZYfo7z1DXoqj4TepQgVVR+vdSt/57WxDnXdGdTyTIXH04wRlGvJ
T8ERPquZ6eLTBish/Siq+AhbjY13pAI9CeKd1Mze3DODGeb+TZLnp2oK0NwBKhrNxhjwvhml24I1
r0XJNoZTWxaHGR9UoZoP2Z8QWWtEcFkY7km26ZH4xUo5ZJN+zkuGHz56OSXtdfjVdON3HIl8eugb
5xCJ3KAkiKrsTMJgrFKzu3T0VlcBnu2cxRQuMlhshfQRzlpnHgQ6DoJXwQp+ciWmvIHdV4jmg1U0
VCw135b0pQtItUvqrs1kF1P4VinNc5N2h1whbkDoXLx3veVq07QNRNrz5Q7IjhK3rtLRBM88mJvj
KQu3ElWkPVofLCQ7YfvUfZAVKWUEuUwaGZ3TxOeUDhw4c/FdagbaqEaqlLC+muU6puBZFdF9/U2p
JK453JTJ36fZ0xzynaPU0fsH2H2YXwq9v0uRdZlawdPkCp1hsT11bpi3K7gHLP6Wv9c74cPA7pwZ
6akQ8t8xpEtPFd/LKkfW6VaZqNkNW2k49Xt6yhjtLWyOFGY3LyQR1FrniKcfy9xnHhSlmaPFwymz
hnPb046LXyzEttWPoVt3DcYj9HYGlzjHt37KzKFEtGyOJY5e8KbeNJlekl/zKGWadO4ReAc0cEyQ
24TVNUyYfTGmzsRoJytrcUjcoY+ZW6DKoq6FIj3iGr7kKSLrESbMy6Omv1CtslKy+lwSl+44yylm
fcXHRTkSM3wZKzp15nmeH5ReOhecNUEv/itIIiQSm6z1K1XTRSrK77INdmpc45SULnJLS5Y5/GST
fyOET97XD7d46ujGms5DQJtZTCNXn10MlYZ//VOKh+PQkbrF3QkxDoJgyyvLxamhT+S775WtBtci
7h5GTjGTypiZ/NhkXqjLqkukfjjkDUw33ASxUn4rcvSthALeuVn59oXu3irqU50wNI0xnXfLGUXn
Fk0ZXWkGV6u9klhGP34LqVafKHJXadzqpW6tDnel+jWxC3KJd3WKfK1sXYN3yHOTKyujDAvuVNzK
qLFgB63SqeInuho54GXjt0B0t6qs57JR2a8nLHsKPTAWLwah4NSWI5CFVUMgjwIzP/3Qq243FDLR
YOJxRRg9Bzn+Fj9dYIZS6lYaSaFZIZM2ohHusmg41/G8U6QEHD2HU3zpApI8zXP2GAcXmbaN0FDW
+czbuulRsjvcjkWH+aad4Yn7vicTl3LCgmSXGJregHkz45MRa9MbuU3OYFRV9lLxXk9IZUPTEvNh
T++aT13sySzF2GNgqSjYLvhkJ31xUKr2PWFiK1vCisJPmqxiu7butHilLBSQXA5CVT5NBNDCothP
ADz1OGIqOd3FlpOAnspcI3kY7iDKdyXL16g663H08RngGm63jdFvJm3aKCWhsvmjLoLvhKhyBfwc
I9OK7pS1nqHI82aYZq6n/8UnAHZhVVTp7FWpD/k/O6pU8Z8ngH///j9OANb/0HqlSOIf/Fd22D9P
AFjbl7Zxk7MHNSD8pX85AcgY4ZHipH9a1FHiDJpDQHFbdOtzsvhP5Dbd/Hei3t9+9YUV+FfvWzHq
FNIFpbjRGJNtK1Qq/2mxu1n2tKPKwa3clrIHRlY2sndhrNCyWv27PrR4aQR3xvJmrlnP6X4iQ4/V
BofAhrVhI2+KM4rafJSO3E6EPRmO+ayd/Q/jnG6jc2Z5TN6w1FH3v5mnN4Pz62x3V4U+H3w2p2AH
U+FpinYW69lsaw2uKUg5XkkPVvdp8shYrOgm1LgXglcTt7D3DI71V0bA0ZXa7XXYYxWxdUeyY+75
44WLBV0MODQwAwnb+dkCIXtN98KnvkJ7krPfuB5I7Kwtr9bv4Dj31R6N3eKauh1j23iWbuYx+kzo
5CFV9dn4LrcJ7IDm08x8GGXiwhrzFHqYnRRlg8xDW2197n+aT+GsfDeu/DSfKUjK433KmosCJr1q
xq//Ht9o9eUm8mG9jrfhJK24+knbEC/8gc9oda2uzSl+bxo7fDVc8SJf/GdGR4xsqzWVmVz63Hwv
/gifobar0FBC+4zjxyyobXKxF5DuxRT7quxpKcHEw4RUE68y0yx8xljKllLhL4m8zfLvfmUMe6Xe
9ApcDGdgkmMd8ZkFyU0V1xE2s1yg32iPFY5EDalGyocvVHAMn8ATdPlpTL3ZE4dVv9J346E7DVf5
hZiDOj1xEti1Z7rzXkd/GY9X8cpylJNBKcZafwbe27SrKNj4JXchG8/AUjW/uOrwEN7Ajezr26LZ
AL/hIWyms1rxhmHCtpae0uTGRWp0emI/CRmzjdXTsYg3weNsKOm7CSaYXNvWrZjcaSd9V3fjuz/0
B56hx7jFo+VZXzjW8uahUe7AwXeXlFcd2Dh17OcmWMaA5gEILH3vzftositRqCqvIEiJuKxKHDrC
OpG8NjmGnxOj64pcRIDZCrYs5GKkQ2WnWe9ydB+WGF30ISt4YZxki9CR8lF60FNpU301elgu8nte
fvvVKovsONkMWK1lThYkk9n47Nk1G9QFoOxORP5NAFc0nBRjsYdwqV/L0cvco9BxgY3U3qEnJ1vH
1FWz4eBSUyjhwd9hZD+zTky6WZds26bgsWVwzOB+LuD6e4meJIZAG4ax7eQuf6Kc2RTMYC8fPEna
6fY3KPVmJeF3jTfjTocdVaCQOt03l9MxfRCrMFJ3IAxlviLNgqkSt1gzUGv1w1q4U7GDThQRFcuZ
GwlXQ/yKlkZnldm5U0fvBp7BZNWXG/SRrIfQaDdUzKwknuNP2RvviICKf+PGasjPQubKwLb48Zh/
AoVUOwzjZZqf7uonUPNixUHZ5eER5t51b2hNMUL8L0+utdYeFSARpry29m4Cthl3RekurLjhuxi/
fYNPsDdKXvgijetRXc34G97TdTutjWFZ0rh2J860wS7BwJZvzpQNMZr0t1Y54/0/7s5rx40k3dav
crCvTwoZkX5jz7mg90WWr7pJqIzSe59Pf77sbo1K0kAbuhWmB41uNUskRUb8Zq1vzWUJlfUc99sQ
XV65zvStBdQcxZdA0btRnoa9fM3qXRevwmyf3/snXUE7OGuXPkookJTS3vbuqcRZMy7DtckMF6Hm
bQHPqV3Gz+Nd8IiOgr+oXaeRQFm/MSboURTgiUR1my3jDU44qOLwZAKmV5NDfG7dIvZl86HcEhlW
h4tSpwSfqdlCFcvwrqDEPAuO6FvrDY80g3dq+TZYt09JiJV8qQSkoe5JrauGFTG8IeOcmbv320Xf
k8c9kyviIvQzm1pf2aT9jhguFoKg/vp19jK2l5ZXvmlYVJDft61ewnfakHdGi8DXUJvMWDQusIem
cuFM6ultVt4H9qPOl8PHJcX+wBH3otyg3yG7wLzki+KFLXncbXV71aIsw21NJAN7AwTJ+/AI5i1R
9nV+J3iZCASJbEMbwDa+mCSAVGOlMi+SR+ZFdXCynX2PnO3sD4/IvaZTngZOYEy9ZkZLtkVzFG8c
e8MkemCBs3Bu9vWBGjU+18d4uPzB5RJ+Oykl/nXQmyRE/i/Gbc6hHwcmPz3+W7lkTgJ9RO+qrVLo
MLD4Vi5hzcYRx0RFteW0Z/x3uWSQo6lTDWFkpWj661Fft5M6icbG5AFkRaka/NrvlEvS+cnR9/1L
n5ayH8slUnaF7Ymk3ZAKEiL4s2R3U8H4BE6JjMCBS6tFFSRPGwxDwD5DZsq9S1x27iUruAzoh6FX
DCk3oblS+noe1o8uySCT2dpamdK6OFV6MiP/bDBlbKWA3ZQuVE9/0HQEz00FhKKIyRNPnWZT1ta6
7WPOKtYkbsGHNLQ17AAHRTTFVqODQstvcVAQcjfpWSP5CAPb8BK0uYgb6MvOWsV9VLj+Jna7VR8r
T8B/LzGYKunECxvHgG0R5109tYnYs5kPWvFI/laOns+aRHVHYd2TJnZlxAr9JBoWFNWq+jkoXwdk
DbSAaX0J0Jd1TrZVqdNAqUEGQ+0QEzMwU43oGCA1KOoMRZxyUvut04ltbqUrPdi7vDulrW6HJNmE
qfmaFPednu3BrC0a8lXisVymwPWNrtnURSHBfxivNVJNO9TZJ2pzhZKyaBek58zU3LnoOtPnnA2G
CJkwp8hkEmUNpmobqcMy1cRLwkTcd496ElDBwGrVPWWutG9hHWyMCbYdl2+iM2792HuMFCqNMT6M
Ub5R/fFt6JIt45qVWTvnXhvVRdpAUa98lBcpSqT4CufMzDKq62AgyGU1KRQ7f0FsAFPZ/M03jRkL
bAeM56zjCBckKMc6oRVJt9b1pCFN1QQhqTTjE/2Et3B7HzFqTMh8ymQrsidlmbsaWv+mSFTIGBTD
UKQPBjaKIrsOovpR1Oopy7KFVsPC0LxjWbJJNOp9HuWrfDS5cpibBAQUEAqR4IoanHyj2/VeuKqY
d162I2vnmMXyqCpMAEqAMFMcUajo5qYwhvuMfanLU9AFo6RpJBARueiGDHPKynwwG6K6lcZg3ZWf
ar2+dsZLNkS3Ax/4xIeRNVoc5uFnPUS3XfFZNfx0ruXtxhI7Y8gPTdZd6o6UUWSwri9AuMhlnl8Z
7Xs4shMDQECM9jDvRx1NGWJWzXaXfWIAE/fixaCiSHPu6pCgT5xIV55hH2URUhYJs1wbo7KzaNdn
egu3TWmsu5TRhEOq8tiqGdvSZmtKn6wfC5xqZyJ9DMiwztrk5KVAUjVzhD5SozmdgkkL7zIOk5+c
D8eIf2nuq+DIyo4lUhnp50Zr36yOrByM8ZsQoHszdN6iM6EuuL0lF2UKGxas630EpmCO+U2dBS3E
epnTE+V3fUft7NXJS16Rd5QL7CxGPU55OxLNVmpvVSc5WiJqntxca3f/N0iiJkmDpt3kROd1xLH0
Jj827O/UgYFlReCer9PdII7uqPn/4LsMExkXhGFqJjePmAidvxr+6yo3wnfI0J8f/+EuszRLw/om
J/+a5JHf7jKENPgOiR+fWnnB7/qh9cfzJmFHa5Nhfrrmvt5ltP4GGBI+qHjXjd8c/stpvvD98P+7
p4525/u7LBo8o2h9hC2Bnc89ePDCePeGHnVfhfYUaxIZvoX+5JrYOvt6aaThc5hqG1fVn2Kvvso4
ugEDYc/0Uba2w6XLg1NV0g41F5hOh8737lke3pslyVPNpLstUAno1w3cBNa46s2Q0de1bTMzlGAV
4QzLTX3taKy+wmjfJM6hrcS2NpK5j6/E6LAQReZKrWJuMbkUAPNl2NNnJzp47JLgKsBBI5QRSHxu
RJSlT/DKqg+IEgYKZTa416Fg8B8HIjuntc7tsUdpc8du0bNY75FZRnphN2slF8rEWE6HigCJBHmc
lw9XsZndSNEea73Ywtra9EH9HFa7RvPWUa+eqyG6V+q3oqtIg8Y/46CDqYeNyrzAjDhpJJqTimen
qrvCBtVVqvZ2oEsaUcLWjrGxxvqm4dALBJmJxBCnpXeyMm/FrblKiPBkAJ+eBs88eYJ3L6+rnaoh
B1B0+JwRdhu9YfUwrDq/PY7hBS62vexQZyY0pFlCVrQBXJ9LU9LQYCQyQpZ/seZtW/NJIIMf4FeG
RYwZO7xvyF6oqIKN1r0OTe1hLEwOSgdttH8YadV8Ie+SCGlrUaChsqJ1k2Q4GsHAKUS4pV75KO2Y
Qe8YTGx+47NhlbsQE1tH+wwvapHiBYMNN0uqLwHzeXnOI3/dhhilEjnXG0I4XGUjh/DKGluoJsYu
N+Wtq+VrQiNurWSAKh7sGKMypsET54Zo38dZYsItCME7Z2ia4mszQWqKanGgR4uzWxDc86KNljW9
MaphzWbSEoJpdLO9LE/k7U7T8XnbxYvRfSuR9Zdg41RMz4kqaRmulcZDKYXGU2J3oUEyqqcm5/qX
qJ5aI3y06fBaoDWjJBs0XQWKdQd/YlN0CDd6dlpQRRA8evnjiId/8Gt93mMsrbLwiyY2MatbJ4hZ
49MJw3vA42m8GFNsAESSpo+NbYuSQBbFSevFQe/bPxolglEXOoelMzBl/fm/SSLFT8Sonx7/7bCm
CGMCLA1GtTZqxo+HNdtWJJGWRJjIb48T+cNhzREvLOa/f2FGeEIfDmsd9iB3Cz8XA7P5W43HtA7+
8bDmCUqNkGAU3XQz3x/Wnc23yw87daPL4sYYm4NaAE4wqEBw4DNGJi8azAgI3dEO1rm90XswiYVP
LkhAaNh48RSEiK6SP1QlSDLIKXuunrUaR2egQKAY0GyPA7IdNXsk535VxOa2VUxcQxpfG8aPXvkW
oPvTRyQXyaPd+I8DnUeUsn7JJUZIZe+28SXqhzcFRXDYGPBHlaNavUz84igydnrASTdcg3H60qAK
rmOXr0O88Vvr2GmvloaHIqc5t322dPbWoflPW2OW4ZtSs5tG0Qgr1rAnZosommD82ckYTUZUwyyo
xbJIMF00LwWgyBqLZOEMi5whaIyPwXE62BEEddj+JuuuOUlQ/931BeqNIZ5prYOlLDvmwzDLVKNG
Q25pc8rsK08xDqEaoM3P2lNd3om2W/kozfCzry0MYK0kc8jCMss/yyw9jwgx/Ahzbcbv26NCrdRZ
D4PI9b1dIlcBJyWZy/NSdruI1ISMck+27DZjb+V3R1TnbYWcafB3FVscN3wmu3xlDlx8drpRSnRh
jIcqYbJVQ5tkw7o95qPNrnaaAhVzwwkeRQjCgvDKBPxt7jnrpiWeZsCiK5urJHz03auxcx9sxN46
2XOqnW3IPd5UgUaVyypp5ITU0uLLAL/Xxlmh+V+CBNtmpu6c0aNBYOguyE0+O814sME6aIji6pg8
SGywo3kPz4EwH+4V+YwgtcEJ4+B3Udye1T9xTzh885YsNl1bF27xLBp77TmEJydM/BIVe4dyRu7t
o6YsjOBoyGTn4WoOyThylJWKBU6lvh/zvZC3Rscc3+uiXZiR7ZJxj6fDDvDURtdSFJjDVvr+u9Ki
9TKfaYlZwBMX3DJCVS6lGOlS71L8kAkpoHV7igjJNEYYfwHzxEZlF4BbIPXGHWExQ4x6VNuO1rjS
5N51CeJyfeMhqo4+atdLWXG9xk7POC364oXFusNWOPj9s4lHLJXvFmXPLDPrc2vGK8XAdpCicDM/
D9UXV2/hfE446HYWDO2xHcez1dIooTY0DGgpEq9DIbSHHD+BIqJzrBC49aF2Pf/NIfo/xF2fYcXV
1b/+S/tpmMGx9eE4dTjzPg4zIqJH1CDT1Y1iMF8L3EVMqkRCsTEOfAt9eSOCBKAZ6YMtCudOx9DF
HwWJrf4w7sxA3obGzkvNLfnBZw5OLNtu/F43S113rx3HYxo5MpumvwoSQMZEKhYgDIaedbCIiJFo
cMMpRDRndPpVnG7j3PyzGxG40IAw0NBzoUwQil82IsbPjciPj/92t5Gfh7AJDZIjVLRGH+82+2/Q
1V+S/m/XGnEFROpA30Da/1eiwbdrTQiTCRwTHjqGaQr3//7ntf9v7z375xNX/fDPHz+B4mcB0vQR
/PerNvQfrrWe77pix+BqPLz2hCzM8iF5qC2CE93+VNTMehxrXjkOsHkuBAHqM/OfDCsuUApPIqC6
fgwztiTku8GwblFEtgIMhpYdUpvPsb6SZXZUSotpbs1ZCwIhKK75q053ehlcDaHzQKgnFXVP1Jg8
DWW1gw+MoHvSn5dLr/SXUWGxbtMxbrP3MDUAB1n3UKbjNh31pTmWq36IN5UdAJ0lA5mYLybl6MTl
F1t9bNFAKIrDIidetn14rWnBbeu39hywNoJvlCjueARefxIxE/Q8Ly9DZ94FBhYmhkyHAiQE0F2A
6TvL1zZpV167NssulUj2bdINBb5jiHPCf8x0KA6ui/QlxMNwCacZfnkoWHLhdatvaduCqEMqXtaP
aZ69MbwkPI1aeRpNinpd+jp/V3aBqTw0wlqXBCk4pbdNUpwRNXalpFT3rgqroBM7jYxfJ4dtGIb2
XqljyV7K6ueOhfQ2FY9qVW5INWE9ls5Na9yHnb3wWFY4eOFq4zYJsgNBpD7XsRtiITWxwWPZrtIB
V26/aKbrGzlp4L3kXOqZj4Q/tTlmslMBXMUzoT1SCCSd3Kr2dUp5YBlwIykXLJc0McqHgDJCG1lp
JW8excVAkWGM3pOL9Mxq0i/VcJ11xSwatF1JaWKjoTfRArMd9RQKFwoY2YaXkYImprAJKXAaLNRF
tFIqu5yh83moMq6fwcXvRQOcrHuhw+yguVL6x7EJnv7cWYojmMwLAZFHQPRBT/nLI8zWBRfOx1nK
f3j81yPM+mQJ9JITQZAUFmOK5Pw6S7E+2fQCkiELYQaOObFev55j+icN8RQPMqZgeHUqqr+eYzp5
LqwL1H9+4be46D/eo9PzZiHimGwfCIebntzHexSXceU0Io0AiqRzt98USKFtZPMf3p7/dF1PP+Yj
TfD7t+cvAtPH30ZKlCRFl0WboDG3xHX07auhfonAqYwuDOn8mZjLuc4ch1JxXutyluTd2uQKHv1i
rWnmWW2TQ9uwdAXSRgyieEqBxVUq/CAFuYN4ZXaNF8Z5KZK7JsO2CSGCJBIGio/CeBhN66wTFfPr
F/X3lOkXr0pMU6oPfq9e1rrZuwlvHrhkM0Oexcz7KvLJj7cG11ilttEuRvKvlyIjB9HOl5Hpb6Ls
tkibhURmRTaqP1cbwlWSQ51bpwEGx9ipu0a0s4y1CF3HcOs56dKl2uudkXSabt1DjVZzgSkJq0Gj
I3pQd5Fq3vdsMPrxtlX1Rz8L8TI/huFbRMxYNyJOSVss8dlkBd+n0P86W1/IZNjaAzScFvaq/6Rk
wUqJKmAQOGYN63pQPbKls6VBdIbpJMtC4ZYKTlqokMI+hFTUHEVIGAMmLpkWrBWWrsEIN1sHF6gU
B+R+G8vt56lQHc7E7JRo7Vqdsk9HfqIlA7H2PT27KKP1bA+ZhTskR7HuQo4yg5Oc/CcVAAKzW5Z6
tFIx+HZ+TxB1tuma5lAWhAXNhdDlvFcGaCIqiozav2/tkD1//Z6VnbdkaHPUpHvobHywlhqsdAVE
vjqIlZHChvQsJ35qyMjmEMZ8kpb1Lbi5ra72jOXCzVAWWxmsOlfblKTKqYjNGI7jQHG4XMWJjm3p
Z+J+7BC5Jp/H8DkzlXVqIOyI3nQUPlZS7cYQS4NWU6K+EMvoV8k8Q+sL0Y3ZFoTk7q0J6cVY1KSQ
5MVntYiPbTNudcVZOpjdPLQ9nrIQ2JWCogTA9x7UFwNVIsPZVUHaRZlK0oD4XnCsYQ4ERcOjgU0S
DoC8RHRr4ZnvoXpbGuXZLNLnWOum9RpvLXCdAqNqgB86N3Y+vgtNeWTAiAvo7BE8Nmop3ltxE7oR
fPts5aPAaRp1z9gPsZL5XJJ1m1evJfyGyq+ux+wcxS8a2MmQ0CQoEavSIfs8e/Rz5DzGJtH9VdEz
MKLiv9hFAfzw6k++boTGNpiAaDGF2Ru/vm5YDnO0fH/d/PT4b9eNSSaoYG7z7zvl23VjwYgFZQfK
dhrPc6d8vW6MT6RGA5VlSGOykP4+7YuLS0O2r7LExkGr/1bZ/J/CoT++dOuHsrmt2pQJMuvHlCi/
mW3Kp0oGN7bh1jsEqqdaIk7rLZOtT9s+1ZY8Z0WMRoNjLM73pS/srV5kxrKgXQBGjRLMZj3CXBN/
t+i7uTJYi9AsXhLc9iruc1WN1yYy9LjrFwFZvaobXevgp8i0wlZUqnMfNlMnsCd5eG3kW1nif2N7
TfKy3iLyTzG/RdBfWw2uQ40BrRkr8eZp2E7KEsejS4TG2jG7NXBKUF2Ug64stW0b9+F+yiiwbQKY
VYik+cB8WSFHAwpnuVG4AZQsvS9b7jvG2yMHJfzvfTPiW+ubedS7d6VuFCsj6h0o0CHoXO8KUe1K
yep5kXoD04OmWRP0dI669JKVELNYovbXnmXFu66galWr4kW1uVCNPFCAp9TVbFT7+0jj5KlHnDel
B+ungV1taWcVbbmngqVRBuSORT0XBFOnIw5ESmcHP6wgq7Ae3JU3gGf3n+3mISMSOPJOlTxJEpYy
nLq6iNG+FafY6teN1twbFeigKD4aaNjdCAgsmSGVlly3lPtO8F5i+y3RA5U6h1F/01vPbcLe0WEo
zsRNwG7xUv0JnioWBerp8ehjT9AJ2jVOnvE+EnbpkjMRpE9T1RAneIjzdikHoBJEHCrQZjp7BTV9
UVvI2TpjI6uzjcMoKJud47EFmAgFnb6IiVrscFH4IcU0RoVUVnjO1FmEbS+S2bFtmQGIDFJFWuZ/
8KFFbUw1yiBXZYgNuvLXhxam+h/b/J8f/8+hReiBgLJNroFuWxSi0/Hzz6HFL0mbnHtm2D+NsI1P
ktoBxjZphJPr/8MIG+0MYeI80CCTSDMt+TuHlmb8WL/+9dJR6ejIarTpyP6+0tPqPiuJcgaOGNvX
ddC6F+m4b75wxYH/L3B59DsdwpOqJXO31Fb4aK4IPEU3QHKzroJktBb1iC2D9k3J+7WBZ0QhgLPU
fQgj6cpVyZUOEfNhL60i8EtxrL2bHt+cnpV7Oi4Ut94wIYGc4i5yyw9mIvYXJql1FeQxI9c4SAdI
dPlS651VKn26P4Jo8OHn2LqRwODUDld+E+9kjGsjwK1sWdMDlddqyLpNpPY3EV/kmhmjqbOidO1V
MiCFLo19g/gsGd1jX/Yb/uxm9nDnDc8jZnUFm5IqnlnFz1JrXVBwj7a30tyW0eV4KtT22mvxXPgQ
vWWv7dSoWrSDiLFSsdSPi3ZYeI6zZfuJ7qJDnR23yk3c1yetZczQKfY6Y2mX2cpNkb5QncKqAsqH
WlER3o2JJpmNpVDzo1um16OVk+B6Cir9QVh5A1LsqKbds0OtbJOaSxDvskEKE08tOuCiDLS1VfZI
dBu0e0FlLbNQvHs2SnA777fDpDqwtPrkZugEG9FcjWGB6xKOqNTpJWKNxUS3FAFxesQqPvl9QZoF
ImAyFxlnE+CI9m5KJRzlymqRl1ABFh6XkKbeRKO7lo2xcMruEAuPAEFGR0qnHmMtuQ179TiKDqjp
yGy36sutZD06IO8ocFgMNgjxyqVhtwVP0A9IXPZtCD41piTkzRPB0snu/TiEo4n3Uhh7x+akNYpH
0ZuQjcLnAe1RC1qd0PGiQnhcpJh+uuizB+JrcHFW8tjAKraMfA/YQuBm8gc6NBuPUPoOT0jny40F
nJil7zkQ1XPGc5VNsBqsYpOVkrkIBADe9NG/szEHm3wyfb4brqWfA9qPlvV419fh3OXD3iK7GjL1
UQm1dTmCAPSoC5aFaJ8Y774pJoNWO4J7oA3joaIe4kLTb+soArwXoK0nCTGO/G0ARqwo+20Xvsqy
XWO9RqAK0h13X+e0CydBblIB5zQ94BDdIWFSzR2/j8Vw5KfvxfRZbERy25rVdcWpH0j9MNjpdTFF
BqclKHdqg1A+qq21s6YlMl5CqNvzvMv2hS7mgTqusgEcLR2oLNSVNMVCRNpy9IqD19mHQK3ahQ5I
0c7cA1FUX8KBBm2c9vruVci2RZHxbQxbJ0rGt3BMVlrAWwhVySeScIoVRZczlhuvahtiv0KYuvm2
UfO1r0Z3lURF0HfjjekhwqXMMOHxsrNqcghzOxvoSJDeJVW/ULRdSvyQDjvL1L5kky9ehOCUkBOV
rjGXer7OVcKTtOqgm5QJ7W2Zn5TyufQvUXRMCRkOVEyDPhQhrN1qNyLidXGouw2S7zTc+ez6NcLA
8JSdKw6IFnk+m2yWXsygEntFWvUrEq5JRtecSLe6iwtYVqSkZC28RohLiWldV+jpewskZ5zar5WO
aMhRPxvuq+I/ZypvV7LM0gujuQVGtiKtntMWpoLbXyueXEkHV0WA+fBP7ilwAqtcd5O8dRpifRhn
LD7Xn/9pIE6fk/d//dcUuPdTT/HT47/1FFNDYZBIZJrm91N465NmoxAyhTndxd+N4ukppENHQYTw
1+Xz1xGW8YmbdKLyMOFCQ0R788Po/VejeGn+eD07hAZ/fOlsCT4OYhK3sg2SbNKNEevXaUMwbjse
a8YcbMnuapWzENODPi8MMuoDk20Pu1lWgkP2wrUI5xQucl6u3C5ADh9Z564nXjwWcBxhuPmyH+Zd
74B4jxUcRKlx6A3zZhDYTCgqmWi7+YMgWWtuZj24NPOuJcFByGIlWoWWF+iHaeJTMB8qAoUGJjbI
T1Cu1zb+gPzZNLvbqM6wbNDKEN12USpzkbC0HMS4cPRxmQ3JvU49O1SwPDNtHzN+cJCy1x1GkyoQ
i9zVUWz2C41wr06Dc9yEy16DquKxv8BiFDFwGec1WhhHhZqcYWeqSaRIvNdKndYEKSq+DFduklzc
5jLq1j1O0Rl74u3QZuasG8SLPmhfwj7N5447eWtSl8F6TGy6I2mkbCy82PXMXL03pyDg6L2vxm2D
7lIt5T6ytE3D5TAgQJLCW1ejde5jlnFDw8XtrbqmPieJ9NZGiY+v0R56FnoO/Gg36JexhKjsXBTD
PTuUK+BYCIC6kdIFTtqcuSluqji8bWJ5E2vmtoQn1OvPsa8siJUCNZfv/bBd+HbLoD2bxYy+SwHg
oRz3RWtfBkMhVahfRrmyjpHaF/DlADGJDD9PqGzySj6Hot5EZBhFbEMXXtIsq3zvYFFolXyhW/Ft
16fJhhaOfMRAnqw2mHbs+anN1mojwbe2W7+Cj07J44U1xl+jP7tavBL2cG9EiIptDR530YETlsAV
sqidm6Vyg7wuPkXTxpb0hAonbHdJSvumNLG5h+DOQRubL461cnJgNcmqwl4iiOvIMFbaBknL2XsW
vuoJWxWJb6Ug+y+0F7HHW6ncF0yRIhQOag40V4cU1MFEildRdMuwbd2VHo5Md+kkKJDU+zy8twBh
SpjYlg6GNVYOth0sgjy51DYsV80O7zREbclYH8VITeFW7pWP1jXNn5EkEUQ1TzJv6U+quYJSlwLv
NbXHL1STGy07QVgDJteV67yjykrK8iwKdR9D3HRIy9Xr+D5q04MR88GpmzsxdKfGFis7IOlYtR/r
AhKJVrNiC5Jp1ta92qxR0IX290kx3MiGvObSVa9sfbjqte4hQMenl7E2V0NM1Yo6vQxk1RpN4B99
Z6BGkuxsqep1a1KI/mJzO01SfpxDyR8f//XOsD9R6ejE45lSV+U0Nvra0ln2J51BkkAJSuj737uN
b3MoEG0mOQ74KCbsxIe1h/GJYe6HS8P5rTtD4yf9sJL47qnL6U75MLwvE8lKX5HFJrQ4xAeuqtmY
9A9DFj9EtXnt6eaRZMR96JPkmvF57HV7WGo0N8u6jRqkg4KIFgBCCimpQzquXde6EygK6gatOOIX
PBbrbPC2YeLcOUl0ivviyZT5Sy/Q7Y3ldOUg3sOorYKAtdNxo7T2wSssUuLxZpJmRGlJcE0yHTcS
pFJReos6TO4grZ0j38WalW0mBXcbgkQCXwHMxxqKeTXJW9zBuvfCgPgyM1DXiaMeO0Tu4YibLGHg
248RBiaMfmDglFBuagqx0g6OKpuGDt5oHI7nwlVukwF50lAfsjL6nPTD3oNLGqfoQzslUVZWMG76
WodDUUpAMWW5jMLojGw055yyn3vLeMUfsGjIKRnaYp0GCVtx71pYxq7vi71Gneny8gcE8r4oTm0e
veqqd2zc7NA72q1osmWZkh4ttFPmcUj048rz2i+po10VqX0zVuVb50PGGdbCcJn9a6uyWxUWphBY
RTqSo1Ha+wamfTcE6GBAGMNgUCDwtUH47lXyvbK7z0MTv5DTGq5DO7oIVJdzVSbdRkd2T+5KTw8R
txu3t198y6jXqmYchlGQkIRQCmN70Rgt/U10Zv86x8GwrA0Ex8SUzyoLGKQJgD0D/AfrQSNE3e3L
WYn/r8fUqJrJXaCY2G3iE/JWbJsS1ZkEScneI5MsSwTuO3vyY/RX0s3kTInrdWQPD4oJOd/wQeT4
dU1iR79sRnCTpgZfKdONo84tT9uQbmy3f69N/TOLN1B9iIIj+Hx1vK2zGqpPGSM7wqxsydfCTHVq
bthMkjVOXoJltx8TdV/pjEgDs5mQr+yiyiK+2IkPnzp/y4mLcouJ8x4A6osK2gskuYbV3eMa8ufg
EqCmMPSkEjjBSbz1rcnxWIDfdeMIArNNHIXjv9WDQDKXXOWlvB2hbKNw3LWpu/JdA0ZxjzqN/VLL
aLT0DFKRjH6NwuG17iwQzaYBuiNc6IqNRGAgF8rGUNn0Y/X37vKPTPemDmabO832OXNNCu9fHucM
x35uAX58/NfjHAE/BT71P9UHEtOPjgDzk8a/E6TkaOo0FuSHfj3OzU+GwToBxb+mm6y4P0zoeJSD
ypQrQBAOzkDxd45zQXDOT8c59jkBC8Ek4Jyp3/fHuUsDoJhtlWwwNEAjr6yy22bYvsnv+txXCGgM
YCuj+tilwqeRHdpFq1hbIaJ2UVraFcWXsVJlvhqL4lhE8M+wfULT7qRybSQlc+HoNsgqa1cIk1ST
pkdokujHOg5PPbrMuZUmD1anXEk+4m2JbYcTMMfLa/nprc8egs979t5bcH9bZGNW0SycNjnmzMKt
UT0OQfAWNGSE1AVpXbMo7Pf6SNYeWIAudMmHAFYeq3MZk6LRbYxw63acO451Jf1mp6jehbzHuYr3
XKcWdJL3wGoPGolyVma9VKoxH/wHG0N2RJAxek9IpCpO/6dM0W97d2RuNJybLti6hv/FDe74NlOG
YmMg4tmoTnmLGbfW0XZiRe20g16+2QzJ2+ZSmHtjuuSas6dfsKGRF4cp8FCIawY7NcWVmLoFua1H
Elm4elpYA66/a4kpQKoKVKV48zBEEwpWuXctE9AO+o/vMEKBMe+Z4aryjHnvg3KrNJz/5cxUMFn0
r9K6hB6MTGzg+nOSaUSx3vnsaeAxB+Gwqyq6DcKijXkKlEVJ5kBDzOJ6ev55DLvoPMLH0XK89UCT
CchhGd2AbCwlNKZZbWkYjzqOZqDU+lCqu8RO4qsg0RZe50KrbrVuocBdOukJHCmRBYs/unrEuopy
xEA/IhC1//K44Wj4QdM+te0/PP7rccNYgXE7IVryJzOt9Ykjhf+ZxjTz/040Y3wyKGRVPsvsQP9e
I3yYOCCm4eT6d6zy70wcJkDxj9Xjx6cuGLZ8rB4TpapcRzRw8lpigaqErCt6k74eTtrUq4zO3sny
NVYLxrTT/gr0Qi+HvZvX52LqdiLaHnvqf8LxlNIOZbRFOePXzPLhAdAvJZmycNt5mCXzRi+fA+WL
QnMlpy4rpd2SiUXW0zjsGAkMGPzsF+r0s4aIXKNbaw0owOG9kd73U8wJHV1XKgsLt0oc3WLyVej6
WGjgxSfdBtGA2RdzW7lP6BF7ekWXZM6M3lEHLNShVAtfUQp0QPI9tmeSVrMCsmDq8crOtzY8ovLF
oSllegLRfylj88YjhNMN1b0tmdHSklb0sznVTxL1r47vXIw2WtSA2dT0VUX3aDY2I9h4UVjVNbJ+
8CQETxnBYeiVSc68yQast4BkdWKsyPElaIAKB0pLfWfAX6r1fs3JgWs0e018F9ZjIo8jQAaSjpEi
krqF+ANk1DpzteuCUIQ81bY4de4TeVMM+TLUW9QVBvlOAWyFrjwySForjbMdh+rciXdKybfR2Nhd
0M0lDoEZ3LRZlpqgTpRcW3qVczK1lySnAEvb7klPq2ilNZSZis/Pbh4anf7C6tpHDutZ4iWbzKmg
HWOoKtgSMLfQUpJiBshTLWNTnm10ZaE2zxoSsDzeKCPDYVvl66Dx12aarN0Aiqoa/X/uzqS5bWvd
or8IKeCgn5Jg34uSKGmCkiwLfd/j178F5/rZ1k3dlKeeJJWKaUESec7X7L02GW7J8GiRKSB1+sob
wCkX+sq004+xlU4d1uUwxsTmbTrfJzaSwJ2w1E6GBCyv4/DrE3XX8zcLl7yAVF+PhgR2QF7Ifr8M
yxFPQoc+pUbmH1Z0OEmovFtMPciHtmfpNC4uLfgUfUGiFNftwNp+TuzdR9lb4SLoxpPtG/elpe3r
lBG1T9n5Zx+TKv5mNpIGqmSZ0uV/NNkmouL/arIpj355/Y9jUrZtCj0k6hRavzAHOEHlCc5EaUY1
SFH4oypjMEtQMCLH/7TfnNs/HZPIRiaglKlZ307Q3zkmtWnw+qtCjsHsj0dXPjXZaTXoQd66yVql
YLLt8n7Azldy6rDoYDcjcTC5w60fBqBngwWUr83e4em9yMTXhJ76Luf1Y2vz/ic2bbAzomezRWd3
2P6imP0Be0UkxnVVLnLb/WgAR+dNepcrqKr1IbraXmWswkIsrSx12lg++FXwlMNaHXQ2eb4dfMij
uzcNbB5Y0SVqCORw61qLtiKccoxcSOzRrqi1t4CPr55V73JLkEBvwpqcQjel40QH0HLwG3ZbPXZl
npKtURA5P2pztU/MmU60A59qUiGkuRU1AX5sfe9ZiCzdxN5ZSU88TEWer4w6W+Nsa7aWZM08fI29
hwcHZm0YEygn1J3eoroq4REH8UJXwKoPxsZjJRRoNcK5FmBMxae5idL3ArIVAowHKZOMObC2+6HS
DjIRZ3XM7tSY5sxxJN8aSkgG9MssfRunFlyq95Jpr6iZmRp0d6EKIC63LacZrZOMcrMrSRRCeNPm
xrwYKYSbusAuEbuOqrmQ7PUwWSSKTSxVUjFdTt4Kfzl09TX06rPA0GIzuVWNhUXhFxrW2bAvEdNd
10NE5+JR1JJFrd6wXpIfM42DtRZEUyYt+uZQZxDs0GmfFebHgV0fWubJIXPlSpV3jZQcFLvf9BGZ
atWpkMVjn/brhnhWiKmMUF0FcOY0snapRtMszOc602wt0d7kMiQ6SgkOWXD1le6L3RCEnlwSRtIL
b8xWFpEfnRl80QVYhcB89o1qmcvmqmOcjnVn1dqRmFdZ9VUM2qJhUtsyfRdM4RWm8QqL0JrpfJ9h
5Ox9qODM7bEN78Q0yNeys2dljxbz/UCWnZh5f0lscMj8v5x+QSiHToM/3qOMzYMpg5CFQT+tDqJ4
IFtDvcUqEihLzGR2DHpPdoUGp4zdA5fFvLcwJJe8ujBQ+lk5lMhY1q49xXsXYKFi1MNAelprZD4z
427adPjRSz8Y0CdMIGEm3CcERhoZUCGBP2QUfu01EOmFpFMrhBnRAglOUL3gSlcjbmFFdhrRH0Kw
qnUg7hLLS1kwck26mvFkZp33B/fkf2NyEbB860wVg0ryf53+2O1/Pf3/4fXfT38iaAHU2NTBsqFp
3/z2P1QzCLvxhLIIhOL7LYL2R0+O0l3QiyPzo1BGGvPT6W//PQamvsYbyk31G6c/vuBPp/+nR59E
jD8XyWqgZroGiWPtwySyqMws9ufIFjdZgOnTMtajCaQpBh+ZGqR1YtlkHa75wQP+e0eGnRTjsMcr
7ogSi0mpmDODOf/EF8U7VwBE1TGWSbH6pHdASZoSxGWL8IyzuXZbxyuKhRopzMmUE16/jeErTqG3
cykqVtwlC4uFfWoR0oHDJKZDHz0Trpi6TnyGV9hwdjUEjxgSS6IucP41Pcsb155lcb9lR0cFh0uQ
CtMlCxf/KAERPjsMbR0GwNsEyKUQ+k0THAuXeSXfewUSZTxkyrmsCopkZW33r4FQIASA9KhG+E81
4hYQ8vSiaTlc21C7Kzz5KiriQwLGCmXJTNKK0FhoHoAptn96V62n/F35Ovam0yFMyAptL+UTL0Ba
hwbjO9/OtmOUHUzLXY+FBax8IMo0PKhRv7bN9Fax+KJWmI8Q09hGzfUSZqAx6UoQhKfpzpP7S4qu
xJ7iNcCDI72cx1q9Fp2yKHWUT35EG7KqSRL1WsIuzQwsHCuVwvRXWQ8dZjj3KFnqsZjc80tbdbTw
3R/yGaHxi6xWyDfZ+NjtQv+WTTs4oABJFCxF+FYVy35gsNqw7UH+7RnLtiDVxw8WJrkKejts8q6m
vueXmiAJkOK5TCaKKsxNw9mUuq8EuA6g43PrpW23AiXjWN/3DbHfxES5a4WZZxrATVQDwAGwChhu
8LKOBEYoJaKjZ1Nfffz1tfneW7BcI1SG0VlI6ooHJObhpTVfdOvY+nfaGM0G5BYdy0JOwCQPcTGn
vDHMs++bm9Lq56amI/6O7zXvnEBWl/hpu7IE5pT01yI6xFKDvPGWZsUZGAyCbmwAXjz9YJBQdGLF
6O0q6zc5Ke5L9ogj0IkBU26mZ3dJTNYF7sNC9lZdZjlt08L6Kw++oRLixZMGZAQH4HVrTIwGmm51
gsaElkbMHtGhfdxS/mu7xC8WeVDeR4mximA8SmNAhgj3mw2LGiijj/OMFJuWpV90KMf7GrZTk2cL
7KIMnZg+hUOzFUWGuKvKSqfpI5+Ka7hr4Ms0cXqnjzqsinohUu2rHJVLSdVPJGAY7QvH0CyP6r2a
2Mx7/fHsssOV0cWZxgSVDQxuyHIxQo9qXclzBj1/kgtmO3wqsUpw6ftf7ThEoBUR7N4TM4aepbay
t0z33/ogOXtJscjAQ/qGTHYOhP0CgmGez2s532KEXqueNmfURRJNOAIGIpg5BKw9eARi9LccbVbp
7rnkLmbEuYWzz5bKHUv0Te8blwjpnNCDrY/tYZAwqUmx/ZpOQaKYfnFkpyaJILLc7zWpO9SQPqIR
8U4abrI82nu1BCRar8RsHL0rc/55x1Hn+e2blVvLgGLW7YpbbzkdCsO0VVZ/bgfFRYIIiDkTEnUc
puJ/d1D0mdxpP8vl/+H1/7lDkZfanAloOgWmLsZJ/NU/7lD4OpqgerHRpjI6+tRBoV356Xr90UEx
75YRvADmsfnHb92h4Lj++w79+VufesOf79A0NCGnxbZYl1P2EXOIgchGzKCIIzkcpPSUm2iqA/eO
hRGmRQBrlmHc6TWT3o5kV+xJFzsizzVP1lJXPDPwuBVAt2VQzT2TVz8jXZvxRAn2JERXKIkv3tYn
CFvZA3+Ze+a4jrYoTR3NMYqNIu1dYjU+pAd28Bv/pN5UIlMPqDPuIoBqM/HMfZqCI4Ar+4WcFd7b
wKjAuzr9OnkAGOJoi3KjYm66ax6x/2dHIBDr6IVs5Jby+dzeZ8dJQPhkXepNeuplRr4zCvsH1kOX
9APho6tMGSUkSnAE5zODLVM8q+77B/tZ2nS7xKHdWnj3GpydWf+BOC0/yvcMIY7p0b405LQjmpyn
qOTYoRFMUznZRDUhp4Q5Urepj/aKNokgFfHqbkdipIaH/MpFq+6GAyvYDgnHqX8v9VWH5r3ibjGd
Aom/us6umSNOrXZQwZCSuvKVnNIwXaTKRhPnlrx1HYUj+7VuVkfXqt5KxAoK+00Z8ToU71L5UGIQ
QBNUrsyO4Ou57p0zMq5GmJ8x/qaTwtivdw9DvcysauH6PpGvDsACUK52fcJaQxZYlH9kBMSftO4U
PeT5Vqlhdo/X5Dw+zrtxaah7lYT7UmhvUgO8Zi7GW68+d+hfx00NZE+yjsj/vHAfVAsYYHrquEty
Aet0NkVw193eXbYpd81LrG/r+K1PtuOrtoePX5KwVPdrS1vzb6IeKxSjBG+OcytpnPwoYnfO+Nx+
biEeE+nZgBdawZAF1gNF3WWKXy7tYR4mwDCXfggZmfyxMz9dSDsj9ZeCBLTFCtCeo+RgrLyblTlk
9mXtkgAVOPvFdVp284y7Rl+kZNMYJ9d1Ut3Bb2eb+6K8huEXVocsVIluCj7wMmSPmA8//Eu4m4an
8nkgA4fE7u4SqKPzhVit8kUnrIcVQbPw9DX+DFVzChq7eG1/LXw2mVSaQJyRxFzS6FheEJLGxXIL
/DV2r4wIkXiX/gZArQd5Wl7JNyO/TpEAGdlUHQxZCzI7yV+NspQezHRVFfdp4pDo5Q9M6FZetrdg
q6EGovjhLSNjQHZwRTRYUN7KksZszmK9ai+4smHAmgBKToi2bdCOzA7xLmM+B/e4RL3aV3TQs/aZ
7AKlA9HEknlODhMZY1zQubkDwCroCL9mb0AbSu2LCO8nb0a+bDC/pIvEWFB0jo/iRBo0ycrNPfBZ
I1vXISnD2QeTThMR91aHHRu+IlNPYjK59FMDV6JjsrxqLvGznK1gi8AYtICE1HOkACRbeGxvCUiv
j2O+rqOTF78nhPnQV8dkFGxJqirBTxzMFwDC1tJaujvzsdiPj9m9cqkRND0TUMabh4I0gfU64xnl
JYi7TX8hyqmwD6VJOD3vXJtUpPypqt6IQQ6YHSzkdxbbHZnarJPRHFkOJkVivNwz35wbzQMwru+k
b3N8uG8QuxDGU6zNR7EmO6MgekJZBtHC3skBFfSlRKUUMyaeV/6uVZnBFmRhOOSmSdmxvYsnKnQ8
7+wD+iTRXH2CcBV1pfuOwDde73mqjJKdoQZiO7gUSGoFzOdI5ZiipWD+PsGz0tg2lhofmkYllKxk
aP4HlwG6gCFEr4uqSOPq/Zd9kzrRXX8pA/779T9aaWJQdNRFqvKtk6aA+E8ZYILBZ8aKORq0nQL1
nhnm91Za+4v/QWnCC60pCofx5/cyQONVzF6pA/5Wv/4WbEJM9vJfBqlToM5P37r5aZAqZ10nsr5o
GKRqC1OnjRVWjwMjMtCUkJvVWmB9UtrTlvHyzDYGFjRqft9pzQKd06FloyMIYWeXuUYBtJ0cIGpI
LNsE8ySqvRqGg+H1dwVjJS2InF7/oOV2gtqgAe+rFfw5olu9nTx0S2vsn0vvldp2l/f1LlLs25jk
WxUEUyBYiLTZU2GOTkk5YRcml6ZxjIV1DoE9ZRUik6ZW0ciEBFbFvL+t0N9ZzTEDtmxGinbOXGF/
6RikJmW/ouCfud1ba8HGaZFV0eLPsiHbNRn7aNgUoyCcjgFA52gt1Q+AO+ATsp9u1Ep+U0P7KoX5
JTG9Y45TxdXFWyfQB7lqZE8rs3tVdLmTCKgbiUp2UEx0c9xGKyX0cfSoYBOarkbBYx3cYReG41sI
b9WCu1rDX43hsPaiYjXOeTzw47ZS86KW5L9g+ebW0uC4VoZYVXBdVV3/0sucAnFcr7GeOHpfQF2j
3CJFLIvTHRKxAE7s0KfrthQbF5+LGuxQ6i6tTtmM/cZr7GNeZ+eiJLgA9mwyQWhz/qpJi7/2ZfDV
2WHg8DX9C57kRe8DjXpT5Fdpokyxjlc0ey2BuxUmMSfxwbCMuTcl04Wt8tTWiw5IbmY8W5NhAvlQ
glc5AaU7SMElV4ZH37slnEs5tN0w5NxVmV+qcHgxWXClty8afN5+NFjWZ9jCmY1MAF8TgfKm8fYB
ZF97QvzCAKUxBL1V1OYq6pRmbZDY6UJAQszGu6WSCTpTEwd0LoGM8tVIpJM+xMdBsy9GDnNVmnDD
rXQLdVSx8sAAVjwwQHZaRK22GeGi8ucK1OJgwhcPxTSxJLuZ0QUc96Hfg4LicvH5DzvKdyLHeZCS
nRTLzTlB+cp8ve/3nWT+yYJQS2d7jk+EoaEw2M//y7TyG/Xm1yP2v17//Yi1/jINuixlmj2Kv/f2
349YssZ0Y7Ilo9z5pgj9ccSyq7IYIGAtsP6m9vw4Ytn2C7h3Jvw6BcId2tTfmVZ+ozX8vKv6/K1/
MhHEnjfmiVw2a+G5Bz0zMfDBGQYGHxnoQgQMOc3pSg0SrcEKC+soVVbY60cRUKH00SIvEGcb7doi
6TWtsleW8FhMKTLG/JCjwfOxKY8E7YzJa5X3lzbtvvA+ZXcKtsIn7zeslLch0Fai0F+7rLkPLMqc
EgNV7r5ZfX4R5GybAPvVuqNaFR4ugfiIuWJRRQoIDeVdAVE6UwLqvhrQTkNgo7Qf2247ymgF9Lxb
JhgLpVra8Jtfj/pjjl6Tkx+wVWhwsQQSV8B11KKNQbEnVcmj39RPkXyxmVJFWnJ2Q+omoBBVhMgu
HO6D9CyCZCXrHL+Bdh/YgCxjmwURSCRVzNmTkWsI6yaK7wI9XMmEBetSSsfEESyb6yY1nTL4moKV
aOTwmgcBJRhbrhzj4Czh5Mfyx5A2gK2vLHOgl7CwrwZFmu+h76LnMXDZwchnboU817T8lZ1p96PJ
Lt2fZxoxwk1wVYkZmLLgy6ewoYkBq6AMNCeSKx0SvzUYOO71un0U7OrN7mqDvuA3nbbRudTKi004
YsDQUW+oWXUc6Lr04qv586jXa9vHW2HoZIwwGyzLV8MmXCOAkl5WO4qXc1yKqy0RWZwudSINcW0t
XaOc16a2GMgYKLyB4JW+XQV9fvBhKc+sVl6yW5nsUnNW/zCPMZs2mDiL6K6u/Q807NP+irei4s5z
ZopsG+kxq5chfk06j7qaWrMO9nJdox+Y4lNk6VW1gr05MFdlZ5ON3rFhn6818hmbz0ZWYCGBpcKq
MGfhV8iEihCPasp3kkLM0lhjJbAZ+OHVn4GYmAXTqrUk4UbBaM35rqsHtQj4Mi9YVNZpxfzbzlMu
Pv8tqZE4lCSD1HV9rIAqupU+N6G9tFbjcOuzCEPJQT4IpIzRO3RBs9W1fGfkncMnArs5qQnYH/xI
nOzQnPGJ+qowr3aHxBFK5s5xN8FeBZ4nBc/e5GwcPadPmqPBCLr3sKKZ2nObVStMTbsyqY5eYT2E
JWFoerysPZ7dVaJ9PY35iTMbE2as5BWb9WQnvwGU3cDQhT7T7zzNZEggrwrWwAq/tYxOULLsvZJH
dy1AxSIoVy76uqosna7Nt8hc4eJZ6MeqBQZ5uOfb3Be7spi8rWwRmuJB532SEBXSp8X9JABuourN
EPGb0XU32PvE6ViAs2L5Ztd7NyPR1pKAz44td6s0Hw1jb7rja+0DYR3sBzfH11KYtJxhv60lxu4i
X4xjY6ysqvX4JGrmlo/i0IK+BdxVm4uQpB050zB8MPfBoSqjzkh8sTfM8o+2Qcgs0jg0kQuQUKX+
i3UOX8OvjQULuM+v/3Hr6QgtaB6IqwcjpnOr/Lj1yLQCfcTibNKxTcH03xsL1LYyqFQErQa4DqAb
P996eCNoOmyVTAUu0t+K0RQKX+SXxuLTo3+j3P1kgxgDIUQIEWE99NkqUIKvkZmcYhbZnaC67HJT
EGVQMu1B4J5FM78/xZoLC+c1MNJ1nQ9XVW03jZKxRTBJY7L7A4qElTcFHwPE6AM+Xagr7xt3O2hb
S+n6WVnjkrIIzkmRt0aFvQl65n+6ZCLd1WnsxbshBkD444hN2PLevRj0RkP8Q1uJ7RDIS7nCLBU3
DwNtsoITN+n2VhzPFYQQev+s9cPKj167lAeu+5mWvhvefVbtmaBvFbqOfGJYhIuy3Y7crcBUcTtF
i5Z5Q0cjUOTeu1w8mA25eeT7pnl8RAFPLuUWOo7KLU//yMitourldmOTFEdLI0qvCXupwCOYJ2ze
AiaG6LoWdof5OWFNY7QH3w2O9si4sD2pWTvPoW4Y+UdlDjs9OdXyUwS1DgmXnHobM5KuMvsnZdSz
ReC/QwfamDqpyeScxm7/6NrhIoWMb3lkQGu6d0gb+2Z0Kce1qq9SJTsOpA3lYbRKh8dGM14qQ3mB
cXFMsvqeincdJd2mz61FIcdOM+g73/VXYwPtDqGiUpyVcHQiwHE1hnZTfzAQjbQxukK53vj5uFEy
Y07GJWsRAp49j8wv70okeTMaExiXESUVCisXGVamjR9L0q2T2XQrW0s2LgvQOilvE7IVVRP6iHBZ
iuyaKDX9nkl+QsbZXHhU8lb6XrbjahSy43I7DD4pR+ynyIgi1ixSBmsRa6p7qMzxEaX3wg6qk50D
L++75zDO0ACm/iFOB3PmaYQMe/cJR7BKYIg95XiFeNzd+GjGN9UlXKfO1uBcOBqVuyA0DzDMaY78
pJqxYCRekByMQt5oBnyRMrM2Sg2yJXanJImUWoz9VzPWaySMAEMMyEyjqr7S09zaqDunuf0Hn6pT
QT0xOAyFAp3a/l96CXTEv56q//D6H6cqqgddGHDxZHIGJ3Hb91PVxlrMxoaWAScRijgmOd9PVXoJ
jV6bpxJkGHw6VaegHQ5c7AG6IX6LqYdk4tOh+unJJ9vDz0sbVUGl2tY4hypjVOaSX2a8IVsKGy2p
SHdZFwVzZaWCxvbNe7+1SeQNewJKtPDGbhgs/3sSFR8ZjUhn5/d60eyzUd+6AInLAuHALXAZ3vR6
eYee6cHwunWaaVjVmJaG0siJPX1m6yzCDTZas65voU70m0yp2kVInJ4VQY9T2uIYIDRYDS4+Tc3/
mhjEFVgt8lDYS0I5mkm5MF0ScihmyvxVsybTWVeuhWkCrTNIvlMsICCjDQ7JULZhTHyar91RXZAx
wqeu7+WTOXTUWOmhIYTe6GzOtfA6pPGDGPgYWzVQOR8JnArN47UOq0dJwMkAyqmYxDIo1To2zdYp
DGxYaby1g/fEJz+1sPaDxtGnjH3NbCSVr9iF0t0IIM6TNMjhHtMQsKdRuQly8kxbXVp7JSgVCXBS
eKvZ/WYBAe4VqSP5YG8jI2e2yxSCGt/3wRmkT26u5E6U23tTQoARm1BVu0534il1OOrkj14iKToM
3vwmhfHQLLLKfQOLjBoxRUIsUKYFUYzFgh36tCzEps0fkotg76rDVy8yg3WHRARZbHUNiok0pKEA
5lzViRg0+wiQm3DaOsKZ0rHOM19H1/0K0OpDSvy7SiwLqNARNjSN48ic3ILMbb4IyV5iaw9nedDe
qbUxzyplV4hpNATBWKGz8ZqnuK/OZaqzGwpmZWhsgziAEh7tpAw6FuMg1TXWsRI9jKTKRRUwjJQA
CritRNDArI4D7eCl/X2djLBnCJOoi4M95E7Fr81mXVXoDPVUd5lL0roAYN2mGRAlfZbEXIw6TRnb
kDAul5EnO1UGdrTJLxEdgWr6H2rlA1kyXQZ4ir0LgnIb2N08w+GlysQxiDK9r/DVeI28qr3CiVle
Mj4z0M4p/l1EY8CG9xi6rGV0d3zA+Y5IR7/PrGMiJ6uxsp9cE9F7COJ2tCBnl8auUvxFkHuOjsgo
ZaUIHWTVV2QG1+qaBKVFyBYpERNabOcrYThXverFSF5yPIsSa/2kVbf0ZSMs9nYWmvcFeYz4i3y3
WLvlcBja/iA6tomVCQlDZtFCcmgbb2RpdDS+s9FVniv42mN9atDZ9QVKwJDljNQ1D1oDuNr0101T
sHUtFz1Q3lbIZ+KzfKTW5snNCkd3q50MbVZi5pkM70pHvlLo8XmzJ31hOCxqAFkopJIN6Jgl8HvA
nm2EQh85RNIcUsiTWVo/eWq2DT268VweF6nuY7PRLSJMkyllw0BGclVJOgpC3smFif+1gnPkktal
H9qkW45jAPYFoY1b7HmCJSk/euQdDMoVWDg3N27slaZr68Ee74HdbzyTyLuCd8AAZJe9XumhdDDq
l6qw2GLbOOHjLt6UknpRlObJp94yROl46rC1M/mBn99MG/RLNMkqCtr4wONHQah20F7UQkKmWs79
uJy5PV0QVP7cOjPWX8seSxm4lFLDCufasZwa/FfZz+CfbbUsoPLtIPBaB5Rqm1QMSzjENuvHUgL8
UsVsYAcnMvGm3ikNUWSqgpnTm+MjAwXDTpjZimyscAPRlJ8HsLylqQP21zYtfyqzpnjPDOhhecuT
cmNDOhMaVDeBX6F4VAaQB3W/NcdLV5GuPMUS1P7ak79gppsPw0s59ftTwAcLTiWWMAETRoj4rIcI
M7JjjpDKSJYTpS/Ap+eobt79iuk87Wnd80AUthUOgtIbr7kd7aBYLmLDJnrkVsJYNccpyJzJtdwf
Etn9kLLxqyfaRVNJ4g/eMhFfhDweX5IO0Rx55L+ULYDGfy1b/uH138sW868JYwY7DU7Kp2bQ/As7
OlNX6Ol/b6B+lC04JcGMC6QoTEI/myiFBpMN2QpIYGarv4U54+t8qls+P/onV5NfxDCdtJQTzB4h
b8Uu6ai5COYNdri9SHD7SIIEB5LEBtm+ai2cqdG+ql3+IqHjNnOxmWqSqAiAbxjbuCsOaRFQ58fJ
G8JAzneLmLXeYzU7lNx0WX71NRa2Y5wsrQKRXhbSHRVHoybIHP3qs5zCGlfjfpUAxta8OJwroeeg
h6HTVJAB1APjPkUPDyLLVAc97Lju1DBYJYY1H7UnOWGmY5XsnLycKWcLErcY/b2b5JOR7y3maK1F
9KxmGjKKsll2JUI/7hSamceiHFd2IbHlFjuNHYMUdceiYNU+AmOD2iV86bGlM2wscU5IRDd9tGd5
Oa4LP3gbs+AenDCQqWLB0o6xjLkl6Q4nF8+WllvRKkctjdmR1e+ZKj97uvZhxH49H3tv74nuIbAq
wFAjNLi+CtGHKcshvsuGS2en/lytqs2A6SYreYXXiH3o4iTqIkF7yE1tyOqB7vfqBtRYQouf/VTg
I2ORjcAtNYhhqY3XGh4b84d1baVHyX8HAk1iBKZUEeDAzI5e1EaoJcaLGlQ3t62QSVaM7/SxxGak
xad0TK6DnK6sId1XnnXSQxJkXdVeeZHumD0xckHx6sbW1zzLt5kqBfOM0GVhtBvJk4c/+nCZeNu4
qLE8W/Y3Tdn/UIOzbOYj+PN+ZQJpf3r9j8NlmhSxQJHVb80NH+7vPRGccQLiOCqmXumXQZP2l872
Gr6ioUDdsH/mbYAZtydyOV/xNxuiSef982bl20Ozopk08DjHtU+bFavh/d0MQMZbQ3lXU/dGOHVB
qqgnPloTsWRb/43t+iWs4edwBgAm//Qlf/o5f/qSgD34dMiguQE5b5OafBe2i5CWCS5YmAw+VlL4
7DMw0kiOcRm2SG2Y7Log34h4XFeDrdAjNE6iDke7qg96+aRU+XPXd5eo1ZEw1YvMAo1U1q94XzYZ
ScUNGDg1NjjrrkrHwmEM/UU+qPW2GO3y1QpVIgeCbawDUfIGHNl8XayOs6olrSGy8Hx2oP2y7Fkl
3ScsiXvucRDKsTKTA+8haCt20NW+Qtub6FtZf0jD1yLYsC2dScO2I/lO7QB4S+uBowmu30LPBw7M
parUc9mHgupaiNHu6kza2G7g5PCc+1A7JGhbYnYHsU9mcGhsGn28tZLyFMV0XBIafaNdgbggLVoh
1mL8WoYvkoEQrsbAZGrp1i6Sd5ksyAQVUOFaH1Cl0T2phzQyZn4jA/zxJHebt0nlRLG+rDlwJf7q
ZkDUGr0rA8eujZQfZVzH9kIuvXlu3Kxe3pTIfJL2JR1QwAWquVRzCamfkb8pVnFHKTjr5ZIWpJ/7
7r2sHl0md23z6jXrLDlhbHDILmvch5DuL3AfOhTQdtRRQFlI52DOCt2eRbB5MdIcDfmp1Jkrmujp
jCvYjnNpxZfWEOsp+JUbzTYvVHNn3xi2sf1sW9t0cvtQ/47s7mQkS5FRpUspGc5F5hokepaNvmzV
NuenVhVSvNRaOWCWZBSjgXXf3fDxXrU+C0Dw7HWuX0AXMHtkulYL8ci+Dxo8wygsUrxP2EwkdJzp
oiCf2jWSSxm7X73UE/O6GpyqDl6CCtKvJvyjbmSYEeT4RWeGOfOrbhGRlRoNwwCUzCq2qahXLiE5
fgrvPAX2NxgCiHs2PPEQr4mIt1qRPPbo3qLUIzQajVsH+iOUUjY9RG2k3de8J8S63QmrWnYEU6f5
OB+EtmqzMJ7noj0yRYMXMjhW/RirBFGEgE+USkp3tT3Ut4G1jt0TVlEGWrKGT7UrLBY9jb3QgCJn
LZEe+a7vXyrrkIUJcXzZPKKN9dWjCtXACpAQksqEMAtevDeB41uvUOBHWUTK4taKocsjmAecAm7e
gBliIO0q4NDn8OgngTZ4rnkK4CSos3lqjqeqmmSL47703qoIp1Mtrays3RvVpIpnzKoE56Smp3fH
O1sWrH4XviqfXDSnf7ACa9qPTMeqzpRM0/51pDfpmH6+vhBif3799+vLhgeCNuD/YYHM7b5fX/Zf
lOKMEtl5/LokwT1ESoYNTYolyxRu9119RclsodxGKgZWmOvnN9VX07zu5wvs82N/qovjTsSiLkJK
JzdD/WmrEGJDCjVM/b1cLwIzOPkpo6k+Wvm1X89k5T6oHgL3mBrNBUYGzjmFSdBbK5vEQ5A8RfJ7
6j9kQnvvtENk0whzvjVjsJBlccKieQXqt0qkmnfkMaTkrXNr4wbqIqxNJ48fQtV8UYwI3xFvaWZu
PXDOgXQ4N51ko5qTkNtp9og9ASMFSdLNvAoIbf+EBSdHLZMvsxJNriwt6vQlQ14acR8I66svFGQK
CQMF1Yucju136LWqk0pm7qQcbXaBklPM0Wmhh4hvulW8RE1IOr27bJL+btSVN2oMlsPSUYuHpTpG
keNp0ZUmAAY3Yttyb+rXFutIPuJABIlkinYNo+80pSoDizoGgxcvu6KolnIwqhQI5TJDvWMPulOk
I57TQMM55C3MCmdlVTmpyglT3uQyXyr+m4ch1JtmH+ZF6AW2I5CIZCf3G83X9y32RqUs5zK3jskp
VwwRWTvturHznRknJy0mf44hItcRELokBglOeI5rPY1jPde0quaHONZ8NenS10SdJYrA7nTtcSSb
hKpKiM3dIr3JcrW0FXVhFeLaFNLCHc81fqQYykLvMV3qI/sZyPY6aaO1WhDI5mkzecr7SDt9aUce
+13W7LZ/tdmXpaS1MwzahGP/Fo1f4sTcD3qagDyoHVHEDoYgJN7+xhqHY4vEAKUZNFtwO6ytO/n/
uDuvJbmtbNv+0IEC3rwmXHpXvl4QZVjwSHj39XeALR5RVF+d0KtCDHWHyGJlpdl7mTnHLBwJxSzn
aoBFFVwxg1C3UMZdBh0SWazliVnm3QBjMQncCPDP4CzkKj8dcmcaMBzUYAvR/wfSlkLIh322IwJv
k7byFQbpgYxpp1fbwq6Rbndi+CGlE3RiBN+3jzJGr47Zpua4tyZpLenxSbtFljtXxloxIKkkufCo
K6j+lTY45BOlUdVkNlHuEaF9Daiuf/Epa2HBl1n9InVlg/F/rqOtvzYJf/n6H6csK5CFCYAO6z9L
Z0r1H6es9puhLdsPsAD/2Zz8MYEAtK4ojB9+hwywHvnfk1b7jSm/qhi4Spa1yz/FOP1y0H7/yYl6
g/0CNtBaUo9+XpyQ69tUUYgEXp9sPqOa8qiJOK4QniOdkV20IGpxkuuLUD0KpNZWO/XmfL+N/7+t
w7If+tNZ//0h4CBSUJ2pIKWWzuKnhfhtbiskSZrgl52PUnXeQReOB+IFXLIqGXlK5EokkFvdv/++
/yUX408vmvbLjx52XS5DRBT8qNnGKKgQrIMhMU4NVvF5Qx71Bk3mweQEmHw+LfeB6qnIxyuLXcwq
oLNgtEfn8iqxKjWnE/DVlWoASAC81HVAtBV8k5CzIbrRdSS7XsTmz54a2etLgVRU2Jo5RyraFCd4
MSya+daV0LEuUkqN/Gb5S0wYSQxvLWFknbmeUBRX5Sng24DCX+mL4ulYKH4CiNoq/PZNYq5z/vvn
CJXDf3txDBxZ8OwIBfz+4v304oyg8KvRNAR/GMRNBE8+HcKtJbxO2644m82bqe5mRKdEiDAuFsKH
SnwphvEQ9DnL6B6DICy77E5Y8ocWqSvi4AY56PhacGzO+Ifw3n5vAidG1BoEFXpAi6DUnnAshf8d
I64fnnQ5D1f0SJubWGC5WEcGO3+m8Ab0wOBpFl516RIxO9Og2M2kh5eXqdj1HTXyPk+3Y/LaoJgb
yQy0+2EnsQ4kIoTwqLLj5C/vDekLTdDybTr+UtUPgyfVeiqwSWfIlxpcIpADFtCCKOx701fME3RT
NcfIIl1C6y4LiAfEldW8J3z70XzrzRMFtt0nr8CR9YOe3OkNSU8tGIj53KX0M57avjXwsyX+Gyhw
u2DbcUNXTpEBM7dp3BJPgzGepNtmDNBSKD5KEKpqTL/iROuD1onmzKmUYxP7bOwWAHGxU3JXNn02
Vonk1+kWZl9U7CwkFoA2R9STu350DNHNJHsoV13sZ9oz1c00eaHlc79OHwzO5Nwe6bOZdclOJ+2h
+i75Ubk/yUuK3fD5xq3L3wGKS3DL97LzerjpkR3zp70lWUXyUyj8GibM4YkVnIzkyoMEFCp2F15N
89TOh3piMlg+DvHVmvwbnGVbpDZhA1I84L1B9xZ8JVrKcH81hWuwl9hy8EVbAxUE6H3I0v2O4PP4
HrOqPG77Lw3722c7nMJypb2y+FLEFSLpHg5R365wbqvNpqqdtF8L7jR6rFkM2tiy4GPvEdl6m3nc
a+xDrIhkrFDRFRtyidBfeJqJKO+9ptvPH9WXIad2r+5V89hI20wg1uGpes3HA2BcS3pclkn1o/qV
5K94UpJpP5GmxsBVcAgeKAlpScNvMYZomfNDwWaKb5UYCg9ptdI7iey2wZOEQQV6hGGQqLPp26s+
7szoWndvOdWX5VJ3fUzezSmQhnryCpUgDpzOSXjHsvDTTy2680J+KQW3piEc2eBm5Wd4Vm+nfnuz
Yzdf8zdh5wYXx7U/zH6ZPJl3JYTVDDgSiKHpNWAEPYnHsFzDbCKd2R60cCXlVG9St8piW3tphTVR
BLlW2/KOeIlVujG2gZc52Z3yhB/tngnuA2Y/8w5lE+ST5Bicm6P4ZXz0+8oXjumBwI0JKxyd/2rg
JxIo7vXZSx6kgQCGVf+c5XxmHUt/1xaDtY9b3NJs5PNK4uiwS3YaSlYLvqdtkqrA61DZOttPwxGA
iTeuntnJW3RUfAHCCANrzuKHUdihT/wmtk4iUc2/YZEPOncDRA/Slm9IW5AaMxUzy+HbpxjSl+8t
86jXm7EhNpuBT4QgVLF7njTGEOF0pz8jj+kaPOWU7CPHueqALLhr7YA36+jHfkd0F3bGYp/Q4+Z+
ZNrBPim+taKtF57B0Ds+JsJzbhmbWdzqZmUbR2Kg+SgVpgfUCeA2tkUOpsG56R+R8cyEoULZW7Mb
Qx2DA2p6zPQnQ/bC/NV6m9gng/xMLnL7glYUoFSvbMaMSVBGrJv6Mjcv3++EfyWeE1kI40+F8RJB
kCqj2p+uv/9C6NfMX4a//+Xrf9R1iOvJEyM45/c9EH/1j7rO+g3fNEak38Phl+LthyCGNplVLKoX
GmjTQFf4R12n/0aMgMlAGYXNkgj2z2SGyzf5U1X1/aFT0GKHWvT6v8oM0zGaUPiSIDPcMPFXfejL
dbUvEFXfmvGilYVpF7cUiUGkvM6Cykee27pE5ycZd83woGpk0IwqsvDpWEGf1KN0m44N7iDqlUa4
IkxzENN4vVazMDJBd4I9WFcSv2OgZhC1Sx63mxCLqqwDLOpUcqGon6Z8ownWfcwV0GbtYFuRCf2Y
LZWrBiNJHH0netVw+yRMkHTeKIE30Vaky3TFxyxxGulxshFkZAqT9CUDyKc7TI9tlK7x93pAe6zH
rBYg8uPnN2LWuK0MWmHQUm6A4alJDoxYAIOegf6W60YIa6yj9OdiCFgit+fithbk/AQtHtl9j4qt
PyVhxODWoKmPP1Tl2KXMcUkLK2EUxFXlB+3sVSpnchBKlUOXehTb3I5H4TKF8wVrABuqZheL+eck
9omrlu2hHASVIiWkFQ8fmkGARx+ILwCGnVRp11HVMdF7G29Cg4VGAZYpj7DzOAT7yhM7NMW0+F0Z
2HGWPjcomBQD+tSSuUJkkiNrhS+TBo4/0rhEuUKd4bKOWAjy9XooOsq3iJ3UTVTdfOwHMonmL3WU
PqR80b6DPZpUu+n6Y2KhcSHocyWHyrtalV8aKKM2It2c4jaVQq/rno1agJCCjpTN/dzXOOHvhTJz
IXTS5d+eCjLajdvCmKL6oJa3kmobx4s4KXFng1scf5AQneXMF+MNwcCbrIL9DKajlzrsYZNxiAio
kcTpY2ZjUTIPtAA9NQNJKhbx6aDDwz2Sg43MHlRuIm/umdoIg2kT5Mq71KKAasFJ6XGLIlI/VTIe
Bhk7RqHDcxXNOzOvLipcSLGMTkPWbYgjRx8FX0Uu7TjSHqSw3c+UGC2E6uD2UTevUZ6zn0hPVfYA
A9mCc1aRjoD/PonGq7QQmBptekig1Mi6hWAUdVXcoU6opYdMzR00E3tBLrYaacRJb30jhRkdkV7r
13/x+ayCDzVYUtHnLuNDxoB/t5wDDvHrdPMvX//7+Wwqv6mmIhs6UWT/WcD9fjrzG6QqojgAhsyC
/zt/4sfpTGsNbZmum5npL3JFjKemzpH93QC17Of+kfVJ/nVBZ/75B/+er/JTW2UOaSMJtSmswZzd
ww6HOhYoBXWgwow8LBGVpR2mo4qgaRKICll6jmq/b4iBQoJdjIGndNGqi8ju64c1wKZtIN88Lexo
Dwsm+5wlDCsrGbd2xrQrDmwTYpxIZFVc4xMxxm2SRo9JkR9lMz6hnqTqQABuLoLCofQbkPWdALav
bsbngMllqQwkj8MewL+ETdTT4YQOSnXRGb3Gt36ra9NhSAW/LSIkAvLrZJk7zdQJzeYRAnEzJXXX
BFTkJV3YMAZOIn6zAuwqwhSclBoucxXbYQNg1VhzpuDqYhGj1vQArNukEhNSbk/NK5keK0UntAtw
kMUOqDEJvs1BA1CJlTKaAlMnnE0AZWhCkB5q/dgM0oOoTa4g6oSyxW96Nh/rXl4niJyskZV7y6w4
bj9rpT3rbb3JitTW5sWmY57gZNmg9Rxz7HZpXeFxwXpZGp5Jm1Dl/QJgZzy9+E9yIHKtRpOu7UyS
cY0bczpJYgcyEHbJUiUTHWtS9mX+Oacaf/StUgUcJCa5uQapvQwQNQUCUFtvx7C/qBDlbmW8H6eG
0ap4FMyGiperDiv6gKw/CSxfxLWvFg9kSW4VRO/hrdho442+rgcjkR2HdNylAgINRbvOt2gDZh+V
N2LuXtmZcPMEBdZ9gJGLtGHgSlwXOcqmBW0RemkmPViCjmnlYt3SR3Og1ePcFpXwtmIq5alELMdp
44Ztu9GieYtWkVUO+tZkxvlqIegkq3NTU5qrdX6npOkGsabdzIMrFOFuapp1XAmOgLD0JpZ+29EO
WfU6oQdMgKDGHVZbnSCTh3nUN9XiYsICRDYEVEjDSUmrTBpo3J2BjpEXvU3fxrAkUwF1f0O1btVb
fSjvpO9EJIqMSle2Jshwpdee9Yyrlc3e8nLlGNjaod9YwEEw6yRlyDCHxGKqGrCAjBvSe027FJr2
rcBsJ+IQQ6v1ORaMdgYoGnAhBnlxfIflq8y2NjeMa5x36yQsH0b6VbXS9FUqFPeQyS+TkN51g4Yl
Lv6aVHYIN6gUk15cGYA/BC12ZjkeNvINJx5/+SGesOUlpMKpTcbHXXKz6gvMEmlfgy2qJyWhibgJ
uzwwUNwUmBQizgeS0qC+ScFtW2c9xJZW8oICUpg8Jlt15JkBWXi20PbXZC4BZdJcWZHcYjL3edU+
NJFw1M3yKQ+mbaDSmaKMDRPAhWWF+7IADiGHN9J+gm8Fe+jJEg6B+F618nM5s3RQKdVUHGbqxtSe
5x6ImkxqGVJjZvuOVD4U3KxTdWdi/a46KMUMwDrqzD73ClTBcdBQ4xHGFw/7tK4LFI8EcLRyqG0M
S4iQVhsLjb1NlFpc/XtvSlxD+IJMMNuI6S3QTH97U7KdYzf38x7wv3z9H52MstiiIC5By0VNyRz0
RydDbgwXswaLSZER+S88wR93JZ0MjQwXLMIasLXLb/2xC+QKxX9AEs3iEtb+kU0Y2d0vncwvD/1X
qCHtitLrQG3XHe5aIK16C5RMhpmS3wusM9RiDRkgStybmxKEEW9ujB8gr/VOKm0b+cSMySWTPZ3s
WINkjQRTZqcddS7hVbq0Ho4N7FdGKfhoBad57dKV8gTx7T0xCe8FoL2avul2d7E8zaveiIPKUbtz
SgTOGHtF5dayiza9FV4QsMO4TZ5RK8/ZHsh2Lp/Uh/ZOeyce4Fv2XhZr5HIoOaYLfZcjKU7rKavK
zZdauPQMBSLvVbd6DrttvBasTdGJdpOVfsYIT6RYR3drVZ/jY7dPrnNll8dmM7scHqva5jw9Yyje
tC/Czjx0bu+MH3D1Iudm+QRBhsU677wO760v9KvxXnxD5Rpy7eDAv06P+ld6HWW2batqGRENEK2E
M8hg7bl6U7+yc3UsztEL0TUdXCWLgw6xxLw2+m0dHbP2frrdDcW22TK5zJNntNAwKIx7k7y0VeJL
Z643C2Z1u0oeAhE999NooLfhxAC/s+O8VPJNrmyxqc3ZBeIjgXDfz4kiOak8K/O7ph0s8xJVmwGP
QYkG+F0l1MSiN9AOpECqFqmdHFfaJyS6p4hAsDZTsFO9jvHD+Cz75kGIVi2vDpbanaSsGMfRhBSP
puVaawJ9JotgtPebzSfAgRmvlS+ZzuYQaV76sESvwquY62MeboWd6Ccb/dI7sv2qOJKXHwNf87oj
3gIO+7WyLk6NrXnZvbzVt8218QUX0oz8Qgm0rtcWI6sTV9rsEHR9HDe4jfkzK/XNaNfmY/Tc3inv
IeEKNI/LBBNZM84oZdc/1bvkPdBdeVOsoy+mUOJGu1pX+JZL4bFKEXRwWnItPDf9nfCNQKKaaoO4
JDgi1/Zde9eMbQOaCRRQCv0cGwcDyuYiv2GHSD7jGVvZajBBkjUHyMLVR07GdDFs6hSRyH7hahiX
8JzeD+WpFE9RdrA6Dz8ZrWMAgcw6mq0z8CrTI6H8ObRrpOh2d41FYu5WNwJoyaBgQOlo3u3IlNit
d9o1cDKn8bmMb37u97tW4Qfqd+QVeZ1/2yLgVNYDT2x27o7hrjm2+3a/5K6By7KYchsgieJPHk7w
POxxhNtsa+zQ1uzlkyDyWRBX0ypyozbe5SSSjOF4Lm/Hcd6ILVGzMzXi8BQFkL8kpKZv8IzUhtjL
1bTUyaz8EdDK2zLbMmZjKGq1nogKZmnirtBDFJMvdUPkn+601Kp+l3oQjXE0AgcAE2UlW2rhblXn
2BspJmzG9IwXM0YtGfJ5rzYcjU6YVOJ3+TN6n69ITcUz9RsoIrFbk+ZaWA7Epm70MkbuCG/xStZX
+U475OWhepb82Y9yd9DXYsUOeR2sYX+CaFvnmU2nIMGMI8A8fy7ICPnQMJDrRBjb0ivdORCp2O0o
mV9Cn6F+SlLCSnqdmfnARWPpdtRlezoVlN3TZq73UFyz3ezfntvxNF9W00miOG/ukl15ZaTQPgZ3
6T7da8QdzD7jjECw8S6BIhNu6OWaF7m9DyJc1qdqIvSqXT56E990cknda756xQYP2RprEmBi1gjA
XwBo5zgusAC8GQBJdV4LOxU4gZBO0RowVD/O0878Co/WGrXviw6t8gv4VxRdboE/vhXRZYzt4b46
64g1jukL0Q8I7nV5ZW3rIwga5k/IEGm47UF9GTZFeB+R17TqDwDLrXCjpMSwb2/lOgZvZwwEc3mL
vl99EnbaHbh1x9L2Qcl6HrUtarWIHxyPqqcdyCAQL61QORHWnvvZ3GdQJcVrirsb6t8yWNfVU5ns
hG6NI+KGPouMWUX9wO1z1dRztRseb5UfB6UTTytrneCs1Q6p6XXYDpiwqbYZgZtg87HqC0qxbXlA
7Ov11htUIsw+xgeSs8WYUxx5PukNB7125uG+rolAu7laML2lqCxUqFe3wZGgY0nElvFumWxehWFw
JsOJ2metgQfrWrzbkLbwYM9G+QDgxTiO0Dgbd4YTmrIZmwhuOZna2pIHJ6+c4d8cza4yWl7cAeid
ZEqzv58sU69hmPy5HmMA8OvX/5hcyL+pJJ1IUDIV1MXUUP9bj5nyEvBKVB+repF9+c/BT9pvuNoX
KfKPMu6PemwZa/AY2fFjsTBUJMf/BNuiMKP+82T5zw9d+WVfn8mjiskxN9doVuyREZoGsK85EXpn
Q2EBg5I4cnjo2x4Pn4HAPTkk/e1kmtO9Uig0hS3k1thGfUZkck0aHUsNgCxtnG2JSHBFo9zfpu6U
Zb1nInZFx5JYgiP1d21cn5WO5SVYLUu1PKPu6aVSrwfY3wBYV/rRlq3YJ4YP5gTvc7GWnuXhtimx
gUepAGMLG4XCdp1O74b3rAgwF6KNSiARIdH3y+ZpYfdmtPJZ/yzhzAxJmEed491ulk30yzC1fm2w
PdOIrepxNSaWnRs0JxnYiK7Vn6Oi8W8Y+MWg2ZsTyzxt9jSzXWXjc8/uX+iyfRBhz1OYHgCdz+qt
0h3UMlurRoA7g9lFdPMSg+y5KCOLbwZ6Yu1vyK/6vIB1q1l7Ip09KRXtOrga4LMX7VkL8kahQ71l
JVtqcgtVPUQshUoqSLw5j5yqEfdzkcmOIQVsz/uVGciuTEWmlDMzHl6odtopGKdUStooQIYwqeRz
sTUQ32qt7iixQSGGbPQhT9ataUtC6Qm0yWPxbHAOhtgd6CPs1pTtoelssbid8U1IK6xh14hTveyR
gdXKeK4m/SyR5dibV+i/l5YquucOtIZzY6l2PZafvRocQe2gb5KL3p2G6A4y/rPUZw9GN75aU37F
DVdAzR4OJkdtXZH0h4Ujypkp8ZKj43J1s70r5NQbAfyW2M3rcXAzrGVq/okKLve0BiMkfhWBcPJJ
C56QxazIS1ihqjvmRvmVZAcA2G6FvQQPhVtnr5HUeWmZnlNidmGVwzA1qbKkU0j8kB2SkTCP5q6Q
I1/lTVszCzGZv+iavCfkfctHEwTbmFwiKVAp/2tUzVpoM/NDY7y06CrCjry5YyT4beiSayLoD6O2
viXSk0RYQBXPjz2xhGX8iUh33WW8yzE6nDNZ4HmTSagkVE3VPGA1vpWY26yW6KGzwm7al06U16UO
JoYYx8e2VC+diD0zx2Aqh3fCYF1w3N2zVjlHEhnmdcEL3e3aEcZzG22722w5eTfwGTsLFnqX2x1u
T0J7h1VHjdNi0RHTT10YyOlVtmFLiG2yN+iXMvFkNeQ0tPGD2BcuT5gb3+iY9M8+6b2Zj0PZlORf
sGFJ0VyYrdcYim9Y6zrgwqyPIWMKNXvWqw75tOoVbICjTnLnUnf4GtuCUmElmjcE4GRg9L7MbfKt
oaVTBesIusANi9gR1GZ9G3XX4HUXrDOzEBcqUuO2pXSZBRDPzFw/R/jiq/QWeotPpyPj5yY8iA0X
eiU5/SzvS1ni9mO4QdswqoNNdN2+L027HJ6TMbUhPa1iWoMWESnPjzBbXj5AOip5T2YoB8t/8bgC
/S5x53jrDK45jcn+348r4Ar8ej3+5et/jCvIYGBWwfVoqgvdZfmrf4z2xd9ElWn/72q65Xf+mFaI
IitZ7D1M/hfZ3M+3IypoJh/o6ZDV/UN8tAQ05i/X458eurGMM34a7VujJNcZgX3rOryWDe8gJ4f0
13ozhVeI2Z6PUL0KJ1eja42GJ4WUrxzqYThbm4ylm3XSX5ec14TrkGYvtTCaPInNnt/jl0UV3hl2
KB4g995DORDhqnc20jSLS894D4fYK0HQF74eSl7rmH4JNiVkoWe689TiBKGjC6sPlWm/dfKQPBeI
kFdz3Ht0gE5j3YXZ3dzC5qrX0DeQBoNAUb5ZyLAmpgx4+uBfXUxbc25utJm2RIn581LEUz6iZzI+
svvusbjPzsW5upKSbrfn/r48m9vAJ6wt8xA7SE69B8+zzeV7bNlnQgc+GHi2XmcjPXaNPcELj58c
Bl7ryf6wzZLXEC+R2z+j5Q20ndOUj6Z8X1BdML14u73lb8aH8hzdc93WyI4ILQyezMnONUKIjrXy
1ROL+JzdZbeNJNnhNtwG4UEmawVFGL15ShJZ49Ws+ogMcDX2ormDAqzw8WvwK+WawNYM0xd25GHa
Ujp3qJyea4eDXnLSL+7e+Atnc5BBjrErN2b4UX6AjbAg6pKEa9hM8stn2GVIZ17xGO/C6fSonJAy
sy9mmJ951t34zCU7pVvm4MswNRK2UehXvBDVhX8jq+7g2GQYboACwL2FTAVtAgFdIN1P0LuRugvl
YZg3CbX/x/xRdpjdt6q24tHD6cJwDsoaRadrNnvrbkA0NxcvATFnDhigoHXad5CZmD/Yq5f0am5u
6xyMXbat+xX35JDfaUtc8bp6C8VXBkVZty1MxFcsN1jDuDzrt0ejvNf7h5IsSh8CctRua/mL36hM
W2yvZu4GxQ7QdAXx4oAdESCdyD3PUPgToVLFbIv9BNkDyAil/sNSt6XoFsaqYdrcn7UZ7eAT3RxD
8hWputvmbmYyw4zkrti2PnZHR+o+hLcWeYDomfviqXhSx3IFp4cMgst8X3rME9aMHLzmkNz1T+17
/RRmX1bxhgZwQvkVrm7f4kt+6Rn5pbe1AY/VqN6l1wYyNEVt4VGctBo+TC8ZnDrfLTuOVzO2SZTK
9/F+bkgQtj6DxlGgPIh8KrVgT/xbHBd2ulOi3XQMbr6OpeczeVnChL2h21cyFva7KHbUR5lryskq
6B5gzl/iCCXpR8uOB1wzL5uMLtBTRRuTTaGdHxPbOFlw3OvcJlcVcXk5U4u5NMFOecYuFCSP8xM/
cHNVv2K26hI4RLTfr9G9VeHnWd3CC92euDUv/Ga86j9M1kLlk1Ktu2jN4QQLvYaVCrnWdE3wrCyK
tEdpsRM4CQK6zMPKP4Us7f2xn12pOdftcTTuWy5n1W8IbMEKpUt+kT0bpglr/v79/QQhevX9566O
6M1kR3imTmkIXtqNNAMBPgdWSNl+GN8wy2ZnE02oxRSJeLL+LvrQdvk2N+x4cox+Fa/15pGcbdAe
rIcQBrj5BjEZQwnpcXwsGy9IrxKCxIB3Z+CSrzJkTjjbpWrrj6qr2vdL2LH5uqAvKIVXN+ZhHeX/
uItpB1YRVcdGnM6RKJ5FEnCEWEcM8BiEVwN2njL7eb9Jxy30DXwgFVrd3kd5Abe3uRe2HT+83yYH
c91epbf8rEA1Z1L5DSfFk6IcCatOxZUi8R5al4S6CORGHcZvvJXRWWTDBWB6v5gE/ZgUWdY9aA9G
lSlT/mAaX0lxZu02XmCM49tD1ChNMMPt+guaPCOlaq9/5Bo51wlohuXXS6y5cwoVZYUys+mYGl36
dgf8QHwIaf2zlzxzDABS8BRiyuZJ9KZ513Tu+CbSFA0RA61t+s1AlmOt++vNYU6mzG8VY6lVLj1F
mA/Dx9tLuAgziJpZs0DOHifTt17TPe4444z0lI8q8ECv2UTraZ+tp03abfqj6nWIF8+EKjr1e/Fk
hn69bMpOxVH6MnzzRET7aLry+FjjGfON/WeqvGrjxkJho61HX97Le1KENP1eptArX0c6odKv5VOT
n5h2hfpRHA5E4iKK6+X70TomfNxo6bBGwxV0pS2iT4bWcuUmR/DAcHU0PxI4usl/92Pxyof2DqNd
hFzWk7YYjUovEexwOITp7sbbWMPP6HT3i9SUqTirdJCSDv91ZMQHdGbVf3WOxhPMf0eOycE9Htv3
xree6jOmGFt9jHcJ1OHV7aJJLwFyYVR+HS+htkyKgjsedsw9P5Gby+6WMzGGlsvEd3k/MMgrHBoC
2VqP9VcBnqvdVKIXx77IRbqer510N4LjSNAEfLTFNn+O9+2XflKKb5q6kcptPl665lk1/Zniw+/Q
n1KcADIq31BgY8Jx5O7I3rXVnpRL88zjZ3rZz+vS11K/fh2/lTYMUeSzoNr5MMDJQaP4BdWQDhMc
GU+3/EHk8lQdWP0K8yY4RfMrO1KByAX1OYoOU0ckgx1iP5UBms128G3aDSx+O2w8oZ2WLwh5I06n
GnSzsMrNxgNyRzezqklmSY636Wkw32/NpqbAaYNjKR2KxotJTJ25rXXBllt6/87cwnFMW3d0o5NQ
+QhRSy90xxWl1ya68thZIfPNs9lWtoZfrPKN+Dx581Y4WIen5DHdgx7alttY/iRFoYoe5c8hWBvJ
88h7/tz0dreZ9v1jQ7mzFy7xeXKsbbfJ1gFxhmO76h0grpvJl69SYUOnYycSf5HmSTwVRY6wSyP8
Pyt+ldHjwD2MSCADTXQnIGEtBl+eO3KS/L761BDlKuO620t2h8DzcXyrj4jAPnEvk0tNLETDzUE6
Xbl60yO/pjfL+bS7iPFooqyv9DP+BIp7JLXD/Kgf43ssBI5wiJm6y8Fm2iwIf/6pV/9TGZhDyXcV
YWEd8AXnCaUGtLr1rDK/eM7qgy5femlnkjBdPUxP+D9yemqiNq79Gz3SVn0vH8L+XMZL1Dwpd4iw
1c9AWXXCN5N8bYNO8d8+JxQtsuI0UVSRF/1tI8Rq9y/+TRqoP3/9T3NCHSuQSRbpd6fmH84i5oQo
RgDlY5NlSvizhVP7DfGSgSn0dwomiqsfa1smiEw0UYyKYDlB3yv/ZEyIh+kvfdCfHrlJy/VzH4SW
TppVpTLXxXP6pUBGW9Un4V18YA6WMjVnxh6C3v1Is+V0ZPlwqC54E7z0kjiBM6/zQ7CBmLqD7uoG
Gz1ch6Zb39YpzPM1NjrE5b5VuuMO3Ftyx9Ecw2JNd2XpoJ7JvHir45974sKDPwsVE5hJ6ucXOftA
jyOFe1UH/ng2nmYc5S8yesySUsUi9kPC3rlqHjSIjCP1p92EsNIlm4qQBHkmKVLCTmObpr4CQp/i
gf8XjzZSc+V9+IZEdtsdYDz6yz+lpzjVtj/LrupC7Dz2m/LMtlTaEMejYzjvtzFbCDJ1SK6IXSo9
/Nj76jpuiGxzWZktF8oGAICcrA3B5sYo2TGxdrHciN2DxQSPHxStjHEjfR2sEdHUuxvf9B2nivaE
0JXg0m481Oa2o8a/a+/Eb6niaU8lHSjjnpwqnW6M5tOtTFdS3mYV2+MHsLcM3EyTQgGO3Cr3ymN6
ZieZ1T4+pkI/pCMMUMafXlXhX1lJJutsN5/8cc0/OyjSVA1JdgkMdxMkbr8rCZcL1xqCXGWtJw7J
JPwZGo7+iX8RwaO/xAc2LS8lTG4b+8aobBg6zcaKg25l2QwMAztc1xscn8/jPr2aW1YmN1JqUPjf
lqU1/45L2qxyNSenHJDwkB4N2mA8/u2rHK0b3GMybyKBlRwzz+x+AgNRSteMwBl3WAnOY+MWm8HW
r6VD00TjRtTLOtrEbFO+gOTzHdnY7UeMTatlBTx6xCXRF0Igzp6iz4Iwm1Vxbt7Er7bzs35Fu1Us
L1gq7Lj+RoRGQbkJxYeeheOwQi1kYfV8mO7wPhQP1sZ0UaHRqvfO5Pb8fCI3I+3pV/NW3iNIYxyF
7Iv6OX2Uzwu9MFx3S0ubQq/gBgE34KaSp4J3Lg2yllYAp+LVIp9DpKwQp7iyVKp0l6+OubUoDpP7
LpJ20FF5uhdSdX0jUxC7x9Y4JvGpeArZl9e726s8uGyStWorWvsofJUEhq4sPHcw7ob1ouIRSlJc
0G6tKKbHd1WgSOV/k1Nyl5202oNOejuKH5hTpo/uWWVhGO+1Q7sVT8V6OjMvdYeBnBWmbQF+Wd+0
1pSdHdXBHhvECtUtxTNQc3CJvuxXrnGir2okv0s2RBft0W5Mjtgy6Na/5aSsS5vJ2jT3C7UUoCni
OJsKvbmnOiAVQnO5VC0/vy8IT0ocFq7FWj6FslOs4sgVDhStua8d8C9NLInhQpMwY8lc+BaCtpV+
Hx/QHZCm4cvlKqNrfgopaQbvZm3DbtOcxXk3Wnb8/8g7ryW5rWzbfhE64M1rJkz6zPLmBVEW3nt8
/RlQt46KJV4ydB77hsTqFskqmAT2XmuuaZ6kT9wZa/1xMLfmG3AIfQ0uGcOdTnvmH/VHsit78zFs
3YqqFlr6mfo5JYkRxINxZbjkM773V/oDPhVoek7cYiO2p2av02GNeMvirKja+E3bwtZPjyLVxof0
kb3FG9UNLp1tHEmQGi7ThXilJ617LxDPVMQY2/Q3+YyAft+iheteYmzyO6LC7NG6wCcAy0XYgllg
D725dehnsvfsabpdmpXWBnhQNgtd29xSqmrj5iXi7hFDGF9PwrQKMGdIpWNosjTdz1SnhTJC0HnM
c2eJ2qqZCWUzWvV1LjMKN21BX1khGR4SgncUb7D+3Zhod7d57/MHHEFypjHI43Lhvml9KhTIPQbK
QFzSZ/1xFrdKeEQq1GA2CSD12jP01s/yq4Un+bvVO8BTyQ3e/5jCqKAwwYPgGrfa+4R/4IFrUc2n
iCm+jxwrwqiPdDdhpVySliIcHihiv/V4NvtnP3+r6mvxhPtb/wSbbcPfCKS1qGz7YU3cqR66/Cfp
J7L6jA5dzIDPLgNF76BsfW3XQMNhAsb8dm9eW7zXvKE5EgZyA2TTBbmJNGOVehWF3WvRf0oqAZ3r
sXfCO56JvifpyYadOaneFLr05qlq04g7CwsdpUSwyxcLvZ2FK78Ej2Xf8SPvyDtEiwDnD36BLRwm
zugJWp12C3gtbQuwNF4kLEOkG/FZwfPqHKl4KK/SRwZiGA3gt0vmAYQScaVe4zGckWqCDgnx+QzA
sNOXnKoT9My72TiMsJ+Ea1JkxcqLvZ4uceZ92gj49CHZHTZTuRt822cLqHh6V/61Jqzoael0umZP
hOlsOGZyFA7FA6mu+skn2hGjvac8fxlgNC+/VKYOr/zmzGprrAjB8vrYxkmIEUB4rPZ8BsItgLxs
MTo685lAKkbbtZ7xTj5Qboe8sKkj4spg8wACz6Fdyz6lM0wtdxKhPaytDYuHE7zCpxRyV5zs7KGC
W9M7Zez4jNRmhJ7TKyKqy33t1q7otUCU+hUjc+yPnfzQs1hPO7A2LbFxiJDnbfoGlLuGcOLMW/Yw
+C1Q+xFU9+qCGxYTJxAfCkfYyMf5nSdtZu7PUEjhfxYnxHf1WmTRHmq0beu82/JVLxwi0rTWjbAE
RWfXLrdDuC0Lt2b+92TdqtfJg3Rpn8TTBCHrHZzRoDi5qeFzrLnuDrR2g4cSjFd63gMcGJt6aAuH
IPPXxR7CnGnt54t8DcmaO2BCad1oNkycW2Hfrf97aZZQOSiNVSxeTTTPKPN/Xa7rImTJH8f6f/v+
P8t16V8M9eFSitT4zERQEPzv3EL6F/HPxmI+L6qqJS/myn8OLvAIUMjIgmmwGCn/QQb4q17XETDg
Zgv7khL/n8z0/2ZK/+N1M5L8sViP4kFt0BxrG8i200oTqycugWSE6D1tqpwkC9hyUw018DMyHrA6
2sKYPsJFiNZJ0DzmAKdmZnh6Ds8pF1ko+qt6VFFsE1GUdwrLq6J5sh6X66nrdcaTcPWa0m3E6jpO
B3hLLX9xTqEHSGroJWiP62qbUQCkXWz34NJS8kKBR4rIvNOCa6w/LmaMvHKYEwzPC+1JQzw/GfNF
yeDaLUkWRv6cMkUtax3HY6SrRUFrKyvvZk4VtuC7wVNgilszZCUn49OyStvUTiP0bIEgwyaDWy7y
DkntCYvcc1S99eBamZ7btZrY4RQ/iiXk/nbwlBlVAN5Yc1w4nXYQ5xYKW70XWuKYu2TbmNE6jaKD
NWp3SZvhidVP60QjFhifQ9dgUBAG+1yIbqNmvIQaJUIda3cjilMRWF/xt0kvgmD1KEMRuck6xqYR
/lSZV6njdiKWNMP2SsZCIBwRUzBqBxPNCCszjRGReHlIBwA4JLk9NEuc2OJE8pSEmEf1pCekjYqa
I0gn08iQDQCa9ftobu8hPjTmax4H57LR3Yo0AbsX5M+o5iGIckp+IglrckJFpT/w4FJ+j7tB+4wj
8c3PdvAm1nV4JcRNcxymaHSoOts3JQwvg6jeMY66zcSAhA05slO9upkGYdViSrkaJiK8CQwkA4Yr
7DtvTHBkNQSXKDRbUIi0UUwslQM+w3oxfaZ8Rgxmi2bsSD4oUTEFT1gE8EPHy1y18N/Y8/q3viR6
OiLCLTdXCdtapN+0IbQNpXezBZNWdLwVB0qBEYj72UBYYCQU+mNaO4Wku0YGNphGxmbAvHis0s+M
UlDg2ZZaiwAh8DbrEJBzMHvM2/yc2UM+nv1lIDDTziUfsvmq1CqlD+MecexObboPGoNuNcC1BTme
VWwktMoTHMNoiUSV0zOGsKpxEOujiJZnjlvePGE1qMF5hjOqkg870t3kHQBl+hAXyUaH4BWZ2CUr
pCFSQ8Rd56ThuDWZDAxCfx4osA2JTUySbb/truqaHQ65wNZItSvF71Fw5FhOU8lV8uzxpjCoELsr
JYsMdDTk0wyVXVZ0IcKMXD4lwDJUci/HGw1dYrLGf2KdEis01dOt2T23CtzYNsXsjOClGfwM5qnS
GLYSBnjVMO1R4smr4dQIw2MgU1fgBY6vKV4KWGBEhU3yNbno5iquyzMZ49SJs9ckbNxJc2Uy/tcK
BnRd+p4D7Lcz3TycI/QbKWYCw0muRqhByZYOx9YEql2gzgRvBknqPmsNEykFfYgSH8s6+P9gOM+u
sbh8yb/GpGDw/22T+/eE+8v3fxnOs71hbsmcXVL+cNv8azi/4FjY4LDVEVDw4ya3SKk18gBUAC2w
sq+gFN5N4FLkoxHwLP8zUEpauG7fyWs/nLu2kNu+TOfBh8VgHmdxUzm4LsnCAU8P/g87D72zSpYw
mjTCUk/+UQUuOJMyvq7ulUfxc4IufZFc/dP8hDYPWoNlc1I4SHZ7gvMKD1I13E7I6ID0VG7qehlW
YZ9g55f0XXikpSei9SSB6aoN5fW7BkQk9BuDaNQ5pA+6wX1fZEYeL6AzrTz/pqGbYsyO+MYey3X1
xoQ0JK8UZ5Rr35U8/2amqAc9j9bj1t+Nh8mJruPb5JTkjvFYnfwdg7TqephsPX7sWQXfAZ0T0jjS
j2oXH3ApPPaP2Uo7E7x2IIT+Rd4Zq3xbH2DjWvh1YLXA5ORW3wn2gpKQp8UyUXnBGc/s2RmVQx/4
u0yKvYYTVDpvamsABbcVjmF5FrhJOMYM9ZsqPAhnJevdHL6qNu470PwU40lLf2vrq5a7qDzJTOx6
RvrjZt5P7xxcRiSAIY+grJklWtWxeKn5Y71mq3jxr2pzC7wxiUdN+eg+4/hOnbfM7ZMMlhSo1Xpw
gIU4ecb8Yryt1tMHRvKJh1WmgWEPIN/KfDZuOu1BM+/A8YggHkGPivKlGTYCUxHWz62iOqytmf6Y
jlcE16vqtlY+9CsOoB/lZ9aRqn+jpaJob6WbCS3X1ryPSi8y3EzeGsyLjU853eYIDhpiynBlc5sd
zYdeH0S8XFrs5CUAuhWshexeJkXRYuIBjmj7UKKs+DlHC7GK3qbtcItb6KY/mQ+117z6xqlOUSeu
DBhYfEbL8H3hXXBf7Am9AbNVxNi05KeCAcK9ny2/i5BTgNTbHyNhzac4uuUhdkEt0cDFN0xeGXsl
Hthmm7rpVsATTFsJ51GpHessTfxldXIQWWpvGFNAQUiLM3ec81bkwzwcBTzk8EUdz5pxrkpvwFC/
eJY6R2VEB6vq1J3IQdc2PvaQ4zZVnj/MQ+GxZCsjA0MHQ1jzKt/iLh9fkurCCNbMPfqxV8sGF75A
BAf6uzQEhO3HbXVqtwuThOHHis1qbV5M6UBMMHbvCQ6hb3r2RPYv6aiw18NXkoOl5kQE3IpBTqDa
Ur3G8VUQd9p4FgN7zi9UYhjqRDUt9wZaGP8oPg+/xwitwt65c6wXBDsAKMZzL13D+JI1uzu2IVMd
N7/hGpaSgoSmfAVU0b8Kp/AWWoQYbGZmJfuPdm+ELkl6BeFzkru8tmhJX0LBozyDEQBerdsd1vru
c5oteqH5NmSorjvavOdBYgWxXP2+vRi+Z7gGLNdV3GDxg7EObnRe1N92uAwCG2ByHV6y2q6OkVPd
Rc+c0Ta+GfeU2K8GnE0S9T74okOzhCDB12zFn/h2dGecvPSVz8N35yvNSQ5vKB5X06Pm9Y78aK6a
w0jIwyfMumVCuJI+zTdoC9vBzk+OsQtBnV5EG6mt265hZTgDqYbWCalOdIUsCukU//a00rGXRy7Y
axse9c6zsFOkcDyovM6GYUvithWBhUX0lLbWADYvikNY70BUT0q7D5OzPly1DGnXrMqr0O5XcChX
43peP91BGmnk01SfG5pXBzDeR/CpMD5dm42nysuHKGLChQfeiSDJivFxvat3/r6wyx0qaVfYnV78
1Yn8ATtZJ2vCWOy2croPPFWd6Jg8z8ZuGQaULt41wt6KzxOEJ95GAXQcesquKtbVR3A1v0bPwTNW
Ukmxxs0FANStPtgQVEIbAHvs9lPj41rBdTbP41X7GaLgNpmXY56jEWeNsNnRSSJY6ZLd2foqvlfm
YwiQILiM/1GVYMQjecGdKsnYJsGXfAO1fGou7fV0O/VQOVlAYQms82siwHQ3dhRhJWxrT3epuJgf
MmA+WJ8m5Jsn457BdbPNT9l2eqvhBx20KxgdgIHa82XxY4cSRJ4mREvjBXOxiiTFHsMnmwm5ULzn
K9164d0TnUp09JeB4SLOTauBwcVukLzHAIZMtw7fJ8goLDzIouaVyukZmaPU6aqhj6HuxNc1R6kR
XNGghOg8FI+0mxwVdXFMHMlut2DgJvxPFgTtUTjHaDQWxyZIzKv60m4NJs+szq1dTairmKlIfJob
D7eHGF0RaZDv2ilTbSx/itEz8XYz3VT1cGBunqTTcJHbo75RN0WISe2+arz6Ln1uTZgEsKEOvXA9
bRBbRK5lF6+IDFc82ZzYpVmYHsy0z2Zo691OzNziCUBrmZKsaaaM+3q0VTy0lvTyE65D4kmr7+UC
X6/r/CVFEnW2bHNdbZQb1bOW3eUQes1m2GX3AYJC2QPccroVb74tbHo33IbbYYfyyDNsulcH/YVr
bSYmD5BygMMa0CvN9h2BX90m9TpG9NjXna2ttg1By6WbHoeo3m671XA1XY8XDVSwABKr+GG13a1p
qdZoQ+zlvwp+8Y/LDwQKXP5GBcTF8r3L3HA8LlkWHqE6i6f8qqjOfXGDnsuqDkXywmNnfcgYuUBn
uFFvliedPVjf1iZ5zJfY3BeId0dwP0eFqyZt2oKnTjvKN+KNAc/2iRF3+hBI95l6Ef54jvQN4LzQ
kjPvdea9mB3wI5hTm+U4wZtrWCeeHBE+sMoZAdAeylfSp+ouK7SFcpqYNaPm1GCHzBY8QrPwAvM5
5kQYQkANw5COfSCt4GHtDTzGbtrca3hghmJhMfAFImUIO0M7Ce/hsWtPFmrnwQGj1j7GY3rVYHq8
rzQEZT0MD69vn2eMROiOkPMIl/o+aB1luJs+pHAlY4DN7ugQXSMwhLmzuOjgA2YfpYFrWLcTBRY0
q1A/ayQV3YWlPfKUAr62u7bY69WxEqACkrq30K3gXJSSl6WuckWC5oYVXcAltoWHuY4+ipkJU5bH
F9xzTgjzryeCj0BuD6CgEm5WC5QLukydGdhaf5RQGITd2Zo6rKUwQADKT9RtW7i4iKNCqiSnhlkF
r79kKSfUZQWS6C9ybWS1mOCl9ozSbdoANkbCI0bnOFVbLJDh2oy2o3pd50941mKbVz/ahuFN4DXt
mqf8kwK7Kbb9R4VQdNU/N5dwn18DVsAdH2BSmmv9TdvNTrjJHVbo9R2v6L49ZmdUYw8UL+ld99qg
Hz2S5dVtci+wAV7t1uNJrHfGS38db5JylV+X11G7idKDwCqf7xB5hFedimkhHoxrgxoI019ScsQH
yEwF0PAjU5y0vkPh6T/0ZMEkbj66EDTwZ6HrxVoVDciblrJNP0KxhSWbQMYr1wZzWRBxIAKNtBlX
Z5pA7JS/VAI5dfXgjhP0QFADNX1jwsr8Dx6bZa70l1dCRc10lb4vnE0m3fpK5wagTYGfNd4ws+ut
MyazJJHfxe0uqNZVs2721V7KXWYTTekRTLhKnc/YMx3ttgMAP+EPCPHNJ5M0JBJ4JUOiRQgCftI4
MsQh7rsN0wW0DDBjPRANb2MdwI9NatsnhGly8Ng+TXYLXYvMRziA+kISQhU4tuv8eT6mGtLjteSw
H2zaq6QlF2ft71kUe3WnYkKZg4005JleRuyK8JDIcRnaCf26RQg0WHvwMqNdawYJUg5PEV2WYT2j
ThkXJRk01VK1p+sZK2eC0LFEsEmalYACVuMTrkHRC5XtCPgmXCJa+comysgCPLxNH7lLq/k9BMoL
6bt8qkTgIbw08+ZDyt/S5iKwTrW3LclFs7YqGaX36whrocyTmARhDlivhGe2XM1LzuFzDiEyBWxs
cRZGJ40AlvHQ1JHZexXU+1a8J6C972+MwBXlelciwrvTT6OCO92W0DGUpqs28bQx2Iq15SInRdls
10dAMpbhfXvXHmsvvyrOOnEhrKqLQhUf9DWh73wt7MKGCYhL/Oqu/K8G3vEZwAfIEC2RTHLjN05A
hvp3nsz37/8TeFf+BeSu6liu/YcL8yciofyYt/EFc0eygHkbQMa/v+svOEL9l4VjEPGKskpk0cKs
+Qewu7yYMnyX0n09a3NBK76gET0h4lhc0JuLSqNTL3apxaMj9YKbCfL4nKIRyqzETYf4SpqjYyGK
uAcGtploB9xnDm3P1izo+X5UZqeFkhuM0PNE2udmPiij4JaAGEHKb2LHsRLhK4YTAFihPKl1SHA3
1Bm1cWc5Xmls3SSmgrvGhxbSWAtOMA5La7Gs0pXrk3IRYvSCQ5xXic1JYu0V+mHbQbHTiWQYQ2jc
VQ1t4yOF4VBA3kaQdCgXr6CiPdQJGR7WhGU6GVlKuRVDzVEz1UuiAs4gFl0WoEiuSw7WInih2laR
PRCzYAvldWySPV6L6IMXF1zSM6zUG5HS4hi0nPkuwCXMFOHkD6hXoafKUAZqLnJGIY2ufSjMDfIP
uDpLjHm1LqTPPs4dcyT5YijejMTa+TMVptWHhMtVh0zLIq8faGsYr+Ii0GL8nejsprR4Y4Ur6Tza
milhOBnsq6gns8LE+TW35Tk9JjH9vNjZJvVFIzbIbVEdR+FGGz9CZXSDkSRJXFsYb6yU6V0BQZ9I
KZFTbTuIoxv3UHIFPF/FgQm3UbjWSD4clgQpQYAEoTPnnMgXMsYBH7XYyyh8pCB9mwppJ4/BLYkl
9K6ma/mDR5bQJhWDgx4YEK2q3rOi6VKKBJ+003aiO00b7A0CzYvVK6GnumulTVaoECZ8gBPV6K/9
jk0nmXA+L1pKDCXyH4t2aaszaDW6Ut1nUurIERwUgiMaFWxYOKSCtqskZTc2wi4TtU2ctLYi4NCr
GGRIQsC2mMR290pibhG3rar+xUBSKao0CAgW+rtQWqQAHybEA0nRr+Pws/MLfPqJKGfXSZHTlxGA
W59fG/pnPPGkVzjTCLjejqAOdcMnpApnjUm5ELyK8eC1VrdL5ZpeIQV96QiJG+KTIC6JLua6ERjO
ivLRomaoSbraCjGITFqP4UGbB1xwizTYTkFdrkyjuMpgVhuMVmLKoYyjFuzL0Cbv/nsnpcCyaJ8V
y9IMko4M9dcKr2WV+3FS+pPv/xNENiAiqoSa6izBsvaHdeV/lmzDQADNJFRVmKX+x9ftz0mp+q/F
dMbCuO3fa/MXQxoylxCM4e4pEfm2pLb9k1Ub88pvq/a3U9c40tdVW82YWxQJ6UppqnkY5z9o0XRT
s/dreAiHib8X8QP0RcecER4k72IJ7jtJNsleq9CXjn3aT+hFoo0pmnY4oi4eDgLEswET70GGLmus
5TI9VvhacZccUcY4RtGAUM9hUh3lqnUN0b8qh5bSZ5yesmJmEcm6W6VS96UVKpSRWEU2GbZQ+FxM
sXGHqtkrDTi/IkmkWlwdmzlDqKhjcNbH4TkGf1RzfC7UnqBuDR+LigztsNxpMh1JBrgy+J6A2lgf
WHsGfysMwsWsi7dqUHHipGEMIlubNY8A1Jsp3ln5dBFC4RCn8qaVLz4OdrxMttg061bsbwhHvM79
zu7Af7DxbBYzgXw+Kclgt9FSflNw+rpdygjDQwArXxsbohnb8xx0O5+uIiPtWs4bmaUT2Td8IVye
b0RDuNPqfO9b4W02ifYgZvsGrK4AByQ8jdgb80GpjzicYR4jrmcFZahVYSs8HFIgY0s1HSYlaxyo
9gRjMyAlT51CWTZnT+TS40pxMsL0okqlQG3Fu3rIdmpmbvOxfEMI2YI3Y5Be01AOL4U+wA+7M6V7
Lb7NE+iXUgcrsGTW7VRL25zGjpxUjwL2K0URehJLsSUBvOeYZAy+qymilyaKF7TwYcR4dkRgkJCE
pCBH5VdREJCsOU0zGXojdmkvPfRxDdanCC8/lxoXw0sn6e/88Vru9ZXEhDiSEVBIhgMBGEoPjCxT
36ZM7yeayQj829Lwlmao0RNMmhQovLlNUpzci1PhRuoN+MxWmeguM5KUU1sloltSwdvAn+QUIwCt
xWCogj7KACOS7KZkyxGfUu22QiqlS+MmLa6GWKcRQ/jd0HVWqAtYwXNG9GFqoAWMDkMrOdHcvaUS
IFchg35IFq3kZJ6MnPapi/tjIXf4ntG1plPMECEbUNcTf2EkpbzOcuE2TP0bwTLWWgAxVSO0VoUP
gBJwnMkT0QrAbzjH9TQii9e0XTZYThBadAEl5jVTq17NDBZXmspwHRVTIof3lgmDncqgJ7dr1STD
o6+xkedz8m5yvYSXzHvTYpMKu5Mh9o+yAppfZZdajjZiKRxFElBRW4jGatKZRYx6j4duf8APnOFI
qGPcKHML1B0hxSbMJPNxDNNLT76ZoWkvwlA/Zjy4Qz3wNBXB06Dmj8xhbZP3dSWHfHKhMFZHtOaZ
p5JmM84ShnT0nUEQe4GhhkiFIhut9l5taZnUbi81NZJ6SGMt3EEfTDwJsBrS0/qNUTAY8vSYKtMx
YROO9ZsMwLLBs1+uE49IRXyF4vpZK5U99pKrCcvJTKwPJCg8JcwRRC2/nUG5R1O9pGPE2zYgvs9w
JsGlE8iagLZixFpF0UX8dLsKGSPScDMBks5ziqBCp9wqlByZa7BJ0vBJ7h50CZesrP2QepHuXpA7
tywgKxZFRlETL4OYjopkmCltpQhTHaVGk5pk66BMcPdfclZrhtrL5z1gTmhGK8EwnZIBOWkELF8C
aGfgYWtwCeoO/+J62uIwgX2UbshHuRHf59kvoOLVDyW6rsLQ3GTAnttQFKYtpvGY9UPoxlZ91yDO
60o8a1vzzqpDL6oDNBRWvm/i5znvcMtKRjC/yVDWZhI9C0KKHUFlF6oClA4bf/NfXURYOo0Us2LU
4ob0G7qV+n0SzU78/fv/LCLMf8losxkqi+z6f2nEDSztFGJVWMvZNP9NqPqrgpARh/OHmKUsvrF0
Y39yrTCNpa6QCF35j6jiH1UQf7N//Xbef0ypv/R9gZbFgljj+9HHjd1Nz2YuPioJZnaGUb/oFupb
s8aC+iOtRfHWH432PQrbTdXHSIAodXkfpAi+kTo9FDJCuaoIH+Sp3vs+tKGyuPCKODGStL7/nIwb
keHLILGXZSGzH2MyvNTX7gYB+6L4BXMKO02ZJNUGtKJuPXbaa4IRmB7EmJEmRzbtXTWk+F/rthRv
REZ6iXiFp6+T6E+akLkW8yEdA+xizqj08RhJ+lNO1RyzfRtSQk/LSCRWXWLLT1ULqUXobhZf7KwS
tgUD0IH9MJuYvBLPyInK2iv+sF6zGLmGEUMxoYJQ+qA0bAeIwaec1il0JWsB5Bi0yWzyeeIM5eBA
hLpafLAT9FJyAsdEBnbpK1sw45MMa0luEfR1N6OCcCmtVj5BBh39DSvGVR4QlWoZjmzIDqXpWsMJ
yUgH219Iyil0yQmEqbPORSh5VHPET2JnM8ABj9u9T8ATYC9XknTMTRi0BbuoZnTAWL7pbivMPWa4
sGaS3FaGf1vjtMEVIGdO7lrEJKIQecrQvxrB3pAxUG+l5wkF9FRSvc1uaTLEMNuzgG0p0aHY+VFG
BYJtlMUubrLXGC+PyapJicIftk+DPZab96QKbv6QJMtMnst8K1RAWXTHSjZuEunZCpiVys3dYLWv
UlKzI+mubCSvrTE81ZAasgnHxDKz/bpnblPsjWhpfS2doZp89rvyoU5yW8hea+yz/C7a06J6Izyc
oPSdodOuUxFATDGi68GEpZDouzKsnyryAlWtuaopuVa5j8+5360jw8LLPB3PIVZXYZiRAp5VOm5V
sUiEQqontpK0dIBqKmzTVIfca7QJMoG6YsyatrL4Lqc5NYLQ4m6D9hvhaBk2N5js83GO98NoAMDJ
bLxqNqjlyg91zQl7zNAEhepO7dTbpm5uRgvV9Z1iMVDBQTfRA9/O1TI8ZAQcY05D0zwVLw0zsqHA
GKb8FLXyuslGuzHKHdlxKn5FEXhBB1U9Ic2mDeI7xU9s7BykerLjOSou6txuBaxWinC+Anxf17Lo
alKyDQbFEQt5U2XApUKMLj65woGaKfsxrjGThJFpq/pAsct0XhFQMydaxnA43gj1dB/6GCJOgXSM
xJx6tjkqPk9Ii/RhSCj8I8j8pSU7AUOHXMZPcEgs27ByWymZNvmovklD8SVoAsAb5FVCi6jduKtv
+lq9iqdhEzbSM3UjFQSkCvNzDq8SdYLTQpZKijbfgATKbDCxjJe8gU8FanYXTrmdM4Epa+MoSzLm
eQg7AW2G8DlCECl0TGpkudqaiHcCH4OgCTkXZUTBxINpXkkClaB0Tmy2OvmddDB1jXIVxVaJ69J/
8zapasj8yPIloAk+8G+2SXxZv/faf/v+P7fJJSAd+jBEYtDJHwhb9Nr09/riO4ublvyD+atK+AWV
CV39H3+yCAz/3CnptWVabAvIdfmmf4aQ8nN+wEctnIsM0YRmjectR+TCv3baki8AEURNTNdxqVkf
fAQ/DRDaH4/C/zuBbCF9fU2b/H6Yb45myTzHSV9zmFY66CTzCO1W9Mnr8aT0KaquTRiFQojpVHn3
6wMvEshfHXe5/C9lQDn7Ujw3HJeZ2QiJBWEvFoPmtsTS80MZfnOZ38HmP64Sfp0kGpRGfP3xaGk7
VancYRuJSdrW9N+hwOMv07g56oJfX5e03LC/XdiXQ31DSEyjDzp1Zp3K0sGNYIyxvxDfsArkRxG7
7aqcceCSPLo4tETBNT7PtmSIXgPK/JszWZ6Qv50J1ncwCFUJg+tvZzJk3RyPQ8FFpzTlNSBgTuxI
SB2DY0dfdE9kQjtVj9hP8yRVt6cIdRk47q9P4++IEc/xl7P4poWNa3UIO4VbT7D9Yx0xJC23VlTi
URLcjcwif320n37Qfx1N+kbmt0oEAzNJHRtJOJuLpQf+64P1OkD++PWBpOXu/eLuSt/YlCTvSBX7
YbzRmWSb3UAO23AoSGutGJ9KbWmLFWhS8KhwFmp5vVinIONhPC/hmRHN2L1kKHGV8vrX5/W7GyD/
+KSTUxNVvcnt7uSdMr81zXmsLyny1V8f5qer05f7/G3ZwLLO90eLw/gtyamBCU5N+yhYvznMH5/X
r+7yt6cn1YV87CQ+T0v6aNT9ZCp2TLp2NSHuVLZ68YTUEItB+TeZ7j+9iwCtNEmSZmiLMv3r6pQ2
YltoI4c1/K0YYTJVPRqooTuyqf8P9/HLgb59XJlhNdUUcx+j8ToZH4lXTSnMf32Mnz+qXw6yLBRf
1tpJLrjOjKtRpoVGGlXutAgDEK2VN/4MMmnhaUz6oEBUQhowmMWYhX5lnSX7Gns6aQruBP/DFP3j
r0/spw/Rl/P69hBZyRgn3cjFm/JVHaB96z2Qsd8sg8sP+dsT9OUg3zaaKWeqqUdcPI2Sa4SI2fv9
ry/jd0dYHqYvt9c3mZdNRF9uFle8UIMg0Qi/+Qj/4Gb//SqAC0SNJt3Svh1DwXV8FAzWcqlQ8Y/E
/AwgN24MT8bgvOgnhqbBOmdCEyLhmWrzytRfZThnKpyhGKKSHmEjDs/KQkWBIW49YArA1OpzFKk2
5wXAeffHZwUDgam5ErLARX1yiCL4IfVxTjEki3gskFdaHXkiqIybcGfwDoolnAhwRgF3LyU4JzIa
nuhqNk/9UGzapPAsGD56kqwL/+3XN/2nyy+Q2Z835NuOTogJ4ZzEZG8yjLjL3lboHQyYO3JD+nLq
lOjDf33Any8Jfx3w225adTX+siafQKwHSHBRT3ZPiFzGNN/8+kAL1vKTJ/avI31b88y4bhuy5GH2
5DDwsNYCfEek0y77+KrOm52S8zlnMi4pBtNjojFM+V6Rr3ns1omxr32YK5F4F1nM7ZL0bPhQk8EJ
BPJqZtzF8D2NFctt1TsDA1g6RVtNzkWpwLecV0KSuxjprpndYsaPEvl5wiN1Hh7n9Dpr7oKyIT/m
VrPQ1eM3VonkP2drU0BUhot9gDtpHB1reGVap6xCoiQbiNCq316PE7wZS289yWjs0s/pfeHMVadB
OkR+tW6jD91ACjTlbpxCv9V2ZQSFv7Uz7SM1frO4/3zZ+d/7q3+rEUYpz/Qs4f76uHYb+hNzcCu6
/PpD/Gl5+9fjqX/bQLKu0SJSaeJNIFrb2ifJMw6uZKSpKmznJJdOzSJGDra/PupPa60vR/22mwT9
GChDQk2ykAOwy4otXkI83eg8m/E36+rP3wcAQ4woGUp+r7T0HGfYMOAKI/Go6M9BxVpSu2Ur/p/e
u7+O8+1OtnlRFbrGcVKp85KGwVt6MPrCSdvU+/Xd+/lz8deRvt09vUibqWi4e2XJ5H7M1hV+g5M4
/W4t/91xvm3HUaOlc29mS4eQboQYdqmF9VqYTjczrHMf1/wWPEQmuUoI1U1jwb7T3jvps8T7ZDIc
Q4EuPOv7pHjGT8DNDbihZPXWUUG8QbaFtpXJJ8v6LLMCQYotwr/2A/d/uDuPJbmtNeu+SsedQw2P
g4j/9iAN0pvyZoIoC+89nv5foMjLYpEttqaKUIREFavSVALnM3uvnVjxriDDOA4Vhw3FNRuewCDC
oRNbSz+kde4YCQgBwJnspwa8bRa690Hpn3x2DK0ryGw36JxIMwqrGzerF2PZrtDvOLVsHoPR/JNz
9L/2pZOm6Rc3we+/jOnQ/XCoRnaike/KL0MqvFffTA4BCjW9fBfFQxY/EyBFrCxmezbRYdbtbMma
FxZBo+QDWylTGvjHFsSLrEG8Gy0SrwclddtCWNPzu4BhpRS9VC7yyn6dp++sPeYV2yRJW/aoRn3/
JWFGNJT3Bq4VQ3/LlfKY9fJ2qLDrZtFvPuC/LB900tjAEmE4sz4dLLmXtIXOmGuNiJV7ZYad9qsN
/X99N3/5idNNwtgNvGnsBn58MxVbBJqb84lDHjT32eL5JO/6vzm3fvcgn35jaWf2Q23yOmKcJTBy
J1QywQHjb+47v3oYAbPWNAzFJBXv08NkrdlkQjA4kPILO72XUaak3tcJ2d96wz4+yPQkPnz6DD13
C1vFGxP6Z0NcM3m19eI39wFlup98rum+j7ag2v/4ICJVSz1veCUln+aWagKfDERoYlnmMtw5SYo4
gs9eALJOANRMflN9TyqUv3z8T5+KLqgiIcmcg1WkrFvb0HZap4mjV2TPQ2K9F+NNrJrLvA1WkYfW
NIfmJtgGSiPrUBMijrEdGmOtFVc6+Fyf5aJVQZC22QmEw3uc5Q9qhHg4Z8QPdMmJ7H0YARmVMH4k
9Itae2Ob4TaTs4UnKGS6uELVNbI6laVdHOfn3jfOU5Xx1zd5fZoY/vSyybBTgB3IjPf0T297i+3Z
lWOZrqNXb+KQzIpKW+ZNcxwNpPh6rFVL9trpUWd+APtJ7VUntqVqb5XhUekRfZfo6oRXL4bQM5fZ
0MmHSCEWVsjDuvUIoPEf3P7cuSQGMWEEdBuv+wBUoDnMQjnYjR4xaPW7DHgmh4cxEHIUTdkbLMBI
++hNbWOzPw7DQ4vO2nePDQDWVucj4Um3JiqOTpvgT+qFgfhEROgg5CsD8nuLkiFrIUQ2dzKx1VXF
H9PgXEbeqwfavsry7aAPq2BIVukkBZ/EJYq1y837Qr2M3X4la3wlKLddUa9TFTQX7Ei1QRbmZhvb
O6mERBmQhjWndO8sVhN+2VxzZMybLMfH3141vr6s0FzWfoMuJcTRpDoC4VotYJQmerQ0ooDE0nbR
htGVniuEyxvnVjfWKnYwfieHEp26xgHTVdLarvVtUYROCbJAjBexxSonv6iy9GIggFsI+O+B6nQh
Ek9pWPmoBDVZAVmvcERYRzUydko2GXeeyqDdCG84JsTeC9wMebORmm7lB7fQgakqjmmDlwSAyqii
TFQYz9vIr4vginIZ1163KqBQ43kzDPmKreqsaUj7G5GUW/mlNRjLOOakTK+EHS4Feo9y4PPBIuoi
y990Y+Kv27dVdBAhZs4mW4UYuC28i0WB10lUG5Olidr1yxEfiRRVFIQvFpJSVg45uZJw3it1zr9x
SPE+kvMXGgdLdzdK+holxO+gpXKxQ4iBiigmsL6LFpVWIa24aUk80Il2DNqznNQbXfbXfb5px5p0
wfJaGVj4VAkPn8z6nm1YvrATnoVrOKVmrVXltQATpkacqa20rCSxiQTZVMRz9sjqA7taJZNLAKKu
2ordoCobKbHZd4VEbSpLeQCA34LE0foSIhCf8TBEA6G6xHfF3b6tR3Z44i6o2ydRY5xTpfvCwinA
pJDUC7RZMhCKPkNCBqtISXa6R/+C8lXV2IKlOfvITLRkz6u4CNLnUm3jtYoqivgDCGO0FEZrwWdL
Tzq2FxWLP63ITrO8EzHFc5XU0eEYu9U2AnzUGgTIILkyPXsewsZUUmOT1a9JdJvpsGvG4C4vn/PW
nTVDxYduMimoa7/Ew9btUz1d5Gl+bBE3WXGNDYS7tXbP5G0GmHDje7eormaqlVCBA6OC2WRaDaD8
0qlwYLs4Sd2ECqsp7YVf+edQNsk9k2fuiFSNdPULuUvEg1bDcDK7d/aDp9KeUpab8c3svRdbYnXs
E2Ft6eWqUE3CG0zcU12eLVODtTgJTrjrBOonu9bWcuutEzKR2pAEK2YuFV2ae2p97JSDze1IH3R1
OcjSutKxThnEUruox1o+eH7x4hXSswIeCFXbTiGTQC2wSMCzdS2W14q/H83MUXPppu+HpRlxkhGq
/NTJJUzNlnBjY1k2CLZwL+UtVVZrX+oghDuP5anlX6im5MSKkVwagwlTpT0NgmbF9RD8oqczJ10d
+jqvz5clejsBw9DrpXOIDs9Cj1eahqMk9qpCp8dPxbGYbwX6PX8S8rko+gyUfSmDkTGVjuHo41F0
SVXUUQHKirat4ajwW8lXg6nfGDH3PLJJmY+rW8WqrZmOprDlV5mFsL1cPd1UOPtkmZgyP8xuFShU
auOyRVSRs3ALFOpa4LE2dQBY4TMCcexGBMrJ5aYpsb71xqL0ipmXHGIyOEZYsmlf7VQ7rgAw5jur
FRcK4miSQTI1BT1nbqNY3RaB67Ru5RT2AikZ1DuC69ADoBcEjJRSozbcDYj+K0mXlJApqCot84Dz
qBnJ/Ew3oU7GVDdpCKV8oSpg4n0oI+JJF9chx62OgtlQsMQwt5lGORpdv5LhbJWxdtmAWDL40W72
3uTWsc7x4dg4p/UeUMVbY8UL2C9kcm9iZHsFRyIE1cIuLvvsGeskCtaF28ow7N1FVsFaNjT3Xrfx
2qndQxc1WxMYszkEl1VpQ+QgWoopPdmbPjr2PCFEzGfbrQbE6Sob23adZLR+0yz/WEgKXShoCSfS
Eaol9C2TAOdjjeeHCDG7jnpVXiU36BTxgv11qfFpFfTzI3wqVWXUZV6Bxms9aMmWZKNNOrxbaX+0
9GRblRbqvFOrkLdFfEgpnHww5kh0YEhay79+Ir98pSaiZTTAvNYv8+EP1Wwum6VcpLTQbvXkZSSB
mSSWRaXy5xv63z9UzdUX08dLlg9l4Pn1pz/+z3WW8M//m77nP3/nf378I9/y9UcunuqnH/6wTJkj
DhfNWzlcvqErqL85TKa/+X/94lco1fWQv/37X3lW1U/xPHt9+2ktzJ6Wj4AAMSXzOfjwjk4P9vWH
HJ8SfogqIFT99vu/rZVN0rf5VBG1wQeLzS2Dk28SbvMPWLg6u1z+7yTM+q6+YjVJe2ZBCaEFnKa7
33fKxJPa/EBFyFPi1t8KFBXm1Ex+6jk+vm7t0+zLH+xk9AS9Xycd+1PtYEUXh9qecWOHkQ9+Ya2v
kBfitzVmRT7nSLffd7fd/OJq6xIx+K45Qb5DBFUdfa5VAQpveRUe4sHxNADtp/F+wDiDKVd9RgIR
gRFR91OIBCY9wD/jwswWzKgDbnBQX815CL5Ha3b8Ia3nmMZpFs0O2jrKZTQc88mPXUIYPJAXWM1z
ZSbHS9txVccFT+g6PaSJDRE2MgX6A67P4tkql5XhSPxQ7mfk21hHj6al4cC4re+mNMN0zSy7eoH7
g5iyRWq7QIlLEi8WjYxYyllwznfZlgDS+CEHS4UZg0SP9rrVFqZxZRTL/q7YVtRW3OExoRIo6tlX
RN89J5S1+TbU1gjEozm4BFhczCtiZTstq1b5ZhhOFRITsUlmh2FevTPAxyyyhCl2gsX4yGGCdWMP
qTVnqIJL8cqQSFTeNBoK6XDB2SJnhLauPJIlAT92Dy2UQF9eUMBVsx27W6tdq9qNaW5jlJbUTepa
Ab6KNHuKYBiBd+4J71ZIEDIfR3eB4gXjUz8u5HM1bKuRbEXX22RwDV7V6jEFD4UO/5rms56swxwT
VM1zThGFNi3YRxPS9kEOMQ770Fed+rqttpV/at5T2j/OV3Omwdzrr0ugBADfozffhI3E4bTOu42m
7sDD48oeX7LmKOyL9iK9aTlbqP7UddY4rnmfJNvM3UmWjXaM3gET2C419xQcRLtCd2hQArL7O3Jy
EAgjSrjbyZ5sET3e6qUDONRAk5NgXyXUEO16DU9srq6b+gbVamptSqZgQFc9B4SVZcOavEfoTprY
BOeF/yWhkOOkJuwoKpettwkvJC4XkArpxZg7KL/EcCRH3LcJOX+R7gMABvoyuA26U32KQyeLbxGc
5929ROhlN1to3lbr1lZ9MopFQEhEsjD9Dfj6ZQvo3QbiPmutY9s+GMGRB247Tr5NssiyC09s8/xm
YjNqL65y41JYr4cK+8As0VY1dde6xgGgnf2X4WBPeb6HGJw+zdTIc+Us59eMHK9fe/llitP+Bv8y
dmBqkth8dEuxslIQz9K6Oxvl82Cu/XFZnc2auIl1Ya4BT5Hw9CZD6O1Bp2N6mzGX18orkPVeuzal
lcBj2jgNZNY4VeamdiQ9ODEfsp7J4KHC3JvPiQS9yaZr26m40Pwds60sv5J7Lhfg73RKgJhV0lqh
Lax6G2rkcgpq667q/li8+zVdwEtQk86GWHFnVfdmdNXRCqRrBgS0s2GwD0AfxPNWWTCspUsQ/Twh
PQ+RTGo7wliYmgZnYVXTpRbm2eq8NfecXiI8hOZmZb5hMU5eEoP0NFIij4b9kDZvKkELOCoAcw6X
UrlrLdBfM/Z5YX/io0yLlj3KeOKrO48cYYOhQXpfdk7tM2iFPw30wkQZd+ODkM6quzBeZggB9BWC
dOC1qn1dudcK9zk0o9WdaM7iGRlg3yzS4dg/SNfxAfHf2j4YF9KqcMx1fpHfhDegEU7oCpV7ckv2
RHI+JrcEHZM63BaXbXBrPVQtNJBhMWaHklWGxt0vwJ4NAqHc+YwUu5MP3cPepsFtGT9PokvlluTb
aPqozXI8A5A+5PCNUGNYxx4vzwkQA6I20nYjuUfjtpVhHhz710a7AOFdqPf0Oni7QSRjP47iTQA0
B0qnRMPMAVINeyNaMlPBei4i1Dw0tZvoPiPnhQ7Z8rfhjXJIVJIDn90pJDcFJnyMr3u8b6m2D/MT
0yQ12dbVxmCQCNGHJwYJTiV4tpw3sAuVbQL5jUzT9YgJecGWmhYt3UTaFgleXCyVEiCp2IftMZGn
IAI72wNhiP2bMDw33HYhHvCgGFoU+h93CZbthLFdVDu6SP/R1Vdlegqzk3wLWNGql88aNj8fzM9M
04kp2RSWY+nrQt1BSERYeH4+1VeTLeDAsGCuHc2Nu8luBME70LDYsXHhdEchTbDnG4tfCvcAkm+G
qTfFQY5yovM9YrQhrPBvIidQQXEmjfZIhsaMwLcZyv9duOAPgAryhrQKhVfTVNlOVIwlS5yGrgbn
xeRDqsCaQiJdnGWxb41TxYQcVfUibM8ZuunuIauhBfd3wDiv3Hrfwm0ZS059319ZQHphI5NTFDwN
t/mdHVyDdIGxjojxIF0yLeJwI6gR4bGWnsFP+uOi8TbWs4pUIDlH5iJ6RFegsHkinCFC4JpwyYMC
141bCQZjAY020/dBpl6FOHXyZW3smG8GRbdB+JSVGxtvk0UM3l1o0fxyp7Lil1wo0Maui3wz3hQO
fid9zWwhyw5dg9GmIDBKPVtMTjpI1nkMBiiCCFTJ8KRqFeUya3RWksCgBAjsHNDjokyb2xhgpWuv
NbdvZ0M7PrboWckYzOLL3rbphZOEF91zk8ep3xJvrWyuDLEEndXfGydMm3j/D6SLR5t0pr7AdjEH
n98pPiY87TkEBzCa3LHk1pEWerUDIANw/eYdX0/DD19njtE8pps8b+fRUcHmi0VqwUmFGffo9sM1
a3Y4EbKAFjYbq1lkcgFdehhgmcQBndBBRb6DP1fYucQwed7hjASYWz9Ut+c/y8H/wn1xzkBWVv/+
12Rg/LlKFPArTfBzhq58Wq5nRSubWuUDpRBEMRPA/J7I6PJ0GrsjOCAtubfthWayyQy21/KbP+4R
mRch8y2aXHM2OPhcO4BFFzo3GB1oCdJyPNZbLLnSWdqMhROmdIcEoZMOqTrBazvSE55sb90Bcwno
bRsipX6zkv0Ccv2p9v3wqj4tWirT0nqjofYFHMaNrRhW1IOJ2F9O+QlUs8MefGc7LEfNIbwqX8T2
raqtDdDK/dalv/jvb93KL95i8Ysp9JRf8e0t/vJkP/RkcTpYRKfyZEL8UHOj2VnjvjkEWxTsM996
LFmfaA6lJfpkEHiyQ7eM07sHyVIvymLv6oTQH6rizs6c9NEn2+eJCBnc622/1Iz5eAV2UgA/Us42
Pq1hlYPEUMtH/OdxerA7h6mVJm7yZC5BvdExFjn87rjcEo1TOXXRpZ2T4FK7KN2zjwoB2EuxGPJD
e8zB1xzdpUDxHc6Tp2DthO4meWI2Zb1mEp/jnTfug+FW32E6ayC6bFMCY8Pll7fvn9pq4s3VDFMo
pm7+lquMG++nVvPz939rNZEp08/rApky5t+PccmTW9jSoFEylmSv+KUL/d5tsrDHQciA4ovsmQXI
926Tr4BVhhfx1X786TP9Z7/vvWGkiQcvSz/eRlTrFxsmRRaIr2QVhYD+WUbH15Kw7uJojdn5Wiuj
8DEL9foJqbz9EgVt95SbA7PXOAH2wFiUwkydxYSR6v5Bz6D2TZy0TZ7CZGeSJE2gq653igQGym2f
4/Ms84si7AmBoHhPCoyQQnhXZeK0pCONUjOTh8GRlQBa/bCqFI2fJgfkS+nMg8VceMaTZu9qlv2B
AVguKlYuU1XDvjHd+6SJ15aQDkZEnjy8cySVi7q3F1XWboc6WuZKs671xiki1bGh0QV+uVAzLlNo
93LYzywB5krN71hmkVZf0F8zUU0G987z4T1mdnmyu+CIu+9opDDVCgndczEc+tBy6iivncFQbqsu
yDb4d0E6NhAB8c8lk5HO8/TXTLMSrNaPQ5fvcKWGi3wMVlYkPactGEQ5v3HDwnfyxrhPBXEisg6w
R5d1p8DOF1b5XWSwaEl1YxvY4yboS5bfKRAeXBv4eHEEtlgDTSyCNlZBTycTnUS2UbeWxRcvodp2
jmJ1R3UsLxQ9O2pltRPqeNIDwE9M2/Wuv4s1fntKydYTTmRj4F90ASS5yXAOzYrqqxug1/KuC+NQ
thqJe9vIflBKeevX+llYF0LXNiLDZqGsC1LnSys9FyagIJIpDHVryPdSZxwr2H+KYUNi8iKGA4QF
0G57A55fcp/AWjblrd+vQltmhHzSlXVoP6nUA6N29NzrAsc641luriMHLpGdZv7MIDsA8YvnOars
VZO0j5J3KYJxU5h3FSGX3sjpzpyzpwszXDYI0atLjLw39eFFSfaL4eg9SClMSND3ZYl8U09yt4xS
qXwNUNSmfmAauipd8Y4Li8KDvloOX00dsg41gmvS0qTKgxjfLJ3Stq+Y4Jsk7UkKP5y8Pkm5b43x
LgvNTY8LuzfIz5MwmYT6QQl4W6G99bq9SZTL1AJ0b0JxFviyzWXMUlF04XKk3AJGS+304LGj8UYm
BrAnzLUlPyrGDSb5ylRn9lDtTbU4RCC7LMmnDFNBPyNqDoknE/jhwQrjZ6mJ5BpZFQUt+wE+Yqju
AF8N3tbC1zoEbflUi6beSjHxF5ZRsGy6QsMGAEx2UrgVXis2bVk/eQM6tqYmptic9Wp4G5jFdUyS
aVUfMOUe/8lHh2xCaLGIi1Q0EoUpIv5TZPw8pcShyeDw7csMdfP6738Z3HB/+v7vRwcnBygh0/5q
VfnPkJKTA98oRd9UnFggf77PKZlf6lhcZN1AGY1ihS99OzmYejJZVtjUW6bAXGr9HZeo+Png+PGJ
fypAB3jecSSl1RoYOperv1Ssd6jaM4pS4kUA/hjmInbXpuUeRzue91SYIiWpnQboOmleQiu9ZPj+
3o35rUTnm7iwhUs9OJI+/uaZksyUIcKZIR6b0GOiCSGWjQQ3yTfeLnJr0MYCBzecgUbA4ipp8vxu
HLmxZWTgMm4yU2HCdMgPmqaly1Di2pDZh0S9DKy78Ur2+H7Sy4R2uTmtt6hR4bNJSSNSt1xBhE5v
OIFdXKsEnJOZWm70lEBXWaZjrynqom2tGRtXdsnfJlGbe2d0HIj0dMtLRY6PQ2UxeOzFpWDaZBAA
r+TzrMOA7k68O1l5jRumNIro43UusQitgiTatwNwtUF9+edeTJQ7lCLESdiGwoUxKc7+6mKSDT6U
Hy+mX3z/14tJyH8w6qfKwjeNworR/39G/nyJK0bXZEs1IHx9Ge1/q8PMPzR8bSpAA0uz+E8+5N+v
JmK5Vb5kgm6RZTRhf6MOA2TxqZ/79NSn5/dx1VW2ddcKpdTWo98iGyANSe82OhxDWUNoWywN+MsQ
UyA7irk/KoxX80XeXKUj6zpmQTYpNGWO7bnSXwD0mcwY6+aUps+xftngCAV1G/X1Cd3JxquJrk4Y
5pvGa5f1Fyr0u6JncBuH87Sobo0KGN/gLc2xBoVRJQTWXpVVt5QV+pDamndt/KT6+a6Upqw6Bu4S
C86wOXQGLueoQPdhE7NhjiT7OIHJNKQ3yebwCDNOaZX8/NqSJUeWuDtUxE4q+jm3rLWXKY5WS2cd
t5cJXTLVGohUE2FPuqhC+RjSbEcDE5AUNFWjI7lhv190mCFEc2rglY8ZbH1ccOR5HoIqPXu9f5VU
xS7S7HWOTTaJqpPOdEpX3uQvm0RxXTFAGBtwGr41dxvtFMocia4rY6omACKBX2tQTUb6hR4867Vw
3ByN9NpPdNylLswU/MswSPNAW/sR/GOj78jKZJ5ndms5Kgk3cNQRWW/wFFrGVkaCr8byRjGChfB3
pXeqjWbRuSSxaTxLVFqeJ5+iqF51/vBs90tvqE5DAPZZtVd9wjMljYDCD2yYi/xDrPocUJa4sJHk
tBh9Iwgx7dCfSzEIOONikRAWGCcM5215QFuaSgsb9yzaHDbbW12qNnkybDVJPslQK6xYHhxc1BXy
H0sixahbEHE/OoU8AQwHSJCxP62C72zNPnX8DM8Es25DndCIeMc4u0JovDJFjbAV3TrMzJDJTiLr
xyRQ/tSG/yMbSzo7jCDwp+jk4FD9boep6Qw8frih/fz936oD8YfQDEyMqOQ0jZaV7/y2w7T/wP3K
IlLAAmQd+XGNafAlAg4YsKliiuXkNvTthgahSjcxUlFPwLcCbPV3bmjqT2vMzy/9U33QofrwMGOU
9GDltZ/QGUo0Mt7ImqvV36H8LSM2YoN4dWlcUM6gZBrFKoVYEpnNndBg92CtlmmNhEmCdZKsfHLW
AK2stVBZmS18fiR7KtGY4WhdGqO7VHPfWiWduKpBSyv2OB9tgPCl6K9k8BG+xQ7NjxW86IMTt9Y+
tshcswvkaN1FFkpcr4JwqkBdJXZhAXZT95ZPoJWEiQcDhUQ/bFfKCQzcqxUoqEky/z5MzqJGEdHq
DGctnzu0q8Kca5wMVaHcttuM/66J5mxYO5hG5EQKl2uZiOOAws2MjBcVNgz/w50HVX2MfJ5IBKBU
X4xgt8PmsjXycxDKq9zDO49Mo4U/IKEiWY6J+RjVoU38IUF6VQoXPWhWulahVkwNx+3MlWjC57KC
fqzYl2ZVMhhM7xNZWdUiPsNNKxaNPyB3gGaElbhkL5VE5rJqNadB11HK+xqeEcN85VQNj35jO7n1
BsmAJQnpatWtRxGmke9TtMuIBrIKXLR97cGe1m7VuJaxpOi54fRpeeN37THwQkclyYX9wQvxryAU
1YtJJSNMJ4lGZ7Tlbat7N0FnEiMoxRu1lVc9zydWzH2W+zs/MeeT8jQCkeR7Tpvj3Ay9DNDQZcYi
pySn2JgWc5Z2zFnlke6b9NkjK8EoSuNFpz2PE8t/bBdNCdtV2wdQBQyROJVxVA0ijc18A4HwQvHL
R7gFh8Z6VSogSx0Jh2p7Dgpp2fgRdMuLzrIXQBTmclbfx91JZwoYMaAXzOm8nKhujozCuKyTCNVl
vChY0OciQ7MubbXE2svxBdfm0ibOrqATZyy0yBhbxO2l0l70xXVaWMtcJ6yiee26+DCkxdwy7+UO
2m/W3RXhqULymftACU35JMYSWRAwluoawd+mbuv9INkpjfBwUgKwR5oEzR3idtfTtLUNgXJW/1zE
PdGjWJ5546Egd8G1FUUOWp6nworewgQodwhydyJjoSYM4bkF5GqZaXIM7fCujgNm2mC+zP66DmHC
Z707C/Gspc1TYUoEqyM7hG+Di9oNnzt9RLYH700I32UfFRN9AyTRjNQrs3MxEbGu8ksDhzUb2hby
Vt837//k8pd20GBISP8mc+/+614SbBtF4g+nBbyDT9//rfwlclkzBZNDZeoXJ+7Bt9OCNGbwiKo8
uQ5Q2ohJrf+t/CWOmQ0MdTOtnsxp80H0Qhzz9BRtKuaJfMDc8G+Uvxj8fyp/f3jq6vT1D7N2Xanl
ASWpvY7G+hy52aox+2VnipXhjfdaIJAjSH/enSRRXqeQ6Hz86bWLx6ZWb7SoupuClGzimvv4EvDZ
hTwyKxPaUuouSwv783ikqSTy6nYY06WuEdJAcrNWw8XplXnOSM5CuOFbxi6B/DW5wPCq7GKfEAXP
RH+G6MD22pNdgI7N9b2eCxQfA+YUbWGlwGxdR5+MML6xB7eKaIUb3fCuZOFl05AckULkidmmmSzf
VHkRENIVsl7pVQMeT/YwdMmyirQbK0FE6d1WDLcw+q9KAr6MJtq26giTWoKNX6bXbsQ4Shs3HVq/
1IdXpHM1o3hQw1VjuTfjtJwoOJTmdQr9GQHnzMskqllqfJXyGT2FoT/FcXPSjWfb2lbcIlvFX4zk
VM0SKWMeF5wDDfgB8yyANiOMI3yaScDUV8iXSdExPM0RIw31LKOU9Vn+mgXjvcQ+CKNZQvlBrGAt
KpMFRlw/odl88hT+QixZ996onloZ6qp5EgOuNKTIG4ukBLriS9yiMG9b25ph7Jl1XZPOcZZAK7P3
fV6ewPDFsGIGeL3WLERAGnk9yxQ5P0Wj7vSdtwg7E/F1CBNYX7Sa9FRTUswi1ldEud1FfXY/dJYT
GKRsZ4+aKh1Bau9axLuNhn7aVS9SM21mRQGlu8hWpmoVcwAAT2R/sDKT3ky8833Ga+ZZGho7Pr05
d3COczd6spv40srBCOTA6BbQI3rE2sFLxRiz5tjqjAuf7aeqUyyn5SaM7U0jgNCozaEEnB52SGj8
irNq3MugEMzm5Gq1AzrovjEYvLcQM8EBK+kd8MeFIt0NEmvlJ5UUOCmOnA8d9K/2AT+xv7j+ibia
MKbTsAjA9I8XYt4lnqhHSayL7tEy613kI1TJwnhN3NxilDjpq5yNMQNTVu+xi5IXOVENyF4qynOo
7BQzXKa2tA3kKSLpOggOjfQSSNkd3HlH53IaiaVJCVwNWTFWirSKU05kv0vbOfzo+4Yr0wDlDDuS
XX1Aq0WEeK8cyuomy/A3t09+El1S2z6IhKQh1FsuTOogKFdyzuejYeW5tHDLZSg+EtVftQkiJdlb
SV09oHbXTl0+vacEfVsyKZHROdTlVRermyIeoCKHyyA+wPJ9V0L36MbEeKMyLxL/vkQykZiQJ1F/
FmPMAlp76fsJcQoz06Vfxs02mrEz+N1Vg9cjUiDEJy6gJ2+f2lCMOuWWpL1riYKfOVi8893wuiBe
IJU9BL0qw6aGOZRuhkysKzIOejJThkCGm13jI0mvSqXZpWzgjX5rgw1Tuu51jOTb2PU3WXbH0mFb
oYvx4+J6LLwlyMZ5N2Yb8KcOGEKeyvvkz1PfRzmBgk0GfLCNm6c0TdhzYyKJ4yuKLct/meZWWU+y
ojRriASeqFm5VjkCHZ3t1StpDJZGY+9T9A2KxHjZpkxW9fpdCrT3vmInkD1ZHdHQge2vm0J25PJM
3okPAFp5Cy0kLemkkihltH8F8mV8fx1ydBw+Mv1jovER1vede6FLSL6JcpdYuRpU47mtLRuZZBhL
P7qRuY6h+Svlgx6SzmhwVYrT0On3Gc/UAwll9+9qSeoMkmY7yiE3EgE8TDduWlspdp89Yd8KJNtZ
IFB+90+hEmMguWt5zr7LXcAWE+1tm8TSGSGH0xrUwunVaBroPqR57RuLBP2Y30yJNMm9LJpjau+a
ICbtptiNgl2twTy00LKN2zxgSICht9dIkzEYMGDMEvxUjAcdIIWZbQSU8CXJ0y99rc/c6p+s+GUG
ZnP+Icw1mFMzTv9w8/p5ls5m9HO3/PP3f6t/lD905orUHbTjMigNxuJfu2VBvK3GKP1rVfS99JlQ
ROCluCFO38lDfWuUjT8ozwD+0Huz2/1bjH2wRj9XPj+86OmZfax8Wp82DpiAufZuzQtzlW4IlvP8
A2qy5CkejyXZrdDXzJeC3RaQ+TSZd5j3le5N0Uj5G89l7Jis7ZI3Kb5wmWipXGcrS2zJHE3YCtVl
T5NH6CXHZMR4vskHChg0Hw3EgXXsL61q2d0pICbi9UhiUtMvvGGvxE72NBGfSf3zD2yxElxs3jIf
sP8syWzrpKVNPlmCuQOuRVTN5GQpbxGgaM9+56S0kHPviYllee2JHdeouzpF4O29/DafdF5kmt/1
a+UOS/RJQWi1RmfVQY1kRGbMoU4vwpOazZlo9ZkPwhF8/n3OULGVtFn90D8UO/QnmJYwGxWkODFk
WCgE1EgBkXCT8K7bGqwOd5O2OZ0ZBOb5cxBWwS2x10TYcdPJMeMtxn5HsBLsaZUAWWMR5/263BH4
vY4d6Vg+W0fGqBvtWO/dbe7kp+RgPqBQvDTP2lE7UGiETuyQVNbNzbf4gS76XRy0/CAeOxKt7X3d
zAQRefy1PRT3fbUlwTdfeMpM3glSDYMVienpIoFUl9CXzoL3ctse8hsQ+lq4mqJWx2rZB9LMR1rs
r0wSXFDGBuEmMxwZjO8jXleJBPYEU8bCDhc4QqR3nawwKMkorP0laatxduNX9K1Ogyz4Lamu2/Em
kcHuzzzjPsOUTTddQ6hlqrkKFulN8P+5O6/mRq5zi/6iVnUOr+iATCQSDC9djJ1z7l9/F+Z6PEEq
ufSqctmyPQMCJIFzvrD32l5f6Lyek0BowW2o262K+DQ+J4g6xefYh+Ph1PCx0MTQjvabYV6yM1V2
yTm9b77IPEkm17iYpy5zeA9j1NSxyBceFk7O+6Hfm8YOhiiS5mQDb3nfHpQtBkB1iXig3/YraQEN
cFUe0QpelEfi2WhBzQH6/wLraf5m3tcsdU8tGsQ0eRGLyhY0x/gMYP5RCLLrSRGwOzmysEt6tfaj
rdgNsQEObvEU39NYoIN29S2g3fo8PmSXsLRneBj2w4PPf5JrUym7ucX9wzLcqTH5kwYT37Xq41Ss
+mmpXZTKCcA684owSuV2UACaXjCZ3lmXMST0YiW1TxJFtG6XyisC/SSrFnqi49i9V+UHwcmdtsZp
tdA/W2nRnNDimsl22vfrAJGWSPoMi1VC9YTHYZ97JDWtolOw4V8v/Rtj5DSzL5cPguSfCYFXAEKf
hq/pqm+QnL4A7oDAgQvuYWwzTzJJGTiWqsvUYPga2yflvULry7jmQI7YvXWvPefoW6nEEFYn6zhy
GXcL2oMG8SN6qZJxpRFgCHYMPVwPxUS8RhXxNMtMPqTGvptbL9TWJZoJ2UWliC6JaGu+vOlI47aQ
lhxTBmopPuP1uAxgEHPng0QWZKLSttr0GdZLzrx1VryOzQWrI7++lcmEDEfB/FoHD1ZwJ9fXKlw3
mqOSEj++twZM88EhZacsn304baOwGUZHx3Cr3U3VK58+y6XQjOZqFfOLIWCPOK/ONbYWNgOnOo2T
Qy/gI4hmdAVHaZc9VU8go5T9fNdn62Z2TR9AAgF9LlGpJhNAEUIQjggZd1h4wsQgk63EUiM+J2dO
GrvSThGiOaZtNArLLGFM+BEQIPyayzdSHhZb5mzVq/DU8rF9xQHc78Ij4Q/VCb08f6en7uvxUNnm
V3GW0P33694ZNkxR+Lu+cOknDSm+R/mirGpphnRhT62H7mGGMChgdVVfJZy3tLgEmGNwNp2UD1HG
5P9mQJDWzBRzutnJzVflCggs5Hov2edbEw0smmN+nMJCm86Wm9n9ghJesKEvzG/RJ2Qk0OqGZR8j
spQW+kewn5c3eumiZwlQr7TMhURUoUyDX1M7TDxbckiXCQK4ScSDfDTTa4V1xN+QftQVm4roTI3j
WHlHxUtAVXCT2NDNcu3aVgEhdxTOqHu2Q1W8ygRpm7diuFxJU7spOGmMhO+vaZdd0ZJ4SocpastS
XR6Rd/g7iEWP6pmgupVvegEfnPgaI+1pcQobwrkwiGLf3KLWhZUKNKsyaVZH0c7w5/Ub+VA54bUl
X2p6Mk7WqdhR5+up3aCsN966YoHn4Stby16zro5Wdcf9+FigsBXke4HFrV8otb2EBU7+oZB3D3Ho
teWyiZYtP/WaM8bBM9rJd/0EEsUdrWekvWH21WEvILhMcEjsU2X8zJprqAhKQ7fm9OCXHJAGwyWV
tXRF7zHfWGyrKJNJk1M2cwRnxGuHg/I5FdUilJ7aypPfcRLG6rbQVs2wnPyTz0y0GbwqIsWeM5f3
5854jDbyOnyNX1HzWnyoKXZbxKpbNlyC78A4FUpXF/CarA0iR33eTksW4xIl7fiUM+7DRBq78SOX
EabcGNB4cZ4IcYxWfXKBI85AIjqkIZsucitRoF4E/KAgOCA/ozZEW5uOdhquEnXFsSM8d4vVKsKI
Hr7ELyBxdd6ZSu71iat0B5TMl2jdbuOD6si8j9BjoxoSzvmjfF8EazB9vMKQ1FgONy+D+9phLsBn
5ArxxjQPPdMb1dUrB8G8jqWJqQpvWTx1ifeoLG/IpFPj4Qf1uC2UhS6sQ+MUSfSHHCR2WzgjU9tB
s/2dvBZei3eGlKNnRY8h9y1aze5deFAvJgSWkSjlUX9tGkLLhuMcP6K1mmyiXuXK4ckjdJeL6V5L
yTitbYtZqHGdKbCQ5/p32peJZB05kMyM1RPEV5V8oal9JrtxIM5ChqN/Fm523Ia39So/o6Yw2nPS
WYxdSqJODboLT9+KkKK8L5wpgdsh715Kj4yWCLQhqF7CcIvhAwHUth2ceaOPd2HmRqxfQVS9NCTh
Bueooio6xlsYzAiXddXO3pE2TcNiDSKaCInbdavsm3e5fkKKr710rDds0tf5wLB8GSnISo9xOyA6
QtdwjJrEDAXwE9w+27AskS4y79z86qvqETHdvvIfShS9orZrDKJNO4gUd7kM5cDWIdpoX8m0tfgm
GRG/wLVLLhLlZoY4LKUKIOug3nDVA6Yg83capmUQPEb0pwHYNN44HZkJHwWpI/1CqzdW+yKxqnaI
eI8qCN9PGFGCp5IPvokWuohBGjxX9eNABUoPWF4kvbHp/HXjtazPaoUTjJE+Mj13TLYaUsOuH+yy
fL2J1k4mRhNUx6FGeAPLd06t6V00PbzYyWPMwW2OZ0Kj0qd/8wCb/o29o4yT1dTl/6HfQMP6pwbu
T4//3sCJTKnpCSWkGMp/FpffGzjxDwtEsKQiDdX4khJT8R9dnIpyQzJAy33DBPNHP7o4hS2nbqgA
99Vvqo9/MMCGr0ab9rNyHc3Kz9+69lsbh07Er6LckFZlS3NhoHxVVWyLBK/ASZBra2kOUutVLaM8
2GKLRje9kD2OSP5NnQ+tk2bkZBuJI3CZpcSGrCNTPEa6dBpJKQzFG0mQsixGGFAHCiqQZqcOQPsi
q1jyTJsoHl78rnufc7HyAqG5zMK0siDjWPrMSjA+lJW4RekLMikim324CbRM/S1IFSwrMseG6Jf3
QV4eEUlNC1GY3GHEdQNuyezEhSxqt08eHpjgreoN1S61ghFOUTgTM2BZv9Qxk7q6c2dmIhYDQ1Uj
gc0nInRmRwSALtc447ZmXOxitXs2R2XVm3QUSNwjJTjVSrTR8/ZaAYtQktKLCL8qp30u42kkkaXd
5wNxA7sMOxAf+lwZ3MjHCKiq0WYIJnyZwniUcn/t69oXDdClCJPImbuKdGEu6BabDVOfU5ywgu7r
S2ySkxypT5E6XrqqvuuQg4qs8eIkXI4+yJH44AO6m1kz+hFS3VJAuOINTI9TbPb0G6ggbxLU9DjM
+bmVzW1GITiX67yDy9/op2YUDonVHCK95+ywNloCfERzNH6o03A/lyoafoz7coWVII6Wph8813mv
QiKOl0BDYJyQJoCzJz7LBBqp22B4nNKVya087cpgqdar2Dz1HSax5F7l/dDeTfJ+lpYNKtPY+EyI
2pGq16yB+0gTL0O7cTVpI3TEL23JdDIEF/uhaazzjNmgSCfALK/v3LAT7dFYsw1VCXRmr+uDNCkM
lzI+onDsBBJ1ckTIG9bxYeQSW7kcMGNImTMkvdfE25a6wD/3/D7FHSphPdmqzHmtmtmm5NU9HDV8
nUjG12LQwRrg1O0dy7w3g8NE+HCfody+N2i28SqyLZYa4pjjo9zg80xru+LpZRgsYWcuBzN0dY2a
msO7DPhAsYXhXphTF5W9R3AUVXtk56AYE/otRXgkV1czzwZvP5ZqC4E3BcP3Odw3ESpgT47vmm43
1esiBZfJjKXDpxhtW/OsWIAYk7sS6ocKrGNEF34r9suGmxhGv55uFEhQuBndCVRDFaWLbtz78aUK
+RjgDYoQWBc4bjPuJCvqdg0OyeHYCNka0PCymb+0gAxU6kpim1Y+dXFM4E3PZYaGnduMhVZjXmNS
FRLEYHFfKQTNxA+D7qOjElCUC6Rbt8X8WVvBGYjqOmeb05qFj67IeCokn8D56RTG/gHG57YgwSqW
6vUkW9texExZRG9ROl9TGdFAZJG0NAvogIfrlBHmMahO7A/rqsesklGExb30MA58WhqTlQk/QRUq
IxDSuNRW/kDTEDakyPCDCqzuJE/5XgmGpdSHM+DRcaUwvR4Zdd4IFUqWXbuCS5SToz4FuF40nYV2
g5uLoA49v+Y14vr2P7i6f6lsCDcGwkNkxWR9IiD620Gogf3rt0Ww9qfH/5ANWRhdkAcgSWLTbHID
/+ceNaw/JJbEJB4Rbcc/fl4Eo4PkDjXxyHC1wwX5aRqq8ygZHbOhKoxtFR71D+5RLuXf79FfX7rB
yvnncWglK31FizWumIxnLJ4ITiJdIqDfSsViqSWdWxEZbOCChQrE/mhR6hikZSLTUGFI6WFo47UP
RUUugSUrd5IwuoUlsJHda/g2ZR+GVzyuR4VPENOBkd1TWkKgofEd9UPIZSnK5QGh8kKpxoXu+5so
LYxDk3Zrw4hGXKni6saRmQCqGGJD8ks+g+qJ8frhFdD8dEkZs2qC3OnnaS0yYi0JFtOQXETNiQIH
sNqELeCrgaAQsArO0mRZjiPOzsTzO6K12noVBdZBE4CDpem7KXSrQcO4KtUnoiZWftfe6zh1VKXY
VmH5qcicKuTDlCI6DjHdDANKktAVcDxqgmkBE3vo5gw5SO40zYuvvXUEUPbU/BoPjCrjgTxU22qZ
ig4wJPkuxTQ+FCAFyDo5tbp/yVAzSlbAQCgBUqkRCk5NE7L7sywkXU0oMS5AuzX1ceDIQ+TJ0egK
YMQUg4ySicTi/g3Z7doQAPCY/Uzes+KIBkO0SmItmNuY7PjmOla+JrMzltcYadaivpLSZRAdpWnc
iQajK6LwzA4SjlhvxDRzOwhgJjFChYRkdGa5yH1ZlwmxOPd50dg6y+yGsHCTf2fmUyqxxGGIxOph
qQ4uDKldaXas0iAGSd30Pmn6nTIJ67KvNgXZPCIJXELFthHGkm0JDHxmJghRJy5zMnGUHlN+whC3
w/wK80vZ9JbpRbiM1CB5IR1sO+q8w7JxL+ZwmBg+d6Lhlbl/H+tgZAhAiQ0iykOSluH0fSuvJIgN
AjNSZkcS7YVI20N62KLnXWlZhY0+wNPZAiAehzowreexdcz4KtNZDhCEu5lRZvHhC7MXBx3r6s9Y
V+yZvrxhZpljhdLCCqPKuJDa65x9lfFXQi8ZFJPb1/zUQzlzLeUpbQpeVeIJ0g39G7tSSHbdaL3l
7Lpgpthypt7ylXQR9VMQX+aJX17RvA1ELLlhoC7FTi3WaaZtU0ajkdrwKQ2lzTwEL2WiOuZoXs1U
Yv8XeaMQHjRG01YlHxqAIDI/TKksz4yjsQfVD+JI+FqXn6uyeqin9j7s9djmk+yFk3jwxwRqgPEZ
1SjLAu128Uzc3B5ZQitU9ezWZZ4w2SQ+2v+xpAxNpM80SbYzBthCxtfaKocsz3dTxHq4N/c6Cg2F
bybWy7MvGk7Lyl/OarKPmDnW4zGA4kRuIPQSlaf+Fzd3Go4THV0ox70BSBsJ0d+I82nuaIF+USf9
+fE/mjvW3pIsIT/6LVIVcT4qI95e5LUYooHr5efmjn0eqny6Pw3jwK8rOhFXNE6Qm5YKZ6X8zy6l
370uOAZ+/tb130QRcU/aoaV280qmqEmjCZEnS0OYtQy3EykNVmIgWXYkdw/Mqj0pkLYxXJNuZC+C
6TwEplZ8KupdMbxaIQseSAzgwQDJlUsxU+ElZnaoQGCcd77yoAudM/rtoix3+aRuOpAbN0gM8iED
rV/Kn2gaQfelsmr9XYQ/sEBpPcuyW+qD3ZTqNSGaaTBNLwmDXZY+jhEgUAP6Wlq4taY+SIp6aBPc
lFVBFzMGNfUWqiXlXiJdqw7kZak8wDkmvfgtV+F/5cPZaEjEmgMin+9LeT51Af53U+XCSLNDkAMV
zShzUWFq01eE0LWh8lXrt7CTXa1hzTgfBe0gVhO8Pn26l2PtIDM/RFSTllS7BNMOFdiPIuZrvmTt
DKHxMWcLUUdXWQcWwBrPbKFxkNFaAv2ITRaZwI0Ro3NVM5pcZbDR67eZqA6z0ZdzkB4Qnm8wDpQz
riSzd8bpSy9nRmAEynZr4t6YxUW2mX9ako+upbfbrNrfZscGkZ0DVgk/8dmxPAuawPIf4cA834aX
5XZS8Y8WyYw7NLOV+I3E222vRGdNK95kmTu31KVdm/p2rdSkid9madZQwxLl3NTax0jXuTv1j6zV
3v2pAr1OulhhMFxDNPZmyndEObDjlT0ZFVWkGo95ietADymfWQ41iZvniT23MrbQF2lqLoVy1XIf
cSWT0EzwdNVYB3FwR6Q6C528Ws8SHUmMrLREemrFqGp8+k5lEL2+sfjBxifU/hq1R8MP/ITJjT/X
6tP8zTdoag/pILlNU2z6sPuoObfVNHg2wjG3s+zQgy9chLdk66lPAUsyXx6GSxbqD0lf4RU02BNZ
nY4ujTGrH9MQWquM1UVkgMqLWpIkKtZvQKA1kksLp8nlC8TKLVFvjta+KaV60QqV6Xe71n3obL2/
FMHR1+ODkdynSLD9j3lcjcAwYMe5k5p6cVjviNN2GgCB1jw5vSVWrPXYAIw5OvK8pzll+QnLQW2L
debjZW6E6XXKEjegXlsopVvoyXJSYVkhXM6m3E2S6S6slLWkznur+CgJb9f8kYkknEMyTbTwbvbf
G1QwUfkizsVX0md34WBuCDeng9dcmNwLdvP7sg4XLQxGqYkpO7vkGPCraOpxFcbVqx+2CKLK5Dzz
I2z6hQBlqdeN7ZCB2RKYHOSLf++dg38BGBtSEJSrMtfA/1CEIOz49c75i8d/b4SMP+hakLmZCi3W
/xslvzdCePYtAmVM+b8W+/8OFDFJ3OQa3DbiN9MX19H3gaL6B9YynP6M1DCv/UMMHHKS3xqhby9d
UskdVXBlALv8tREqUuCjqlSQDTCX/gGECTV4NV/yEL5pSHBAx4fcx/AURJkbsPY2zPjQVtaDnADD
MQqAmHXTrmdDD5aVCbItsqatgBHTBFaWsYdPKygwMyv6lHGPLxDYqDOxiphRdhWHG6rasYaUagbB
a2wJmdN39FvRZB1LLb7WuXKn3nJLBEY5+CYdcR7dsI9WgiYiN1CWhRifLB95rcyCqheqdVNJNZzL
6mil+jEQGbNHGeU9hKnJMKtjroGrE1CNd+oZNIIb5yZzmeY+qWO30jQKsnHbZTD387F9MH32DpHh
ZSUxGkkfd6hWUezqWOgWBmzeAhJL1AwHiOpuYknv41RuQyncF2p0rODLdgxvlmU7nyouuFxiaT9q
7bNV1OhY5rCyZbNcBZpeAdJXeRnFHN/NQ2LRP5T5vi/CaFlx4VjyAwUr2+0GVYYVwUQtlQKFmjS5
iG0WQaqulR4AmLQv23ozMjAFQOshrm885qpLIawlcKntU5Ikh7HVV00fbuhASFkMj2k9OCpJz4oM
vgZh2AnaOTv0ABFMSi70RD50NREUHZT4IRQVjkd6i5FWboHS6i1ZOgB85LMGU3Xj3PbxVb+FUKuk
USe3WOqEaDMvvUVVM2PdtmRX67cQ64o0a97bBc+R4kBHQCGFKJHDHfDp5k6rwFKWuCvRCYOLaK5V
zUo1oNrItHAZ+tWDjhJbRe4Hlt3OI9ZI1kxySVauSZ7c0Kufh4HfTpQRL3mzUOSky//bzzbaPaKF
Ze02W/n7epoww7842359/E9n203nRqX+343Ij7NNgalKdc4RxzZF4lm/L0s4wL5ZD4jHlYg9/lnt
zx9hD8Dwiqfsn3vDbra3X5Yl3862Hy9d+q2enqKikysRRFiukXQE+rjvP6XS7ajKLIDIuHVTe1LG
9WTNDPPxVgWoKwx/y956TGDjGJhEpReJPGBsVvVrger/9s5qeYtp48OQcQCyFoZxCGbxgztVDJ1d
Bgl8trEuipCv7q2T/IRn88aWAJ7I7rVfDJktky/b3/xFLOgtPGNmcT+FKQLNfcMQYZ/4r2J5T9Qr
LtP9CBjvPb9qJxw/3aRsQ3nTsRWYCU2+YZCvBrKnuHUiHbDzgyQEVBOOBr8Iq8vkfxki8b+P4Zvy
Aj3Y9lE9uKNLAgYRvRAOhYcYEnObISpdMJ/oFKTOCh/H/uvmdH8LvG47kzffe/SnzMeckcE2hlof
qlq6/DKudns+jfOT2GzjB5hhC8bwkJWLyDORlBiu2n8qvduyQgEB4pXd4ALCKjm/YWEw6Ai8MdgU
/RfajVH4xJ4Ore69Uin1F4Nvt/3K+oASFYFzq5aWvtM+KqRQk6Os4XXrNZRM0/AYyCE8K7a9vksH
G39b8sifwgCIBxtdBD3DDvKi8qG7guKEkqdjAgBBs52Pffuc9f1abT995UUvyUaH8PbcZ+ewZqHW
o46oLhOW1VZAhL+0omXUQffi/9ezNWWyTsmpbQL0gYyNavkCxf7fWz6ZHC5MA9m2GaCFEa3+/RFj
3BBYv7Tsf37895Zd/gPzj6yZnCGUJ2xd/ztHNhUmwiK0fVOlULp57X8cMbiGgOgyfKaoUeRvq9rv
5ZN2exRlF4vc/x8C/JOWnSTH346Yb9+6SYy6bFjUatZvR0zZDLXPBgT8XpU9CGyyQrXHwnIaYzQR
en+VYhTwyT7RIKgLbyOUL7UUsMpJbz63m1qYj0U0LGtQlJPlX0VVuvqmsLT4/GHh5GAqALmo7lSQ
O66y81E0LxZzGux5ZSXFrg7bJ1krz4OhXtSa2bU6H5pMfA0gYvhB7eia75VIdYQAoZl8bOd3C5ph
KH6OYwtLWwJdg5PfFhTjUDIMEwJ1U2TKPfuCw2y2WI6KW8UF50Zzghbhz1QtAUZ/6X66ZRh5lmV8
JGXgKWG/nLMaFmrAkrLfNpYIRbV97GKVx5RXCSHw3FEqJDUDgaFKoZEPm1FNt3IB1FLTPnq9XitI
KzmaIUkqF6mwEPmhUE6vSnMHcB6iaAZ6YAi/rZmPw9QNTjv5sNPDnmleSjRa8l4oTPaKNCvua0UB
cjomEohVbdkHaeDWUr8Z+8gLDeZtBmttFC65ssSneKautevqXRGI6xw+jRkh7FB5OcioMg7PbQKX
V5XPNTIUcludCVUpZoB8BI1MjIJRWTbxEZQnigk4WHaGgi1a3Y9opOcRYFWdvPui7jacMAjqxvFl
jJ5NkUFznnjd8FDiwMiM+GCWAv4Dxv4oTGaKLNwCtKxYKJR0VSsm8fYMTmvro8lLOAjitgqStRx1
J1P5zEIgwvH4aLTlWSrb5djjFjVHprhWjUIXBSLD9KpGpBp3lwbRXy124BzIdCSavplbV5/yM+BJ
eywfe/SYRrkdRaCGRW8r4f2MoqXNmr06Csu48+3bHmFIU4BXPLqufUYFKQaY8lSDhQpbNrnT5KhR
fZQHWudJ9GDXAlj38gb1U57s54k3qRTsjAL5MCs5hXJ7VOIvkzJaUiokhaEjEENgMSJc9CWi4dQg
W310MoHnSuQ1sVfOoFH8Z1ApM5Cv4qoGuzRXw0Go4bWY8SrPrI3cQgut5mXGe661ZnbNm/BW944k
RLBaqcNjrZ+nLvBqfH9pNDh6qUNFyHd9UiNmrqEL6AKbFlJLkA8XeFizTx8XdKmhTzIBX9S9I6Js
G2R8OIh11YXlTDOFhtw5ZfBRh/eijKaSeY5ckDvP3Ee2BswviW0lMoofBEfoRxMD3pJGkMA1ltEu
ix+lr8HgzNbsg5DRVW4O1SId5vUtT80om2PNHaQwgJro7xPyLebJ7koFcFmF5+OO+QDjL6CR5mxP
RuBqqeoIoCTbgEgx8E+l4kaWdswr3owh3KWh4FAyqOijhUA0iE9WnDpWO4OFfdaNX2Xx1nBEcVub
yls2Wt4k7gQyyv+9dx1uDRgLLDUpYlU2kX9fTvMW5Ub4+a77i8f/VE5jgGUOjRnkZhThS/9UTlNJ
M38DGn9LFP+pnNb/4NZlt8X4WmOScCvff9x1jKwp0L+vYf8RiYlX8dtd99tL/50Y3yZ9mYVDWnJt
qWAhe88Pp0PYYNYbUy6ofAzeJiG7NHGjOkqfRvsgx7JhqYE36M+QP3AhjctUKFZEEeHeF5EZhQzQ
ChEsgeF7GJycVp+OoFjtZFC8Kg3W9JMnuafQztpqlfth5KWqGiymOjlrirzJoEuX8dlQhXwhjd2q
yW9sbNkpqeGUGV1T+djM86tgMueNNaQT6WaE7iDMnIHqzMgU85fKp+oAn4Wtqu4qYSZxprFtFMzC
LqMUxSpaVtWKmLHOolvU1bMqDtcqwkyhTiPxTCPg1UaY1yAJBrKPSe4yMvXeirhL+zjsdnGHu19u
5ycrng9BJqb24CdnXZyhY38JcY2eBrR0Yq408jCxnlJyGu2IcbNjZ0Yf/JH22pn9ryM2GvIqhhAN
yvKK62XqCj77GTbQ3miWgxZ7VT8Y0ISLQ5DmbgM9ukE1FFU68H2GpWkDa6DNsrWq6xe11S9xyuAi
Q92d3WwOVv3MU+1Tv8Lgmi7z21NOEyeJpd0Y0nbfal5IalIqiikUAILItFvolcX2QdfnpyLBIBvI
5WrsVM3+9x4QKPRujEtGd4Yhs0r6H/urb9iUnw+Iv3j892L425IKPzHnj3qDsfBR/88BgbuM4pNa
WNS+RUP8zGLhgFAI5TQonzW8+TfJ4I8DAjkF7lumf7cQNKBx/0BUgZP+twPit5cu/yaq6GqpnYIy
V1d1OzHeyhraXnMEmALNPx1Vlq+9FwzciZQwIxaDPMkiuw6itlw0plY81BWCvIyMqemuM+TsUSnw
vqtZ2m7r+V2TvsymcMvC+Bhb7VlPdyHstU03nFm6QAMR63NRPgGkowmc7tik84GONrERXy21ZQ3r
VzuhK1Cx74tSc2Y13xPzIpAJtOluFu6C53LGqmUtHjfeIEUXpCubvlf5wA3ZU5iQpRCG0lpV97Jl
nhL2VtBOLnXu36USnOwbk7Tjv6MjrjrMobNYvrTzJWCT4/sKPvdgFaQYWIIJWZ5ljJuqS69aCL+k
MKb3lhvWr8i2oVYBQXAe5H7ZY7kzVDDIibLOrUl1JvbbSYGRaTBWQlG6ah4Bp2+QrQima/jx0lSY
SPZZvJ7SdBOr5TGHFdX6inFvTZqn6fnaaqO1QT8tl76TqhgTyAOIS1TzDXULUw4lYB2RolmgKemz
nMjMmRGJELROkmD5CFCt6YpIrgVixjDUnQFfQZH5q64PbaUCaSXlXiUMd1NsAuCvT4o1LjRipocS
U0KnvCamvixwcU9j7iiFzy0woZ70N746XcUmW0aDgvc9/ZCQRcyS9Jo3AbcNFONWdwI5SFycrmPU
uR1rQFlFCi4FTtXG0Uqp842ol0jyfGlPxNGTGZvbnpi6Rhw/hIj+oZjIbYIFBAhcQokmREQ+JJD7
5aFk0j18mdiLxEJeMhmCrFAUmyJgBFHgOG9fbhNqC7K5OWTXQjae0qQVVgLw0BFZZik3myIV1lk5
0bSx/K/g0fglAkgOTzg1AUkWGehNrURsF/UH3UJ7iDlHmZ+VrFvmM6FpsYJfZqgJ9lgZA4yuaFUF
rPdCvuIk4YpCxZN+sI7k+8ygvEhco9x4NzMiJox6cLWhcjP/s2goT8PWvgWshaQMGAdV/qSSve1N
GwR296KCt9/3JCb7knyft3caNLakbu708kski6Cq42aTYSrUi/hN4YGOFKR7I8NeEeOmUibxXS6y
C0UKAYfshEUmPaU2rKNi+Ggils6tEe2qvDmYBMzmke5aaupqKKTtICmO5Vxx5U6wgRLSUdRgx8rh
4mtNhlZ5XA8F+uBWKjaBQfMFYb4oXlHGkMmVeGIkPhFWiIuoGvZCeXvPY+QsdXaiVnkns9pqi6Ba
ZLiqIyxsHYlg0+g0c2djMqQiZ/ZeVyYzHdHpkGb2HQydaWo+DKtaVWq4jjLIDgBNuyEoccn5sAAs
int2kn7zog2dR6mynnKQqsJqLj/k9EnM/PWsXnt/tm8S5rbEYDDrGyWJAMcD4q/vhDhc62O9J9l2
wx7nNUiQpgyTN1D9a2V+bXp2gGOqCYt8mA6tio9Ty6SnIkdYqsKVV0mKC5sdbC6WwsoyxNNkTBiD
Oo3ABJ1mOICIOls4JFjl90nyKop8YYK4xDGpd/FUw4Sgd+UyJyVFGqpdE5FcUFbCAarEIQvqZdrh
gqkVWyWbLUQgI/I3Q1UDbhnlrhVbFz/Wz1KHzwOg1E7zTVuQ0n0uDgwZiZXBxxvwU5as8S7VtV2g
tQ+K0CAIw5Q4wpdC7KJWnyHKWp2FegaEqGYhlHeEHdDfzAzse0k9KWiiYabszWncZIG8FyukaPAD
jaknx11Kz32ibWbRF73MwlJGDZkstKomU2DM3jJZXorECGrhQ5XUj4oMYsjMDqWoPyggpTLxwyqh
O3BtXnswxUYcujdehqK9mvq73xmvZq58FJVyTCDwo+cKnuO5vkSpfJeOMn2XhD8xRD7XL5P+3hCC
GqlgvW6JI4+RaGSCRuKF4MDCg6/RozWtS09MnlXlapFz2EXYPVMyauKY3VncPTWFAJAYKsSU1Sei
EUCO1QB1GWzAddiPxM3VcgWOI1/0otdSmKWNFMPDUzetQcRIxm4uF+bdPOZPc58dQy14paETF3Ny
vSGMxYQBc6bZdRY81mS5FdSYlZKALjDcQC2cHiwq6Y4LTd+16IgnHH8hsGrVINQgNI6d8JJiHO4y
WKZniItsbTJ6zjQq/sXtHvM9WjEZqCd9FzTk/8FKIob413bvLx7/vZoDCCDD16XdY1Xy//PLH9Uc
0jIFrZJ4Q4hSQX7fnWh/GOx++Y0ABFG/LX9/quUo7qC8g0/iSZEw/ZNa7luz+cvu5NcXbt5muj8L
ZAs961oOKPJ/GKBlkxuchZl8YOmeDaAjMxQBsy1tYPrY7ZQcVH96y3WAXgL/w9jlO6h8QHuOIpmp
kokRNFsPtCECfBG8z5/YxsqLh1ECmteiRbd093/cnVdv4+batX8RA/ZyKpLqXbZcTghX9t7569+L
2ck3k8mHvZHTAJkAmVi2JIsP77LWtXK80ZDb+0sV2Un1VDEdSftNom99cjL6L24jmAauSb4OSa2J
9EMeO0psd5viM1wnoVsJjau6aWFnN9DUcozQ8DEsrsX4abxbS39nbvMjOg38rxtjre0IQnipdk26
8R7CLz/Y5rRVOCJwKCgybQ2GL6b7dhS3K4u7MGkdNIaL7LOu9I2humqPV55gIcoaclAd2X59j+WT
bqs2cVHr/g4RHPJ8j913NTj4gxcIp6AFB7Z3iDatG20C66L6Nz/mLZyeWUZx0PmUJPfgJcBx7XKO
LPRHjZnprQNrerIelE38lO4sJ9iq3ZW9u+8y+VpV5+yMn/ci3dhHuOO13kIuPpa7wqnNYzxSMiy8
g7itXd01+WuBtDZwJf3FtIczuBKfoB46O//U57fa3EsTYs8dixpktoFJci6smnW3J5CzW9QLkpTS
9KtB5aRb544VjYkga/CvZE+190JzUah5K+0ZTTABPRzO5szNw8lBhgZh9PAbKmx7iyFwg/mdsaFM
eYJbPZiZ620ZVQ0PISoVZpGL5vwuuzV6HzBXj0wGtdeM0pJtnZGR9AoJh7sRVcRkXhn5hToGgWor
PwzjwffdPDwbxgvGZtH1YftVZ/U1Ec8YJWmqLfJQzYcBV26whB0k9qucKWmOzyZVjzGUuYk5ot3q
Rw9yZHvO1NMEQA+p0ib4COFezNC/lzZ7M8IHDfq0vGlfMbNAmknORbEetTOuXJeqdly+accqf65f
mOp5qAoO8eyvd0mZcuZPzBkBGjXXcDEOoPX22lG4xowVl9N7/dicpL2277+Up/Rreg+yRfuo33m3
AhTJJPFBi80o05k4iuvREG04QVp9mDaQxRruUdxo8vwL079PjgrSQGokXEwxdFbcmoApODMQGHOe
L9tL3B/iHKIelN/JeFe1S8xOawru41xk+C5diYytNMeTC5lVm7/QLXBkIwNZpiTLUeQE+b5es0yD
qZ17Z5EyUDj0CNchgeUWCKTAqYIWqgLl+yqt7xE7+Cp6jNLPIcJfhlQKciipO0S7HWPGLVEGe9Dg
fWF9MsqYV5FWFFxn/n2kxCSsh6kSRJBNXmnXIDRWWknGznj102sEDNdO/fypz6mDRzSPFgYjvOpq
Frgm3A6hsdPIVmBNkHwg2czXl9GwALmyYFlYX1vcKMJZBirgEQzsYDrPCam5CtpW9h7JZLX0ZXKM
qrPgCOU5MPfBIdqKDi7neu97h8AiH2YD3SPNN01zLwaHPskTiKte6Seswzn1n+GU4DLIcyCcNkEq
nmRXLT+wjbQkDNbKscdgztMMksUkLqkCyzO1pU5MXp9GFOan1Ky+48np31P/1cgJF2JNEX557/Ez
wgc8SEch/sT5ky7J2IIyUZkwP05E2G6Cdb/ps2WPD1jJXW/pr/jkoffqilXV7zUus514Fs+UugbN
EJZbIt5WpAqG8R0kMh0WiniC9WzUKxzp2qnf4pjBhgBleTWgz2tjUphoNO3w2ptOJhFBg81oMbRH
7ywchWN8QOS2HNbT2r9MT+xCyD63BbtHMW+GW3BVXv4gepcyXNa38Ln5Aq75hloPuRyUElz8CmfU
unE1WKb3AEcZDHYZ1180fOibTs4X/ibOTlP/6u+jYFhk05qsxRGnLDGLj3ismy8VEI3v9umif5oO
fei8TS5gVjc8V9KBiZbympT3DDmQZSC9Nk1nUHxoTa9S9xZWB69Z+fotNM4sexqBHcrGeAVi1W3P
+O00NKxoAldezarD8TCuac1dCS+999Fl28xTQWWwcptLbWryR64I5cS2H1Ui7mXmf+LNesNjF3CZ
8mthaAYFwen7xUo75sOWvF6iGLrmOEVs4zdBz+n6aWREVdnQPlR/rUerxnNQ4prScuw2CArC8qXw
nrPgoRLtMbWzN2KdWWCw2C82SLwW47ecOOBnu+QaibAjuD+j0dxoA7KA7lkcWb+hGKBFJr6uxn7N
7YPHLgFYbBoXiC4gA40DUVUOof6NFB8uDiY4YGshgdhgb8ft2C2zeMUVVkooIKIgXyEpQ620LcZL
X2wEqlevcAuAPdK2HXynKni3HgLmsfMf8qa76F0Hx9o4Ikf0lUyij+IwdetLk9nag5e7+Vr5xNiV
ZPuEAyptlwLNwQvuvmgvohYCDPM2LT2NoeliWjK0DM/yUhLc6Jodk2/1Fpqr3CB+88wYw7Ye/UbZ
SRM+hOpqBvLGU9zU2PCyVSHeTtpNYkYErIKGKT37iuRW5asMiCvctQABWad1EE+b6EuZ3SKsveag
SAwsVPJ17hSWtSD7yKzTY5ibj72avJV+44Lb4JGQ0A1/k/GJYdzvmAZ8iW7DxFwmGu0qPGvPIJki
YEvpF+xZsUIgsubOPV5pQsH4dcI6LLbjLr41X9FFf6KZqgVefPxcEEpY9RW3Rdov8sSLPtkMTDCm
fpFUuEhmqbbSr2T1bcJfUZWr4N6z2ePiENt0J4/3MjmRCBKQoiPWGI+IcdLTrfIoDc8j1Ri5hb6Y
23J1w/W6mMDcGC8moYbx2jNoAQmLM7N77vcLC0YB/VHb7FQ2wM2izjf8aF/ZGJITt9c0vqnHSWVq
g2+DneLN8m69dPTqJ+ASgr5UxM2UbEbPEZuzkplMlOzqNUxJPnAVnxrBtdIXw6f5dAM0HiJYJzLO
p/iGfoYrSyXBOgSLjIJdjJBPPyiK4/uHGOgFv2oaamm8+MKlX7Miy7Tbv3lKbeKcImAYSRidxqyr
+G8uC137m4X+b4//0df8J95g7lt+NDQKM+a5kZpjlv/i+aOlwe9nzs/iP/3Oz+PpufvRDBkDBmsG
8x95/mZW7F/lYDP37efXzCD855bGhygwxig/16pCgkdJHZCbKgPosYttpD52V0dIRx9wIa8kY3Ty
MLrEsrUJGrED4/rNCG1Ziy++GuKUILFYT52Uxa5X3eVGZuxrBPVVN0uW2B7z1fax4LKh+aHuqacb
ISYr2imktOU+0vRlQPg5U8aWMbkWkdvRO2BYmZ5hBG5xTXMCiwz/zFFfVs1W7DE0EfGIzZjSnHKC
3mIo3+o+eYytBDuFLt1GQbykCTgjziANvUXC+ZPfzTy4ihiPUJkOWN5grXoJUipGndZU7nRlXok9
ZYbyLJMTZEUEzrEUrkc4AQI3LoEjXfWsQz/Wx8xDKGUupIylPAc89TQ+iWDaMBJdIy95lePswYws
R8m862CMAHZxgYf0QBm1IubtJqexszpXz2DAhEhgvUAAv5mRV1kr/b7nbwzqlLhMllra22ExrTVi
x1HqotwPo4e0j20jgz1eFreG3oPx1pOQmo5ea09CYu1GslNqlYSHxt95ifGa1Ji++vbNDNPPoqp2
oWT4tq+qxybXqI3SOcFSedLKfKl0rRN2j0PgH72WAsFiUR/D5unC+FYPus48TezPXteT1kWwkq/K
pEaWucuyY6NMoFhTj9mzitiMPT+jO8pHH2sOhoFFaOjLelJsAdSwU3kvkzUgJ1Na9MpajLbNazs3
yeTXyIAWyexWbdjzm+Wr6Ou2Inkbc8huaUJJbFgFP9TA7cwtxYctUzVfZThcRihGLTXa7Fjxp52A
jzUZ45vk17uSgF2So7g35UDcDJN6sbUOrSe7WSQu9TY4oobfj3nmZGBtM6NdYL1kAP2gJBGsE2wD
7BrWSEvAMVg0+uJWqjP+tO9aL5HqMLwK6HyjTt23GfKTbOl1y1gVDkHPTDsHq8dKeJgXpMYtFBFS
j1voDmFU2RLOkpRwK6M0nTYT3Vbg2yLQtxOhJvY6+pI7pMHgIXwRgIVFLISgWTaMYGQw1Twi5VOD
X6fJgNa5sUbobPCRoYturJuo97uKwiDqRDsILyQqIZ3gp+HKpzXzNS7AsOnOleY/JMrWxGShwAxI
NIXvhf0w9kLsUoP2mIbhXkiflcjcV1K4ksuKUoFA5OhA1rWLqJLtcWFb0gApIt1Y5rQv1dhpLXJF
e6Ckxrto0ExIDUAnviumUo+Y6wTlh6GRc02UADsyM5sjaaeN7r9kAqzA6pVP1yb0pq2aM4goQAtU
kwcei0haaaVAU6to6XAMrgdjOuOmRwUmk/5NUpYREdnoteE5kS4e3yCBf1vwqbIQmY6h01IFZuEm
IuNcVAPWR6Fi44XlI6aUktOI5bUYyuU054y2HdXpQOJKq2iryaN2MGu+sGZ5J3YX1PaPFQe2PSbq
l28kwgIi9b6xWghHT2waCtjWhK+QDlNmsxBuhbQPxyuloZweRSW0jeEgiCqXF9WjzC+oNxgkJNlS
DLBY6QNjhCh4U9Nu62NTnTTtRQx4VlI9XHUJIJSu7qzees0KYd2IOVPpdtq0KU1hpAFiY8RcmW5I
yliScK1aevABo4JcBHlZBMSLiZCXRLLUGfVncfYhN0jtrUh7zSXVZo9F20KZXHn8XttyrXcd4UwA
omTl8K+uEtB0cs80JVz8WBz/R5WgAr756y7b/PXxf1YJ4m9oM1VRVbkDqpoi8cg/iwVAO6KiYsVh
MfSHDubP+af+m2zM5AC0MKY1wwN+FAsAAgDOiyajSpmsJByc/2CXjRD978XCz0/dmrXlP5Hi20Zq
LcYtGvzKdgbjbCsf1l3ZxBdV9F2JXWoTjkuJxHEkns7k41zB7KYE4y7nQ50P6qfHMEAS+p3iLSPC
spVgN+UU1UK6lgW2u422qiTmmcCoU7iNnqXgPyRVXDvpzJtieOs+aYiDP+DY+O7CRxHaQIB3sh3M
zXyudrWP/QX3SQqFoPIcQZ/uo2K++Cxrx1G0LU9+HjK8FD0yt17pz2kTXFWiZDvKZzPpV70Yf+fU
CEX7HOQ5mQ6sWUdtPTv3hRZAXi3SVnqdvhGKfqsM1l5gB9ZO8Zuk9h9jTvCJnkgrGYS0bZogrbyu
uhQYuH0h2GQgLPW6Y2ZY6U4xcI5PqBn1G0/aDvR5BQ84pUrXJbf9MeP51OHO1Iu9Zg6Humgf8kbi
nMr2kZcA8QoY9so0r+HSr+KzpKXXTpLxcw9MdnrlFGf5XukZrcJxGZltRKV8aOvWScg24oRiBZ0n
SPq9CghKyziltDjGzQtjdJjadWujE+WQKeUSkl34hAE8t4NMBZQMqSbRakTxyArtPu3Ogc4MrpTf
YIOHbeIOYrisktwuRRVVXXSMBGM7tugXYtZcVBmhFT/zMbbbIbt6WrsuU8H1MecnEsHhzD89UzpH
prQwVB+q9/imFvp7ElqbSAKMb7Wcx9ytPUlDVlXyztfPnnGJceITqbVToDoLqa/+i50tyE1+h8dz
MHHBa9r/2M0QO/Hr6fS3x/84nSB5scU2caL80a/8OJ2IwlZBmiicQ7Pp++ftDIgUiCcEjwDi+r0B
+aG0mR9icq6JUFEk4x85xSUynf52PP383HGf/3I8xXIv+sRqrYHNHnTiYBfaLXcZzWkY5dg6tjYT
+wbk/4GxTwbKKV9Ee/2g3EScyy5RE5KPatph/RebwLoopxf+Wxc6Su1I+3d0NjBjj+OxX8W79jK+
TivDHq4q2/PEZs85aOBvOcsO9VI7oK3oPxi+7Fm+CggG8EvvejiLT4Te6OGnrJ/Lg7etGB97+Xla
ivAf9wOxQywrmdjdJ+ukrkhKdeWL95646lqMlmO78+MnQPxY1ezm0M5Uvv5kfLUosOGuMO9gemoM
uzD/UtnqpEtyaVLDCQLnwKur3WTf8ROzFz91tc0FJhejccpIUNIsgZSaQc0K6H7M7qa9ysnWLI4i
R+xCeTY+1GxljrD3oTA5rHVZhDeVEx4HYw1rNwQm6+oXvjQ8xsfowZGWxP2s+G+2HFN+KjbmqikP
Tb+DIsF6S4dWu1f2SvnCQusW5Q9d8S5ijow/UO9v6aKIRb2XIFrfIjSP6UNF/2dwXjQ2r1sWEQaQ
1uqa3bLq1+2iUh1qW+MFvKA4OiiTrT0SK7CKK89FoFG1p7g7RzKR5YyjjMZ+biYdWgCGxXO9i41t
ySGGPrk1XoUPWJRoZWBL8fiVcdJX6sV79dId2nWnWpKYx1QUSs0nlbFAAfj7n2JD6Yo8XHlnudzO
i7sdo9EMmMmr9q7DM0F0Cax3vl3Cp29XmD7HiZHMfRwrJyK/Poo6Ww4vWdhdEh1slTbuhigCVZ0P
30PwNfUv+QlxOUw33fqQ2o8RNJWY6IdaXc0rpvYlVzZ6Ap65RFtvIpTU0cd0lyrbI14gW0VMNZBh
2zpaUvR7mBvedFqn9AlMKYFWBa9ZJgCAFDCX4BSL1oSxpS0+GHeanIbVDSJPaJCjSrLvAPzTziCU
+EeYmgwAOG5Fmb7RBnYjvrPdZ64V+OsG2/nAnE55FWQQ1IdaPks67J9zH62L8pK/S/43d4K5RFA3
eu/22JTGo5FcxOSsJI+GdoqpWaMvPiyxlTkxyqbKrth8yexDt9L4nSmw+k5SvQoP6auGz6Raadop
idNZBOuk48v4KrSM9FvwyCrFwWOarFV5NUy7vnv3UH0xkofzKY4TLqz7xFaxnPMWVUwhp6l80NFc
HeNpBfN0ZM5OVt/AXBlFeN0/oDJxzTN0pDKGT6q68UhRvlMmp5ItRAYoVIRq0baklOj0I67XHTKm
04z5W2ENMIWBRwo3wbEsO33OcLCSR9h1SItC17MKWHGOJn9TH2VQigvfNmQGwYW+S18NVKdED7uB
uIgf/a/iKfxihdywdcsd6AYH49qstaN1DZhy3Ij50F/MT2S3+Buo8tesG3bhpXwEEb+kbcSbb9cv
0hHa63Ja16vMMe/LmvEDilfOSc6hchO2Xw3b0DIAE0NC/TFQbyx6kn494aUrN9G++JA+50GpttWv
Atxf+r7IKZ9m03Bky/0+aQG8OXNcOZikZJ1gfVUGSoAvq9qpG6hltQ8KlgSzXbhCeLd8iJmNPKOb
XpbuCKf67DWf7KhiPG31Ai0fkUPG5NTDY8D8MiOqAgSc4e9kFMs+wLTxGrCSmBWWgqs/p/0Az88m
KZkZ6GisA627kZjFzhMJh/Vm1FivVyOUU1RN2ba0tq347RvAmw8K7pJl9p0r9mA3LFVV+vSCbSGB
d9qq/RL6u05YBOtF+kmW1WXtqrfad0WLDdJHVVH70Kba2gGisfZaPqMN+yi+OeeDK4odAxviQn3W
b8EbtV93ZxXwzKeOcA15oWyzN+WbqAqJhvFIpwtVatu5vUPJ6sqbp3apcnPpbOJs44dU8RlJJatp
6G2jfoqwAQ7zha4Roysx9iB/iBixpfnZZYgVlvpGK54QdAL9QOSYfqUEhBsLCiXvEzYUH8kMOZ6w
EbRLZe0GlGS6cUqtBTDaLbCR9VjMUWn2RAqemuDgcPmn7NB4PitmTjZn5Q6k8hlB6HR4SW76rr/l
DsFxaxYBUv/WsUyPimTZeXhoOEADEAxVVrlauyUU9TpEKFzxWLToCQhVl/V1Jtv5a/2VPgYkk9tJ
z7ZtfC6n1hF5tWxMsLRXvIDiMrI1D717375nWbGehEd/d0WxxpII1nj1zlEpG3uf4M6abeiXgh3T
fJGyDe9Bpq0ksOKsDJ1rvLLAFQdOQe4QOgBu2/P+wuE31Ny7e3M3tkwRjvIyb7ftXq8cMd6rUCZM
W+Zyl7H/e7fc+GCiWDDo4vaVHWuOlLreVG+cQgiLdAeO8SoZsZWuQm8rk68VQnRens097lEs8KvZ
0oYYvbBLOOqj/5rsIkhPmP7hCyy7I9hHVKz9qb/humfmkB+8/qivdYF4PZc12xfOJO9dYq4i2212
KE/6Tl3D7uZXUV3oNlrF0b0VZrjyBfzY2/gQpEgRFgXgXBlrPCo9+43DvNMX3mJ06g0ffnd0Jjc+
s8vHwobmDvXj/G+Au+fBbd66e3TFVNCig8Dxa9r+p/6sP6vPLFmiIyamem+shAuSloXP1w9uckyO
5cZ9KTflBoMvd0GHb9jdfQjNWxu7wtbY+t3qyH9nR/+T7ziVtpsd+QFIkO+/P+y5JRxjYS7pk/CC
8fB8WvLTc+kcTFC9zqV4bAlPwh/GE+W3p60ikPELnr75POZO/q59F9VdSW+IUNHwuExhvW5lHfVN
kBz4Kr4j/+Zm54z8KkNSkR7is0wJlCyO86vHP/+ZnuuHfu+/TPfsOt2lOwgAOz0nzIR7m09Zt9M7
xLHyQqXGaPc8D2MrrIRV+dBBm57vmTzkpd2Me+ZPAuDzkXvW7//kT1YBdIS5FaFeT6qxUPDovqjp
orhyS6ZsSildgX8BWUflC9Z63HDXj3b1pyatH/tPfMB7YwD1Cvx5MR2MLw9PVbmQHv1nNCSnjjQ3
7u3hh76THs0n6as8pUtfWkxffGRu5jtyl2BxS0/yugwoPsDVkJO2jbaqcNZiTM7V0jLiK1VEiwTP
aHE8EKpIRkdxrVi3oYtC7PeAGGSnEHXYvJIsNBnnatpasRvl7+VN4syc901Onh1ywWlW+a1Ljp0w
2jyJLHrFQMXRtCW8Qgc8VMmiq2XjMthOpiu3q7Bxp+LseW/ChY/Td2M43XfMwJFNg+8MYbFkdjZm
qZNL176hin7SztJL0dv5EZ2LS8al7/jvqAzUchUdklW08h1IQAv1ytIyfJc2/+Zp1pxiq5I1SNuI
zeq/94sG+Mq/9Yu/Pv6PfhGmJemE8CxxhCmK/Ds+7Ee/yJALNR0e5jkRaGZa/phm8cXgwyRZnlvK
uYH9s19k0CVi5jLobNmMieo/sm5ZDNN+EfP95ZXPHrGfh1lhaPVTGfbSOpUJFmkiD8y7CWVWrfWD
II1nAjtXVoW+i/0C9gXG7EAd2Rsb99AjwIQ7HujZtptXBdVV96Z9YATY++kJe+FWMtFeRpnwNItt
ykoRHOC5xMJg7ewUjBlxw4y5fuUtgPfSCWczpEXD4InL9Wvo4bULoeVMabZXE9zKfb8OuF8PUkih
INcrNZm+xobtBGZf7i6M0CcCu9rZnixmyS1QhBUupXkBUayFqg8PQhSvTBADEaEgafvRVOhvooiN
lwIyctAuRgF2OJ3FVa0MxHekNp4aGATpzFYXiG8dMK0N1ZFv6CYtp1SDJ6PR/WxXmeV70ZBPVBM0
WJXjNq6MQ+blyLOzY1+wyhk9gkxU1Gtd7r/GvvjVB/KrKA8vnQgMkN4C/OBW8/Lrv/gihP3KYok/
Ihth5rT/faSsKsyc/zJS/vvj/7wIzd8sXdeZD4tcZgRm/TlQ5urEIsmI18I5+fv/+PMCVH9DMYuU
1jDF2To5B339eQGqv8kSZHmskzKTnH+K9pNnDsBfuO2/PO1frsCqaYXcy3yUgkzZHV+cyNGcIOgo
USM/B0OCQwN2bMeVUBMUibIfCpIamMCSsTkkjGg0kVAk5A1iRdug+Qj2W2VtDNJVGAj9sGJHCptj
ErIsxq2DmAyz9WCFXzFLEzojEyIZhQCgJN3E38eia+PlE2CguFRWViQOXK4zqpbAjhIWuR6wiuyd
QC1fWe7FC11Lb32YWad8zDEB9nlzqDKcJwCSWqhJADgXvblDUQO/eWfpiYOkhJzt2K4t02YDa08E
SwUhSNL8kqCsNLpti+y/JoAqYy0kR9eyR+xffCrkfilIhKNhOghdtFcMEXATyRIZvgKyfmThMLN0
IyU4VPpDWPaMOr5qxrwG6kdD25fFd+x5RCN3TiN8NSEiQWYgvhoDiOsXAXPenLTGRnlJQ29VUKnW
ws3K14Z1GlpuoqcAUWSVFUuZChWTLuI6ON7mYMvGwQN/66XPg38pYUjHKCnTAUweZU7Zky7UmGim
XoruMRpYRKHkKkfRhUzrRJW8yCkkPEZsOW+ySTKaEb7w3J2xMG1lpHkHS5BIb7gK6YBzxIvvnCwE
H16HNKPzxoPQP1k6E3NTBAlB3Jd3aLOHESZ45IGbaQxSXUjLBE47EA5Yk8rDUtCDTSBKsZPU+Jbg
paSUbHXxMLAinighi2qAO4WLo92bwStGmkB6lgtirfRVxLC8Tk1K5HoVUY4VMRKrGgwEXvVO2poR
Em4O9zG6i0F2YM/HSB+uu3b0KHti5jIRLEiZpXBAFE8p34XwVPX4YzKvI19IO0xmupvSgduEfsBf
s9WJs4lMZvz9A1b+qUZyUSfHOrtKiKSCvFimSeka6bc6cewyR2iQJgwx+qniqlY56KvbBI4gVMfN
mBPDOZkGqqkhbTDWhCJpXP/iw3aekIsG4hpZma0E/2N/J84yoL8ctn9//I8JuU5yIk5hFWEgizzG
4D8qHgOYHoewgT3+P8i7Pw9c7TcQ3hrMVPMPZtSPA5cQ6NnSarAQ5OQlFfEf7e/Mvx2481OH6CfP
5RiAVu4zP5c81pQloVxn0jqZsxf6ZlpWvu/USbCqs3PE7K559vUGxyfycvJ0QRTLT4HJFNVUbBO8
XXIo1eHUINiMGVFaI2GB8xC0jGMMR/has+wlUH1jIYaMcxEvi+3UXXrx3PsKkkhl4wfRLsm7B3X0
XcHsH+vJOBpQ9tNw03fryQtRmorCq9xJK3QZ9OEen3EmYwnDr6jQL1FhXaZBJl+CeQpOskjdy+GZ
0ElinQebMBK3YhRettK+QLQw1o++kO98rVrqpM9WA31EXTgi4VkdesI00jZJ39j+lH0rgbTSpfZQ
9/ixGOwE3Ufo00YKTHdq2dXn1X3zMgZ7CHTPRDwvIq4x0wSrKsT6VYn8O5R/t9P61UDQUtNxmklz
IXfU6i/JVHaTx/0nHaGkN+AnYhKSjWYjZQ95y2lb4tDQebPDwk1nH4ksuAW+CjPbCMw9lXK8Spr5
LQq47BjGDgR3sL20lrW+iQVygeY3bcodGRaWpAWAzv0XQm4dESQObssTSELyLgSBMcU0zMIuxs7F
sPREnpBJbECKy7Vo5L0ntptOeTa7jo6MJWcnIUXqwM20ouB0IZFn+WufTrbcvo69uIIZzFn/WBDI
qpJb5XM/yI233KtMx+fF1ABxCh0br8wigCw8s6zctsYxGjXSlhCWNdPN2Ina1tGx9WuCd8+Bk2fD
h6/J2PHUdW9lUPKSr0gSd4y3N2abAuyVSDtKvzspAnJXSLsq6SoghM0RYuNlMFoOdWXOh7DGJSyC
p3/vGWdJuKQMdnIWpDfpf7E7DSCcfz3j/j+P/1FQcojhp+JI+t1Rxen4xxlnmDPWEwAIx+ofaoP/
19UhaMTShQlcB4gl/V7h/llUcvxJEDygh/ynQv0HCgXZ+HUF+MsTV+f//5NCoWtGEYq7VK7DMABd
hwwdtzUtBpebasz30PZFDoQHwDMMQ2sCpmSPQyxXILThxw3zEK6ttK11EgmHNn7tR5NFh69h2c8f
5FJye8PcNQbGE80Tu3M7Gi9+WW8Ei7WcMupPJlNlGaePYRaHUU/3gxjvDFwmLh1RsCtNDAMJ3piw
4dzCOz+iOloYCauZTL5nPBslyW9l16HPbqzHuujPoYSkPpnPQEsm2a2fvjpVKGyJPOaCcIFFI8Mc
UrvZN8W2U0Zm1nOo8hS/e2Wlk5xWJMW9jVpyYjAkd9VRNcZ9b0oPkVVIjjxGN7/tMGCsjbG4JUF/
AhWwkOXmWBYkuCrmAcbkYWiA4MQMWgJy4HV/o4T1mWdx1qZoKU8iwgbA2GCfISmfojnvFs0Xfluk
f7uwrA5JUF68or53ckRyQIlRQRY0B8/oZ6L6u6xpMKGEdg/iH3GC7fXJtkJaFQ8d49300tCiUhtS
8PjNEhiaPTG2lw3kcYWEOE3cIbJlYta6KOSujdCcS7mnFi5dMWbzG0jIHpTUsnOde1pbGVvKvxU2
2GWlZfuh75wgz060QedSlfoFN503bDIJNWTx7Cuqja3czuX0UOiSO6aIHFXxFFXtivLaMcjJ7ZXu
mEJayDR5bRbZe1lY+1ao7mBSD2MZPYxey8aMEQCGc9qMOHEtHA9V1IMIZ3uQQFADmQr90NzUYvsa
kiWBJFXzGaS3CcNN69BwV/P1KVkPRbkS2UIEqUKf0hykmuUeOzf25O9p1d5jCY2lVewQ4T95cbvX
RCSVMGM2uT4bKUTMiV49XYU6v5gRnwgBSoM66cuyD18ro68XcdSxcJ6U7QCARQzLHXPtUnxs9Wnb
Eg/c6tEpbqWNBdm7lLkjKx2S2hGGhg2anbUFFxjUNAWaRLwyBN2OO8X2/JTWQDqoZbzTMad5SnKq
p/xashEVoGp7mGywte+rmIlgCgMtSbceong5ybYDKpDUkE+dha2MioJW71a0Ks5AlV1oym9OckO9
vuVqsJ+krFnppeYIfUjab8gGrRwgP2dTweS7ZUnZQt32PyyM12ain0SJWfss/Udo1xUda1E1fAvT
aWXV3V0IlCd0kHsAfK6UC6f5nW8DPipxvEaq65LJsyY45l+sMmFOCNCFsYGMQQ4NO4Xmf1PKc7D/
en/52+N/3F9mJy/fWpfEvzqAub9oGrcOy6C4+GVoofwGMcAAbaj+kVXwo4ZWfkNvZxHoIyKf4+n+
Iw+wMZNY/zK0+OWlz93Bz3cYqyAnSlDUZF1GG408rEhd54wQxvxoCMs8dRiFoQomr9t8lEI+5L4z
1dss2iM0YwaA4mLqn4biQZe25ezA7KnScI0ZBMaq86hA1FGQoZlriG7ztqTSMQzg2lI+uUOg3zCL
D4W/s2Sc9NOmTymjT6BI421JuT3WV3F4TSMMMLsqO8ng+afNbETM7w1Rox4nQNprhH0ucsYOg/E4
GY+ieewZK2TpWg83wSbZR/te2wUbtWCZp95Dfcn9S/8GRC1TBeKYqoZbhlcNCzNM6efYO8fdWrmK
xf9xd17bjaNpd74VL59jjBy8bB8gkQSzREqUTrAUEYgciHD1fljT/XdV93jGczqtbq2uoiiCIPCF
99372Q8tANlmi7ghv7qDCVrQpl+fIGcDLwKtKYqZUAggn/t1rL1pz0m2k8Sz1GwM9VVPn3J9lzWn
GYOWAvBuOYSYmh/KhlbGsFMLYrZpbJqvKShYzKp2I7p7VBgzyaSEYDfSrt+N3TJBf+62DwYihRcd
wL0FyvpoXhcZq0VgtWSXlKAZfeuZ34Df2bRV8HQEoXepf5qgHT4K+XGYTnlAkcaQPR4drA0PtMoa
MW09B2HvloH1jB5wQYAc4uip3pTBlIUuQVykzFXLFmxGRq3DPKj6rnvMJgxMKPyKY4ROGSurbSzJ
I1JpapJJnQc/xA2RowGWo5W8JQ4ag6rNN/RzZ6UK0H7rBM/IckThqnck2JNN+zghRBTx/hW8DebA
V0rYr9pzD+3BbqfTiaUPKQoe9afy2OxzLw/ij/7VGPxub5ERBP6H1nP/rMdcP4doWqJmJHBTWw4P
A8uf0FfPE8HD4iYTN/LXuyUQ/+Dh3SPl1wxadX1d19M2xO/U1MspP5hft31i0JNlt2drWwU9B7YH
Vv0rEll7IL7T9N0NPES/yjIXvfypWYeS0X5AdUSzPG58au7O7IYLlIoemJiVdCJtQ4Isy8wy2pAf
yL3ftRWVaksiXLZZxcgCyttC0JEiiJvK6yanNQnfGY+1FX9XbA2pHIKo9XKFJGz8GbV3JQKRdNGJ
igsGFqcutvIy9fBHubctfCOrfier9U7J4OSnFJru/lsFsT4bqT2IYA6YlIchJoUWxauClYPkCqBN
pD9cotynKcxEX6/IO3oQN91u3N0epB+iHencvDbEuxKMMCyz7IlsEvG6R/LhNbCeXmttRfts/EIm
EqjLeRtdhscGWX5/MJeASxwUnjb0zBM6WZZI3bLNBiCVNnxRvmOO0ek0+iGZ0M5tfEtMGrWsNU60
MGVi6Xdshex4dFVlow1v95XFZ/cWXu5ty25HYRQJxufY2jcajNnybDxlNBtBDLBJo8dsPYHoXN9e
a4v93i7NPvv5qxc/c7Qqa33ZcOJKV9pyUwu0qdFmkLZrAStI7XL5efz8zhx80S7UY3O2H4tzA0kk
t3ws6yHUArnfSSCfsf80CKPA6CyKbbW4mywdwSU7SU33eFdhtSBA2Irlkvrf/afiJW2MSiUW0L1i
TvDIr73rDQqbE8y/7eO47Y7muvabwPqKqRqLfoqqhYsgqxZdcuzSbfKhLvUl/1WuMGrkFK6TbE+b
kg+hOKZBvu++7h7C5qvB8bvvp01Wn63blhtOOFjCsviKyOtWztZwEg59Rt3WHohKNCrdIX2G87Ax
GZml0Jun12eso80SbRqpFZKjPt+kSwuSJydqq1xP2WM1rqVwyxV3nt6vjxhsxDs02Y5De8taUdiH
x/wJGn+xqb/NVww/6QZrRvItLy5UWi6zSTvfpVGEAo8iKrx6tDjjsDYQUlXbRt5EoLLHHq3FMjEd
6eq39EJ50+Ro0yp95lu0j/bWKvRwP/uJm7ic2KvIpYBzFyfJzTeZd7QG5OAd81B/GO0D2uD0fi1b
dlY7I1ZCPKb4F8EumOiMl7H1yN+LHzB2xYsWaEfyqrO3+G24kFV+xTHb8pFpDwOeJBrt1g6omUbR
OPb6S7IxjsoACMy7BZ0HC2dH5xwAd/c9x47JjAoqwtf36dszFVgv3lnHlF+MqYPa/X7GlKulh4YS
qDPhYG7LZaxYDxJmCPVaP2VlvxqpIv/nVgPYqEN2hrqns0TSlX9V8TTuuv9fK55/ef7vFU/5bxq5
hBI1SlkxcURQR/i94in/jdavoRhU6H8LJ/ypGsCBsFCzqHn+piT+oxpwj/I1WGVBjqZ9bP47FU9K
CH9arf3prd+9ET+v1lKUx2ktTAymXEdYt6647DwBCAI5YySRL2pPXcw+EgEX1pbFeO7IXrRUfD3Q
g8GrVrMfn0ZjURdPUr65xs/cC+HTNDjRtliLEgU5zE2LVDwWy9L8HiZK++FFpt+J1DX7Ej5bxJPP
poiknp3QO4FC6xjtujePfqG/GyC8dAi7dzVyVm0p1Y9Exs0EfAhuOKBdzNgfSVucy5601J4boF2K
OLqjzBbYQuDrtVGAYcguFb+bH9T8YVzDCkFFd2b9wqj2ODxkL+KThDB3OT7eHuvX9li93E6gtOIc
aaYrm+70Vj4YF4P1TO3ku3GTKii8bBKQdzH+zgv9CsEKxgsDFWagZjVvxhUWxnP12J9hbhjiexQv
0TemVSCnaJFmADR2Vd1lKrEW5HjUYXaielqao7xoHztYBa7s36D3w2A+6rJjTM4tGB5u5ZYs8UrE
2L1uBUp6R7Fz254EcvOpTSHnIfup7OI5MTfWsLlWpzQk4mhw+xM4gMLrYZcYXnvzUKI6+ieRibfK
BaNofOixQxs7PWQHnPz461hcAPNYz/e1LI/NHwMUEVd/vbv1gixakDpVPwFoCWnJ08DKAu3SoAqk
cb5GGZ08RDqSYqfZzCDzHkQHDS7cKjt1GreDPOB2m/gk7ZNnCiJtoL4SzBf0Xv7WbYpD9QJlrvaK
R8XNDqojuUiyHD5DVoL1IvnMdsWTcKa0UaP9PYxHVsT4zIAsP3XBcNBPxTOq03PiFb62zIN20VlH
i8UlKzXWRwqdQM5GkniSJ240B9xVUATpK7XoxEcw6oouXP5DvDMW5apcpTsNheJxdKxtfJdlnVRf
C7zravAPZJ89p+reQMNpUyz2pEXzHfb2DKcWVM8Kq8chStYT0OolbUMnsd9bG3lrtmn2rD5RPidH
Af7ktt9O40qpA6MG7OD1i5BYTdkjgzKlOp3lArM2SnVE6uFBZSo6gwQszCVLQorfubivkOy4wxNe
ocS2LkCSRtkGworwGdyLNzMxNFtCDuXayQ71rt5ZN9skE8URbjaxPCFaiNGrA/1JYyJlcZTY7Vv6
mR2i9bQtg/oofgnOdREdJc5NQNzTQh+B0y1v2SMBYm4tf8jGZ6RuWmVzbWDyBTLK1m5pokglS1je
y6uGybYnZKGAchejJFbJEb55CYEyB4vtTkmHQYR0aRPi+9gPPjw+iuojcIjVXLgw9wwEq13lJNSf
hsnN3wybGFDltiKZQq48yOv4qRtMzDqVxpL3JB+z8kkp1ob5HEo0O2ypXABPMKfDbSbi6/F6t+AA
SaHtzCxevVzFrymt+MyWSbeWio1FCGS3vl5PU+2Nio8STdY2+vB5nR6EAZuPzQIn2mdec2yBbubt
vKR6aZsjjI/R7umO3juYWoSCmRg+YhrN2oU3yrIiwhEuLgel2BdOVd5/WfRYbItt4qbeWXRDe3OY
ALx0sttsNGMJxVxlZFWmx1f3kqMYPU/FWpJRT0sPCaypM1LU8oJ+luA3ASnaBdR9tozftIdk8Ogs
g6HKXtITfW3xW9nA1MkOt94ZrgEjev6kn8fBvr5DjXQUcFGTY9g31/gIj7PfuRp/i0yfL7Ri1gZL
iMTH7La5ywY3JMv25qOtvnONO3TcRIHZfbmJZ4g5DkOPJDmZvogMRydrUGlcZYZJilZ6pheNbrZ4
bkS0lTibUF2K9mMaJO70nm1voJiDmSXoS/UgQLW0tW8LX0lJXjXdXae93AJhTPzcDdfkdrOKpzZo
n9nd2YjxBvszt58QB0Ka0Y/lkxjEJ30hB9hFHBSGr6X9XtvvJzR8fCHktk/7dzSR9hoTKF+mY7ih
Ryydj/jNxenhEsTgXf1q8fh5XPNDSP8dls/cOSr7ZnBUrmCPG9WRHZRQzv035TYf0hOwV774ZN3v
wnEmFoiVQ/HMl5fgaumO6++phz7f4ZCP39RQ7c8n04sX6LaBbLErQn9nfMRrzfS0eFkd8QA8JC/K
U0392OtP7GPSpemT4Yg2dUlE4LpzZDAZtryWWainHoLGjfSf3a82UfxQbJQ0Q/oBpfsntTZsqaxx
fl29AYn49fm/19pQ6JkgwU30QRCP/9SvRhsEhAI6BJW+HwT13/vVyPBoLMl38p/4g67+R60NrDKy
PMs0aVWTYqT9W+xkhdLcr7U2zGw/H7rxp9VbXsvmGA5XaRkPzXul6U55HUEh4QyP2bbpZvpVVMoX
6RzeXCPt0aqL1BDSyUl8nKTWq2GtFjrSE1HkdtS11zCSDjP4vUWno/Bg9JfLV0MEdGAGYCPna+MX
5lMnxs/hKB7D9iW8czmFfiwJgZcc4lOIVCu2VhG7ibJV6N0UV5zRGPFT7SOqkEpHSPvSTPD7VGJY
0Rn4ioMV3Tat2fk9fFds5MhnKixFMoqXOO9Wt/leZJe+k5q5NY3FdSYK/pxfbpJx0Qp0xgWcvbJ/
LUL09wNso0lcJFfeUlVvIgDx11uCUkcllYEiItAojXxLOcfhPUQOp5cYsCS46ljTCLmmnPbRUwDX
E41YE3TLYn/qB4mBggzHsWfBR/tbvuOWadZthKFgxxi+KalALH227aBYzXdKtDUTRxFSIZxgOChO
D1npakxUWORzFlE6SeT+3HUXlaxTDE3XGpypmSGQoleRVTG2/9JwhLLzw2h46i0iLMo4SG/FSjTa
lZhIb6HCBBCTXjKqqhOK4IfCIXTDmRGdKJAKTB5qruWAmjC5ywoTnaQPSjxf6UwKMerDFhUiaXx4
ekby0LTskiGcHqrtrQYxEQPC65n7jU3HADwzfEXJq0HRkVQMTky0iPvXOkIlg5JfyeA8x9FCoAAp
ihxTc+93PI3l7b29hrupUt/CAghZXT/P43s41D4I0zYSKtoarMj0O3ytygURf7OMhNSkKGrkMhAL
jEpzbezG6MlQOZmA5vMMuXeUpMgMdC7gWLFBCT+qquCNAkXeApxYO9donOVFo7AU536nTccZFQFG
i8R0wqWbg1pxNRJYsmbAmBVRO5qHizJvTaN/HGJQKQqic8Mq19zzD1khLOK8JOyZiqq4HWsIFU27
7awXA/Kb/DCGCV4levQ5VMBUJgwTmFR8K1fVJHll3LspxitBoYgqCJe2ClfSjWmjvK6yaalUt8AU
Jsjaojsnmxy3mHZTt/QGneKGYKB4NG4qgDFqOoTAXLPGM+D23VCg2mbfsaJsrW+9HYJpbl97llFt
Wi/7GsBGTQlGuQxY7hSkIS0eCWNW902UnkMBhGTHElR9TQV6SCZWRtGHH+zc1AwJu0KCawLALYbR
L7FSH0XWwXdlK0gEOA6GsSU79ZhIwnMhntRQcLTBWE/jYbjGQabNlB2ybY8pqJiosQPzJdp1raHJ
nfViUWVNEGOQLoFTJZSIIPvCryLyEYnWQNRiocXv/7nVB7byCLxVZhdZl0ny+Fe9IuVP89c/eP7v
85f5N6zDEIoQjN81BT9VH370igxITshq78J2ZqL/qj6of9MMhRuEvCvktndR1U8CV4UnWQQCmNI9
mfTfUphL1l9zRH9+64Z4f/wnNUJbZJk1JWOx1LHlJbdbHtQGPMJwptBfFVQFMJvm+lDYOJdDLiU8
KmH/ppltgf66xDuaFzijSNFVDjlKoaseIuGEum1bQO71q/AhyQZ7o2tJ+bFACkME/apPKwWDCG77
lpFSbZJDZVaOWClrvJR2GyKZnKs7i9FXUuN9HLFSmvlOsfDpxd2ybyGE1yECKbZzoQymM401Bah4
NNFJCXfXkCV2ft+Sxa9WR7056VkTg3gmjS71yg71e90ETVusr7X2pSpYOOfI6jwpUgjtLZIHPWUO
ssiik/qHGizZHJUnrS5ojhfRpUgRYd6k7M0csegkhfJo5t1pMiogf9vItC6V2ASjYa3zusego7Mp
SeOZU4H3llxR+ijpfiisS3INz+oI6ZHY+botX24FS1+RSGOtB94pwfhT640uV5eSGovd49O83VOI
bsJXZOJJI69DRctBAwqYAUrWaq8NXZDAgSgURp68dsohSLTvWDEoUqre3BwkIEmZ7hcRJBwsJ6bq
RDeLcTtxc+FhEgEx5uuBzdw8YThqYohNLYnaL1nJQJ/0Tk999yY8zbRQ8vpZIx9Zo1irIDuGAeVC
hrcH+VAON69oHsRBWDG1MI++GgZcO70tN3odQoVKzLdRlr7bEmEbmxqpjCXgNvJ7c4M3KGbH1lxK
2oupxs/FPZxNKlyBULK+6NGtapimxzT8klJ2yyJb0Ugz4dwIjllXnkUfbqoBcWSRTssKFnEmZpta
F3c5kESrUtm2dPFrndaLZjDOt1E4lXO4zquOuMRKD4mSacVHVmIj8U3m13/yWMiq2FT4h6wkA8nn
j7f6Mf7P6Kt037q33xbuu7f863//d7Qf6l/65n95/u9joUa5VbEUmD+g4Rjv/qjEGoivZMSe7B9Y
yCsGL/rHUh6dGOGEiLZ+QOAYJf8oxCLWIq6ULzgS/2YhVvvrSMiBS6oukdHCpkLjGH4eCYkUlkJN
T9Kl0gaCuUjKT2iVt2ahDidas9OXMH2DwUfGeLu+yOyPJeM0H1v1OdZWYrrOU09HJ0OXKXYA+dJB
FftlmZBIZ2vADenC9wuhxLWKK7O2rZOlPkTX4019bgs2uLc1vCdhWrQgUK0vS3mW7xcyHuh9n2/u
5MqfPqTD3/0L/63o8wPoqa793/9d+qsG7df3elcQ/DTqawKWWW6HdDmoftS/t+I+M32tWE/CFr7Z
bLri31cDf78s/tEr3kNu/iRK+OUlfwRa//SSaTupVq5F6TIOg4kFoPZEMLQNpw0VFOhdy7NeSEgg
RE2Itpg+LSBVEl7VQ5bR3HvLCQUFUQOLbtoglN+MELY6xxygaZEUbFz0DQsdKnl1TQSNaDfZRtUP
quIr5UttrkfzdRCekmqTjNh4nhlhk9tLCRF89BPC31VXhXRDykf03CL1CqfvsiKyYp/Typ4DpcaN
ga4XU7xPL7OdD6HgavlhMDZy95rjju2XvbCa20etWaOzojwoY6+dvKH+Du/U6Nsivd1LVIRTUYdW
IpBZ7Wt72yoVkDVbT3eEM8wTYbd+zzKbq6MUAgi75IIkzUqjywXtOzxDbCd+y6ARVUK6WGHKQqth
WbwT6vt+Zi166WguKorXGEvJ62FcTTdJtG47L+xST5jOEJOTfiUhydOtZUe//gZJe4g2MXs9KiBj
cC0/DOpSWIw9jtEuITdbD2inho8ajEYVYLfuJ58NjhJSfIFte0lfa/2oTX6pXUbM9dRKqsohTMEI
vzv5U7juatPPSqge9HGbB0NYNOLFaPdR83jTHq/FVutcqdzmotvp4K+/k9bN9J0IIEn+5jDiMcCk
Gb9V2XebHEAL1aHNz+baNho+/sUd8Wfd+Y9iALQsjdFENake/HpH9PUci53K5ZkBj2dfV4PMI8py
rZJfNoO2h3mPQdt0RNMFMlI+a5SMpw3O/39+HPL9zvvZcPTn42CM/PnORK6pF4McJst0M6EwqLxm
OBAV0ZY+gGdNOV/TdWW5hcA068QsCAximlxhJgbexlA/90/cO51MOPoxw9RLlm73rw5R+scD5R+n
6k8D5ZXsJVUjiGdJtbvpjtLzgCvYcDNlIZ1vKnlr/2K0kv/xaPXHC/5ptMqKKkykhHPCfJ8IS/Q1
coQ06ZAOX7PhQ/VLFT9+GwEhhK/UE0KRO/lJTqEjO3J3nswXtQj++cf0/xhA/zik++X002hm6KGY
tDqHRJFAald64Y1VYKhBDa1nPU9BHH8DwfznL/qvzoOGLeTnFw3za5bX91Eb1LsIYbTcqgCntpRS
2sqvepKhU/sKzwWun3SfZQb5bNaPzbAyMaH17/PgFerfM0H+3+O6+pcK2I8r9o8Fwz1q4+ej6gHM
i4RNJKD8HDwLVya5ColY10DhkY+tuL2mfhZEqX/bzncTOJZQbGprcCtIsZYtrIcqwEsOnvDaa4aT
5q1bUqianq6BulDUD/1YbFrPHF9vpD+rXtg+8D/WjFjKqwv4B8ToNQudmxRJD2TzwXCn7qEtSPrZ
1hIoC5FyOe7vBESLOw1bFSxFOeFnQNJMkmp4GuKlMD7NJjSLvD1WtEY7moDk1Y/AOVXTs0P9IMZf
Ocarq7Ie0k9j+gwZ2TCVUC2xjialYPESD76pYqmg3H6JhKd+ytwb0IkenDhniJ3Qjg0ACirG8Alq
JP0V6A7tIwjbilU0rvzwpeJl2/RTY0FQYuyL0RdT419rtDnUtrCZ1kJQLzOr4Imsg+RlunqasG7j
5V1Tmh3pbKbFxbJOLVrwdeiWTrGv/GHLeNA+c9jmsLVapzFtjHhds7gBFN1fXxtSJ1T7NNAVEsiK
qPza6bfSM8kK12N+5JfznAkZcIxUFdAFsqXq6rDWrpl6eKtTRrOCI9IU0Nrdurwe2i0iseD6ehUx
p9z5oeJ9EUUdhNmPsQHGPbRSxE5XT+ZXNPAcZtTlZuqKpkdQWBtjVHtKI9Oh21rU/UYMAc7P6UST
NPVuKsVVPb+KTiooZ/3KByuvUw6tzZgVGXwq0jcSv/5q4EKWB3D3mi3vryvPayFx6JvkJF/S3eZl
cs3LsGl2GpBNV9y1los/571elusr7uHSj8/Hfklp7lb61riIh2Ul+0h6gNMXfB+jZcymTFZmQHnk
XcRfyhTCEEzcbEuoVnNutrXg1Mh6ARQcFS6BGwF2R7GuABSTJH0zvRGn3bOWAWAYv0CuOwlX6hxH
3oCxW2Nw56+MrPEleW1qixLOsbYX36UpKLmmcC6nV8BQWA215+i6lwZCZrv9FEV4Cd87KAa6M8p+
FwdTQRQHgZJvUEaqYjEhAqOaS061LKxJ52oQ5ezJi+C91PvaJ6/42G3VNb8hOyNqep6MoEFLg4hR
39V10E0nKlooNEcYOcDDYP/XPpSO/NMK6L4i4l/N5x7WKdD9ylfRSK3jo6Duqm36qj8TfZvzHqb1
8B4HzbY48mMW5IRl6ZOcdu+iEKflygi7ys/zZKdnQg7ImtfB2vi0W3wMnV68tzzEoYubB7rJhiq0
0M6OC/Ik0B6bC2oiem9EXVCaQHK2OYTuB8lyaIHEj8oOTJEG0ZoKoHosvcwBJw2NHecmErS3G6VQ
+d7VElaGiynDjXz6hHQFkYhB1eWid6LwWNYcOHYs0bTLPeJs/Z07W0EwAKZhefXjEQUFPcphFXua
my7UZ3mdHbtXuBIzH8oV9yUfnJ2h/2pXoWnTmbKzt8jRn3EIkBQjbNIzwLSMOcwfgV+o71INwmdP
qM3SOiGtGBFgPZh0yKiDs+2NPuoDmnOMIQgcNmm+Es7tqqbocOnOlQPvKArdeAvpJic8wyZGIT/F
bzgziBl5yZbVWSU3wrSV666ozvFG3Qmf/fPwbBwQrk2y1zwJC/JiWkzJa5Cud01WwRFvw3d5cz1Q
dMgeZJeDXEePjN6F6U3v6nN/iGgtr2RfX1pP3YPoDu9NvERGWH1J23A9PyUut9qqXVcL1nxP5aY8
RZdmMb7OX1xp8bH2K7r92uK6Yteffssr8YW2uxW9RFcAKm6VnsR2nwxQigBZuwfVCjKuR+sMQUW4
pG3sJNlTSEU3J21mSL8TJWiUzTCsUrYVgy+Pi044jdo2yfyGRAd0cKwor+a26t6pZensKEZI9swN
nK4+aCkzJAjXQgPdstxxUe+qglHdv0cCNRkcnI9r7kbtBwEDQrd3jYJSkTO4ir4uV73yVJWLDFYI
tds89pqcUu3jiBJD4wW4XdrbLjFtV8GLZ27uda8GnUyhrkNmxXIvkH0AlgHDXI4sL3b0Au3iyZJX
DGjZN5ecgE7aE8nCVoCR0eVJ9gJrcqbd0MctR4+H3IS7wLmmL1A6GHmIiJBJV1gYHeqhTsVp4OiG
h9kYZy7j9EwiGsJktfWN6DVE14FY5Yq+ZyGpm+Jl2ooA1kG10CMQbLZace3xneA/wuJEsh+jxu/M
XTy/Dyg0Rdwv6EIH6tp3o+U6yvzr5BesW24fkJ5reZMlOjUtqFINktF6lXeekX3MbLHSGeM46Ro5
jSr7doU14bT94zi89DKSPuuix2xNCCCgdo5msuhfB+OuMN5a+mXwbwUf2A3ilk+OJqpRk0ZB8WAh
H0IziqW6T156PRCkzRVSTWq+yZggrfDTkj9KVDGJrVYLPkNNeY7GjYYJE6m5Ja5JbUwBhrEJVx8a
60urkeIaT536OChk9jGZJhoxIN9zdNd2XB9CtjJDCiReBQP+cZ02FX6u9nusljKyIsZS6Kq4hJac
k/EYjjSKFlZyHtutIWzxOMrRkTqdRY4PZbkNjvVGe1CzRWMBGViUJAmT+B4fsPsIIZizpyJesqu6
litF8bV8p958JFt5tbbKfUeDoFiV3X5ELnUrazyLgfGOIUjRoS0+zcRyMOkIQuIW8m5q/cwgGBEz
99oSTUe9y56RQyaXgahHEvW4TwaAd25rBRHRVe3IJeC+J6LXMa4LBECiy6Sq+onMpTAf6mw1u/Gn
jN9+RXpGxTkraU6pd7+O2SzhJoH0SyHSz599fiGtI7shTfdnGkzTPrluldsx0ReWhCJnQf/r9qUN
x7vhqoLl9vBiETi4y4wdvf2kRG8cKMIWB6fG/Zdh8Vy3b9oez4BAFCkdNhtVC81ImaD01RjED7PD
4tjTHkyiI79pFFLKYWvOMcxfZufpyEAQrmiOhZQY+TIe/BWn0VLOuD4gErChemvTzYyqP2J+0A9T
6yShYavawmQYYBHbeMMNef5TpT43GjoEsVuzN57Dh9piTn5MMP65xaJRPbNju72bFAxqRwvcXLds
hG129U3Bm0nOZiF0b7qhb3HCHmGfk63MV+WxXFJuWKZbWm35Xnupl9ZqWn83QRbEr87lIiEw5eNG
RbEzPrQP5aN8zp9DXHhn/ZnRNbgtWC280c3akeZyIicJhubpthNG1/TzE7PD5HKqMOIhzQmgy7jq
gnsVbZPULkXWKJ/Kp/Wpv+cfj2tUuft61bS2c2Rd68pu6z47xBktXTJw/OMjO9VdcHS3W1c5FJ6+
lh9Ysbiyc0PzgZzEdh7dC94KOz7oC2W13tJmfbg+NHvC1xyAlZ65iE/wOcn4RbBtnLKt6VtP2PxY
z3tCUJ5GL2CeO59fLAf3ov2G5wKd96rdqPuKuFf3qnm4qtRLUDjz5xP6/6OBUCV8HVm5JkTNiEHp
rR8JE27snUO8t328zL6U+dVmcNqgXaJKYTRHqOaUrhHINrODN90nqMDcFRd1y2cTht7F2hv2Z/BS
2aaNg8MdVoHzCL/ptd1nD2O5q5tVZm/uxC4Yb8sr6WFX1XmDhUesgWWnnrOWA2yFC4Kn/IjzRIqu
yqJHDlEsOk7p1yud6Fl08fWJ0qRXr8eMWc4WB1f9ti7KPnrYroXlZat6Ja5udF129KysutP1DTsj
BczJZyoE12d4rK/9aQ3YAywoJX3qBTZD8I1Lxp6OxiZ03rA6Y3/cd9/XU/RClOVuWkVIaTAwb8QP
pbH5EE0OSFtQK4L+ri/Ch2HJUtUisILQS7s9SQQ0IdUOoa0SRrGyTtzShfqo1Gf0rWtxzczvhJn7
Xbqzw6C/+LFD/h+/bEfbH+7bj7KamiSKuz/98f+cypx//9f9Of/1M//n1z/ylN9+5b2g/csfvKJL
uunYs0F4+Gr7rPvd6nv/yf/fB38rkZ+mihJ5VbbdG8PO59c/0LwgTlGJd6XNZ7Bt/meaGfXeOfyL
ZubX5/9eZ7f+RmGC5BXx3tSkWUi95Hf/Mw9htqRY/oPw8AtUB2HMXbsjonr+zbn2e52dR3RcaSLt
S77RlPx3BM/QsygI/Fzi+iGZ+a8jhxT/a8FAFbo4E/VCXJo/UMc4SWuv4wzSmR64MKeDpaB9jquj
8siit5+WEuTAecHGvA6mHS4NinENCMCX+QHPJ1amYRdSrYx9ufPr7tNMvOnFuBNE3c5eJA7ITfvq
IBt9WOQO+VMOm3v3K/YJGlteF2xCHDa0yy/zE/QBxkkQ3+2O2qWy4CrHxUlcHelDS8s6FK99vLnj
B0OiZVPxXL7MW+o+C4VF0hZ2YX7im0RVmuxeYdXd3S+KO3/eeixXO+ONNYiGetsl9ARLyn/yhW9i
WYSmLcJpAkFCte+fXfjivQz264X/l+f/duGbIu5+S/35Ev5d6S/+jdeSYbVxTyj4AX6luXEfmPTZ
YVQAHeHl/rjwScVAXyZi28ScyUO/Dwe/tTz+PvjQGfvtzz83XeS/1O8IMvr5nf/Avf1UNMyyuZNV
q1WWU10dIrHfahpRy3M5sqX/Qr66N/sb27qKdOjOpd37NGcv0vVMe94WwqOJ4lw7Wrl/FcYHMSyL
hWqaL3WsLso6Rf5fBeVgPPeacmq0rrnIpoAbs9rCluLG6IkPJykmT7ZDmi7SwcKiFWR33RliK/D3
lpU/wbIgGvR9HsVAzgAfQpMixIZuvrCMRvVjqJNlFbEDwSdN8MgqMq/+MNwWqpgtRpbC3Dxx8yix
SZ3H71avXfQW7pUNOHmtwvhlYGss28+JoOubOW5oxujhazyS006hUO0RiN4bzKR9lSiK8hqTFVmD
agNiLiGlkXVADuS4ThoISABoFSs7p4N4me/m1eu4a+TUgx+0FWnnlh1sDYjbUmXZ+m1okcd1OzFn
bUDTCdsDAeetGxWda+lvEibJOiQM1VTdWaAfJV+/Im0H9Gr0lArcdJhAcxWy9F1TtMdqpsg6CpU7
6uwmOzBgCr2ZG/CRmsJYjvamRneQENGXKC/hLCOqCG6Rui9V4kmZt28xHrFegDF8U6TvXOuJkoD4
rs5rYxCCWb/R9bf2ej6+g+IjAE2AImqUb1lP7XHOJb/KFDI+MyfUcGVNmmekVB50edEZxtrMR4ox
GDCVo4YaPa7qkwIwyzLGM2CogyzgKURrnewSxZuwfkhYASrgKuX/5e48lpw3zDV9RXAhhy0ymHOz
e4NqdkAgQCKQCLz6eaBTmpHsU57y1qWyZP1isxG/+AZ2+vFziZ3LCq5ERUOmKreCD3b+AE78oWH8
2mlR2bdOYsgL3GrMWPeFTD+LJshyINbPpFn0ZTBhE6Wq8eukXrFaDiUDhXnEMMIxHZbVAP3AiF2r
Z17IcKDaJTfDV7JLc1W3A21uU46HG8PEmNmeUN8U1i00O6nhjKiqNCbsybt5uA6t2xe/d71m0vJc
Y6YDdo/CQmjmQp/u/5tjqkUeRU3Fkic9y4nx/W9iKrGOkuDvMfVffv7PmCph3QLLHV8FAqv1x2r+
z6Aq/YOdPCglILA8/ROU9v9u7bV/8AcT34q1vCKrMsXLn0FVw/BlqjMmmID4R/z/T4LqRPz652ri
r6duEdn/un4oxEzARESSw3gwVlmsgpNpQ7ArbGqbktE1PFw91JQYLTMFHTMmMonRE0bvUY8/iYn5
5vOaBrFk+l0qRHKmsFhQQwOcY/UafxCc3IttfpSeNyyPrjpvNvN0MP4GLCI5vXqvznoXWwvfJvA0
ws1VhDqshXJl3OrvQe6/5SbxByoSpUFqMqZvVE9SCzxKZpSqVVgEPHNMDYD4d6+dkRZuEitOC56x
gRijGddFe81+dASxPOupR4KuMGl6FV6O22av16vEEJe3G9B05KLj5DRctdlAe6+/Hl4m6igxw3O8
37fShMlhhXCn3hdet88OvPJgFvNeRdVKT+ftXcLv7Cwr1089zb56zLJa7fKAF3vLLmkD7DSLk4M2
1N9PqdjFOYay1es8Wl3YvIbwZgpQvSAc4GunqWHC1EnvIF8PqrxEnGFmqfh1pekRvBDUBWZ26Kl4
qaWFWSps1bb6LQbVudKFXS1lkQugzEwmILWE6wHULLk7pWKzSu/azjDLzSP/tEqVmzPeaidp2gVm
P96zwjhKqGS7HIZlUUKGSJTOq+4qOr9YbI0d7XLPWSjXatUia/i8FyDRdKyprCd4t3E7Zluzzwjp
L9TySrTxBoSKF/eBxl9A/70V8Td7hvowhIoA30eTIPXK6RC1WTov5mTufAjqSvIU7ecl1bOskxaq
0B7S23U2xnKkMV+qtHGXPzTaLxQZnRjTwQriqAQtJh1Qy1Fo3WB4tXU/z6vrj1p83B/9oVKMt6F/
bKp77HeIA90smV1SAkGoZAaQVysD3zIqzV0O8Apb4iWKsJu0EQcHcSqvucs7deIC6oAqYqI+E/M6
eIzzJE82Rgm1QbQ+tLjEcdaCovvKjmojhg3uDPdCDMU2XadVsbk9rsukaH7Mu+EP/WdaImH2im9s
cHJEfmAj3gRfHPFJu6WBKbYe5ku7cayWd7Fm5t6tC7X+7YETGxVzSuMR9BLyYC813QO3EXBZbsKU
Eplch1JZe9tcB4blCvZwMbI1EhRvo/i0KuhSZQJOHepxWUl7QSlm8lONWu3OVqCzmPCQJ5HVZK45
oWwE5qdiRh9aY2hwTySUt+5+YjzflfqZReMzNi1vMMTc/e9NGWBW6SllXkBApKza/n3/iT7JP5Xh
/8vP/9l/Gsizihb6rEBpp16SkPxn/2n8QxcNaLN/omHpDf8EepEyLBCt9Ke68QdR968pQ1Q1dGA1
jb9PKN3/pA4HKPtPKeOfD/2fAAxWa9yuSTKWYZOhDPLEora6QW14InsklfLGwmEqbJ5na8iOZgGq
oNeQVagyP2v67a2wfBCw52J87e6jOhMAbdpdm7so7K1UDcXuJFXR1L9Zc/w7mMWjlSrBrZWlLA01
1OPSl4gonBnpVRIKuXJWsJjMQPJjt2aL9UmV0CWsDWBG1eeQPTd6U+5lyOhlCTdTeO5yvQkaAxvC
uPiKjbTCXdtkF/AaDrF0FmDnKkK84AzPT3UFEyWLtEYvovKqvHUy4PymRZ8uq9fUY+L2KcEXqxT8
Qh8Kav93BYsKYjUWpyAsytebKqVBd8vfrlgvPFkDXp8y8yLk6jvtU7gKtpRMQ13puxWvCF+obLeV
utbdUVP3ao35SH9Lj63K6kJWm/pgWnUQy93MgnNbSu1RLYRTnyUH5ckqoh2qU25g9dmpFPLmLbgp
UnS/IWDKjqFP28ROkaHpJ6u/Iv18SiO28d9CDaXhFdSjuC3QALkVNdKspA/w+7rCdO5ZYzAJHRKh
BFWtnLZBm1rDnUc7QQS+G16FOFQpqyF+qQAEVrUwCWovJBMnEDgfslkVbtX2lxsiH8/aCCqBOSBK
1ohpO1X3/ZCHxYs8LCXpIb7JlOp9HiCH+IHItWNUKOUI+mNhVs/VqOqZ35aYdWTJOrWSoJmYNElR
7Fsx3/VJiYIHaxkoDHgkYd40yGGXDpsHJYLM2sN67JTHRilzX2VVX4g/Gouuu1IFXNW90jHeAxrU
MoC+vhhKZ7Jf4PNSXY2fVr1v0+JR213fbVKgBhIr9OJVgD8UjOgx6J/4j84LIQG3LdSu1vWEWawf
82L4ft2Z7snaMUE4WIqV4z0HZiRkDxBxyCKMwoloOnt1amAmeeGkYLJTpC4R76zoVcn7KUbwBjK4
Q3JISxg31b1C+WP4bCxIQPL0VhnPS3VtZ0hvuQP2VUkFo6SSWC8pzGDTqj1mmMjFKoz05LkqquyJ
sm/39cL0usmkL70z9gWGHXJXbmT9gb9Qv5GQj3RSFjWaSoppjJdf30T2nc/Mfz7XiTpKFE1xFZp5
/JGletgX16eXCEg23uJ2q1dstISh+0wS7SSYMv6c0hAJBjqktTBp+9xqFWBx/FZZ8UxvCnEmxGXJ
lLn2M+nmmYC/6UR0nAIQOOEc7KJ5HR+9AVXz6ndjtS4MBXVcC/+ubNHWPAj9qkQdwxBxXVeM90J5
fdX9QrkOkTk+Ny/jvrjVTZCoH8CtXLP9bZ5fd8BVtRrP5W6Ya3cWrcDBxp4Vx+NEILYtdf/Klf2L
sKCLsaeOc6tiWpy9os5gAl0cu2u/ubYD3iGaL0qAApTRl681PWm1yRLEz4r8mAo/A75HTWXtzTuz
agUhaLi/JpYaPfrEjVqtsd48dBaxrh5QiVcyuQzvmrrqVZifBWN3884TWhUjEu63qphbz8cix+oA
SLd9k5AdLqVNkacBEZ9m/RVJYjkrcrZM6MLtzPKqek/dWKQJUidy+lVqaI1oabFGtI0Npzwr4Gw5
eBJnqHuo/DKp2fw3p3EGVyhVoJuBai6N2L/t/JDR5AN/7fzw7v7nn/8zjZvMzFDoRJv2f3o/EL1/
pnFkztA4Q7aTVg4ZjKnf/H9pnGZQpC9kBI225987PywRJlNSNH6l/zSNUxr8Sxr/26FPrJ2/dX7y
3bqW7fOBqax6FC2M5uHAUxFu5OnRiEkqSbHNtBdqSebLB0kOXZrdEzOSVGTB+xL8jjyu42eXsU3r
EZ4Z3R4LDwbR96fAeKqni9OPZipj4ZOMwQNeSapd55IApuxWfgm5pK17AZSQvsrS5djyix5AcFnr
d4BOJrZLnY2LUZ/om2hNqYTql8nOVUuQ/hXUK3Xu1QLMZTkjGJGHBNcsb8gYV7bHSgz5TP7QBVBU
JsupER7KtQb7ms+G21liitWoxywTI6sTj/Ag4Y91/gOZ26wTvx8lgh4G3s5leixvwq4d7hEm3N9Z
kq0f8bB8Peblyyh+HrA4Hle25op8f6C4lnw0uek8VMg/TYd8YoL3rhSjLCjUvvZClK0FBHt7il8a
6u8tq6E7umTP/LcuLnljv4TWeeToKTw2r36AJ7lrjVMDPPXVIYCEGSfgWonTIqtr4ogFEpiivoYC
l8Zw8btrVDKLYpsBAP3O4GqMERgW/PahuBZyc0UPMmquqpdUlFfPFPpb1WEmWMmHR1oCiIUh/8hm
j4IcCEhyP7Y08rf7zCjv23ssLTomnNRY8fuAUq8s7ZL7j1Gogq1V2fe91mpXfMD1ExHR0us+Rymy
9I3MBMUfd99Jwobcog2Sh9f/AEn/KzdW+J2g2As9AklFXv//X6ixNIDDfw81//Lzf4Ya7R+mpSh/
DuBlYtSfkQZ7YCwYJJFC54+91N8G9+yxiDNwvyV+eoLD/jlj0v8Bhltn9qT9Oe7/D2ZME7vvbyOm
P04cnSATaopJVJsA0X+Z22emnNeSlNIv+B8f7D0dzVcW+PK5F3ipdhxiJ2DDt16obnxYzG4fmY/O
lqfZ38I7E6a5aP+24V/C9v+2S8A5+X87qL/cjWku9peD0rry3oj6UEKZZan7wg6iGIK2VLDb7njJ
ZInCMUb10ALPBb4CwfFYK5WwCKAV++pH63Xuy03meMIcEubpON8F3boOWEQEcQjswU3RbHR1AdkG
ySZCuAoGfeBjwVoGOpUkCjx3T/sGw2FLdryhZHNy4GJ2u7NY2TMgQ24GIREiJxdKXCIBMX+E8YEI
bTeHZoE82FlY996IXAzyhmH1BkTHzl2GvXPIAs7j0HucQu+1KxFnBVvyk3nll17tPN5qh5k+C/yn
p3/IaCPVn/0vuqwYV/EhpL7+gIHeHTSQmjf9O3aN+VD6xft4ehwM8K0c0PzqcMMQfWHib6Ne42fR
LcwCUKjXnzYAmurdNlnI9g4BGREcYe427/1SAtLC6K92wFlzJfd8hYPDaoC1gWPNTH+0TY8A7E5M
iN69Rp1mqwfNY424Ft3CkxGhKDzR7TwMxRw0Cx1Zc0E52cR+Lzu8nK/SSbxrgBfau+oCC9pZzo2L
Uaxjt5o/XYMQO9riV7uQ/XZhYa8K0/kTvRzkBXX3kfpTq6S6OmKX91DYyaAkYzebDegMzbCv+5Zc
/H785jLd0A8kM6yFuu3AYyC04+sBmIsFiDMD4UhtYXEDgXrRdXKz9ACD1ipe1uiwITvsLC3/uYuD
Nvg4kyr5mIP6k9/+om+MZlDlt0GFUAdI02y6S+HH9fPScmfhKvPMxUu+O2T07z8W2pkXaLAPH0XE
FgQtPtOxQn1Xzh3J2SOR653jmXVWTy+31O38oH3ptDVI/KAJ9V0u8zV9L1opo4P+VOrn7rpe9Tvl
DUO+5XU72NUcZz/7jFcF55jNAX34MK1YIv+UQfWGeqWjuKydbgfxs4mUcxyInu7cXA3tzGw+uNqX
5NdIiPK6V+73OH/axQJvR7QvmXrOpyyDQDPWjJyZxHmCSI7GQP3QDkI4IbQdJKJCVtaotkTY6QF6
gVnz/XjH0kTa417Kf8/PH3l0hsfvSi5g/Vnn8sry6POwrW+IYlbrV4jr5FuMvWj6rjvaPPFSX32v
OS0MYr1JKdQ2I059XfchiCzuF7pgRsjHfZB66J5i/tu8dfN8jcTxdlIbEj8vAXsjhy4kAuV32w+R
zNtUrDv7tWouoO+6Cw8MLsIeDlG8+6D44FqVQTJDWWB6PSf5Lkap/e7uFBeBxxhFJTxlFw3nALrn
c3rnu/D2dg3QUXD1xejnu6eLyoGDtcwR9VJEmZZ0oAQN8Djp4rwG7OKhYDW9/yCfbEZ4Xh5duMDB
4aP3uGfO1w+TUl+w9U9xSYg61s6FichJ9F5vLXfR8B8biTdVB9BlOPdl7qqA/Y73YC35BymEH0sc
4VG0r8FgX547JJXdIbx+AH6KWlsKL+c0QkoBYNFJwhZm9SKSJEhbYuInMrisFdzpik8hw65GxYqS
Ok84TX9oPOH1qpd78jVml6L9bUVAdiNii/x5kZ+z29EqgY+aSCDwNXf0eh4QJGK8WJUgpmcvkFyY
Rhs6u4Vn8bQVFYBvCYUwIeK20AVyDrkFUBfDLOA3q8mJn9Qep+mXWPLTKQ1eh0bElY4PMP6evqTn
f9OvuvPDclfZ00G9lGUzXKxadsbsbqsEb9PgMKn5BoUQxydvHAruQrbJoYzNuum++nZST3zZWNfg
wCthAor2UPx8eyFRkTOAz9DWkHHlLUVWos6C/tgez8gigraYbnViR3VgOcjiwNG1sa6wMTgm0r2c
WRU04Kow9gxvJ9ze7W4OpgIzTtuKEAdxFhtjBS7K09em/amHHoUpCI2FCDb7uHjYq9j2vrLlQueX
ZXw9JorFblM6GwLkTAlQM7Ktk+orM92XQaWNJO0ERNK29tJlHyoR9+3p4ABoRIhAOenyd/bygJDY
jf8MR7Tf9j2pC1daJ4ydfl4cs/3+s198Xtc5ymXCFj4gcLBxntvvM2Bae2fRIEsWpP7Pm+gOgJdB
hCxbFMy03w5pss8b3pfZvkGTzN4tqlUeNuAWgYb3tkTQA0U/Pz4jqPKf2UFxrmuUhLgYxoxZke1d
4Sk8OR/U59149Zl/xvbq9xmiq+wKs3d4+U4HEzLo1+9vvL7zYXezZ4BVol9zAjxyTqm9Chh028Gk
hrSyPjoHHDDQePja/FP0+ff5W+++pZen/y45sg2gFUtNXGAduN8klYT3EZtrW/e9BSVyBGA9RFJ2
jVDdARMMx9j0b7GH6oWre23Yz7+v5H5CcmJbbrYunLk4e/gTymClrhgXXCWnVNfTadMEOcebs9W9
ZK1s0A/4nS6IFW3vrhWA6vuFi/6wY6cOfwG/u2nQv9UhZrxzVslOcTRXzXLe+Vgho1B3t4Ef+vAO
7X6RcwrYTPqQ4yAWFFfaPWof93bUiLOBGHbcc3kXr/iN8a58sY+2UXaZJYDSs4ddBBhgb2IPi26X
Rb2DwB/Pc0of46IKI6zlV/Q4d67oULW8VwefK7sQyNd6ZBGNkYIPSv5J88n/rx1fs8N9tgdmuoWZ
t0HlH2JBugWGAaTcGc6tl53EPATqgUf4eQRU/gMEe3RqhNuI3p7hnrQNB5gHyIFN6RGZj0DbTP+0
8k1/wUqJ19Cv/QkTalubYjvO0+mZ3t6wkASb+RavrE26Pb38723u9eBOGVw6xVJAHHKtRcKm3H9D
rnfMlQW4f9lz55SHk/1yPOYSXoc+f6TwM+1y1X+Ov9luMthrt1jxpN/tyvzU/Bui9JkNyhA8JSka
hTMLcMKWjBcMbudOI1iPKvCMciEG3k556p0eXGB9es7wplk+3vNIDhSdcE8iLBbZZ7xFbgIZiRuG
7MPCWvdOtpL8l599pguA3qUtO4fX/LYe9vjER4zld68FiuXBfVsOSDB/dIv2dIsUlPlQUvix7MFv
XIPrhVJ/IARK6UrOu+4z3f9pkPm93DzpNCJG+PiR5/G8jtSvOwjyhe7GIRCS2O742R2Aft6M+3py
Z89QwR4WuGCM4BjneuDydOJT7VEi9VQwqXff/4orELkEGqw8vC1D4DVXc9cEvwjd2ln02YeN80vo
XuGBttSZOC64Yx4ylFQ/7VtxJF79NvBP+GEeQU90TpAmhhVNROwIc3X1JL5SGt29hG80IgVU+jOU
36qgt+UVH3GFiAVYP0d+GQT8jtcC6lF1/J7E5iyu4Py330+F6nXNH7UzwxVc+U0Ny6/Y++4WbOjc
8W3eO4/Iss+nvU73krnaRrHLX9PBRZsLChbn+gmh/dR+CmtEgZHcPau8EnnqPRZTNQFL/kCxvSkO
L/Ao/mtBIe0C5OWlgBgD2vSCBt4fh4OOzhJqlH/zsSn3Bop3WgvqtgkoiyMdrxJUXCcOOwd7kIXi
vIvnEddm9fzwMI5wXnNpB1F7O9AS4DdrX/qAPmWeUqatz3V4utujh042MamKSLUBona0Mi83zO1f
zsQvgn6+HUOCP47brMc93P3m02Wergp482nOM/vNA+aoGypvW1zc3ffa7clkrAy6Y2O/7SR6ifxN
oJ+ANx0l9s8XmutsU138n2xjk9pejCJlZQ+vP0hLEIKCxiZ4iz5mzDyNEf6XS4lwZQUQ3gLUFd3e
hb5mToBa2UdA1O0cHF44F1/bVtRuxg6j+61GHVdNyMbFLJ3pl9F+zjGSk45IY3N6wAyBy7ulq/vs
z6E43V2UNT91u8U4eFg9HN4x50kEf688ZYbW0Az9I+edHpArXdnghUHKGzNYKd7t9PDG9QNCOKSr
kKhPDof+U50md+PomgQ4qAerPmJ45tau4bx9Sp+SM/CXbqMxOLVG14jEh92uY4IMwMaOcF2HxRIe
iFNS8p5P4NceBGJ4hOCsUWJGCRAwmEt5TXWdBwO7Jno79GJ4rCclv9Q+pdFz1s+gEzrxbn6mxqH3
JHCid5ou0kgPEHEMxlm+aGdpcHMexy3ihDVaf1C4Awsn9DPcHTnoZ/FSsSYodEXoSD5TM6wWwv62
QAayQZ/dE85oYnvm8pzNKP9sJFQDwPXw9BH+dEfkd9VAp6WpvqH9J+iY/1YMq880rLIjnMGbI66K
ovxncZBncP290v6Il6QiYO8inWuOCqRBfFVno9PPUHvFc9VFbwXM9tMzvkB0Ra/vNqzcNKpPjd+5
ip+EcEZo40e79n8BzpKoTKd+u3v0YgpOaWTBWfbWc22KqDp3X+MMtLc4/Sto8+h1NhIC8rjNEUfj
Sugw4UzQtmhNMgF9nK8jmQp39nsor0S8aigQeW/qN8Efd9/XPYLls+bc+BoIb2ETE7SsEIgJbZ/M
oVPNoJrA3m+vX4ToeQEKSzqeFC17YtUv74A3Q9l7jvQiJtIRhESeVHg+z3X3s+fH5sAe+7c2TPE+
rpz+e+Qweuh/U3DUDoVTBXIouwne8tRgmxvLLrecfxPt7v57QYMMZN7uQzFUF/BO3ean+Gnfpudl
op4yQ6R2YV1TkQRzG6v66TlP4QuW833OQy3aTxIkiP/5aB+VU7948qZMftRk648HYkTOcPXHmTxr
PSAWEQ8H0MOHT6kjL+NjQ7gpL1CRz2KAPm8ozBHEXEprayEsjEO6yKMGCR1yeLI3vYqbPFJqQIqx
P4Y5vQxEo73G0eghqvQoh+I1gGnvOt8z/XV62ubRG1zidziVpsdV78fh4Kygv/CvoCc/BrRNqRG4
wCJCmvqK0P/6lvbhcaQI/qXn9bZUdgTySON3C3teMNLO8dO0V/stsxpO8roXyECAR33gHzbUXw5u
nvnE6eA792YLywlgWJj+9HaiH+9N9Xi3QuYQFCKxx/SeYXMcWUm9FQH6mg9f4D6CUZ3zTM7hHrrf
ZAp6XKLxd07/d3N66m0mrYSJq2NKvrpBX0IhCJp2DV8CsIsjYhlqfwLC9N9Kngxip6M4pGuYpHfy
gbwYVii8Op2H97bncq2ZtjUrvEvr0kGdqZ+82NUGO3hE5Ur0m16EocdSnirfXxUn+AFT+NTTycbR
a/YKyqjj+g0rqCMxv5b8TGW0Yam7kBChB7joQ0qhjWDuDFfykuwtmIwvVlnQNxBjhn+f+i8gjB7V
5eMn4TEgN79NHFLsRvbXdbqEPongqBUx6Mhd4b2ePwncN29/glNmc6AUc4Q25lY+NNQw30KzfTo0
4p646lxEm5wxQI2aKNAzXiQqBNvCe3ugm0zC4HmNWOzPrMwpXa4wNPJ+roByRbwYUcCQVaILIUrw
2QhCyM/4BfeaAIB8gmO40sYKxQDKnmzHPLcqXKGzsWcHUCzEwDhcTymRdIqdIz3JDBLNlxiIq9ca
dpdA07LVt38Mce48frV3L1CpJbgZ75p7o6bQNmlgEBB9rqVPsFlLa4UhSLNgKkKwSijee7RvX37r
iTudAoKsPQUUxW5NUp8IJMD5nUEMNXGbgEudEcjpO7TK/ob0w18JN//0RCLWOIPcQt8VZuf691vw
TSqrKWX1k/9E+S66si/68XrqUKswox0StuUCks/v7fPl3XbQYZ0HpJt83ruv3+pT4/njPXl/Ezcw
eOFGPSMF7tLjuNJtlsHOGwmS+9cu+sU96mb5Z3MaUGp37geTjyNh6ZiL9IT36h/fy+AAk96lcHxS
Uur+w5kebaTTeOKBE3PU5i61Z/S49HcB9P9vlNdpmSXedyN4nCDWrKfTva3MtUS3Y4bKD2p/U0tH
l7nV56Td3N62YR5ke0AmiNLenDGqnG+UGHwzTN5BUKCN8/PvZ9GgdP5VPIXJvilNEq2GDvTnnyQg
pFEpTEPUi1D9GBmunbHwNu9eOdc9VKEXo1Ps71jcuNDdyy2DGoaLTzK84OazbnD2tDEL1Vzx4jgW
8aknUSJALhL5KOcpJoGHcPdsIAkOgnQbunofPE2AB1C2Ys3GKIcpM6ka50fSM20TMkBYwUi+ho1H
IC9FfcqKgOtu9fKlevWIaDqPV/r+AgWdINhNTrd880nViEQoTSDPM6/hi9kEiYd8cRa9y01hO+c2
lylFK1ERAOQAOnDI1oZbXnrKmIlPljvPecMrfn3TdxqHwWaNV0YORVxLXDR5Vnw7H8EEzc9zvllF
9vm6s3xAM8w4gmvufr1m6dR8l0wix5XmQwHkiIN0jew47HZ6OEYsFA2Ps3mMP3sbdXu34R2b/N48
dFfFWSJ46EiFudMTOHRP2WiusRBF52mgUncQhvNQ7kArat8vzene856kwgz9i+4K6kqKH+8nHV+3
YJ/Wn9Aw8tLD8xPBv3Pv9Z/qL6P7zZ1xe77pDs/MMX/Nk/CmeuInqlcQddx4ltm7Zn5Hn5VKVaJK
pU7PgbGsBOZGwy5DAcHWlRXzU+VBD/79mmuXdC1gDDKXLnHUXMx3kyLy6SsBWEwUPWAVoi7OsJ7m
031Ol7Rj0ngADNOFjCDdCsQg7QXUbwazIICd1m+Z2yCAAUSCAZe9yRhSts6FToVMeogD4+uGbDkR
4GUxB3l4Q+nWMtV1qzi93z/t269Otqtgf+aASr3Cp8fN7A3v2ert6xocVMhDU+iQptczc+rlzWWA
+QzyCA8T0emZjGcg/BmFUcMzk8GXiO6g8McfEBpgcHkBWmdD6CjsLz7Fhad0vWMFgLPKN3+zSKkA
klYCu2FPZjiN5vzo1TuJmftKn2lfVWRQf3+3iPxhjTN9lJbMOidhwaw+A0bsPiL1JB+13G/REPOQ
E7h+PkSfwbaXzeiw3BdbCeEz7RiCZ8xEE08K6x/zfeByIJ5TLK9HbZWwBxKWpq0xb3aMgDgDXrU9
q+7tFraS35l+crRER3+XmYK63fwVIoLs1PY5d+iY+JpI3E7lSrbG04YZcUjQpp2lnvkBJu2avxJZ
bJx1vrLPI5Nml7fnYhDzRVpI5PMv8WbNzkGaNNHXuCop4WVw7/pcWzMjURGFsdYTA3P58lk0oPAO
cWILS4YOEOr0R0qzO9J8YqBg21/0WM6h+ErsDWpYEh6KTCkZ/QISctUlIwK727Rb+aiy+JlqoZMU
dWjME6c4v1PpZcjiO3d0MxhrXqZQk0aUYnsz6BZNSeva/cFH41SDw1SuoZDxLtf+HzksglTzMe3D
KJD+aHZk77lD1dBjBR+gyHKhgY0ZJB1Qnt+r1QKaymMvsxFa5wILuftMwdomYyAvm3Pcr5Z3WOZn
zZfhuG/Q2brgFWHRq+7v25GB8n5qpCd7zBPWEi7vMKLOAkoT2awRoHuEBtF0sKU5QvbTPRjb7wPG
ju/oztAZl/bt3PnUtcyu0jXia5hTpJvxNGaO4t8OCa83sxYGkzRLzAaHkHi5smSo6gw5aJ88xhM1
OAsXVCBE7KeHZZZ9PXbjQmHc6D9/hhDXUP9wgLLXMfVniePAnZ0aNmk/XSzpkFAKVt7Py74gbz9n
OGJLhwNCwd9yNC17ho3GptLCoZwXP/exQPwBuNxEWHT6Slj52Tyl/cUsg//MSyASVK4zLSzDAkUC
Bgyg3udxZK2uR2FX7JVQuJQzloo7gPQvzoElRGjxljy5FjwJ8umxEAk7PxpDPZU9BMj/aPSahT6r
V+2Os8jChG0mwcRg3ZVWXFOVWeP0cM/yzJsOMsX5Yt4vxyWHhkS/DWqhgs3ltUwrkKbZqfqTsrJz
i4N6oil1J1vN88BG4+olHthlZvhYKNgGt7XBGu0amrP71GVaa3V25QZIpn1bt8tsm1/Z6TC42k+W
rbzQhSvsaodHgYkEb67TnxsPKRUCkIzJXeHowSGaNmSEXTs9C5fEi5LgZzdNUycRFQZAbrkST90B
Kk4X3Ve30jFnLItYkIWoHPU/NZ5woTWvGRmz3fOnxeUQZh8CHgXlNvnJ9wLh/774Yr+6pi6DSmab
gWAn23L5uohL0QMHKU918IJ8wgUhyfDMyjNz+VrfFvJsWLS75jv/xspTIATfaYjvSPYrUeeS2UkJ
7xL3ZcfjzlosjqqLtroKYbVXPX2jrYzVuMH1NSzm1bwJLS7mdfvq3Gftws6qffYWIsuxAElbrLqP
mK5FoMWLkMl+iPyHh0UagwuF54AWkFqLja2wHLz7Jt/h7YS2iTHTZiwZPIYpHvZRxBp/8Po1Ztc5
ZwbLvvnJPc15UTKOh0m8Ro1ql8xefbauxrdRj/ZGaGxne1YJMzlkTWQrs1tJ4Ze8MwphipW75C6G
LjuUVUmCd/xoEKmlAGbKGqXHIuCAZ5Bk+e4wKeCms3D2Pl/L5pijnwP6f1fNcq86wvtAAJUtx/QJ
fT9Vm8WOM7LRG9iXAdvUL3ltbNnDsDFEtMdlI0A7PC2soX6taapX7UExHe03XiPxFtB4DgHDnoh2
CcjeSAZVXYXEC1k2XyQIRRxEM8zeUaKRyNnL6xrpGD13kn11LLYxU4F75pVf6rzk+mnMhIqjdHqf
5jekTmhvJWHuI2dWzmKM/LR7hBpZ48UAajEFBnpEu3yAJTV4HiaHCGVB7ocFkfn3AKEq7fJc9oGs
znLqBjOOrmSTpRwAGz1RfoYyucUj5xF2M/uDRWwgsbdNKVLrFUwcnjNZxoOdNx2XJTphmjo0GX18
2Vn5P4NryBZyqskSj+NajT15cST93Ql16495UUei/p5cpsRB6Jg0rHBgCg0GZoXN0a8/eLHajrye
1iHUDQmAK22EoMJ75k29THVuO2JVTCi43LdtYITxCVGsaSLgl6vbI1TYS/q8k6xLDdoGgL9bpMcK
PAAQ+6Fd9lNiz7oDhj4DecEf3gMKpQSVvpZx4Ix4wUfWI+K5pifgHXuRf4B8Q2x6JtIR0/ibCYum
SP0eI3d3QAMILVOenMdJb1FIXl7bc44eRIdfG5QlHjJQ2skmeRwE6e3xf7g7s+bU0axZ/5dzfejQ
PFycGzRLzGAwvlEYY0sghGYB+vXn0a7o6Bo6quK7/aJ3U3uwsdDwvmtl5so8PrfYzRTa9LYzftT3
FjzB2Cis4oDUc5h9j6We3nsy16bsbd7t40pTC/fBXYL+AZuB2tfsS1C9Xw8MNhpB4TVW7HHVqFpu
B/15qmo1eNUlEb17eTJtDvlJXDUndtbQ9JtQXk12j0M9x77YS3bjfZ5Y+RZ4KH2Fgk5qUfNe+JnP
ZaQiZBjzPcbz4zElS2D4Jl90RWldrh9bHKx6wNDXlKhDONlqyojPZgiToHLJyum99lMI2M8iYQXL
evFQaMwfi+pDWSVv9+31nauKJyCGgCjRVbQOX/nbrYmel2XVmLOicDuccajfX1ZOzfllzgFKseHa
0uKFoBSvnfpTuXjM7m93J75Z+ryOsm9zYxxf2FAhwPt+vBGqus8W3MpI6KcfQ+NTKJrbhhZkC/zU
zhSeyuDZrS6sDABiD+oLfYNbWHzEUI4CYF18jHqcHb4q1nFxnVa0pSwR45P5mkng9OHY9mZkzIA/
x8vxj1qExVRvSaiTSau0rUnIn2qK5IX6M6C+I+nOnEtkLmK7bxOY9UyZ28TrznlN1j0KFjmoofdJ
jIp9Pj+WlEgh48tiaCh5b+9D992eymjV9MD+xdXTgjgYS/sizByeYl9ZXU+tHCTftWhd5mVk2MZ1
atgqtPXhQV0wJ6nUFWfsdNrUXI81OcsYNkWOEqCdQJDy9vomRJWSQF/EQcfQ3slYYf831/0i7Bkc
cNN3ZAvek6BVPRpzZtpVsXgGGhZJHIZ8MuEXctQQthmVO+oUyNYqpAJBI9VGWNqNKVN9gAoFsBrx
Qw2ykO4zi8K4LGyNH1UuoacsBsFKi7MYCI/p008+KAQsYfsMnyESAcz3LK5zINLVaCvQZ+Ad9xnV
3GejaQESjvntcJlzUZMQL0XkQ29MJufejdC0u03u0UyN1AP+VNS1xGg6oyhl1FWcKO0qUkhzrfnu
bpvXuer8O1PVEEhUV9d5b+J4M5RRL2GGbcN4cDukQ6icrqEA2p6G+sMCivJwRFulxgzGKTiPM9Yo
FcB1zNXFfiPE131xuOHdK0SLZIERxO10TH0CVN/t0+vFSB2ZWW4o/7bGWI1lTqfeX7xcAaT3/nCM
EQvE5WeafvBIwoN9CwfhAPRbWKG4B//ZmJDuSmPxS395N2cA7be1wx2mFt3suBGPPN1rC/TlPcZ/
At99rJxPjNuIeA2LSF3pRzmQNuoR0tpvv19RrGPWFl+5TFbCUnoa44Jq3TLYmEp+Am4rtGorftAj
UNxX0Fo/599kSixi4DlySOItbHTsbGUQvMb5xQWqZ/B14ipNeEGMlaMKnHQFD20eY4cfvjL0qdgH
ENAuB75iE98awAnKNP2+f+uBHrD4x5vMbpY/Aqc8WyaAEAaiK3ZPgjz9nEES9slT+XZf87kzRMuc
QPQpZ/Nb8gkx9e7hY0lNYAZkXmWWIEw1nPJYUfIjifewloaf+s/9qHiwx+ClzC7Q+bn1ggYLqcIP
7RaA4Qh8kKh0Succ4bIUI+Baw+ESgL1cQF/G0KTJrHIYsPcwlxnObcu7wU4HD4i4zluOArImfEx/
iInyQWqnPlxCOseI0r+GN6cL3oBHiRLxIFWv3gBYvkFa3Jwm59TDemt9HVnwWLBwxdt10/1H4r/o
HTsQCzR1EBVQICJuMiHvCvu5wao3Eir3frfAFYErJUINY85vBWCe2EokUaZx803BhEeOgthnOJbz
diHC6nH+Rsc7dsxl4ysLMQC1KriGii9E1XICyDoWw739tDEXReDjavtTYU02+HlmDmKbDEKmtwvO
zsVtiRYE7lXtd1yfRVcK0yBDVMJCBQWeexVI5Wv62kiLxq8iaT6KJp5Hov1m5ayHWZUWJAX0KCHu
eLNNxeMI0UCYbGQZHZAlrwgOde67hlWO01s4Dz5P4WLXaGzyA3Qw9BiA81Q99kfd5h8j1S722hq5
Cxc0W6IqB5fCqPcdGCVoAWNFXh9QGsIPnceUZ3Y68RXAowmkubmD2qic3o1u88Zvj81hjBDUt5U/
drKQRFug39bej+msYyh3tif0JupgnS4LdVmVDiiXrR5l3CZwU8K1yVzjBmXQbaPxGK9DHsELWRJv
Pv5p5I7QfsAP0eCOWDolLAsQUtqP59tl2Xuj3GQE3chChtIevwGUFyoQ4NtXATk5Vc5IAOXbYX7z
fx6UHAgKMSu8UtU/v8dQx3qjhoK7QOFTRfHmZk2OODUEz2M9KmVqUGJI9uGozLtQZsgWmv2MIjys
eQLH9N/7+jU9j75UV0ub73nGl2OCG5fwNALjPDQMZEVmUBg8e6hAiSTwgceR22LddTlws7/WTVS7
jN1x9NyUBO5GyTsZxZgpWLUHl3ObYwBp46q51Fkw9tWZsA03xzEslKJyThWNBSnqjRGInyeVVd9c
Aw47td/vMwa7n8vxbifECQRzZOb0mcgY39UXOG/cG3yBLdDVMszGrPQ09swlWJoyB28BA2UOQIXv
MH+JQvAMfmPhyFlMNReLyxsLQ421oIf3JXADro93jBRhJmqb+xZtbmc9QXFeXh7lp8St33iSSsBd
EIugXHSjp+ewVfC/NCA2SF17e0TZUvInwSO6S2PgsnZgLe2h9PvpdIQxllrxmXmUwUCIH9oumaP2
dFGlrUR3nEpAn4lmctqRF49WrA3TO4aRsscmGrvixjiXpwkVY+eBJxAFnoXPaEA7jMMekYEjMAxr
vgZiEf3JAvvfVevfFU8Jjkcy2BFRbvt1vlJDOTQADL+Erfnx3HSKA6zoXk/yPD3dTzrYZhIAqIWX
Xe8Yy8mHzLOQWh3uo9Chy+ca43+m2XwKgmm1zpzCi1ft6elf3evDpUlJ1n2EcSBYirLUZm04SniT
6Y5oK0gROuCKhvmGjgVg2MQgeR4Hl5BzIDmpjYjxdijeNWqZ1zF2pe3kg6+2dCehzx/dibhwMKFH
Up2tNroBjaJ+nW4Sj+HIL3QHugUuUK1/6bpQSlzd3NOx0eBQBivd0KVwNzjIFDUo4muwwwqTGGWF
bzyIVreSrdsCW8D3i6VuOjf1JXR4xlQMFYb4eILwSNyWPq0lOoOHfXz5C65iedLQf6Y/Qjn9mn2y
8lYc4xGjmw4MCbxrhL6fyLSINtwY4KTTzqMEAnaIsIa3ricO0tYKNKjjGdN4TGMQIXv2hcxjXh+u
Wy0AO/1I6J08qs+eLzIdYu5dElklnoClPpebKYwi++W29UieZniSI+Bas8Kw7IjBfn37uHu5XYfA
kAzaufFmWEGh1d/Y+gasNeyfolUE3Uxxi3MPzwJFuL2imGiCcS9lRQHZD0amG/iYJ1k9TmwGSELW
HFhrCDir3+cBAdLEQEyfOOnC2dw2cJlcecZRAiUQ1WlCW4EuFy0jFpHYs804+l9C/BEhnlBdWhdf
RDgt2p03qglVwAU5hPT9RGK5rVW3uaAOF2tWWrRLE+hiD8O6HvQADziYCNGmU6eLVpaM3a8RlJiI
vGfdF6b7n/q6kQi4Fn/Un7HWwaFb/6y2D9b/DyO6rw2fJq18BSin5kak769gV7a6L3EKGpGCjUCK
NhDbtP+ehHCn9YIGfWzt0a6iZNjp7NOoColwSwdnzHdPzNzuulC8e02ST5tslj5x/gdEUZawHzvT
u+w4SwCNiivigjQl3eC9mqE6yY+DwxShgAoJSh/7yjU/+DMlq5J8Df7qJXFdSWewtYZWP1BvaCLW
uMT6pVfqCLem25x9MIaQJbLD/aH4W8fOA/aabZrjCTJlnhehlM2VbK7RBdy5qJqHj80MipGhSq7u
yKHD6aIfG6l3L/UynlAsmp9Uw2NkeUqIJAI7OFYPe13q3vQNW8gLUoPnVD+ycj65QdY5W5sGq50R
fYl5tB6YzxCdKLO636NHbhHd3/TV5AyUc3j5mEZj+3QU5y2O6fzkNOzoWoCAYMLGQ+r84ZifKAhC
JDmb5lN3y93zGbUBmrv1Zf14S/EN2t5s8VCFCh1NN6cX/C7om1JrhEBLWq0XcG28zxPeAF08GuoM
yXzyyeIBbEixTSYEW/CsZrkX7eQ21nfclhWe8ivaqHX1htEsz+EouXothLliXVfFgAD7VC4fHlcM
Vo937oF5BSiIysvWY4diTjuwU4ACRKELJISaJ8MUXFBuPahmaNd/ycQwrKU+YXG1kZEB7kCBSx5s
GAXAfvwKxnTpJ8CufXWnLPYv3q2KuBjQxVbmK9Ye9clj+p7Bv1GHW0zAvFN7QI+jfah+elf4gKtG
GYxdchUJRbi/vlyA811zeuC1OW6lxht1lAPFxvGNip6c4Z7ApEwq4StTirt181NeENhICO5mk6/e
bhxzRycU8rcSN1AMvzkSDdy4K1QtYYMqA0Gaw5lE5dOPokfewyn25YzMZv4SBSNtHNpvHGKJ125Y
la+rE63n1EAVGSZsX+ws0SUCzSgWJREMbuf0M5GY49s2SYLMQYB3lFFz6NveBr5llj6onGRRQvgj
PTbP6u5Cii0cvDmSAYdu3q5A02V0BiUga7JPTjVDC0ZO/nj/pYNolTudy3LedsuLizU0vx6YOqrV
LwNx+hbmBLb1b0oS3VbPd67PHKOxO40Bde3EjZ37nLrqssVbfVXa0Pft6NjK72B9sIuEQpsVDmGB
FGMgp67wnrRO/6PCBMaw3Ujv2XlUp/bbiFeHqYIvTM1kr8O4xTK26UL2CKqSP7AmSILXF2PV021i
U6k0J2mTu9ubNbJLY2GHuxiVPWv8vIuQ0d4/7vSDF5fmd0dyoNt6E5uAYPcaKpHCDATCIABMnI01
/74eiyIMxIB7WWfArd5Y4gGKXXYlAx9z5QSv7ZXVRz7al49/MpyWmzrCzBbmFne0KniENbMxy1Gn
OvYOjQOjlb2Wt6DZQ+AhZDC/gB7RSEP1AbstkUk4KmXUTiASIfnRGB9gEufOqzKHT+T2mfhoHRaX
U3+sDtdvBDBwbdcdsCcK6odPaY6PtUGX4k92ytxADlBSzVKYO3Bn6KhdddV/01giVprmmxvvByyH
/I7zRL833ueao8x19rlkG1tY3hKmRiUMwufdGScrHIWGywaHtrV1yfKFbGSNCbo6vgFt0c1j5YV6
Ns98XXfQA9jnh9cDAsj0LtqG6ETgzB06oVFwJL63rj67nJoDjVqgjFhqgQq4J4Ze8WDf4ajvjv4u
2tmm2dOdz0/Ee9M9Xa21TNm/GCXpBlLOi9t/j1LTUc5Z8OShLpG/aMRwwwG/3Q9LeUe9rNiVPyDK
imGtT41/uS55E5zNrnMdWh+3h7DJrARS6KwcEBs5SYleTSpDdhDuFskW+Kit9WA3nqxq77FDEQWe
emE3PBVLlBqfhcs2dSy9YpuGahKiwNA4CdEkqOneA1nEBxaZCFL3jpxx+r41J8GwCmdAnony1tg0
p9+6wqL5h/AO5a+6DWwYGdfGOUxQVeay/zhDODQP5S5h++dHqL334+6ByIDiyql3EjBaxCTPtI0A
8KTVLSoglXgsdYSHOzlUPWm5QKv0RLWC5X76QbFsVYyS7QxHHnshYfpJbg76UcG9/lMgzF8HMv94
3MyL/n72UbqUXT556jdfWJczSGVH93eQ4d8xPIRxBNlHP9Dh+f+m+SWC+O5AAuo/xeBIo6jl9zam
mNX84eT9aQDTSNthEMvJzR/BeulHzC3hM2MPhv4v6GY9qIsjdtDvBoWpg93/a4e32M35+Xv1DQY4
/3Acf7JTHaqiT8QW05JRSkuVts0dIg0ZaZNYy7P1uHFoHn27c/l8OLHXB3CkcJHVJyoI/Uv4GW6u
8FNCfdZB8Sk4Od4j025xX4F+KsgcxukyT/XLyr7GLoisz1ykKznCyBgbXs0uyRiFGqTBZU9UkidE
6nftET0BQOhnX1qUsLusEcUw1Om/sHWBFwYJsgbJIXo2/1CUaSdHkyJI9FUJuv8mz16fWA1CJwor
rKGWI3VRvekseMg+0Eh6aIUZQn8bvdoZCp/q1N5Lw9fcbIXEye0RFTDfRKotkjAVoO1GBSUJ0+sa
A5t6DiUWZiLO2bdv6j72xCSCTgleYYnkPrNlR8H8Grz1XJxfu3Y9YY85pM6ZsiMF1J6qs8zHmxsF
3ihiR6X5PFcYzE+rDSJf64zPB0k0lMYPaEPU/kg2HyzEZ0Ck6GUfktl92m/U+wheEjG+MGl4992u
Dhtj2iG0Dm8faWJNmAwMW2yURfrD9Q87w+IFJSXN4YEpwcR3+b0b59Qw5o+H8VI3vW1k7Ka2yf6F
7CiLMHtHUWOwkA2UhxnLWEQkmIok5mDCO+OeofhFFjVean0UKCwYCUNQd6G9ZFLlZ32HUJdnuNJI
NIbJdIkt4zArd61i3ekVMMt7TfnFJwNpqL85FUBI3X4Cr9lbzaLYcKDktQWMkRqkGszKrXwA7nYM
WrDN/XDBMfL45LCRQcu+dCxpWJmfSry7L2McHqEGsuTNsGGszJcPV1dAvd1Ek4Uy0rrNtKNeZtpl
bizVsAmEWYrQrZ4jCgdCeMyMEZelLbK6Le3R7OYbfrO9U0q+gHheu+yr3gwjiQqC9TM4Eqbn901h
39Zc9SD5kqhophEC3/GWsIx5dkpnwCfSJRC3PfLlyq5dZVGQSMEKN++5RsxureBy1dq9sOzcyR0h
ZO38XDy2Y6iKO/GKANVMq9tP6O/3dj+Zx8v467lPN099HOhtG7fKXSKPIJakWRyJbxBixFICSiZb
YYpwsKF3js8oZKe0TtZ1vpWtCe/o1DxD3ig/BJFZCdO3pMF8vLVuiOhJn8Pt3lNcYVeMaAyb+C0k
uLj32JW+sG8bkX3CU3h4AhNEH5NYR3bMn6enEMMytpXY3YxwurnvtmPG/fO7/77N2Y2WFVNX5nTf
MJNVsowEgnVKIbuskapovDuHy/8Mr0GgkK4en1rYzqqfYj/iCR7F54FjQabaw7aZPJ/rjCPWXGhX
GrJJcAU/jjcSIP9hrBuaVfJVs6BkGRoikwzP6W2uUCfYf7+C6v91IceoZPQXk7E2+NNC3mY3Rc2L
JPcfVhmI6DD3D/atHeoZoXFbpjQAtSuaDHoViwLIpW4dpTxL1f9Q6GzG0YNdy2gPPv3B66gxECid
H+4YStLTybOfz7DAsYzgyhx37XPbl4jcfg2N091C/pQANu0cP/jHNkXZZLA6XcOGZJUuqpDhl//w
ec2/Ogewcf3u8/7JN0UoJLK+H2xc0bxe6iAwI6LGinR8nsnlWyW1JTEJ3QaiGzMfjg5t+nGJPga3
ZpBZ28chcjjVxfFnTRj12twQyLNW561m1zfI2wUgezsFr/RyN7wv6oXs9B5Tdw5cmgTmAYjERAtO
TAPphfOxsFcttMYMrRmbUfgc8O5lUM9MEFIvWfTuyzNnIlXQ5Cj5nJtGnIqfZYhD+KwD0xmX2dcB
ffPf3xPify+NfneSRg+5r8/N5Z6MeZr/V0ovdaH2lEbydlwN0BhecegaLE4UN/NgG5gmDeEdu/wM
A2JLUG2JQDPg4cJqMk8BrgJK/G6+B2OafRRvuQcUMpVmgj3K12/sQsoBuWzq8cxFFYqMD81gUniq
zBrKvlFNMj7dcH91pAUj9Sg5jVcv2X8cxBOFVW6vLhTo4CEJYdD0iaFAHeVvDBU/fSW4AVbRuYGe
JAgxvy/oL/wbgfNTfvQ4H1nT34zDQRYfzyGzaVUQgyBQkpqBtkiWVO8Z9yTahZ/UVyClmaeoLYYP
x9EF+llEcx+sXsx+svZjL0UbMcLOY75A7EBY8BwDhHAXzJPPV5gcKmDh2+QfL9Ffbfz+cB9rf7Ll
kNPJ7WGO97E6/UCe1XJzrHFxs8BX8zVR8UcjrPaxN7BnI9OwsQ5IbVSci2b2heTCum+RayGsGNGC
m2UeGS4E6wdAmZZH1VUASQE4mD2UvJT5VoaBT5BgLPwQIcxuTHzBMr96VL0wYat9TFM1WbH/zy9f
foQxXFCtW3YTYhnoER1ugCd/uLn5PF+nbgOE416cx9vFmWxS/C/4KxYf/5Ccb9PKNh3ENO7MCFaq
dyS05xq0i2MeiGMXPD2YVNXpQrHxarNh6yceY9s3wxadK58A9AuHtzXiJjitC/flYN/e4CiQJtdv
kKXBSK/9w7PyXzLE/3ghcIP6/bPSZVkiyiIXov6i8OWUIk9lNLQNQCWurG6c/gfaCAzwUqSu81vs
dm8lz0VYI35j9N2r+ToaeR5luo5h+vjsFvGP9JNaNQjTdx9dWEeLm0vqhBUD+upR8TH4qAmxSiB9
xc8Gxwgv/vMMSCoSSrV47vptvpHBUCHTZTvZiICmdxv2DmgE54MkfI7fjoXByJNDzstzISAmEd1/
caxDMobWzDaD4dbwwCxowKzmWg7lH6b6wuyooQjzNL+nDEQxXCInAruGOOZBUUN1ravTuzbNAdr8
1zaNUhTq+yeaBO9l+O0iR1oxbvGEmXwjOHOh23tEFXMGg0/NqTrFeLlCaBmOPv34UBmdfM4M1GEj
NuQwkwVtPn8pQfnWf58vn+fqgF8s2S+AGJfly6/clw19YZde5+uo/4vl8Aa+Ag4FMP33l10fr+pf
+p//rJDa2KT9boVsDfGmSAorJHrF7lNydjh9O2Sj1kHH1IJTE5L2MUpswb4slF8AZ1gM+NXcfKeC
ZvUcZQqjBOXxdfdRoQiM1Lef8AwX6wiTEJqeNkVtrdmoTZGkKO+JZbjM3zvFmdCuN/27HUedqbqR
JvABJcCQ+B/6Y+m/7gK6qMmSKOuEQ0t/2ioruUkNOb+jtUFGVMlH8UUkBcbopp89Nv1thondoyG/
zm0Jfx9FiYiWkC/2U/Or+byuFO1JOYViiyf3oaILNMnga0ieyL/1TTInF6b+1GSL8RGe5tJhkJJn
W6NL4IanqjAXoxjkW12gcgR7c/MQc0RbOHL6rFMLcMfuyHzhPXi2nNosB6aCy7ah70C+FFoWnzvQ
h3M/ld/n+QB//aKFmqGWDlndqMhKxD4zfB6MzcNHdvGKtEPL9IMIkVqPsDvjU6KV7K7gACPBNFPn
vIL65o56iIOvFcwPJShxh59PimpAdqC7z54BK8piYC9yzuZoJWxCHGcM+0+4LRloGrUF8aJkSKk6
vq0RPwDrpuvrN1jigWF3aNL8YLKma+NMlITEgP2WyXMWZkcG5+ldBumJ0CIhkAF21jm8WSGL1WCU
b4CNswLb0Ji2dgJmf86lU7e9QIbX1Jn5FyDYVPm6+XfnOIocC7f80Hz9U5jdDZuxsdSHrqgXRTDO
yZrsqAKqzYaHmoo4KovZ3z9Bv+CV/zxBhoIPuyKYlGKCQvFJssofnyDlWjal8GTd1Oa4OU51JtT2
6UGV52AsjBCna/bSFvHe4dfP/V/qOSYQkGOYhkD+Br9jEfobY3tiPHhC/+g59pfv/7fnmPEvDL1k
RVPZvLA1+71LsfEvHnrTJIvelFTdEKX/2BuShYN3vWwY4q8cER3o6d+mY5iYaapichCkGoyuiP8T
l2Ji5/+yvv7h0OU/lTdGrSkpXoqtX9WiYj96hMwK4A46176KV8OEakR5UV41qmKbFToj8YE6+3pH
bH9r+nVV3HfFRJmBU9FxJMkqq7StNkHQKggItCuJCaebSE91EzVLaQ18/ahG8jbKkCFmZsrsUVOG
w9C4JZ4xOkOdSjSgNqLSrXIj6FRh3jzx33v9ZNdtSdKZlmhWhkFsKYCG64wQNFfCx+2HGs/UyZjT
kzl9InsTjNSvjRRoxdd1UsIGFMl7f31ue/nhqXiCpleUSKYjgRQXICtXsiHuwtNNhnT7wki1i1sv
iWFdLoNnJMteFTYmoP9dlRXnEl8XL7X/HjqTKGRiJfUkqp65o79Wjwl+Sqpm3/VboLzo+LXGvly6
Vd83+za5fBe6l+ETUt9h6ic4nlwx8rgzkCkA5VX5c6E8T7e7Ma9KiorOoJd9XRYZRsDThr4/i2vE
iMkcp2UXO1jDKp9Xp226maZKTlvguNyqrkCDd5VOsvhiJaNYQb04NAz2DB9G34Slab7JZCTLZOEq
MctYXgluIYrh41lttfSybwqBIBUQqAumhjflHqmmhvZYnj2UB8xEeySD+YFr8/O7kaHC0672Cxk0
6XJ9n1xS+6W/nO66quMwLgdbTlFUx2AY+WsqvyYM0FRrs4sdobzN48GEjUWy2hT05TGUXNI7Oonz
couiqsJ2Jxk5sqOBz6tUkx74ageJaGDh+6pAHJhcm85kFImM6jJXo6sueSWBmS3dX9scNXPylk/u
jtSBk7WJJNlY/y2f6T24cLGLF1MTmfDVZs22Ha6Q97ES9DekYIp+j8zcH8QOPhaj3fwlRoJBMmlv
WpUquaL+kePp37Z4JVQGKaQEojYMWfblykTndx9SG5tBRiMGQqPLu5VI3azFsDgbFMa7akvVJtFz
wCC31Zkyrfw+eeAkjIxUlMGUCuIFL0i1tV0pMZs8BiWnMsOD+QFzTzfBDeBKqXvJlJWE/l1+5WGD
KXIyCqULfClvSJ1e2dczh0R5UCNRz9Uq0m2+cZsl8rp8YO55wXlFIUwYpPM5yVYvmj4zJzDlCe1V
DotJw+wHqFkG9fTQIJJiZmYLZh0lBnYbtJgPPcHEojS9NstR85iqI4yIhQBfWJpBK6eLxHy6eU9o
8RNILUGooguGq7VVxmlqGWFinqKdsNNdG8KFa1+6C9GdaAZuU0QR1OukGhABK4WxKFsCyUStPIsJ
LNWQpqk33SKbwMlvk9VDZ8K5QgmM6WfDbHSnoJulIxAGrKQE0qRRfd/E6mwmfRY+5K/uhatPEQet
ePss1CTivwhQ6RHyJ4VE2kBFVF8VNgFDMRtu/Pi0nt2Tn5r0VaVbmBfKGXC31ERrgfT88no6faZ+
lHcM6Bh9qMi5LofwAjVRmLeofsHWTTY9sGYnP3YyOWLyFcc2vSI7BOVZQ7/2ZJb+yvyYwL34lKxH
XESaQQEUI0sVylAqYfMwanXEou4C6UaL1TJ0WXZBopxTTV3Gz9kkXhYXTKTSYnYTmf0jvnZ4IYOf
lNxrL12wcqEHPMD3rR8807ifyyRzlQKxhp7dd/lEB8mVim1zuTJPhQhKwsw2rw958pobSk7Y59NL
NGMZ83hmGfLxvHK0EuZpMpn3A9X3EAzJ9qIjpWpVrFc1hqjJhr1pz4BUHhxqe0etkYKobw1MgAAF
L1wB8cXVJKWJ6YYoiUF5TTkqGY59lIZjCM9gAK29FQQLFuKiKYeP/K585K99cc28ykx2mLwuRBlX
ksedlq8zD7KazPWkhFm6xCvTvDrPQiDYWwAh4KvaS5Cm567iLGmJEKY37KEnxna4J8Ggs4oiphLe
bwaG2c/oon0XhLcPPR6F/fIp4EuFeFxJu3mSYzOX80mIsr3yxIjy45SCPNxSIleS2/ZKnGZ+XVe9
Ycctznq1yqQeLd3k3ZDDqwbJeb0vzGrMCVHtoXp7TXCDLeAUayazcwbGqtSR8W+RKb0vTqsyvX6l
q+oRPF1mL2H7UL7uLZ19f7dE8UMpnp7G6F877pfws49ZSgTJMJqFtI+3jOXgRdBKHSPayeuPR6uD
Eg3X802Wr5YqvWIn1qWzKsVHZaL7RGNBBFSUsgUQTGwAWYyyXhH/PK0Pu3skTR47dkG2SS6akjL3
1TfeDZvcOEnwIHk+A2VSRrFxnXWshM8+WeFXXlpK3tpK9cDcHXwzw+CoNd8NYj9aAylugz25pFaB
MSG345m+dx0dblk6nTlZmN0VfWtpyS+QKINSXkGjMGEe6CWE4nVfV49AJMvArGQmcgcBRU11vOI1
f8eRAZe54RaJ8equfKoa5odJvmLj8RWwi05288dMeV1nLIq7p/xY8jhxj37K8Xd/caQXHHgdPh61
l6UIUdXK0xmaka+y2zdgJc3Ee9ZoF1tzq3XsGOnxzluxXjyml47dO++HQJFJ/WGLf+pvcQ+FUOI5
9ABla65hBZkwMD4j0sLX5XOuDrmvTFBQTRqgGJHtLUvfzMkdMb1YzUSlXgytEv1vLsgV2hVDNxnz
FyT9H0yADeJ8/lyQ/+X7/12Q6/8yBWzBVYpyRce9Fxz+8d20/+//THT+SSGCBNdaTRYIoKRW/rff
uPIvQZQxKVdkDmjM7/tPQS7/y5TosUgiEQ1FJcXqf1KQK+pfcfM/HvqfeIKL8sLXfDKgqHXciw/h
57wQho/Tynf38ZZ/9MsHLiW0jlNB2dXN2ii/J9pZbbBTwoxkklLFEIpQS+RckpccAHSBMNYNERfT
mP0D+VXjMtyZERveW0NCnANWSW4yIbEtlBoXewMD6pD0oot1xaYJFWg3q7VzzUjzLVTuDqoh6fkJ
hCbsm8QtERFqrmDYl+b80FzV8AvDFsRARbpokkRnX5hWir1rEn2YAKA4Nvq1Algm8P3SnEnvBVai
WKYurmcE58PM+KH0BVQbXObLRWBn3FVZZiB2MM7ow6bf1JOlRmwQqxvqMJzB6h2jc135oyuaxWlh
bypzDPwh/pzis6Pb7ryOEDyOdJoyMEGhFS/mteHfkugp2Vq5aCkZZ7o5TeMlzicPGzn9ijOlpiQy
TV/CEowRqrHCGgH8xObwXp+/ZPcZE79Yne7JOejjKVsUrfz58kJR34WtuofOnLy/cBeguzgzbcgn
iX9k05swxXzOubpcCl2aPnNUvc4NkKddc/ZSsBNcnwN4ERiK3ss0l9Gju133aP3DGxjvph+2lF18
aE1ihhqcVnMupL7bwuBMGEnzlcG5KGtKUH7yZSGh5BlEFC7ZxSKnG8VANz8hcEa7M6Znk4N30cc7
hSFub/8hRiORny2gYu7n2CAO8Nd9l1rKfiLZShnJd301VMeuAblcqwBN1TfJ7o9+U+ShANWAckP9
UanDuHa68/1FQM0NIuHixXa/xCz/5WCUi2wo1BsaK5dhrgGs2EXckDgFJqgMouybyq2zd1FbS8v6
h2wrgCpYT5bxZdlYG611pPjtBgtt4vuWUHSQcsEyPHxWR5gPzCYBYdiqhFmv9XCilmoyB1pCrQgK
WlxCMzbFGXnNQ1m1jIPDLRzVhShquNYwkPa8c6eRXT8BYfxRGtyGzPH+6MvPpGfOQdRC9hL94nd9
qEkrXh+xd0MjGJNf7WQXm1eyfXjlb14QSuCLXcirUM+besdrZp4kDLB+vSrmyUCYOv7/t3/kO5Jm
x+uFnymEVMW89/3i3z9MLGYu/g0u6OL3+ZfKb8ZdJFT1lf4cJwgz1U8Zu2UsF+qPvyLHRTv89mW/
fRev429ILvv1XXxjK72n/5+7M9uNG1mz9av0AxwaZASDQTYOzkXOg1Lz6BtCki3O88ynP1+62ijZ
u1CNui1gw6gNV5YylZkR/7DWtwiU1EgQxDN/esm6ijc+dc0hwX6G4QMDIj9FX/MT+5qtOT9YX2cN
UuMYlm25d+0HtojpMeqoXQ9Ddi+mRx5KsFGCcWg+GOWtPZOBQFD5iuz1OLob3IUod+dXRT7AV5Su
BNvuQdsAstka+49/840nteDGU8IUrsvm9G9HUFw0/4G9/4/H/7zxSNiwudBs5suClFmHOdPPG4+E
DVdZDL7+QNt/Dqy1yeXwlKX533kyZnMZ/hxB2QTgMkk0taulIoHR+Sc3nvUXI6hfnrr+bQRVFizM
nbjMd0xcvMUUo2xTiuFRyCGTZecZLAm2Cxknt3GcH8fgYebrHneQivv2fpoCyRkP3dMNPuIpP/ZD
xVnnAw9Jt0WMUW/0VoSodsCqKlSjwwDxpF7HRdPf5U39EbhDvghDMkkL96LNbTL2QmbTfst+3VHG
Ii0z8yIeukspvXtmqch93Qb9joOiP4jojIZ+do9Wq88+kUnt8lY9U0awBWx8kkqdo8QEHdibPmiv
KgOpZohGM/Q3U5yuxzr61pCxESq5djuS0H1xJdMcPJ58tcPhJpjhQ0kOd6cuj2ngG3vb9pHVnDM/
4iFB+1RkT3GPw1K57fcovGpMoFkhTnozXQcWszfdsaAjeXJTRPI5kWctjyOWWm7cAYTSLJx9LItv
VtZdTfl0KVKed2r4ZAN2e+Xlb/0kUIgWM0WCRBNMue2aDItFwzwFx7DvcI2UlLVFgvh4sAO4Nohx
suxEUkjv3LU0LI0qN7Mb34w+0dWUwst/71ecBFOpCJNxbCG1K+y/nzJTUjKp/zxl/ovH/89XnEhq
xsEE4ng2iRS2sDg9/ucrzl+R12qT20Nle05V/1TUqi/IMf8QaZjk850f9fMrzl9Jytk/Q6n/yVfc
dn8Xv/z21PVvG66IXJRS6g50Dxp9ZBh7SIZrMuisdxb9waV7c4a0xXuF17d7Q7iaYe1tDiDGd2f3
HsLis2+RyhZhrrPFWDijvyNybRFeIwG7AM2y8wDJ2MuvaqNZwvqP9nIz/JCVNbcQHlySogGRU6S5
l6BXLzH+KbB4oAPVtxHb2Etx1GiFESrxs4Mr74yKjq5wjwG8Lb//UH5A07tsW0SFibtyPmL14S2s
iH9v27/yoR5fDAvT5nmxVLsfMzZ0gJoH+zRt4dABmhtxxazSaaOGO5/v3QaWJYzQLaWFn60dQunI
5XyEl0K433Z8zh4pRA+SsPoByY69m6uFjc4BaVP7bl1Bt+V3Mqz1vGQf2xo7DxMDWAasioAMAk7F
D2gzO4rX4FJfPIKdwIfnTuuIs7PdKrE8WsBYgrU4taiW301z7549BdfGe9CwC/MxdVbf8vrervCU
ZkxxVzbOt+4iGlHpBNTd2/A6uu3JVdDP6pkisw3XjJjPPC9Kduyh2Uo1AL1am532tDj18rtgj74x
2VwiSGeIxZ+lu4fUlYe8nXPzTMAZ06FxAz1l8WwzSgcSZk2YYMCsbAcmGuF9Ol6niunfwjnL/hgw
Hya67q/jU/mk+IetrO9G50pWB40failYAHrEUVhq5+QhNJyvXrnPGUW/cMq5K2U8eMxrDGo/LHbb
9s1ELIrc/AmT1zbamlguL8U1Rx1GqT3SZDBfBeJBQcvxlOyFx7CJ0N9nk+7Me3Xma9C6TPIrjFeq
uc2S/JqBhn/n3yVlADgkfckeIVZXjyNat6sT6bfb+Rk9bPEqxE2WHjrilRi5QmOa+CzWzLUuLRQH
IS/oMMtdMdxQhT+gZKVKxA8hw4vagNJHvK+Xs+C4MOFx8jLwhHTNOn3Mqhu2/wZ7AGReDFFG7Cgh
eRL6uQnDYzSdjLWjLnTWXhjUv/2L/5I9uCBYGZNurHCJPyt+BFCdF5ehe0YsjIe+3jzpE0Y34nYT
NI2Kmceys1YWbhmsT9NSTUumrAa272AdufuSgTEdG8A2PDvg3ucrOlKnuBpYxdfv5Wum1qolYWkH
2ywyDpNc8nNTutq5XnQkgPCJezfTzWxCMJRo3nmcmJ8b+/uIdiZdBPcYEPEAjJtOP0zBukaKjGeU
NXOk6FuTO8XRwTpXueu0gn/c26SmFC/2BH1kZfC7mcc1RsWx2xphejBASgDXbec12sYcuz1c2H7J
P6uT2x97foVrkp94qQAn6uTQ+Fdjg9YFIQkDXIRaR82+GC97v0O72f2rrzdXuITpuTRL5zjW/6WC
dc4V5a/X2388/uf1ZhHPJLjYbPiPShEH/uf1ZrFftalEPf1XyU0MaljosoClgD0Xtz+vN+cLaU+W
ZTquRorJrfhPrjd5/vm/iFS4KD+/dO83aVJu6N7IhKV3qg8vooDWfEL028DbrvGbD9+Drt7Mnn4d
/fip1/NVlbhP2CW2w5wReAJbQU+sLM2wO2rIG6OWCID7ydmERWUemiwpdnkOWans3gmhW2WJXk8F
g1cQfn4vrxrPWEm7eE6T6aK3gGJLBC89Q5WQxY60N5mDSQ/B71QMF56BJ0sWz2wnj52NpVL4y2jE
zuTZ6zydi1PCV7+cxm3CRTGaBl+Zed20wFxHzLXMmF1J0l2vih27vo10C2MpxnrleETCxq/VzCpk
Po20kxYnCopAs8Pulo3b0pY484LyFJDy6ruPQjMsLtjzRqd8Gu6KMf46ESCZ9sPGKLAnawjQ9Jgt
wXkLYYxvqiJqJ/mIyS1Jk4GtDer8wDYKDGlwGKu6OoZi2vhF/jHMzsFJklPZlieJu8mY5bJunEvZ
Gu0ia/SmF8GtV7awRBq4ZUZ6iqKWH1yTt/SWMqctfAPn4fgaJtFuZgXukvqQsa8rmMKNeusOuHT0
cDQ646tRK1bLrfw2WwRG9iWJN4HgbhZfpyBcJs03TQRI1mT7uIafBrvbitOTZNZWuMHOb7mlkqzd
JKnatyaA7QZN7DidpF/dhsjgRVocBydct6G9dEvzwWp470zxkg/XxYB8GepbzclTt+V168E26/HB
VyVW+mSjMR8mXIXXnoOUrZM7OeHHTPvHJgkfOfleDMWd66X9XaskvTjoyECT7f5gJHLljyhUTPe6
oLvpQrDGIWpsdfSKvU8NUM/vMtV7v34oMPmbFdOmjvFM8ET48zrogV5l7sEo0ssyJ2YPFqU2N6O2
IZz0R2dy94M97YcG60D+ocOZZX7Cwd/qtWmaO9999eCkeBU4itFZzhGQDmY/TTHvDY/JWwjNrchO
QchUcHqr5/moQwdJ5n3FckLwVHszIQJXXZQJwE00b0zRoVNRGw7cB0IQHeiz/a/Hae0Zxk4Qbx70
T+gNlkZcbEVg7NMByS2bl0Vl3DRecAqkc/RSmAuyXTvMzxx/WQcJ3t44unFK4yJ2slPR6dtZ2V/r
CMnxgAEz859qk+3wGSiG9dPul4n7XCtygC0ftW1pHMa+I3Axf6ywFPL+PbCH3fDvvxsG/J2akAf0
8JZ5rZpdYKZy6Sa4SZrsvupJRZIoF+xDK3EfOKjWVHkRpHo7d97JG9ijmf6TdmLcmhUAitj/GEX5
FHG/GufSm9FxhOvakQ3aBTta9W6wKkxk0jLYjyx+LI8KSDd3Y6vB09reySnDg+k6z23LZs3lQRQE
xfQ+Ts/u9PW8Zmx8h7haOOj+bVHjesPWE0bFYaDHjILhu0liRSPI7CrdzVjCmUuScWml4iGmOhFw
jGSJbjdWF+0oHgfLey9Sb9tXHkoHc22iuSr0eDCBTVvZ+F525NT73SHyeQP0tGpbin3xvSrH1TA9
GpOzdux2Nxrd9YCnPJsGrmSE9R6EQi88BknKyeNfKlQjQeNcDZ6zKJqLhJL/39uTEjrI2oIhz3k4
REjr31/a2j3Lnz9f2n/x+J9jJ+eLsgUDJy3RMTn6U0+qnS+upA12bG5ljbbp55ZFfdEsZs5rFJYw
WstPMycaUoLktesChv7Hside2G839m/P+9wVf5aV9m6RSWtsyBmS7b5r85Vb4OGz801lKcaS5nTd
J7e6YX2bldla0hs60BN8hNmysUEjDdlRV2LTdDQfKg53UUiadgl6QzeQEdz8e+V3D0lpvglyhicv
vnJYQM5FuFHOh5O1uyzpNjYM0cYubwsABpY1MXnxDtLBaT55r/Wsb4vQ31lNdWyn9GKom6+ePbbL
c5K6yEtg8B1xOGmzy2fIqFMNvVPl90KYw9Z103ordPvqGPRfzTxtUKetHTk+BKn70uQgiobgeM7c
XXsZBKfS59buQgLcSksgETlP76sKtkKcmwGNlA+WlrPuw3aad7Mcl1WLIavLmIb1B3dSscExYnfU
J0mRXTrtTWtb5UOQKffDdgeBLCHGTjtw0RmENS9k0X/PZxXcyJLkeq3g+tuIXdtc8rXsGEANLosp
MRo0ky4uNdOHIUAMGQvo/LbBjdlYhoc/1IdHEsMxbd2tS243MP3yQaiY9yax/5BQ/iuljK4SmlJX
UpFCSGdM+/dzZFJWf/1C/8Xjf36hvS9SuQgk5R9T38+bU4/5k8uMWHDJWw6hy39+p+0v/A25qj+k
zX8IIH9W4TajKUSprrRYeZ5nzP+kCscX+9t3+ren7vHKPn+nm86thOHaBJlY3NhRM+Lu4Ssc7GOz
fmqz4SoxfITgU3ibcPwsTANETOSaaptP1b7pzX47yPHeaxqYYLZm6OD7kD+D3kdjAVkS6mqRu0AT
wxq7PumdjnEIziIus2HII5oP3y1eCnKf264HVGnwE8p25ScVBr3wVpgF49TqFAfbsTsvfBz4v1VJ
pTNONeaOGXGVLpzDFE0Y1is2jjpxrvOuQt9jxpcxCbQLrxHF3pgRUxf+ixijfavKk6h8ezH547Cq
ddhuC10g75PQikyQKRZLxixxv5U5x1Ww7oegoC4CeFejHLEL3P6eV31lFb9p8pQ7t99OSfK1YcSA
kPDo1DWeoG5W+2kA7RKq9C2uCWJT/bFKumtD0bm0OB1kd92k0T3yLLyb/t2c2es27W8HGLXRdJmG
l1M6o6YZUP/osbvtdQut0omr/VjDplf5WXaEkytX+xlEYFNkO683CAktv422lSxtXz0w7VgmNDYr
t0wu0hqWZ5yicVHkvzubKRi2NYMQNTKvmaND1KmFjGAXGv26TsZ1Y5PGxQguxgJfoCeZhb9BAEIV
j5R0Zjl+UbODfenuPLnxa7jq7imOxE4CrxG9hzLtm1MnJLOJEeev6ThLz6jEqjNSduVNGx1kVZaH
LmIg4JjZ99B3obHPU/SeRnbICnmI+3DTj0X+YvYEPv97i40fbbLA0a4EFzzz6r8/mzhHfjubzm32
r4//c0IghabDRsdpKsYBdOA/B+AWKc0eQhIhfy02nC+241jMDRyWbp7wOE5+HkyMB6TDUXd+mhqJ
iPgnB5MQ5/b/TwW+osrheeP5pOhgxSflb+OBuZvyLDd8vbM9lIlhSbxqTc7YHB47SeMTAKaf8VV7
E/tpv10nJT4jAaeJQ8qo5Y0Ly8dnZVSlUPGRrNX9ZaeCSx8ovCpsRpDddVKz26L2uCtbd+81amEk
0T6YYW7a4cqj0Nfnij+m9LdoAXxagajBdR81T47HfDygoHZ+NA1h+OzTRZh0EyFdhRm2u3C+7Gk0
OhoOQYxiCuw/yo5txr6YriQ89ydpuuvEdO2JY0LzEhfpKaSZmWlqeqt+qFDUzb53NyK1jVLyDWmC
kJOHi6Z7LmmOLI8mrTOXeXld0TpNqCJkQrNNS0XFf5tH6UnTahm0XM2599JDsPIrjhvQbck08tP7
dWXQ7aF0PY45frqAab+yn5xyR+27FPN0Gqr41a312pnApVn3Azrh0XrInKfKJyw5LS4RN24N1MSd
iJ9M7GIV+GhdjW+MXMutYnxegFuKcr21W/xdZrJKEncnYqYSZvBaVY8MTxbeWDG0dPejqp/6DFN0
rja1nFAXWG9sMw/z5G3jKv/aKji5cnBhIBf1m8QCb4h4U0mmxSGHpjFkl1HACqLz8PCUhbOqzPCK
V8CDelsfEWdvohlxtdvEq65PWNXDru418Ke8MVjby5pgrbEnltJ8idIrL8SJE+2H8450n3vDhWm8
RB5xgqgiy7P2RyCXUOgvDR3pRWMDQI+L9eSyFGjzTV2hloBqYDcsA+qmuR5t3oNMO7vQDdfanne1
MbLelNc5LXtveBtlNLdeYK+c+coMwodICibqFYAG03ts4/fyLDLM2q3gI6EK+T4UqAorYS/LoDiK
/K4p5UXDDri37kYf7p3b3NWmfgpYFgwVqWolol1Vb7Mxu41MySZlEPT7eGK1BY2iu2r5/LKZxAuP
KhOlU5u9/auPXORskrMP5w8bRY6ev3G2uI5NN/a5v+Po+v3xn49cl+Gr9DwbQd0nWYFrfUFtxcGJ
ZI6K73OH55wnuQ4d3g8RnSV+Mbboc8unFY2hhzLvH6kKHHnWyf126H565qgVfq0GAxfldze0zs4Z
zhy3BH2+rZpT6QLwrMlNb+ulZ8/bMejWld71fCONHh4QttFGm97O76aAT/m4FJM4IEpGhCAuvSFD
LNCSdeKAM6L1i1OQZ6iva28zG1G+CqPhJsd6AeW8LABVjWqpTb3toH3LHJKp2STrIQbAmHxjJLVl
WrR2g/GGT/66AB/STuRn5Hyc0b9FE3zvpAOEZpr32FveCxcxv9/IWyeh0qiN4CMcjw4nt2V898T3
Pk1Omnla1MBJxa3hD9MTI3XS7oJlN9N8DWRUKXMvDf5zbnagQlt6fgJf222Xs4F3pgDIHA0t4KDh
UvsUYFGXvzXYF4raJWaxno/m1B4yaz72VfE62VG3cRPSx5R38k1+Lw6l2mDtTNdcd4WzE+EEUg/Z
tADHp2v+w2OgQRzMe2EQBB+QcFk7N2Yekz9/NvOX+TbAcD/qXdVw0UXfHd2R9zqxAIMe4puEFTkg
vFL/yZw5XFy8nn21cQbC4jiGp8leITOnEA+X/bkpx67RxdDvknxXgQh3quyuKuaL1qEZ7Tr36DTT
Tjl4VlzHXfezojyMW3E4K1KvZ18MWGmZo2GFQWNOR1AU+q3s5yezB29sRneywy9S16A/fQ81I1FU
pr9s8zS6mVhcdkP50ZvjdxtgddyyfGuahbTFY5hfOjbhHkF6JVyeXA4hhXGCiQmmHJhV1mfpeIXS
3AY0azjr3gdbmVFDGqTPdojXM4hNUCKsHlELo/uhgclZdNswAaMTTuV9hXW3C13mCtxWFvHKZS+3
jiLaFxoDietDeqXa/KD5LPoj09C5xIGU7bL0LRkgPjYdMtMSP2wY3sxIGxN4LhmIx7Ih9ACrDWGE
XTbhpO7fars6xMabnY97sx6wp2DKb81nFLabMQMbG46bwiMOFjCJierObd4jp752e0h3AH9khxW+
bJ8c27+bWl70AI2m7tcBnvKQt59+8dYKEZRkACTDZqUxJs1udRtboBRHfWcpXNWg9EYnPsYBvG+/
2fW1ABZkc6mJfGdl1jKfv8ezJL3e9+/z0LvwWnWVzDg46v7ey41lykAyjcKt29+POSD8ks9bJbau
2S57NqJpieVTWpd9C4XV56Nn2a9GZa1M30NH+toG7P1TwKcB3hYjffEH5IgVY085bXoPtxuT0Z5P
6MDcMerghVvJq4mmUoK1LKA0lnW4kTJkyUOJFnYXbvLeZ5jNQXn3K33yxwQPx+04dpt2ercG68pk
mNz3CTy7kO+m5b210vyW4J2YJ6Sk/XObuA8CJ0TH0mmU9Uo6X2PattiJr1AZbYc2XrLV2UkdbAMj
x+0K4wWVn+O0ywzdQMwOu/XuTf8wQC6LO28vSSjIxTlJy6TgoPUs64XD7D0Jxb6XDHIlineGN7up
3peBXIWDtQ9LfWsaKHLJtMJAAkPZ6u9doXajFV+IKWZVW9N6b1horEwJiy94HAmnn6u43sSlQdKU
w8cWNwCTX4hwdnynso9Eg38Zi403R6dMMPK3mtegcfcuhoUFvdnS95O1snZ67p9lQw6Crmjc3VNY
2w+JwTkr7/vkFI6sZjA6+U6xC5Fo5ql3pVkjDJiwUmv6NjGtWuQy/VpDS6srd2v6A0pHw3oMDHGI
Qde3vcKERBxmD5yQ6ja29aPqm6UTEdYT+2TWNvHjFGL8m9J9mL93A9jw1lkb9XnAqI9DwTZuBKTU
MbqD3sqMq1HVZiQVLsRVWVjzdZ/iUm4RvNCj2mGwMkVJ6sjEPr0LglUNOCax2xurr7aVJa4mw/xa
FfWVZVLalz5ZOkZ3FQtzV2ZAz4VCJTAtRk9dRWO5bSWb/7xejkZxMQzJwcwA8kzuSihrP+jq1rfe
u5AUBverVax18epWCth+CJmVlIawEEfTLkhYtFnJVZjWeuMjyfWe5uZKz/7zpIK3ZEJw7nbv0+wh
WiMLokKYM4Ptz1CtDcZj1Kd3DA7FYG06uGaoq2NINfFNV47bZpiPDe9QjyitSV9DZ3qP2OokNQuy
ItiKmmUMnwrmIKu4luvGKZ4l45Fllg63vWdfGyVs9fRtRJeQZrBFK3ul6tsy8NahaT6JhhP1vLar
Wrjyerpwox4ifQvBKtgNIdlxsXcIkLKZlr6gWFgZfsg+rGHea1YU7NX6vGmq8hrLoX+r/GmF4I+t
q0kZW17WxJ4VPijN6FoANMuJ+6x7YLO6BzgRBpjH0rj6qEp6kxnP5yyNRW8QTFc3/oM3pwStpc/K
Ta9CJqrV+ftSg5gXLz4WS9+GKqIYsVrO/ezH68woSYwoVioqbqLMOYyDc281bnCbJ/BCi/C51ww5
SriRhrnPYm8f5FtmD7ejZFei4enwze/MaBsG4ClK8TSG6XFMFCdRu44jc5HJm9GLEQal9haN4GNN
2KriYPTsW5/goEliX3ON/ZgTheCcDNfcyKj/Ojl5tTSt6pAwyi185CsifRyw4FTKvqwth/fNozoK
0TNWeH0kUpWo4hicx8s6H6/c6m4qzde4rTTKYrxHuEKtpZHr6ts8QrbLPWCV54a1ghNuOOm+Lbxv
VmPIfRtaR6dDZPJ/6BGmyDd8Z9f02WbO8nWfguYummezwHKbttf/3i7AYwFCbY8wQ3uctd7fD17A
NFJMf+4C/uLxP4fC7hfsxZ7jSezqyjqPSn4OXjT+dhqOP4p5/uLXPY9HW+DZKGFtqnSG1D9HL+oL
jQODGqk1MxkHDeT/+7/v438H34vrP6r75rf//195l11jc2whJokf9vXPXcCvz9w5a0A+z4RHj2l1
V2AG76f4tki+8xtaFALwpZ9z6ea4s4Eop8aydW8y/HEMKl/mGElbxRWcWAdPequMwk5MWDBasTaS
Yd8YFNP1tvWeRCG3JjUryssrQz20A2aLYcYlLjZT/16itOrS/Zj1u2Em5HC0NzEM5nh46maIVFCc
Ii/aEWjKfWpfV/NNhsajRp8W1WsZ9qfU+Daj2oiL4TUcuR2SutwbyryUyBXBWhV9jbMmfXHYT3UM
YJym5GuBscHDdWpgDVEOwFMcs1aEaE6924yeWAZyRuZvyryIvFPZkKImmrsYsKxJCkYwBXsHF7HV
u4/5XB9GzdWjfdO4Nq3xKizUIxQJLH/vRhoe2kJiubH3vI9XRgJfCvOozVXoB2itwnJfmPbaNu5l
3sKsc1ZThc0d7yEu6qVXN+vOEYdvoCTbbdghJnDOy15nN+Hk17mzDMziPm9G1CpQQ5hmZd57mV+O
vb51wVeMEgtSiSM7yz1MOeZRC+M2QTKIDzNk8gX8S18WMtra6t6bLOwIlPFlXuzNFgnbXE4LK55x
OQzRfZbxGxESdpAgaNBVu9m+MyIYzUgsjOIYymlnZPZ77Gd3NI3GMazMVzkM16EIWMjrCorTgIfB
d590yzmlYqD/PQCAqsM70RBHa2bzRuUtwZTeeSmOjygflqPXoTYdH9wOP2NyXQ/Iwh06yBkLeUp4
nBdoFt8stzmcF0pvJsvYh1b9zGDlago3HnXpKI1Dbc7fqh6+sj8D/Zk3TFyXAJKeK+7WhWHeSROh
rH3ggr1Hl307lUR+T6zWWm8xQuUUtd5bAeQmJk0Bq/umBSfU4rZqptvyvOgUyOTs7slhCZdD7fVd
50nnly2tXZHbiySfd6bBSM8ueUlWB2I54d5Oe6KM2NGnQ3PbtfX3oQNBC6goMfhlNfn88u89hZml
sCKTgD08DiLP+l9OYQbWv57Cf/H4n7MYEz2bjVvS5j22rM+7dvTfGDTY8f+wJv4YuPzctjOLYXBD
PysdcT5sfxmA/9jLnWdG59E4W8TfTt2/O4Ut5/dt+2/PXHDefz6FyyIwWKsFcpc36Tqdhnvti+9h
GT1F9jkiFsdrobDNFReVQm1pB3eZGK8GcsQqTcrqHLPd6a+SVBwtzdQGMJaS2UuNPgr+FVQr96Nz
XqXFoNxfdjS+Q4J6PJg/jM7CsBY9DMQNjY29QPC1zfoWNwN8VwgjnD5RiGEkXBfYcBNwerl689P8
roz8h2muEedeVnWOOa5BkVX4l0M2b4MZCEE8biucGEPulqs5bwnGHpN72UGm1N1dZTZ7NSN3gfWT
TJ7em+F4kUTTG2MF4iEQtI1im6X5cU6uOGMXbl5CswwUw3sBn8A/qawilTA0NknsXTRV+RRQkDUe
qzsg0ZxHzJydTcXBQ0uHf68SJztLHxpOGRl2LgiE4V7N1trBgyeScZd6gKsES4agWQvdb/X5BWdX
vTchdy9Z6wGF9+icx4c+SYrF7Gu9NPzyNsM1akU3CYytGYTKNI5gVHzG0xzjwAlKeSaQbIVVEjNI
GyzI2oB5UKPCkUdmSGiToomBNipy1X3NlMhYhTls1uiByBLWoFI6Z1N7dGuEBQ/Gpho3fkB4NnSv
gAi72kO9EGIPn5Kz0xwqYhKW6dJnNibyrl62poe3deRD4BZzdaFDfw3+Y4Va8BQPDO+KwH3uR7kx
E25cGV+HwfSuE/rjtqd6t33CaePkRWfZIYl9QCBtfHSK+F9susakgUcMAa/pnDf8zt/PijUHw+/n
0388/s/zCRUu4mBsKOfR7ifpAOcTTmxkQurH2u7XKhGxL4pfh1U/3NTzgz5ViazozzjxP9zY1j85
n4TDwfrbrPiXZ65/qxL7OLXTxo3NXdq0wHa0NV0YCJJXTEGfmXuFS9mz3vF9sCusQVa5bRA8Pc8u
u/SYfRktR5VtI7b9YwjWYR7q99Tke9f5bLdbDjZ2+55CKVuV3arI79qMHXaPL4SZpq9Y+ozQlDRC
mDkdANEkGyclReasESwJM6FjZYjwlk/lIs/rFxX6yx7flr4II5yt6OtYe9FPMiizTZgmyZmcz1ct
tZjJRcsJQ1aUdzdhpNZzQuOp4RkZtRVeqoTEIGKTG0xjkQ9x1PP9176/g4qxnSt2KGhb4TydYgLf
lfU42DU268cSH1dh0GLGwyuWr9UIkNR0ekG8ygQrOHXfOER22o0OPaE7Xjbvta5pf6etIoXJqvE9
tzgJoCIN+8LPWH/2kpFVVnXb3psP09w9B1bwnNXuUZQFWgmF3510X4AYTkVwlSve2oGgGyNZ5xg0
kvTJr94UtGevgAY4X6bssUZXsAuriVe7DAdxW/mKXAnJeeWPQXbBWHnNiB/FIsF7avhoI3UsIbCo
Ah8AvvUgb3aDP647fAlmp+5N/Ot5UwDZxrTQz3BjTDW/ehkyKSMbFmjDDiG/CGnIpTbEaUqMZJOP
xubsUjy/RcXgXdhl/Fh52Y1Humo6LWer3nEePtoRs2EVq+shs8at6qzXaVSbsFUPWUkmqh4uUBZg
HI6eRsd/N9EtMxka3ZcZy8fQVZcJ/gU/IHQ0gWBk9ajULBRQN1EvvypZbmRhvFaFOvUCruAY+c/S
BL4XAjOijV/1lb3rOFnHGX+QUFvDPnNhGN0C8yDPRnxtKveih4Ik5gqi1bQOBPYSjamR7PGqucqC
vYX7x+Bl2o132eviFCZN8s11KCaN0nnIvZwBao2t3zdXAzaUUuyrMqI3miGI7Ix0OqWyu487E7EO
Qgk2egDjk/gmZMWyEBlZtTZj2CTLb2cfCfrslheFVS09vYrIkHSzcD3FUKIikND0O3PlkAdai70/
CHbN5wEVkZxeva0bDOaatIoe0KdZ9PdRXQL+sxhPJD61R5g8ZFHwvdWZsdHpfJmY/o3OmuspnbCc
eeW1F3FBZ6EL60MnHqW1c9mFxFE6CWbIDvlNHjsfevo3AzvOBj8mf5JVNow5cHd/u2fk7viPPeN/
PP7Pu8PStmnzh2vaGDZ45E9ph4m0g2mBayL7IF/is+xMffFc5ViU2hZkjh/byT8vD800wjmbIql+
WY3+k8tD/iheP48Yfnvp7m+LxtRkz+X5tbVjFrJy05G9hHWYY30d59535Mq48Y+DuraKCozTBKSi
YIkG12zZnSnOoiY6q2/JdcoXeR/tij793lb4BtsQilL+IOzy/3N3XsutW9kW/SK4kMMrAnOQSImi
9IJSRM4ZX38H3Lev7dNVfcuvbpZdxy3xiAKJvddea84xX/GF3fpcdo2s24YqaDl/FVfFlvfDaYXx
22jbbU/UlTEqO6mMXXPsUwep/DkVBCxvA3mMKjAKnYnQyWqrZyRtTBUbI/ma5+o4FOTTcQ9rNFfT
YEsx+gDyYMXQ1Cu46f2B4WkJhzj0D8aovvmETzL7qhxiPWy4huuUiPaeZSRWOD2zrHASRZ5ZiHtr
CF6NqebozRIksxQZKeHqSgpAI9Dn6yhXr2ym1Y09YS+b+cafNiKqKVtoyK/1NYWKM83WraG4g7m0
mYknEZNii2PiKSVfl4tXT99ByIhJhNkZ0W7wX/SEZoH8BP/ASrudPJ+LBLpFOnogpw5p9hrln6hX
nZr+ajsK50EA+hom2zDryDYkjNUooOiZu25WvKqst/EA8Lkp3AhuVsiYIVrK41F1WobHoahdC6mf
HMYJ+C2qJzq7ZNuq3/XQrLuwpQM8r7OAMDX0uVHcnwT9PVsGkulHIeig3GC6h/NaBSsspOK6F7HA
oS5U5fEqjsU5oMOuUe4yxHZjrfCihN6omWfrTMgItiqu2RTupYQVygz9ky7Djo7aB6HeULvAQyOI
BsnHTCRtRbJSWCWuKCrprqJrHmW4TBURqN38rkvJNukEXAPZ9yyPBAUG9Ss5vayV8Fejz7qr3Xxk
kK0U9BZS7aGJQqId5ukpkGRYkLrImEO35QbnYm7G13EU1t0AkCK2vpvwTW9PYReuUzlJHxmJEOzC
UNvIhyP9hsRhTvnVkwmpzcmRVeW5qSucjDotBJ1gucY/jAyOyY45ZX0XbiqZk0QxQlTMFN2bcgv/
QNu4ck5Uq6Zw88zWZS4C3RXyLserPh0RfhG4EPTPkdyDZYzo2Mhs8YRiV3J1amrDrbvoGMIqs62o
Td0kxJfYy+ecnJBhYMAaFKSTQs2rqxZAueikkrCuOhSgDDDZ1e++icuyHSc7gM1exmNtj5r1MYQS
uW71XuvnfThjOI6pU4QekXU2JMexaB1lFN08IPlPK/lNlQnxclZ6HdM132xeTfp/fVGBglObWzKq
EPrajkrHSj6ztD8oHUaYWCF4Ic4fqbXXOQOusaBIbdV2oJ1WMSktBILJGxRboPKcwGq+1NakgQg1
myxilOjGGK6wreC2rOBKullJ2rdisoJR3JQBYljzuriZpJK+e5AswuyfiLQHfXQDUfGw7LxVEjkm
Pk1/HDeC3+47RthTPj7mqrTIVxlBVA/Ivd2AqxApzPzKcj4I5nSIJv1xzBPPYkc2o3Z2xLShXoq2
zdy7/+DmkIaOQ6b9rOgYHE2JZsx/EeqgXvulRQ/G49fn/+8GuvThcf7LaLeJ9fmLUMewfhM5kiF0
VBYOANaLP3Tb2m9onPH/azodKySMf/FiICmi9a0DvFs2ZePvbKCcm349ff3y0n85fQVNZKas4e3G
ZC6UC/Q1eiMhyKI3MOh2ImCe7wF7PXEh8jXyLWntY+8bmYOP0eCZheQxvzsndb7SGgK+0/I0W9lT
bfUXvzUCJ+nT57IrV5o8rZm/3vop/2FsdYlyH1YpukYMiVk5obEgznIo+69JAngpToW+KoroYab7
oc+hAlAnWc8BSe/AOuoyWje99Rim3UNe5F7VaO8l2psRecXUKdtsuUd9vSGJ1ge77huvSBCWRS7f
ghJdS93oySkrNizbaPCRV/TM+bJzGw52W7RH6LJuxMap4TLXw2vFfihZy7kSzuk6Z+X024hR/uiw
p68nvcGw7I5YvLIA/HWuOWko7APmnVInPPqK7tLb2Ko8ZYBolxfTV5uL3mxFOFPf1S48GXN8bDmo
TOHPVBHVrFag9HBwFhQRbzTHdyGKE9VIHgfFJ6GuB74HWjIgrzfLkAmOOMhecrU7zvSBK2PGoQ5O
MJDdIqw4EbFBxcrFoISRE2LQrX7kQJoRASfIK3KDdbAM5vDG+Shq+xWzFrsj1FgfHlKcMNL8bVnv
EuZrmQOxUQ4svfEqCkmcADxujpcJdUaQ7QL1baEEdBlJywEhNCNhWETRWVLM4XtydO25pg4wGH/6
481U3lrESDgWvIppUIzUXgrpG4E7QFTuJGV+DtMHCE095RuIBMRPXs8unIWYBwQKnAAsk3+rYgng
E+42xKYJ9dVk1p7RA03PpQ36HkerDgU4UbP4ACB6yQNKqVHfVKCpAuHmyzs1hT7on+Sx2Vp8DPEQ
O7JyNcpjAceFeGsmnbpw6EeSSHzkTegnLfXUQmeijYeHcBPU0XowLkP0OjTTljIBBhRnrAYjKb2G
XY23TgfEhLoJyNlM1Cu9OETBScZLY7sqCiKGMrDn/rKNP6SA3OhmugL7TpGIrkLMsZ5Gji92zDF6
T8EvYDW5a1Sak3FQ1AkbzQkXEvUnpUL5iufZyIgd4Uxd6/Eqj9Em6QrwLV/bR1nxUEVhvWqb6pn6
HsuDCYPBVHcVR7lsyFY1woth7DeVaX6E8li6Ux5PdoqPeS7IM+G9nkCHAJYYa8tWSoGjv+lhZV3n
vnYqyi81b1YW7QY5RsEbVEzezWzYpdn0FVU6WUFy+5z58ccY1cwtYuvEYeKg+z1/vd7jpmSQYxPx
4aqcU4PAonB/KqbmIKvaKkmImgc1Pc5ET6XJtWnEHyOu3+U0PA7jSJ5QbeyVuHzzI0KDpCi6iCnO
g3EIMX34DvXIM6v9pYuim8TqNgX1ist8lq0LTm+6mp30CKIHUPb0linGNTR9NCQSPVBxEzTTml4C
QWkM9KwqQddE7QBM+eIPfO4Ss33TKuDzmGRD0jcQO4vNfPJT5WOUGnQS2jm2oJoBgssM4y7U3aoU
3nNR3gsGqYWdSWxOGu980VoNbX1IzGRbNsyihlWdTrU3GtO5apmhxem2CJXtLCRcBR02tBB0APu7
+ir7yh25xSoMxqumPyYN2bI9PxpJ6S5C6ZMnHbOxMqMRATUhEvp2lVkpPHHmh4BC+CBOSHfTLtgo
1Xeg+0/mgpDtwmiLYtBu68tUm8BUT2EtosmUz2liHY2Cm8GUlbNQ4TaeiS1MGeSOnd3BhjNjgyzf
PEbh3R6CWkAFR206yhvD4IXIspMqwIGD9kcLhUMIsASeG5yKumKZ1chuzKUaPrnyFSGkUoPkZNXJ
ixTIT33TbccieTEEJBq5cGlb/9sUs/1kSqukxuXffLVm+sY5YzfowkrQs9XiF5YKxOlCq6zzMNhF
eXNJyExJtcQLunmVKyw/OVeyU/LHOJE3VvVRTNmmaumnIeAKkHEESrGxSoP2o1IhvUgWZUfYbht8
ypmBG1tuDnEOJSWUMBPLkKkaomMzWvWyHt+lrDqPWbvWmVnIzOsE46UYuBnaBqyckFlHDdeu1MK8
M0hjIKDSkIOb1gYHuUEzXQEUUTOshuNMsEibrZiAHzRONXoMH7tJfsYQdm6LAYjuoCyy24kIjsbJ
Zfx59bXdEGk07SppH4LissrupYYrULA2lRJuR20AyTGTlxkgc0y+rUCn/Axw/kNCgZXcyDOhEdmW
8nwjpdZDbWieKs8PeEl35ucYKEfZF5+EcVp1ZggpTxksu1eq7qqL7//gCnLBS1E9Iii2kFssnfT/
UkHSjKDE/LPIY+lj/PL8P1ow6iLI4H/YdhhfUgv+0YIBZ6XJKo19ikiSAv5cQZriUib+CS73RwuG
5V0R+dto4Ch/s4KUZV75r/37v7z0XyrInrUXIUglbTqNk0YtQkqdEqZZhFg1Y44KU2LpmpyG/dBo
830xNvuS44wyv0gVhWadJh8QC3CQIPrC7C7oBwpjwA39FZWra6I/lYqnyNCPchg/h+1IV0Bd6ALm
V5bDAJqDyxzQ0DRqtw0boNjxPU70q9UXh7zDjh8JHM45BPoVwu1uRP1ZrMucwpCfsBsgT0hDQ8Wi
lOVKyOtdNis9DhjoHXJDlHsekMsyqE+lCkA6RcMZk0VUkqwHe6OW84dSjZmLRk6pV5dR9TeKMHyG
tXwtrH5Tx8KDwKqiNR16wW4/U3HqbPWFeU4SFfwqIHMnsYA9B/I20br1KKbvckC0lmSdls00L4NV
ms90MFSQqDq/9NCSG1D3+kq2oq0P2KCF1dHr5VuAs2ii9RsZkmf6MtVtu8fqSDSST2+7PMdUqKNG
QHmIoAuNtBgNdpwRGk/ocakQVdtPXm4RySNKu6XbpVYxOmrFCXRStCoqT5CnRqBuTVF4jwWwn6p8
rRhxqrV6EbP6MTSLW5owwoCGXfrxtpbB/GcfyBdW2tyezJrDgVZuprlck4FQ2qWAIzsY3uZc3Qai
sdK66NSY+b4URpKd0acD0z2qYeyIIUCSinwd0rOEsdrVJjCMGJzpSA/Kyvo96grKRrhBSGzyCQxs
CACzH18adbobw3BUtPTIfBfR0a2TrmYp3wc+Khk/v6p0r6UoyS16ZnLsDn18n0P8zeDFd0qn7ULh
VkjDNlEjop9TEwD4UG79ud8IVQIBNUkdmqODTapG6pkSuOuqxsJT5DdftVD1k1Ogq5e5lOHJo5/r
kpmm+uA/Tr7wzmn9Ls7pdya2u3KR7GSaToBYjuKINRXXZhGR7IxR3mkJ+h7n5pLGz2MnePBSvDAs
aSS0IAQFfJJEU1XqXRuLp54jvh1EnB1Gn+6/GLxqXXoPYdEn479yk/6ZrmwVuYemAjCCtglE4f9x
ZTPb/I+1+dfn/3ttloiKQVdCC1dbGgd/bo/jfBQxW/5LwvH7V/4t/YCmQO4MLwqt39I5Z9X+Y2le
9hB0gob+L/Dn3zncqxp/069L859f+YJ0+LP0I1AjtcVFqGyMnogOw1iXnCSEZi3147tYB+jESIbE
W71iDOT4MRxm0yzf6wQrWY6Mk2KwlJJjMwfvohgLXjXkd62hP9yQgdyR3ytmSM9gJg3tnrn2JgcP
Y3JeYBHa0DT1aVJDt9t0fnBXR5D4DYVHQY5KGpwqHCOgNCPbRIlcNkx06dm3E+0HRY7f2LM8cJ+n
YEnMXFj7VW0umKVg1fYySqfYQTQQCv1pCvtNm3aqraK/KFDih3I3OyXCEBUFf4CUXgjFb9wzIHr7
FdadWwSCjDPblyGVnL26uPECI97ybtiCAua/MvWtooFPRhGfNfkOAdxjTT9BBfiX67DkR0x5pbgj
r+ZuIflOOU1D5b9lcuaF+fgeD9rTwMEWs8alkwtn0pUVo1JPVIitlpCngK1WcP/RQrbwK6bP+Sy5
Y8eqqF+mQRhtYyalQPyZlHKHzc+tR+nJsGJG1TrZnG27lvIJ3ouIJD99HoVpp9Tdi+lnD2WRvGpi
vq8i80cmg7zs9desJU9uUo45cjqs5EjN0mJyoz6mNYpBp5BJgpHWcQxJJyG1diIoow53BOSQy5vU
nlAqWCALCyVM/8MEl8Ov9BKaBAoJSr8XTBM5OT0U1nX0MbFndfU6j/D+qx2NG3YtMY6fS4l9wJpe
RT3faYJxbZnj9aZJ+wAzV9rkdCExxuDvyGT5JStL2KYqphvCT+i2EH9c+LukI85Wytc6XdYh792c
At5CuF+VzIHxMhVc+bGiD9Xu5GyZIHczunFQ0r3FzDAvU2jkOiWHb4uVv9arCEiQHya2nALc9sWZ
zw2WmCjc4lJ7sBJlw8T+Y9L8PVpo3tsBt2pbma+GX3wnBamZrRK4DcOCwaoZo679jKKCNIeHou6Z
g2LYkUTMHjUq1UAfyWIIaB5klStBb4TGQTSJQIICcc9DVz7EvXpW9JqebP8c9GP/6PvPWYHg3Epd
nAOOqoB3zF7LpFlN0Y/kDwgESWYaovQx1Ak8N9n3unNpDt6swzFoGZPkoIWc0kAJ3lfKnvyrY9jF
Z6PvX0q93sSDjD8MPLrWDnvZyo9JmVxCPTzpFcHPpSi+NflSEeAlQoq0KeMa2m2sblA30KAj9U6U
L4PQPftaSbjPkB5q/waCgq/Vzc8c+RcBX5Be5m9FP74lQbKGwICLY6CmU8blrjWke97227Rj9NYZ
KcCixXeiaeXDBFg3M6W1kKT3yFcwyFXTS1vIz4Nq7YbuqWubw2wN1C+ztvKXlkxxqvTYm5KlXVHr
q7KFv05QcdnhhYvjq9ATa9+qEyHeg35PAoCGPRz2ZLz4SXGNgvTAJb73PoY1yUheOtDxnaGA31YP
vTZ9J1OENcog0b0sBFJ9Aj4lmfokgFmvyLmshXIlQivrwGdzMZ7R73sDCg5Yr3ZjPoiJ6iaGtnw8
N5rSb5qOd7zH0iCk46suR8h6UUHnObMA+GEIiFuUHMZ31jY/8ryUxcQLG9a2F61jj3C5D8mlRfjV
4mkqOjijwbzoxnZ5eVgYyob+0BrQXgxlq0hvoxy/W6qxUsnO69P8hEXJk6A0hHxipuKiTsS4ojso
g8/KkOBjja2CeRDIW+BPs5fW1ImRJT1MiNm5gfKDTPNgbJP9MHe2JBMJ0pl0PXIv0+J3pReOQ01e
n5XPa0ngguPGMpG6mLiqyl4kXSPWGQZCuafmPQ10UupS3wqs2UKirVvh0zc7BGnqphrfO/JBIz7j
nZLdqmm6J9KzOo2nPpSPcZj8qN24m0RYEFa6TEWGrwxNbxDHqZuK/qI56UkyCvKPQk92mPc8sEDs
2facL1yyZEuD/lQuJjB/kJ4m1lMJY1ahF/BuxH2df/oxwpAA4vOUQ7S3ut0/+DirMc8AHqWpCrGY
vx8s/8txluMpNdVfjrP/+fx/D0Ss32QF2BV6AdwQf6ElMxDBrgr4HCcsgrW/HGfhRSx1lqipomFI
TET+qJn03/hOijvsy6ZOJN/fk6MtWoi/1ky/vPRFrvanzFPG45LcFc28ScLuUshNfpRUqA1JJDGp
eOjGpxwqglYiQRX2ioFpMiLannwP6m+/QDFOj9YyLpwrLgNJQDRbfsh027OqvorM26LW3Buddogx
ZTXcVkvCTqFl58TqXKPtdgpQxZpBOAlbdBTDuxbQATQ5BrHpTEZ7EaBCaiJG0UGeLmps7ATaYUaN
kGbMEluwGKVkZUcjXAwTt5TGr8DoPntR2ESm9l1J4UNcZB8BOqIhHG8d3i5HEIZ1OwjHNCf0HifL
YwkGqlV020qpCedumxRkUZPeMMsI6AXoA8W0MVQMS7gxeYv3+iJJqpVDzPcEiPTQi7iFKaIhKrxU
K1xkwyTrpNseOmaF/XGMzYPVo92ixEz96tTTTvaLHwyUZCgJkAPGvd+MeLZn/VAlKDPGIHCyCT9i
GW8FRFSikW8F9MIdBcuEOVxh6p6Z8iESyAFjAuPH015FOTECp+RMye0ebwsCUUKtvco5x0mB4Ouk
eB77aT354TZEe4+uZpVVkLA6/SjKMOv07luWZ7fsazdqtVOQKw8VKYpBAEx3xOEmx8fAsmqn0sVz
kGLBtIreZUZDTSSsJb/ZF32LJG8aYCYW+2Lo9bUuBGshUHdUoo3JUpOwgmIq65KSkIovM+PsmIw3
QS89iz24aemJol4gg4tOQ5S9VlNhgROBAVwO6Kk0aydhNVANpHAZmjamAqMdKfVx5MRrq3L0Kub1
c5aHX6hZFmTpHikf+DDp0GacZGema1W8MX2LeYIlEhbLrLsI9U2mknbrk3LY1LeWOQmZe7tRKTyO
vKsELXfVj0fMmuu8vsUy4ykFI7o6vfeV2LJZ0O5QRvrdPk5cWgxCZ63Nbt72pr7hl8LavKSl6a6W
Q44uJb7JeJPUJ4VoeStSPE3TtwlcMdE/yjLHFFFZT+lwRYB0zmYqIcKfU3CEo3oMBOlrFp9CjfF9
r+wMWTvX40cpgLxk3lJrzeM0n8IGCtxT0IYtgoxpL3DpIJTsAzGH/wzLpTLCg4rse4jorAc6H9NU
KIjZrXpvqvJpFVLU2E1DYCz5ga5PGSTK6hb9il2JPkkg046PmrVUZGSGATQ2Qyw8xnaczMPo04wJ
qOIEC1x68lOBZsxIk9sHlO3zyJ5T6qQbKnvL8L8UTPY0uQaufXmdzeEylgVma4x7WaWDbxz8s5Fy
0WiFDGKH52/cCjh86dIifksvpvjPNnaoEI81Q8JoAe1wYWj8l60KI96vs3sEc788/4/TvSkbIgyN
//XDscn9u/Mq/YZoGgeHzhkfPdsffVd8HZzpoRqbkqb+bt74v8O9zrzfXLbTBePGd/2dsz2hWP+x
US1KP165BNPINCVx+fqfNirsKFMxhaYJq18/AoFxp5+ZKG7dJgOjtqtbcBJ32S27KZ9xbwtn4dzc
gBaqO3lnPi4BVSd1p+/qrej5MNvjr5ZAIm2lOrpT7ORv1VuyiERPXjKjtvUWrO9kY/htD4TwrMUb
5efI33qvn9qt7KmecjBvBLJ749ZYMZIsLpJb7KwP4yXbAdzwZpfhLE/gaYysHqJTcGo8nN8HRGIb
qq06JvoZrLkzOaiFndHVd8VJ34kEzctO75Zb8iC30PlX9fRClBXLYvtk3og0WnIHZL6rJ6RLX4NE
3067yVGYSLE9bFHqysYJlwozqnAbb8c7F+NJ+GREDQDfr2jgPYrQ/JGVAsEZDsKdhFINMhD+NkZp
t2hv3oa3EEug4DRv8nd9Zgi7GdbGxlqBgPaiDUTjbXFpTuPB5xXHX/0hfogf2oPmf4XxdIqnqzK+
RH3yzLHnUB7EXXmQd/6jxdtRvBP3ZX3CYsYUsyKcaBWtWKg30SpYWW7qgAR2qr16Sl50L1xnH8JB
2Vabis7KtIZY4hF5ROLB8j3dBhD6Nl6bHilJeywgHhZ/x+RvoFGyttxuHz93L9Y2PsZH48E8GQ9o
yTbxMeVrwwaX8mqye/cGuGo1rdlPIalX3rwvPsKDfEzv8rFeaWR9s/G4NQ91ra5ZaKufadeT1d2u
xHVNrBRHcGf5757EcoL6HsUdnzILrsVP8F6Dhz7uSxfYQNzOb7S/t6VXuSgi9hqdAnlreCjG6wCt
wQMsN4T01BnHxmrWEyabsK5623RHO+QfIPde7DZrdMcrPE2rzKOl4hjkgeWrfNU4kRd48YpAqzWx
CHZjhw6sfFdxdSd3EU7aF0ZjG91lOfWUo/EMQ8H+tBysgw72HocD67rfhO7yiPhJtM72vOsrTDK2
ZD9B67IvD739afCMdqeSIc44dqcaGxPEkn14IaOgd5jcr6av7M4E3mN4xs+K1oKXrIE3rPsI25Et
Wa7g+G7gcT8Qta47IILt2S1O9XZKd6Nb2RjG3dxNiSKQNtD4X0J2KMog+i3qNRX2hnbUBXrLO0Ga
HdVE1f5ifhFPvCEhN+keMfaIitsoaOxzuwxPUQ/pyZvDg+VvtXCv1DsWDU/atq/Ji7JlnL8nAJRP
T7UB+nyRj6Sc5TZ4B2GzvL+Nh2eUx3JjLjckfiNuO1Bfvz+4TLvg9wdis121jjzJTviVQJVx+bn3
D+UD6BcWhuVmXf5/3igXBwG/X8h/ix4G+JXEoz7MK3ONqG5rrs31wOIzsXL861m8lU66kjb5NXvr
npV9t6aA5tnL13G12pTRLC2iEz8V78aniqvqB318d9N3yupfr3bJ8Eu81K3W0oZ/eK3ZruNDRMXs
yTwkN9pkqFwiv/Ti9LV9ucQH4MwHItbiyPMzl6w9614+GdDOHT1ZE5lbvdGxj4yVPLMwTj/dT3sP
TKwKtpHZ0TdCXw3QIxn3V/NRuit32iccnvkcUn48kzCxn3lrlwtQbsMn40zKAhaSJ8JAgvXszm7D
lee1RcZ1uXTZKW697D180h+D9+imHrUnqChbYkleo4k3St4XhzH/Dq6RilrE2tTRQ9u6SvOc68ZK
ICkMe2w33HrDa4lD0ex2tdznHTEK3Nu/LxbLPU6Tj3u/8uS1zGqL7cJbVtblbSCU7Pe3nXttpbjL
6rdcstld9giI3vxm0mpmF1r+ad2A7DtmfiwJrdsxe/Gi90J+HWkUSW0PLrx/1xaEgm+nKqFtHY0N
YEA9cybYYXkje1WVbU1m5GaKyAonX+R7se8ymIKUC+2Gqvh1IhAjCH07rApXF/yNis3XThmL6ON8
9197i6yllB+/fGIBANGIsGjXgn0wQOb256peyanLZ5whPvZIm7am9DqUI5QnKjrGi0dAlosbHWud
AA4OF9FXgaE4Qcw0JHvduhU0zSWysOsFlQSat3iOZ57bn7n6NCgEOJi7CWzKJn0P4Ce907pK36Mn
8d56nWs96mfznN6sY3ZQz+MuvOlX9To/Ikq2DWfRq97J4wOH6WFCWi+PeFWs5018xYJI0G+hYs9r
+NNDiJ7oO+PtT07+8BSbdpw41TcPbr/CSa+zTYJu85xelZeOCMvsUfvIz+WVm+gle0sem2P3nZ6V
D8TGPgGpYnxoatJYt1Jzycqn5j6bV7NCf3WJ/PcKRZYIOtWYN0W4iVfElsA+9hEVpWQ9vs87HTQ/
1H6mCh1LRr3VsmAVWler/KwIcjUIBCRZxg7xXcoE84qoG5xOf27kU10iZv2O2/eavHKxqtxO+vYV
T1obXMYoeltQz6jwhAYdAn9B/5P4Z9167/RPa1BAsharwRVGxaP14zQ7WqGH8Nk8pcfhwyd0yHBv
NyhSNlE+Hnkl4FCRaD+ot/bJX0uru+h0HjW+TQqAQ9iCK+7bZ/GD80xwZTIBtHxb7dlZ+TBjZU33
ccs3+5Jt7LTd6ElOsVV22TYRdvDybI7vNrIOm3aezb8BoHgEsmyE1bKHGi7dL9TniJBtc4OIy4v5
N9IpGNTvrZN6tPaP4iZxM/eZNBY3Jg14222Mrbb1PYt6oNvz+laRC97WrvkJAbeusBfXy22GHHOd
U9zQdCDSM9hQOB2Wza/8fbVl1WW9rX5ffVl7Vx/Mg0nUxI3FPd/ZvuN7xlZwjW1KWZASB0hr+Aww
yMUK5sKIfQp5pcTJOKLs6aTCRW7NKu0/ok1+L24UnAIyEFhKn8GFQcWuO41P7YNyKF9nd/LUXb6N
n7L36GLu8Lx/EaO4bS7tw3TKVyn7LAlFm3lfPXN0tTXxGw8cHQ5+C5tFZ5Wdaiy9ym3ZFT9yN9ud
Yffab9RwQ0ryC6UtongeYXRY3uO3ytaRelnO2/F+tzaavb+/oVujThufoswuXxGc89DXyYkFi+Vr
WVyXXSl1y2vyWF6rx/66KLP3wV5ZtYflCjEbmN6Mnxypn3GUpHui8y4Or4mx1tC0y3bBqZsE8nCf
xne5eRTigBnTqy5yNyhdi7GZ5CCB/uu9npYMq+keL96mZ1+tvaw+RnJ9iB50VHuV9BBGm5FjenP1
6auqB5EaSqYfUQlHwXDpPPDR2ST0u/NzuzCqNNs8atfMTg/mMbnNn9Y1eJfg+NvZzTiHPWdZh21I
sbhlQME5MYwlVs13dR3d2nv/2d7Le/vJ/iFnSOb39HeVq3QddnTCd+3nsJMf9Td+xvipPkZkRHHh
+MSVTlKcCFUJ6+XP6qMGTpLoOu8qkAvGjMnTKru7dmfpWO/MTb3rHqCSradtuon37SXNaNhsBqoE
aWMFT4Sk49srXpcvjmtSWt5gk9IQ2Zv74Rp85rvm7L9A4oBDSRk/OoRZ9oEjCo7+ou7ljbzBEmN+
SN/lI85juzkHdwJ0j8NZPUxPyrt2U27ze32xduEme5hv5anZNltjl5+WR0Mq7fjsj/uRaJVxn7TE
eECLAyO67W/1e8Z+Cz4J8USxbqhC8HCikHsqvpRb9krUb38aSCjCQ0AN6dsyP7BtV3H9gy5QeQ/3
fId2a/jmgTgjVF007BvX5y9suJAOf2gvzCXD2uGLFcnjqO6oDDY4jYjyjRyCNAJnrr/5xnhffdEr
pCeneOWlPRVfVmqP70y0kOoZP4zyeNk3ohSWI4L2ZXrF3jWe2MeUr/FVezKerIPm4hyyl2UCNQKP
ZV/HvOOQkOFZT9qDjyQbPAbvm3WrHvADyp/pLb61u1nw10GL0cJZUFjH9hlHxnrahI8ktW2bvbYN
jyBEnGETnAkYjVbCVboHJ53igVaRx8eT8kLbFi/hUXstJKd58U/hc7MxHVJaHyky2XkZN+Sf/+Be
O3N7iQhQSD7Isoz/h0yBkuA/5An/8fw/Ghi02REa86R/N9T/3cCQf6PPrqv8SEn5JW4b955mARdd
ciN+Fy78oU4gj9SyDIO+h/U7OehvgCk0/T+FY3954TK/158bGNOci7NcGwYD15AaT1RnwI69CF1v
oE4DLCwitCkd8EMrqQqO6LwR7xN25qMblcOC3qcgPqCdIYtYPsjIzdNQok2tUo6EEVItJsldcGTM
C0EFAfvw0eizigw13ZZR4fnqPQ5MIAYT1mk/FN8DY4YUQxqnGDFLzDGkycK5bv3Q0arsIwS74s5Z
Vrul8lxPVzMZAD2apLNJXTefUx1Hkyh3XxmhKzYOIkfRQKzL4HDiZpdr4mMTFw52Hb+GtNMK9G3v
IruMrgUrUXmTAia4ZreeBwyGrHLJXHhNQTiQ75NDEzr41hu1P6pqsgmMED+PUW/6Dk4ZgYGmGTh+
MaAgSA7/w915NTeOZVv6v8w7OuDNRMwLDD0pkiLlXhAyKXjv8evnQ96bUVXZd3qiXitUXR2Vkpg0
wDn77L3Wt9BBpY3gZWbswrG4jDKqiPapVb6RaTptExJftTdZrKZaqrxeoVFDNTthG4j6Yh1H1qpV
qj3GO/CbPHDTogblLBIXV2sId2KtbAg0cQf1My+6137x3o7WqwByL6PcE6nhkFQ707grM3rWer/J
BnbCKAO8ob4xxXB1oz90RBe3JDLNUvQyVCKp5T6qOuu9jF+USlrX0WtkZowjGX8MeCITIH3RRSQ1
toMjRa9bE/ZyStIywM4KEKcZv0LXC9vKiTQ85vjW0DcP4c1MeiaehELmCOXYD1nG6r6C/jOekfTQ
WJX4GBYDwUqM5quVk0opz98N3Yauq1bTKDmoaJ0QS4bK0J7uNtY2oMwNGP1UyJ4hWboTWFDMHq21
sBgPowGWo1Y3oazvO4P2kx+tUSw6NIOjatiq0jYizU4ODMcEXS+pLSlOPYIc4sHxYAsdiCUQb7HI
vN0nmjtEBXKAocpM5BZByC5xlyDYx0hoS8JDJKXZirTb4mLhGOEI09E6q/i8Jsj+thE1P6bY2EgQ
ROVMA+zdcieFXifQ2qiqta4M6ywBJzXicQmXj01T3pJGPwYZsyztY/Tfiwkgbno3Z0gJdCFdSTGv
sZK5nIY2zP5vqIdWSivzDjdrzSLGHgJBhDe1v6Y01Fsg/AUdi6luN5oxfFkM+yPCf/O2WIlkWTPF
Owg6PW/JR5gZoA4Qu4dQWaii6t4Yxs2gn8fxY4gwa9Snqe/3KRzriDuQwF27wG2hjtW6lvRVr1c7
RQFILRfciKS1s412/W0yuQny4TLOmEZJUraTEDJBVz8ppYbdt+tXXbJolziHFFcNImJCS960wgdV
AvxrUWrLXxMDGWlsXWEOMXIG2WlIadjhsOKAmsPUIs0pAjfIHatMlz5VLzEjuXy5mlUmZRnpZZqI
tgWsnxSkF1kk3bA2dpLPLSyhS6oDYC6ykzP2aNuJbKbCE9G6ZlK+I574UDBdU0oTOCgThiEkGrRV
IXMvUYt9i91eeQXrAe6ywx2BKiNJ3TzmoxdyjDRF9cOkOMwM/yxxJpolrpl8WIVzgmNrIfHwWgnG
MFLOL5ymagkJlwY1DEdhyqcS1P1OCRd0fb3WZuuZxAyvsuJzNp51Sz6HarxusX/4aeYYccxcT19X
BIVZhXhououiZrs+DFmO2idDnCAUk9nuk4DKQX+aMDN1CS5pSd6g+FnVIYZnTP7a7F8Vaz6GBC5L
S5ipQpEy0skMUHKVsRfDh+kFzQMOwshKQbw7y+DlRR55ydLSbrLVQsXwdxnGgznmA8fEwnEY6XFh
7oix+oH3AlbHSxQMrhoIm6QWvtMx2A2Tvx8ahlbmtM86C0L/0oqAs0P/NxbQwCETsHDC+oW8ihgK
t9IT07LdqLIv5fSvVG4gzb/q6IE6XqBfyY+A6dzZ7I8dCXMki7hW4ntqyyZUfzUVLTNR3VkyIW9g
i5NiBpyrb+QKJVw4hyf2ZLtn0hwLwjpRFr1T5gRx586QQhVy2vBmXIw6Wlnc72MO3cRsOOsAzizj
cyPievDzjb7YgY0GpLYKcISNJEaEUSitY2oqVNNCwBDf+kDKZhqlheU0hn9p8dbBdXerWX5qs3ex
wo/S36R22EqLfbfRPHC9T2N67i1hP+eMxboaIV2eIPbuja+ypfPPPFyAQacoFOuaueo7EjxyJnZA
CNemRGtLUPzb4MNPM43xqqgiCD5lha/pmjCPS9PqJjbqW5/ycqqCTF1ZDr1UiVT+VaxytNfAn/s5
WDd+vNIZJODb4AnoD9XMGJOLzOSkgX9hMB+gVW7GghBIMvJKRXbC+HlxdA20NrpuzfXzVCCjlsN3
ie17Jn1EJspUEUjxQ8bWAhGU9ezOSroplw6FlZLn65vxMazyzVjP71ISxzSgul0gaL2rD0Zjp3q6
D/Rqn/pBZEuFf1TFUnnsyimG6PLPjjhbIPXIPJQFNEQq0n+ezqkaU6w/C0lQ7v7++7+EJOa/Fu0s
3llcDiruWcrH/y5uf5pudSy1zIt/em7/NJ9TqXs1NCbAMtC+qX/OJVWZz0mElShkhfysif/OgI5a
mvL1z2iK3576z2CSP83nInGc/GxSs43gH2HMekx7PdmnOZXt9eE8Wcs4HT8lEOt4UNwckkOWkxma
vucVvEvySqSNj+5/wZ8UA6lIeoLMKffyGc/qmOPxhhg4cIGb5WY0Z9IOny0tcbsYaRTUtFkaPX9O
NyLGt5w+0hJUL4/GagbR3arlWoL+Y1iQj5gJLuHQcogxPe/sMvXJCyEEnMJwlC55/qlhXlPFYpu3
JNCr5bNYz8cMOQoBS3bN/tMLD5140YWOVYjgR/0jW9KESWGk4Et8we7k6qUTfEdSuGOW7h+tCJUT
sNXm67DeGfFOIQE6GNeymoNBWtxk9RovvzvmZLTEX0M7rHzfeI7915zmoA6OutdWnUWpVTNCqVS0
+qMrj9lbKKjsTCUWXNFOZeOqhoKDmGhrTck6xbfawGrT9YMYyftKiFxiSzw/Nlc+sF4kZZ5i3BUT
Stm8NrXclUJaoiKoARFLwbBOyAKtxm2IXDdIGevEVyk3SUKS/YeQjAKVFjDlpT/T2KFjMC5mAQuh
aemv+1ngHV3p5B6MWfzTcjn4h6SXrwmBln3yoSv9TvOfStyOs0n0Bp5Mib70GNCvw9Q1SeKySezl
UboH0gO+BqqTnsc7JwpeGOlkDJpbD9Aue+z8yFM66oM6ctr6NYgMz9eGrzA3njhPaSgSloJ6ku7I
ea9aUz317YzmrX4P8vwsIMVGww6iVdyoYNbHOsN6YrHMYtRc++1NyZhqZhkPL3fvPAo1eouXwhzQ
eQqcLpyIqAO9/QxDZd9kI07dJv1o/QBr6mSQq0DArUKBDTt7hDTsYaIkTL3nMNRV/SU3witb12a0
kHKrOQ5j+gRy9KOs4q3FoACxM9HfeYqVRcCrLHfcL+xNfizRgVaNY1DUOKfVx6Knz6UM3YMiN07R
U+sLZXBJswhWYZ5utJIRNk1idllEUvoK/Tl0b5WOv4lE0Mr9lQhTO1aWMCtkvEUjmK7VFOW6UC02
trxoV2jX0QtPBML4ieUGstqvqwKLdFBGt5D+uy8k9rxIEas3heMDrmFjYkRlceczGcNgqyiN+0/u
d9BeQF6oapANLEBB/3lLIATqr1sCVrnff/9XvwOc3f8riApaEVpPC3OFrix9DVxqf/gxFA1Gg0Vn
5Scg7y+oO3x1WOWWDJef4sK/syX8NPn9ZUv481PnLfhdsuHjlR1JL5lhfYwP9UznOla/c5lzLicR
UFsOLYgtBTPSarXYVWkJtH5+nnGXjqKXVZWX+8cZNg0whlVK81DsEa1+I152R5LWwJ46bXRVOyYR
aKrN2bhJNe4ymr7EEz2aU/UuGpw46LeVbfuG09AWwXAF+UwA1UJQMERiQYzgHJbNiq2VYZp2nE2k
58G0zudxnaqchkpK1ZrGdV53QMlkVxyIJ+mJx4WrIsKUVOhizoPI6cLwwrJyq/Yj6eZTMZuuasXP
bf/SZD/i8iPpu1VICYve71rqwrnoeLDAmta+kRB6IUdPWd58MJBzrJBx2NjRkGinfVH4h6kaVqoR
4tYgP34m1w/1n1PouduO56FX0Sk3T1AG3GoK1n1B9Fb6kI+lV/Pig0xxilE+WLH8RvTSe1+2n7Ru
dj5S+HScnUlOD2o87bpUvjW19S4BecjU/DtifCWYaN5JInDKylw17bgqu2rTAqCyzQjdY1oo7NJ9
L+J+UNE0SNJBTzlpdBS0CyKNj5LhosaxO8zMMgaq2X/IbCGDFrNzTbsak/v0akQVIBrZU0ijSEMm
zoCD8xzUXWHUL12iPtZwt1YWUS/hwECsGAjEGv/BSmUCaeHsqJJE5CYLivqfC0yO+r91T/+H3/9V
YBqUihSXKMCA+v5shP6qL41/kbVpQF0nWvO/Eeq/FhPUyDDP6Kj+T/ovSbMWmtoCC/675Bb8Yv9W
X/7llWu/oc8aog1DtjUuQVQf1VQxdc8i2iiS8lZa87qLVdpWHNIq/zmNEsajZfuiWb3by+kraF8k
yOD7cnNl1suG3nqTlW31furtcj3sgO1StOjculx+/NJU14/+SCevCr4LqCkhddriDYmOUXFQxBOZ
RqO5CwvyH9JbAwNqANgynHFQNcGlrt0QuaWWvoikljWq7DXRvkWcrx2oKqysticGsFmzKauPobik
0baqJXAwlqujTGNUS4YPWHVybG7ScJDFvWbtFwjDsBPTa8RAaQjPqRTsS5xIXboBe+KmCCbSDTjf
uo+95lSOkR2Vdz/iXqWBRWwdQFwtP+vRYS6eDMvTZ6aw8LkrM/V4CkZWwBn70SpbNX7Smze60jWv
2KhovWIIMcq1T1U36ZsQXbFBenDxZD6K6lWWIHuT8r1S4keJEF+r+WG10wakAdUhTzMjDeqEWLv9
kFt/3fXPmvEqjXR/MF8Y+qXmPZFlhGkX0bybD0V0N5l7o/v1VEbiCZC4OEQNB66pWKURuQ7zi9Wt
hGBVxYdMq70E6wS9u7FwWxoDEqcGHZJbqryK1jaTWC1oz9bp2djKB/JC7ZJEFWlgRI3ZRkRxPYxn
qzoPiYgd5YXXAeouIMphMHcjH0HgmPOzQnEm+WdlEJht42ZbCRUKGuNLrW/96OndWTOfNOOQyNfC
Xxnt24A3OuWaKvJjmNHnwAjHYd0DjTDWh66TqJD3HGBoR5hwIjkg1eiljz2ylG5XV26ZAlEfWEu9
Pl73AzT5dcAk2+se83KvwmD29yMnbsO8z+QGkYUlpz+qAqlAx0+1mLPSlwA3Xmryd/XeYh4yiitJ
WyUaxRkpuBFseU7/3FqM1W9xrmIoByEAihwD6X8Qz5Ls+e+r5++//8fqqbBsQrGi1gJmtQCE/1g+
ka4yX5IX6S1mfr71a/nU/mXyTKBp4ZBdbB5/8nkQTmFSNZqQhxlb/U1sAa/z35fPPz/137HDoOJF
HbZdsdHa4bMKB7B1YopwScSgMY1rYHq0f8hBMWFn1PNiZItGVpenvErvKaaoVEUrFdIIYrbUxEvg
l3URNdKzkNkTvNRxs0rWdMUfCluWLhWG/SmaT0FsfprLCtjTCBtIfSIwHF15D48G4kl2GRSUqVL5
0KspZMCR3Dx04K++hE+RLcn89jsuYlzHT7IMgZJOxrdWGccJa1celC+9tRB1xrfQeC+rWz6LX5ae
kHmTtwchT2+q8UMqsjUeqm0qdzdFVXdE7q78En1Sy2gEObm1Vtr0WxRSPPoZHYiy2HYgvuwi1sg2
Rdjam+dhVg00D/QZlSwgQ0c+jq3EjSTySCElUiYeSe9xBoZo6A5KE22ttJbH76FsbnJVe8QTHERU
auUgfM9BhVhStc56Af/O19SDLo3bFKaRbeXaW8pNasb5NeoEsskCP3GnMPgYQ6IPGN4B35Ja0gGl
eaRFPIcwMYXXEiNcXwT1xqykr7CM/8HFkbko0RkAy7LMIQaM43+8vU1++Lej1r///q/b2/wXRDvE
7DptvSU5khv11+1tIYHHxsWUGLA3zTS+9ev2VsmmZLxGtMxy4vr5rV/DZfVfJJgjY//558Bk/s5J
62cb768nrd+e+W+zZfCPmgGUciFOAJsOCIczScCwHjVql9ln/cfCQ56WpDeroIc/BqW/HY5FLLn1
QuwIPpO43WCJPGjL3KZk8Nf1j11UuMZc2gEcYopx4hH0ADXxkNCLv7clQ9KjgrGYwt4Z1GAtBZrb
ZJo3VD4dCnk3AtaJCeSAB45gt6gwoBQoZSpr35KbsEgcpzFZVTxZaaC3FzFe1YZjbWRuaXwJxUVg
5FkYpisJIWJI+KY9h4fi1OpPizEcZB6BgnYo3GdeVBVnO6u5WKqwCRX1nmbkPZXg+AdywRKTkwu9
OXpyA+2vKEYHFRUrLRaep7JmDqAfBa3F9Zo+xhXqKJNpHkNjB1dfiPOFxIJh/KyZXYWNgNwRxrOu
HtR8oLPeeK35Ni5zI4XEMplzXPVAoIrdky02CRouWPNB7z41UphL6hWDfb8KaqZR4hmXGJUNWiXG
HWMZ3gsg6538Mk07MeGvKYqzEtbXCu+oOLJQqChsZ4YvDBAp/exSzBiKmE6pMcvrltnoz6jAbWuM
5Nl9a3Bj4/FZD35MPH2pRXFDdEFt+BtDZmzJpLcZVNQ2od1Xm4mVOVIlr0o/50n2RtBzdBmf2y7f
xw0iWYNaumbMV+CIAJmiWgO0PcGJ/GKl94q3PK2Kh0hyzSPE3hFBxoQ6sxmDTDWO5Zm219WALljk
TVjyGXp4Sat6QUAfa9DdpmRaZzxx93l6Uu5Hk9FRENICxWLe4KudIKgXIVY8Hlrlr8gYbCVBeU4Y
InZEooVDtWrTQyqPBwGu4BLiAZsUhhkawxnvK2G96hRv5X4+5sZ8jsSL0ekg7r5nALDLwbXnTNr7
dMd09bNqyVWbKy/G5ByXD5ZQ7kUpZgqL7mhQt11N4PF4xDpuh2bKwTphUMhstENxbVgbdZ5W8mKy
S81Vpu4iwpgiRkdsryuLVyyPnNr7/BP0OKRdXlFprrBMsyNq1zmcI04qWOpm7apb6SFok1ugGbvW
Qr3I5tTjRGzN2hVVnNrRREO388bxAGd9nGRotoOr5Bpa+Dxgnjm4+gRLQeivw5hvDXNxkCDKz5JV
YjIin7tHtqWtCJCYMAvl2CS6eIyGCYeVwm9pmhPFIoFzNAiFLH8jY9ZJUgE6M0b+oNtkIuL+COhO
ttDxUkHdELn3mWTzSfMNhuANelGr4kYtxh2ilAP0Vjrgk/RDHuNbLftgyAwK/wGzdZ8/AS4j2Nsk
ZdtoiQuUinUdf4PhWdXcLDp/VSi0REsVjtRiV8h1AMW13WuoD6enlNSALvYKjGE1rugcaUCbkkeJ
IqajY8BwHGlMKqPyDzFMKPyx1hzhevkxnR8qtuiYmJ3oWXPhRGO+zmnu1sQklBXHhry91+FFA/yF
iMQ3HoOqwbyfEJMeBcqPRDe3JPxt/TBFw8DgT8bWMuMXShIb+kQK2k1NPVi1fOwiTx74MzGV3E63
hFPO2LelR+Bgw9EHi3wyoCCs5qzxrCj4bsRDLRiXrMpfxNb011PH5zcFGR9gSozd3KCfS3J5A92a
jyW7TNi+Q0b4ch/to9FnxW49YY5X5VSsfC36KjTI8QakkRTPeDA/ic81CnWJgUbQRvbAYica6cbM
6S8pqfhmFvqukwCRdlbUkbDVHYJkvvvmcOxIvEKlIh7TSETqc4nEglAm/aUGmZeqTAQAXTCmxGtT
CTsygA6DrIQsuw2z21Q8Fab0Uc6kSJjIoY00oexD7bkzNOEoQS9Q1QhpYCnA1DbYDmBTrYPaRP2E
7F0BlF/pY7z6J59cRAV4Gf0cDXSa8f8pbfj+b11kzhi///4fpQ0dJWiHpmbwU/j7/ihtqHokS1TE
5fH+qyX0q7JBNCcbC7rHQALFTki35ldlw5mG1ZpVi4xa6iL1bxnUJWPpWP2ltvnrU0fAx/f/NFhE
cpNMShv0G/WNi6ZE7oRkvrZbRDpOnDlysvH5L4x6+S2/MRj3d4vAOeSrfdWa18JL0LlgVAgYz6/B
3OyNyFWRzTjjq3xVzuY1iFbZDM8F8XV/0L+R8WMxvk7vyKcXTfdAX2NFsLDXPpSrZI/lXH9KNoor
3fCFPOqOhSerf+D/9wNoKpfCHTq9HG77EgwQitsV/5634Liuw4lJOnfpPn3tTsF+vPVbCF6+bo9b
/an96k5t5Ja6N7IVKG6yiax9/5Vs8BvyWgQ72kDSxU9Tb9utsorPxWnxoEjB2l9XwSW/QQLyidrc
tyZ4e9t6YTWzlANi6gjzYgYd2B7e69v0FH91mT2ijgVREaLTnx/nx+EyrSEdgcFVak/EtvAobPiP
2nVLd3BY1TsH2fyOYBJxvXypR2Ezw6nfcrQZP0k6Tm1ccBKJVHYBj8dOkFsnT/zpEEISRYE9vowv
CGWPxdNLjSUQrA3AeNtcNyQtIf49RdfshMLdqw8EM62RGZABbUvP0r46Es0VeJBT5OJKhYY7JH/M
HyU7XZUP5UPiiXcNiyIwy53/hHSNg2NDkcU7rnp5bJNlaOA5Si6KW+2WpCveSoQqgDem0/Kh0Ary
cZwxcfjKNtLN/MHPhNUWxvtwZTN8rXZ8epJdroy9+mM4ToETt85wF2G77hjJpavuR/4ITSnZweQh
cEEEHsBB94cl2qHoMuSmO9OXbv6YvPE6qjsFdMJ0ep/chasYr8PPdmNhlbM85pMn+UzKlHLqMzt+
FnIXHgAxPSfDgVT5TnbZVXULaE5n4R3myRXLIHofFHfyjVxuRzpRQLmRg739Vm+AQa2L2BVfQQvW
G/mg92stOg4330YDZfOKrsFa/OLhu1c2IPr+68ZFigP0/gDXs98ZDj3C85Bfu5hBn10cFwcZ7329
HV668iZhIK897Sg+MNk/626+lNZYCkViHYZP3PIVQsThM/5In43Cqzfhx9lydLd7pccpiV78nO59
1JI2T2A44yzMbE7uzsBZ1pa/6JDdCuXkH9LnmW7eh3K9alf/FtyZC0V364rAxDy3e5IkthTEoA3s
iqcXYx4kv23XDys5cYtLzzwBffedGQbsFX+gJn0QJUxGToMJBzElcwfoNNwJm2i4heq2DV5Ai0bx
VZGOSU+et529qkxHMHjxzozvNTz6cE0pHVpOf2otR3lKXhvcj+02QJdO3NoYHQmjniMnekXvdI0a
N8yel8MQrMdqQ+/a7newe6A2KPZHX7zN1w4Z5ixv4/Ah3dfDgXckkTvHvAfCQfL7LSKq6dD5OWIy
t/2mNY3DkSgNSIrruPuSby2ZPfKJvnBryUxZ1x3noW4F8nR5OpY927eHBxItrvWryPpn31a36hh4
ix1wMVrm/G9x9rLU7FknsDAqruoN15DvLAaRlYqU/QN5kNaAmiIHYPYkFJHvPZd7eO1Cr/eEY3Kw
7uhq8e7PscPBxFe+OTAKjKnsjOBjQNh8yrNrSPv0h6jvDJKkOldP6XZsc0Fyoo9esfcYMmqUDY7w
iYZAiW0wkM4keXRdAhxE+bp0UFjsCFHTF5MaocKU/SwWO/Me39NjG+jf1rnrTorTbKtx7X+pZ4LN
UUfmz9Jp4vqa13S6XflRulhH87FxpxWmtNSOyfYmGMKtv/vdGHACJU3Y5R9S5WnbVv13evSvE85T
32kwiw+UtntOJKb2tqgG04uFt3C4petZO/PSFO2cZE6GHW/XxWcL2Le69SW47ohLJJaN6VAzSIcY
ZODfUTaq6vbPWYYCEcATywbtMKwym2K5i7P1SH1sJ/f2uf2I7tHdONX76Fjv6w1G4g0B1VgwdNtw
v3xvjPdforYaXct+ExZfNxjwH4tXdLEGU465hQNb3fX5YrLvoGHEyssl6gTbmEMWS5H5atHtVsn8
3qFr8H78MN3reTgjtHA+AyxVxiraBJviJHEJnEVpq+7KrWg9RWSiSCzuG7N98M/m9nn9SVLFZ/bC
qjQ9FKgiHOWY7rkme/LzmBm6LDiIcSx3EghJt9WvkdtesXsipQy8usBR9ote/YvNa3iSy2eEH8Jn
dkre6spbQW4Zwk1E3ie2qOndZGeRLzhes/cAlSfgvZiJhZvcjRJ+OpA/1Ao6Wuf0o55d4QQlNKyf
S1qY2THB61TZ4aMeu+PelPZ0+K/8Nspwr12sPbW2RuTdb7SCoSeXooVfXDin98gVXC7H9dTa34EL
d3t6Lo8RXbpdeEF3jplk+eexeewe6x3qQ58UCqfe1TtJ3hJgrd40zza87hX5HPdnELsG59k75JNg
nW+m89o8aGD3T7xf+kF4wr/jSvfy0o8ObY8RYktyj4IPs97SbWk/FwcrVkOvXpc7khVX6kp05ZWy
09bDalj1u3aXb7KlfuluSFfr6Ebam1OyXjTn9gp5e9euGfGs44uRtBBubO2C/eVxtAXn8/PZy+1X
376zRdq5c/FP7dPsNVsyHlfTNort/q4+g71zS95FYGf34rnaSGf1UNuifZ/sb8b7zleC+UYDbYAs
k6+M2olaYac9gBLE1U418alf9GP72TFIDl94KPRLgg9C1/0K32quWDt+A2G+B5vHVkMXQrmL+3zB
PNvi3veSRxpP+XFoeBesc/qje/avqJgRtjtsi+mLntlV48RH5du8koqyoX1SPJMQfNZPT+pVOsPX
dnUv+rAO82P60uPu98IDpytaY67kSR6+XU9dWbvxXda8+EPmrlNdf6W6wRYbP3tf/ISckre7OmjY
Iq316FE0OKKrriSPNALXXGGEUy7jrtpOh/7CDrxqtq+DG5yNC5vLRt6i3SRlj3UH4FqwpxERcs5d
qizHOlygeQ0n3jOe2Ajd1LVi5oZus13U0QF+fs0pux+KvFEm17ylz58lWyyF6WL9l1x/J773Pk0N
u8h23CkNZ+pttKmIFrUXa3N+i67ai/WwFGLd5NGcs/A2DJCGP/ON8Dwau+wAGgNSJgX2tJ2P4xvt
A5lyBjQizs3MX8/vRQPx3JHeFWfXbS1xUzXH5qY8iYeAouug75X31BvbY3lakDXM3laJTXRSvRI2
wmZwiofpOj+SgCCeSHsmGQAQRRZAbvII7eNjMJlO2iW2z8nWfpr5ykPylB/Agj9ET7hlBBr4X7Ma
eurVuoVr9dRTxRywP/SvMqMu+hsrWoAq1uyHn+7G4a25oN3LNVohT/6IFwybuv3AqKNzqLa2wWn6
Hja+l661V0C8PGjaexST3VfUP2lgpAhQoqpNHtFdf+dvwy74IIO456lZD8a0tkTqJ9XW7RMN+820
ydeLXezyRDTNBmc34juEbqXm1N0mfalRurwExmsTHc271P94yGonUU5muWqW8pD86IYlGKihV3tT
vZU/AUllYJAjuyR49JrljAxdehmK4dHdncDlnzFzZx/Js3wVblPp9mReR+J7Nm78FMPlAjZgdnNv
+Qh44ey3L4b90+WOwfSDvuGxoSjOvMaRi80AxcmHx/6UPk7Jvn4U7z2hfKROXH3NRtRc3tT3/MF4
5mACCNkzTDxKdCG9SdxgW7WUEz238Y7GrTzQxXxSXghewKWqrOptBoEFBsvgJqfexTYL/aA9iA45
hx/Tl9974bn/gM9e8qAramThGumOcOXrpAFu6VemgDCPiCC+w162RUaEAMX8ks/R+jN+xmZRcpPH
Njug2+rus53aVETuW2U/LAvQYgYOVl9fnc3a1C10IS6T+RHIJgfD8VxgWbYOxV44YNbzqmdjW5Fw
C8uCviiiom7fPYfySgs2sc7S7nQfFk6OK2sM41aY0sFKO/ORzLGLiu8D6OxX9Qw8CizWh35lkKuc
oXHnvYexepsT4fVluMqrcqbRnmQubGxwSuAQpjeT5JQg/267ilTEd74xTZ44YSTwhAA3gMvPWYEH
XmQJGqFttpX8XcOqwu1KO71e4e0aYnZOhyibhPLFyfbWJtvLJ+uwfBk360YUx7N+avYNl3u8hqRy
jtcQUuiUsZgfOQtvCvHDpy3Ey9LGHWVPJOzTOw0u6xLc5gErf/zOMngw1gXXI39aPqFJqhG8Nx+x
+OJTtEtHZtl3XXnPQ0pq0hElO/LP8XzGEXQZmqsW0LErsDu39XauN2XwFeDy4t2EyTbsl3fVd6Lu
tFdLHBwuiM1MW/vXGKjOlB4FcttfqcD4s8AdeQ4Yr4oNezU0zpZ8hnXq8C2QKzwIbe1BvkdoYreZ
sOfRKe+WovQcuOm64kGNC9+EE1GPgYe5YTJlhGQVCHXbbD3y5DWUSxFpOTipngCXxXe5Wmuxh99O
2v5zu1H0dkRVVHQmykATsUv9fKmf4/8OfhTue/v+35r203v24//8L9lEOfRvg7bff/+PbhRzXfyW
tI5+Dcv/NGhjhq4DTVxyAZaZ2Z8HbSiQGL/Tk2Jqz3d+daPUfwGskhFCqYb2XyO4v2HilKyF7v9n
lfvvr5y/6c/NKBFBcSdYcb1RetkzhBDgydTHIOFMhGlBzhga3YkvI4nFq0LONSikDGnobUA858hm
WeDoFlWvzlmah4R4wI4+B4AIp+AGSzgGdD4DDDrLMR3mJjbuRdM9i0ifMPbJpw4y7yPgO8jFzUXp
+zu2KWdJ9s1o9kRasTZpZSeCKLJiZACP6lk5yYZwEGPO6FV9SlHkFv5LGgKgkqZhR/jTGSAi5hgd
eQ3KUHU16Um0nkJ8Rsakg5YCm8yCV+8Cwhqh3m4sDTz0kAibfA7OioJYpYBfeFLmtULPrBI8RpGY
IUUqNoD15tkYdmXLaGDOgEnAsFfATwep+WYM9x6HK6JH3R3iJL7G/nLAFIp9ulBpwm7CEUVYY6sv
Qvv+LBLfSmDhhNNJ/EAUfyQjdccw4V7Q5G+7hhhdpp7MBvJo2NWc5fISlX2VHxg2HurYWJt0toZK
ejZ04CSLEifKN3F1EUJhrevSrhxir5a/S0Bzsvk6VEz8dTyBSIb8IDlkFPFqYp30ojsmk3jKaV6J
CmpO8Krq2NhOIjFg8w0WtXqGRylFFGoTzSUA/2dovysyZcmh/e75ALIu3+I89EJx2ptGnpFOh0+O
C29dZ5RCppZiYWiVr3wG+ijPFv7F4CBMph30ggHwVYASHW7bCZVaJ0DKrAhHolRsLJgi6L9xSFhY
IBF39ogevDltL1EkvEa1eDUlnlE4845aYQ992O/JpRewgJk6p7khQYRg5NpOtIa93yVvcgkCR6zv
OJB/mFL/f7k7k93GsTVbv8rFHV8muNlzUBNJpKjGkiW5nxC2w8G+7/n092NWRmVkVCELOc0DHODg
OBwh2eLef7PWt16TKj0DCB1YDZirluiX2WI5Rbgy22KCmvVvycBrq+1DFrDCZJ7/rpiEfbbqp6Kb
XiWnLBYn3FzxUGr/bkG4iR7ctnGkw8y3//7wNOXlNPvZI4Sq+tfv/3F42r+ZyLbx+vw4CP9rlE/0
Ofps9E8yIqU/BAw/ZvnAZgnTXTiwGuP6v8TXIu/k5BSc4LpmEvtn/COZgvXrKP+vL11Z5FU/n56a
LJtVX8zCE0yBBrVZlwtJQ6s5WSKmBiyGDM71VU3Yl2SII6lzDTtRiEdPKkvNmQBR1e+Ofpl6LdiM
hlPMoNor7HSX4FvJo4Jjc34KdR5egDVy25Dn5HsJS9CG1a0ITCxF0bbH7B5QRGIH0qYEphH+NdhL
ffCo9rBnAnubMMerGuXoa8/JOF7mzHrpQC06agGhiDVlYtUHP28dmR1yUAQHnSV3PsjvFg+mmjEA
rnHLS4Hhdtj1dWgxRcUOrR1OGng+zikiCElsj5gaJPY+k8B0IAzNiB2HcbTOy+FOsfqND5Zq/lRY
SUtUc4o1gJCrArFN+/A1JKlX8od9LqK3GKVohIffl9Rnf9ZfGkJ2u2jwpiF4NJP6Inp9m8UDQyfT
Ok0SWDUjZcY7pN5cZN9jFqZJzlFqZKOTBs0DVj5WJoy3VCnZTX1Ig5rHlywsTzI76i4c7jg2QPmX
jNgGEtAIkmG9ynrFZkQWsrywr4nU35n2J8qwM3Ixb8i4Ce2YHpx4mO1UMJiT40PU0Ozokf1dTt/S
CEKMLpOW2rPAzk2SxjHmVJZ8y+XpfmqJsKneyE25VkXpiBS/VIjgVSlm108YVo7KvZQlDcPT2jNV
65ZX+iWsmKbIpTtYbHNqlQDEsSUvb242wwByyAheJ1t8+HXwLVIBjE9d6uQW3Ug7fMc8eqsaGy+5
9h146boyp7c+UvalGJBtWds0j+6bCXdYh/1pNg3uUiVmkGUjqhM2HduMQHQmgULknmwzydABIWXm
zZaoDXLBuCXRlwhdcIkY1tLBMbX0amuRK+J6q2QUsMOXSpxftnDrk8FtKbonDf1JmB9Du7jMCtDe
9HVS2uew95m8dmScB9pTL3xX+LrTC683YEG13NhmC6oktN+rOt0qEwSlCkRhjtu5KvttlI3ku9RO
3WLngX8MQQsdz6Q328E2XgOLUF8BKM+CPpiU50warvoIEMhSCSSM1xWS2hyhiQw6vFQtxM/JqSu6
lyiJnxLZuIvM+ZSTBKD1h4qsI4oiN6JBGqz5LBnNOpO+VBrjcTR3LQO5kVCJEp3uZF+xA1QNj29W
7KqUeXzEfiTMXpROObYV1FiKjx6H9SBQfsSsIcLZU7P6LdbsNzUMHNlgZK+2T6PKkqZXXDuqt+as
kuqMpNdnzZBMd7Iebccl0C6xt7M6P+QpLu3WjA46WIASpIWCF71TUPEoKJXhN7WwOTMLvx4fk6De
GPZu5D3k9jEzxbaC2parXJ7jeG3RT5YKf1IOQGfwOV5ilknjDicSnY012RSUCbNTTPoml1uvzIn1
m5DslsFeKpRj1tbsxQHd9q81o0Af92OGObimJghr81sGMy7q2tMsKTDxh+0QkFMYD3S0ynifacY2
sBn8CfkmW3HoqZXmYjC+yy2xTuPSrTudtEBzHxRQGHSki2HReTWSFBDlK4mTVCv8dZkWz4WwnmKN
Qi3WPXyfD2Gv3GVTf50MptmLWkHzERhNzV6IdmOEgadX8rWUOJobyiCrSL08Vsm6UO/qqX5gq38x
c2Zcin5EaenEMcycunoqw+QxTctL3PPLinWnjggPiWI+74iuqXiH4L2wqmPYAzlo9IR4Nt8RybON
eDwCDpRSn6WtRf7jc6Y+CuaiFsJTkhLwoU9LDEl7plI+xNlwixJS7DLzLTSWDZXUXOdGdnOkUY2e
u31VgMM3SWVkwxfX1zBSPwb5Tcj+Ti6T5xktJorr7mhzTdk6g3KBPLZUWS9P5tbGB+qn5rYTzLJI
1kB9/r3ORtay1LbDfI/UE4plDPm04pPDQlQn32iqwIX6rGdrAi5FUj0mQN04PbZCPDUx2lasOIRV
Sh9RELomXa+/5MFmBgOjqfJkDWJAG4aeVee3drb4DczJiOsbXZ7fH8eWJSyKia/MhCc6COCzlI3F
MHhqivQ0y49+ZG/ariMbfaSuo+M1I4YLvX0vVJHRTjRv/97OlgpJ4KnTkWzC36de+dvOdlFA/LU4
+x++/0dxZi1WbDpKWbdl3DsqOoYfnS3eblQW1EOajPPuL50t6UlIKRR0orL8O9Toz9ZW/w248qIu
RdGuodz4Z8WZjU71L63tLy/d+KU4I9Azr0WpVTBTjJuBTNGOmeXVC97EdiVT9loAPDr4ymw3Zc8E
tnKnPwYxTANR0F0yF1MfRlEBdLDfU/g7OXc6H8qt1p0n/BQtWg2DMJ8igXaYvhTYGWYhYWSm/03Y
yBWfgrA4re4fmvbWsAuZlkOpfSeNmO6xO/TWgvqwuBZYTpb3FCNeVXwVU3s2pZk2mmESkS5zGINW
HzawHBbf91oqk7VRE/bGfFfDZz58TZrE/jd0WpbaNsgxZH5Ktk0UIlY5T9RjUD0aODgaUhBSMldj
elZLwUuSfCZ6xd8LkjZgg7eQ37LjnLJDlQ8lw3ophoU4Sy9RY+YrrTa/+2YBEH7cpD3seam6myll
lfy9SSGMGfI2KM1ThZmwJGNtWXWJT7m3noNGE/Bi6nUXUcB0QblvenFtmuRRrUcvzuIr2vNNGkJe
GzWud186ybZ0j0XPXAPcQUjoew3N29rAQeNr4rWyYQlXGjLdbp9jil6FJH2y+i6sk16oDiDPT0kb
Ok+oA2jHWn1u60uuKudxnh5kWHghQDY99p2eSlax2NXL8kuaYlZ5Z/Mdu2IKyHJO3EJBUUf7uZlw
UhWVfp4V+0EZLEKOWh3l2jSszITABfreDjb+OOzUMVRW3RQdG0VGWMB4u0hUjMT3MujI4VCmF9+S
PUtS7zMMogl0FPJdckez5Z0ZCfKta7SaSsMCNL11WNrlpiO9SCOIoN8m+GEyqfPK5dY1c3kz6cXV
n+LvupWfC2uo92k57EVB8hOUG41dIaI7HRMpAxHkb6QfQFUhbQZLvyDmSWN4azX+s5ZLH8qMSdEO
LpBlrr1qvMkZusAoaN5x466i6lITCGY2pySKbn1dnWJA+HWHQEOyWH6DPq6qXTRUryMiplk7ixao
oZD2CnvfDDO7IGrMkmvaE/sgJtYazWdgEMEVCLfTLR4/csQrzYsHbFDtkphoekUCk3foH2PGzGNq
HwpkhRMSpxTFsl+jpmFsHHL71pp04Fi6BknvFTV+hSgqIq+cBVYCOohcfgAqs4k0VC/Ml5MuRMOa
skxNnDkJV2bfXIaARqJfxN7vVp+fGBOLDNwtzlNRAyowHnxm3aQHtAyxVdVatzJTgCWOyFR2NsE/
ZsSnHcqX0UfbJKu2DZXMSktZWaVwdCm022UNNGYsNMmBCmoD2dHICL6rjmqb4THxL5FqHguSlXAe
upJU7fyqJWC5S5i9DaqbxtLjNAwrn0V7NhzztlsN7bXown2Udixw3uIi/2SaKwPnDGCktyNzOgnb
7CqBFa23HBvSCSfqKihkjCj12scho+sSnY6vXQwoL5bx1OisWA2IkzJkRYmkA20jdx8pDQQkN+VM
1eaEPcAjOzlXPcM/BPmJbN9LHSqXIGXrhhveAukjs43uYhapaFkT9uAaB2I8guwFw6vajHL4PlIN
UUtuZqodklO2ckBwWjs4UgT8PBippYvYm8zxjqbXl8pNbCg7S77vA8o7G/q2bLBUjM5l2zxJKrkP
snY/K7KjFelm6JJrnhIfObChrZt92CpoabPJqWk6rIRgYYkTnOfZahMnNiElVRP6l3zbx+rnpGrO
OO1nuuGOLniq7/NYp0N9CaYPspZdnqKVjLAhK7Njiq6BmcRaiu/JJadhZ5UWITg1pHSjGbzQHHk5
wqkmU7xmmPdETKl8fmT/YcwyL+xsxqT2wSCIPkCYPuVQO/3imLRIdidY9oHBJ8he6VW5KaVoG8X9
eu7hGKFGmfvmkBnhXlFyJxkilmTV0Wbrj1/Qi1PM5Zp0k2tzV1PK9Sa+P3RXBLMCmPJJFfO3TXU2
qJGL7jBKGt5tZVXWzCbEiLAY5eyYkl1mFCfMAWQyOWOP8qq5BqbvljahoE2/D0afpuO7PgOCn2I3
SUnOGkO0Rs+d/KoQXK/1qIiwiEbjY8JRE0Sgt0k1GWDDDzDW2+6jp7tuyGBpun93oKVsLXYe/gNG
QFBy/Y1rzxIGCtZfBma/fv8fNRlTscWbbBs/FV5/1GR8CTsPlZph/z4T+2nZoP+GF9rEa/aHYpZ/
7se2AdMevzjGc5gB/zOh+B9sGyj9finJqD9/fuW/f/0n6WuVJ1Mhslj1ij5Gx6Yy4jUSHtDaxtlb
lnZF3DDSD184pQGsy7ja02MCZTSXB3bXDwVhgKHKnRRi7+0fmEXSOAvGPzifLW7JAdBAXYyfLZ7S
cGDbqIia9D/Z2sjhGwyftWi+NaNxDnQUeQHrQh2VGBvRRuZEHXlBZbW2JRd5LsuCmDH9sB07lXgo
ogXyKwo3lZovVJnkRPFx6FSEN1tFiUgxmu8MxXZ8FFRWsThPnvSu/DaDyZMTmnKt2nVj7Uad6k5T
+aRLgUfi2SXGRtMyxWHZQXqAUU6rJOXl0hoyGtE2oaLTLw6YGsrgtWfSEJeKM4zpwxSDIR6Y1eht
fS4QHSR9te9rGxCdJta9Jr1oC4hmpMLp9NAtcoCUjK4Kzn21MVC58C7KcYIIq7zp9YOcG8cOmZVs
pW6YGtdCmlg7Qp1QabHzaM7Xgax/79ho4yY/JKgYpGmJuWLQ0xHLY4qZUi3EyAD3oaxVfBm6Ew3z
s5LgxGISkoYkj/fEYZg66Y75tq37jSTZXjOxlC60BoS4fNXbxJUoy7Jc8pqQrYuprwfGbLPOnMZg
KsVlM0/8Qv1LMp8E2ymrb3LHsGD4FmaOwE3mRKpjNy9yDzKEN4DcKQIaS6jPnYzLgQJA5WLVg+Sc
RNZqIKdpxKtMyuVuGMx7P3ibajAvC2iMqjwdUAYErhgJEZuqvZ3sQvTE2jwfRAVUu45gkD/omE0b
wU3hT/ey6rMDHtJjF/jUNW8R8j4WYsghH0YF2SwrY4FYktGUV4mvmiqhzvs92DrBlFhFjwurvmQS
MTQNRTnWaBMtBP87mlBr1pFThfFyC7iCJZZWk/DKtFGt2EaH3xL/YkGBxBleWxgUtK8QLj0SH9ti
n6OsJa2EcmOghnjssTj0SHlNH0EnSkU7RSmYB64xmzjYhP45+s3VxKTyb26YAdssnSs+ZtlQF8bL
3x3O+rIT+Plw5nT99ft/NMzmbzIns714CRhN/+6b/tEwL6wKWfkREf+XhhnPpc0SxOTsFhzT4idn
Al9i3fLzmf4PTmdD4Zz/pWH+y0sXvxApitQy69AXsTef+8/+paMGnnf0MeIzerdv5k17Q4uEwGQW
q/ZzmYfdcWprF/5E9j67EbLiUVrJ80yYZHFXQ5cIKRAYF/e32PCi0lEbYilqpECsQxunZOJmb1m8
TafaR4O1biw3vCM3h5h3GcxDD7Pm/ndR0tZor9o+yLcWjpphRWGdK19l5oHnRGhXuXmyJaETGyRk
lbhbm4shkxTgO6V9AszGs+5LFdmYzzGpaDpPVmjgaQK6W37G0t5mdTrTnbcodtur+IzbvdUckVF1
JBhZ1HNoFTnPyQJO5adJpvnUn+GaDhNgMBa12UOMFjnWP5P8y7/rKTpznOMpU8Oc3lRJ6V3gcxSs
pBPaVBG/de0xV59SaQdZzu7vktiLJa8DZUGNSfx4FX/y4EO7sYdoVcFgZQfSO3Td+tnKHUJcK+lU
pix2VkhOdGnfKK/5dKhVJ/6MmzuESww6VpPktLxzZa18kWpqp4Qwb5fbEF6wv2FHSoR0AGCViKgJ
WQ70d+ae3zuaxzl4yjVHX6Qsl048dPlXortCepuUXapt4DvAwFn7VXERKHmlTTFdEKIHo6dZxyLZ
hOOXL31vBigW80shXQMrgMjZa9tYDan1jaNgl2oE2sbkghlaJsFo6wKWIwY6OPEe919KsCcc0MIb
wpbCWO9IqahKN73VpacMDm8o7lZnWh9wqXLOb0+gjV9FmGdDR6WDUY6ljljhlAReXt/mmbPwlE9r
LPL28JYIF2nsdK9O5xGl7mTflcRfOFa/HsdzSlLF1o53ebrTAR0Fhyhn3ezVINtrruZDH8Lx3NTa
DrhnZG1RMd4Imsf1xietIMPWvquKMymMw+SCE6kYg5qOXR9rgqDwUgweI1eN5TMZHcaSlJQpz5HC
FcYlX3oqpX25LtFNSa7WOZ9LGMbwMKn3CMV85GTaQPWwQh5mvzegVccN46sM315Mt3Pt032WvmkZ
c5DESx6Mo8JPQxzLyNW528rHSnLRNOlM1R2Nd3oiDUX5MIi+HOAZe9FE3mN9Q+Yms9ieOrdpDghR
8X+SNqk9NbzL/B5rX9yvMOKdwD/ttduiyJ0g3ZcXo12xXrBDD4RawrX1PS6+z/VTH9917c1UYHt8
VcnFDu/Rp+UgTubksSL7QLDxfE6TJ6ygiDBV2WtskNbxsS6/Wf551h7SAtJitjK/xi+o9SXIO+uy
CJ2mjSltlXwf6+imNilSR6JlDH5X8FXWNIfWd1bzFlOUrSLvYssD9EdeGlGg35MPFG+HCiVzil1Z
J+sb5+mC/R8JN2TCI018rmunxQuETSiz360bEcGOukVSdVv+2/Hw6m7auBoWGRsy9GbiN4CMGV2J
zpdWKdO8i+/OV3G1CN3sL40JgrfcptOVVELgpTTHmEG61zB08SsDC5OLOz3dRoZXYKki1rJcW+1a
4L9EUdityV9uJipNgWA9/6awVKrdToXYu7JfB7Rh8Tp/nD5ws6DVTlxFrFto5MiH6bKlTTN+l5Kn
EftohW7HAfRymZjl01RmA/luR4TH/O6k7py+1YPDH6ItG7K7+K3VcOViOt63SDDlQ1B6c3DDY8v/
b2s3n5VeuO+/0vQe3GQb3rDOR91B1h6V/tTzgOqbMjlJeNbLdy3u7ozyLDWUw3ny0jLksGdjUywa
wPqi9By4Hw1bsZgMqc5h5hJ1dwtyZ0DGrnpAyBX7aSS26J3xaE26x8cSBo2yUcbmvW6xw3N0FFAs
NqXuTsU5ZUldaMcs2rTbanrKxFXiwnXNzWwS/xKd1eiewpjl0EM+uqP6bCIK6jcp+6P0isWzY6wV
TPN68eSbuGkoDhuouzY3BRFuIBObD0H85XVk7Pcgn/7fmDDkjkolBuM1urF/znhyG/WLcpb1CfpJ
/doMt39vFQX0lT0aNE6MljqCub/XhADnYnnwcxX1P3z/jxZXBfMKOdbCOPqf4Nj/WjtY6m+KAtBi
Kd7+0Mb9l6COtYOpqBRZf5g/f6qi9N801YBdIdPmGkA07H+iCeHt/VJF/frSl6//1OMmnYp9fAgD
mKThU08YiBngI2rMcVGwU7fLILg77O0qhjyWb1bJJjiIj5PQ+BQ2t0phbFZiAhySM251da2E5SXi
M5/kzQ5A56M5rk1r3jFddU1fuZQjzUVtXEGI3Bnq+FT7hGIPTAdn1aktI1jVCg4Nv0iASenmg+Yb
u2LSboEvkk1US1++bd9lAer1MoRNW+0SI6dHQkYqhxfRUSvMDElT4UXzuzbnq0m8xKPi5PC0+95/
VCSST/Ru6yftWlIat6yjxyaf9mFv7QA6B4rX9YELbOIWWvASkAnIub9FjeHJVG/Z2LJ0yAmGzd0Y
L2aVUT/1rNj1ohZse8tXg3kwSV+55qowsrqQ+Xuqc8V+D7le2pIhalPvGCYXIweGDPFZH27NYDyM
KrNNtO21j7q4jl4aUhwkFjVpTlnZwceZtl1Lt9diU8sJwU02vlCYTnePtoaDsZo/uqg5Biq5g4aF
KE0Ub7BG1j1bUXseXnTAOasSTV1l9heY3K6f2qemo6nKS7eT/Xs/w8LEKNqy8wurys92LPdJ2ayT
VnEia8QRb3tFi6g4QbhHsemX0daKi51p1ifyfW8zOW+xME9ZzuVCgOlqBqGqq8ZdPUaHcBJ7cLTH
qJTcil1yP3K1TfIxLc2z1sJcSDi7ARWolX8a2xTyBYJ1ATPD/1Sk4MOIUDmqXSP6rQ0ynnSJqsCd
1TX2QcuTW1sV/erffHLRmOlARgH92Ww1/5eTy9B/lQIz4vrl+3+cXOI3WUWSCMVWVRYDOmfQj+Gc
WELQbYaBulAAXy+71B9qtmUEtxC1GOzpS4A608I/p3MEuigsUmFGqvridP8H/Z+yjBX/0v8t07mf
Xzqv7+eTq+WezqHjq16i4DKdUXx2ONEMybwJI9+3jXgVInbmOH6calI/+RixyioJiAYhA3l90i28
cVzXcyTdzHo8tLEOFrXlsvWBPMX9d9QertlRHclQMkvG3X2VkPQh05bo0obsZkcsa/yB2k/Sg1M0
2wepVrYCDKdqENGU9I4iXg3rQtb5pse/J3fVWSMtZFp6DsCm/kgyqM5JteQJ5CnsbNNMxlUtB5Dr
KoM6dXzVtDa9lbN6npE7hNV4ioSu40yefYQel16nffPJpzKR4UvmEs3STZs+KVNXHVjrCGZncvPN
rhLH7/rthOdzzsaTXDderg4vqqQdkji5L+v2OFb2Lc2xmfRaCcxbxedZjwZrZSW6A5mN6R8isdTh
1AcLW0WPWt9tOA1doT5PlQKjMYQqG2raiYMA3kxdHxq9YNhTv4+ldpZS5B8t7ngG62NBZhurMn0K
vKFEuVRar6WGB7Cvb0beUTKn66ZIH4ylYEWDQYQdqYYBGMUqdbOWWEv9QHqK3KjDkcrGsUMSEysN
PGSh4HyBWAOAkfVzujHzCH/J5KT8akQOZzrHoxbbGzXJH+qxeEP/67UTKqwi2NQAwZTcoiNjDlD4
X4FWnZgx3AVz7+qjYF1FG5hiFh1BsAoqNmZjL5H2ZOK/HYPy0FIu2qlxZHUgVpqBSsbqxcbKpItl
PiYEexasIu14k6fhrvKnCxr/W2wvE9QhfQSWWw8zZ625SSayJRrmjXxJTfb2ZFDF4hFraqcv1HVn
VisVTEckuJT1GDEyU+C2m/GJ6IabNRgyyFyrU0IYm/k2Kf26qwabkV33WJJvPhMPkUvlNe8bg7wH
zIRGfUl67RwM+f1Yim1r4u1IFid/oO4tLjfuDhstEB2uVG9lGUr1lE3rvO4lXgeDyJk9cmFm+4bb
spzDDewktnpK/VUaPntWgzieXkj8zvxDNdcfoya82DfvlSjcFfR6tQ8yQKTiAGqEcWcVqasSdVsv
kR86oZlCE28UOJ8MiQnijHhPyjq+IVMQEuKjnOiCeBD1wdyW5XsoSpcvu1rZbSK85n2bbWUsbUV+
CPujggw9zhAK0UulZblJFQXMOzmJUblJmnz9771FKH51jWAdk0QVAI2L5Pnvpoi//4Gf69//4fv/
nCIihhZYPwgc4Faw/iK7EQqBYdxJDAWpCv68RLTfDJ2rxUIyzS6HL/55iWiLWnpBMxrEr1NXa//k
ElGNRVXzs6Hk11fOdfXzJTJVgeVnnZx6ozngBrH9vcl4pwwmsAZjs2+s3Fw3VX2TkZn61l43LPb1
+trsx0+rYVkYTqTAdO9GLN9J8ecIonQgCbYb43OGA7IAOuAXuNzzb6VPmCTtbDReSTN68XmMbRpk
nZ0yeh9JspwpfVCxUYXEMxmw/fME1YJ+akXL4hM74rSwEo1Vyz2Sj8uwMju0zO0SExObUu07dgjB
ZyCdVQRrkelvJKYgBaxWjrUWw0CmoXrk76yMcu1ryEfFOeCNMEjhZXXM/WnNoZJYbXseU85pAs6M
+pNfq1sl9xQe75XyYkm2o2QEarUMCmZ9I/Q3c7krDIarhEAo6uCKRPHm4dTrHNNhEWwzOXuQCp1Q
s4uoNbzjpOBGePvAP8mrEauIn2ytLDpZknUbsuqNrR8iXdM4N0Z2DA3jZpNakU0Gp0LP7iUKsgMV
N3t0n6GfrN/lMmpQSyfoGntix6GALikb+sMgV55v044U2apphl3ffTOCm9rKB7swXVmhIObxfy9T
NJGNf03DfUBKKtsVJxHvVaStfVIosdLpERkzkK8HEp9IakOPspV06b5afjzjm495QzD/yyb8KLyB
4K3Ablpg6M7JdkWinYrxrZNz8uDsmUGy6hrhbK3yDtpmpzLE8zE+dtadKfXrmK1P76dubDHt061v
Rag8pEZwnLriMBNhk8jBLcjF7AShtLN9BEeVBW43wW1YB/pzaSYomJoTTD02gb6j6PFGhbEcJ+am
tm4aA7mm0t3IOGpBn7CMTM5h0t7b4bBto4VAIKSdnCT3Hbk+owY9sN3k/DytAUGtGTcvUpOh7IJO
EyXOUOSbglLCkqG1y6iekvk6JIwR4o8+ZglJuaSX89owZESxgjjKYZOCEFxVbYyK1Pyu+/QJUfyZ
a5zpopsJQ0ej7g3mAjm2YD8E6bjOWiEh2YTREBjzcoq/Thk/7lmrpI0cNY6lEoItQ0KvSTKSg/RD
b5ggp6Y7tiiNAUZ+wrbadkOCICWDohL28OY0cH7BvSCDuBKAMNqepKwZpzJV7p0fTlBuEpwRlTjx
fO7Yj16LzPoKZlXsoyl/jIfoMFn+TolYfqCzQXpsfCiwMNjEbpQs3Vpjc5im17i8TbrgMxTbj20l
eOOSfAvp6ewO6ocZ3WURVKGk42nTj52JjwkwFxKQg53OTmliL41LrxSMHLGa0dk6XavvFB56cHTk
j1u8NLOIXSoW3lfWPiYG24lgFGc9+8za7F4VBj/9kHGvuujfgIkVKJWRTEi7sWv2A97WeIwcPT3l
Ze/JWXtXjT3EwOwYjEt4rBFfK1td+WXvTqLYR3wKuwqV/qDarl8JLzCsZ6WsOZ8eZAu9SV685mPT
fhh5VG+GeriMCopY0RPmLecXtji7SYHdotf7Tif809CWmj1HmKteCU16sgLWeXKavfhhdQTh9mCE
bfFky0VCkhWU1T4AraQKzsPl1s7zaOsTWGNLae1o8vyvvra5O2WslSz+uA7tv2/+TJKI/jq2ssV/
+/4f1zZtHLhVmR7rh9fzx+4P+YWCCZSbjuuZ/osb9c/ej/Weqf9x0S8X+p+tn4WAyrRYUdrG76Dl
f9D6abyvXy5tAwMXGhDaUv42Y3GJ/jSzUhH6K3qZR153sr3kyX9Lz8mX+ZwTZ4DVnbyLXbLLdu0a
5NaGI5uMbVTvq+oY7dgZrdwtfLtLsH58jFexw8jH4zzdwAB/lNyf6qL7/ywj/k/eZfeEgrbNf/xf
8atdlR8wEzyEHQr+LpU5319fqCHnmYLhJMJttIUY37+kBhfwlpxo6zoz9+7v6uwQV9TLxoGUB6Pc
MjBHJyVM5395JfjG/vsP7acPi7Zsin/+oWWtNdYlMFdPsrJNZh7UjKhAGF7SXb08WrBvzGBDmM30
LCa3/9ahetB37RKdTiOYXaLyvYKNzgEncKsYQbOy6IgxlqNAsOtnhmwJj+vgjdNRVZweaUupERMF
NqorANYiYFmTzB37G3X+nFHv+v4T0TtrhchOu2Jl8y1BQhybq6h5mTuXfCTUcTJ7hQrQzrRuoK4k
a7CIxiX1+w2ttkPk9PjUlVw8G9t/nc19BOaUvYV+qaedDW7tsbXW83Y6yxpkqrA7cINz06j6N7ab
DAzQOqIZQ+IHaJv7AUobDReBgeAFrA/MswU6nv3sTJv4ZK1wczoQhFb8W5vCU7b6edzE95H3wYrs
eXjGuA/V58Q2dwC/78092v6VSeXxyLYVnyrLQRYASyoVAK5nNJmDsQK9hq4ZP8bQc7bjpjuFEsR5
AsbLzA37e1ypsHmQs46UivqElBp60RqtRxZyuV8VlJnCHT+Sx9zLCZSmR3Nbh3t8dXV3Wz7owNa2
1HSA8z4+gE8V61WxfgDZ9fBmwp2gZ90A5Fjfoo0HScMFX3R2sUKtzFUHQGZJlSc8flORQn+uXXOV
OJNTwcD7VjgjMAmwDasz0e+rzjnIRLuD7tso67dv4XbwhtV3k8eJaaNDr/WMbPYsbhpcJeJAN8jq
wMkRwejilN6zGdwO9QbZJBc7Gahv4K4iRxLfreGRo95ItnlyqbpzDh9m/BpZmmLRIk/S37W37k4/
yF/NG+4ofdMB0cj2syetgzvfRbgizLXEtoqfnk8iZXvNz4mOjWRLUcxqLVx3bNZr+wxvwXBaPCTY
15r8W04R+ah+Wo8lG75TcS2tFZDe6Uv+yvZF+M34ZBWGXmfn30I+ngzl7n24FgwodulRDtcpI4Wu
cWt4q5nTf5Nu+gfTjSvLd+YomeU0zSq6iiN9Lmw03kb1qCPQYtpw13/TXos9f0R9pt5P+BeEixVa
ak8Qleb0og3OhD1sy2e1GV5DfTdCD2oBxyBI2/gFnIptMm7KbpsFbn+DbQxcTQOTumY7T3+dXbu3
KVobsQNqiSL1Ea19i32s+1L6nQYcLlqDk3ilDygJjeEFvHTzBs3kYEFSXDXf+gvG5uGW3Pd3/cUS
m/5q3uUn7RMXc/lU7eTD9JLdFCBa2Di/9/+fuzPbbRxJt/UTsQ6HIIMEDvaFJGqWbNnyeEPYTpvz
PPPp98esrq7M3HVqn7ptoIFGwXZasqSIf1jrW4hyF8Vd/GyO5G0tsjsDGBnX+CcrPee1gPxjbVtn
QVJOD/WdffWF+T+I4VEjlGKVV+AkFqBHSZRDbk1koi7ctjh51U1BdcuWEsm8Qf9RLfR749QbO3qm
+B7vH1jg+l09MztjR7kOXocX6EXaC9mL1rY4IWKzXrsYgQTvRx2XF3jkhXWIPtX3/EoUXOLyXBbT
Hu/U3lqj7tpBQlM36Xt/UJ/MF3Fw9vZaZ2a1QCBhblkFKJ90KVfk38ZDd7YP3oE96zOhxwTNaRog
KILs4nHvpftSIFdfqgyE9E0MSXdcDvaybFDLuu0LYt9FBP642SjETrBdvOo76Sp3w7sPrRsRgL6v
HjPe2fXdiJIcavOuWIdnNA8hb+HgCAySbe61QJW/sHoWjxySmM8hGZrZVrxMs5gXYA8wJ9x0/o6j
KegPisn7+8EDgFRh9otX4I+axk2H1aAsgQJGVJkeXBAgV/QkXyyn1+gqnvlFFhHr400wnYHP9BGi
EDdnjxq4Qb01PJLraE8X/oMHjBYezBOc8fw1BfC5/PxAC9mXJyTpaCKweSTVjSVX0EgA1wTHgWB4
tpi3xrZ96M+gP9Wd/uqA/oLDVMCPnG+Ucj///53NaWktC/TnDIi6Y2duzXcdCwFuBMVVn+p+3X2Z
j9Z2+GytTaqsIlyHnMTcWXgisZ0QWquyE9oDHTEjktR2xMSkX6I+ll/+uGhe7FeMLnG17O6BHEU1
wdbLBO9D5mInHpjIKdAVNk63pw23h1V35VjBNDD0z36yUuai9lHfRLdQBd453eu37Mh2aWdxRMwQ
Zsw5UOaW6JDIdXM9N3CRDa6sG6jZJpsTpDC0juai+ALvslePYosoPbyHMbmJriSD62hA4RwK1wt3
jXOyCH3DrzdrPyf9jcT3Qw3M0zHArIEnBayQBxyrBaYHckq7K6kkIefDPkbKIl4aaNLclghz+isn
DboPo3+UIwuvdZi+MQNhoL70Wy6dbOuc5bnF/ErqLB4kdSlaLjiMP8ZNMMuWVpr25ne7EGk8d7Rc
Z+V9bd1mjD1Yrcvr6M8jvSsEuORdtz8Rj8TdDmkNEzeImZ90yQhTgGVKorPsNS0tD8uDM4dUYXDh
1kmoGMjGHwx1VpUU3oosFxITlTfuzqwiUnLR25ueT6tdoSBg4lJbgDTTN0d1ZcFkBeGKdkwCcECF
v1S8J4tovGQ9NnsVVdf3z2oAt7NcCnsH5JyY8B2qBDyEZMkMYiH9bVOso/iMokhGZ8W8t6HM+s3J
vwn2jPMPRMisE5ezgSMkeR0eOFPAu+U3zac4wDLbBI8Ry4ddfRTrEAETzDSrOZO+u+3zZO2DuvZ4
PXlcn3763JKLG65HtFSsVVubmbN4GgLicGO3iQ5Nj8ay3MDjKaSbA8Scavi71r4HJVsUdzWFBqHe
/BkOaaMvUmvvWa+A8YPqzQxJHezhjzxpClH18ZpG3krXRrL1yTZjk6ptBqjjGGmODpo45QT3bk4k
8SN4HzsaugIZp4Nhfor0pVbcefZd59+bXJeE3MOYxBhwqqgerWeOuM7ICS0vNmBu+SJzGmNppeaD
AUXuKWmhZnyy1OYsfEjsFZFpkNlu9SdHXdUwY9VlLA9R6xrTEbC8R24BCp9xT66UGZMYvegJOLa5
9s4l0hi32nxJXFHQ3w/dcLDQjpHZA28PWXR9nKblLNwg4nrDaALrVBHvMGb11mtsbn11UUMHm1Op
qRlxq6xUz614HqSH4IT13FIcCblfiiMgQaZl3XHiJETy5qC12A/ptnqMzjFHeMf+wDXTHch88zgY
SwoK5RanTwjm1i07IPL3To0ay9+TCJo2bpwtsU3Lwyhf7QzpYLlXqm9m7MI/yqOn0tiVxabAz+XK
43A7UDPe6hGsf3e8NB/qXfzOFCU4po/BqcI4zdyJGRoFjUQN9Y7WMHhQLLeNlo/qBimido9P5ezd
heHaic4JX7d1+iAcZUO7yoZ9Rzh3sSzFLsre4ugm7s7JK4IFhv1A41Gsr4Jwb7DMte68FNjj0pGP
ORMa5SbnL+xbr+P4oUXnadhle6G8M0GRissP5u0bBJwQJTdZnpO/qp807QTVgbxPPGJWB5VxZGJj
f5v6LXMeK1zDMumMjZW/eBRl8brzN708VN6DwyJF41pamybX3X18M0Cb55IO8EWyVYBvuiumXRuu
8M4JfyGNheofIwyDlPA5Inr8HsRjfCMqqu55+RALaeSHn7R0n6rHwC7Xg9Pexu23rri0Nt4Zupnx
pkxlhH9k4atPzUCh9mZXd2F+8NUdnqmCQt58kNZtHLAomrf16a0WH/z+0fIOsVesQmKtB/3Ao2Ej
E1cbm9IZhvNwo3SXVkXcfuFZC5ZDagFPv3skcTzDD8+3QQogjup72/d/fkc9/asDrb+30h95AbzF
D5pf/vO/rnnK//7v/DP//p7/+vk/+ZF//ZMzPeqn/3CzJmzGS/tZjXefdZs0f/Tt83f+/37xX1oZ
4HfwqIq8bt5IZ/j2+fMwggEBmCgwUhDW2S7rrHP/bgchfx1m/MXP/7HJ1n8T/AV1EpoNHckNi+d/
b7L138BZMeeApMW+4fum4YdpBuponfmK+fsY5MdxBhAXCOzsHxDVkgf4j5YQ+v/0mfDUbUvDgaKx
bDd+ac3LKqpSzze9radlvNPVerxhu/4ycN94w6dZtDD5cqI6blsyJe1pzjiYocMwn1QD1X3qCkJC
xvLMG/Ba6nyARpR3NigGb0Dwda6AaQwWvRf62+9lBoTHJjy1FIVqYh+SInvylXyXO96xH8bN5BXu
qKMrdIL8lFFkNuHBmdj9+ikVaqUF50JXOEG5TeM4PSnYe/vReGy7BupWGm7aMIXR0T+pXXlUGhVY
ir7tfH+jZHh3ByR4ibGJvGZfhOoWucCqa9oXv0oOI+sHB298Ryvuqw5zbo9RJFTPFg5Nm77iTjqQ
j3xWZH4zHaf0NDZy7dfeQ19DcorpBaY3mROn3FmP5PC4aRy6RssRpCPaq5miyzHbl4iQu94jKo/I
5FpZ56RytFqH/qgG64nfDBDLKc5y/LG4JZMSz7R1bjGr9GOF8AiMBcP81kIuY/mPYSq4qbN+a1aS
a7mB/1duZT/t6ml6CgbzGkpYAAqBzDq2aFuD5+I8lyBFiz7AqqK7Ni49SwJ6n6gibBW4LWYMTq+8
uCtoE8xSd5N6PKvGcw+KbNjluNWSgrQ8hb2+HJxN2Npcv8YdUd3XUm1XbXfHQWarzCkoqE0QHWpG
6+HNs4jc2Gg0xHqKlgdvXqNGxk56T6qerLXe3Fekiil2c52U/FyayX5ynjgaXkLJYt7Ilklqo1aP
96OS4Ms02Dmg1o2UiyaKo2MWgDcSHoGyCov6BkoN9UPuHKTVH52JtlfW65RQRrTFGG8zlS6zTlTY
58O01bR+YxlH21C+KaV4lvRvhmLvSIYlMuPWqwPUFZzIYXqJm2glCDEkn88jEtac4ts+ZcoXNqeq
sLZePG2ZC570oed2itaCqOaBHKamqV90qBRR5bvsi5d9RzYTd4hqBDeWE1JFEWjrAVwH5ZXOVkv5
2eQfGWgPIW+QFqyifHpWGeTYMQD64I7QWyg7gM9PmGZXuupfxia50yjBbT/eJyYgHPUaiv5UW3IH
PWBlwI9EabXo8BUEdHA2WnqtiC++oh7xYuKN6neW1RJFkKgPvWSsQpFWV/JSmf7eT4HNmtZd5qX3
9VQdg0h1VkpmnsOQxNc0exiIbB1KBC5R2+16MdyLCXk1pvCz3Yu1YKcRUnf4irXVh3TjkypTinEn
UEdMZCVAMVn2BuTowroEqMgzhUEebScmrrNCLIPSvzuCRnIoz9jPV/zb27KavoqmdCVngmU9dtWH
qjAqYGzQqaabU15P6Rm61K3T1ce8BR6UxTDGmZf013QgthshLySgW0d3UPQ7u5zXS4sQYagf/7m3
3yw/VQElopDiHvhfdVzmPFz/ZQP/68//McqX8xUHlxG7pNC1X5JlpSNmHanO2v/3gLQ/bz/NsTRN
ClXjXprzD38Y5uMYFvxL/BgqVNRffxQFP1UkwCj/akYu5tvtlxU8SwEuVKb5HIK/DslH4SlTNxRQ
uFubQr3vT1rV3Jd+d81D781OYzcs0ZVoZSWX2HwftNh6IrtmzQqMD6uik6BFVZaKI25i0BLQxAp/
K7P3dMhuNI59RbX3U6TemiMEw56REpyL2Q1eYDPQk+YcCqA6lrOcMLlHFNXjMFOPmdFNw1X1oC2P
Vb8OODkFb/MJYjRAgXjhtW15aw5ldMnteKUNd0GtuCPtVCLC6+ANX7bSa3tPs4COWesqwAOZ5RSN
sHyAVibdMVeaiIQ271vXaMykDPter5ytdIqXKfHfSxFuRahstSy9C/zJLcMyXjpJsxQmmfTyBjHz
XvOdcFkphr/SpEpsBTwIPTpIOCF+w4XUJ9U3ZfC3VTIFBNf7LDcr+1tljA9RkYzLxiJ+UpYI6RvD
jav22AVyOTb2VwRAZCQOaTXGVMQVobV89ZAJRgRV530jvvFMqFO4VJynApmmnavU39VOsZKnLjFW
OtiEIX8sqvKzleFrkeYBNy1MxsL2cR6tas15t3Pzw4yd9yANTk7C6wF68yjinoGTx7SKqM5gZQjY
Z0MxNkc7RTQsE4p5q/HWgchOTVRvijRa2Yp2GKpmlxYII8bnKYn8Sy+LSxYzM49qZ6MKwMQkSpYn
2J/b/9zjZS6OwcWyFYL16Kjy7zeFnBF8w4/Hy1/8/J/FNVIdIhmhKbJXhl/4Y3FtcyihTJ3ZhWwK
+eT/cbxYv6HdRCMqgRoZPLYfFD6sHm0OQk4W9O9IH+U/OV5MOdsAfzxefn3ovywLE88ZjbTziUaX
lHmKW6TKvZhFOVKMt9Lndp3ABoxuU8cbqwCijYes6ZhnEk2RK8Svz8dFMPG1YZWnbMUNuQjSlyow
H8b81i/HdQDPiwi33jiNSr+SsuWTSUIQVJ2QYV8NXALUAz6TzB1TYOnBVTjk9yETavJxZUogNwjs
awfRuijdNP82dbchaAKZXCOK+K5+VpEY5lSPDF+GJnf9GpXRCDUW5V/FTL8yKXIzklU88oltez1F
D1WnUv0FCyV/DkO41MO2ZmOQ+5coZg1pYlK+Hf2KwLPZzVQueygZfn3b+9lrAq9vlEyrIKbqokFg
1Lw25SX1xTEhtlGVMEerayUdSoXxUqoz6KIVT3Vo3ma95cZTuwmEdY5U68VD1JQZoOsl+DfDiT+H
pLytDASBs39+SLqt5FjWyaosPHvXiWRWA2KiKx7Cslo42sdgNGw+1GXI36l00hurpDZkgxQ/luXn
CJVx0p/aOqQYlfAorfgeh8sqjPqFOhRPIVkxtg5wPtcuZZ9SaEf+g9bXFMDjLlKCF5skWQ27wJgb
xzKMdzVLKM3HTsD5kvuniDIlo1wR/TWieGnU8JADf/coaoQob1V46rWyhw3iClgm03w3sB/Kn7KM
txnlUVyPd54R3BmUTXkNCjMuyAp/rwrV9aPwnMxFFsWWY2a8xazLQBGGHnOpUpTNN0pFkRZQrBkU
bdDqYA81rkkxVxv0HhR3ImDL0jvTfTiXfXP9N1IIWm3xEFEYTrVxbnTToWlsjlNY3Du2fSd8/BxF
yADYuSQGuDJKTah+D6M2Ocs85K9CMRpQlOoUp8j7tyHFak/RGkE8ExSxHsVsQ1EbUdw2QN7VPtwH
gfpGA3unYyMYqYeD+NRTHZv6ZfS8ixOfNCrnmAraKKYVfMDNYHwM1WdCoV321TJhak9g30rOhTgF
ec3F0lGgB5iosop7C65LSwGvQeMzKehzL14bFIzQqU4KBX9N4a/QAAw0AnDYsO7VLlWQmztPNU68
KL2QprzUO/wkQ3ERbCiU1IE7J9lzBUiDUpVYon4TO2LaRo32MsUMfaK5S4EDQD7ntCb3F0XavNbu
vyp8GmlSr0r6br3U9q10XqO+W7XUwX4ZnzO93Xl2NGN1mE/W6rOmT9femFPJ6GWJShmxC5eEslvx
uCt1mpNCNR/NQr0rBj53emx86/M7K9cXWRo8TsqL7yTXnOUZoexLZWrumR+spmxa18GwglG5ESJe
g3HhErx4JYFVmrUah56BWAmwAiBY5aQHxTpZWXXy8+SjNNAmktoZl+JgTeJzBgWDSVn2QwfuIWW2
/2I7X1VGwjMi3hw1sy5zhgb5XepBb48QBcFDurWa7DC/5r2OMNlrkCMRK4OX4JKnHdM7Vh2JZbgq
GnheroUqafnSbtVl9tr3xG4cojsbjoQt3+sO+V00fXW1AVeUV1ennUN9nwiT/c67ZX/AKXcLvDSy
KLehlj6ESvkuEm9pega9ReQmBoxlDYhqphEbBK7BywXrD3WD1ngxesRlYiCuYuI+E9h6MnIhIDLg
fi+tlGxnDDlDQBw8SxSEEaIEe99lB99Ob33w1XoB5j8NH9oUqVatm7ukOufEPktEA9J+ySp7XZHI
0fnhORicm9EGq+Ckm6DoaBkVlNTdIqIj9DLrmwMw0sQdBeZhnfb5NmbYXTbDIZ/1D0Nnk2fkLcuu
2mbFcAk0ht5EBPetCoHNXlldus37YYNwMNZXtVWDCZy0+hJHGA0D/SZghFrZz7azr9OTmb8mjrVN
S47uImuvFlBYW7Rbr/MPGJqP+vit1XGgT8VT2dpEhqEOq3W38lEkoPtDUl/L5mAyMnGiL8+P3G7o
HhQsloX/2RVU4HxSF4KVn2k0zpPes8iNasYLXfmVJ9kucuqbvtGWGe/EeUpVj2Kjav5WGOGl4M7S
CvLsJn/XGfU+bdr9qDvr0I8uVV09F3Vz1B3GDQyH9IBPUV0yS7CzqzJdS89+bFXyfLLigfvEbeYc
2hq/kylvLBWn1IRYUG+fs8BagiQ7ZOR8t1q5r3piXUI8lIPyUhsZTrDQTTt5qgtY6sDTcnyf/J2v
uaKQWpQyKHBOou6PjV9/0Fk/d+GAEi96Fhpz8QhmqlRR5WVXw3xPy+pGBN4xFcVIbFvj8GIk6mpw
kvuJ93FDHLkWv8dTukefuRakWejDa2hRkNb8MkQOfVetBByXjqVsqxoXm1hRx/B3TstYSWHHmPbK
Np2CXSEYm8mcAXbdWv/BZieHqTD2MZpEIEOow/9+RDx3vD9XsX/x8380ydZvGkNgw6QStdS5Vv13
FSvhcxN7oKPhYho85xv8WcVi00TAzhAYcTtSdIPa8k/Fm6FSaNs6GjuE9bCD/kmT/GsRyyNnMI7p
U9ggPLCp/izeCuLAswaRROzrUBr4lxyqTNFc+e3Uojlre3mdhnKTe8Pyh7H6X7Tn/7M5//kXz/r5
H6R2jV+o3eRFEXlcVyd71TKW48r1738Htf5PFfqvT47e48ffoQWZQBoNWsJXPbaMLVVY5VZqzThS
+b1n+2kf8qMi7y+fDlN+VaVRYPIxP5Qfno5U5BBMkxJuq9FZFd4VZu8y0p///vl8n1j82HJ8f0LO
nNBhCoGD9xdnWiWHKpUdvyUn+NHpzUWm+IexHdcekQt2nr8knodsRfnmT8xabXGb1PImCgkHIN4G
qo7rZS8Qma5Nji/H/4yEDsC6odxCUaCx8SRU1BvNhxLpnSi6TZFny6kFj9EYe2aVTBdGhpiUzea7
BY3DRHSYti1XFsVBxTxdEoFIVnbnHaua8JZ0uqsU/LEaCAPo73//t/irPzjvXKZMNisYGruf/+Bq
749BYRXhto5GKpUHspzxhv3rEPt/vqzzcujXt9AcnqsZhKLIecfz869xDHiXimjDrWdQxQDF4nXZ
aHW7j+ErqQFEoe4167Oj7tk3flq6RW/ddKl+WxbsT7OEUWd1MLAejT43PVa0WmvXgiXx6DEoqpt5
A4mMoGEdwF1s99OhCCCEs4PP/pe/l9TnfvSXN8+Ph9y8rPrxLWrkDD6SMAznsRZ+LX9fT3s1idej
Ui8bRvbq5OxsT3mpBORhrGitzV4zMJca21qroC0bDWRC9qs3EmqV52cBETAKuSFVLlQt2dWBTcUN
eGnwnvspOXQlRL3aI7IqXhnSRueykX3sWqq3UKL8YNCvmcgPJQILI6/2WZquqmjmyFKwsGpwwm/d
CKmcPC37xTJzGjSs0Zzeg1zgQ/TfjVjKT8GmaDFERrUuAbUesc+BY++IVvVCQFySNG8oXPz2275x
HkfykkbqgFjPV17T7PRanJpMvmJEe555F8RtZ9DZJdoWxkTYqefXYhAIl8ZJ1t+iwT+KxDRe41gq
RytL5skbMMvIGtl6i/dWaYkTqyafUEJQCVywa0cNuj3AkSTJIldRh4sEg6glg9sLaiNtlOO2USKb
Oly5GPp0Kor6BfvpvmqQY5iev57sgF24fbFQmxXhB3f1VsYGq3gALn6zTzT/NsRnAHjaLGluQIQF
uViOol8jLV4UTupGBic4I3TbWU0NYgw/BKPDPL4EYGQb53ZG6OQX0UaHudXMqreJ74wc1w4Ow5QQ
HPYcO/6X2qDwgQ9TfPjTJUAzNZBKJeRdWZxiT58J924zDCtWP5uUp6PGoLNhw86nxmCsNejopvku
IbBlnC0lCU4+m2nNC9YBEgPU4CiyprVRvEu213lHSWqSZ6UxjEPV4wTVLauFdQyz1Gcpr6BvkPKh
V850+jDYFnV0rX22OWDICDXaKF13TBVtYxYYMJT2zo+QASbBJocZzNrA1dhnlRyIElqHFk77vGab
hQRq7NPDpJMgZdKINaSOloFbmhWlXL6mNdhYmX/b9NrO9/X7SamWdVLsRhJqfDM+QGLIN3FhLFND
bEIdBFTvH6ykRRmS0UtepNftpwEjhwjWdU0KsQDuoxA57KAZCPYs7k9RRgCWCT+uRK/soN+qyr1B
mqBXAi/JDzGRfuZo4KFh9EAvb4bPTANWaBD8unM76Dm+eSgcuYkT89LNnqPYOxLZvgzgn6UaqBiM
t2mGKHTkXrdbd4g3ZTWyYmQlB8qqxd2pWvj6UQ4UUtBZeevGuwt60FI+kw9YxrZ5SR3UYgyvQOZu
lW6+VZ1dR6KYqB23lm9T9hVTX2fa1WgRG072qrNRPwUaj+LBqr/MuNtXEOgCE3Jh+O6F/drzx52h
DmigEjA4r1OVrkUdEjekLWIPJ3DfM15+TxlYOX60S2NnaWIQZuS/9Uyq6NEFiwzMiVY4yw/sTGc6
3Eqt4k2YfbNZk5ZYghzmYBNMFMtxnhSNaDztLYnaVcqbwEa7WCmI+r2PiEywwMe9pqEcF8fJ3kOa
PU9jew9UD8KC3NXpa2Ar+Hc+OvVRpOGBxeKJnvJeAcpbDEefaVBJ0HIZQDOMiO+Ii+UEaYJxDZ7n
aTmaxbZiAJFkFTVJSCLGtOo8+WwO2SaqVN4CMMSQrsiWyXWtHeDA8lG8rStzP4IoKPpbSbAo/Amc
2C+ZZP3p2wtVa5C7ZE9ZhZopz3PXClBOk2DSAoapcMjGiGVlAFy/eZF+SyA61gVxIys8e0x3rIkP
cufvR3TD4PXLxDsrItnGbbgjQePQmhgc/E8TqZBZHes+JI4FcMVnxFywAMurFK+iulWq/E3UxQtT
RBgTDsy9ZpUyR29yHi6iMsUnBsZAiakfRl4eHdaew1YgTW/CHv1cgHkHOFDL/VrH7TFtI1JWQiKN
tJU/wrIfNlbZgNjhMyqCTTrpq05Ua9XGoKzuDMSco5ate25UD5VMEIIZ4V8Lu/upPdlohXqTeYa/
1VTasrJ9kqkKdJCyJnlXk+p20LxV0rzmg/9WAv0dUc810JzrKrupCW7HTn0IDFzAtnRDAxA2eleh
JksDWfKIXjFBZFRm7a0mx/lv6jYMiVS26GkPtcgj1h2lQZCIpSysXQgoc0jDpcHEpkyK+ahftfid
Ru4dWOhLh3iYmM/3xPuCSQ/EI6IJ1JkmcKf7jVuO2jrOXjhZUjRnA4FcoWms9QrMV18sFIGEszHZ
/5MpbqUXkiCgeRhQe7pdbjh73/f2hcX8kO9TBsBDDuZ2C+JbKF3WS6P9IBO5NPEyDzG7qLJeN/kt
/ms5SCZnCnyO5JrC363ZEdfcaSKQ6ySAtO49CD9eUyMazYvFykzlJmKd5UojOepJQtAhf99ino25
LWyrpoUNXqLAKlXmR6zWJ+MWH+ZDZsuPmNfRyVo3qiSsRvBbLIoKTTIjj6Ev6wuH2FPmQMxw2y1O
naNlh4deRBznhouiZhcoJJxDItXGbFPxQtasa/KBxEi/WGKZ3Ciq3LbWV4cqv0AES1VjdcCkUWUl
CHgDczqkHiyamtFjn862vjXWM/hyIclu5FAMj4H+ZdjyhhAJXGzvNRvsCP+8jjEw8dR13F9j4XCl
f4oCoR7nZIDQtcvHjW1Vz3Fuc7EH6yJomRyhsAyiY6TDkhlydvVFso9aBnt+t7JRkCuovB1c5k6L
RdeCIq7gxOvNx6TFMgKZqVORQCrearZ9MrBbNQkiTTy3KrCHXEz7bqouXfEW+/bGbNR1rYwPRJmd
A8mbxJfrSqsp3sQKnV6rAogjh2RSvVWBYSUgy9rwb8zmThlhquYpWUnnrCXDLudZJ+KjN14K00Su
/jFxvqaiXndTfC1bZDoBGaydZu3rSocTmB1sKvJGUxdO9NGXqOhsPhdcSWGBekJtOKoxZwblyhHv
XfOaafdWacHtql3wF+w7eUkq1O2aFd+IgnHLjNM32otpYjpQjU0unFthQCg0Mcmourbui9dY6us4
uIsZJOvmhIqudGvno4AwGHVcf7mJ0QhJXPPR6W+1N90ptdP83tn+Z2rjWJ+xYPsO3URwNrc/f6eN
A6/y8+BjXr/98vN/rO/U3/TZRkcuBhoBdvk0aH9QXlRIU4CrLDQqVPl87cfBB2EabOmw8mkGgxMe
0B+DD/HbDI0hXk1i0jPhav2TwQfIq1/aoV8euvilHbKpCTIZJ8OW4Xi3CJOyeHNilMipabqmGQ+7
Vno+yb4YDjy4i+i8T3nWwtOlGFWAZIbEBml1DX12svaFY+H/Hk5tFQGg9cOXLFBIN01pqhMsqou6
s8HOGdGTn5Mu7fmPWhDslDa76Xz9OZ9jxCOiHLoOgZvmbFrbe8NO/KRE9RPX0VcGchOoEatuo3Eb
jnW/F/vUlOvRV66iY/dQd+CgsiI7dm34SjyEhirLNjYN99uS5tlVpMcAPr0ZOkIqpvikemhsNCoA
aXvHMNR3pmIiWJ7Cg2cw4Lf0+lxVabwxp7w6ELbEHRopN2XVb1RAvwiNItrFfZ3ZsKB0v5sNAXDk
eoTxLcmwxEzquHxSd+zC3lWG6q4xCGXjOBHgGaO7Sa0AV5aQH1nAHUqTftJIARiYbuEnfF5xCEaC
aPP2fgwclLZdTahh3AfLuOzvQ0cyIy5Vn4A35HJBob1SQ+wapXeLRj/lULjQNrBKGKdVkRg3Blln
RPpE25TXZVGmnsFitl5VTfMmVB+kVkRW3KQPLBSSAq5jn7ge2yQlNg8GN0nkJZdMZz1BGqiZohzg
xLhpCZX0fOtsVz7Hp/+e2Dn5KLqxi7HoE4V3amHC45AhI1H7lLkA4Ur7QnQYihT8dtnNSNhmQYyS
UwXEoIl1IQpu23Gh17tiNtvo3W3SNdD0omc7Te690YbMM2elEKVhdcpWguAs4vGSi2bTFCqe7Gmf
6tBGOOTG9iHTKgb8jdth8/C5srWGFt5S2VTGOz2BJMqSgjRC19B8XnlM+ZzjnKblUtPze6OaHkJG
OTrRWUJLvhEYlS1UI6TsScydYaRHG2nFQveAmdr0IjCRlMA65hlA2Lz/1NkirLI4d5usmp/zpwbu
YKt2xmvKyygLH3gtI2jHF0+hgMuGqmBA2MZ0TgUKlvvKUzn2VzNUGaAJ/IshUQFBFGSwKaNPSrg7
YmDOvY7PYGqaVWwFF1k3L+bIlgZp30oUpkKMBFFbqsj2vR0+5S2iQavp+4cQQ5uTaQ8hemcwAcnR
0wXgzAdq+k1rohG3BYOBwNs42Vjjq8J5p+fWt77OvrReVkslzwgMzuKvPG8S5hzaLkL9QiBBcTBa
5VFtUpTodrbBYH7oC+PTsnCYaNGJLKj7MCWZDkUrO0QQmqX5MvYBNWWwN33jYkXlR9xY34bce63r
ltvZP7M4pLM1VBKw/HgxtXxYY5tfRG6rllsPcIXJXjjY9KNlNPAOmMazwVpV7/ajrK7aZGwG1XtV
nK9OPqHXdZsYsz31JIkEYGBZ/zcdaCH70IfmLm37l9jLdr1D6EWj3ijC7ldOprxqzF5yAWYjLkHQ
tvRirRWde5MaxWjXJdEMi2KARxKrVshOFWbS9wvmP/Uu5VZTWUdyoTJR51b7+7uUkeZPUhiT6+3n
n//zLsWNjjbuu5B8Vrv8eZNKelauUMFoWFPn7Kc/hDDmbwT2mQxIyQVlzaD+cJOaANjIDOVm/j2w
Sv8nN6n+F3EGPz/y75PHH4bfdlIkfpN701bem1hEk5oR+MomN5BqEUO2c/YpNqGP4Prg/rGteB3c
2g5WG8yS+te8mIdkW0/ulK6z2xaF8qIfZuvbk2gJoDSuyr2N2RZ3FXqIarxNiqsa3bT6FoQpTKnE
+uitQxs/iWqBtaTe6q+AsKqFYJRyDIDjVmttWLf/zd159TaSnVv0F5VRObyyEjPFICq8FBQr51y/
/i7ad2DPGDDgV2PG7Z7ullpiOOcLe68922NGN4n4fEW3NUhsW2lpuIKsJxm7Tot5nvxSUNV+km9S
G8PWisrfi6LP4kTRPEubDC7w9EJtroFDLq6wc7RzkcB3+VLITDgyPJcyr8H9HoSHxdMbjt738Dhv
w98u+aTqZPNbLl8IZz30KyhPiOFh/GpMTwqQttdoH21kf/Jad/B6V7jOj631dtIuAFWzVXDm8/UA
mGF3f6DadscMc2Z8IUnBnfZoaO8hXq3v+tIRHQ84c4W9kF9R75GtOPPRWGvrdMuoaVu+p1vjpcWw
Jq5uDTEorOPfewzuaOF9hWLIZ0AdPacsxh9gGVfqII67A6w7AZqjSxKCN5y09ejLz9bLzAaY9mWd
wc4EFLtFGBTckzcO/wyMzb1FeZLYhqM8MYUI3AxjMgNzc6Wh91V9fqslkWVYWw8NE9M5Vw1xnA4Q
woIj9k2tOY8pcanFyCSvd3AjDMWlhpQZRG6VPA3KVVAwJs0q6+unXN7iUd5qvA5WBiZ0yo3y3IhO
vfjNidfkBK2ZBBb40d1Fn93yzlpaep0NB+cc97TWoqCg8wBUeazqG5VJTv7Zp5w68nN1qqeNtmuu
J+EL5xwZYtayVtVV75/a6SBAN29pr66kIEfEDmkm4TZufln6LebXQF7XO55sHNd7MpTBmd9icVWv
hb2yKXeQT+DkpqviS9hxiLbbuFmNLr721U7wcLrkG2LZhF2EpkR1kXY7YI7c9EhGpvCwMnMtz8sJ
uLNMrG7rIpDSkmdccb1dfui+7otbudo29ID8OeCXTu8GfuDXx/ZYF85jsjFQJLgNsjCb63XM1+Rl
Fl6X77V9OK9VN93l8uxH05VWuNxNwJvTF8yiApb72VVmT2OwcTNHONOkTbBARBvA/ExFC09eJEP9
5CPnTm3z7ZTt8a59A3W5mM9TA2g+P6EaAarzExkbFiDVu/xCGJUAUQcKnHZA0Em0yfjJOjs+yZKN
1xbI3S90ZnVxSrRNb9mz0byDVzLduNtheIDWTQY7O8SK1vopi+CqrviM8VXcwbKZgDHSEL5kE2SC
X4KzQL3HHXKQzezP6RbvKz8GuZ/fHzbYhz1QeYR+scFDxbKCPp/LJKF5OOqFdleWIHGYTd6HxZkY
TLrBaDcJAlwv3E4vhBgJOrWYh/KFHRkPSfkTIgVB77VV9VdRfisZU3IMNRunUu4oUw+j8HDo5sp9
ya4CsOgzz7tIaeilN8GfN42NUwZVIX+kd6LrJNmhi8DjQEbvNgLUEI7ligoh3A6tfeLY3BGS4WfX
tn4wKNJ35aX/iUQymWwkS3D0AQTNla31K3XsVwmvq+ZTPkuzr9JDdwRhuhZnIDnMdoLaJ7bxzESt
U3LWZe+MdWRoBi7/ir9UJ7W8FZanXH81yOeVQDgt6/y+aF9643GOwZx+VR5AX2b9eEns4ocp7Wp8
EW5Yd88dfrvwA7UwxmT5nt8Zs8xMXDzBE/3SFc/hXTlp1/iun2vGN1/RLTjnrSeo3wZGXtzO8cX0
m016wZh0xIIMeSXwOXSCLekfWNFv5pkRIG9ynsVp8hho8a4UpU2MNA98WbUz2nVQ+HGF/tiWbcXr
PzitsGUb6v09La4WfhbctUT1AY5ov4L6LpPu7oQeOMwQ+CJmx5XlsOB4VliEEkPDy91RlXXmnzVp
lzz3n+0nlsVC+GXPwSWldSfrrf1Mfvi4fhd6iZ8dSDThZQEwbNA7tI/LZhFJrdYuwqlDd9O9Zgyl
Mc/6WZ+izeKdfMUonXG3ckLzXh59zMyK4RHyVwfxaiy8YgeX3anc3us9prcbDWx7dMw+kqOyzY79
XiCwGnvP48W3Gpj8fpk8/c9YuU6MfBhLAwZAcMOP3Y78VXpX+AExy0tiGGZWMunnPLBu9aXuKMZf
Wr6SgfsXuD+2AfSKAY24LxyDTdg7MuJwOOVJf6waqME2ZtnVaCd7hY1M3n3kBebOY9Rul5PoG+jr
WtUxuYcM2tZAPPVHydN9UrIPVX8gEGO+SJvgWTtx5VlfyTcDRvHRFa2qKHKFeR/GjV3arXasQ9AK
4DiOGjwPbfomqoJpZ+Xh91HXCqx/QCs6DXm50Sy6DYZoGSnlLKtal20VSJjuAnmL6IIHJKIBdQn7
daV+FR8MEMGgVIiDPsY9Fu6nflN+W3w1cGh2oY2G/E5jKOneiBnd7sBMyyt73DRHQ/YhAxy7Y39L
3wyXJL29vhfu+WtIupK1mvKdMjjT2dQ34inhySEeJDB2I25/YNmr9m76CjvIPXQ3m5ByJ3Vh3LnL
rnwOElJoN6PsaaSNRBXmefQ7M0auLsPDxVjXHh7faQ2MllaXyN0anZkv1ImX5YmNvTSP9znZTa/z
5MTdKXuS8Ir/Sjhm1Q8xLG2lu0JsQPW6au3m1NqWfuoCXzMuVXYBP8AWMs+sNXu1wtMYD644evhr
2YnJ92ajeBPvz2MN4I367iye5YN6VC/R8/gSRevqJz0tP+Hr5Iv7VHyZBNLZsE6j88tPQbAnv9xl
j5ES5y661VZdL2SWcF7W1+lgQqBQvLK8q91HBDPfKDchxQdV2VsZwW2Zn8vtydotG2vXX3hfqR9W
t/4kQcVAOYusOV4lb+0RYurt7yUT73vcEsf0Mt6t12DLJN1FTmC3XLaks9mAKA7ltrkS8BFUniW7
lATg8UFJHAgKWacuVH9QaIh8g+RoKY9Rqa3p225nbpRyK2+UdpULvja7i13vgxNGvu3sjY60rffY
L09oMeObNjrytU/8iMMm0a19BK8EGs9BanlxuOlA0PVKfpi/L/MEJaXfbJ+ZXwySL6DEqMlmWVHK
/mo+u7kVEttjeJu9HB007+9fOriz+gXbl2p1Sx6fC9LO/OrurBPuwx1v741LZTu5xRGRLbt4Btt2
vwd6rf1yZH9jh0ZnZke8mh+nxnBnL3PDQ6GDN+K0tstbciHFNVs1H+lTV7gsgbOVsR2prxuODqIn
SZFQjo1xyxM3gv+6bKjwNtYQrC7NZ/oTsNryUrJiKp/AaWXeZC+0lwG3QowJhgzFgSrPnhkwU+oA
+f6p2ku8j8jMI1sq83A4EwmhjF/8myjIBMvBjUS+Gsl0Rq1njzFBs/iIKDpNtuJt19rRp/EITHYh
bprNGUAC3xmXKjzCXUVMdLvSRBe96XIpeo9kSxvyks3KalWMrvj5K3OWnlNs6qzv0qdQXYflZuwA
B6wsaMMihUU/78dqCyqAqiQjDwbgHYFp4QdahZKgwemqRB/LtCNmoyGnPVsVECaBQGLPfmme5Zfk
PTrHHmkW69ALPbJS9gCX3Qxto/qqvkLO2xyZDh2bI9sKponlU/6dPyG1gOjR76Xf6BJdghPO2LN1
1khxUbaiN7nCk1ZyUw0uTvZxcQQHF2RQ+3y94yd8eqARUbSlcmpkj/H//OhuRL4IkI/lmpqqq59l
88ySR5Soyh01f6UwTG8zP2XSA/SQjyfwJnVmAiy283pe6w0wK5M60E4x/FleMrqWsBVgM2+IApaT
a9o/G/O+R1ZkLBSmwVudPbVQveSvHuNvBgKzQ1yw+qLMdpMru+9881AygCSZXfkLjELrFLgWvrPu
E3UDnA2FVacGiii6IxKRNy2JkpxeuQt6R98V3WVG9DgCNCUicmQjhjtewW0Myid+K/XwNLfQcmbY
lhko1FXNez//nbqeVuUWZkfg32HkRIJjweepbCAgy0Hdj6wyNsYBHE07e+bXY+C1QLYm3HfV3UUn
2InVJveaRx2rYuqgirjNgMb4lu8F4MRiE9y69FAabgMBgvqgPaGRIg6VnB+xP5F6Ur9GL6wzQaKI
pc8omrq1WSEkIDpls2DAwsW5pr0GPsGHHphiCbwGYKwoJzU9xOK1uBSApVm+kOZDaovit55xQLCE
eckL3eAty85sYWCYoViZXzu3BCMSfosOi1WeCov10qF/svCV3IyPPHTgXFj7HS2Mpx6lp+jw7eiX
xz/ahtrjsyO4SVmblwCamea3jrgJ8WE7XB7RYye1MuzlyNr/UJylZ2zTWv9ZnDO3NE4iUpQn7aeE
X0Gi3SUOfDV8736alMmrN9FZyrau2q2KIgQ2tD2wCFvBUiN/yTyo8Yv8AJc9j8QGZO1WtM1j+xK4
VfO+UBuUvAA13oNsvrVV94tmm9hSnp15JbyzJF+RaEWszRnH8yn71d6ls3hCtqId2OE+U6QMja0H
rPNWQG727Rs5Mzw2t2LNDit/bRgeWisep/TQ8c0JXM97pDg75UCvvB+2frwXT9pBOvvSOboXv9E9
3vhm6AzNih8DAvBA8miPFxzJwAnVLQP1K77hx7/s4jP7sT8F274CaRX3PlGyHlywjwH4GLgmeCnn
xzFvncVXQFm/AvixCDkP+7tDva/k7Vg6JDGAly1Y0iXTjVcgnNQafIQUXLSF6Cb8bloMRtOVuc+G
hJU84glbJiqiJNbbpFRYQWRh6JhC46FcHQ42MHhb9Xhc98iLRPrI5taJJql7H2Gxjlg7vM3F08M3
STY9x76xbhk3mzMcgDVlbtJBIHgr07WChkL1ZO2sgrfo3ejQqU4tueNnflLXkbItqHeCg+agOtMI
KfNLsOgxOKjgKjDEoFB28VPWlquJX2iHxAZKnh+jvVgQclAFscam2Q07W2M/LULPs1jaHvSzBbzY
T9eWN39M+2rfeSqFFXzaa/wen9kXOPF6pITzOzyedMXsGuFRpYOXV2tBcybgLV1oX4UnKHQYouzs
VcoHG4CJ0EDYoUs6oaWe3tfhq/4af0dQBqpVPdhIDPjJmMPO505tPszX8tZuENNvoh3Y46fcvJRv
IyLsrd6tOR/Gh+plZXqU2jt1XZ3La7RNzo9GtkQ5YMecqu/VoTo0P/m1ey6vjR+LTnbOEy/oYAOp
IrgmlTKU+bCtquvivY5g06z0z+G5eS/OsBHlK77M6P6koPdaWfOjykWdQDdg+bXs8N6MChcLz318
Fb/4Bpd9u/A9aDizJWc8y+fBQ9TA7pbyGRXN45k6QagDPXUncwSuIenKnzzvDD2KVbI1Udbhlre8
zk8BZZI44k5+to52ybrfiA5gns24l2qbSPXX6b7wT3/jjJT305HlzoH9deYvB2SoWz21h/fYQ9WW
Uxaf5MTjV9SEdnBl7hTCCYBnnYPPaHIVut76Mj03btYoK+hEOeWSbRygEdFZUnI3EIRx424oJHQ+
l1NTf+t78Q2epLAy39QRfiFtX6Pex3srfDf9b9Bqq6ey6jykmyKKFGv4CWZPx8jb6jIqBqQ6/L/F
tEFv3AJV1N0iozL65cSmmkCH2BAbTnszDQT83Yh+5bCmJKu+2IXTolVMBgjb3rHJiW/5EwCxV/F7
+O2dJ06sDb399MvpTMEQ+oHq8pPgJBkMQVC1UGWj3xB7e/ZIfgtoUe5MCYq7C7baLffjOjgi5fPL
XY1AZCV4TBpvPbkFq/ClsC7kijNNg0HUlus6O2fP9eBxTlJVzWCvTB9wdkSaS7Bd2v0QuByV1sGa
1zx2+kTenAdZTmGCSaoaFxGz1HDVvyUv2Uvymb1ol+KzVp12tOllZA6PfejrVFYkV8V20Dr6XgGn
uBysp+Gs4AJZBTvaQD6JjdRnPV8tRLFkk54GH6jReXova4fEADFgqvKO5GXUNwgWJPMwfHHWA0EL
L5Pp9/rZxDzHx+6GcB2qG2OaEY2d85HZGul0IUCqGbloVuToLjTQXJck++6ijXTm5ZTV3hKj0VvJ
4XuVuaq5namt/eATFtc/xOL/q1sNNggyGm7FfPgjEAD8563GX1DArNn/+vH/3GpoSAMABUimpWp/
UQhgh8ATgTvij3Crf9lr4Ol/fIQly3x29vb/VAhYZDtrwIAREOBY+68UAvLfab//Kpj+y5f+V4VA
m6tD1Ista41wZMxYHpFFbirmjRazj0j9llPhZ4nr2jETify+UXgZBfOAvtDPOySeDzFx0t6mfIQC
YOwW2sc2Blu5vCNEvQhRR8smtR+tMq8j7uG4T59gDxM2o5fMXnCC6dVh4cgSVN3NRS6nmOHWkB+X
pfyNULr0YCSDLz06PraxPeecHqCVGVlvq9/TJB1ioF+psBzzpXTjSvMWNT5EweKHI4PjCfpBI8wf
/QQaTenKzRwPzhKIe6kYLpLAKDUiSW60RFSHlAcw4p2U2MY4avaxlZO+y5hXlfHDrs3ge5K+9fRW
BCiMNIxTDC2rbF0K/YbkG/iE+lUyP3O4IIEa78RWvXYpc6x+AnSls+CdJSwTdcg6cYIwFEEACpK9
jD7dZKah9XrnJUPNMCPSn1n0X8U0+ihC2DIxBt4Rh82q7kZfn2tO9ix8awtmZ+r4nVrVVptZKFO+
Jg8yI7V5zKgsKgYm5fm+bZi9ZY26DxrRA/TjBDndR6Kd0yhxgnZyZgNcYDeJiBEYdWJVYf3dupmh
/ch62blGwjmThuPJqKpNEiXPrfnZxp5iUXgyZSLDJEJZJiahPwBEHZLJaQg4mMLwRWsXPymQbckC
Gy4Wr2gBSiV3GCbc6iFlZ41kjGVaFlfPsA9ULHn9T5pIjOXE/k1f9E8a2ishLBBSFJZMbXBDpeLq
qQkFtpXZQ4lejwK3Sb8L89PE02YG4Rtayu3S47Gu1bes7bABpx9mQ+Syoq616mUqTxO5gQmwGOsR
kU3nW/LcNvAMs998WnxrxlPGPZcv0wFjnq9bgVctkPZRLQL2kfJtSreiw6QHwYQgkmdbORjZzsJu
otYPRfmwNVl6pVp4MlHtSkGzATS6tYzxsarvKIRneA6i8kIuOiNXRKYMUIpG8cRW9HHivZlQlXpm
uzzlTLKsvQX2rBpe1Ex4LuvOgQtBjhnXY7wRhOlrNNGaz/1GkkKnb8O1SQ8VkyPKViLgHdoC47DD
ghZMGTO/lZRLOFhvKW5ta4A+mMfmfoS+lzPDrQd2EQ+hsTKgTw01RLi4HVSa0kw5TDTRFQrQhOBv
aYw3ZdfYCp/1f3kNDm5Glzl+Zc2ED/OfLwxDERGG/XkN/m8f//8XhmGx0kaqhh2AEI9/UGX+gMdb
fwNCgflKxMhm4izjk/5xYeh/U5CbYdozHwtx689eOlhAosjnUh8qNtP8bxbh6gOL/yeHDaElf/rW
/0Jlx9aMKVZueN/oGnZjRhGlP7LTzGvj2FLdhF3uZIp0LNX5xWhNJuVgyeXmENUa3szWibqYEJA1
gnCxl2nppFXWB35hfrfhdK6N8luLWlvFuKF2d/ypADjTNzUZ1jBcaISEHouodatz9Vo8bihdKr+b
VpudtjOOQj1SrxqAuYy3MIBPpfQ3kogRi2YDGDBkH2y5hAlUFP0KqQ6u0bZez7xBzK1DK3QOVxQd
o/IcGZGvT+iiYEKrhfadNCSss7EvWUEE2BIIedxa2ec0RN5i0DX1VroWmZdYyDy7ZsYo1fDns9SB
KnKRy/w9ieJnwZSfdLV8hsxv58F4KaA6iknrPqTkKsZ7RRk/dHOAT1oyRQ4BFEwEQdm6RTm/6IdU
Ek8lm79AitamMT4n3KIzimgDdLHWqqeYJn+4YipKCyYLT/3UEUapfCwWtp3J7lgBBA2gjD46yBWq
gEKPngNLviZziKle/dWMyklMAlnL+TXrC382ZLbSE/9zZeJ4UbutTKO6tbPk92xcy75xABKe8+pb
D9Ea1wRiWWr2IUdICbPSONRKzE/kYRfF2YshS7t+WOwQCGggWet+PMULlmHmgEj2LZW4RF82WRd0
PWktEKmnU6Ul72HQJasi6L+KLr+ozFynDqQ88yDuWVIVcxd8ijdD6ChA+yz69DSUGYJDEJ9Q80lI
YkSvb5Mh+xF0NHC9eFLL0evzBG1SXO57NWRb/xjqz8s26MP7TIAMW416bS6Vo4kfI3fgKqgNu1tU
r5MnrORImLk8dGHaCQM5ABMvYLTfmqE4XXtuyccLp8obkviOu9YdzGBtEvhizAJOfMamwMvq+dKm
ZACF+meiSC9LHe6U5C2o3jOMhIa82D0TNtUYdn2MkEBo7dmoVvmQfSh58IS3jRjoRgStAg6075pr
YaKpiHLJqWo2upn0o2bMOSOeaGFRodQbhI6BQM0X7RKBH+ipkDKBGTD6b6MgqQwmSZdUqOW3lXSL
8uIeZvQMbYRrItXwSwaUbVlMH2IB/JP1E7A1jHu4x60WjMI8eIYe+XM0e0aqehrKg0U292rSgpli
Gzlbw1pdXjMMAd1ImfPQOQ5twKB6FA6BwGwiJdhgiKZ7iDoF/8lnrSDATJSfUXzAj/uvWpq+a9Gk
WInrB2CheRXLnqZ8gHCgWZeo1y0MbcsxwvYRjN1vHLUv4Yy3ZTSSnRwZr2musrtbSPk07LHmpZMq
yGHK2vrRQohLAzu1ojd547IwHCb+CqW8yWPyVKGX4F29Ib/vWRrRMiTLIQijJ0Nl8TeWe0kc7CFj
GzrLz6FIREuvkzw8+UOhfAnzbQAy32nirYgu1TjtBmLoikn/aITqiN9Ec+qWKZpK31tW8Q2MWATV
BZ6+1NkiSJpY1b4kK59WvYiqNWegP9YqIWxt9WIIsaPEpjdqYLPELYl6aH8wO63UkHxZq6DOECrV
j1Ltp53St1Qjq8baB1a7UyvVra3GaSjpVJVJRvmQ+YzSQcxnzY5qSkcxI8ALSnSWq45CfKA2UPEH
hZcVGQ4A0ZMxu2nK7A6xwYL1lqSv+nKcCJNTiNMzmPahzfcqdnyanBM7LaNMAacVBwTZE+9jMGlr
RaLWa0T+dQmwRLroJSQBPTU+ebw/RyH9xidha4KIBH5yikE4CUuICYVsVyU9JBWaeQZWqs73Typ8
msNVJiNvDyuMTLHB72Z0tPB622k6FEp6TgogGkPLIW6i1goK5bfT0X9mWQ4yLKUrEVl+PTyqjcUE
V1aKC3mSOyCDawVIRMVMdlmMHSrnqxUybdGT377s/WRhfG9ZT01cnnvaq5Vulhu26WZDuCzw4xAW
DcbLS6c0+wodsz6Va1MOVgaKoRBtAZGR/mSFRy2ZsRBIP9XD9pgG4a1fAj/iDBGkHpVVPaATSrlC
T9ztx6iyDj2Z1aa1YH1iew0IDMVXczV72Z2D5LVrlxdR0N2ZnZQRhbBjlKNW1u85SQFmH4Dxn9Of
NAyfNGDLS0NmZFMd6yVF4tMK9v9wJYcIX4bApUGrJVMXXtZ/bP11DcXjnyq5f//4P1p/6W+8c6mC
sFTr/+B3/aFolP6Gf0bhNx8cXEunJPvXQs4wRJiD2N8RIf5rIQdlQeMXiRVSNPEBHPyvCrmHNvLP
hdyfvnJ0l3+xSuNJwb0gM4kS5JdaL+5JZa0W+vlcYkKGU+8mBMUlYqgXJXclaBjHNb4c7UT1mxBT
zD+hZzasoB9SX3QhLZ6ehdzrhtHpgnZF0OC+FKjKRmRpZlDYlrZ4AXj90UI+0J2kLPzI1GNNIAvO
sXOYqe4wt2vUuz+NBYkGk4ysGMdkYGY7sdqvterW5BGJXAyRx3fJSDcGeMGoQOgnV/sy166tnO0W
UtgWmeiEVgISAD96hh0oaG3tAgHYFYGIBGM0Z6eMErYA0Sk3g10llmxW8Nyob0qFCRWPr9yMG6il
3/kiemb0Oo+fhh483okIggo2XoS9nStWqnghy2q8jZ2yHiduVYVZPAIWwcRALZtOMjf7vjREWuvu
oHbzWi6FrUzNhfnS3EdGyFS730xFzZJNji5mh9K6jrsf3MDJKgsVu+ANihZbmvdTYUALfCKurexI
wqgZPAzJqkfA1CJWMxfWEnXBHndOdsU4rpW59Rup2FIDMpqfcSbfOV+2VsX5R06eaKXvXT7AG885
VXPqkBVxqsyY4+3D7zBnaFmK4ikZvoq2cVqmnyUiqUFSSbzvHY0iKDGRvIiaV5EUwzhhkxvFgZg6
ynPpp1OnbcGRF+UBzBmUj+SEykjwYck47UQaBuCbamlcKaV2TpBFkjUYswPukmxrCt2LYIL7z0SY
jsh4jGUXJLlD8ttmrobMwXzh0umA/GZ/3SLeESVHL5iU6sIOzf9Kjffl8lhI6oRkAKVlvhulGbPs
aFdz+o8VPIh5hOJbuVLYcaN3a2PATTjfGyB1UfHTQ0aWLSK0a8DwQb+te+NFzieuZAYG8AQklgwV
WAh9ab3SABUp6F+Rqd5zHeJTVRPxBHA34Wrq1ec6JcutJbcb2BiFoeS2rPmScPyZDBzjYbVZeEfo
eUOpdekRATYI92nNZ+b9Wv2FTBnBTs2s2kJ9zgaHDVYTR6CVVceKyFfG677U0nliUq6XAteMvl1M
ghm64ZGXwh37cBOLQNaWaDdK/T7LQk+dWIj3+WdRMv9BmwtsgNF8Rv6AZU8ILYdS3Y6ihArR0MhZ
x7yZCl5gJJcSQWEiK0dqKywwz71U75qSsIYEglCLMnSA4F6q4m3IpG5FFCHRitZVGG7aM/WolriK
mX8ZKpIKWNBKjmYxi3nUy9FpGEKPAco0dtszAcNMCbeVgvfPkMpN0+wnmQQjAim4wuBgI3caTAyZ
FjtmUnjY/C9htE31xhkGNvtZqjttKtOZEFOVDO1t1Pn7yMOc+8qrxcKZkhod4LwDCcFgJqL47bBj
VttckiAD3IEgUNm5Kutao1ecaQFrrYD+tya8QyJP5viuITsi+5T3WrMf+C3AB9jGG+Di8qFFd9Rb
ujOx1A8lqSJXU3dDYnl4qSfqNVTCXWtZDzvfKqmrrZQadklUO/miPdIFsQBFLrChb0vkMuzGecFK
iDrl9GMuu/0onzEgO6Jx0Il9D8KclIBT1QlbK64OXSC6vTbzJunuI3rMyaQu+wrBNGV5+KqpZnmG
303Wt5qPtqJhZm3yTZYsu7QdNlY3X5QJP37QkLX8FNS8RCKAUeFLpxUS7IrcF9oEBDcynLrcjnhI
6qR5MZBP9M24K6MISY6B/1vaW6pJl5cH/8v7BBXq/WOhIEFTkelu/3NRwX3/16Li3z7+j6JC/hvD
HwUPhaoY/+KRANIP1QmWPvx7Bb8iC4N/joYgyEhwafBBaBgPGej8sUvQ/kZYADsP/rb//63/ArNE
9fJvFcWfv+wHqf9fLBKd1eqxNg7WutDTzSCKJ/JlX8S0P3Wltgde4cMWehlrRpFDZUdVibCj6TdF
lDHymE6iFpxmPOal8ARZ2RseQTVUtqtWUeiXP+TRoeO1A5rPbtCOjwFErI8Q07NDUaSbyCjcGBRD
IwyOgZwwsKKLKhOvaZKPV7KCFax7JUWuLohPo8QpAJqv7zkiasD+0YJQL15ocVHlCXjTArajYlw9
4SzeiVr/ZGEYLxqM42AxiVZ9a+S3rMYv3TfCqmcgJMYznDVyisgMCg3dVwFbNrrl8tLwrJKkK4ZM
PZuLKBYcMxgBl20S8PSq3PnQK34sJGcjMMKevKt5DNaFOZzjrDuYjIb69mc2Wrdh6z3P/ctoIMMr
jyKq+WIjxd/YvXZG3L/rNIW5jJ0MPeQYzAQTVU776Av7n0rOqd1MpJdDqSM2s3on1K2LrIk+cH8Q
/NWdV7Etyh3LELl/JTneCRbJh5VzMFEL1EnygFCWWDZ5WAIa8YyHAlMno5syWGeZehsT8yBJBUhz
tQf+qL0rnXKMSQdQAQKUQwpfs0w9gPXPdL0sQ4zjYjb3wAIXoQuFM4uvoYnORi53asx4qG82akuU
Tq/scvIWk/J1GgSMZNWNsgn7HJqJwfIaHqE86bcyBMKZRXlVwY+eL2E2I0IfHJm/vg7L+9wxPKz7
o871Ko/bwCQqDkXxzExR7PNrKJjredKfApTSYa5uwzn76tFzz0T0SqiaYrnejIGy1Uas30Mu8VcJ
bOa1ewwYF5hIsNKDzo0fVveCpygW/bjGzcIaOwZdrSbh+1ij0sa0iM3dOBbh4sioS2M9pmAQT0wC
rqLQ2TNy0y5M1mnBgxUHTFmG4C2EN9BqSFvDYP4VEfyHxfQhYrGMK3lTZ/J1MK4B2uVBm3iG4nQH
GvpWQv1Hz2UewHTbOdi7lFgj1cj57wm+ZLd4nSrtwrneWSlmoKLaPBCOaUWab9a7f3+UYkL2ZCVh
WVUfZCIL5JCgNOZ548DXow7PZg+MJiue2p58aQ0zIB7gfjU9BJZWs3283hQyXMb8DsCKC4S9+mRu
c9Faxw+s7hJa60VscxuF8q8GUwXw0THuIGTH8BqFoB7tPqwvvYJiuMqQ/PwacEGEMrxJnfgrJsNz
hdINqIAtRHBV2b2tpO4B9c5gmYR2nKpOp3cskvh2S2MXQ5pM4QYqUnDNyWoa6tKrF4a1D7JLAjO9
ktzZwmhAjHRDPOYwdwytvxqmDj1TJ16F2W1Jja+KBLmOZIwhGc+6JZ2z+VHWy5sMX4IGlkUlkU5M
FSayjAoNqrMo/Am4ppOQ/4zXUq+eA12y8wnqg9pddcRLSSgep1pdt7VxTtvWyap0PUnJS0x2tFLG
e/aHiyMlKN8y4s4qxTUIFWgj45p2Lw2G0Kkp4aU8oBF2NN0aPX1ORSapY++IDDmHztyqc8M4M/A5
bRyrKlAx6t5cK/sB/ZfU/x9357XjuJVF0R8aNhgvyVeJkqisUuV6ISoy58yvn0WPe9zdHnjgV8MY
D+BuVVC494S911YWpH3fxlH6OEHrjA3BVg9Viv9pd+kLY4i95KGU6mxioSvmTR7+Z0aM5FlY9UQo
bK50S2OI3g0UkpJEGuz86vp6seWe+uzxeWlUs7Ov1iJPD0jxpEc3Php0T8M5V4pDq+hPaf0aMbao
GZTTNRzHlo2bqpFVZRY3Qnuy1YeCGXIPmjMumFDhoOgE+2bhf2Zm7jap/16jt6z74tkE/AszEtYX
sWeEjewsLhTm3a99ZzoFKho993CPavuW5D5iYykjFQay9sL2sLRW0XDu8d1VcXzUenSZY32RiFpj
+7OJchx2lcWZPQdiIDgbBwUzHVhKf7ypZ/ELiZcaoNlIGq8jz0ERok1WQub0yps6PUTVeBxitP6o
5y11QltmK1vgGCvTU44FSq+JxZqdmqiQeKvOrV9ZYpUWpIGO97KJDQINv5ojlhtsgs7mnMD+Q2Z8
nZcZ7Vru2miDhqpltS5DygGBat7C4r9EdKVtrq0Rit1kyHQGjw+dPbJR5ET45458bDIZDNmymPiY
giXF/1neWfMK7MeRz/94/PflnfnNNKBBmLYpZJO5EjOX32c+pgWzXUDys4GcUr/Mf/S9QiMUWvC3
bQo3ZB18OH6s0Bj0AIRA7CEswwCW+DcqNJQjv1Rov/7oMz7vhwpNqsM6brKxdA0dRXBW18tJM8Qh
zfrjMHLOMGR497LyIPPpHEMBgmak2cSiFTLLoC9NJMzW3MAGBhE+B54lMcsUBocbizWwNFZn4uWw
rz0NzCoEX1WpFTpeXzmkvg8DLbRczmzXTu6rJEIRS3aMQKrARaWwbhgxlmih05kMS30bNTJnjPzQ
xv0LVlkYxPYmF/nGrplAFzpRofp42+UcLRophnEL2I85EKlD4G2ajYKUTJe725DaJYGFNJl0M416
V0/Nbur7m7Yd08VYmfhcJ2bzbFB6ToNAvSmLHhHz68y4DmLy1z1G3Az6h8rYAnpfTlKKhCTVYdlI
G0uWTiZww2VqNypOIWUzyjTCIew2xg5oT+Sn1tDdUi4/S625H9l2sr+i/hI1a52kJ4iVsoMe1pbX
JseqluikSkXxu9ZIpLuaGPdLYp4zObpYA6e1CgiQ5xg8mZaB0CBjfClzHvEsNdEyQRvJdhVpYlLW
8rw83DfQ0TQbNLRa6jd12oYrUzLgNOZkwyVte5baj0YdD51t7egRGWpd9UDsVInTrk+3apRtLEgX
ap586LxyQ1Dcy8zjBaV4NVA4NvTAVlWZj15Hn16obkyypIxZlNnEpQ27naimZTS8VwPzauvZnvjC
efFaqdqmmjd0YvrMUO2lMJEZQh+5UNEgZy0jo950zDFk0j0skWe8sTY46Aa5qrZSt3AzKsS+1DQR
eh1jvFUwJcNBgP7L98lpavuh3Kq+T2D5iKZGBfoAzVslRSi5et5g7lhoPg9ifLfi7hrbVUTyiH4P
zuNqx6x9/EwmORRhbQ5xJ0t82PeTUSwaE5/0VFxleUS2BEVN4rcfeOFCnSRPKbjIgy05nZY+db1x
9UFkqtKu11IWyeKjkDB0Tco5L4kYgdM2VsHWVB/lAcMOY7exbzZ6DdTcix5yQg5zCRBcyNaj9m96
prJjUV4i6tK0RsZqsETG7KleTEKV0Uz5Tt6hcoazMnjBHCQuHq3EzDZCEx+t1QybQNJLp5/KN+BY
LFIaeVkEqkxtFB3sJMOnPThaGaBKsmAkIEUfrX1soFvGAWkq1muvGTtRYtLwrMcxEIgWC0Z7Q282
q4YyISqQKP0LXV0C4JyTRbL3XnibJoCP1PSx817CdD9oBEcBiwrZQpshSqHi2WpsUnmJqGRomhiM
VzD8DbPrSk7xuYz5jVamu4527J98T8lQcG1BDp0QmjIPCf5ClUjqCP34z/fUnx7//Z6yvhE+JJsE
JulAF37bMvxxT8EbU3W2FnxFGvKfRCYGfxUi7+8DCG6P75MEdhNQi1RUKexQlDnH5G/cU5b1Z2Lz
Tz+6wo344z0V83PBVZRb1/eZT9kYR9SMW2FqM6zfeYppQZlP40NscWzlLWxAnE1jqAAVwcaVG/EL
aX67BhQyE9psBP9qr8bwi6EAVPk8YWks63Tn6N3sqrqdtxKdBUd4eCuK/AAKlNle3IMoI3VU8Q8y
EWrcda10aKIewMwkl9eatz16DBmDxOQtkyneyxmJzZkZYFXnFiPzR4pIIjCGbQB4EHTITSe1t6KF
Ycm6kUvJb98qYTlxYx2oTh2pBPpZjwx4JfGUpRgifHq3IOjQZpnkoYg9fLmkI9ye4W8eVXlPzANg
1hb3iB/KK2+UXNoaRBKj7/RwB9r8Ys9CD0AEeCKduLwaQ7MhwmRRcxp1FkwxXd1K4M5ypCu9zRWF
TlGdHJs013ymp0JnCGNtwaaU5+9dlLD+1RjHOb8f6+dp0lY6limvvWmVJz/PHCGA7mBbGkinp+wn
4sSRk7eufNcDAmSxqeQj83cGOIZ/lVCDCjw+k6Y6SmqjiDGI1z6NVn4corPfQQEYdkwWSpsjejeZ
uLkLjDbTu2KdSta2Og7+poCE0S3pmNYpjHebKOcOJF9RvJs+AUwB6e0dQh/YNP0hYMqUFlgIUS2l
nYwv6ysduy0/xtbk2bEQHNUDbwECJAFf2qj7+s882Cf9rgVxgMKxmvrlgDrPZDnWWjeN8jBV9zJG
iqS818tzh6JHJoOAv/oW5/JbCVdrqpMNDOdNb+DT5udCKa5he2H1BBe0Rmta7lvlVol71OUeSslr
ywsh2wgn/Fda45zhjDV4JHYY2C9uYmTvKr2sIigWmPAIvP1q8NmA6NI0c2EiiE3OOUaFiZQFqTH4
9q8BnU1m5+tavq9nfo70WKi3XuHOfJ6K3lYoUH3j94iIxqz1tnNNNBg4YXGNJdNChG7I9qwBVzuQ
L29PNwWKlC7axeSKtz3eKyV3eiXZFVj1tIqunwV8BMI1DJ/M/l3368UEViet40XJ7qTjw2Krp0FS
KEqOhFluo5DMl9zJrCf4mexa0KIab1Za4+3dJaq/0sAahIKPb/GeyXx25tXMIiMolzi0lUoJ0EQj
quASr8Z7hiGPD1rC8CrmC1moxaJEPQ7MF8xI7LrydjA0p/TEuhi/hhDkYqdiR4MwAgAklXE1tJ/e
b3YzeLPYB/ThOZqMlT/mZO41i2BYS91HSnx9bp4qtDpwB2oFM4miUHPAcZB8tn4jcizgHZAx1XBp
WcOaxFmHjxjbrPfa+BpT9nwwDJu0gLPIu6B4b2eAMsw/BZ/xZOzkcKdqeCIiXttYUFLeKdj2THaq
PgO8EUBEzhvLU/B04OlEIS2RadyAL654NViLWBJWcAtTSPOk5mLF25e4M6zolvJUQmGU0uc8JYW5
1hYW4w9pWsuYZxrl2pZPqVQuO9JGQx8vW3xXG3cNTBHgzpukemvqx1p+sPH81xiRKHbl2lqPKtYK
vlllGk7TQKSSyVmNTNQPvGyh79jJuSse53I+wLajiwLBGilx/H4tx4pZb2uzXcq+vJdANg3Ny1QU
1KCw1rVbQYWt4/BQHiQS0iCu8nxdO6atdFKrzIYvWZxU/Rw075KKA3ven6YyEzi4kczDFD0916kB
FYNVoakdrSF2eqApqjWnu62NMEOz9W6QUd4CglXbjaf6x5y1SDHqS8yd8/rXUQbJUVTJidj2GMj4
8N3GHJYSzjKJDXCoveXkQ6ePPs6nILYJ7iEco0mQB4McJWSq0gwY/HiIrSezoTViwdddU+RZWUuF
7J079U2BL+sJ2Sl0sqUiBSU9nmLdlXMEysjlJlZ/eq/RmryXfHGspFtRnLzuueF8ypWzgdWxstul
P09G6mI/wc01/QcR0abQnWUd1xozn0wmT6uUtx5TipjVVFSRJQSz1mQ1KSHlsSIcRB5Bt8FuCDaG
2q1KSSJp7qiAEptI1ZOEY8k3AXzrwnjvOFIKje4qb2pO2XjSEoOTAp+V+hho/WqKqWkncWpIyZk/
jMH8+owegHDrNKLZq0txicL8IW2h8CTxrRqhePJ5RQJvHlNVW1kPQeSJpW8PB4ScpoZz7Bj7FwHw
Rxb9WitwQme5cbZT+oW8yQh/hRIs2cZHPPcclMgCiHBYN+vGxqEr9ee5OiBAp18IU+wtTd61Vbqs
9PyhYc0mocL2aGPr556vmfTMSBUnSYhf0ouPMMq5VLSG2lSHXANOOQCIzrWyUEUNN6k5DIjX+zA5
9MjhVWXiBRPrSoA6hiyHXPWhIaekbLBYxuZa4rgadLRGTGSoo0nMKWp1FxIGTImf7BAb41HkCc+V
PdqMT4bwTwY5MDztwStVC01dGlxSxnumdUJZ6A5m+8l7flsFJNJO+oevq6uSCygE8urE43As43Br
q9GzIDyMNXOEgWl042LayEnK+0E6ZCPu2/6xMsqH2JMJkAdoKFgKG8HIet73HFGBVDIJYdPZLBv5
MU4k9SMrmtcKO4Gs65zqu6QXFCMT8+mMEIp7PQkvUOBcu9PdyFd2eDrWo0FRIHwEJDXyBKyCVCz+
EO1lDzGIFKxyQMMQaMG6MS7wwks25psO12eQP0Y9FsxQvREFNVGLsV/t11FGl8c6etTKB6klAs3v
dyFTQ2LHaJywSvWf8di4oQl+2XtWsjs1MVhUzPrEtVHiSYFVuWCwfmDAig3D4H2U4TQzuGI9kBgp
10KZfrTA1+3miKiuINtc453HM+h5iisRyse12L4OvurOMgC7JVHX4GSkKpsSGU2n7AiEEaOo95GK
RsTUMJEVuyjVEQNWYhP00dEgQh1/WmfmjmUGNw1vCRkQNuDQk+WZ921F09f7V2UwsTjHoaNjedQ8
qP0eWSbLtsTGCOMI/cTF17JtXia3mlbejm3ySjjSl2cWkCoaqWLwrfPXlKBbtYW+RVq++1deD1on
wqJzJ2l6aIZyNWj2aQ0HdNlOOSbJamUiwPFYqiWceXGJTpNV9YaPBb/LlXfSxZZfc+uxD+di8BCi
kzM5vBqLsSrOAMnUPEcxFBdjFLAVjeXA8DrU1BR4HvqWKKd0QJCQbQsOzwyOtqmemSm/9ghMilYs
GWAgg5Vw/6SZvu1b9Z447xbnR7FWMu9B+OZ9NbJ+saED6krhNKP9MPnSqi4YcFKJ+gG3RJRfilgm
MKOapclL3Z/eep8bxOZe4dgbI4I6rbVnvXBJL+GH0zo34P4CvHuIGdJNZffX3iufG9Oar6du689r
h/bF7BHz5p91bS41cfID1Q2mEt+ivSnaO2CJgH13hFs4evCoQ3bxyX+Qys5Bc+wGlrKLfUrqwNs1
vkJtivhGu4sZBYzTcSrid52gVdQlwLl6PLYihlYz+ms+Qk4RIv5mF29qyi5TBlSLQXKqJMUlMPRT
VQ7/KjJFGjtI2O5EVTv0DWinZsv1tRn7/lCp4m7Si43th2vOlT4vySgfSQLfZBrTu39um00SEiNZ
UIG6perAAhnM/lWbLc/kvx/b7P/x+O/LehjAuoxuhqwclS+vsxD/vc225G/MTlD+2b/13ya9/fdp
sPgmG1AOMSMySNZkRr7/7bIZFOsqj9HnZE8xhxH/jS5bV/+8r//xN6fr/7nLVmpPVSJ1Utxx9E6F
Id+b6XjLtOydsDUqWUtZp1N9bynqofFwPrQ6HrQxR6KmcPZMirxHyn6aMuQgvfIl9bYjZHOZ2PE7
ojbka4SKAButEaNgH7ZDbORN+TyMHm6k1PFzwEKeCedKyzUkaZTmsg1DfjiParkLg8QVHbbuAPl8
fN8p2YM5Ro5Qn03iERNNejUw6o0TA1Rg+ClxHykQ4NauTkpEe2oYTFXHeFYLkGsiA7lnh7Xqc3Pd
BihWlKG+2lm+Vn3PRbB/L8J+R0m1zLPhorasr2xkukJK3TEqrE0x35s+tbnfsjy0W1DCvRuW/joi
S9wUoC5UwyWJjc7YBwHSF29RA+pA58QnmD6IU9RFSK9xeBgov1NNeklbbR2rT52SUBUGLs/Te1vb
xAdjhqiV4lPrmV/SyNWTgmSnv8YSZFMZVEwL9TEk8yMCDjsbM4roNoS20GgsqpKUU4kYNY7EOyP4
FIyzo36bpdUxROGA9mo/gWzB9bKNK2/Z0dcRpAKzPlzZ0DRGFvrKaxMCheq9c4V+c4zHTcbhHc7h
FwOe5hQXvToQAhf2x0gtjl2k7TkDw3U7qPDv1fCzmUxn6A1HGQNHG9StiOt9pz0oicVu0YQGidgj
zB17sC5NiBdg6qM7dQhpRRkjkLKzATe9bNoHVis7kbCERAJWVlfPN1sa9XHbmsV5zkQMtOZtKvU1
fQcVgh2tBw16ZFskrL96oGa+l7o6ODypmIAMDekNCz5SHvNu2070oH6nnvyCbkSS/JcI6txIyTio
Ws0gImd7mh3N+oVkUUcU/kbh49Ca914eM5ue7CfTVG6Q+8LPHC+sU9CZz1tvyPc8ceIUK+3VjIgN
oMEqjJCNf/5IUkFHmKZSanivZ3P/xFtdIsY03xBQ4iFnHb76FFPP0N8lE+HzYJWlTFzrECh+k+4k
Q14UNdLvMttIdIKrIFDvDMIZRRQkaz3FWAQOKjNKIAU1laTWIj/020dSTF6EdTKb/DDIdAPRniKP
DwRkLOg1evmURTa8aCPDN645pJQdCZnYBJ1yiWyZj2YO/kpypzigqQQBMlEDRWgyMmmp6qjcJXGx
C8o/NkOzplH334ROPib8Op2xGUxktCQ4rbi1jVBfNsZLSeoaKx23ItlCkpuDFhcP44Q7M8F1qVC4
jQPZUfgQH8cqhHGgrOxGL28JHr7kHj2CBGxP+22c4Lt1M95YbJAa7lKK/+XoVUdbk76CejYi5ODi
+AB3/VFCmxBhsfSgJpTlrYxNOYRC1SaKW1HtVvOCV+qg5wyHMYpn82cHEDALX6CAu2QB8cTDZEkx
vUSBcSsAodutcqhaQGINrWCL5yKrrfeSSVKMkyHIVMT3GdXugxjNq83zktWEtvYg7zIQF+Be0vwS
MlmKtWXeXDSiaTUcX7IAmC4CJ8v8A68Ke14261G5jTT4gPLHyPx+ViJUjCHV0NhZU3lQaxIHtCm7
z9EHSuIxIK5LKoiOtdubIlQZDwRAabD/+tNHEUibZFYg5egqmQI0po1OqqWhpFOYBQ5fJG+So2yv
/HRc6vYRqcRSgySDMZcxnqcpLDqkR12UAZZwaRVnULMiQh5CE3GhME+KH0FbSl6toIdUom0jPtxV
OA5krtflUq145xCAAuwRPTyhuHz08j4hsBk3Cllcag8uJPEeDangGUTEi1cYZqcml5fC188WTpQW
noVi9A9DHJJTNaRfqToURCuNx6DnMokLUCX/3AoGdR+uTEHhij2Btfb/WWgL+ZcK5n88/o9FgZgN
paytTU1oeE7/W8Gw0BZoCtlMG6qOEZaR/39LGOObhecBPDSMaAogjbrn+6KAEgYeArWLxmtNEfO3
TAwEQlKi/Igv+OVHN+cS54eFdtX1qhfzvd1xJ1fLOHVjCLLNZfiA7Mp6bhvv1fvxyFgyeC/iZ+Vj
AqDlgKRFRHtiHbeqHNZrw9l2WehNF+yGEs3b5UOJFuaH8RG++W91yl9WjyQ1tUsmCmv/gfht+ES3
/qt0q7xHd8qTuikcMKNLaxeEG981SCNy+GcdrCCzYm9Y4SS9qRBi3Ybn0AnX/vw//h19Yhm/t658
t/QtfSO8y81XNDMgpXcMT1aM08yLz16TKcdCM5ljLt5iy7G+7CdIPh9k7JQClm5o7u13crMHKqIv
Fpj9/K+KvW21OLJI1N59QRO6CFTwAigPGQD4xxEhDSPSpTKeGlyPpZYzQDnm48ocSEdH/+8gBDbF
vYySGSmReDGYrK0qWMeH/M7/oHlFge7YW3tL/cWcN0jXNT/LAw0k43KYBm2C4/6sxtsSIT1XhLpp
X/lvgpicbgsSmb3HItigHl5QE+37lb6rtv60QC25qFD/kC1GYjcLifMIgnaNiHCJv2EhMdA625Yr
r6yEiOib9Go/IfbstgpyMzIen42TufJwtS/pj3CyivR1ar5acppzFuz35aZ683dMh7s3gHaL8B4V
NndOs9e3/pEvIV/mR/sb8377yc5JvgRvySOOf4khSQNVbiGdwhfkXspbuLOZnm8RVx1kJlML+aEU
6xI0FVlcLMV5kRIqsjtqsvQgFnDdNvrtY7J4JClmddjhklloy9dXbTk61eL1xDh1QViBm+2SXeqQ
drABK7Y47Van59XjYfP5Li3FVlyAjXWutIJl6gC+XlztZbyJl5/DgoQcAKBENC2TM0uR5BYhgOMD
6+34qyAu3+JN4xpX/blxiUojhwM3htu5WExxjNiblX+pHrJXHIB4t6UbVKOW4zneFsruDfNIljT7
yQ3WnsO324CWWxYupA7wWQm/GWga+IzGRl6jl1xCS3bBNSy16V5bAYngF2VysNR2Out4skSWrzNE
MNvo+IykLYYTxPLIE2abw6FP1skrFC9i2yHGBldbX5fh4oBE9xCcoDXWW+scnIi+O+pn6GYqpIQn
bSO9ME5o6is3RFyvIu7/FwQPuYXZEs/MCVQzEQ32/bRpds2uv/QXafm52UBD2l6wLazlc3wzto72
OJk7bKvyInISaRndknrJ+yRu2ZvRCiyu3Z5dh7Wdf3udJDBeD677ZiEcVttsHMjvu9NJQlcfEZeJ
O1Y0BBZvCxcG78oGbvhhrmRtsSER7Rg1C/8YbiyHzAqq8ERZNi5vrebRuhjKilFEvlmkxwCtAMxQ
MIy8pgTa9Sj9cEkwFrifyhXCwEW9oRzpyNVeXDy3u9c02ckQRKf9samDrS1epC88QtYT76hsOE4T
eZzxMruJVvpjekZEplNWHsM1B5KT3Wf31oz+JTdScrIljMP9/N9rWKQMZJZutpzn1iSwA1HjH1DV
keF0u27nrfuLOPQMJRewYJYXAEmbbC+cVDobOYOjC74xQgYPFC3z/4mn4ZXYkrX0hStpoa5NCxzx
u/XOlKo4Ba5YB/tq1yy7jerK/Az9HhIxXOZ1Li9at37Mjv5tCDAM04YTrRDGrCoeZe6yU3xR1ysA
0OtXf4lxnVVx/VkJgl8Xkr8cOgdRRZmtBcW2NO3V1G0lAk8YOTngU9aDvSBftevQrBNtN5wt1eW4
j9+iJfPYdeHY7riBrrQT9+RnSvKBHkba9AdUSl/Tg7Rj9qqs3bQ5kYaq+gtS05gSrqLjRw89OdnQ
JALHcVuQmkdyFG/tLWxKIz+QE9O7ElfBrQvS20H4wymAeGd1Xy15dVyQk7vimB2JJ/zkCsCJvSrf
MHMbF+OCNQRJCrGh5kK7w/eBnPWfW/7MCCOdcQkKBBIf5pLirwY44J1QG/w0wPnz4/8Y4ODSNNAn
KExxDG2ekPwxwKGI0Q1dZR83F0b80fcJzpxKYRIZNdsuBFYQ6rHv5Y/+zTZoX2ULcgijJutvBVtr
sxjjp/Lnl1/d/MVxkRMG7FV6wOnsWZnHoRnGjl0z/PfD8VltGD1AQ4hl9UGdpH3T0+xbeW0vUgu8
u1XDK31WouLMAzpnzCoP/9HOrAwnqLA0WkTmlJrjTyPnTR4cis6Ao3GbA4pR2nhvNhXNAKeECs+v
SNsbvvK+Ms9N/8EMwCWz5tjb9bOZJB9WUuPvGrZZRVhao6ziiXt8TIoVCNKNHYnnqdevpmm+Ccu/
ibsQUpoWWQtSzI96nt0iVdiBHmZHathryeyekzkPZw7G8XWGKvZwUknMMcv0s4gtY0GSzU7KxbBI
TF0QHjje+U3wVPfMY+YAHmuO4hET13/RiMekG3adzKQImyPgSvEy5CYcncr4bLk2cizb2hz1E+X9
Z0H2jx+CEyELSEE9oc3ZQHFRLCo6bCVUp0VnyqdkYlUZJDu6z21hRcuoj3aELzGR1i8x1sRWSKvU
Kh0FOeA7WjlowJ3/URa081p8EAz27cbYDyXj87z76AdzHY/eXah8JbLKcKXaZFwSoSbumgxSvN2T
41c9BG22rkM4LHl3SsjLK9N0BSJlg0oPv0O9gRzgiFJymw6mrS9ti4pdWCtDDxfZTTBlT3qbEALl
HWt5ThCRWaznCl03CwprBD+Y83iV3dMya4x3TRPXvgf/qoSbwldc1QAgPtZQ7TQzpZIknLK0l0oE
ZktFKtc01VurhVc/Lvd69NYn6bIvyTgOQnmd6gVcTt1tDZx85oih0XyyY+4Uq0YcMmFKYBbe5seM
dthSPLfWP1iELiWUD327DWBRj9m46scvxiFOQiYxEoVE1nddDCI9MjbanDBrvWbxWTU3kwqwUnmQ
YetqCoRtVtKo+5zZQ2kNEHgle1mHD5VOiRU/Jlg2bf0l1cPFUPpMQay1wTQqkz4xDC+UCFD7RA5i
A1rWM866d9HrdtNUysq3X5sJewcxCvr4lcWI3SZyp1iCxulZVoANeCbcNHQgm4TkLYMwWt2kXU9k
5LGUCKravwXpbU6x6qsb0hWBL95VssaTmT9UMKvYnRvcM5p+pve51xJiSPrG7UOBrP4hrr39YFnr
BAlIpfFa45jxe6w9qB9tQKm6sWspjwvNtf0GTggFDIqegaxK4FTNnBky6rsSeCh/EoZILUmsBCUO
XVsE6XJK9RveuxsVZuxUMw8L2OoHr7p+8o2PhMtYwc5bRXdMXVzVV/aFFq4jtb23kh6gadoamzSU
bLbwlYVwhxGNkRnPZCo8R7H9SECd7MgzaQ6RyydYHwu8Tw6ILk5aF33MtUCtpaYATIhvlFFaCKt8
NiaUFh17FVIz5r1fzy6ajz1pVeSBmdYrEKKV2dcwZWfPDKRXlSs3Ey7ECFeBSyNBiq2ZvZV69Fxk
MicEAPo51gVSaURK8pQcSyAvBeXAxLbKyF6y4k5MhFr1VDq1/jDJTP5Q2EIuZZZOujLc9CCAsFJ6
roHasSFWJARdW1v+s1U8e9Bs/sk3NWoQ4p1wZxPSLsvirxWNllB/Ud5bf378Hze1LeO4ZLRg/7Yc
+UN5bykkQUHpQkf5+y3+x00tvjEygcXAA1n7y+ZPikadS93kjsAcKc9X/9/YtTAV/vWm/vlH/03x
+MOgItW8kve+J9zOaF21Nb9Kn8ie9JgF1c2ALjdSojtLxl4/eou06u4yszkqttjlFuom5VWO2JOz
EMxj9heVop0zAUEoM7adcUkq6aSX+tkY2OwN6iEcerThQhY7OZPDa6QB4VJPxM5Dvm0Gsl9EkN1K
9DWIy8NVQiqivZChA568UH9Q+Lxrjf0U8/ONDHGN4OgxeNUDrnLBwrOHKmRdRmty41FHRaOihg8c
IyPnYgxd6CtOk6Loip8qubi2IbKz9Cj6y5BqyNXfSsS/SU2BTp0SWOGmKY1V3OjkT/fbYTjlrJjT
VHPC6lkmIRrll5/g8+ODGGLUklgup9VEcD2jlm5rIlRTEePYmb9j0HlOTYJ5rZ3I8crYxabT58Tf
Gik3QkNDMDgYyOLBlwo/Kxke8xJVUkSAH/PdSu7WdXvNIO5X4lMrUb2Vn43MkAMYzijUfMndeO1U
heExidyNugY9SOIE8gUZUWDo4+xhqmTZuyydOGAj5qVhweJXeQAKOXWPuOPPKWFVsf4SjdZ7kIGj
DI2HhvEIwBmVuHavIEABvYM+DCu1uZGJpouL29CTrimeRRFlywHvkZWD0MWY/o+u9Q1NZcWNc5aR
5Dzv+4tlLbU+FfMvtf6vj//jBAGgp8rK79y9mbzyU60Plw2/0Hdbz/dan4Ie5t7849AkYP754QSZ
s1zpD/72opaP9a+HB47uH35re7b1/HB4xPogdf7YD2455xBWcyKhTTRhBzuhlZMT+0qy62X43h2y
TzaszwOCIcxkSJhL9TwQeJgS0F7UuTN0yl0i+3vFjjedgevQQDRBnuYUgjCjOtZY7YSBcs194VTo
4/pRe8eqe6jyatWZEMirHmU/VhNOhAJpf31H0kwBnFhh7aGmgJdV46nU9dt+xG2i6tJWbuPTMDDB
qONhNeLEARz9ZLGnMlgPkVTUw2sP7S/yfzAcX6JIfJSNfi4zDDC5WhdLkQyXHLgfKx5kuknTLhqd
TY3kT1Twtb5NdP2AjHVvGO3aQ5NaeFthecs8FfdFO6y1gI9RxJITec8cP6sbgLqbolwYXbIdGsyJ
XedkUneW4HZO7XhKwQXaIZlcYrpac2SQEZEtwbgKisdRgZSaeem2w7iNg2rZSqRPZQ9o4BZlzG4W
eRe7ZI+KI5ReI54z1c4OwdxB9bRSuWG5ito9eYZYT3O7VfctPmU6MEU89T1pB/Rl9tygtXOrpno2
GQvyg2FIewrHtT52z4ZPkDXeIlLna/aqeDv3YyK/yUn8ktoUU4G6R0pFIJlfvdtVem7bgdQhhl8B
7Jl+jiypxuuUj/eg63ehjlNYxb1s5vt8YnzUQVJhT5/jBJOZvLRagad8Onn9e8RINatZiU6wIvzo
4oX2XpXqo1HN1ba+0QrUb/OuL6gcIx0PuvXRh8hmBPnkYrTIR9KialX2xsGiRDVDdW8QODSKZmdS
s4PmWac1Ke01cWh9tbdIW6tltNidpUNGMa8NQX7h6H1pLS5hre9PXaO/x1WGAN2nokokCRNvxIZU
R5dA0/EPPiB1sFEGRgwOM0VmP/PXByTlzS8H5J8f//2AVL8xthCqsOz/jC5+ULOo31j2YCXhHPy+
Jvp+QBrfDBWTpYlvRGB7nFlX34chxjeNFRBwUpbm/3Gh/I0SS5X/LGf56VdXftkFhUWfKBWJ0S6W
uOcItQdHTk+6grRDMPEewPjUI0xxMUJgzYxRbyYE3tEFynHyJno2wBraTjugE21Mx2BeWkXibLPS
TepDrE6uqL+EjliZpruNn8w8xd5VHiZEsmZhbPFdLYemfhg6eEdx+FoRDdP/m7vz2JHkOrfuq1zc
sYIIbwb/JMOkd2WyzCRQpiu89/H0/4qmiG42LyRwSgii0CpWV1aacz6z99qsnoheg+V3zPWCEsAL
6t6FhOEIpEcFbbY3zYDNvjDvhAmTtQBsJy+vmKuv4oB0MZIOOeyHJZq57h9DgbxOpbl2LRNkFIqK
PCPcVQVmtOgkpMiVZlQ7qGgCljsRJ1YHYNXvql0pTDaUEruumDZEAyVWe8tZglUY4ybtqZpoYXT/
ZcLQLpYajuIzbSB26WIvsIiRfQO+Q+qZFfxKi0dl4SSYI/ELk4vj68UxAhepdp3Tj98Amjut0XjT
ILkF2oeaFijIBDcCeC2nx6TP3C7UycMrN1WcIe8mBg0TKkvElRVrj7mm3g1NsEXzD6BjZkraer0C
zKvDHNZn2Pb1bZY9ieGX4Ht6yTyXMYwJ3yuR+fufplFxOsDQIbjDOCYxguDtbnw0CTMUSIEYe/FO
hDahp+YlGds3Q0PIUiAdFwcO6ti8grL1BjZZiGTtyswdhmdbs/5KDRKcwzw/DVNfAu56901kosAi
jT46UjM7c6ESSBrhZ8scEhcdRoa2gn4bVeqbjmFuCGJce3J9CcqiuWTJyEYoGtptndH0i2knIeYm
KMuUPybhOljTJa6zvdgOq0wkO0tFvl+oTKcEhHorM4X3n4tQw8ita+K2v844VJsSt3fTv4Y0tJY/
Lp6dCcSGdZ4gsllIivtBBwlWeogmcat0uFlIoGiANMRy+NkZ2ruEENiatX/wycnefOHx0+lJCity
67+Ulqr2y8n5f3z/v09OVuWSSnuJQw9h38/cHr6iKvSZy5AYU/qPxlT9DV+Cjo2cHngB+vCz/jg1
1d+UxSSOM+9vyf/khUL0p+Hxnx+w9et5WabmqKvAQTZtvcRiq8wvVKW6qyLzVJQovyQ2FIJoHEIR
niqmLEl9VwaGjcMEVVzLsOhSGelk+6h+Q06Fekc6piYY+kmU8nsVq4XRqds+IZvSIsbSkvYIw99U
dsyZzJSlqYg68e+jwDrJtYawtiV4R7uggN5WcgMRqCeCBegCxVh6k/2SFVuE5Ir6NCaKLlVHUip1
jxl8jgJouMV5uA1r8zRIiNjZLXcolhucRhORpqbyIeVLSplio449hhkwn0zAgtMKK00c10FFjVMi
EJRuJox4fUCwMryggHrDM3DURsPwmrrdSDibx4ngmMrYIEwh3FC+jnr6JNZ4VmJqqyrpd0UekTSD
TcFPqWADfNlNXm81cTjWnOqIGM+dKr30bMgXCqBpTht8xC9dEi38HXSG1kLl/azSz4kocyuS7o2S
vWokPqDSuBL4xNDt1ZdR3mkIrThrfNAUKTT/ckECl5JF3cr1NE7HtDNPYYHXQq7fsSeyVZfuAt/E
C5Nu9bB/5iNwnrPWbUb5W66le0mD6jwxRURqxVAQrT3VvhZpmLEq4aXrn2Of/ZYQTV5S5fO9gMdg
mVZG17jFNSVCv+8JFIARualzNmNRepIm2al79X1BcpQE0xh4olJeLiNW9xI6NK2OLujTYcUk0MYW
T1ISkJkjM0U2VUiPMkwEhO/Ch4/oB8W9Dx9pXmdM9iflUgUhBJeOQzht9ig815JU5HgEJ6DhTDaZ
wdmloN5HXfbWS8oI1XKYsWiNGEzqLsU41rIp6NlQ4yS0R/iGocokX5d6UCFRsG6kU2aeohCISQZu
wNQJIjUgx1HX60Bpi3XGANDOc1QCVgVWm7dW0aC5iMexx82iLeg9MLA6VoepQbLYDNMmBZ4pd1O/
6ntlgxGUcChtJ1kEEuokLAoE5OKFbCmohehoJrL0T27zIdVzUsoomjiIv8uO/nObz2H9pzb/r9//
RxUrok1SJe3fJafBmfujy0eMLQLdx2qtfldX/7TRY0RkUTuxhWKEKf600dN+A4S2nNSipCxSqb8l
aJKsZWP3s6AJNflPv7nyvcj9qdWXWsFImcHBUhAVRn/tQABEPaURaXU+sefEM0mdCUhd4NTtMKPc
j0RS6QWOJekzH1A96cVF6XMPHKpJH9YgPzQpQWTyw1p6xbr96GH3Ta1xgJU974Io3iNt7idcD+2t
Hs3nyUrgEi0uXmK4CWoFPHELaob1aUDeslZ44VQ5yTDfqyG0NXjO6DLXoZovdJ9TO0Hgby1jyfSE
S5RwxBXyR6YHG0wMWj2dpCraDjkaQIb4vjnD1fwK8/d0UG9mEd1zD3ohFY+o2cpoXH2NKifoQSTB
j5jCW0qAKxvKKMVjKbP6azEJ1u2pxzjTNQQRjijE2wqQweiIlDJdHn12U+NVuI6BhyCZmXDrMCYo
aCLnbKsIj+VAyTofBDmFtQC5rA5hsyeYeJvUNhDyKHH2aAY9hei8igq8ryV/Vf08A7jUC+SMOstM
4AV4atxQMx/aUT+H5qcZIeymGEMfLkk1QlgFzllTjB8ALE9QiDxZvXSYpYWq2gw+0mdJWOvdlU7J
buXimpeE8nYPFIffj0tNeBy7u7SbNpJPk1uS2R4jCBUMgtijLlRWfov2paiJ4tS6+TnSkNGXBM1p
yhPmGcQ6fvIUatMGLT/YNOzdinYc2g62RTatJUGG/hLu9Sx/wpX3Egu4ygQmPH5Cn4GfsPS5O6oy
dUaGBV4LlALhP9nQuFQigWFuymxC5+JS5hkd0FzMNq4GT8eoLuQ+xhhe6p4qvSpJKBzoyCblG3ja
qw8cK2n9/VCR6yib5VoLyre0zu6pLo5lUiLpAdAb5pkb12//5G6ejgmao6oR+qH/125ekjjOfjkH
f/3+H+cgRaSyCCcMjdNrqWZ/HISIKWjX0X1aS1vPDOFHN6/rhgF+UmcUsNSgP+pSGn1RY8mCnebf
X/o73fxfpQ3qn371pQL+eeY5xelshCUWsjiEcMLyUmksyKtFaytE36zEpiYMSpjYqRZuk0A4TOIX
UQuvkmY5BfBDKQu9piCSV98GBTQ2iU19zsxpFoSNqJlfRiuCCqztpiq3kvyJ09ftlMnpotLNdHKj
Kj5TlBp9+IA9bKsmWE7a0O1wcxasoDMwQGkegYetVn1CbGSh+nZL5VI24UA2bLSdLXBkZRrdurLy
ojnathJX/zyGL9g63abkiB4O6SA+zsidSak65LPIPt3aBrnkMolg8tCdJrTPmjUcDbm75U300OTN
S62lMPTPnBZs0ZN7QZEuRu8nbBSyU50DRA7r7hZrxkENx0dNlYhr0s1HJh93g8iob8hkuxqGbRfw
14hEJYKD26s1plR2K4chQTCK8RAT467qqMjE/iTnT11NZF1+Zsxm+7m8znIfRRqCg3ju1qlVuyOS
qXyed+HYWtjfEbRabe2WkPmyRNhNsfEO32Utq+m21GZCeuENpH21y2O23219DmALRgkyzYHtcZ+R
lTlT0ZbBS2kOdNyI+aJQZckkJXaDr0XUidLIDdzgHEokcAQexmyIDJyiRX7Tc/YzdBctL+yMbbIX
9IPalZ9lesMj7sq67jJ6duVI2I6C5qbVOm4jEhk4/n3uASbkB9QexvQ4ZVsV74XBjQEAclMuV4iO
ZlbGDtxytzS+xrtpdPSJm4C7p+UOii1EBu2ppAXPlNrlE9iuoHCXE3GuRkzrwNaNG62rMeYN2lXh
pmsl57u7M0xfEu7BKH/35W8Cd2PPHTmQ1VdawdZi5lnBPEiiTSl/MA6lc+eG1Tq1X4H1YKLlh6e0
wtTLbdybBFlwO8fc0pZYOrRXHtu2+0CqyHDkPo+513Pud4bBKPtRBcb6s9DeOqqASdsVfbinfp53
M1XCbOROJVcfJawKStLcvBSQp4ZaP/rKmwRfe8h0u+nDY5lF+6wcN9hW8ns+IqVtRMFnygtEP/BN
962jFIP/Q4gXVUSEw0+BiCq7jciCXBjPGsiqwjL3OiYAra13glIXhxI/Wdv0G9QYtlqGXqooLuv5
q9KXXu3DrE7SsXj6J18PKocxNB5yAjl5//uwl+Hrn6+Hv3z/H9eD/BvvTWh0gIC+Q4N/CP9N+Tdi
pkSEdoaoSuzLOJl/XA9MLZb0KouF++9coT/GFlwPbNDYrwEqXr7pb+3TsSj/pU7+00OXuYh+vh4M
o+uRy8n+JlLCxYQyn7UeX1uQqIKtid1pbIdtb/au300PkZl/jGW2KRZtUtduE1TtZgm/ouSDk2hs
pi3K6ZaEUD3bWtN0ZDhwwtsAkBaobqs7Jf4prN3bMhC3qd95DaBWolMOgk8W2yihfSIuYUcw4LZh
CyeFZCpEi6es4kwp0ZwunecARK4Ixm1PFSTUCX0jZAO6T/zoVx3pS6OnBwpl29dMt52fzAAKBbGA
cnoqS+0JLCWuggnkzqDQeI6UU7LQHqocVc6sffmMlUclxx9vHPFEkElQffPTr1zC72TiyP6qdYJN
ZolxjLhqFQtDgWYb2bmMJ4j3Ly3Zj3L9FYRgKzsJcL21HaVLxRoN6uRGhVraIUlXmq3ecNxUDdvy
F/xKK3n2vZxMpzl7HUWWVWOKMAaHvbkk1kx2VjQf+hAwkzDKN11uv/nVpm+ffbU8jD6cdEIRYRgx
+0mYUPL3cJ+HUFPTVQ/qwWcgDjZtHYUMjRTN9YcXC8NkpbP299UPXS7d1pI2CTS1VoidjvWd0A5k
ApNBLb1BGVoHQeHOpXFqkVVFCvLbolyrfuGh39lPtBn9dNSrY1BIRObAmLHO0E8eU/VZUIDMZABK
iAPoVNJ8h45ZgkzkTeB0fbPxE82bjGrbNKjhF83UfJdnKjb44aL4hWQLYJpF/BgtQx6zAOJUqdCJ
cuKTO07yGsVh2RLaRW2wZbtAaLR2HfD9BRTwAJKcOPtqGQbEOszaLn5VVYXxguaJUbqTk/cOCqhi
4Xiz0ntNFGZuHUyfuVpOh4FIibyqz0OfgtybuGzMb5qkoOULn2e530xl99wFzQeM50OWmEffyF5K
fhImvPNcpNcg9m+WnO2Cottl5OS2XCcJEyUAq3tuzVVTYhmfmHdPab0d08Geh+rcUW5ZUu2ZQnYa
A4lPorKOJdPpGI4lrWyR4AvzcYh7pmPJXuvRSrDB7APflcz+XtBI95jDQ1TB+zAB8vjD4p4LDswh
o5owCHatvIFioF0j5LvM/yYI9bXBKpo3wg0GDWh9g4/vclMG6WasYrcnGKDqICRqDBrNeINB6Owb
tWuxaKk7PlRTd5GE3O3V/Ca1xS7SRHsM5+sMTLFLZwQh9aqKEH7jJpAyjKQTnhxqhorLsG4G4B/G
J9bO6ywQPrykPGR4mMPeQIYXAoKJ8BSpZrqAwDaWauyUAKRxH20zVCSMsFinVDHmuBoxCkHfUli4
WRk+oIiFAbUOTSyh5JoId3E/n+YAZm/NeHPMTuk0pP/o2byM757hvCzSfuCA/49bzcVY9ueLzpL+
8v3/vugMGPjM2Gl3EGsv19KPgZCBEx9tmI6Qm0vtd/PbHxed/hun3vJFBVu9QRv1ow/iSyIdEhk+
6kIU4Gb6G32QxPX4y03358dOkuOfbzrGmbT6sZ5usrfB7Q/mV/+AfNILrqPyKG0epv4Md318aE4w
slfSd9vPtlqJtvHRO+/zhmCaU7AhqM6R2fOvIIle8XPZ1Qqj1w7+IlRG0iu++gNIsJnM+Bu8Duxb
KxzDW3Ut3oYbmXq0CmSS7mbPuNec9Fh7z8JzdOpuOMV25aE+hHx2sGG+GffqMXjSVsfXtL90j/Do
h+Nwl7nMq4+pwyaUCvo2rLW9gQn6MdkpG/VxuNM8fRdslEP4jDQ7SNfZbrQ8zhoo5dfwjFJ7itf1
08Lq6Df+C1S08F5HC3LR7syt3L2APW3zbXRMbIbVhGbjoBE+oYOrF5NFXQzsyEcD8WFItiXeYRZW
NsUuHj0ksmnlaKAJeFDpynpubv5awcBLUu2pbd3pKzqNh+aE2OAAikuckM3b2uSBohXuNeIKVuI1
3lY36EduyxM3TCsSZ70rTxApkUCiNq3TnYrVYBO60ZIuTAIyCH9b2JfP0FhZpr4SFtCuhivujnDd
es3XtCtcY1t70Zv5OGxu5QG9yqkN3MZFNjvYTGPsTzqlU+OCRsDw9d7tei9+GL32ebI7+3MzLU4d
nLw2L+xK81D6rwq32mA13AFK21C6QEXbwrSzvxLvc8/61x5sMGG2aQNKtUUbVuAGb4mHp7F1PExl
33XFK/0CucW2WAl54TZ501bWA55o7RNbio2vz+Wf2CP9Nfpv13T9U7iOGaHjI0q8nC/RDD1VPB3c
AuzAxXW1SdcCBskM9xsKnI/6Zuxw8D7GvNT39bp+RCEdr07zCYsM/8oQOSGuMf9k4EEnuWmVeeKm
3KV3Ep5Ew43sXW1Pe8vBTehav79+Kr+u67+2XufGD+Juuma3/KPnT+lDAgvKXwWbdOsfeSh7307O
sVs4IEpXpk2e8bTrEOKthy+Bz5XH9P+TFKMH3vsrfsAe/ZEzuO/f1O3dvHp/xqP0DKPnY7CPnb35
7J6Wr/cHi08PmClbPelu4ZpXzUt2cL5XgLrcZEP8k/vQb9nSPz4cAdke/ePkym8iHfMqO72OBz4x
Tv8Q2ok7b5g1Jju21vboQHzbJl+1V226TXTWtmgit5iK9vNl4jnFmBE+Rp7+BPw+8qZ1eXiG92q3
jwMvAO9O8h/J1lvhQXrngZX2cJUuSP21F5bu+I3k1eT0LvGe/HseGQcqr9u1/WKCl2zbFb7B+4/D
CZ9i5SLud0BDWZdwZ93wJamr6FxjX7K2wCCwjB2V6+iWu+pzkkGBbQKOjtTGsSd+6Ct/tRM3OjYG
myKxgiuAwhKOCL9IjDzjActrsngUcF8NjR2cQQNJwUY3vVC9Tx+nvb5Jd5QmI9U1dKUNeYPTuzgd
0iMuKyebne4p4JEmK+NF7jweD+ZBEabwVtBs2YclzNdcSjTlhZqi2MdrKrrFkyqemk315PNPFm4h
ltTgTELJdflc8OaxqQW3PIW7ZhdHF4gDR/6PaK0RS7KRVKdRNstvgeiK2ctRKZf/nRo74pnAsyni
qIOYvcpfUv6jHEBulw77KOO9GG3OJMIJR1Zha1UmZ3GlvoybYJefMaysg90o7KM6B10HhG5dC/b0
SAm1GVg88YRhCWYI86paNvCPT+bAQ2RbXqysGPGukpO/Dq2Nf1O/sPDgFVSc+j5ygRmOW8AgjuX6
W2nfk0jtVTZnYijgGFVRHHxLXiXtqJVEbDnGKXSgC16+fwNHwRWh4PI2xCzhRtfolWQk4k0L0z0b
3DeVTQz4Jj4Pj+mZr8BkrlbKEx4NnIMetMQosLPHfM9GgEM92tVn7fD9RuIustFqvMRecwzc1nfi
M0JHaGH8JMtD7vtONdZU4Ers/Ky66hsPx4vBKTkaH8mBg6s/1BeixqdXErLu4JosD+U6NSvF874J
LnZOw476lWTfTwTZrmCE4ENEgiGtpk/lpG8FDsl195JvfMQqW93hD6fGpmRPPdLXUmeOnNSrHrlF
0nuq432/RYz3HvCRSGwCEI7Ct8rJDks0HZ3LrhbXLREla/EjvsHQ7tbFQ2v77+UO0pV0g611X94p
ld1sFdvCPDjcE0qau5Lrc8LjMOfckph0Xep4EwheEa3FblNucDPH4ULWSIFpnerpPeA9XtHd5eaL
kW1D46rIw1qyHOZJxil6RCFknTJC+VA3fU64ousnKTr7nxTr1O/6JTnqSJ1O/sHC8HWCpwforXW0
lncK19WEsQp8xkbGBU+hEa8h3GrBi4iVtb2oDgw24zRwgPI2j0+si2VmcwqOLxbv2C1XmKrb91wz
cLrgxL5M4afB3oIIr8QmWscMdkHiIMmZZ6c0eTNoT+MTVzVunHskNx7TUOIpIJi+1/fJrt5PF+Cw
x/jeGG9F+uEHX03IMgnW+54Xduauv7Im430dsOXKgq3avBYlTHgJWwsJyZVwGwM6I7pW1xxcE5tI
yFup0F/ryHiksc2vj619il6ah+wCW7Gzh/mUBBlL6m3VbMRx30AJ7VfDtvDUvYzj1qyf8mHbWA9h
whx0hUUWA9E4rqRHLUttiexSKTs1nauNHIQqTNLhnGenynq1OBmmc6pBACNncU1dj7r9HEDSbfJr
c+YBZ46YSQ9FDQ+F8cEtixHkZtN07iVt+/0PbPG6VX+scoK2ELdBD3I4XxIYxJBwE65IayCS294g
qapmh/sgKHdDsyfMS9Ze55b8Y6dCNYSEMl6zuqoiz4gdRbjzm72B1Sq4z4vG/eeO00CA6RT0aBhZ
D4uKQaX9n7bOmvbL1vn/+P4/ugz9N9AcmsgyRv/39OuPbQtdhrkIzy1FBD62OE1+jNNQkIN+IQwU
wft3idCPLkOFH8Za0dJkXdG/yyr/TpfB/vpPW+ffH7kk09CI9Fi/SoH8WAt6raRlHdThsiR5liGm
tUjfGNxU9RC5yRh70LJmhbq9ttjQMvXO1j89f5ffl9z/k3fZpYjytvl//6t9/zE/L79/eQLN5WH+
tPxmK5+pY6aGGwOw5IyJI0XyrI52Yo4oi/awuF0xDdcRcsG5fyhT7jwTP8ucrGv/MWlfxIxMdhLG
PBR9K93c1wBsUWWtiuZN8ncNZ94iwRDd0NTdTj0PKVw/xdpAabKXAOjQSMDXUF5a72R42EbM1K9v
XcArbqjcV6g0Kk7IsC5cwRT3M0I/rpVQP4YtNOFaO8rpxtAOGcdhFlHBWBxzMMxQLc35PQxT/Dtn
gXmfCQQ/4ZxsNQ6ggQIsf112RdF8bOpgE2MK6UlEmM1hl2jZIcnKR1ISnUARd4IQsp5OiXqgbpes
AwrNCIR4V+BdEfjv6NZpzaFN9zIa8lqIF0EnyyaNxInUfA5zwE8yhTtZ6hCJWLZ302uId0Bu33HL
uQUy9qE6sZNqtVMwPc48J6386KfjGqwvhOenAg9egSZbxoLYx+IJ97Gtt+uRyRpboxFaY/6STY9S
1K5mFEGKdkHhhk5nP5PI3Ljg94B+lXZfbay28KRmYbeeE9O/kLe5CjV0VzhutGonVq0TSemhs9qz
LPYHw78E2mlZToGQm6P5UvT4PiEoZ3VxtABBahyIcsQkEQmvOvK6wafymtzw6rEhdTm7ZYnoAb6F
owDlOPjIIjgbHJlJHB60EeQwAaJ6dJktfYNN+lS1vLqKFUMRpj8UmSuTRdKXIjM/Ik0Cb2JW12jE
kEXBK6DbmWeQoLpm/LJYv1gdp6pfllh1AKxB9wSt5zQ140x0ckaqnMI2IyCz69aKTncmqrahZe5s
kCNksiZSxve8wQUUaVup4FImzkrTu22dCid9bl0x1rZKrtwMJpQ6yZtGwrpMFrb8gitFqs7mwLJG
ak7C2N+PwrRjyH3f4sNQwVloC+Wmf0/g0BX9JcMJm1r+qVXLnT4Q9jT0zhDGBy00MTdjwgY42Q1P
SgZnK0X+Nk6emCd7v1Kukz/sLSQlitlcyzg4BEL4Xo5Ru2Fv+NQT0xdZ+n2k0JJ12ZMkzcdOq/ap
L4ErJizPxz4qVE5Lsz3pXPUKgVlqOn5pfJDDGOaHnmofJFOM1f1M7B0SiZveUbYp+4KnumZmBtt6
nZbgXMjYmyFaBQOs9wIBF1C1yTA9yKbumIq3qTMOFskvehAD8+jRvCTszU6RiHSmJDhUOatjBT2M
wYpxTsBmZeaSDSCfFllCJpeeNuCNW0zaHcHlUr6SxFehTDxDUL7VXXVS52EdQvwfoASH6Xzo2umh
MyIWa9YthqdtLpk6SkVlCHdO75V85e+rcrUvoblCX1ypOQPJ8lPl9c4MIsYDVLqaccnpJ2pIP0VW
BixI9fO/TMHANSJyQjf+IsGgfITIkalPkXxWqpyI1E3A+MXUnQrQGOkBEoiI2ZiRF/NCWOFObsg8
rsl2194k2t9uBtgT5w7bak7X8Fzm5o7oQPi/EiLiNym/1jnINibhwaivEmmhdRXg9HHkabx3jfuU
GMd0MA/BeIT3hIQdUVCqswgeV8sEdZrqdVHQ7ZqF22nsyqExBaA4cMhnZChLfUUmLWa49SIkUaZ9
gra9Jms2lGl3QM61/beJYjGRdBQ+8apkhF8xvRJGUgWVNQHGQvyi8WbQgtz1sz1gD2cUv/Ls3Wze
iqByajVZ+8GTXIApLFdJp+61ktFIIuMjH2Az+x54kl2tffgwhrQCmBEgx7J7aRqwx8KXhr+4m1AD
ZEBfDacqPq3yOW7XGSE3Ucr+JZzdKtTsKLoF4SlQ0NxXT5E/XFK9tcseUhyDieDB7MZ1rMbbWktI
NRjv/mX6UuZnEzecFph22cRoxxunUb8ZxWOhO8H0aomHRQnZtgQLpP4y3b9l+WLDeROr+O5fSWNk
kekr4SYKvxIOzay/C1Xa6qndwMtd5cPbBANPyW668vEvsLzYKHQz3CjNKZR811C5mMIuhnGHoLy+
Wh2KBWunR3e8YXv/bI3XKVxiZ4mc6w6CsJ3qB0P4LMI7WUN7brBI0R6SsEMR+a1hNf0v/E3qGHc8
niJ5F8djwDtG8E//3BqSLFX8exR6CBex//2X0BbSJv6i2PnL9/+xkpVw0qC7IQKeXPifhYvSb5ZE
9oqJYEf+ntnyo4Jkuk09C4EWkQdFpv6TjpyFrMFo+wfc5O/MqUkl+6WE/OUXl36p3TpJG8VkIE4+
Th5zoqQnOLFRAMavsQ7igsvoY6/Pe0+0iq2o0VGV8X7qjTtLuveH4SAMhpOYNSY3LCLSgnBtUUff
jFw8j0WxU0G/VgUf1ap5HMSjHkpOllAjGKYzQLZXir0lGGutAYDI21JHL4DNeJUrs50l2a7SJgfP
nzOQk52Z9EQVsydUymooIaFkXBsCcyfn8WQOOdwl+smMbt2awnuzBH/ONikiU7AlECkaoD/oy7hY
AE9Qw/7MyTZv+Wyn1VsoQq7XPzRiSevGqRUGdcsRlXNYs5WW5bu5/iaZ5WtAiNW0eHpQWHdMxxDA
noMRQ2alrNXiKaSGScOvXmeBhHxuPlbA1yYtcko/ZGTD6dlVjlqabg1VoubAoavwwmoW79qSugQw
33zTJil7SNl3tm9Nlz4A/CCXebzPIxG5UuKZBZLkBvWdtNIm5c3Mn8uGZZ8GUU56KiC5SVG5G6Pn
UvSRg9QJQDjyP7gmqexZ6xa2z6UrBSKi52YvsBVrfGamsm7sW0W4NphNyinfFdyABU7vaPbfC18h
aSo/yEnzPBmDMyf509hNBy2q3Ab7psD8TKjrY2W8hObsVTxApvcknz9MBgSxOaO2y0gTMy2vr3lt
gmGv1UipCSoXq0+jrgiJYKzUiYmdUFmNY7RFGcYagzxx2Di3UVVAs43NTdelhymIdt3QH7okeCbO
9Ukz2muFYnwKDV4QmuqABLRCcGur2jSdtBeov/zQvNTWO24OQKWmo5UcunjEZijgJv6eEaXlgC2z
ngkKGSYvDaqtEMDhaiKye4FrlDofhfw8VCTG1ulZmW7V3B9GHZ+FsCXkAoX7W6oMiHfQHLD69anL
yb0EIQcitTZUJw8C0rLAbuWDZ6VPfd56hiw7MdwUuOsKoxY+dY0ofsldc02Im/TL/jiI+TdTKBBE
SeS8khMqI/GPBzatXZbsR/+htIpLTUJrHvV3VV7NyKkUBx0HKh34iaHJRGh0u4LnT9oqZufI1nOh
aTCFyCAbRjtqyGCj5ainYkcy4FZVqzch1yixc0eVartIO8gZvEfr2He0TnCG4bUttDuSE7yZvCQf
ZkFlXODVFJ1mi0tMk9ptG/jDrRJvWtFf44PgQFiehi/yVdZJHl9K/ADFEgchqey/lewUSaKnxWzG
JwJ1Lf9bEJyNMvjK8rsMkVgavRNzjlXjZlWJPRMLFGhPUoMUrL4pMYuNUttPbWkrhbWbOrz3uOh6
/UJPToaS9RkY6VYDTo8CpN4RCcWmvjCqzwRxDCplTpuk5TiJlPHNqu6bfDyX83gCYqStCoHRJ1Vy
GvdOFFJsSTovpaYyPGPTIqe3wJIdsRk8Sap2s56T9hH1r3EMkUzHOMgYzhK2s1KzQMpI9rvTmdGQ
6bwtzOLWy5YHvYdWrL4q7YyPq3GnRZgQpvuplJ+iANChEa9Llk84KjYTkccIGR71NtxGvb8v8oEw
QN/uDP+p1nVyGczgbhr0hzjTqQeKqxGAcRDKrejHGGP0h0KD/AbiTggK2tdXFtN2LfUPUUzkhpme
0Tw/+3NKg+Q/DgJJ0hgM7TiZLho4f4JiD0n/OuvyqiJFxBBGu60DN9aoT+OPXCd5u6Ju6tATo9CM
hGIzlK3nT+k6YJ/QNcDyx/QOaTB2RdIw9G/GADIz3Su1QNpTCRA6sZnnOdKEpVxsDtVEz0+mXisZ
pEQaVPRk+kwZg3R3Ur6CkWZxtCxikx787thH/ryYAydPQlwu+OhHIuTesajVIPeMUzfn9MWJKZlf
nCob3Wj3o7QurGsfCbdhfOetIiRgZWR1HygkX6kNK8vhwPQD2YKfOzP6w5kP9FzkXoXhsWYHM4jS
kwV8uAwaJoj5KvRFRsX9XaJoJyzVxHdHUXwthtnRR97WhZDtsz67SEG+2ITABs4eMeW0HPKxjFDD
a3GwrSBPSTILRIaigz5zgs0N8ega2M6iUlGqsveQ6ugdWDZ8nPQYFiz8ArqFulWZ52sEV3YlJqK2
ecxmSsWCcSfz/yRc+7yXx662g5CXlDI5e67DY9oQ5vj/uTuT5baxtNu+yx0XMg66A+BG/BORAHuK
VGdZE4QsS+j7Hk9/F1zlP21n3qzIac6q0pbZiDzna/Zee+7OBvMEyVlJ6lcKEZm0WTwxxcCeKU7X
qZl45cxvnWCWmewoYu6O0vwI1fhxBrpBhNhF9lwcceHpTD1Lor7qPH8ZKLFNwQeYG+RmTGsYQPaq
TdprQ7IhXMjyVuezok6vuC/dqFJ2SL9wwrYIf0fI1PAWiU2DPw/RMyeguh3W/CJXpeTSaoduOxTl
QRvNVRKRzSnTZouPd+1wOE62OAr5CmthI5QULH51dIpsZ1btFSX9a1vofPps7nE86inYj2Bqq00R
EwovMuXUMnW3DZ+w4ZER+b+sctKCchzl1ggxO9F0+Wm+N1UWZ7q/+gdXyOYiD1zkFCrQHeO/aTno
an/WcoA6/vXnv09ZbfIRVOt//eQ/1MgYLcnxZbqJbl1dCmgEG9+1HNTIEEVsxr6WyUh1yXf4XbRo
OfwErh8HpbRQ/1asofkHzaLJcJU6HRs8NA9q9Z/Hm0CcnbqKasAKhgmqDJsauV56ZrsCKngYmNsi
Mja9Rt4VdpvaSm+a/DL1cO/iCanhsKqih4TlVPegzdSezXNmnh1kBWnwOMnwIYifi4pN/0j7neuX
FkNkET5anf+WTT5rJOIBi94LwI1bUfQSOXuh15cJuV5tRAfdYsHVxLd2sSxiytcAE4zts9hNCMsR
6nbOk61FcLplNuvYOJWw0Dr95a/nv4ibf+0hfvrV4nn4+Q0qZtYnTRj0cISYMxoHJXki4AQlOIDO
MXtr9H0HeVyNCCdNBKUWPvrZelbIWSNvyGOK/qRP03GMJlfGyZ3Z7vgjLvt7uIIkotGgk4oKOw7H
3o1krJyH0c5ncsMouNA/yxrffryN8giYCTlWyBxB462GJbk2zF8jFnQRDJ4yVTCo2htUQetsajdl
DhYOTJxFUZ+MH1mHN53VLKvVnFI9bh6CfJsk2kat+w0RASsSKCA8WyuROuuJXbsTRitcN+vAErss
vIJwRNP2EStmdTNrDv/5Gc2ckNVeJ5NsmLQ9rAV36p4KR7tNxmFrZcV+8tMN6MNVTL0QUZXJ0bkl
ED4g2gbgUgDGQw7NfdiyJURwz8RlCG1XSZUv47DgXkrP8M2VWloMCdvVYND/5PAH+6cKyJlFmhhB
G1Rp/ZUYN7fJ8/WUsFc0ZckSWgSrlGsciRI8ut6dHOsjkfpqROlGvvo1Sp1dU6QXKyHhMBN9tRna
5E7a45c6VryYEZ7TFK/OYEMPQA7RRlDx0NtG7x2G0ZKxqY8Dv6Is2MbidZ7gpgBuUBuwkwgWuteM
6ibWzwUqe0PeMR+7VORbFGcKRbwguxYpPpseRCfdSqpvVTY+FMKbffxNbQSFut01YbXvdcy3BlO1
6Q57YMNv0tiExATW8tmCoDDmxlkNH8bkQbbFbah2TPbz58FA9Kvo6wlpQyXw+tfDF8LlYVwSejCl
Dvx84zJk+Spph62dWd40IixSbeoXbdyag7YuG+UYpxkogT689zUFJJ/1kerYoCu739LXrZux+drI
7sB25mbE+ALX4FriAJj04UGOCKRQBrs9BakJJELLp/iYh8a5CFiri8kNqlrZWBGvoMoJLsoroij4
zMV89lKmS7UOzXmojo16K3KqGvqReN40xoeakIRisdUt9nn71AaEUT/Z6aaXFAnRWesINtFSm7yE
fmMw5TMIqG7ZZpR+tmpIgIgneWEzQ1wFI9G5e4nQXhJ/dVun1pbJ0dEIECERzpGimu6LcBPIfVth
Tpx2gXj/V5DGeM+VpN+O1MaqT7URh27dNjcJuowuxlVg3fvy3EOkHGQS0cbYHgTKw1Q91g0rZ1Rl
yae4+RQaQCqqY9CkrjngzjMSPDxunevsbtr1NC4qY9IuZR2usF+tCdVmcPySiNAdC8dtWtJBRLFr
ZH78F9F6eZXqhGVpRJLO4I9Bj/5z7290klJKxP0mb4yK9eCHU3792r7+x2Fwfs3e/+f/cM0tF/yP
poM/+fnv97eFFhPB5J9A/Li/WXQ6xEgLXAlclD/c30D8lgAChlnq4pP7EcElf0P3SQVhaMZiZAM+
8ze2pOY3U8HP+8mfXrr5y4xrMqzOGrqi3dpOeVeazW4Sw5rgNa6hfp2JBZAitU++TQofYZIahTgL
gOo+nSjEfdIulLgw3MEAB6+Za6k2x6jUDqMD+FYdTXIA7clrW5uTz7E6184wCxSBJwmGTyJEL124
tiza7WUmzua/6mHOafZqGGBboxysdKbrqmtriEQSP6eNGeN9VI6LTsh+mTQsB8RUbayE2bFI0XXx
92TbHHxD/1TTUEihBPu4mQwPQ1PuxSibKmfgO2t+aGa5CaN5byDw6Gz6QRj4fro1OEIK3QYAk+76
JSdB49Rpe68K8rs4fE/Y5zXdR1rdyaDeawbDQNwXrt2hsSNBJOZZg3SJWpykOtLIXHkIElj2Ue5Z
I192o1QfE1NlGgAhXvb1KR3V+xKXbTfkb9Als80I+dNOGTeCDVCy7JoELOiIjO1k/lWpGUkrxZ1G
9p01M+aTJJt0xcXPaVN88GI3oW0a0IyVd8mxPQ99ewm69o2Gfs0Kiqv8GnTmVqYvjkUnj5w/EvW2
mmvuNUvcLo4Ozake41p50UNJLxnPp6TWGhaM5Y0IeT2ho5xUE464ru+wWX4O2lfyKWqoVvUckqye
341qdQks51aWIBOXImcapju/fNX4RM3+EsXbrmS8Y+bv9sN8pzPp4DzbhKwOwnEZUJYOhmqB8nTG
HRkeIiO/H8Pk1q4MYF0RefUdPrEBD5tPR+LxIGndI6zq5/naO1n2zn6JUSf76fl1Sgf4Hcla0MLa
MXzJ1NkmsVz22wUb1fys5PVLGIcbC8oBhNsjNjB2vOlB8EuohdgGBoK9su7u+06/N7vppPcAEDqa
VX/miVSuRCEcx8kqUCc4woMXatkux+CbZ1ghRbwtKnFnxOaqkSE3Ur8VKfVFxYI0qd503F+AhIr6
JrPEIaKgmXWTLdJw6dLJrUW8bzWT1QXgowS0D4OkAW2gzt5t/Cxh4dmZv/GXkjZGTJQxxYkO7NER
K8p4w1fV1SrO/ek9kxMTRbnJlXwlQdaFMVUc9aCtg/092UgKyWvfDFZ20HpzExGwgcZot0QB29Xd
aDWwd9KrHturmru+aW+ViKEqgBRLCzdV3D/F9MytXd0mlHNa3mz7qnvQxXSoFeyXWtVQ9WhX3yHY
cWTWPYVLh2x7JnKHNpjDtexTToXQS5L8o/Kj5zx07tmGbuc4QpcUQrhLCkh8zHpns6NPKO+UMH6s
rXEbqdaW9qYHdTTsrZSNfYPcBwwlGc3bUQKZrogkbrL5wxckeHNNJiRlJ9dUCfdxMe/mMtBYnHJY
AB+1DJbUpGGXQXyIkYbl31LQ+1TcRlbB+9AjMJod503r+PTbs084GhYLZqUi6O8w5PO2vIMc3+tT
xbpXXAuysXvBIrdMsOf6lQt/1FXwkMzKOxAVF/L1hTbgbJbGi4jJMvPH9wAX+80AOyOa8nUbWN4s
h0NgxBultm+yEP8mjlptEsfCmg56ru3a0AFBHT7z61gmHti2YnjpIl21KlqQwbktmDkm7AuqEZqJ
JY5mE78mZrvNAseDpI7s47HLz1l2EgQBwwL5rAIjEUXwUZrOPqjLzyW6mF6xbwI195ypc0fJXCtO
evqlZpVRwtXdC0t9tp0vDbDDtEX8Zj/71rmY/B39qdtZt0GYk8FknAQ5xHaprgsUz3PzIJOPHrK5
CBD8USvpxBoUCFgtehcFEUwRHAaefUWGaq/z7XhRx9INAuh7hAN3QXyU8tNIz5MPWLXQcLaIe/oU
ZApqhhzsnop0wI+gxfZuRm0cUM/343uGWKBHpZ3WG6EGnt2/mwpq0aB3i+RZzdJ13SHplZ8UQkKb
ijkWjqOSWjCwb2bZ3MT8o3NHegR3hUOSaXwG6FXVi2cYxTUQ0544Yoa51pwQWnyfxncltAe2QClG
uRIR/zQfJ4gxDJ4R6bPDjZcIG0bxbINrlIh4tTXtktgMe0S9Xnzh1YTXlurY8gz1lFHMt5org6OG
vJGVUdCH6GkZESF9iSxiFJZCbg62Y8TTScx1QmxbGnGffOixcyrJis2GjgqWyGuQ12IAd60rJAVb
HLv9CrfbTJ1s2cT9wBVvCwKTjS86Z39e/ZMldBCaJUkjCNMEujRYz39dHAr91+HOH3/++/pT/Aaf
S1LqkfHwHyrBj8ACIIOmToVoohLjUb8PdxbCs8Z/JzrqG2SQuvH7cEf+pi+LWoiubA+XJ/y3ikNj
Kf5+LA5/eenOL8ACCFUBtWFkgh/scZUXXs0d4Q/JqcTN0hPXaIxfu8j2RkO6oYbVYdlnNtDZk7Y9
pjGZdyN1iqqd7ZQW29dNL2IkKRoH+LoVHmyze0ni6Bggvo+GctvPdbgAUG9idno6H2Id+hzUl8mI
PIb5m1n9JHzZ3RidfIUfdReN0R33mqfBRMjRdxdOC5aAce94iWodr+p8xwn22UjIngqNTRLixZjP
pgC1gu5lyN4rYsJ9BlXY8V3L3sb5ayBrr4/JxSms5DrGxb628msydY9OA+XdylYTirs+bma3ZEtR
E3bedvMGO/PGqMX9KFDfpM6GnGRYiNPs+hoarB4KKDC8prjkMz14RiGVDMprmBNQ7oTrHgVzX/gr
v/7CMO1G+mefEbot/Wernj5aPWpuRgTVAzhbjbqnlbUbB4AaLXuTc/Cn2sjV/dKg/W4cYu80c9eN
bDU7eY7L2jXYLDbQYuZ51M8RqU+10hNlkLfYiCy0zeFSS7N2Fu24GaqUVIpLR7jM8ovECQyN4TnX
PhrSt7SsAdHob2urP8byrcNmEaNSy0b9RM2xFeSEj+SZzk3hMdLeDWMBljLdwK0gGPQB3RjLz+ho
sCcJSp2JPsIZU2zjuH0ItNmFhUMcsEYhbqJfr9FlLVUgZuM9SRvNjciqp6BHjGwqqNwb8h56wIat
M7KJ0sqdo6ibJCXUqSTfXq1OWq7emnbtKvp8KIfhrpxiz2nmnWmguYlJvKq8xBRfDHy8gxFetUZ5
TrUzV/21rtme2O2hs9RD1BaIviaPTMyNn7N2Z78d2st4q0I49zlJTqz8JAy30rVqogorQ3nTTNMK
vIr0ZMWttJHaMI4C7aGIynlfjGoHU8B/zzQq4bY0rnpW4MNdJlvo07pOPjSOGuFrGRjL2XeknZue
XlP4zvUug6C0yoOM7sT8HA39KvBxj7J8wwm+ivPxHGb+PeXkJ6lW1yYbV71OjoC5GzKFReVbXR/N
YvDy4lM74QPS+Jo6wW3fj66O/yOXpMCL2R0N504jdIJ5zlMXRJtBx7SmPU0EveXO80j6YWHLVZ9i
ahVZ6LZdfR5VqB7jLtWsQ4KLe9b1N6Y1m2R8axrzk92zNBHhc6/lO72tD+U4saWPxaImuyZCJbYC
E3JnrJz4gbRK8GHsLkcaQzJejTD2oubOH5WNMqDENwZjrQwIaUd1JeuAX1N6yeYegzFDurFN30uV
9WJp3WoRzYMf2CdHQX860T3hQGWTb951MtrMFowFhfpWdqwdJz+Bk9kcRYQ/YAAWHCVDSGZM/hCY
OhUFWV8DuZtG6nZ+dNeOFu1f5dVptukUtuQqqUxhjcvlrXa6W738qCt1R7sS9wCtYrFDnO0ZWrkV
1HxsPPc57SH/f8Pa5W7gSz2TwSZLZFMyR+AEJGVkUkv3GNiE8eUgPI2S+mxa0jm8tOy2ycx41YiH
FJKyeTAUcy+6DME9WVQaS1wc3VUsgbOGt2brnCL9YgXNviy54HGGKyWk9yHcZeZwX+m8KzqB4DXG
t/yOadrKyJSdlcwrJUbzGzRnEyRNQeUYiCW7st2RY0nwK1M2muyeXpTvoXrxwY0QxnMbYxDS45dy
Up+yajyX4KnbAFWdAhIj9O9EGH02w2E3s61emHJFCgkp1HZ156xDJPxxOG619kwlSBxrS2MU8+nN
JGq0rv3MnnLXxorLFsXLp5patq6J9bqYecwHAsMcBihtMXbXTIDDemVP6TtRn8fezJ8qnHjs1ToQ
ABHXgYmHb+QjmbaXoiKNj2uq5akoGKyj1DyUaeKZZf3SVwUBWPHWEu9lIs8WSGzbKk+xYj2VOVN5
Ge6UBotZh+luqPaO+mwGqpdycwUSfB9/XTSbmqmg2VU4KgisG1+iKD00crqHlYaUAGqDtp/I0R3C
S+trcMB0vqCPRfqq1jxd+yuoxlVjdm7LjLpGqZ7U8jC2vPh4JlHBsu/mtPM0yXj7UaF+Lo3iWo4U
dQUTFS3aW9380QXZJUfJWeXPmvku6kMxJRjZCw4vGvHa9ubGI9lincCyHCXFtBF1n4YCZoSTvoQo
FpkmH9DaXeESbal3LU5jQ6Z45aHTOJGLN2DdKdhI0KE6Gv0isEI2DqFCAlos2AgIZvXPfuYftMjt
RM/lfYl8Yirt+VxkgzewSU1ag6IbUa2deXaMjDwEGGhW9j/YGM7HWKoSswZubIky7r/Um9qv0ad/
8vPfh5EOCFZTh0KFYOpb+Nf/ArIs5zdWCQaVKPtqG+TfD8NI8zfJOI1do6rxN765ub/Xm5AC2SIu
aBTd+ncq6t8YRrK0/LXe/PmlL76RH80SU2BrsrAE2wVRhisG3PftYHi5k7XbKWVHrc6S0Gmxsh3/
5Cez62j6tceSFRF8DGrhNPTiGPfdYx0qL0KD8oZaFXOxn4IPIfdGU+odNcvVbsMlfVA5K21wssl1
V0I4oJneHJHS25soM97rMju1Ab7nydqhSd1CUbwbRrHJK3AmgtTA5r3tgq8ZoNBVIBTuxNadQ/k1
8dN3LQPBpRvDOm7kWlMRc6SgXbyeUJBI6q+9Wn5u/ejayg9ZHgY42cHoxVa3ysjtILz+JSpAyqvH
MhnPXbeTXIc5NO2I4K6Z8T/JPOirEixUQrz3TSdZjw7w7bkg8W6GevOWJcOrk8FwLrtbU0/PbAYI
Q6gQAVMtzBOner83rWot0G+p0anNL4PtrGIUv6LJ2PyMN3po3vpIZxX9Iad9r8c7tY28NBJne5xW
PTHKNUnVCAhZuMqVNI5Gb7vxrF5CCtSEIVfalEefzxllbL3RdYWhiZ67BZKHkJtBlco2tIuHKKDw
nCAhwXGOmZY2gsQrjiVDbPVYvZtH/LCW4dl+e54mmvyh6r/mZbKV8xsDU3oJtHaa9jklhqSmEsxp
aEc/ESdVJ05Fr4IHKR1MHMHbMARHWJNI2sLEM4po20AumYz58E9eeeg60FC+twstDyTSX3a1ti7Z
ify88vjDz38/ZazfyPBzgJwa8g9oaDjPnC3f+spfAwZpsdEA41UzVA2m9O9NrfmbMAR6BtTAcC0I
g/47Te23V/ZTUwsj+qdXziP9eMiMRlQETa3k26mx9w6i+rT0P/tl59aKdJ3BdFsiF3qj8rQxcfs0
ejQEsRZpuhU93IZ4LF6UZSycxff93Pcuwh5EZfgf4yhl10ioTxfI4xSMjxoun1wLjlEit4UdQpC3
URNVu8TSz3E7YPZCdxYukV4ZVg6JkF/ttKvtMMg3alh9cVvdBgD6AgLEROF4Y5Cc20oSRIpOitkk
ozmdu7IAdFAw+VLEg95/ZODhmjAmFP0tAc2pJtItAb91cwn1HvBNtVNTIk+sF0P/yiQIJcS1nSjI
JNwIC4VqLsZHkrNXEj8P79NqoLj3k8S123SrV8KFG8uBlR4TM/lwlNIL0PhXWoZAyMDDIoqHOV70
tBKfhg/vnUNJgZxn4lrvzQFKR6vihNA710DWaxrlvU0VL9kMACwe8eeIZwVXm99cnWC6GkHtxSPq
o0HP12VFBgy0vyinLs9mL1Ps7YwzlGf+hlXpMWOF6U6SoFIrZnylhYOFNafCFErQhpZOR7XrDzVG
Gi1kIu5AWuuCBCDiuYiUB7OswBEQcdB30+c41k1iUCSpcfSLbFsod4mkQ0uQ09Y3ZrjGj+Bqgb6p
fHL0ZngSlfEVVg4WFM0LOn8lxey1ornPQWoPSrGOyB6Yq3A1Noz02NqojmmuJutRg2jXqeCKDMZv
E/1uMt4NzusICKGbt/VAHGxTbPvMcCdCbYAz3ghkf3o0v1lxd5tXcENqjm5Vwe2ndwxLRGbfKoTS
D6g+gp4Wvw2wHmX9MdSn7bQ8VE+3Wi2Tm3hGKdCfa1t4o4wIGQDenyZrhlXb2Zk+GZn/UZeEPltY
6IeYVFneujJ+VYcnpSVCUtf2GWDEGMoRWjrWCc1mGKpDxtTQbg1sy3CVQFlDLeQ2AbvSlwmjnHo/
Ix5uCRWsYgs5TI5eCCyDzdpOZ35hkXqbTttimtzY8G/T2sK9wzwjJ2ExQ6xMY4fYA1n+MhHhgkxJ
6bMYALPZGiYuF6eonstCOVQW9xkA4HVsy9toLrwybI9ECrHgKhk0k4mzMcrqphz4IpWqPPYIKkKF
4M2aPAHDKJyz6XMQDK3xJKN52yuZ4o2dSYAEisLMGQ4DC5iKDCGtF67UFuP0eOGjs55ZdFR2dGrA
svmxxh6CP491HNgJCJXAjWYkBD3ozkzTTpMGTMYBfTCl6FM05FDEbeMb0+vRK1E8I68sQjdt86dw
tL42ZFfy9eEz0LasqhrCztoUOVMwJfelDfVNmeSDI4dHO8muin0wksnivUIRiRoTjk6KgK8Zk69G
Ub+WGQoJRNirsVCuRm3uU7935wKjU2Z3d50a7BBCErNApNINoZuLCNmJV8L2ulLzFKIkCrJ+1mqJ
PdJBL6R3l9xsvSrzXxw4UszWRzev0JdLP78pFac6QqVilg17Qz4qVrsyOMVGNKN+l3zKGmcFQPqp
CoyNaeV7O1BZ4bCxJAmOT9fZMLGYmRUkCOxt+IsGd3CWRWX/Umfy7JjVJSz8s6IXLBDwpWqLqaCT
TyF6Cw1aOyx0miILz1Rz1dkIVJ3iqnzZC+x02ACYK8LsrFpPT+lG/dETovOY2G5zlfGaOYF9uAD/
Q/jD1GxOz3kNBB6GI/1TeyTSyyNwcifGZodwhgEhgnfDtwkqJ3qAhEa8aWB/7Vk7VHjTDSfCbdie
jFq7qjUB8wjPaiPf5tB+WC1cfcNH3YkNZPBLr9H9k6HRQftIaxm/ycbmQ+lvmqHZiUhZz5MJfdJ4
niJypYmFtsw3Df2+A8vEQL8POuDITnE3NiOmuMyLzHw/+uGJ7AI68Lx5QSOIB6FXPCV91AHxmQTa
tv52rMmjDb46Y7nSkDOTRYAzbvqa11j8ecdykINsyw5tFjfoVKp3Mg8+Zl+9T6MG7Y6DlpcAFycv
bmfCMv+51ZW9uJAEDZVOdCx6kv9SXaka7daP1dWf/PwPOwMdlSnnrklG27fwod93BnxRlibO+Pbg
9g+2e5xRYqmgmHCimCDT6MfySkNGaAgWDUhBACD/nfLqW/f5U3n1y1OXSE9/LK/8fBzrUIh5W5hM
Ga0mWCVTDFVl5lBp9KPSIgL1+UpdzBqjCEBV/2aMVSSQZs14C5fJslrgW1OHJJlVJWbSsfoQhBXU
NTm0qfagx9N+1KhAIJA7Tk5el0VYYv82KkbMEJ206DZ+MCbBFEIsQnOBpAp726rNahcr/6YwuDaj
FJwQmgKrILJ5UHZaWn7MkXPj2NjhlyVsYvAU4ujJqelVVPDlPWE+IuA4NWKu5Xy4ay1rU43lpYnA
BpbRqxYyN+PAZCkx40MKggfOP4ZvNIa2+bXl36kF5I7oM1XSm7kUjJX1HkfWYR5IK9aDSzxLbpcB
KUk0keHkMI5WQ7j31WgTrqtw+o75uNYMQtM7tuNdXe4Qh1+UnIH8GF2BZkaukZu3AbqZGxmljBR7
JrZFd19bBdewgdASd39Q2bspHtwyDFfGzAjLd0Zkm+a5itzcR+AZKOlXArifu5xFQOBnW7NQvLYr
NqMakQkxxpdGYG1QKg5HrqOeRURUqniekm5X5OU2SkavSjOvnZ1rAPFg7t4CsqjYeexErZL4DObG
1lepotxL/1MAiB1K41ieOrnR7UtY+hgAkk2wRK9l9br1e09NGR4lFWHOCjLhrs5TVykyd6qbje2D
GspUFAX2J2MMd0FQkzSRHq1IuauDBiN506ydICFnKpCfq3Qx8s7lxZkuVdaUqzbvT74ZH0uZ3dqd
5onE3lcOOJ9MffzmvPKVZt3KcOvj4+lK/SZnhFzk2QfJLXdK037OA9tTRghFE3IPNXRlop6nInVj
MRQIY+Hf22WDdQpXFgSESorPWtZHXhuwo8LMZmYxCqv8uRtQ5DhAUvJFLJkOTwVlC3ZZ7l7Fhrgy
yd3UQJB2HET3Yxbdz7Vz+iefr9ShKk5ThzhMjKKcdH+FNVkWob+cr3/4+e/nq/4bgjagIX8SCUdM
EQ+2uGG/5fEuuW/fd7Lmb6S+odNfGPMLDuUHU+oSp2npQqDGtzmDdePvnK+684cZmfHzU/9lJwuJ
YNTDyMbyNDmTfZNnZoFaalo7RXLIg8arq9SzBI6k7lIpwOxwalDw4FvBzj5lxlvZF6QtsjtCodH6
1yXGUrf6z2Rb2kxPfIwr7cafBnYa+taOk3gVpErgdW2CRlQcCI1TQXtRq7ej25pf7VrZN4CF+sI8
11G2Eom/qygl+CxzaNtPZRc/qiI8DOyCw4wCORPYkIKTrgOi8Kt1QzFRIlDG178tI409m0qcsH2n
RP1lEuJcVM3ZcFLYT42trDMNuLlGUIQzc1TgQFnUOIO6qwvIG8YtWwSMo5MXyo++JqquRd6bYsmd
oVhRHJ20jE5Xj4ZdR+gTaCrtMUL0yJauXEVDynNPP/yU1XSc39ctns+0ehhSdtUOeW18EB7jrNvm
DAKdPvrIZUsMOvyjElOwCrOB64jrTKpXFZEJINjwphpV1hTmVYnVdz1mwDXFIXnf8nFIlHWuzjc4
6/eWOSFhosdUOnvN+s/NlvI6tI+GpiL1AGmHBktXAccVXJJh2q5RmyrYp6Z+1/fmQQFPAVh3eM4M
Wr4WpXYWXzSmmFrpu90osJrZ6CCFu9j9KkkOHjSqlF7JtqyHlgZ77v1rUZ7yHuNGlKQbMwSqWPgA
K57GKn8JAujzt1wCtAHo3RIOa44mhFYYXgmGOlfl+KbF/ts8GUdzgrGg5hu9wBc3I98SNEw2e2bd
G/P5rs8vsd3snfGoGh9NTmzqokuSclfZ84usDAR8QKzz8JQoxZ7pEkY/rruQFVvW37ZOdojM8S1g
7NuP52CWtwXjCk0R19HIr3qyEBjGfQg8x+ghhmnOposoT+cv4Rgy71A3MpjYTzbhse3HDdJ1IPw5
2Ik8cP2pQJsE052/p5z0hhJWUSL/LIsvRmdfFSyJnRi/BIV+PyfVOgcbUcwADRbhZAt7i4XVCpgV
y9Fwh3TjIOGANQXgPVT3GhnVfknqWJhd1bTdVcQ6R/18IvlwrWjy3qSZVem/h0hZGSl+O5PgZh/k
jlLfdKVcC+B/Wl/vksk8dAyIO+KcQSjtJq53HN37BveakaMyq/SF1au9pj3gUuScGZS9Rj4YOYMW
YffrJCcZNYiUzzz1fRKBtZxB1BkwkKzxJgjN4+SQnEU8xGTNt0VubwX/3egM1y8MJsYj3uCU9IYM
4UAkiHLAeGgjzUr0EFJmAmGhzDGQUcP5zkpr1L2tforgvOSOPFIIrPpEuykKvK9DfYqc4mgwZq5t
lBCahT8iogcWtzLWGPjSDsY9iymi54OC4mg8lrp87mSxLxrD1XrLK1ARBjX/m2luZ2TrqiIIRze8
CrRI6ERbZkbZTTIbQMeVDWKrWwGVJ5h6VFK+dTFGe4OiYHzIsNAYybxLMO0GyaEqggfSNFcLudtn
IJUR+sJG4mJwQ2ua9mnIhmtDl9l1luerYmNbKCoTcRiAEkaALEQU3i7vV5cIgsYufmhdgrF9DnAK
B7V9ggbzWqXRJkB8i+NR20gNd5QqGjzl/WNj9I+iNo/LS0HzugvxOJTgEam/4wt6jsCbq6D+ZFk5
bv3OSNmhatIH8CFTTlEH1nJn1V4LHFZyDA19/tyHsrrlUGECwXdyhB+SQEbvqzk7+W1LUZYe/7n1
g0ODQRAVsn8szewo/suOjTb35/rhT37++/SbToueD90+STLMzP/Tm8FkBmlmUgQsqqzlD36vHIgd
AIeGRkijsjDRYP2+XcPdhweAXBr2sCbrsL+zXVucZj+KuZbnDGwDIBXDeSqUXwqHYMjTri1Zfshr
UL3P0wfTt3reVRX35i7WD7Ox/qHKuvz7n/4RfqYu67q/ekS64B9bwWzQSnAZebRlcKMSGaB+0Qov
ARJZHsqaYbdLgGIX/9s3+jb+3+C9+LNHpXX+y0f9pQGVMYqMxuBR/elU5AczvNT2Dt0a350bZWCS
gtUu38zjTrAE1FwGlv/lZf+qmvvlw2H/8kZrkYzNdIk1YZ7WBwdb3ebhhfUhmvDQdfJN4myzcgdh
QHb/psr8/1/7srv49R3/4XNt//KOk6eeyjJG8yl7EgcT9qjXBNMzVw3ruoH0CE/JtnThWe8mEKDm
+8C8y8+WfShx+oXeX78R2vJC/+rZ/PKbIPg8s5KWZ2Pgeg+BcP4/7s5rt3Uty9pPxG7mADT6QqQk
KtmW5XxDODLnzKfvj/vUrm37uOy//ssCCgWcsA8lilxrzTnH+MYq6BS6T07IQLE8F4u3oUYwRiLD
Mfcfp/xFJ6sGZV4prGGTwPYJRBj3V1pMsg66XGGXGdbCtH76vX76mJ8GQvKAY87sotBtaC5P0JE2
E7JGf8tOI1obghHLnGgMu77xDSd6MP21fvvDjeL1/+5GWZ9MomFsqIVRpsTtAhVWr6LyMBoOiR4N
XZKrIFrSDhkPEwL7/pgqtw3GBGcaaCRDQk62dBIpcVUVRgwx4Uq0I7vp+883d4e+/Xyf5vIKLW0v
i/l8XrJMVToEtef0N568ZRoeSc9jCzou2OawbruFslbW2DUdsnqceAvEYDnepZuBlmf2gpsgQYMZ
Uw87VbksgSuZjsqTMe+kB7G5IDgDe4dxQjZJDAh2vFpeGcG5TCFBiHP76oF3y3a1dzBQdAEySJVl
9+A/m7thzRB6VxyAaK+F++ZaWYLvixbmCG2mW40mv6S//P6ufBE2+2ET+VWpvUM7CkpU+nnDe07t
PuCmwbYTKW/5aE/RMmEw1Ky7eI9mjspEz1bBbSbcjf5zbZ13/lGZHof0wup++EzqT7/UvDa9+0yE
6oyqN/AsS4ASHZVmQl89ldJ2Gs98Vhw5DdaifG8EjyJxSaIzdi7ZynYHbYMMJdm8TrPz1Hcbt7a2
Q3Em5K+1AvdC3qKWr80HITwJ0VqrZnulBggkdTrL0a9wa0W3dOMUaLTUPYX0w0Ly5aomiZoKxpNk
SvXTOsKwJdZ9L+RgR1kDi4DQv1ca1OazXpyj//r+Z/36Fr672qflQEnMqZJGbqGXXmjFFVA4nykE
gOF4XCmxxBjVNbDdAP0Dt5lj6iTXDwsnORnQKziMblSCJUkJCFYD3lJie6N9JbtVuhRRkbWoKHZB
9ODrR6FZjxkZtXZ3zMozLBnsRxE+X39ddZvvv9MvUtXfVuI/30n7tMDgJukixeA7tdIVcFDZ8SH9
6rYgLhOJ4Y9daiQYL1VQVtVfXft/vSV9uRu+u/SntUMPqliccCe53kM/0R5bNgqaU1sPlmeZvgPw
wZA5AUD09P1Xnp+J777x/KK8exEE2W+KRuOy2AsjUNrb+DpG2IlrMfrh6fzCQsk6IKHHNyza8nSA
Pl5qVJpcxR3F6u07pXmXp7cRNqoHv93XrJUm1Go2FlyPoz+/VlpF1D3aGkO0Q6bZgAnlQ4VCMwi3
2U8vjvTFcqCJiCl4dWT0ZJ/PfPXYNfhLvcBl7y1jtwxtFlSoOF5z4IGk99t1G6qgWLr+/u5LX7yy
Hy786Z4YZiQEU8iFGUoDUEkYu/f36Vbv9kwa9fPS5zgG32xZlWf8ID54Is8FydJmmyT6YU384kn4
8FE+rR5lAcikTq1gPo4ZFWRq0pnXBkVr7cBr+f57//S1P60dIVZ6IapAWurJVgpoMS2NM84xONNY
EYzW/f5q85To80P+/qvNdOcPDzly4cAbYCGqnTOJuAlWPg6CIjtQ0UbCrkdWEHt7n+O9fohA4EeH
JLT956E797q3KHDj7CEN9n1fU9tbi5bO0w8f8Iuagw+IUUVnVIV059P9sIqaLnsOG5IGWRauM2vl
hWeReNmHKBe0c6W7MDz00jYG/Lq+M5jwDxglxMuaBEOADOjyzXTz/WfSv1iQgJaY6q/dZE7J+XjT
JL9pQ0WUeCfIFDnzbjCY5OPR71E6p8+lepoTmKZjbu4RpS0qFCBDeZtf8yWRQLT21K6iGHu/jbCm
IrJvJlzuRB0QGVSfMwoaWdsGaOQH/NI2/5rUOibms+lE3z4ej1wz32GMi82VhAV2cOPGRafRIY03
qAfI6nC6IoMlu1Do9Knn8sgL85YJL5647LMzbVgpyqmIfjoCf/k7vbsnn96ROEu0MtNBXgqYvhAL
lFi6aXu6wBXY66TqWv/pTPnVlqQRYWQBq8ZfBc3x489Qk/eWN/0QuEm97VPkAAzlEJUThRYhzo4e
PCLmodtOO33c4035/iGQv/rC768+v1nvtocyiZqIplbgBvXsMR8Il/adCdgvAP50Y9Brs57q4n4Q
2LGuTf0yllDuQEeRl17mslerqH3k6ofXRfrqfda5IQYqKkPB3vXxUxmCqsUQ7bB5y+usOpfMJ54F
djL4YSuT1hoDsvo6y+0EaDR0rB9L56/uCs0JC8uZiuZu5iC8vysCpHAhoV3v8rA2ENKjsxQMBhWY
v2rGtXVPs23x/Q/x5Q71/pJzcfbuh2j0gVaFxiUhUuKexJ0a9KupORu85RAcUgCXiuvTtP5hFVDn
/+6n8wGt2D9f9dOtrk19BAjPKoB3TPOe2BkpRKmPZWvfRq+dej5lG5p/I0No4TbR12N40cjXcLKz
WZN/KHk90g07OgzB7FZFOnVSidFrlgkrG8Z2H6xdeS9PWKVsVB3U1qriDswxAqz37HKD8Db4pyBx
ZOakxEJ5L9/fV6ZK33+/T2/0ELDtdyn3VavAPRP+Ix0yuPI0W+/SZNFEKyDeFpKZeFF1W0N8zlbT
+OIxLy/qU0HU8G3lduq6RiQYkngTxY6SrU3zOTdeR9LLfVeKn/zq1HiXaVH99Ex8/dugUrc0CczF
rwPXu2ciMVIddBQvJ3WvrmDhWYL8oS9uKece0ks8rD6mKNFGjCQa28lcVtE6+f96F+U/H+LT+pRN
me8NHh9CO2G8scZ92MJdWjINIgbGkYZFdO0wzZ5+Wpq+SAzQeTL/XPjT0pTUwmD62hi4snivyy75
sJO8N8YLlQe1cHz/VTpL9CPzskC46Blnh8Ea3V6u/rBE/qqq/v6G/PkcnxaDAiFqKrbzAq0uwe7F
0Tp+MJj/oxoQOcSjg4N4G1YLVcOMOKBvRL61QiErKZs4vJ70nZCv2eDMysGSjpUnDjYKDAFPW80G
PDzgWLB6xOWChvt5RWU/iVuwXfzLYX0wRdJFr0oEZvl4ScMcWQsVKpOu5DnoD0r4Q5XyVS3//qb/
ep3ePXJtV2LJF7jpSeUigegnV8MdKZeL8lqmjzB49tDZReAUxjUQrXZYd/Xe8nHRtWuiWar+mJSr
4a+B/L8unebT0d9+Aahy6M1AGiPU/rg25lZnBEOE5a2MffZ9CnFv3RRk2Kxr1p+UCVAAaa0OL4KG
bAlplrovFO22CF7YMM341WdANUzmD2/Gr13ou4/16VCXGQytw/lexR7ZRtvGIopqHZISmZyPsnHC
GicbK/na7G2FxCkJ//mVQf9OuFf7Gy0C71Ri0VVW7dOIvESHUQ/UDePg7fcr4FfdZ7Lb/3n3zHmz
e/eTNukgJZnA89uSmKk7/aErGbUsQmutAYc6B2IKEPiHa86Lwje3ZlZgvb+mZ3RZGs3XDGSGuVA8
52yO80BD/+om8e08lycHurgsgi0k4B8u/kW7nS9MaDKZLxIDiE9bGgAuDEXkhNKS2ALpx8EbVDtr
fGoYAHtucNlWxJWHzg9XnR/Cv3/lP1f99JB22qR5qsxVMU+mOc1t4FQc5aKLkmRXVMGaeA9atF/j
uvaic2u8a8D5PgAss2tOGT98mK/v/58P8+nRLACH+7rVEKcEowJXyAuv6EjOe7pH2hkgM3hQENeX
Kwaz31/Z+psug64/8Ci0HxCdkFJ9vvtBXneVL5LkVEk3bQSsKwCwispb8TnHX/XNzYQGCwOfHQb6
uib5a1Kx7IhuXRHiGl7quhNSYciXfXITDnZC1ajUyUpX55W3tU1apEZ8hUVoFfu2jJajDJBeWUex
WHWqtBIA5Ue9vpg0On7DvYwBHM1Aw0YNK/AqMQ6CvOyYayMXAUBH/Ftz8uIdFFVALk/leG/w50z/
1KjXrdIha7syfQBt3jEMGTRW137CGPTFjNdmSbZf9hQZB4vfU7ip+osy8BG+0/hN0D6jvI8kY0Oz
jtH8KuA7IRVBJVwgLH9Mk+cebEd8XhpoyhN8xYDnBpjP5DvCxKXkIFAN3T/Lf/Ks8ylVtBFVRoYM
6ZBxukRwjEz7ijoTPdxySLEzBC8WAXgRwmTsg9ECaK6vO/NLTkA1Xl7QOQRTFMAB6TMRahWZxiJ/
TV8HAtlgTCNSR36NaRwK9CBd8v8tS3qM3HiZhond8oFye0S4Xi5q6W4+mNLnAx4Sxxd1ez5BO+E/
OzCbP4aD2x7E0HN8+Y6EHo/TucZPtM2MB683F1IQLBlIY7sCwGs+0LbszmX/LeeGMucvQoUkn9mI
GzhpcjGyo7S9uBjNfaeMi+xcLsplOPZLvIK2GeZrZOMKLO6wm3EArXgoYjuPXmK54+0jEBL5gwTe
Vw0SOwZJA0/QT4HDzyGfIRElMmOVZwCHy0Do13n8XIsE+yWFoyjNVhXot3vYO4vHGqinVK1TzqsZ
xFlDvU6YVxeXfnAiy88KCduxe54Gks+09CB4TicupPp29EnuTk85YG/u27AADmqrBm7oyVpG2R2X
Ho0S0Y5m9+O6La/nhB3vhumBpDyyTuomYUMF2gTgjwSGoBt90J5KLvEEjQC/7oKvTHd2IWHPy+70
4JJAYc9cxz454bR0qjUQvYJT7IRjZXKq/CINLitwSvmFGD1wxNjq51Px3K+ibXnFR1ooeeXMQt75
gKIZi6zYktY3ufWBe6ztyFOFT52jyr7uDzxl6RbbW810pjwWvWE3uDhMopKHN2i4pivfZjCJ74y7
/BE81J7wWNQPpG5y7ll4S3lFUaMvCsc8tm656vdHbjnBmr6TOy+9ixzVaffZTU/v/TRYZwl9gwAa
+inocatxBA+fpwHsEDnLC5D/tbLMCEyFmNWWJyYoZo3HweGoDzkjhe6DiDXdKfD4CW0Vz2UEpiQC
8Ez4bj4cS+2yV/YyxJzoqi+OIl8hMXdtfI+9Rki2CVJEam7sPIFTVxvArT66HuVkZoSLn6zmShTu
6EUQFsLZb12V+2BAx3jfIbiPrzgQhglvFs50fVt4uW10V159VqAp24/ZTd2uWv+AnAhhGUsxpusF
+EjSimZCj9y8Nd5r2PV2CAld63BQ+psEDVM11HbrpiNcbZKuyscpuRGMpdwCHBle6yJ3lOAEeB9K
00qnseWfIu1kFaumc3RvPZXXAyuBMd7Hwv0IsggxzkZ5xKO5jKC1E6EbnbXFElVHgRAmtYNyJVwQ
LxNzPs2RQjlBe16bRy26iAVbMhlar/oQsPadbxzIxra5VtoMi0K/aPWDYO5lI7Frf1+M20pnee1o
AwURxFJvSTW6UIarfnrWhNcRm0ruIgRryclDB9W/Rax2SgkfAyMY3GufkJtVNhxNbTmxsPdL1jCv
utfiiyJfJe164u+r+4bA3f6C7G2NiC4NWcex8e3eX8/Y/50eXdF/Up/k4Tk81dUKHVsQHtJ0BZEK
4bMn2r6xzoD1Qh6Ylgofg/cG3lCdHOFMGRzgxjtiP7l8q5A/uCaAS1N2JeYr4BvCqctfVHKXUqyr
d/KFgRPff5h5vQGDDn9bkmDPPFddNfodWiSkd4DycEV4EAbAFthmvG9rXigb23rgXQBTzbPD3P+L
wNjGF1HwwghlivbJFRGH2D/yy9bk7Eiq0EpjtqKuSKQMQEUp5t4Auda/GRPKJ+vM4KdWdlG7vmuM
OZ+4ez7ku+w19pUtKAj91kL9tBBfiqdQXTTdtI6c9Fpbwjy9F45IHwkthOzKjVikzA+fh6Pu0KD0
l6igJOzw8iqSl/Bhpsv6GQzazAO8yk9Z60zqbaWdyvOQ/Al5q5ieHZV2Vrx6xNhL0a1kP8pP4pPg
ADEnLng8tlvvWjvPRB1m/QMKZEl/NvKD2O/V0S7ffJKBc1h7l5ZiF8AUSaAHii9exI96fkZJKNSb
w8F2TfWxWjdMT4idIk243aqTXi2QULOxhfpFFZCeTCml+zSSPLQHS4H2lZk++Ga4MAnWvigueTC2
7eL02PQViFuoc4SM2t26aZlcFhXHNGtcG8FsfCMyY9BftHGNXnmcrF1+rqd3EnmMuRgi1ATmGhEP
ooe2EZL3nFhbYtXcWi0J3YmWonytJkDx5LWKUFEAb+qxf5vqRsEV2Bpbrbw26gcjfEnHF9G7l8P7
JoZewfhWP8BDjUYSOiUkCxlivm7X0iIstjygoFswqlQsHVt8hlqA4Xp8VvCWdZ1oQwheoN9Tm2zf
11B6wsgtUYa1SMwSEu8GbzsoNrYdEo8aSL6o3VZWRYzbUgG05h/6ObW63Uqb8Lw+1Vx/gOPgFMfx
FjiXaacTIcbVed+S+Iv+m7xl9PM1RhoWU0DOdoE9IbD9h8n2bsV2reVwirapuinJ9s2v1TPRZmbc
xmdR0vNyuDywoIJ7psfFQsmefHHfIRwxdvivVVhmnZONt2m2xnoUrwYWQTvIdxVdq94Wd8o2l5zW
2mKMhKzCIdDJ652YL4OCimyr3cu3BUnLyaK98IDLt+uERWYWw62ANOcs4flq1NZJsuR0yeYr5jbE
OWA3BCoF+TpN9zlDfG0txQSML+V1sGWJ1LFIWYvqGd6bjpayUJx2Io50gweBpAQUol2/iIvNNN43
5b5l4dUPVetA2ycAgJUofiuOueF23EGWLiK1xQvgi6TDrvryKq1ID7mpNQbSSGmlA7kwpXCRarCa
Vn7twMamsC2RIIxYXdelDhZtbaE6VC9Yc8buCs9TX5xPqaurwEHcdnru8qWq2n2MLWmTy1jdUPfh
E3WMjdTbxPY18k7zWeu3nfKTJGduk3yujwyszUSVYPMxP4/gxLaZxsqkJAxJyBVOBMQZLFMINiMi
ijXg5Vs/XNYbgumEbq5IQWH/Kk3++0Mfof6lDHvOi7EK/aD59Jf/e5Wn/O9/5j/zz3/nfz/+JX/k
H//JmXj74S+WWRM2rEiv1Xj5SrZO81uGNv+b/6//8B/6+6uxgKFb5HXzyNDz5fWzrk5VcTepVHCQ
KgyDEvY7XT8tmx///G9dnk5sFGgMVPr8x/+i7f7W5hmAeEVyrXTjn1iMP+o8mdnE/A/4CXEJUVD+
Vueh60dDCLpXRlKHs+/f0vX/iq369Jx8+Oom3+x960AdfM+0hJQhrapBEU+fRLFajWEfXlcNgygC
LWBWSjUruylZA6oWMCtVqb7hViXtrEhRFbP/Z40a8kC30osxeBeVHGzKnswI1twby1LPiLu5HnRO
NiYG2lUs9Pdd1B6ryQL/UxPdNmag35VqinhpunXkF8QxSQjmsMGr502sItNhHpYQlhPnlg183J0k
1kcJYjoKYNypC4IHFomvODHc2KSeWM1UF3CGnejBIpmyZQE2N+IwYcjIvNs7kkjw8hbQQVEkd5Hp
VjU9koi0IbJGTnF6JopEisfqoZ59NxgmrfYunDI3nFjXiSI2OR5nsn5rFCavvfjYyOMTETTQC82d
J5PTIhL6R/jA5FpJ5QwG4PVmyNbNON7peUsRPsMzBrm9DMfW1cS4WKaEkuIPAGuBuUANydweLPAj
PqWQH55Ea9hNoYAkvSCYXJtq1rmOLJ7RXGvUBskYN9uoVPWdxu8w4D1VovQN8oS4KEzv0NThWdB6
ZDph5JxeMi/AzJo9jvFFE4orwepXQmY9yV5yUhRpNSQYu7rOriq4OA0hn3VxXnqXHlxJSaTqHdSz
ovSXQQgLRGO3E7BdwNgi3gQb73BqYuCUdAzlUFxHZo7+XbzP4mybUbWUwvWYeGuljx1BF3YtP95Q
s3e0bxCa8GLHAwdFKP4JaSwgRlWChKR+16bSVv+V5VoAHw2v0rg7UFHXSPoskChDuCbNZa91iUSc
YcspDjWROerbvE0Z70CerCm/i1IpnJqs607AmYJX9Zh1NIiU7CGuyVENibol78jpzGwN9NQ1A2tb
mK+d0M08opJxbA+9hBGh7NNLE+lDD57ig1PXVi0OvVAoZnjasdPlYFkhFwwN/bxB1aKXEar/fNfF
S61gjBsRchRpMOmVTUWGqqQgKTeUpV74NDEI4AopqPzAzZrOFoTjABjKrDGf+Pkmy5UjJCZKh0g8
4542Hds4css57zFODzm2a08er6w4c9vK2MzxYp0PiG2S55xqYxl4/UsZa1sBerVfNUu1Uo76pIe8
V8qGbOyjn/muYAYni2ljV4F3M3vq9jgcDqMeugMnX3UYUMkNeHKkDhoCPyjBPTtutzsWWAKyoxgb
qD6Hfqt7VrApIGabf/X9/iN3FTZfY17ETZm9Zf7f97uKMYesfHTj/u3P/3GLyab2y4U29+hBmvxT
8W0qM4tTZpDDlgNi5b3imxGvrCDGpmH4S9b9fk8h/hr3I6wlxETktvzeai/+OlP8tbH/CyX0rwHB
+7PHpy9uzO3Sdy1wxZe1QR80zyUJaw0F7GAxVjFvp5NE+6A7paPrAyNPFPWmDIJLksiw4GsEe4mA
aEtsuulZIr4Nmr4a8mOI41vsHKnNnbruTtT5kWfVK4XC93oEd7wLuhLmnZvD0p0lkTHj6mRd+g3Z
U9Gl7JuEqbl9RHOKFDZDni4psrpb5VI5IHrLpHXFuflMwfxzFaOfGwkx3LS8viRBULPrRA6uu9Qx
CYruCSfJX/LyoFTY6y8mQMVYOnONxKmNZEWXQfzY6xj/q1f447sSyWrJulWjIcRSC8tjFMDgag4N
nCuT05gOBzERUW6VB5ERi0Q4IoVhHpB3sc9lfbmvpuIxi8cbLfMeE7U2bdlpzogvpF51ULNOD9MD
6JZsC0vcWkrXzUHfMdoiJbs85af4FC1jR95lB1blUbIpFH1n3PUY+8VFdkhscDELsM9H8Sp3eI3h
WFKVPvnHaJWvg1W3sGz0Bodsp28sm6pm8UpDxwYQ2UiPpi9su5xAmKNyplnU8pVpZ56xwq0cOp4c
rLydMXCIL4jMmtPMEAmPghvq1yAw/rOPmJaBA16xTBW3Jie674+YzI3eLwYMVtRPf/7PEdNUJAwW
xl8+T4VRyJ8jpqSQ26DrXHceSrFOvDtiEv8AlI3z5ywf/HjElIzZko9LR9Ek7d+y5oMe+Fsp8uGj
z6frD8tBrNRiVnWRO2YNpWy1NLLLsX4OUR8JCvORdDpmDXHoQiu7URpu9JSsBClcVam2FzqZSB1j
ialmF5PH09Qc3mhWC7463XZ5lBECl1rLLuyaK5N9nqSnSSZTVMEDZuAINclNHAcnQA+2iKJz0iHt
SpN3/QDtKKToTBt0EMjVZtV0Q46h4tt6XtOBO3LscpLyVBFwLzG0w//qaBADPWxdY06T5qnSbwxl
q6eXOVVxzzrSKeAvfUz6tGkmms05xvwmsi0VBkd41wUXVkRaEudMUbnzga5Df14MZCl3Rbc2fHIq
wfUQHuf0pJ8FNOKrBllvlD9HWfqkzwFX9Sg2B0UXDNju3jaA7MvIk5TY5iqurbcsB2BJGN/GZChs
Sf6FoMYp9KYekdNFPWpOX6j71mgYalji1udM1AvVslcGEuskyCYBpy1DujfKbR/U0x3iXUBD+jHQ
SQ2drGankQhXg9wXBFDudeWkfXGDc/cks8KZJmcq+g9JP0fptW7hya5Q6ss0G7RD0RIbJ1rQbMtm
HQlrnPeUPVgs1ReGZsVKqoJ93Ai7XAEr47WY6gsoC1G2zqTa37FNPKrVOI4wxWHIYMZcGCac8BE6
SSAa7pRz/lWS6p7dIHN7MpzkBuUteZ7aQMepKG0vZyGXSQHKJCHaeXV8NQ//q7hfS1TkSWoG9OA5
awvlSkmDOxAi2aah/Vv6wrkx6swK+kWJl5HEQ4ZraXfAOFqS4uPvYyk66FG50OKhuqkS8mO97qiG
ha2RqshPo/rdegj0bZdJ2Hw75m75larJZ1pLUmGZEOMggKLBfxgv1F685WAfX3KOZkwV0cxuJ56m
RE9cXSzPEwXQvt+Oi9yQe3vErurFbIZp8CISXpaUgyOZ5a0aowOqG4nhiZRe6I26bQ1QY1oQ4REE
ITi19UalYMCTZ65bSohwriXGuarIahyvlBkJ5UapFuue8sNXwQHNbudmrky8XN6qc62iW53bU7yM
cxVjJUjZaqzJmlyidS3gsYBtCuNsk9L7dNJu0u3CsnY+SZJDKT1BTniEPXtlFOptLLeuigE8oKwK
89QtgruMYqui6NIpvmI6bRG1GCWZIJFkO9doE7nIRJ0CMjbmSQGhVZRzGOeh0oDvr7YFqceDuOmY
iWQ4HYNUtOOiWcwfBanDQqNWpFJYBNSOIzVkOY68QBSVUgsJlSozEGiTzGXnwA8e/qpEG2rSZvAY
JoXSy/CrVJ2LVqPhWOCJ086L+kehiaJ1prR3UaZfm5l34U/qjWmh3kBWcyF5jbbo5LeRk4xInyoH
G9jqp5ZGtda+jXQ5oXM7ACBds+OoEZJskhjSPugqdPkPGk3ddpw2gS6d1yVDZuAWaGxvBwV2dclv
wkBC9stxze9C44Nt5z/yuA2TAbCiKuGulFQOut8ftw0yDD/vsH/78392WLZXS8QuqbANz47If+6w
9Heg83NNrohmbFak/95hAeZrLGTYLPlkH9mC+n+B6KE9B9LBAt/AaeDfOXBLfxdQfvjo9IQ+7LBF
VMCNif3CLajr3aSsfbcXitwOAATaXdTUl+2ELnxURDcrZNeS4KeYibCLU+VGNEZrMYgWbx0M+7JQ
7oe4eiFQZyUYWmCPKXNT8Ar3LXMzefCFZQB+fKH7gJ8DMd7q+qhGi7KL6aEQKKd1Ot0AtDjkH3cW
ZChJk/ekui1MhJ3FOJAuQlCiQ+pTch6GEOHYLotWWYLIJhxPn5xEVa4ioOwpreM2u0qicj9UIE2U
Ec1B8FaK1Ww539SErCjCTQcFu+eTJDnxFxZad+T9sTFcyK3GXKDVXQVEXWOdJCtxTAxq/F6nTKIn
pDOr8QvUlCqsLU0jJyk22RJkmcm89RCRtrrgEm5SZKuO2OSoEKJbVXmAMV7BoEmhcomDFC2mocPN
ZBBR1ZTTtq3iTSKFtoKjJcUwrYRwFoQLBbzpNPEBiGKKK6oJQ1rGvukixHUlFUiEJQndIZUC0cl0
ItXKCqWSBkgs8xW88VnQkzaU/EcX0pZmiIRVgDohPHTWdH93dpZm6dj7szOn3M9//nchLf4XXmyC
yinP//Ei/n6zTVIyVPIsjH80budj9e83ezZbY56ePWG4b+BY/WnPamRrIIQyqHxwVmPQ+XfebGXu
EXxoz37+6J9kToSHqmQYFJPbtt7jUPjPWcIcUoSNHuqdRuvTezQD4YzNMIFpQSpN3BSPFjTNzSgp
b15Y3TZgHBaN/MbCtrJQEEZivwngBeRxcS2lqbRISsakhGsvimZd5wZ8qOzGbydHsaxVYBCEw7yx
Q3owiQlkQ16yQRo3YaTTsBP2micdJLKHa9l78EyAFeRbmp4xB210x5bUSPY63hOw+5zTLkBINjYM
/j288Dmp4qmmdpURMUeDtBwS4arPu+dJl5kLMd4yQSdrEJmKYRfKQ8AQDswKQ6ZI3yugyUWGeQro
p8aDMhMo/bkWQf+YTA604kATsfWnZV1wTEfWUk9nPTtrXbUbtYUjLOvGcmrkdSjmKDjMtZ4AqFIv
6r53vOQRG/VZl8krDyYWz6OjKdoh1mMiNUZkObkzeMAifQ3ptmXHnIQDgSFzadiWRonbefV6UoyN
4c+2RBUUS8JCoHC/W6LTwkNiorryalxQJ7046c1EXAKmUusqJLa5gmGTUooPoLT61neUEvQ8jo+Z
o8ACzsEd9bFBBAbiocSnPa/BHibhKE+FnUmIUJPfGUZKeHO6sDCDqfV0yswEkmR41qPD9hrSUtvS
NbxyV0QEHamUWX6ZIRHv9oZy6CBelz0uubn/0dV3LYDIwJJsL4h3qlae1a2xS1PtUg+J72DiKGZa
5GhNfVdYCS1ZIlIqJrldtlebnnqg36j9hCJdrF7TDghWC+2ZPm33bJUCtmwdMo2+rxiNCnm8EThH
6ySEjVV35tc3Yyrbvhpc1uPUu5F1ZWZ0jYrhOg8RIowSUoLOzgkkSPrM7XqGhrV19OrgvM7xm2YD
aqq2pPgSyFfrRlykpd6t/cGkzSmcWYHCMTdyuvHUSN4ulAALwoIPn31S2pJucprhuRG1lUq3Vgem
JtfdQkVkKJtY6cbogDr2paO1pc8DkYyfm6Y7SDTUU4OdVqeA1NoSBZVc58SSEuARZwz9ThQrZxPC
QNJiABXbVkaUXtMvoCYsTDya/jTimmoXQseDNN61mKpHnv4wAXGSPtVQYlL/cqQiKJt2m1Ee1Dlk
oDNdG5zYwyIrL7Jw04jNVpvKZUEsOFtdrXBMzYlGkNgEmQKXdMLAvOXZhYKMJyAgNxWlhZjGe6wh
ALIH8a0fqq3SGLhqo+k6bUQknfuhNC59oClNky7GcaupoxMiBZRBjIf0x/sqOisNlV836c5Tledc
xPQ/Npimc4nQPwQJpT7de8mwJaHmRGN/H0nZKc/6RdJba0trntQRLGTqDRny4vRVQBhSitohNebQ
jMkiV0swt0Fe3EAqZiDutf1Smpp9ng6xXRYeB+pRhNM9J6BNMTnpXXplyccmFs56NT+vonpDGvLB
zIVNFbeXVswbUg8ut26hFcpakw2ianFeMQDYqxGdgixpVrWUHI2Q/nip1zsgbqWTWnLiSKrg/ief
selp00ticCnTchFpL3+3E7PrftyJ6WJ9/vPvzti0m+Ywb53Wtjo3yP50sfBr8XdobP9qRzGj/L0T
q2DTSDrl74vKHFj+bidWQZ9QBxBm9fsf/Rtn7L97Q/jgTGMlkypAFufwg/c9LHhgpdw39JktnuKK
xJm2fNCE5iokvPjdPfpHO/0DvuTvh/mPl+JGvL+UCbuVtZlLqXG/alJP4o0dCniUxySp51V2yfYP
dEkWySQqftJVz/Pe9737T7/QLxX+u9590Ie9FMVC6E6l5WREpZt6sSfUmg0ugpJVObzSAdCEwJAd
pXmK+x+EC2iWf/gEn2510gherszf31KCGzIeD5JaLa0YSBEDQcOIjro0Z71HEA6JikXFoAcTXN3o
KawZZnkIZj1lpXjlwrDIxWYbsZL83BfIQR4y1OlPSrVsES51CRW3+git/AS41JbH4lAA0BJLjlVG
6tOSH9IbVWeDJX38nIYuMDiOXbWs2HEZsj3uLPXWV8xFmBIXOcgAVuZpqE6YQKBd9RrNsP/j7syW
XLWyrvtEOACBgFta9W1mSpk3hLKj70E0T/8P2eXfx8cOO+q7rCiXq/HJlIRg77XXmnNMkGdwRSxj
kj7VSH2pm+bW5UiEDd8LakcNSsSrEJiT8KTTmX9EoBdJZQ3G+4yoItJhX7L73DY4WTWBelNmoi1o
jTsgOIpbfsMQE7tOi60ynHRoVw1a5LYaV3oHjC0nETpAajTOrG7aTFF/DhEEqqq6JKMWRycA6nSY
H+JZ2pk6m969hQ8/U1cV21VIe3NWE1h5qhvVpBXEzAGvWF3vgllnVZPvzuQRNXaLZG/+xP1p+k2z
HjppS0PrMpd9ZEXGmWX0Ade6FEPULgQ/fG+VcDMZ3bGsoYqM47pr1KM4T9fDDNXq0C3kDC6YcSHW
CisoDdA2t/V5t8m6nm5aty6Z4IdqgKa0tcv7QQDKiTk0LdDZKMTId/czis2VJg9n497tSEX8qMnH
lNEw3WViu3IZKTOa2wxt6qi+JNOcArlz8jDct2W/pNuEahcDjt87jQ8OtRkcbTa8V/rMGbXIns1x
DImP2690pq7zJIWekp7OdqSMA5rV8YhJduk/0pSQgsk5xRgyH73RvLYZvn1kb1hnGCBFwVutql41
0v7D1JeIi74kromelS/6ZK3eLdmI92U7zeymb3eJhMcpfm2hjqRUqGkcbroQf1BKkxg/NbP5hCEy
2zss8+IlwdifdLo75rJiNxoifY7sQrjx58q6K6aCmKXM8Dhh9qeG0xC1bRxmX3e8AWOBs2gcnKTg
fimRBMCs7wNR4qxd0/ew6JPOVr4m5oST18KV5QmKUNC0n4NB+/3xnuHiN25ezcHukiBUK926r0Rg
j3h55xj/Gr0++n5rS7mC/7n6LqHHjMb9BZ3LSc50q6lEktIEaseWtu3I+1OAiI8XLSqJQZpgGSIa
I7dLQJyuGAcBhvhkJG/RIF5IRXiP+h5RCgR8RX0WfILYsY+q4UMBIm0HtFcZIkKfJ1FrxZ0/V8/h
g22qkpIGVxIxZalZACG3mthROeM17QN4a4ksUXdo5W0ker4w0l1Wv4TcSlk9dlwWzIGDfG47n4xj
3RbSi9J3tyro12M7d2UODvqkLVPm9/m98bREX5ZK/HbvuImJeu4a8ayOYBrng6uiSY+JepkIQ6sY
lhk5gbEZ9PmasqlELiaVl1llWIGev8zGcZ81889H0IyifgVa546zQzaEa1WWKJ2mU93vJZwCqVGY
Y3UOaLNryC+bgu/YeGsk+PR6bhtqYKlh9P7PG9djXf6nneOnfUsM41mtT+wczKDNHtru0FSuTpjF
nFbyw5ba6E///IqPg//fvCQbs4SKiECgn128hDfkqWCwWQX+qpc5kak+BLzQivvSSYTUnk1zB5Qu
EObPYsxFMIjoa43/iBL+pHT7ccv+2+IA3djvb4Mi5McdewxHjfAt3oYwrPt+JIrSHeQMcPxvleJ/
8zrz2WN4L6FTgpT+uBw/7M1BHBahJiDGUPziMKbvg/hUo6ciCOefr+vjm/rpm/zT6/zUTvT12DAq
VY+QOIEzUkEw8pQEJej48jLU6ZNSUZr/i+vwb67hn16TyvLHzyYJQxSKmYbQhPDfMRKpd3ICK3g6
7//ySvLfFBg/vJQm/vTxmnkWFF3Nx9PpRKrdini1RMP8TZDeIkJI2heHwXg1Boo8dSDJcC+w7sGV
z+SnNFoOBbObpNnm6lsUgCWNDv+Xi09viVbXXBdnP12ImgIj0hK+5KS7sf9paIQNRbB6YXhB/kNi
xVxwy+RfjKiPj/zXb/yPF/3pQeqqRAl1xi6LANdJ6ffkp3/+88f621fQqJ8fnwpszU9VnSjf7xVZ
tBFpLvEpyZ+HLvufBkHSxoRLInJ2gbP4GIn/0zmKRKO/nKN+/vnfz1HaL7MZSh6u8W9jfb6IP85R
oC9UjkOqIsLdF/mW/zhHsePzzeiMT34b+f8gDmLkgceLgYnG0qP8Vx1NxAd/vdV+eOucIv/8oJet
0ZeUbDGzQtKwYmZ6KPT8ls22zwVF41iTYNeW72N+aODyV37xkrOVhmngTYYE0S16e6BPteSVAg8n
DxLCYo4R6UP3VbvFiqSN0QkFP/XDfWXI/evMIE8tC1+LHMZ+FvsMnuXVXTJAvN/G4p2wnhMRLWaV
LMsZSvAULjDVgp/YjfppqL1N3CtFkUoRrO4y9SsPSJxFEBCLrQgPGQ8cMdVx81TXsTPH/NiT1gv/
11T1p7K7CYbmzDCOTUJpVz1+ImKALkF6SVK6K3VnzWSSOOvAbpX+U7y/RYBQQFM4Wt+I6CEbr+0D
c14iRWI+o9ZuiXi+eRjWq/mqK2UnjkK31YJNKtQLCdukAL1dS7p1TtstlBmsZluy4dEyMQ1F6T9S
X/jYNaP79wOCKyFiKAIKrregEF3pIfxXkERQyqrUxkFScdrcSZl01ETf7dlK6wD3zhBvu0BjWJMS
dvbIZ9bplYBHY//Tpnok907aKhGbhQivoMx2VfJpTHQ5QclIwym96+s26QHzUjQb93MYK5dBm5GG
NXtvmNS6hq665bjFXlVGlpJDmBXLHVLEHUTbvRCwuft+cB0UxqgVLcOWlCy9yi9zPfQ0AzRAEa/D
sMYxjzySTpiBsliDLCHnghO1MZY8dJwD+UcAAvKYNBlt9PLY33ZxQlv0avTPBlPgEuFqiEOsHCOq
WxKF5dvDTVhBSp6hGUYGRUITPGeJaY+O7n/kJu7yBj+s42s9GexkY8bSXTGrsHfEKj/2hN7JxnOd
Xe9V70Y18O2hWhokxt5BP9K3Vyi2kwnIPiOoehJ/ayr8T85xGXnoMv55WkUyCnfWm39aG5nI/rQ2
/s3P/742Gr8AumWQ9KCSPdRQrE3/WRuZ9qCq12k9IZDUZsqP0575LzL8P5nf+2tC3OMf/S7Gn/+C
YBJFF1krBiZvXBb/RY9Jf7TP/rQN//TW549N9IcCb5J6EdFJArvgKK6yFwMvsFMvm530xMmAnvJV
eb7v8xjnroNP+oF2wlsuP/5qsrNfYBvVF5m2RvCFz1k2SbHFgrztXlIanM2AX47D+litA8Me9MYy
tjoTBg8EPQNbP3xOEszxIFDMtudhsytpXUq8zqJQ7GArvnJOSTSHUWcZ7uco/PQZ/SFYftYcMxy9
CJ5Dcrgne5IscqA1fE2K2RyRtiDJR4XBfNfgUPdMjxfpdpy8ifSwC7T9VbzEDNUjQcTIjX8psxTw
R5gR7h6h5FV6EbOzQBHapKsgWU7ttSq+ac6zTBA7nDvhdFGvPQAZXKO07Ee65ehNli1Aa9r3eM8l
/xbguCyCo78dUiBTtjR+0P0tNjM0Koxfg8QhiL356r7y/fiM+ZZT7Eywe7mxIJ/4uKlRtmOr7sDZ
khG1KCULQLw1uT4Hjcy6Y625PtLZKgRUZkB7+VTI+07NzXE3SYSfI58pPoPmOkxLVDfZRNgl+wRh
HzXTb6G24SNb5UhQ8EYKHO2cvDSM540HWV6yNcFV/VXG0PjI36bqeFc+Q2HVhSQpNI5eY3Z5Uf0t
/kBCdtV3cc6AysM6/hQzdSsT42ExL45C7RnZEWG5e58+Y9nCKn6XLRl3ZG5P92vDQVe8TGwUc1mw
9HM3+4xflL0A5h8vWgi4zs1V3SxJGEiwRsm4rCPG5WEFKk35fOQLpvN91+8fnLX4k5DCkWA+5hc4
47XFbJ0Fy7j2AJysqppQGy++zXrY4YtSt+4T9loXUr7EWQ0lDsa11lOn2pqljqqsR9GtIk8hbrBh
KQYctGhwZpUe6MjuNbyASsErFoO4lEzhBUunKjqDsU6R+TjS3db5oPQt4byMVjtaBDgkDQxmVu/0
IM0vqGVz6LDoBPlZweXiTKIbeyREY/X2ZkbJ1GKfkcvSu1L0NURfuG2FxBMRTPWx28ZfrPEzDAsl
j8XeIGlvm6/EkmSy5URgK9bQ0aRVTOhf9aFgjNZGi9T1SSVxActKtUy/62+lJ+/Zw3DMRQ5jtoMF
5kTjxqcleKhjNoRrkK1yoTJ3afeIuCbJSfEkJ++kL+hLVGWtZIX7+Jyi+nruEjQcmA2gLPDdOMmz
8qocWs0cX8fDcIq/C1SHzDZCS9yPZJ3XPIcsIKk9oVsc7dmVzPnmZY74MH16cGW7dDXh4RHo+wbs
y/cRt4qwnHr22XSGVT+0DfHK2LlRs3XbqTR9EhcPylHAKikuRRfdtKrsVQEsZfecBeRL474dAbeM
exErfNJZETKnmiEY2InXR/ajtIm1kViEz0pdhuJTk75O1QLQfiM7cnuLnwkz61fq/dgsZ71pBMwK
jckcS9ASDQK/SbLF6Lm/6mdRp+PyNMeKmUvktcrardTcWbUucigFaOuUYzksDRapLqjsjgqLhQJ7
nqCc1fJW4u1lOJZjoh64gXXJDDsi1+Hiayb8oKoyoVegfGZd61B2W4yoNIrZyi4oPSlI0XFgB34T
hu3AzVoqg1WRMImb0Q9mFm1gajYz3shvxkI8gmi9MpZGM8dcTxe5vYgvlJ12vvNlh1ja6Wv+zg/T
Q8mk99dOxY9/zG/5jWOgT3CIZJW8G2z3l+I8kcdtTu2nGO5m7cu8secLeYH93Ym9Asz2EdSRk1qL
yI6dzK7Dp6laS4hf0yHdEKjr0INDYBoK6AegF1sPEHLgZKMlRPakOc1kL/LEU1qz3urn2VEC7433
FT+TGVDJXNMGByvnxl2eO5HC+JIJ2gKXKKRN2U0OcGbvskcKQ8Nvo5WJ9DW3U55nvsG71d2tVH0q
5k53qI/Dtjg3LC1v+RfGn7WPbz/aG/5Xt24QHZFmr9jlVvqITmxqT9pePopv91dhDdPxTCd2eMWr
C8m5AQ2CnvZWcXe96YNDfGOiW6ph5stqVx7Kw+yavOTX6DJbqk/DPt2IvX13W/eR+2DNd9NhOhOm
PtdosIOvcfU3uC7ysfhOEPGXpDbNyMywu5V4FO4XMFV9sxHJjUagOy2ql2TX3cKDfsyp7sm+Se2M
6EdcBacZskiiEA76rTt1NOhUJt91Z8LDvdTpSQ13/B3ndKF5D/+0uGIFFRe6vhLVhQCgyhPW2TvU
Wu7X9mMOwCC4jSvMsBEftTS2XbTshA1Ioxj46xuuM993Ki54zisgKPg0Upfw0TCzCs1uGEO3qRui
Zx2q44CHO5YZB9s+7O9rOB26aTsd+tqT+u3InT89OGeEOF5ovSY45fvSxtNqEL2zZUQFSBWllGwr
tGKXyns+mOmb8t4BVznSdp2FqwrhQo8gyg36wxR/pm8YiGpPTJ+KciFmR1AI4CIYqRXq8v4lN/ya
hZC88AvyHAbH/3AlzIlcnyEeJHZPkRAj/UsljE/0L12Cn3/+90pY/UVTRQ1C7++hEf+/Etbmv0By
0jScqRoVMiXq7z0CwqbIrCDlRfs1MOJRPf9eB5OVPFdghZGS/DD/iLP/pg421L9pJf/pjf/U6BSF
BJGDSK64bjjKViROzv+iEpm99cAR5qx+crbWIA8xAagsrJtrP/+Squ1WHV0j3mTlYfD3NWxp8A2x
scx7Cd0dlB6c7B0hcHc2v5IyOmftLFnoT8T4Tj6MP7zkaBceipUBTYq8SVJCpjjk5+QyU82QpgdO
p5isyj8zEjT055qdOgVGr0JUnKNSjPi5a6l8zSg6NGWC4LChUq0F3nCBkICibRBYxsQto0ino6wM
2ccb4TCX6VSgV36JEUOXzaIaMkdJVkMR20pVEEa7zDr8rbPvRvJIPHYktXGLjtg9LHhtdjdhuDHU
m6jB9z0KolA8bHuN5FRp9ATjltLYCDl/X7r2RJS9hcrGLO+GmSJ1jnhPUqgQDquwk6Kc6SrUnueO
urzUiLJYVNVHqz+PSPPF4kAiDlT2l0Q4pOrHXJjOSZs8t338JmbGsZbnKzURTS1wZA7e0kdB4oMY
SEdF65ZDlqGLFGPk+nRaVmlK8ql174lWWAAkDwhXHy2tP8/it8fKZuwDRlvG2VfXYbWt62UlK+a8
Ialq3PvSUw2YkF1WZRPiByrMBbVbU2KVwa2aFvO2swYIA9TdZXiS78+sbcH4ZhAYS4KufxhmAuTv
0WyNmyZ/MY30sy+xu2XGzudgMg4YQ+JLhoIqw4uldLcZCh+9oOzlsjXqNSpfsvxLTS2JUgYFTMiV
M+Q50fS0XqplEF+6oYO3UvCu3sWJaDDpVQ8gt2e81qes+VbCMaEnj1jTuf54ODKnlr8HCn3U7Cm/
kTRE6vHaaaSjzrcpRIITq72V8d+lavBmrWbnfI05f9TfYiO3svEB85gXhyZZaYyVEim3g+Gtb07t
HF8Yd4LOgl+2V5nRVSBjSYAX5Y2cfHbqMjvryb4X8OZaIH/W+nN7VTuz3mSL4ZyyrgcUGgJ3l5Pk
dp25xpWRsU8oIxt3Sn6LWTe2llB52/NbpFnEg9ejXeeOzwbUeYLodTNL3ktvVEelCiALtAPko3Wi
7IoCYdElhLOK+4RDmU/jfV8DVViPs2VTLvrGlshag4IE7mhYPZx7jwOYfHe0+Ak1UzuRd+vA9eZS
B5CyaEVd6nW97g/STlzmazRZH1WCvdnpPqa1vOfCKsT+WqTT5acAB0HJl8IZQONbtfSn+lLus622
A3F4VxZpth2LzR1ETGPl7yI5Ci9DzVjcDA4qjujl/cG7yW88PRya8VyEGwPoGpZkYE7PlEtUbemx
38zr7aCtK8roMln1EIfrZRR4MHVjrmf1JEanvl212ZdUHlpjx+fnFSJhxV9M7qt2NV4rHC7c6sWu
jS81D6hYHXPNjmhwQU4T3PHaK06drLqG0sidatiRy+6DwCroOLKMiGGiDLXurTVjDGwSowY7miMN
fCN1K1iIKZL+wp8mkVi8Iwm8xD7RGvQbi2GNbuI8zTxmD+kqf6NGRQhO6ldx94illO3xqeL+YyhN
rfWZ5Jy5aQQ4frfk3NJpTkt5V6998qn1y9ifyxsYFsi6RrBFMcHhPzgVrSey1BpbIz/k01IVvZpH
uznNZH7zHnTJw1vYO1rlVbGDlC8oXMOhVE15n+c5GEV/FUXPI9dS2ETFPqu2eCk7bYGPM8zXDP9U
DI6Nky1h8PmkkDsDbCLMI1yU/KDmB/Ll8H/yF1Snaasb23n0PCQrcFV1s8kax29WWXDjsvfiIa2h
7qwaYWtowPKOyrgrNhzxqDVPuhqbfAeAfOqYhD/LSFZTe7rr1kj8T8fxqHqaGedZ9RELzlC+cBrM
Oe8tJXTn2LsahyNS7Q6jIwTbuN0AsJNiCJd8NOJOHAGFS4+v87n6AOpnnHQuLAU68WKhGymECtix
4vnkeiu0Tg48MMKmuabJAm1pTd8Gmz/53MuGSTMVJcsuSBjlJFiYz2p0EBwnVyTj6cpH9ljEsq9k
JpMb8RZmgXvX5uDduZmadokwQonVZRSe8mmhdKweAV8NgoTY6J1Cnoj3wsCU3ZlRP2sNenb+PajX
fKzd9P4ssXa2rN/juHv8nM+qzfvwy6Ogn1OAkY/XjlnS5MRVx5isWB0Z42xZNECY60Ueq6uMkOws
LjZ9G27KbxaKstjNtaXYr2fNBikz+YP2yKLJYbswbhnrosyXoqlrbo7e5273LUnhQMs7lfLeVegb
FPUyPqZfwlMIhopHvKdvtorme3IxohzA8mbeeGWPb9DLyLc0jlKsMjt4Ke7M7d/TR7LKDSGWAh0M
lJqnh4vMma6SeFDUnda/zFKUGM/3EVuRf9W655gwJH+vfj9uL9X1BZekXhWVCYynaAnSzgLFvhvA
k57qXXhqHe2IpXAk17Jlw+SdZ1CCCmErUIzIylfOMWVuxs8UEJYYAbJ7md/t8goWVYsOKoigIIkR
OyEssjplM1dPbfYtaTujo9pvTTF9mU+WAn3C6lWOj5iOpfWjrULAXWc191WdvSCNSvvTFF5VX8cd
tr1jTCRCAgZP69Z3WwiWenyKiteODcR/0bKbHGxoC3wK1SJAXd2yWQ1vUu0Qv67UdiKscGxD1hbi
bTlf9/UqyY9RtRCLRY4xmE+Pcjk4Kxfdbb8N8nUNTizOLPNoB4V07fXFXLL91st4oKDbGUugYXDl
QMYZxo77GBjGDeEsz5vom+JmnFz+POm3cr3kgFrJeE8cZFdtZN1vRmbTbBc8dpaZzP59YE5fi0CF
F11GO8HMMYwii2bx1Rd96ISN25a7LuAZu80SMPWOVqwFDesIVm2HqUZKVKJsw2auIpvTrpB7UuF1
UFjp3rHd8Q3eosPgwIowJyhKxuOFBSYNqjtWWxbZsXjl62S18KujMpy1YDtvHp84a5at4IgFQyDL
1xYy/H60BeppHIkhBDvxPiULsXqKqTteNK+bf8TFd00bcpU8KdKmQz3OktQ4MnZ12BnAKzzUCOwH
SJG53X1/7TMNMZVTtR7CDyYzVef+0IY//DY7/lETIf3cywZMqmHV+NWUrItIMf/cy9bTrqijexQs
1BrJFFxAO5IX97ubXoT4+mgZyQ/iH1sm+KtqtPTq/H95A7I4V0lJVDXy9v78BhJyrmvCQIKFrHDT
ojdfS/MtVyZJ3XJa1u9G/0YeSN47yf2T6AR/OP3zG3gclf7UzX9cgYeeFZ3s4xyncXz7sZuPUgoN
xeQLHkC7AhTrJpZLhxxNApCmzmVd9gntQZ2jGCfx0Ba15dN3xTOsrwsfBvWlFmQTzxJAjyF9b7tt
Z/7LG+TA9o9v8PHPfxg3pH6HAzFkN5nNlVcxAjmvXSP9PQPzr7xp89VYru8+CozOorMbSZvHKi61
74gQ7/VzJL2XuozV4kNGyVYxjvv13f2PjqwYD+HmY3HFE4QT/4cv4gGr+o8baXfLgFAx2pJR3PzZ
oPSXn//PQV2XwHlwGseihJP/t/P47yMr/hHjKp4wgPU6VAGesN+P6nO8S0imRYalElGODwnM70d1
/tFsTkuBG/MxzRf/q5GV8bNsB6eCzL/QhGsPdtavgRc/3EKt0OhtK2FmE9bSnrSX5fwoXeHJBrf5
Md0o29GTlrNltdZ31WXqpA22KkB6KoeP2FSGRa1hwU0gRTT1WoS9+Ya2JkstrfgoriI0Io/qrH8T
2glbRLS/Gxdu0jJx6q/6iy5hcwYg5a9nt+YThaWobKTJMb5x0UWW+t2KC4OuXmpGTz1x7i3KydvE
mJqZ1owOGB7Ea3qiZpmYMm+6Q7fvfX3VRwUCZ4Whwmo0BZgZnflS0+mLLZ9l2JwpO2SdGeYX+vwb
/JNm8xvK+3/yrje4ix5fO2kJjD6Nf7HlYb9kgfzxrv+bn/+jPYVqn2GsJBmkov+qVPldxKL+8mCp
KTwP5JNy+3Jr/3HXywZRphr+AVlGM8NT9sddL/MLFSa8NNX4IfW/aVA9+mo/LZx8cgX9Dp8Jrc1f
QmTyuFCZEySL3nojxtRstrP1uG33lZV5eM/NYqudhvd4shOLAdFCN0nCs/i7gyJiBePQTnf9MrPj
VW59MqzayNYVrpPVneXFNxGFrnQgcFtYMDEyfW/uXTm128mZ5wJ07w9Lz99t07O/iv3+/Fl+2qdr
VRTB1/BZ4OLYvic9JSfGjhdqEdpQJrXCyl/lNiJvvPdrYy1ad7fepJ/xBhwrlJjXZMFUZQfKaj2z
H2BjU3VnkS060SJcXoHweiRen6GR322mIM6w0Jcolq16HdpP85fu+b4OVjzQ+ydGOXiLbYSu3mzb
2aXzlNpMn26El/iu5JGxfatflGt9u9/qG5X5giDK7a9kVfnSWv0SAPGZ4u6zNnNzA03SHBfwK83h
BW6DPTDUY7B9/qYQoakum/C7mCsdmn1ypZarTwjcafHxQ6YCEGcJ4zK229hmlsDZnWlTfDz+84XH
Zfp3NxG3DwZTJFf4xP+8++aJn6vd8OuF55jIII3+EsxTO/V0S/QglS98S9u0trEol/2qtaPdy/q7
thjZm70Dl/OqeAjA46Ww5wcT86V7V06kvb1DKwXvw0TEZNy4H658KZvMQfUzbHLbrayTceq8p8A0
nIhEaBYyh6LzoC+D1fgsf2GnsMqneimmq2TB4N4yqrXvdi6MD1NbxYuS/8xHp7NvsRmClD4zqJ2s
5+ycmFcUlStc3BbTwcAkO/wWL3/9ICbUtcBq38blTg/t3uaIMNFD2Tmie6kX5bqwBhNeuylt8FfR
EN1OZugi97J2WPKs3YM/BNKd3qRZHcF52LxjE76KB1rT4yeeokXHYLBY6M7Um2s6Lw+UNk9OYR0g
gZvKSvbuLmGSLhR2hy3Ang5M3GxQMK/TsjxkC0wXeBHt4R3tgTm6wOTNfIVr1Xy9/Po4e+jzOf3T
pzPTg7EGI73gkjsMgh3JlmzcfBPMVsyhq+IFOcBgoxGrCxMOqa04iWO4wTpaGxdxyzl53KouBxzm
94zQrGAdWrmLjGlTcQkq6wtaqn23/GVmiUuil565/e9rxfYJxwz36VnbgVc8G7vYVQ4hHzPZ4i1f
Z6sQxcdzYX1Fm8ZWHUYwzJme8MC6X5CJWZWmBV1ia7wqe81KPAb4HA8P/cwUrNBVF8lKsDZ4h7mu
+EmtyWGYZ158rnnvtUsUTM7yzss/rg4Od55TIIP8KdHVLARMSyKb+N/8qv3cVkyyfsyP+5rWnRuZ
B25rfpdod2dg1J9wb53aEi83TqBmuQgcOATLj2SD+EmyZla8rm/6x+S0FkKt59SRnNzEIepMK21L
6zKyBCd7brbUmh2hr7495/B8Xw3O7blbhB6jdk/zLgS4uvryC8yzXZrdk3Yc7cql8+70tmzDwfdu
871uCuz1JgBa0z9F7t2bnNGloWauvlH48+cuHI4Olw24GN5/spmOgGpvgtfuIM842cbwqkNnX2Kz
W6N8gYloGuAjwSs/CoXILS3mpxZNCbP1qFW8foG2wYnO8vsMYvM2twRbsJV1uKo5+b/iRXrWbvNF
a3XLaQufy8MFys/iV2AqCSfSphk/M5udeoV5EyyqnWHKq+kDmGvy7W9JT2XibKHOc+en6r1ayDvp
deLp/Io96aycBu6e2jKW4lpYxt5R2BBw/PV4WKK97sC+gV9vGcOqtI50bZEIHDAPwY5OzZv6lS7S
Rb4qvcBVXxkdm4GlyGxfdE2tz9gCtev+W4y18tdTE/vRH8viz6HE9I8GrYqUZLEOD/NjvZnscZes
Iic8f30gK+LxT23xhh5kj8fjRO4Pd7Zi7gyvewquMUIBEwEd6wsWr+fY6U0g+EcEF462xNP1b3Fy
CLz+phL44d3+dMabzfAnBbGULLaCWa2qlcRzOpl0EKzRMUhuWtev1du9NaMtj4b92MbALitP5Euw
6uGToGN8UvBcWVjFTEiad+tuzenZOXQNv+8vXO35FSM6C+b2m2gO8/HtFWzV0l5YBxfpUL1nl0py
Qm/6DL3i/RH3aP/zRgVigZLqr+XOD4XeT9ptOpztxBmDcmelfYi6JZzZVQIoR8XTrEEdZcsjXqJN
sMNiDkoqAyCb2uBonGqN81hnM1qOp35FL/YGpyg+qLVd3Vq7PxZObT9WF8HyDyQAL9KDOJr6anTA
mpp0Yi4q3PJxNbgKZ2jfaii4WxtJ1/ABDeimUn2Doea1zdQyDnRmTfQLx/ChzuLFald9yjfAqXyE
XxDfEThYKAhQ/Oa8oXlmqgdlp1vRt+BqtuA2TrpEJeZ0C5KbNRuxp5O8DPuepT07lcuBPyBaxS58
AsfN1/aUeXT3drReLQnIgUcd4zA6gNnuL3FtexHx2e/z3sK+uMCttYPtuaqc/BqykX8rfIFL3H9X
hvyOIi7T6eyztO0YjrG111vUNyRIl8u3k+/q84XwrD9F23hfed3R94SzYGqXmV2d2k26bBkbmdr5
zikl9xjto6q50G/4iJeVw5IgmMUC9JArWpgnJ65juvTfRku9VjvCkkArcvV1zz9K9L5ZDgJmM6ZB
hYEEBKmbBbPaDtbFik9hFqf34T11JX4mXda27CHa8zRAgE65pgl5jG0kXmb0HDjwGM6PXVoYzJnH
2MWcbR/R3AJrPt1XppUmkhIXLSKzj0WBvkmxUXBNK5ZrW3hB8mETcmES0f3Yi7yAQ6C+p9ep7yUP
iS3OfqZIfD82G9Rz4g3HyXfm5+ZjoNJ0og1qstb8ooexQKNDxucruBpjl19Un/A2sP2ubn9ES9R5
YMFNhM0CmVayhSqhMss3/ILNuT2KCLys6knZjI2HFcVWv5QNkJplb2Mc45WRDtnZYTqWL/DJj0jI
2IzuTJ8mU9wiP6E0NZndllQ3rW/VF/F1fAUhq53gtG6192hdPoVP6lneTcKjWWrMN4g6xF22Hvbc
2CZr8nN3QrAnO5i12El5mraxXWzhzHloLNfjMzHx5sfl7pBU5xYzM7q229DcLdn4KQSwtV/GZ6Tp
6KaYFzhGZILHF1/Q+YWv3S51ixWrqjO5ifkZPz/SQJIdg4Ybm43FY2IVHDWYoSLF9tINEsMwopQU
eYzZjkh8ZUtStjw0Sx8QsJl6w0E5zR1yJ9zHQ1Pgf/pur9MHexWZnv4x3wDo0M60Brx4eef28Spe
wgmX/N+0k10mjrlFUkx61e+28kbZSuHbWSj3NkzLFtSawN8VeuyW/zadx9P8FNig+VZoGF8fN+rM
Jodn23s01r1W5sReet+f0W7mMl01C8av3LIo2l3d4x0BH7ZReAIDc8goAq3GtGdZAv9YiFsgf7wh
0UJpa7Xrx45DSWMjk7HiTxSKiFic5FhYxi6gpgNov6iX4ed9yeFoPWf19xD3o9YFxsHmbxfUKoHD
PNnpXmZutO5POqRRd1pHC0Srhst4a/dgavoLojUe/V2wiFbk3RfBc2w3Fuk+q8eI1+x2828kN9kt
Ot3t1i6c6CVbUwrZoVNQJq2M/8fdeS3ZbWXZ9ouggDevB+Z4mz5fEGnhvcfX3wFVsEskb6tDr6qK
ipJEJZkG2HuZOcfk6KKotHnBWT3Z1QnaHDixx3QLb3TX701H/Mzf5xOvnwvPaEUa7ob35kgFtwp2
IFXmjfmZ5is2hleasxdUEXyWW8bjT8WuPPuP2r75szpVWB0aG8jWOuEiPOapJyDY52FkgbtPXGXT
nXKH4FnuNTnnDXwxV+ltcAwOgOgFOQFZQ07+CM3JLjeIJe1iW9wvxaQGtNn278QzC+9DbW+0Cw2Q
Gz2ptzRxU3XlI89DTyS/1w/L5MeuLpQ2brk2XsA+OHiXsa6yz8ENcGZ3+mJSzOF/fIV+eiDV4aXy
2nVLciJ4Ca/ygotii4eXDxzPFA3dob1ZO3rJR5HJ+Ue9ibh7M9XW1sNzS7/EeTVzxt2vJ28+tW5F
c3q/1MjyZdx8PJ3QJ6/kz/k2rsY9VPIti+NV9TXus3VD99ZTFH+w/rtnSbAyD6hzXYoSmIUMCVAK
pC7AVbffJXT1x3RvHEuXU/Asx7RciQuhz64+ig/1TK8UcOHZFMIco8gmKdO3wmtxII1KZ5N2ik8x
yL1qhYOcvAuWcuUBjow3vlS8YuRfOQgjovdpvcGzC8XbNQ6N+4z8kIVN+KCLtIjxwbjTr+Y1vu+b
zYgMDvkcjS/H5Tpyog8EFIhR7HA/OMOWtVLoNk88fivrcX5QmGi0dnY2vdSVNxEAmAOidHn1cQh4
9eY9x++KpXQQQldZpSgOV+Nt5rvb25b7ZzXHQ3j1D9M5ejBu6VP5HnpEzwoAbrzyjAKThkjnmI89
ae9v9ftobV4yHJzrBDztfIvW0IF2xUPqtefuFG2kA5pw91UonERzhJtxyvessx6hcglrZi5ufh3X
2Uvh0Oxj3XClY+FE/lrldNtGwyq7IBp6a+5ZFQlrc6XTqbY46LkHPb72cwUJoCpReXrT7GjoANHl
CLY1XFlflg/lrj2BVjwbR3VLOCJRatkxWZdksyMQge63GwmRzNmM7puHnuL+i8gwK37pbuJbsIko
r5ut1WwiomiL/qY+thfxWJ+jXXjXDC5I8/kw4KBxSSXeRtf8TnxI9uJj+Kl9wAsQd6VjOXdIHfnv
Upk3tMO9F26XW1/9jk76dfoORsdcj568Ns7Tt/HRc5KzDOEnw0KNfKZ1byGVP2Tf5ishHnu6ZO57
V7tXj6N5zqR7agzlzuRv1gkhWAGVkGy/E8fJ2pElO5lofIYGsTAra790k02yTxMA8uv8rvQAIyFR
uIhAF7nIWKjy06sccUt21hpBrekABvWEh84RCRhBTaDYTy0n6OpNcZ8MW7nhZXfijbEGQhw7PA6s
u7ylKigZyWLXsuEybUvilG783FyqMQYJyU5692lZTSfjNAdNvGJqy5kkrakefG+5rfnR8WwWh/QN
zz3vaHtKV9O53BCwyrF/0e/yPZKjVc9LG3FimQ5jqit5TvVeOumH5MhEQuFQF21j6XI/km2wJVh7
L+15eKud4RnPxl57Go586dvqNp3qs7WaXCDSFXOO1UdyiS7WsWJ3vAzAOuaH9DX7dj9uugdWuh2T
NxQ75/6iYGnineVa/lL4hPaI35kRsQ58NJNVDKh5gty5UT5YsUkf061CdnSytuUD5qyVJnj1h3hC
034MzsT1pLvCKx/IRwPRzDrOiQs7fyi/kF6GLonbnBX4pNb1QeEtUrjpl+vGt4meOgzU4MwrSiYT
SA/cnK6YXNKLaNmYkd8WSN422ndr1WVddB4PFWvJ+/6TFui8lPfDo+j2W6pCb6nK9EPnyR/tLqUK
DD1EKBy6AxDqlgY+f9XsA2c+pSTf5i1bY5sw6HtyqJDruJymHj+fc7+aT92zxnAguvA/23C/UInx
3K3DRzgOVKPvWEM4u8cNbMIFYb38KHG4uUR22TxU9VP+hPbYK5gfBA/ilsVvc4ByhgFhBR/Io9Zi
5hTZ9Qa9BXdV+Yb9hD02OoUVf8565ukiQ0+6i+QnE4V57/YTA8TmbNza97Zi2qJsYicsNtGRitQm
wpcpzopelYnPtINuyxdEWTGu1K1xo3aIHfbO1QGeqBIcYUa4omILx2TbeRpVQU4j2RO4EWNJybc5
q2OGhYbsA7vlJ80IIThXMoELvu7O0EVy0mlO/UboJ8NJzN5ypFu5b/n2cXWoVL6ai55mPvmbAOdQ
vRI/ELFjo8gpuFA4rQ/VAUXhtIz8Dm3IutY8BAfh1edzcJfvAlT38qqSLumoW5msvL150Kjm+c0C
a236byrafv2Of8vCGsfZmBZ3BSTgfnzNQaOqvukJJdHP41WkVlrKUoXHhXmeMtNP3pomc6aGG00h
87dBijEkzwVHh8LlS9PXO7CbkulV4YbFjt1CTmGR/VYQjFa/lkvaqxYsZkHm5WJ9BwbMTtczY+Jj
0pGA4cQdZhuoVHaQI9P6jiqXhOnymJaeiJ8i8nSEdMRWT6uByQ2aBJwYO/8YIR0/988BLy+peuaD
wtbIkphqJ4+KQZtmcPDK0la3uC0rCieUTKb1H9ny/2r91/7cpP1s0WYuYqCyZcHITtv6ZVwsKo2E
aHNKNvwgPH0H4G2LTM8xVv1hH+/SNeX5CkXKdfa0M5I2G2bmV4Z3YEPjYW472i4KOUh3x1dSMdbr
NbFp9hciFTujCIMLcTeuyKfdUvguVY+0ivbJhus456T8Tz9jI16xze9l9jxdWyc7+Ufh3DN81W3m
GeqdwdgRmiBLkHqZZC4jTGWzvEuhU3FF5w4DVv4gyoIVr4xbrIH1UXbShyxbDvTwrLvxQq7Uc+WY
VJLGJoP+5fYC7wlVnh3dA1Fmsn+RPf7vhIxsa3FGskgAAO1wvuJgtcdwDf9maQkEG3Hu9IKf6WW5
GCadMDVeR2wBPLrwKJCpcDRcQIrzSpdPxRqAxiZye+xdrnkJdoKIGNOBND0+IdStz9K+XyEr486p
aEyXSk+w79+TN9FN9rNjdPb79lIwfSW95JvSjr526dai1wrn2UrbM7DlHvNXqmcyT4zuZa+7V3sb
58gGecwV6RaFEeFYOxpJTorcE9DkOmTi2fcUSulbejJ2stOvH1oXLiA5HNh39yKKPL6pKIiuDHn5
Pi0zdCTJzv0XBRtrhGc4iAPbjm90aWvjaq1lj9HloTuAJA339TU5l3ZrTw6vbmvaIwGWbmDXDPZq
uEOecjeeF7PSTTgwIrwrxG28nbAChBhgXhLLI1vAuOBrfbXuh6tp4zjDwMTdkrqRR/Y2XWI028Gp
Zp4QOLEN9s3m1QppXpAIMsKkdGAZYzj6LX9lHsM0B7zBn1UKnFiP0cQ3PYyrHMAritg9MDCy6ViS
0azDZKy6d/4UFzUmVhM7XNp3XWbeF36FzI8TZ9hHTs+otdtA4lt9z4gV7ZzparsEKdgiWZj+M5NC
4EIMW4mbQ6Pt2IBLmCapO65cVirmbQlKILxwS5fJr2AJ2dRHdbPcncrAJiZx2mt7lI71rTpztTxW
zJMTcIm3hGoT6rvXwFxkmbD5lD4S5irlEWdRvYu5fV9873SaVo+lk26pSdzkHNtw3Z29zthGYz/B
PVGsxCvu5HV3F3kZHYxko3RlO4WV3L2KGwTwD9E5Yrr9AtTaJl1pNa+l3eRJPFaJ8zmtw/Wfs8B/
6XZaYgcMl0sjDYVVLR6Cv0EsYHXgX/h5O/3bx//YThusoHWMGbqI4kNmgP1jN80voNZQDfjTC8LO
ZFD6Yzet/cEv6DAfiFSHECv+ZTfNL6GdkCE2qAsu2vxHiV4LJ++XYe1fPm/8079OpE0rjS1M/5ta
IUA+XL0rGJMy/8COgIcvxkKa0YuV3pwQ7EPmMBhOQ937m0TghBqyTRDe6xAqv0RrmVJcsUWs0ycF
DVAx7ETzKHyFM7I6Mv4uVYG1sqArkoGc47k6mZGBuYF2MzsP+f2E5C06WZ9cTcfyoV7PDyGqr/EG
qVJqSFEIXg0iB4OHugZQEJJQO9TnHNnFsNG21sbq/3OD/kufXXGBieuEwynQzP8vZYWm/6as+O3j
fzy75h+qIbLSlyFvQCf+69Nr/mFCBiE0SJQk4+fsIFDmPJsLgVnTfnl6scDjTzKt/3EM/RNlBR/5
2+P706cuLwuXvwiK9FQpy3CYya2vuauUeiM09WGQjHsLS7Axyetcm3BOK2R5tse275ypVhAnFJgj
gPmuJoMoTc0Xd4pJTI823yaB5PVicsdFFzu9zw2vhNWQMKkQYgwdcBOxPRNS7VHN/JNCQnWJFtNo
3JJxzXzI/FuYcsqn1iqr2UqH89nvDnr22fROQwiORUeOQafN0C7VtLdz4hg6PbxC6kBfsX8nMBvr
7vxVkltLrkT9rIPnHUDCUZz48Zs2oPNFZgFUo78FHe1NkMEMbz6lvO82eRQi1C5jje194+pG4cWo
Biv4yL7I8jpPt2GsOWEo8PVnu7IO72Sf18gYvyWLBSDaml1qqaDIhA4bu3rAWMK6X5G3Fd2U0XwP
nXrpw/vcf4kNrBsTK+bhSwP6LqC7jxV/VQo0fw1RcLr82evhkyDm5DIPXsVXBVRjHUcyBgITHMZT
LNHz6eVaNJPLbHD7C9GuQOrdCaErsX+EmbtvITIX5K4qzX4iYaIa0Qd3EE2SQNqNpkYCB+9+Gl1m
PxAe0rgNN2EAi6i2dsCr7aaZwDyS75gK8udkasWxsbBZtSOhqayCwwmkIry1GD94M2roVHqQeP4T
aFhbKIWDqTBtLOd1E0ybiHxBY0wrkr5LcoCNj7ITzmrWEOgWB++CIlNWoGYW2z2vET/k8UtsoSjn
53ToHCmJL2VqETueL6Ybgfphlp5xP32ZKKmDwqKx0p1Iz3ZRzyQt9ZWdUYEqDOdqZc0cjwEzFLI5
wZ+UrtY0jiB0j0IeOY2er7VB9xQJwowhAKTODmmg2anSHYoo9zKD+ZmsCMz9KMFlqhSl9cZMOCRG
uPcNyAGt9AD17E5ogCxYOupwNOqBxrMpZaepaLHkDlQ40y7hGU1b9m5+dk8qzqybu6Ji1Iu9TGuK
l8hSkXzPH0isjqHGJiqXNLZs88hosM/XuhEyb05nze784V3lL/a14h+zUTmbVcdzyJpGldcm1nJr
Cig0BQaB8vzctckV1P1nL5Uv7YzlKNY6Pp0wf8kt4VkKG2LM58Izw3CtK4wAiXFsTagRI+rz8hwp
twDadBBq6xaDij+Je9GvLrPJpnCQz/yAvNgkSSOcdafrJDJprxb62fE+5IEV88QT48yThOI0BPrG
Qk0QN9NmNsyVNna8dmjb8UMEeIhjVpYqmzE53Og4m2S8fGk3AxFgeCmNdBihG2QsAWt4lbl4CXUY
O2SyrDqG6tp0FCDZrGJlfoym8VJZ9S7lkRUo/0PJUwZcBNrzbLDLIHDVZHMDeH2bjNB6TN1uad+b
qP1SUjQmdfqpS/2rNDHhgmzU9D2VeI+YAiRx2pPyEDKv9sVNmhYwOWSJFPBZXPT3eNBSAAsmqKPt
qPZfvTJ/Vnn9gfVhA1htE/Xa9xTP1wlSMoE/T2k7ef4UEDadcjyELcsFMpwVaxlSmH68HiVzZ3Ig
QAO+SGl3L5bCSyIiq1et6hgQ9GNqRuT5g/VgBdVXXLOiz5VLoA7vfTLd5Cjg76nmBW0Bb1BZdLRU
RPTm9YSBM9snlXSaxPGubrKbxBShzhhQgXzgd2ZoIWCJiE1SsNn5xZLZ4ArM3hq1PAlgUfOm2A5R
exD94GBYwznpw10wb6z5W8cSlRXdJawwnFjpBBDQ8kqNhk4pSEzmrVsp4peh16+1Yd0idX7oanr7
ePiUg+QjaTkiloqnKdGLcoFw9u21cVHjGxHLwBxffqd7prJMbWrE+sFbPL9l0luIK27MajvOm4tC
dNwcKe9qdKuXDncunEpAj5aQqAOjUohn8HLyJgbrWmdPCRO/gYke+th1Oomfk5yep5kQdbx6QmoK
C83wI1N7FhkcpsIUvo6zIqyDBjgs6Fk0CMjVlrFtuSOo843bDhGB/zbENY5NnPecaZ6eCE4UCAyv
tWPAj2QkoAqmtS22YGIIMQ/q+RKNjPZKjmlKvNh4lrGyBfqIWcSAlAt3NyiLTdg1D3GFgAHDk2HN
blQM654+zKzYvnHN8maQQ9qeor7/6rAtBWZ2IL9mNWYMbQjpFJX+TpcievqJP11pVSglipTg6ulO
w9it6xovCVqIwCJSowyf/cJ0JEVnWcUGDZAHeQjv2lSvrDTDwjJcpRRf8B6SCvwF9q7NwQI6M0qH
SBvWOSbFWvkKa1RB2pcUTR4TMQAzuqMNJteoxIpYjYNV1wrXrJG3zcjJwHvX27kBQx6HvAqJt7/l
ZfuiBVzoBnYjU7xWDeOJob/nxr8Y6UcFqSwxpP5QZYSLBCIYgkhnIjuY66Fml4ndV0v8dR2H3MZ4
QdoG4V1V4Vcxm/lBDGbUQgIcHYvvv61yvOo1GNW0GDfNnO0mzSdjlZsoqGsnVkgMKwovFdlIaTyN
UX1JzTfJYmpiRgcR8HykNpT3WOyrJtwWHKyrSCMZLU4mxe0VzsaKOKR/dWsIT5yCFf0uhCleqb9v
DXXpN1/9bx//l/JakSw00SpIUgI4KW9/NIcmHaC4pGz+F8z33+YQ94CylOU86Hws/oEfwmWaQ4Pq
eulhMZKo/6w5BNT+e3n91y/d+sUUU3QQSNSRmIde7N/90SIXMpjvqzzwCrKc6wamVA/dRWu1hjAQ
dR2LJkAjYV1Z89GftM+gvQWLiQysnSD0t2YcDp3cU9GZ7308s2IUJkZlHRNASxwPilHu9a7+ikKc
a4N+MmvywgxjPBfZhyygtYi0ZK9ZDLzCaW2FMiJpZsSGP5woyA5CUQNkPhvpCJUb1ZR64OVyjOBZ
ncH18Ntbi8kVLJOhk3cmT16osdpPgvg65AuHOHP8fDyKmrBNTflFG+Zd2lc7v3kN+hGNnN9/CrmQ
46jLPKMisG3GkSq1mAPLirtKL6NPM1UFnFSfinSbUkxvbfhah7i0A0k5mFlx5SLazY2C07m/a1Ig
gpkf7zIBkIqPuriU7zUtY1WqoySh+qz0pz9NkuIhxJoVBAzcWjI0WmOXhRA4KgBKwkwccHIsymvC
JtU0tzGFvj+V62xEpqcyxIonBbvXSFIhmodkBEDqZ3c6kandIDpjPnEi4qUUEMTKld2jcOgAeOS6
vG39hV7D8saayiORgqY9ROQo+/CYNAROBRJVPf00DPIrrMYWxWqb+xOsrysJRbsxmeBkR6dYVV7K
uebYH21BK1BTKz50mH1UPzdRb0sUqLN+bxHN1jSnhKyYSscZHIp4L/nMavIOIRj3RufggQeNMB40
hSFCnPVfkHqPgo+mzC+cEjdzPQuCHYTxZuj0LQeZJ0KbSnGqk7AtShytDUwDvUk3UyPDpw4dtSEI
QxbtsdDqdWPCLxOyLT9fVxly2ObWdugntmUlE/7pmpkvEitRXEvf5JrseuIq4jtfbx2FVbilnwN+
jx6HdRQLx6BMT2BhibWprVUt8bBGFdKpXSwUXqucYrhDujpt6067zU2GVL/Jxoe0gnvCFReJ8joB
GBjQJkSxf52xlMdd5c6ZgFw1doO638ajMfMU9mxoJI1YTP0NQB3pyzwU/+bxnSpyVhqUztBG1GVO
8TfjuwU68uv47reP/3FGG38YCikTxv+M8P56RjOIs/gV4uEgSisMz36c0eofRDpxFWgi+GWR6d9/
z2j1D4irSyAGphByqsR/RD+hifrtjP75U/9Fbjmms6RUUE5gpbWUKpglBv3azjQz3N+hmXqyBGJd
JhUsNQ4GwoLlxKNpElLjvZeNz6gCUxTp6Oyz9HEoIw+XlkSh8S1oil10CKND+cmoSGDOFLoeyFN+
cspjRJw52aBSeSNl73Nugo+5kK2VGagc5j0SDGFYTqwRYYygsUaJkddFmrIVo/7WR8jlWCLwTT/L
0KDI+FhZGG1rMVnLJeKUAVL5QA5r0OwCFTm2Va3NeU9Aq62PyT6Ku53WkdrQAHyrpO2kFKe6aXHO
Lsg3a2qf5EZg+aKyPK+F+jmmLZzzR72e7+B9pvYsc1PFIqsOc+WHncdYpu0gcuXDl6qwf+WU7zt6
B5RZcR5walHcD2LxmMopKe+UtrL4TNZpDLMzd0tByRwGvyurNKtduiSPmlXoRigxrD5D/ZPEr6lF
pxlYwjFu4AW0bfTaMZ0I80C2mxRalVFcORN2yVi4KZa1VmXMYyKwnGY3TdR946swCfutH1r5KqyN
q6Gln3M0X3HSraVZ2IqlVu7nuL5r5XB4T8OgOAYB/MM0OWlT4MyjAhRXPg8tpWssIVstIJmaSn1r
6my8t1olOZV1dU3Gt6lm0Y1NWGdJX9YlRmjoafyFnWeVW1coRig1V51Pm8mki/s9eAZGtJLlzgll
6XnWwKSp08jJN8qu1BhEONGDZtsxeG2Gu3RiR2EKcGx6x+jJqIIIaGlbOYItQp8cF/Ar5XlFxJit
cT0K44eeK+De3qR4OfumRRljFuatJX1zjMU30+ALKiPdIzPpqFBvw0hcEwOSMRrTktA2iCjszBb/
dbghqMTJGURpeb+zANvy6h6HDm5CrclPWtJs0xirs6zLCCHGyMOkC+kkPWQ8olrF+K3PqtdG15ma
BCdFRryPulkxqUmUZjWS9CPWKr4M4RKUGsJREoUC5BR1xW58OImJvFGUgRbw28KhrZdkjmmvociO
ry3XsppvG9N0SxkkgPJWJhdzxpRuvjd8f4Y02Btte6beg/UGDY0rQ4Q9JEAhmaqzHMZ2RIJsmaNx
Ukkws5AcIMYPWO4PDC0M1pd9ZgfVpQ8+OkZacrUzgRuNM2WJme1nHxSKBEAZAVsxsdaLYsINkB9A
XBH4PQOjsmWF/gpdQ3o/A5Qo9Ts1QE8nRq42id9pfZMDbNpGQRv+IRQSIGVURRkq4jE+j3RsU5V5
dMlGjGRSeI1A+lkNCwCzH+mc0XEo1IYYgWoWaGl5J8axwdlQg2Fg3aDr+aG1FnKOXthxrGErS2tX
qI2NIWD8CvGCCvSCtt9jodEwevhikbhG2BaPXZLcZ0RqiWqM+twY7ERVH3NduSVkPAq6qmx6Tbt0
Wr2bZbTwlQaHMb+KfY9sIhntvh6uVUSXVCtW866rKaLE1NOF+2xkUdvqT7I/bwoVbXhc7oWivA9U
rAQpi2wr8PwC7XTW7nsmDnkjbtvGPPPmuy30yrquvdCMASfT3FUkwBGo4lbKBipgMoXGqhx3apNf
prl3CSCzhwrJR67vZULDhKrY60H+2GrhZsaabqW4YFSm2HNzV+Jtk2rRa6PPmm2nkujbHJloK4wb
zWQUTsxcIH6GPc6PpeVsezeDaZPp6F5R3AcjW/8abQkpLVnnYsU8ZpbPY1N7MWk4MnTM4GXB6+tt
stab+THuJgJMsKDkX4zAt6Qks+2cXiu/cYYpPQ4FSv7EGtayFazjnpcgN9bqpCh2C+zEitw5v0SZ
uWoId+4C6DBhA9hDs3UNQ1MsOZU8nitmC4IhXwgzB4YlI73pUq8SHyPFcHzV5CqLAAFJzqRk+9BC
f9EQSRLzWlhIEgQxdEUTvbuJXpp3ZDSGWzXOOx0yqxUZB1G0VpXkb3yFJatf/4ttuQtE2LII/NBM
DejAsgD8m8oJMAL/wl8Xn/+fj/9ROVl/GEQS6PSxP609+cfUaehaVF0xoT7QT/+omoDJLUh5UrPI
DGOr9Je1J79kYJg3MOWyMv2n7ORf90a/fNbGLzbWofLZknGFMBfl5PZgCkvOs8qh5eRb5TlgfnIK
sAYqB/gLzmS59cvwCu/8HDvRFX48gc3uIlgFpBoj7DOe4PCs/McQOUDj9IbXBqsL/zPQQk/O9Kkf
FGxsF3BvDKpBVNHZIPQ8CzdheOQlDXjrvsl4jKGmoRYgBHxdFrwijg3kRTDJaZwfEH90iBnDE34G
TEqK7vL+c8h/Eu9g3ZQtvlPLuXKD/Zt7AAk4P1IoZekE+M/fP8mm/vsK/9eP//EkG38s0RqEwyn8
7r9sQQEuYnaSTY2N/U8twBL7CuSB+gecCWEVP41pVPLn+P1EUmBYnpr/ZAsqq7+3AD995X9uSf+y
Be2HRAZiP5Qb3igqZaFD25UFUAqD3h7GAVtAWiKmmiplPxdpCP+Ki7O0WgBIevahVMnHMInUEwEa
almm+peF6VuLzJ0voM6edWbSWXSvhsNuGjOvUcz3SEXVM8KQLcn7UoUBvuK0D6KQcp4cVMQykGuT
UP/mG7fsRIrGDiMy1cGMezBuzyyz38vKJ+UIEmIkPtaTdA47Vh6mz4Gta8HEZoFMrZ77oO7Nx4Hr
3m1SQjznVMPG0tQ5lT1o1Wy8U+eAWn1OJKdLeBXL8rO0gp0p5euq1XynAnvWUFNEA3RwoubDJnkw
Bn2dQYBi53SoBEb9kz6s2GegT4BAF0belCkbGfnfVFZrrbLOliS5lj8egkh5qgqYYAa5GdesRDMt
AGTt0XMn0zYOwIlZ6q43501qqhObDBmgnxXodPlcYrMWsJMOL6EG1ztcmzna9eqkVP2Or+8s9J0b
Veq92lCrAA3WUVTk19767mrcT9gyu4pYhkTmE+nZfFUfckletl85Uda7ZS/xBTD0SeVDkCOcGnKg
2NvRaGBnzGfBCI6B9SQFWACwW8gQVKsMP4hcrkrrDInRIpvW0sG956+hj/wbIraG9wuMW5mgIxN8
sDMAh8nUYoPqToXsSCybGYxBhLofxhJFX0uybf4yWmjNhMchI4mhyXc5Iksl/hqnys7jFoQmwfV6
XODRDcNT2ajP8VTbRG3fkeBHpqkEKqPeZzShJlNt6JfHIIpRQvuWW1qqa6DaipLxZi0sOaNy5QJ7
ViY+qeFTqlAT6e+6lu0y7ZpHD5VQuIEVHSYZVXXzVic1rjX9fTC8TEXcZlD0hiPY3l6A1kvuCibE
+Sb5I60OmtkmTyFLNzslQDgogyPInyVdPaZ0Ksps8OSjJPdnyr+wnsA2aykU6xh2r5Uce0jTAyFf
xI+wJFHQds4Jyd4BMtnSHL18LhoY2nQiBT+/NlC3QWI9Lslluop1aJCPuWE+9TEBgTG468lMP6Q2
1f8DcvhXylvM5eBlDI4AAYAG0+2/PddNZbnMf6pQfv/4H+e69YcqSovM6gek9r+zHeuPBcXEi63L
yK8Ug4nSjyoFsi0oHHIcGN0rmvXXhAcNeYtCiqiFMOY/E6F/kPDAVoqv7Sd51s9fO7jcn/UtSioR
EC2Y3abbmQ/9toAaq5jfOQPrDgkGjmqY4q5Cqo0+tavge8jZYT6POObqj9IZ+72IVPGrjw5StFY+
kU2ZthwMUEsNGwWyK136lwCPQe4K4DtQ4t7DW/6UDtObsWnvGPXwzsPc4CW5a++Ht0ZfqZqXvJWH
8Rns553/IIBjtZWzdafiA1B3BbTsCLAHxquEqIeV+MBQcni1nuo746l7UFrG7XZP8kPhFV8zgwpS
l2Hd2tpeTDCWnETscpwbSBAChTkWqkk0vM3biC92kx3ZEhg9atKt+hpbO4YzQXnnm5fqWdA2KBeK
Yi3on1F+l+ZkJ3xo1n0S3CXN65heK9Zn8uXmb5D3bnugn9KNUyZ2O8b1mi1jxYq2c0y0hDNNzzlL
jVp8i/RD47+24tWcdnK8E0WXc6IaDuJJzHfGQQYDsWhQcUysLWPNtwEye4gxyMEbYwROQIzyShc2
PT4rJhmguzXguivlOfZX+ku2JtUBZTOjMsTMsxw9hx8ZIEhQlBwmazMgu2JNoMZ5OgLdxiNoOiBo
I2hfsIkO8EytFbEOCzcRDgF/utm7anDs210I0jf/1uNtxJ2j3GvPyQ2pdH5QQDJea/HCP64PzWP3
yPGXfpYX81F+GJa0Tg7klah4HV9mDmZw7eP4UxwTg3pElGXE9+nkH8jvzN5qHBMWumXE0oWbJSez
JMwGDcMTxtkyYjx/DlETIaaozP3UEUWy796YRipsplfTa302nqajxUOCIXnLYIbC4GDIJ8XlAhis
DVWviGfs08gfrMLDnHzy8Srixwm95b7LhkMBQkHyZumu9vFG4tdON+VFaC7ceEBh/Hs2+tkrAnvc
xkt0xrHmaZIZmjzqi17YJ0RiFwb2cK/jPJXOVcD8y0P2MT1ixra0dehvYx2HPAex+p3QIue7ZTxV
xtsAeU7xjVVqGXvutDu1eRq/Zux8bn9lcdI4xHPLWMQrV8OXmxEBCoiE5M4j+xEXeUT/JG3YlWib
aidjJ6Xz3jG++2CLMVJ/8UJm+2YTryFQf4n7fNevlUczO/XMH4VnfBBw+F+Zm8Z1zShj4+dbA0ui
E5ij0y0C6Se38N6QjJ/TU/Byhz0i+5Cg6fsvCTVQ8STxE2aWkr4NWBzlr9laJXcVrAok+Nx4pd2f
mvvyFN+ChesrP+mbcC9Wa9G/mMiP+rNKrEm5YSKDqhsCsQK0+Trt5caeu3MbMwXjWexbtnZ4AbGe
ZTtxxv9kMBCzs5hPeNdN9wrPFJmEq6z7yKHLShWk2TNzgQBKdzJteqIoMlyvE/mr+7xF0/IgkGB+
5vtTkiOcOV457kV42ho7f1guiF96R8J6VIK8p9aCJawZSNPup+jUVK96vI4SN7pqTyIv4qpy2vwC
fVPvr5px38tbWb9ThBcFefYrZgZtXffs9/cWBAn/kg7wZ9/V+tVsz9NwX0NmKk85yjR05piOd8tZ
h8KFRBneaG8m3YXkVIzu0YY5Ly5sb+gRgL+Y+ILYi6KwZ87E98HBrukzaFEoblf6vfr/uDuP5cix
c1u/yx1fKODN4E4yE0B6TybJCYIW3ns8/fnQ9/RRqY5CCk07VGKXI5mVidzYe/1rfUtepu0GHyAi
FbAD+C6nbF3htdtxSvTf2icZGI3tbUKCgQkSJfZcGq5OcbUSiqUdPBfPllvfAy7Rc7kZfmgmP0zE
dUVsDDBv123vViKdC6Ax7axc+t4C9XVGmqW2LO09Eu3gSF/0m3WYJ11vA+W9CkvAYrj4JJYpFnki
5lNhi3wuw72HL2s9kOgxXICXFrBNareoVK/BvLoEHyfZnbzZColiTUihGA5JdhTbda7Yib1VntL0
JBpXdT/8FDjCwgUsZNktIIjQjfBpqrYIih20DcOCchm+oK1iqSgI5uCuQhrSi4Uq7vSvASQkTsZx
/pFLzxVRy5/6VfxSv3hQBvkAjDPWYvjhHzQ6fPaI2kUU7tmYNphBsP/xq5IN6UU7zI3PZJhwsPGk
GhtcWzwBNLEgMs+vCIQIIAUNZIEMn7z/1d5DtOp7RuwPvK2bvvibeK9dYj7RSeWVf0+elYJ0tqCw
c1107Nsksp8LcQOYWiApM7+0+l4nBmbAbZDuvCYBbQtS9VGOR1H95CN9PxZulY3hnSmMbpU5Bzb2
TjpinSJot9PaVfM0ALLqTmBhYuLnCauEb7g67pP81mWoYsv+RBudBaJA3IcAVSeXkK3Gplm+piJ4
JsFRjOU5hpEDLTdZhjPxlKENej8FD2yFz6Y5v776jUBjsJzI81VbSqX17/ZNvBGzHL8yoMpErXhM
sVMD6U6J5U3HCr1Dvo9f0OMJ8QrPwrNBrc8K71Z1pQ0zgPGtuBHaB+sMxrxDPLgJPXB85FBhi6jK
SM7KWiFs+zAHNyZ+VM4fuYda0VL31/zchJtA1gYEAtB4nOMg1qOVhvz9HbsUSvFDhDnGH5yNK/+Z
d+kGkySctXZF8ZS85pe1YeubSaUjiJ3IGgcN318y5nfk/3zki/ADx7DEKYrBmLBml89rKIIlzlf8
nE3DEM0fza8Qw8P8lhGzJcG3u9m7ReAMlMfAJhHdYcQR+F6IMIGdynCsbKVnTkSsBGhgBO56yUfv
7n3xlb0vqOTNuh62aP6r2N8m5cPv3EI8DURiQA+445lnFDQ5l+9onaQtQe9hy+ihI/xTPEYUoWmR
f/r79lMFlA0A19jInxw5oiOmt5UhbyNz1e+Vck6uVFeFVLTnJMDMm7f+FrF6hvieORxXi/rUHapD
9SS8IkcRW5HN1yQ6eoET10tT2ecU1WJ35utceCgm+AQYaH9cTNG0wRE7YZ7jjKQtuIxQw+tgZiqq
Lzgxsquw5dXnOzOOf4KDTtEHyT3um7wRNP2hwOX6xKS017ZZyQ13ExTXFmNfSeEegakNov58e4kI
ZbOPZGPIxVDYPREdAvBvonjtTGIx8/kYW0nPu+Mjb4H5Grx7bFywBlsgHzoxbgy7tFYpL1uLa7Tb
0EEwIxrZB3q7otsY/dYKzop81FOQuQ5W7omGbTepbRpaVLfU6JJmFfmxrAM+cUvaY9LMx6Wwrhgc
3cN8a/FQWd9hqTDut1xSUhIc4K1BbTUb8HrAd6a6dLo3+ooFqEh3kWSt1VPSQcv63AoMBtKLT2Kr
omf8qLfo6i9UpN1BvYbnFgUCfvWATgj2BaukoBzG+rZGSu8OZfJdkiSPayASp0ne8Abkzhp1B2PV
wKBZT9/jmqfrZ+R2TSes7UWnRnY6Ur3Ihp54jRK8Y96dK3qXskWh82tXsx1lexOd23VBVxj/qvhY
jdsGAILOvAonIREM7MAQaSSCotxhoGhg3eO6++onm7QSXB8CwBPbYi6Lbngxq31O11nCOwZ2QYJb
+lEaC14QIDdxutFh/EDpoBXGwmpKjUy61pq5FY5N5sh2E85A/FOzJapYnQ6SQnTeafK9AP0wOiVP
7IqCsl0MZ0VZEQf0nk3FwUWJa4g+pWWT3dO1zobtC5p2MjjGXnB0O+H50c7+h3KH+vPCXDZyhS+V
i+RR75TNcBbdmNjrdmgX05c3LfRjcPCu7SMAuEdbUjkfA0aqa4KFpjDBXAwvmb5sy1eUK4OVinor
D7OzAfvLdxteXV5Cpn1upLoM9CJH7J0A0MRnf4MpIOp2+jkchw7+mZddQM2IwaK5qPqJZ/W5JyJj
xSvJX4rMiN+2yndlnvV12SwDlujmC9x/GCJZFWtd455ZswGi8nMk8CfAPsqOqdr8wWA8Uw6ocvHR
Q1Jvh8P/bVGcKKX2u3UtLAqRN3C5mT/Fa1iJo+tfWlCmrlFF3WVgMTfa/kvhwTD134QHxIPfP/9P
4cH4m4ZTBd+b/nskzJiTYsxL/ueP/q46mLqGl0TV+PM5SvZ3R8lczyNhCGR2Yug0i/9HcrI06+D/
IDr88bjxDhqqrvOPMpE+fg3VjGHZi2qhF2tJBZgVifGmkqMXMQvyZVGIOGml7Br4LCVRIX+1g4Rq
J7R0w4YvUyBINqEZ8DnS1sMk5+Hbb3DG5mi0U+MYsWbrkeEWSe70WbYcBlRbgjQcyAykim4Y93Hu
sTi3mKRedU9mxwr2OhhM/kJo7kN6bxhmMZ5pWbOxAwENUqHqaPEF4dU2dd31tWBnAP2vZURWv2D5
n5RLFck7M4DLTiWJZ8q3RBjZlUsjgGp9fArlwrd9Hdt11kPPBj1fSF9WQ+OfXqiUwtNXgv0qVKjD
4K1hTpzngIaIbPEqddpNWUpNXg36PRVPkxaTOVgLMp+UToAiywKcYerJy8FL3EQxH2av9ouaG0TQ
mBTF1WiE9c8wqeYyre/aYKwLdkocy6QBHn+ICcAcX2Q2UjEsFb97UwGeWCjEOS7tqnsPSOK00S7m
/K1TVI87GgqXt8UNtxobSA5l4nYCO3HGsCUbQrkRwCWKFVAmclKC37A7Dsqa2rHko2vq59onCS2T
pZ/tp0Q/mk03sNOoWtGpc6gkEe4YKjDwZNoJo+ue100E35pFdH6mvovhhVOxwcFMgWlQgIEJ03S+
OuAHSOWrVYkgNQWdlV4MsN81WDQSvCI691eTvQMWNnsQC9Az7CclGcdOD99ZyQ+hiFU0SGHWKEXP
1RDRTxqnyC9d+iPI1etfd4mamce83w0LoraoYyT+l0sUqdXflqh/8vn/vURRcUupLsY3wMUA8X9r
v7XwKzOG1RVsQnTZ/qqNQlrGzQyFHO4yj+vXVQrzNL8P2plHyrT5Pxl6UQT/2yr120Ofx32/rlJB
l3RTxyWFs2ZJIZb6Jb2wwUc/YLfiu4YX2ghbxi4PFVvaheE2jLcMSaqcE7yx2B1W6zX3Tqf/wgiW
2f4nyFn0EOT6FX3Da/HCPrXkFEgso56Hq35yXya0jm7Z+lLdxKav1CgnYhSLOWK8+MI+anbBjbUh
IqlEfHXczyiDqFj5b2G88/2Nf8kPUJ5vhJJ4LIuyXNx5UJdwm5zqQ3zJTrXbgrJNt1JpM8eyLulF
WU9EUNZCvhE5EVV445zi1j+ll3ib3WbKJfU2t4IJxSV8i0AnlN+lmz9JALtm0hZRmmnnvyWlTeaQ
BwKthG8KaACQDbgT/hYlegcJRYpT/mZkWTIIr2TpoYZIdIli9gG2f0mwsOiHUl8mFPxpsEzQbQFh
sDGcPqH2zBWU+lJ75G+quvgoHAoH+5WfuZG5oRrd1gYHFgA0jVP+ZM3aBALssAbPhPEqcoyjQDpF
WBJQaxt/1Vp2pG9ypodwQKptAWLBrpcYlgABTq6xE22VJy3derGNuNz6dHLYIHInuGvFpnwzPjL8
UHxxam5WUIHX0iO8cGBwhgfCnTuASQNXKzL5WoF2C+6r8Bgeq/1BhULsX+Njsw/OOKuiM+1J6Dw9
4tUCTMZqeGWbdMZ6V1bs9LEYuap580ps7RPeElT2RQvuuMXRfo0CDty8tspWwTcJcWjmJa298Fhg
XaHqsX+urI2WLUWoP4+CnaksnpBNutHRNKj2i+IuOc2eR2de6p/yB+GxPRiUuRAHxM08v4g+iBvt
lMtOrp95NaEnclJf5G94n6pTd+tu8Xq4t1ckr2311ZzDdbfhNvVVu9WZpk1rqWWrnueVGeAnfctO
+TKD2pR1eTEQ6Vu3uCk7gEyHGvU5gShVuuSzL9EtP+Tfw2NQN/k3jyDQTjwgxpdzC7L20D5qN0b1
0qA5qe2qLK+GsBynbY3SyjEPYxLHHlIki/RCeJXL+sF/klt9aL97Os/xe5o2HyVq1Ow0WOfgy275
N5dc/VT7S8hca8JzwSfPdfLZnctte4GKvAadAjcntClTcacd762debau8aHaqRtv7+1J5zCZs2j9
AjNGy/tuIMWF/H3UXzWDCTfMmIXEiZ6GU39bnYc7DqsIkjOAQ8425XqSl2azbLYFPjqSqdBu4JLN
RS0A6YLNXIK6FLxdCaFTfDLWQcAItHoPbsMH8oFxrTsgbex4GM1MIzVvS3NWqtmM0AWKuYQkDpdL
kuyHZmZtm8MTxyY/Wxn1BmvKknhVI94MTIxLkWdsTac8Z9VYYXfEY6jpwpkPFhYP6YxmRjuBMNcB
aSZv7ENRc2Nfyv1xlBDUbv2tk7CAIoJqxhN2Sqc2mbKQ+KwSV5eJTc2FbYxxA1tvXYT+5IoFNObC
nfBQ4v3XhGEpAXsni+l2WbP0xfg6fHj+d/7kRedhwgN/CUeXVc5muMM6lTEupjL6BShngHsMycRx
s8Cxlv1Z+Fbe5JsfosCxhvjwBSBBI3VOYDQ1J9vQQXqATfUiECp8brf4cIvPGcbdrGCRcW4+YV/D
CFBCxhYPHFobcx+8MWtx9KO0AUC24rSe6WsJQ8HKo6QXfe/AcZBSs7f2ZD2zd9yigJBBuZvOeEOH
IJcwirZRbb3SmVudzXGjkQlGARNdWLXd3G3HtU614yISr1O+nhdzrmfrno/u9PBZYUOnTGH3fya6
sYhAamj0EDEURyZcRka4vPNT8SXdcLRNlvR2ydV6xlPZUkW59toXGg7BzpQf8VlEiCpokCAoV50d
+i6FdwizF4nblisHV+IBifwK9AngL3efmeiHcSi+I3JQpUvZ1jtXBZXUR/9sIzogfzL4OPc0sC1m
jiA7NyBixpY+AYdpmDPZ/R5wc7AWV+/vIrjSLWCUrbmrliyPbnfQd+ajekvs4lIyXoN/xuTxOzAI
py39z+bN/xThZ7cnUhbrcZPD+uuOzVHY5mdhm557dUDluOvlqy8+Stbi7FayGxyRtKS31HNFTuw3
SjiEn7K+t/XdQOVisXwDsRq+5mc2+5Mtk0CfFhF5cREZMIhXXM9y+rIONJBPc3leQdCT93SKlJ2g
Q0baMUUfSkNSL8OFv6Uq0MTLHt27c1AvzCF7yRK2AOpI71PFrI5Pzno2yAc9XYi03Md6cWDAWjQU
nXcnXQ6xwH7R9KyIL/L8TQjPx7tAO07ycE+CyK2D7tqg/mpCxkj1OdAfkvwSRD/ZcC8i5n4pCY+/
9N6ULhlCaGQkTPIT2r85PuOr+n1u/78+/8/js/U3UVY1zrx/UlV+ndsrliVKhqIwoFd/m9vTniDJ
nKBlsCrzBvTX3Nwc8uDLzWEN/Ir/yd5UVX8/QVNH8g//9N9O0PmUi8bQW93a0iLmdgbBDKPY4ssC
N0UGzGcG3o3CKZEkJP74SZHNNxrS72bzJqgUYoomuOwqYn8wluAQi/Eapr1LTdwLh9KVwDtJp2g8
1MOTmOPz7RjNcFKKiedlBRdppLy3jXEgr4e7+jwOHtlZcTyLtfE2Dd2z0jQbqc1ZkCbHCkHck+wO
YE+n41PXFW4Ts9Ck0k5jn6h6TsZKXcn1XtIZ96PINZEE+msoKediXu0n8lrVY24uVXtT+qh+9gX8
33HV2LWSMRCukl3VksKVjQ+FgJ4kQkDjr1sxsW7jhfS5kNSvah04XkEDp886Sw4ksti/sDp2R9XD
T1CHhHy5FzA+09DBp11PLWqTHRJyXAEgCUU8ysZRRxXLhGugzGXVV8LCSLCAH/AFs4xGGiZy673L
pJuM9KZL472tYsesvEOW+67QKy+9YJxFCFSiWKwamgfHouKOHmz6qXJKFpagoY5A19Y1PXMCLu2U
22rXB8vegOMrANQu2NLSdhh5BvEb/JmCdxY7SlzSdJPDCmOhmCqGg9xLzGAb5AlRf6LM7VcgnWv0
0ErZE5NWLlIgiWyaWGMqrxeXUew7Rju4bDQ+zcaw41a4j1G4ryzrlg6w3bx4p1ZKum9aHlfDrII7
XqiQxUu8s9FEE8p3D/gQ15HZ0GPc+3utUsJNCi56kN/TTkAqVcD0K8Zm0Of9mG+ch4E29hJ8Fibs
p3IoVqRMnC5B56yUZdu8qmjhqXIPcXfJI1qn7Hp66bT+d1OBfjbYtA0Qw8tX7AQBAR2fO2qNwT8s
4Atj+OcmvustQgzaszhwuFH4bXI5TVWmuMbaDfWJsFDg0mr9qq3Zv3G1aJl+KovoqkcZtAZ8A3lU
cKE2Suc2WoPlonSEnIhBIH5r/nSO8trN9El7rmYIg9k8yXADJuhaZm7HCRixAsGcU8U0zy+ai8Ij
S3sMAkpW3UcR/aHRxF3FjsrTq3f4IChYx0Iqb2oRvgua0bheTcupOd6o+MLh0SwTwZycpvW1RYia
jS3QiaOZhlAcdLFz01ypfkJB5AgZ18aH1EjgcdV8ncT+s+DBhla1LZbC41TgdSmrg9bSQ8Nwzqu5
RtS0PUQGZ7Zoira6mK47ocZYAp47VtgJaeA+FEwKgNlpavXLQMIVkLhWmq1iA+05WBZW9R76ha2T
QfGUalGyO4tlx8whrvOCegjcU159dAFgGh1yDpW25LakFC+zNa2sFMA1lNq4aW2v8BcIhslarNhj
EMk8DUN8TGUOtMjINKcO5ba2JFvXiy+j7AC5lA2Q6HJr5fVrVDoklyHyN+s26RyfCKMaavvEg2XW
KY8+nV4qcdgQ3N/kY7yr5iE6gAqKeNUv3woelS87shB95ilJJ0k8KfMJyvDGm6Wd0ZeYmwVrI4fZ
V1cYYR6CLK0jObelIKoYF/qAQicm1fgUtb5492LtKVGZB2bZww86ZxJpr85MrjXhKwhkzvDehBGH
0ZZQumHPcmpIn8rcJRtFhxRpM+lfh8Z/80y2fxEzvFKB/BPnx1EIHYvW4MYKdiMDmLaD3aO/xkLj
6JG1HCXsATSDN5W2U3T5p8IiisVsW0TZMteSvSlnpNai5Cj46t7vZaYg4art2i3W/a1kiqtEoTp0
DpU0pvmjwCwqRXWvMisgqv3eWDUzmW6fMF0JmUcK89CsobAl8p2C0slc016FViGJAlOCG8IisUIg
8emku+k4D5wzFSx+V6p22WFgb6AGGEGdcizDyaXMx6DcOqhD81S3ZkrO2kI2VDg2SNjWawbNKsAH
gUxZHKoH/M+OErDL++vKcxZZBk0kBCHzUv57S7o+c95+tS7+k8//cwtkEjA1cJFbFl5j9jLIY7+g
A1DYFF3U8DWKf+yrfhkiGDKjDDKy/9u6iDwoaeh6hNzg4P1HsVTicORCfpsi/PpvZ3bxj/pcQ1Ax
0ZuyRUuD4W8/11v5sNt9ecv+AgV7H+yFdfFiDE7u2dZwzIqDX31oLO2fHZXko520y0K9kjufKKfw
3uQUNMZCvRgnZoYn84IPaVhZp/BoLF5KsPCC49VXQFLi1oLe/+nXTqTsW+yOc4SCo7q/1VBwckqe
4FlQuUQ5Rxttqv2wUv8w76iQmSf/ef5FQw/TwP+oM9gYC9ovFj3/Z8K+EJx8PVf2IKy7CAvOuB53
HlXOq+DS76zNDEXWKQO8D+wGGP99kiS5HooNlj9GJ+1aEtYK6t+KapK18qpeZ7dX/kHMatWufYcq
t5DaNiAyM2bz58d3rFW/oDcncs3l5Sfhr80jR74M26CztqHqc/G1e0kXh3zxdji9cYtdtG7rZqt0
m2+19dzCFizfygW2O3o5SPPDixRACp9eBgejCeRKhuHPwho/6NI7JNY+Tu+mtQZQYH3nDPbLuRuX
mQSog7OxL+Hsmeki2IofAmL8m3dkmDk1K+x5xOjjh/8xnZG1vtbZi+BYe6IpZ+BVwp5y9h1oQSTU
4Mn0F6v2Y57Pb8qPwtWVJyEjbrwYmx8tfc/Glz5ddAS4+Gz1OL12SCt8mhtf54oxxcFuQv/zFQGl
TeUFchA52cHadPusI/Rgk8GDEIvR/DytzG21MbeKg/uJ/qF61b6Xi/Yd8QZ/1g+3+fGHjSjYXtSE
iIQDZhsit9Mao5m4bUjwfOgutSMnMr9cbdmezmS32CsWrW8QSgEdhJnbrTRrgS2NHPGP9BIeJweH
WP4uLk03mPtmml1GrtPxq+ep3sQmBKiVClQ3u6UKBDb1tU+3ScYWW710JR6XZ8M/GsYXGHAneS2v
ZeM0CZ4EeOf4EN5btMFwZT4zADfUJRqVBD14XPsN6ICVglePbV63NNNtpj9DFPJ3Ju1swaXplvn4
xA3Eks6Kk7AFRGOgvYJnCQsdv+5lVzLXTWBRzJ3bowT5eD9SLaPiV1RH5lOaUxUnk96bGg12Kc/9
FwEkNFKAeHnWcv7UPRoJ5WfbPoeHqbAX+P/Ns/maUi8WnAJU59v0QN9JkGohKqONE2EmgGgPO6wy
uHr5/A/hmLoY4itMQDvrihDtNSsSFwbXqHGZSrfh7LBSSmF5LWr8PpApUPA4Qunb2TH0gWAm2PS1
ABDi49ghHaz4WvwZ80s6K/gd60rsCmfQ0burZ/ls4de5Fmuot48yWxKI5MdwOVtP+MBkaQH2HUk8
3mcjUWX66xbGwTjgl2qllXxC/nw23vJqbb2Z5WpCsRmX/obhID9lGsffxm2qucOSRrFHvqfD3QZY
Pi2n/ik6itWqqz4V+VKUttNo60q6Sv3RyC7J9KwVmK5RuJPFw8b9xraNjofJ1Zrn4Xr29822splX
Um8DNWqpuPIp3ZNtmUC4YiJuZ19avh8d0TEhWy2KZ9w3wdG6yC/eTTiYJ5/fi7dGssJFqNEQg1UH
sw839B+EJO0w/OBhex+d0Uk3Iv+ffop3y82O5SavqUSDIYichKAExG1BDEek3C110FYGLuyfxCwc
/YzPeS48MZBXcj9f9hRoTR+qadfjNnyTaElCZjHYXJbyTuHcq0sLeoJFLd5bbCUDVVv2n0aWMzKE
F4OwquyNanEE6mZ3zX5sXbZmLy3l5ufhfekByt0Vl/yWYrZzRxo48rXMK770jsmWfo/MWzJhRXfX
cfPAZcKD887xMMRBxuK8qEZb2lLx0d5UADYYIzghIM7hHCzeY9Ybb8HBA49bgmORXG12qL7zm/SE
B/drTuOVyxaoG+8B9azezdjBXYn5L+a5Z0W81i9Yn0SopXxTjjQLrDwxuUBbPrV7xgGOvBveylc8
5seOdqvchjigq/TSmrvuCUsPxPF6p6ebjhzUsRLYZmKEnOva2GEycd1md43xwKzvLRWMf1hkiqVB
Z8ROv4o7HiPM6AdlE/RSdgcJXnrDrGalYD5i1MuhEOcT1XKRC6neLo609LRsvu/xo8VZ8559ym/V
Z/XJcY0f3huudey65tK8MNEJ3/vR5niH1War8W+p98iKJeLiroL/hvMlpVBLB5A9wfWLbAgBHpPj
Y7DGhXy23LnbRZPvLNwhhqBF7r13PwkdncE1vcfn9AzmZsfMZ6vvskuFy6Vn/+gkSA0Qpl22yy4J
ygVaykX+g8lM5eB13I/77Fpv6o33En7lKbpmi+6wmTjYwkVYcoaZ3nXn3XR0Zn3mA2MQFbzxUkqf
44aujWYJhgwuzKBgveKED/SsFHjR0AVrbMmGS/DbB+RsnNsHty59fxZv01XfS2+YQ7tpWTZ3X+KY
mVVcgnbrPQGqtRXqNyYkHjAKdMlgzoGPFIt7nVwDFyA+9EWxxMYNk0PRlx0hCmpH8bDRaNRqG3JZ
lTvD3cbS7p46pnWgKGZb9AJnGwl/On6Y+ZySw4qxJF3orJHn+sGNuF7jiBu4k/JqrmB77EP0R+7Z
u0lZIEV8mRiXbJo61n/o5KKj3QdkUvmh9DQl3ecplwxzYeWD5+U+DzNOOc8bHWMj5qt2d9GYhHH8
bFfcu336l290mYQrLALV0who/DGwtF/+utt8aq0VgLeaYfzR6/3vjEJol/+4zf8nn//3KTwhJBKi
JI0gUqhzQOi/t/kM6C2+HQqridw5T+j/PoUHwAuoghJ58/9TwPh+dd42wf/7P4o+E32hZv09y/qf
JJSwFv3jLv8fH7o8H2B+ncIPdQ3StOv1dWLEW413XIypo07DZSnWQAzg5mdMRfJGuLZhcyjUeeWa
6AepGUtETNErZKiEO3WYcDQWG2gVLXclPMKcuvMRcgSoWp1TdKGKpz6gDSIUN8JkLP34NKNfJu2n
tNpTmn2KQeVYEsu5wD244e2BbFdwnu+88Dpq2K0B20cqJF8NB35T3IO4D1Y4RJEjUAakqOZuz2BZ
QxiNBEaqmcocRA9dFOOryWVfjdwJTGE6tLp1APLe+eJCTbHiThPNP8m3P8qdnUwMg83kXEbhQYHq
6+PXVsnRREAU6bny3NK/Uv/IcxK7XeOB9ESRUj/zbHrNAtQObaeL7dIcZWKWwsVMcCEOhC7Uhq64
nBtzJjxqzVs0tfZIhs/Cl11RUT5BoC5T2djBL9s0/rltq6MgpoFd6cz1UNuSGk9f9TpUtNVGj97z
HDKKrjI8KzOEbFStaybCcNRbAgp4TLvBrrXw1JcjSAWsqu2jaQcn7vd19Ak/lsaKTdWhV4J6GeX6
IiT5w0+9W5gNx8DE19lw5GA0WTJ4FVgEi3bc61ZvN1IkL3NoYFWqYVIlSaYL3jVPWfIstuVNq999
SgiSTjhVYt0u20K9ZLLHpDz1vpVQA+hVp4Ky8WKA5KVYVt/VCCxX0RucpVKp8vrOTSC9f4oVUl6w
KC9N0ztZVWJU06LBNtHIrcCgGqvOXgyfp96DcYvruZrio4S9gH2lhWjjzcHkzv8LGx9JHXJeV01Z
McmnW+a/cRUpBl7EX2WLf/L5f8oWTG4UVkuwhiDCrT+Y93/KFoQxYd4DmJCYd/wRsv+7asE4hQeC
m1KWoPOz0v25nKl/M82ZdWgQ+Z+b3/+zwc0fosSvtSm/P/LfeOKIYX4hdma9zitzIM6CQS6t9bvp
fUforkJMDxeC1yKGXhSrLUW7IKuI+XluqNFbU27ipP6cLMpuALcBZT52s3nARNCbDvP7DCDNogy1
t6YtXlML21EHpLorp2Xc7KdsTqykVGnUNytAXFSJGg3pRkOxj8UCc6KhnMhKuYI2Souh8E+W2OHK
97eRkR3SyrxXRnAycu/Yza02rLaaNt6KKvXsLKDdbZTPTda8d/NEtJa70AbH4kYTgq4Ud2RS5p4m
6ieDQv7okgGLgbYV2aiMI1s6mc3RSGGoxsGRgY0tTAQvEh2Xcjz62BjIKGbQSet0OqhRcJyIQvsT
21W5q8bdgPt5ow8FvPRhPbYsm8MtgFksV1+JL24rv/sUTJR/rW1S7IHsHlPmWLB86mrRBoUt9Lch
ze0uyXcmuzpCsgSCUBRGtsXmMenMhUFxlIbW3EnsKy+afIsBP1nswaaYI+4MbOYgmPr6VlOvPYOC
hN1qrNtDOOOc2dSSLRKOw3AxqXXC1hgTsQvY43S4sdJ7mNw0M3ML40mutjFnlORc9LeRliWZDP60
T8azPu5z6VWVNnX3HRLMbfuvwvfdjpptuf60cH+kymEOm0c+d7fhJ2QClua7fribREwE/5Zz1yvK
gzhc1Bk2hDHB77YCx7g6qmxpjA6t2C1jhlOZTkWVIYZvaSrbkkIbIBqNHgquZRGOrAY4ZWxDe39X
M0ova3GrTYQiw+HVh93Vac2PVAabpveZf9D8jPVIF75HVeBuqTnWDNGMnowgucfglKaBPjyzhWzS
mLYWdc+AvBnCVepGBTHfNMDyUwZ0oXwwvJxzNopXNU/JpYtPqFbqykNoWVcwAXcZgIrYfKml9dJK
HZho5RBrhBTgX3meucmngv/S0l4x7ue9oqUV2YLWYRjG3tikvE2byIp59VOh+zRJ1Ya2jHw8RaIl
fFg1NuJctNRjHh5MfXASZds3hAMLcVm0pfYw9GIViOm1xTcf+Yxn0Et5B7eNhHigHvS+uTe6bntt
zFtk5PhQYI4qerbWhdSSejND/x41JG3Ssnzi4bZ7U8w4vpbmqcg5pNWhvK8DGsst4yZZ3VGKqeyt
CKjJbeuGYgXzZUCCiWTuasMH9H1MuZXjweFq/bPJHKHpW+T47hjQHNACXxLbftG1pSuMl3GIV7VH
PWx6TZWPtOFcyh/I+GLG6KUkyaBE1O4U/koOWRGwOynysEpjKmlkoqcEHPEoip6HuW4tg6fqUOkN
j670BGASLfPNARI81wqTDTckAyWMnFZGgr/WVbY+5dbaRSWEMBLUOOK6Oy83MDNMhBpQLep3/ZNA
QRhJQVmD6mpxKN/o1DKCcO8K6o+8lhdiXUZrhTdMvAk6QlickXtuwGHwlkeZbYjrQftIDRjWIVps
168sLCbDKzMzMYzWgyBvNOlNlF7pKFl0+MNV5Vuovlt2hzqOk+GWMgD3GD3ec7JYGDMV8kttAgH6
PIL3VJAd27iwJ6NfTO2mAO3QZI8KCa+Jn+PkKe+I2ZFFlDF1d3CcBd76eYFrM00WaXQVsqsn7RPW
946exSnSVxOCmCa8KKD6mUoBAWB/R+6w5d+8za1P1uyqfBZ8kcXubJU9h7jXxAzpJKPXgOyGZ7zz
7twEEoVSeKC85pKEjwpLNcj3QLTLIl4aDSd28WMYkE9k+PuMQPHAjDF4buNZZrMWyXg2kydrpKmw
uHjGoQmzh1wV36HkO/GAqZMY7fBmyMFCaJqfuoS0JogWOniinsy6h+86nqIEtXHSP+CtuVLgHUNJ
eClU6ZkYxNsICO6ve5Cb5y2ELCTDmB0k6jzT+FcwrP/i7ryWG8fSbP0u5x4d8OZEnBsYAvSkRFHm
BiFLGMJ7PP18yDkVlZM9ER1921FZWUYpiSKJjb3/tda3dOmPjc//8vl/bXxoUtEV+EAqaIg/gFig
nin5wS4t8c1lvu3fBzntH/CXl04iTSeIQljk752PRv8KZhaM39ovx4r271hW2H0teszvW5//+dg1
CzfO7yc5E1E5iqyIpJewEv1ljfGloxDIb4OTozIs6snkXCHzxCRDFU/ey2/s+Je74KoeVzG52U/t
UTwbj/E1lvxicPEIaEeuJcLiZee41uPiojMC1Sd8zofDff9ials2NtVPMQeasQaNK4PfcW5Xc5/Q
O3uNcBAD5Nm040pcXNbc3xl10V8aoG9HLMA3BE1Cvb7SOuYTLUCNT0yr/JzO15H6ALZRdFkgCXw0
m/jnlnm9HsQ/81FGjlJoOY/WypE5y0vrusKjdkTg3yEs2fEhPRTvCmLBqnlHQFgVAB9ZWl0oDPyK
Abq4BE/eqoPc7VAhcG626wbTJGnMeYXm0O0ieivFYLqWF1PaK2bAR/l8vspezhdFgmOixHEF8QlL
KJ2smP5+gCUx2GN6TOFq8R6e5U10oRDpqJ/FDa1oy9PUuuQO6RG7mkRxm51JVK6Z1zVtuAkjnBZ8
PTXci79kbzwqjJrO83E6j8f21dilz4yAjIu1Y6QY6mCsDTCcKmgzl0xb+sEOpaBZxFcPxpdCBnzg
wO0aXx1icI6yZs+vKin+Zws550uH2DPbZunXQJPIpLIx9dIPhDp6nPuzXj4P8AdL2/jS8bEEWXtS
ho0GOoqj5gTSY8NEM2FvSmKfIu8ao+mPuOqAGDS0WGLwLKE02mVz35O7rvcWmWSQgORAaIYvvPGw
gK7ZtZHfdUs6R+ezNPtK51D0iAx4k/zKcOWfio475sa9w4t1f23YDPY2Y1P554UCSFdgm5g4vb4r
E2/AY/9rrKW8xh/1ipsHeuGXcAqs1h0aR/gqKVB5whsggV27ucp0UjWbm+M7jFJ5c01UD/WHXsWX
/lQ/NtP6yN33Vw76wpsUb+sPuUbxbTqndMIxCCFxy2A6E3Ce2tmLuaPd+NS8agsTFLyjy149AnRl
uaDCKcTdjxQnqohu+Tv7obCmOOW5CRriAq7oPiW2dzgwvaaFQ/T0CVGmip6Gl3m43Lu9npgrTQ/w
xseEHRvc8wUMJQpZXKE95wAX6odEoHGCYDamZo82biJGgYIZPw5CfRUXnsosp11p1rqS3pTY12db
eRw2yVrc3C/Gyx0NYBjXHdfSPfi1ayuPw/gOazR96PE0Uy2Id/l+oKdEo9ZxvozkfBme17eThOTa
5G596g7tpb7AuryCePKagIkKMQon8jUaawdK3SEdBMtlijq549vuzL25nzZAZ4J6hRa7jfwmiPaD
newXNXZYhMkYjMkHKST+rh4XF2u5MSlNTLbTQyEH8l5nZVGOKrWB0aW6gl4/NflwnrXjcNblS5kS
PAOyCsKlvwPdQVZjBT7cJfGpHmTPgBVjkSC/PcEKyz/KZwi55hem3Atz46jYkCmG8nD/yJ91RrJL
ADh2+EcsrWgfBlETx9sWM1gMfZ2NOZt7m6EGW9X6gbOH8VU/qJjIsfNyJqOx8lKQ2iVf0lIiOVL6
3AkredjW94VxENO7MXspjYbqjm1ztCUSFR3CFczR58Hy5Y6wCusLa1GA+QWQQ1UHaBW5g8ySoJ1V
AeB6jGyFvhMsJ1Y9DGNs3HAdK3thctsioEmpfEa+CFVP34nsoDDs3L3Kx8wr2pawjcqg+ea6JIdf
ftyKVRaf6PsF24NYqHS+Rl0uss1VJRdg0Pd7C2SnX2degTQXOn7LwsJIemDK7pWJU2sbQ15LjPgp
6YbYyUHgGZodcq64GhRElXJ78ynheBBfcdqUz3OxmQH6Hyyvhe3J4VR8uj/PC0t1N7Ru/izmu4ds
9LWHjG9XPaYRhaJ4C3MiDg+3gmn9y9Qha6v4B433Or8Alk5JpnAAgKe0Rx2bLxdrqzrTgbWDch/L
kykYxdS94TpKduId9wDv/y0dAatkFaffyYtx5wKipQk5Bs+mEZB3dFVKxtH4uFmSCdkorur1p3E9
rnlSSjtGHZft/Iu6So0em4grzJFxZceUY4ebt8b8CQk9VE66j/0IJ70tUoDrlexRCd99sn280OR5
G3pn6rw8MEw3Gq7KgRb5V15/2Q2h1fZrXVppwLe7veCo5hUKCch/ZCASlPKwQfpUWQ5Wk4hD/zl/
Hoi8BHAJePOO7wQTRQ3cAh407n3Qgpu9tWmyVUQl+5vQm6vlbUTB8yplwkGi/7GG5HdG8xM6ZHWJ
+cHb+CbbGjTMLHSUteHSRJIvpDoP+65D2l0xPUaF+EEcKT+Kzkc/727vmD8sHBqCU5koLyAYwpPs
wEUrA+UTyZ6R6nDVAO8znU0wacrPKmd24CE07/JOYORLN/T4ZiVBTEorRy5XKBDn4yp2+7V2RiRF
LY3y7+5FaXbKmRfQFvZEHIW32kMZNVv/Rtf0lWY3ZK+BGcVaDo8iAr2gAOGgbUDANIXP1ZHe7jwp
5/lDCiBWu6XghceU6wHIyjQfkkN9BZzHRYTYPQ0B4ckq5YGAjXbuGAa/Cf7bo7qqTH9qPCvd1ERm
54OivM7CIY9fBhhxo8suX13VXOfcywSv586mB0O8k61NyV2m44TqjdVjQmnQtklwsjk4ZDvu9WQT
oELwpx2hwcfpFdQaKy5eAu4TCKp0+ewK2R8m+DVqxOz7iekbnr+ve4M15AbDOAlo0GAHEbIWEmmn
SbU8Ws26DHl2VjWvurFV4/1U+F27UrSg77ZyioL0JNHFmB417RgJbltzLz4N+wSZbTjduCaMfVWt
xHAnSmv5WoO7OFjMjM45R6+PlMNsvNJw3iAUV354isarWD1RM1YWa4X4gX7UhzUZoujx9nRbP3PA
JkKGeCe/VDv9vrrPdocwQLLFnfWV9tNzoa5HeiBwXage4+R6cEXu+y8wFwrjqnbQnQ8awOysXev6
6GnZ6Ub2v/2Qce5jdswI5N0v9O1JIQZRJufhV175EBj1GItCv1W1H+mqLVfsYxV+9MJBpdhJdfQC
o6rPUAO0LJN8rMXD1nzhRuuJdInLNNMnW9ojLrnoLD4b072LjvbecMGxiVQ34ZZeVtwIgZbtsPdS
x9YF/VkNIvtnsu/O3cEOBNft1GyYL/jGo3XMrhJobTt+Ll0EPo/dBn68KfZMdZEnwcgmXP6ZM10g
pQ8XmegLNHXdfu/WYCqC9mBthI26yh+Mnzn3oKEkIgmoQFF9JaeoKuDfm97jpgENhTdXU+AfPaS+
5U0j3sIT2WT1Ve0vRYLtkW2aS9OQQT/w04SJJoS6bOfmSmKEPwGxR1P8+jn/sO+SuCepeE5KSp/Y
Np8nVhm1WRvRHjK4e+f2N49PhCukEM4jds3cv6drE8cIKoWyC+s1lwL3wYiqdX2r5dtBZh/eBoPp
9xkXy4YGtzrAeD9ED5FMTfAKwtBk4TwfuUVA76J5XPXsjBxVN9HC+Cakz8C9FXbc3U4mOsRLrmXu
eG2kk8i2BuQJZfama9H+4d0p4A39VP/pMoKjD5l0iPhOCVYxZFjMjkr2XEp4ZNYgkdIvU9jPFPsK
PhWCt355e6Sqo4SHFEA4+m/RQ2rdYfhPd1O9L6gTiELD08Sg6P0I2X52+OZQjnxDPbEnL557dhON
Y2CHZlzDmM7uL8f6JO1k9rM9BX1UEE/peQJLhKptY6ciLMOAt0QWwRyP/cIVYjfbsjYcUPx10euc
OHS0SxFU2HHWzUZV/EHdj7w9HPiZP+ZTzHGKFvpwj9W9VT3QZp8G/ha7XbbR/YojhwjNbg5knsl4
yUfyC9/AS0pbMWQAoBgT/j8hwKlgUC3zkt88IbD0dfmpihtGRDWDFoY2v6JbL/Ox/owEdjX1ioNL
Z6tvuLUxwnzyqRl183a0m87z0jN9YwKOLw2Ax3LIMCFxELfUH/RDskezx7NGPUPIiQMwmvB6O0Zv
+VP6WH/TxfCGZ+p837AZDJpHfasGG2ZaCmHSG1gjh0ZMElBw+bg/jWt9u7l7E9PtYNzXNF23/lO2
UreOhJuMEMZH7CZ7PApkmV6SDRtEKdoUkS0/99+TteIWdwfbfJuuKY6+vY5AP+xvuh/kMALK5XdB
fSyJPB6zY7Kp/fsmWzGcc1RsHMVq9M3gRp8GY9sz6wMm529P2yT2ExbgGzduGLRX1rHG/c+d1mCt
pRnEUsE6EOcxlX8RMEJz+lOm+qfP/3tao6Ooywjsqk6K/TfZ3aD3VlSYxlARoCHIL7Dlv3Qq/R8U
PcuQM7h24UUv06G/dKql91ZRRbJQkkQ9zb+J6FD+JD7/+aP/qVPRUFRmjN0DOeLtBybUa6g6pNj1
pxXl9Rw3hNPn5GGO5I+SqW+dDuOmLsIHMlW2XKMhGcSj1ZCVk42sYGTMDXtacCvpo1MA+055+S52
jD7j2OLYbMGf0BYgbyixqCsw7KSlg65RY8PrGlxPxFJtoV+2gbrpW0PmgY4gggrmRqerUpQGuyoB
WTZF0+8mpjkm7YRU4eVDf6mpxlN11giq8nQqPGq1f+2E8aE1c4C/BmYuivLAWCM+h0V7koGamrdm
bU7hAzhispgKV5p1UeSSHpFp1TMKpb1PybGw3tcJnX4g/Uz232q8M5e+P3r/BmszKq8De4Cy46Z6
44Cklx/jjBEfTNx41+gRZK9lhs8RnYIm3YLKFPsjXYNS2xxEflCkdSYnLVZqJy5Iq5pT+wj7zh+W
zkLuHkN238lLn4HcfKt0G4Z0HE4mjzqzvErofJ0eRNWK1im9iGaDuhbeGOTHwneidt/6fUr4irhU
9ZFlSK3GD5N24Pe8XMBbb2NKW5cpOxoaZBlBtZKjjXpfXHTG1szCc2lGx3mydv+56wKTTBU9GFAO
jHeA8P9iimv+L1PcPz//r3XB+Ac9fYZCvO7PVgPzH5JuGaK59E8x5pUZr/69LMDDkFQDZZK5smQw
Wf17WfgVDUBpZxVbZO9/Z4jLxPifZ7i/P/JlRfx9hmuU3Vi3lcpUJBWvkIu5gGpmYHhTB3peFmsa
m7hY4rZvQRxLH3Q1xzhGD8cwHHT90Bcac7uMdGIUccNJAK6oAnEsXebdKm/ECnCn4nX5TDtIGmjW
yyihImT41yWoaJ30aqrR2crFqyGE52YSDpOi0ffJQRGibSUpQRQbG72AmCD3CqZhaXXD9mups6st
wOBZ8gQDoFhG7EqP2486q/aqbDA6BWB7S57rlpbtqf3sQgh+t9qp4MZU/R2c8Eeof3SItGpUr9si
d6qGQ7ZuuVp48yLN2sKqmJSKUDVWwVjGaUzniBHO4H2lryRT93HF6EaU86/RlL51oz5F9GJGCMlS
zBUWZ62fDD4FwFTszF6nti0TSPaE862mNvkWjkvYChknO8WIe24x5B9hpYGo1CgsjbG7KAUTW1Fj
hyiZyYdQC6lfkt+bKsFVmIDGzNBCyPkl7a4Zqnc8VFuFSXuld/ucanu13Tbm+7186LUCIGKysgCz
pwMJ7OKzvaW7yEi/hXu2L1CMtUmH8CB4tQWNNsX4CDlt1gU/bh6rZHLvEQiEZvZVfDcLRb9VPxRt
AKzRLsE9kKF9eDDztzHPqLMhQ6ek8ba/DzB1qbhriHaqQrpJK2ThiEfHmZUTf2SMTIAhFNxHamnr
lEMuwOAKn1Guo4xx7JIjxcl6E6KpeGlidWsMeetGhYkUcDsrlChuMB3lJgbSvrmWEQNnMixM8orb
Y5uOm8rCkJzRdJwrOCweKsb9cRE9JlbyPlMKPiojk9UaQj4qQZmlp6lcQG16GWKgyG21T9YpkF+t
QDHN5nugABrBZPKSc4PqRI57NRooUL82+TJbML4luv+sH1tr9Kkt42aYBLMVeVPD2wCSXS1kryHH
hDblLXjXv/6jF1ooPICHJIA+Ck0Wv37Uz/H/Qn9w39v3/28KOrxn3//v/8iGLqJs/e4TWiSnPz7/
r4UWuYxQE0iz/3b1sJr+ZRNailHBnKHRYW8EiMYa+NdCiySmiSh3VKLq7Bfk3xZaEGmmYqp8EG7R
En36dxZaifX5n1fa3x66If7RjIqOP/aGknZkJw5Cux4OyrzVIGGxK7rZnSPp6/B2FJN99TqSj7uI
sYvpwAqKbGvEnG4gtMei32ya/hMry+TXpEU3EeZjhgL0QMF4cYrAtBzMJL18KKhGF92ew7C64U/A
Hi8CUNnRoT/pV6giyEtARAB9Zwd9Ex+ii8GEm05LHCdpEsi+7Os+Qx/GP29vjGK34Ke3d3EVt9dE
v5q6LZtbI3+b03csO/OXTOf5L4HkFX8lyZ9a8MfTnK90ioGf50eOXuW4ojNnl7eeXF3JAHPew/cI
w+G+Zl6qzwx0HkdC3yLZGv5QiGg2eJW5YyYVdZ6M3cGxTB7gS9UpZB1Ne1oI245qOQUPcrJnOMvg
2IP8teTkAzf1Skz9/np/Ffnk+osYLzZS7jJodQBMcFf1SDIqs1sCOqRXrtmilbty5OCgYsZ9pYmQ
XBZafUSKAXczO2anu44uJ0WxpFfkpTd27XDWEh9fM+SINj2Nt8dq/K5KKL4rcXZxXivW9Y4ux+A6
cVXrws0mgzUMT6gYGRmXK2J6Nm9mu5ZXgDJVFf7H6ODEj/AkPg9L6gkfQvfBsKYCOksQy4DSi4XU
5jQPMJ2kk/alffHUzyBAG1v/QRvUoLJsMshE/HjAwpMLNSFHecNWefghegT2P/NuBcWIjJB3DK8J
6Hr3HS91AAcXjYP0J3E4M/Pu685wi6u1EFTAbV4b08HiM1b7MQB9t+GGvyIl56c+VCi/t82d5kHL
C8Q1zKb19BU9LwRazGpYEHpe7QCzLvxdojMEhoH8btsg9WkJDkabkfqKRd+JPQbj3mwzQSOW1vhI
wBGpjX2+0/DUmc5E+sRjkhAb/BjasfFI7h179/YgrRICXP0uvFM/473dTxZva+Ozuc5Yhd6lVb8r
DvJVfK+/PrrZXiTQDVfdHUWFnCwxbJ9uGwxc2lO5mR6JooOpWdGEedMDI96k3Xr+TK988/FTnfe/
tNLiB2nAgjBDo8DgSuaxIkhfexEHI2tT40U5i4wnhkflkbtYx8wis/PPFtlTg9GAQuHp3mSsbuHy
X5idRC9jEl3aQuyV0ZUMcyMH04N4SOJD/zp/ibXDFOb2zG+UGo6n6UHhVYsuEQ2HGO53fLzhKjwB
p82hZUEJ3sI4bm3rwvuEk0K0Fy6cp+5Ik9XH5JH9e9m/vDBGsq+KvTj8NUReazc9yAfGQ4rKvuw5
GVfQjCICTBUcHc2z2G1kDon9fBie7gqCw63b5TesOJWvEgisTkoBzNfJX6FcUQ8njL5unJWJi5EB
WrTXpoOaOClBKcJQkF7KFQzBiCIEgXAZ1+CuZKkgLnQ7qzc/0ldV67XKmdAOo1nlmqlsYKDGxFi5
3CFcoWVvrc5rCFzc1wLhwWE78tnSx7zNH7WPW+RU8mWvcOFE4g4LTj4fIiOIr7AUP/SP9juDZdQ5
DQfa/PWGadvVjsm6xUoApmyHKkHmY0POBTEhW6RpgwT186AcTe+rGHdDgvrgUKs7D079JLvDOQZ3
2chgGR8gq5Nn3H4p9tbduufzFUbjluf56+t6vW4He/tFPnN7vjvn7cv2fAY/xIR2sIMtBlHuAVd6
EWyxW3Egvw9+19Gww1YINXZeApR4oOUjEBHXWk0ICBMbpJt9/5hOWIuqpSoDJHYhBAxP8UUTcTGP
xoPJgdFWSUUmft44ykFHjQTUsR2JDc4XFnIRReiByb4Xv9ef8LvAp/XxSmQ5IeY/UYhZe9XkDjDu
Oi+aT1CSsWUYN6/Frome5YLP45eENuLhZFCc5KJuFjBaeohO/c54Ga4JAE0/9FVGlOAmwydxfH9b
tD3ZwcegWT4LuGUztvKLdC06wNqbgDyk/hDPntVueutJ44hPTpKlauZFY2GeIcjNaJA8TmAZ5kXq
g/twHqXtmfUSycjBF8fo1jHV9wVH3B+Lx0eAHptlpjaRppk2U/ELCsQf5gvDQXEJY7nFkUldYKDZ
MU6MDT+6uzBHZWfeP0p75gYQ6mlMqB7Z7z/PRGO/2z1jwbf6iaQNXnY7plUyswXXwrKAQLrOh8tw
Z0Tr0GVVDpcIB5e1DFkfs37FuFE24fjijoSJFmucDjaCTDmUEhCZJQjlWe7564t55gHYsZitF+YG
pw5lbVpbjmEZU47btshds8YCstzWmAhQnGry91JXKtsk6bOVScmr8fXBB8tX81v/xkJ4PxUAs7fF
7LfJiv+CizfEnAWI8og4BaNAT1GJRq9mly479KvwLLxxZfe3HVqKNQWxRXtqtxeHy+2dFuqnis6h
u85Ux65Pb2/7xv4QvbvbyHvkGuVZqLdKt4rzd9IRpHbdPtqn3LhhVLS6y9GQeCG5rzvvpbfhLATU
pLyNNEwIkKpsEk4Gsq+JYHlsXosEXDm5uDyAXPWJvVqzOVasq8fh2F/HzFU/hdE7ZesYj8hr+X5j
7chPxCuBspg4VxfB/fYN0o+kKGTF27eAbeOqeWhhrxgm4ceOQO2wdywmD+oCbFtUvV34af0Q7jI5
JV0r1Um4S+QextjwU8eUwGEyttMIwRhVx+/mc9W795vLoUFAizy0p6RbnpdMypEhy/p8k/Yib86c
VnQuGWgkTmo6/BEPGYLYC+c6AYcLOdkUXoSjDpv51/2TSCL/nrenOjAIC3+pCwmHNfS568+A5DGs
fBSGh3+TnclAq7CPGs4p/nuh2lEDgUb+ykQqzFc9T+YXitQEIIVMy5d2uCHYFG7KV+DpmClpgV6L
z0fA74MNIdyZF74WpPpd9zofpqOyF4/kXJVzuiNSAemhJBoH9wyzknRJCVDLhPV+qd3mI8mM6ZPA
xycTsmKXrvVjdKh2QCrX4VF9yd/DT4Zrxk/8lX6lTOtQLXguuSkgRPJWGt0w8jxYNPxbA7NDDMx6
z0HuAgqkBWzOnsUzGoAkNh+Ngomf3nKYoU27g/GjOLxWquzyi0/niwz86ck1X0ZvXtjyza7avZow
8YudtTfONoTEa+Uae8mnAYHij24FJeVznoICdNynuL5xlOZ0/zOe27t7mo4oubWt3ZfqjMe6dPRw
BSERc+edBmaOsAG4mm8JF+axqVwNOGUANtGV/BN0lE26Ux87y+64k+JFWg91MH3ivMAakFyz3Y0K
I+gBdH4FPMHamVcT94WL3MwDZbfBzan1semexaN0Vt7woCoVXcar2KElgm6O3UiniGUPnX1SUVFT
+9l4UvENEQreh8CUATi26uo2ufkrf3FFQUVX3A9aJ3f7CtnnIpLafjBpjsXAus6CciU/aVu8Dpgy
sg3Qxk1+zI/V4N1IL6Qulg5+X0c6B/i9ITnV/p4eKcbJUDEGlTfUavhWnnHmM3Gk3hlO5LtxZo6Q
7gH0f/QU/VX2Stvmqw82fA6MNiiN1Apl3hG5GK4LbEBc28CT3JbbxW35NUb2UQuMbfuI6Bhkm+zc
PWVv6VvzfX8snuK36Hh765+5tm+2QUiePTRp2r1xMB6QFxcd8tdFdPNFzvxLF8J8GB+mY7sh/MvS
SanOW8p+xC1eliq1o+axE1ZXypuyN56Q0Luby5OoCucwoGlcehunNUQgajaf+FTcMbPfrHh/jDjD
7ZPIqebpWWURx2L4kxFQqgNRWPE61h4LzOiAzeFk8Wbty8kb2LTu4rUOpOtDfCw+1aUwqVuP6l7j
OLgGtRet4LRfqIPgxRY9HrpyYGuzvSWuqbg4f3C1yBwMEOlcVEsKHjBvxFtadWBZCA8DJYg4pbb9
YVM/NF+3J50VgEQn+FUY7s8sCaZ6ojiGm42DkDh7WnUqQTDen6La6eRTmj0Na3ThpL024RprtQEu
0WIFxt/wFE3M9kix2qjU3Zd4abkWmfG/TqGfKVwCyNzZqjppVzg/dBx/KfJ+utQz/K72HPFIb+E6
rF7lG/Yl42GYtgaQBHiX6frGfsHPoCJsdUhmS1Sdy5dKGgqQyclTBAOG0rUWBiJGpA4FcqfixILi
uJlW4SM00YPm3y7CHpfFam4+6DqglB7kRgBbUZjAqNq14RJ0ZwymfzKDCj+1n9fw5T18sdBA8FPw
RDRr0g5rxakPLFIDBKkHbC5J4RubO51RPFsWzBBMozFJc9ImvASe4N8fUp7NJCAlNl6zk3Y7N9Za
dCMpMMJDbb9ToeRoa1aw6rKxktFGyMXH1essK/byTQR/aeHIt7rb25+xj3vMJmqT0TYxuaHlhy9p
7+syBFhUh+AuHPh/rL08BlicxWUJkwueiiE1c3lq16Grq266J2CeHyJuZ4i4eFKgeCh27S473W7Z
c/CQOBGDFgnZlbJhIjaNFrue1uKO73dq1piB2AHxxPiJp25rX92yL52pSloTb+dqa4klLxRDO/1G
Wiolp94aBwpiQs4RBarMOcbeEyKs08/I9QZQqs/o6nhWBJRqvL/SJo5oZ0a4dWkzVJuX+/1Rxl+z
lrQeMRwsppnmLOZa8wkhy6rZThz6vFvJ4I42bHliTkcmFkpyA1tmDzQ3cqqqWWltaR2j2TClO6GI
crfa4ATgNTf82fE4o7jMB2ABvL6XD/dAX1GBd1VYzoPFiPLQP5TKPs+fBKTr83/06M4SFUthHibi
L1f/hUaCnPlPo7s/P//v0R0QIVEXxQVL9AvA+PfozkBSZT7H72T/jN80EkZ3ogpqXFI0BnfSoqr+
pZHQo6tTr8tf/50Z/LdGd+gq/zy5+/2RG39O7gplikwBAEA4Y8vAgmOaA7dkOMhsBtVpL+QA41TJ
HfEpTuL0UepwDKwa8cQMSbKWw0uWaZ9Tk10Kg3jzKMZwZScud6Xn6C8hHKDOeYlmYrC0sgd5EA6J
oXE3loZAwIzR5X0QmcM+Kg0/1l9lTiwghgNpYqvbptAqiI1xAjLNrVJkZ0EB4BgzVhFfo8649mX+
NrAo3JQe3J7kTXG9ktS7Z9ZMUuhZEPr+IsQs8oMbJz8CDIsYwZP2XxfNajUrMoEZwC1C8iC1kp0A
3C01Rj9seFpZeO7q7qPkEB3m7mjt23LC3nnjGg2NeBu1WLbFNt5FkuGZWriqLHPVAhGeb5+VGnuR
nO01UaPutvK7RCdqXMM2a+zpBoM69vPirC/JuDuuEkGlIScJmhm3cdU1no6trgbMm7Tmvg/Hb2tA
vpY0DJ49gkMrCW5+h1ldtKsiq0jtCW6FA8IEbJfgoByhRifRUzHQZjkm5zZX3if8j/Wto8qq/NJ6
GQbh+C6r5S41wY8ggbmlrrhzikeFgZGYgsnBYSYrzGnwLwkzq13G8qpmO/iUdb2hAWvq8e9N+0FD
9elnplvjeLG69qk2u33cY9YjAW9hp7l1xlrL/Bh3uby5YVjXEsjpU+hVbUX3HFDaHCFCuBQIY8Wc
rzOdiUjPWZ5cT0grVg2QshWg2cDaq9p8lzN6aSqKh8bPOwG71mLypfZHQSyF093I4NTE1YbA6lUH
mAe6LhBT0SEKZd/k5tHKCNHlBxXabpp/RDypigg/p/wS2VS2d8iiOpjr9uZEEnOlmPmxToGOrCeB
Rklc3yevalU+5vOd3vG3EDphauXrezfmblwM7z3VlhlNOVG/V6iWKBlKjPlnEqmngf4pleaJsANC
Mi9jxg+CrE7TMEqtAfWaLdtCvH3Tfu4/R4KYg1XQHSz5YfpqzPfjfUovt2k3pI+i7OlZQYQ82ZgJ
vG2LEFvyZXSkDrqtCZxYrA4jfkQ1E1y1fMzmrxarXoJQPrMv6wGiJhQk92QmxY4BeWycJAhIZhP/
NONwmXXzeYyYrKfZRL268jXqgPPNVN8SydkREuVVTLUz8flrq8LA67iT5yldjvK8aeOAsPLKHG/B
PQGtU+Vux0lnpObJhM2UUOpcg2/PBnaTzashJOcBv2hbjK8a7+EpoeBjejfxL2rmiY5f+86IrwLb
xGGmPGaMSCsL83AlbtVmfoXncBnKfBcP5iGx9ItYUA7UWe+UMCEkRNpnKMduGWfO2IqMs8YHWIHQ
6cnvy4YXS/KxwS/Ox4ib8HAraZuH9HG1/dtS6CHqMAj0SxGpF/63l7FrUbHl3XSODUxgdCPZVdJX
jmf3LjE1NmAKgFgQ+vtxXHJ5sdk5c3TKhtN0Nw//0TdUcMOLW2i5j+n/8ob6J+140cL++Py/b6jE
woCg/vedcblr/nZD1S2ivXiRRH4T/6cWZmFcWjxMwAexFvx+Q6W5WNMxHKjgIfjK/5YWhir3z3fU
3x+6icr3u+tglrI7LiCiBphfOfFyqt1k7xJ6MofpO9EqEjAbRI2bxCBMWQsXoHAnxKwxdxiUn9jU
0fq19H8la8YoJ6BeDDZIM2NYPSCOydq5hrTb0sHp5ZQZFPvZTdayHHC95s6teqxJu0T7XNxlaChC
uCtepNW4lb9FZSvNBMSe886fOJvsyuJ4l+1O3M8vRf4jkULj/YzbeY/jHNYEfvHCvjHjhXvbjJgl
rT2qvfGYXpN15xFh91XwIZfwvIQ+zXUprbr2lOn0PcwY542dEV/1+RMnZskZneDas/hMQRq4nmVa
3wR3flrNZUK0iHvDUYe2Phwz8h27aktpbKB7JpofPCiiBsSdLHd+XAqeMYuH6wlxJPLVdxBL4bcw
vAjGQr4LyvTduMzs+uVHRaBI1pdO8yvwnmoLbk8/MHrV35omYvy8r9XRrWXJHZ66zZWTL9M4ZoXL
uFB7VHVHRq2iqgGtJunsPrcNgRvjLlNWdet0/kxPGWz/eaOiaHE/7eqrLnhz3/iDxQBDuyQQtCQb
WP9+ejCfrvLeQid6Nk9oA0BEPyLDJ2xEBmvEJ49haXVH5rK4HwFsJEhkaMT3xEDOri2MeDZAtvVs
BEaQBjRXBvkXuedyKa/wKdfcdAySMQuvMOC+mxs4f5fqUBEkQlDzdJIC+MndZcpA+Npr/ALK12jL
cGOHfcNQ+Gxsq026lXbNIXtIH7rr/aK8aJ+MXW/tB5pZ5oVYW5OnfD145Tp9oKZvnZ+QWMlnQTD2
yvAIKNahKfW/uDuP5baxtV3fyxn/2IUcBmdCAsyZIilpglJEzhlXfx64T5fd3rv2Xz3tsttuSSZF
keBa33qjgbKg0k/jVh8m+pIQ3IO1p0Z6STlrVznDMwEA5rFRiOiaPZrn9Dv9Bnd4TZ6tN+GN4/5U
GNlCPpCjcOqpoSNPPg6dDGgenBY1DQt0ZRPLonFK3WsZHb5z7QGUI9+krXFJt8JXxBVF7Xw5J9AB
4bH1TXsv4SqTrchwCgIPMKdzFR+6DjhpXW+Txubp6G4WbXiDxeeIi3YM2U5xWOhvw6uyxSVjJwf5
XLKvTYphjcQsG8lJpc8yXIWvw4W3sakuQpZ8wPtyoTyRE7X8pusYWB//o/sdreRbfq2+sj3DCe/f
J4IEY9mOsEdmS+uDahPegrVvEz1QnmjcSJsrKRq7VnUsLrzgFtrAq/knrgOf1YT0tuAwYce4RKgP
2QgHrJeUuGQrehboucUMei3O2k7WZ4v4M7kgvZsSGHVpSfpnT9PPa9piCeNyvDQaJtYqwXZBM846
IoCwd3I0MoX2Pug7haa/WXCrnidOF4+ea5crb48dC7n3lDB+r9pnjggpldaUB9jwW3OAyBiOhi6t
OllATJPN8G3Nilm7C/lScIFSWhfLFn51UWygla2VLJxKkkH35bEgoZPui9q1M3krIjVGkG1ncId3
IpPrVf/O28ZgmkiYfrki52k09xyQqJJkvuI5XMSnlqP1Xdr5zRa4/z68AOxi0lpT2TpeAMdWDWa9
0G6JTIscLGvhrF/VxNFJOFxs88U4TFU4kD5ECcIzqkt6ZO7aWb9KS2pt53INhEBlCd7ObvadEJ9W
XekFXSb2mzc/mNYeRZlq92fNyVcEhTvBD+6XRMZk6S8m+jc+RtgneEs+AMbwV/ZGS4jIemCNM/f4
xITZJnux2l0t05nozcEd+v0UlabuiawPzwQJAZUwuoRUi80p9s5XwiFP1mB84icdtDR8OGF+JThB
c/ij5arSAycLSGGZA58aqR2S5UO5Mg8QDocyWmpvJNo1SDGUfcIMBXnT7Cg7aZMrJW1dDucA61BA
kdnARtlaOLeOuCh2jrJpv90jKOdOWSbU5krLfuOt601/Ho7AspzWAvocvTURRMYrbrlwoAJu1jzr
cKM3EEP1SlXGM/ap+nW8UShHQgd0JQgRfRbdo3lMigBUdiXhajTkIHt7H7/UbiGbs/xVf5T78Bwc
ZQKmth5wJskRs4qX5mE+G8NMXeLPmVvr5uEe+PqCV2q+eYlnU0zjjSHNRhRw8VEYAAsSjXhRLiVF
p/a4+DJ3cPmsy8jjT+kW+Mra4Hx5Sw8pBeAhUJe8aHbFOj5MT4GyMY/mlQF11m6qBfAosgBlr+zH
80QfeDvhpu2bRWVPXirrVTsPz1xJCLleu+fwrpyt/aguoIUw64B570mpXufDVKbT49IoneFD8uf+
W3xvHeJ2rsZZo/Ykj2ezHD8xaCpvg4zrtd/WD8uYabkT6PNJ1kWMrukMEBG8396t+HnUUDLwmmsS
KgbhUFcQj3OVa5TrXrgIF27sNbYrLYQLt+Vv7spdy8oVhIv7YAbnW7XyrfZfAsb+bVfVKHIo6TPP
qbbkH/fNqS+vZrvm33HXXOSUZGVzl+9ABdSqVY98Ofpqt+4puvVbxVxwb+bLH983IfznMHibCVTj
Pu3pO4LQTl9VqSHmzMmSA/AO5Yh+WMeLjWpk+tMjciw8ueHS9VZBc8z2grbnK/Be2Mqi7EIMIf7W
bDd1MqHAJugQWtK/AsV5G977LiTZDwAvm+utoxs7j8WAQJJiafabEfWJSLzre7ut3z2HM+0MWzIl
RVeyW3kfT+1i1IjO4Y9m1aE6QDtK3qGqjtYcvP34gTLARjcydW3NUyy9vS0tOkdHatTaUyE6MqN0
IRkL8vxr4MNkLWsrl8IwzmNLc8tYccROCjjXXTN74D9zMTwVAHybbFEdRVueFYuMS3fbHwJOGS/J
yfpGxfhpbHpMb/Okdnxy1i/qSbkML8EcO62J/GrLsVpYcmXjcIz9I3at6qV5od0A9JPs0vW0SYaX
Yq1tqJZMrCUtSmCH/ZxcJhDJ2iRkB4+YvMZPr4cOT1R0i9GRWHd9HiZHaSIgRkSPDhNBRMrzgMkG
IWrb+04LN66uBeNcakuWQZsyKoNiHraKeSps3TVf7GFfSGwEj4VO5l/N3X7JVSlcuChS5F4t+MOO
fV9b/rjo+dIY7yMs1cKFz3HdckzmUlyGzYE74Srst9w7f3cNmgHvUwhXOVnZMyaOempdRgpwrGwh
JZ8IKHsWUrTmAymbdvKJSzEf5zjp4V0raTas6QgR7Z4ZEXkouVTuUgn2CN3RDSz6YiZSVDDrVgVu
wnwWL7FtRra6YlmT9AU75LDGjjLiQB5sQ1/4Uwox/WSMoIsSQxVoljhXbh2pNjZJluUtaGbye0Y3
1JzW3PiVZbE6GeTCgkgr5Z2yXXfWXFFOec/GPXXawx9qksI76MS/MmAvzLPCsMDmRMOxOJNde1RJ
TJpn1/BmndT38sviLUVTH5L6Vdivh4nFgjYZiTUlFik+a9qhsV5aSHoBQ6MHZb8AHeN80kh4tBfG
S43MiMn9HXORFBxUlfcvT8g9/AJT542HG+JN3yZX74jV9ZNrwIfgR6pTh/a3eyDUG9WtQ0ZBya4T
rzxvCwNwN5b4vOwY03Zg64foAY7d5ZCceHmUoyGSDL1mM6d7qTkqd0jpEtsBqLXodMQGNo71bQ0O
LjW/OBxiisImOGNOxFUzCWSQpbyjXklnkDADERnspTXvRWkeRnaQwyita2HZ4quN9viTI+zgWQmS
Yhfm4ozkO6uxZtjKaeynLeYsfPIqG0/6Xt4MoCXfCu8MbysiEqzsENJGcGTDZnqPn5XQqYelXMNL
HUx8ZC/iK0ISmkx0beHTtcDD7bcVbH20KmWssA44PqEdqrxuiTc0SZ5ZguIl5sJrFwlJPd2GV2Cw
pudC1jdjR/nKt8YeBKVLpC0vRrTQscPVmyRxGsIjIVDcy1YRVpG3c4mjjUrkIsYjH89Dx3HmakjP
cf7eHNvnLt0O2PdIf7JL4rRQYEGnsdiShPDsbiFCeGUy+4cB63WyhsmreMOFHyvb7Fr3nB6vwrA0
2SxEu2OZrsmyuOevdJr0X4K3Bjk0LxS8uxi0qW/0fTis9q6pR5/CaXQBtJKLmSO+8lPnui3Ll3Jg
JmUEZ3j3WIbdHErCOzEaayMUEyqw7u66W/Usn1GSFodQO9Udhj9Oj4TQm062agyCo6awdK/f8czJ
Bw7WC2mdQ70gDsUAjEkulPBIOx5cN53bxKZIa4K8IIhY5Z5vOHWp8JmRDMQbYNKYZVvxHw7faBJA
iUY/gvkjHee/Jv+IoDD/LmX+y+1/gW9UmdgfWZR0XfwhWP6J31DUIKJK1qU/Qg9/1TIbFsmLIqlB
pk7G61/wG8MUJ5PLnzUOfwe/UbX/LGX+86H/6KD4Fb4xBlkscz+BgrD9uWTr82jbvYp00pApduWQ
1VBAqLPwP5tvqhMHS/MrNZZkg30IIdqDuf4l31DK9GTv8K+NFSGhV9AdMkXmBeK1m/dA9Fxt+iNo
Rs3lu2W9QoD4lTn6jSUJJmHAV73hSr3fP89nrtbZZpMgkoayTGxy/6TZSJMB2t/qkp4iYkhIS5gi
hA7mtwVe5H+iAC7evD2SIPFlPLd8jeWK5BfBULaUOKLRJGQChhKv1MI80fmYONo22QDcAIHbHGGW
6XuK8XtGfeTNtaOvScNK46Q9dapSK3+tyIc+h/Y0EUnbJ0pXFwhCbR0oYxEz4KwJheSumkV+F84+
mojumbMU3jnG/9xhZkVASXo0hYhEubyH7/onoSHh7Es9edKWHAqRvFiEUOOh1mZg2ba2l9ACMKHr
tujf5c8sevE+ekbZvXQrqemrPtMfPfGQLdjpl8RmBGsRPzD9qE8orMQXJLkKT/1pyuWel+/IcFf8
8BwUL9meWL5NbGsrMK75Oz2Es+kXnbb2OFs/8YI6PT52ELkdAbyElV3rKaOfUWPFxOpywJsm3q9o
Dx/Ny4NplnQDNN6HdSMRPiK9Edu2HK5w30t95T3r1AniKpxdySp7IPTrl+2Bfa1BWjTxt8JGoMsB
J3qzNjYeaiHhGgjHnMrHcV6t+3u3M8w5NDdm7OjkCObc2Ajfsl0funW4upH1RqENP6pjvA1P3o/F
PCdH7SXcthd1Zy6oGwIv2crbYSWuSHC8BYtuReYj6j5vQVDM8I54lb9huJJoTuYEGNSKszz++5xr
sNykDuddd7Z7ORxw3q6u3+ezLTK6MlZMyX+YLxchZaAMJcgn2nNmI7Ryt16xdi0UFM70GVS9tjnD
3HIQvrOTKUAf8czfdZBEXPk8/zEQyDwOp4rJaHCgDNoF/YMIM/tFv0ju+e65RNBtlrMMsc8OS7N7
oJuSTCM7so21D88GJ3OoHtpaOdECvtcPDF4VO2pzSqpt8U6azjqhm0P5ZL1/4V3JRsB8wovg/bOD
3hTWV0BwTTFF+JP/xbki/fty//vtfy73mk7Gm2XqojlVEIKG/7LcA7oTtyepLMN/8QgS9KbCG4im
BXnOGsytfvLf8OgmrLmoTlm3EAd/J7Fb1qH2fw96++Wx40v8K1yfSJkVxm1O58yKaPqCZVQggZFO
QIvUigdcVEqWVMrHQmLLwqF8gmjm2IZXIl7l9drzFkRp4YdKKryp80o8it7ZerZKO0EyRIGypOxG
YcPlWg7Qa29VxkFjXNmR4IjRyhwci/efTt4Fn/CqheVusvqSljYCbkwr0qasaIZd9TV0grdHCy6F
O0mZ4zIJ+Zao9/x9rDmRwdFnbTXLpLd95jRLRxCGpIsHaREyVu49aa3zcETlPIwgrFkM0y1j/dV3
3uziTWsvApzBQNECZ634i6YDoKTwFhk79awIsQkReiGqSz6JL502uR3czy8QNjoNVTIY+I6TEWTO
nyAS0+9sOtqXUxHd9Bs2W6BQRUdqWxiv8iPplYsqzoY8XWJ/WXPsXrvL8ITKD3V1/IQRbjE1zGBV
XhJgYjM9o5+b1m1anyWRIz01sv37yJE+/FGa+x5SNfsYWcXfhdl7NXuCPbeZ9TBd0HHE8ZMDqI2o
GnAOYyUwxXTAJ5oKaFya6XPV8ec8x7Ap6lxbZBeWJfHufrvf3qpgfy3sALHeYkRGlc7dTxYqYfrB
fR5YAkqKCdziUDanoqUEX4JOH21Oofzw0a1+eF/0OLFMIUrjGz+pyuzCfkQXB88hkmEJl/qTdkkf
WWjzxCJR1Q4Sx/hoqZyXpfRG+ik5Z1tF24COu09TvNbETtP07K26bnYJj3woT27LmYBcle+jKgf2
IB6iUp/GcNqSyCifgn9mPZEQKHBTSi7sPrMth0PgLX1oF2//A95dw4/HF1fb6Y0TP8iY2vNIA+00
zpBo2O3W+8rfycyC3q1nEvCTN+MjZPiULIb2BBnn+BpW5YPQq7X6Ur+bhPD0oNIvAD0EJGfhKfiK
bsFeP+UP/ZNHjzpXucSP8D1+dC/s/LRwAL9uaUa+dyfpNUWk2Mw8LnVSl+BE8NBfQd0+ECmSDGy7
jAiYqLbk8pIEisBrWwJr8UhIRTIcEBD5Exb206yWwj0mtKN0TNyPNlCI/968gP0BKWt4fxkVlH33
knVMHt3LQHyZdtHXvA+i7MXHK8ZAo+7mabhOSuouK1QxHgiz/qlduLLb94D6+WZfH/FmkR9nvvXX
8qr7K08/QM8/Dfvq0r1FF/kb81HpX+KjX89bEjbAp/ylJF7TF9J5M8SFJwNPpYx+fi2+xMFRnS1r
6dZlt6h1eOn1dYB9zfAXI0F24DkXH3RUmN5hDCIBOCJvCGDNfhf29/AluSXL/qFSLDZlLqFM0JpT
EIEMz8L4rIcHIMMWZJALVab9iHxu7um9fHc//3g5lINqg1NpyYrDkIgX5QVFToAgDftN/+R6rk1h
/bwBK8/G48SSpIzKWGtsEqg2oH4P9yS483HVP4DhvBkDlH/tV/6ifRALtW5X7ospLVSX8/gnjBWN
VfjWsoO30i6gs1zxXAq699G9jAgukSeSr3AYTib9gWsCk/T7+DqseyIgHesLume4hlt3q6+iDxPB
pDJzucxDnaAwDL9P8D/EemE5ZqQkkUxB+NvOOX1+prihqxm4lsglTpYa39j8JEzNzWe4i+tjp0Ne
KFfJQ6OCPcV6ycUZixoLHE8zbexAPvQWMOuACfHnmRKcpQrgamIXWKNe8T9qXq735ksDoaaItkBO
ThjKhqGZEClyoRFtAsZnHk4bmN1h2XBIRfPQrYAwfWtBVRT97o+sJvQaxkf+FE/84icgEMUmMFFh
w0AOjxgf4/KHt85pgMFrUBf6nnxdP+QkgaRWcnzbK5E1Il1iYk6pk+n33ocrzHV9aSEN6Y5RcxWl
DzF56g0uJMXR6wf11hot9AKZWygLp89INCks61fSYPLhpQ42YrMtZAxeA3qIPVk2CF/5BdPcvAqd
k5JGNwtbm9BwEybHnEUss3Q0zWVOMI08L8gWQ6Ml2O2ZQVHn9AOJ9MTU+DW+tmcpBt+ZmdvuaCkL
H1zmnEKTYLJ0+AAsjldet/kXMVLy66TTbbdTUDNDfD+ziln/qn0VeOzkuXRrX0PgnY9RWTT+jj9p
x+IhdYvmyj/0PoAlRCJR17oTPPNVYtYp0iBDFQCQNUNlgZsHH3hkmisfNFfti7/GfXfVzZlpbjpx
h9yrq5bchG+YtrSHwUI73GVz5dvzmK0enHMrRNPX2yUBx5x5givRHNxkei74gAfGvZC0w3EgW1DN
Tn7+Km/t6jg9Xo43vHhY3t03Toj+ItkmC2UeLHiINuR3f/Rv4kPxV1XuREdh7S28BU2nNipXMg+W
kxI2IxtSumY8dzZlnK/EYNFI3y3rY301VumC3KCJX2ZXbNkvZpgj9zSB361r/yzgySHBgxjsdi7N
YWX0g/Fi1HYlzfndrXD5mE4ckVs+QWe1cm1W+mW49KWzQgBgjrP+JX72v7xm62+Lp9GcE2+10F/l
TU6t1pl7j2CguCuH78H8zZjevVcriXhH/9HdZUfOJxwzlYnKsnEfpZQhFcd6n3IJiadYQsebb+YC
P2pONBABd6cpac/YvIGZF98TK+l7C6Va5CbLojxbkLQuog+cj9goTDviqPzSQ6TX5K3/qAZiUcMN
B/xmvhIbSv8v9b+7IvuYTPyS4qCuwlm1LSfG9CGXz7l0HqnlAosXhGyegUbCxISIg1tkctai13H5
S/Nc3upo7HSdEi+SO1/LYaNA1Ly3xASklILp0KfIPs6cY7RTRG2YASEcTKGHqPuQZhFP1wSsrBZM
BGFMSyBP5axvwlO+tj44Ocm4YOXNRDJoH9kd3k86muRDUbgFWdTMisSx8GagBi+oUdh0w8ykMRJD
8Jv/ZB17fNnP4vQ5kzvwDh0nSMh7bMLuxuRku5fPk3GwtP21v+7mPP6dur+P11KkJTFzpkY+Ikn3
U3OiAhNHF/AqGu96eha7QyFdKm01zwqnDC6j/oGmVDhid+NN4sC5Sc/eIcHzRtZwvE542aQpTba1
ZgYFs5uU+dZiebP7D29ctR/0fNvy2Z0W6blyBB3GQzUprgn2BfimvADsM6cN8fkuXbE38jtHCfNg
4lidowdH5pNysp70g3ZSGVkuPZGLtLd2qDxsDJ0StBiZbu68ab/4E3MaV+U7X2v0DWXDUFHFzP/C
5naWORPz+ep9wBdqnKcXVcLGhyOOe2VFZASb6AD3UL03j3jf0WLZbQWb15oRPxDmeWODfGLSGx7B
ld4o78jcduNNdTJpghxyx98nBNNteE80Dym7NSs0puHSo2DwnyskmzA/jKCKQsABOVEmjUr/DYlU
JERfvyKR/+H2fx5NrX8BbOqAjbTGikTO/HI0tf6FHkyWRJRiiowAm+/6M1VhqpFCSaZaUzT69KWf
R1ONfmtJNEywSG79t6TZ5Oj8djL97aH/EJp9vF2C1Kv+7/+R/qccvUQcjRr3uuGvS8/fRX63JQ13
X6BEEpJ71kMN4KGatMvBKJ20lrUl2IuYgulp2BQxgB0h2mKJb8OSDlofLor+kvjsp4Ly5OYnyS2X
dQIOSd6lpyFZ8ZR5x+kta259tZdyHZK0sD11o4cyxO4A8xUUzogXx+rTQ5t0R5dE2TTq3gKl+tBq
D8INvLTvHGo2dDuslS/NF4+qVB5EWjkz19+oIySBoXvwry3/55WaHbVToJ+6r4n4RAx9bCtv28AL
DASPeIxhggtK1mFZTQTyUU0mREZRMWIYq2oYUZEsxK5bVb629XqMZgG7vlzdDHNSbMYlxD4JUzUh
zobXXQiqOA/a+EYkC1qImjlMk3ZRj28ibRdBpexiLX1qSuEgVLlNhA4ysAKRFpJQ4z2REdnmtUFX
o8ypUctI3UHbHOpnP0AwVkfBLtDbnv463r1EIkhK3zzlKBtKERhYhqvJ803oDp9a6m6iWjyhRV9Y
YXozytrRWgDaEGFR8DmYhGQ2lk1J9baI8me5db/HkAiXLI1WVZN+JKpM6MvwKfqs30iYB0/bkVCz
THvju+1ULDARm6MSkDQRHcXGgDkql33M6admFKfufh5I2tllGyxbTEJK7V47Ovk8qvW0MYYhiedB
052HyoeOAhc0oPlMT1zUPrxJFDVYqsZxizn3BRnsuiqQ7Lthswl74r8YdnRFx/vGBmYZw8odvsaY
VCBp5EhTZQ/Ni+w47nYuuo/CMOxCpPiC17PniujMW8hmX2NCGDDKVbIPNxsN15jBj9QzbJ+YMBtI
tOrT4lAwivVK1JjuR3wxOrztVxUftByGNgUU9tJ1S1Bn4452r/qY+PWNmz357Jd45Cz5kMe9kxRx
QuTEACucWxxBiLXwymbpysxfHnmmGJqEehIjg5Dn3dkITSctoZ3gqPyspt4r+0r16ly5FSxm3CuO
RGVNH4hXDZUYdTJ2NECy0lGDEmusSe1tZjXHh9SgMqiACfZ2fni38KSZwbnMaN7qyMWOg3XrWTTP
6rbA1R93JGZIbXeL/HdzfB8I/VR7LGe1eYvqkEbFHoF53s8onNv6emUHMnRxVK2GwXei3HxSB8Zt
ysbsBvavMUkd+OfuJRZlWsQNipIpYYShfuK/7yWa8dte8h9u/+deQt6ZhuRYN2DL+L8p7+wnzKmo
UxiaTnwim4PFNvNzLyGwEQBU+f9mHrDHn3vJBH9yG3Tzf5R8/Q2YU/4PouS//OjmhIL+spfkklRn
apOUqyByd2mTfBUlyTyd1X6nmkE+Wr5sBHLoleErSusBSUaKmyBCEaA4JUNpEYG1FHBPYUgkDz5a
jcIlF7Vw2qXfZeTeikrmMFXc0iy41z7AJue1PmjVWaH2J78myLtIjlbafyVtiYCrC54zi+G3I9a2
II4gMIxzz3phqwoFXoqGXSd4z4cv34wYCxm7XB/Lv//QMJT4vXVwa+liDuFSx8VplGQYUz4mZg1d
d/u0k/m5mtfUkI+DyWAZpxsZN2EUJxuPsIEqqpfj4O0FA3twPZkmGrscs4ulxEctYT2wYhJkyH33
krOI0NYUKCbtGMNUDrCk2gGmdTSpUlM5V1vYjiFiDdVGJIONtG718NjCQLX6uCnFW1o+SUGxbRpO
skQgVgSplQ4GicqpjA4jeBe8aoSAUL53IMesoXA0OwsVkkWRRDNPaBhXPXmd+kA1QXyqgpyTd3/3
rXxL1iNrEak9MZHbHR7kSraFrN4HibImpY3Ns1h69F6uDbE61rWxVofqXRFL1u6YvTwb/XssGbtW
Uk+6r13ChmzkoaXMu+VcJ7b5M0KQdOcGRBuZRC8GAX4T0Xz1ynMNDiqru7Zp5kP37LUaAd3Jphxp
KZhygclN9hKshZ61plXRQIftGqx82Depl9CSu2CaywphcyDUuIdpm0XdFAPPjsNcLaCdiAFWe/C+
Kl/WAfLh8jX2ziLWU1E4JianR3Ur690iaN11RgOTFX7FhrlN8uCtiYfnOicsrbT6h0CbWJIS09Ra
xdWsGaHrKN8ExKYC0BgP0WAtlkRPcAxff3YH0h/yokUJ4D+TjEcG+JOrf+hZQ5sKKB34haGUaKLR
6qkNbKNartRmXCtJlDqVaDjuOGnEOWWg287is5Ruo3gxtKc0ojxkBBU25BykBTd/HrbrBl00io20
olctBqt11VRjo9MfaWs8qZVy1Gmo1MSWwvuxpKA6Aoj3nRh+eVEVb1q98eX4U22o+0gFRwqyRZTp
s1oHQsHQ5nvntFQeWsgh3VXB7XC7fUglguIwMw+5htK2IF+pUrHxmXIC4op7papW/1N3JA5GCc0I
oc6+q0aOJJhOJ5A+bGmfMWiRgL9Pkz5l85N8x5XQLqcvVkirUjQ51QglQnUSH4AxV5zpOGQx3cxU
17D14mJN4tAWF2ya7VoCpwTvJZKpN8Ck8M/dkJjwMcj8IMcmN8tUF/tfDze/b0j/4fZ/bkjURyq0
JIkGu8tvvBuHG4WtxSB+V7Em5u3XDYndhlOWwS9i5ay/bEjTtilTrGtx9pmORH9nQxJ/d8n89tBl
ttpfNyTF8qNWt7qWTJqEmh2te2ql8FzCVIRDTcl3RjhCiWm/+jS8m1kBNRUJyQ6pD5i21JEi+po+
FxVhK5Iz32Mv7NXgqeC6c0MU45ZiDxPr0Dy59DN1EvoCFc36mGVrLS6FeWvyHmgNbe3nyTztscyr
T1onOMVIM3lP8m1B5D71eaNO+GMdZ3O5E2lBVZ3Af+bt8AjDAYUXDnBvWPbdpvWEU8PAHVnaa+kZ
Rw2DfYTXLWv1ry53HUPd5GgeR/886IVFMQM6S0mb16V3NdJJ9diBR4DMCcJzoO4bjYIm4Tn2v7P2
rlSQKXJzLCmuK1JM4uGhVyFu6LCMwDBM/KxJDpVj9duxIaQikj+jHNF1Wo+0Hkbzsgfi7L4kmJUy
p0KkVoXc0cVsOQgq8W2GE3fiRSmB1xqYBCmAgRoogSy0YlVh2BQa8NNq/Gzp3FCk5qUwPizlue8D
chS0sxLVxMMjXAxjlcRx7KeuXmy7kpS9TGDVyzDvjOFa6aObEdV3ouwX5PkgvQf/rDmk+LpBQbB2
VzsMhwNtEqnWYayZfB5d8Z6J0SFyh7NXICQYShJ7IA8Zl5EKNhW6ijzb9Jw3RzdYdqNIhZUG/FyF
n1VAqIUqbBSPhsAOUW6iHQefGORY8Q+90h10wrki10VjnyGrbmeuVDl1h/ERM4/EOGBF9Rc1lcse
90+myAw4ADSdGZEq74ff1ZjaIskwXkL6zOhzZZF5PM8s2IqipBcorBtenzD4HvD5uzmORHNgsnov
1ad8zFeSrMw9+V1SETUWNXp7D7ywSuRbmHYfov5iiCzqTfo9DJTYR+J7JsBdaIkfzv/R66TKjCbj
okdEwDD9v6yTEuvW7yDQb7f/uU4aMkHkOp5CU5HFaTH8c3C3/sW8rujEZJrTF6aZ/ufgbuEx1HAh
qgQqE3H+6+Bu4HsUGfd17W/bCQkg+A8g0C8P3eRB/LpOUt3q42+lcatjVahJFocPIxvFLM5lOjwK
0TrmaYehQI/uekEQnD5odkcmi+4iDYel9dLqIxNqhjcEo6g/0AbE+4EKzJijfipDDAe8S9knkBDo
xV4qg+VYZMLGysCMQ3y/LhqzVjQupVjARVr7QpJBX/yz62r0O5XNVzk2WJ1MNMCyR3Yvebvp40dT
dWMWz4oUvhqqwGG/R2Fet0sXzbXJpZ+qb3WR2O0gPqsSgrZMWPQuk7iKI6lWdlpqYknw3C2BwXbR
0sVldCsRi3GYK1ujZy4XFWNjxtQcSG5guyCvRoFGTrQWcnQQWsjkHB4cgb0i2ExBWNkPrTUuRdLl
il5dDQZPT2W95wiUMdTJjbZSevk5xPMowlhREbyt6E4KVDK2CgGrPDFSeAU8/XkqBPfwr3n12iw4
XjQwculbqV9EzAZCdCtS95YhWxWq9Bi6si0144JVyAPwp1kkV5dph327k7adqbzE7CvUisf6vBye
Yokjf0Nej1XIC72X1FnnYjQbe+Xulh867FEjGotYVJZdSOQKNTZRP9DkQlBaykg52frM0o6zbhcK
JkUg0WGQyl3a1Zfa62dm0sJM6Bu1He2awDqOLWclpwpV5rgio1yBT6Du/U3gzKSixrUSFm9zIAqY
1Dnk5yWaeD/vllrXLf2cEBPk97FHzCvrsicjhIC+NKUIiDsDnh9Jcbj2VrAcIMnjCs2Xj9Gnvehw
rKUg2G7N+Bogyu2R9nXrqKuXDNPQtIrtpnc3ibFwGFixo0LaywQFpFy1GnyjZLobT26vmoQRvtCk
penHR1NBypf5t5JNj2jHwV/5BF+OCFL6AjGk8FLExkYa/M9WCdYeY36cGoeE6iY9UL+aUFxbbnbP
xQT9RrNWJGUleME2x7tP7B1CbZfkayqor4pHpaHibpQUS/qTxXmmUnXYpPqupPF7LNSzmjg4kSm/
ictlm0Fa5pIdYSvg+bMztIg6tTMZxAWvCWU4tJpiDmjx7OZFsRxwXMi0lqRJeM+V6KBISAaq06jg
KQw00qbRQnJ2csPyKbeKjduyUafx0Yqm8CgsNF2IA0z/lq3o0JQ0+aIGlwnmLDsMxMTF+uQThcsg
5UxjkM6lxepWHxXIXPIGXVR+pjwsmoS4cU09k5RiS4BdrV4tcVvzlhDHM/F8cv4pJdKlhWFPqbIn
wNvRG+rwJFptwcSkHCmr+9Jm7S73BwJYOQOF0S4TUFZp6EUb4AOpWqmlu4RTzlCt5IN1NKrmO+3N
syAj9hH9j4qTHRsvklktXfyDtzyVmg2dXW+a3omK/t+2PJkB+y9b3r/f/ueWx11CXDDka8BSGqP3
zy3PErXpSPKHNPvXLU//l8oNdEMhH+dHpv/PLY+iD5W3hUGONLX0kvq3Yvs1+fcd76+PXPstkUY3
Wy3P1F5a9SXBD9pUmVzTPRfjDdc7sjeGfYDjKw3JPFHoSxTyQxlZxN0KhBEO4kpzGcb6QzI2h7wY
bzra0tZHm5MaC4EjdRhOBpsqXBuB8lYb+tbPvK1U9I5ANHNolttBLOalV5I4JaoOEPJz1LXn/8fd
me3GjaRZ+FXmBWiQEWSQvFXumZJSq7XcEJZsc9+D69PPR097ykuhGnVrNOC+KKSdSiUj/uWc7/j2
U9UKztV6aQ12oncPXfg4EI9skTKfID/TzE0C+zU0vY30GgziZDIB3zC0ZNbfZ5sfKhrkd1NYFv/D
GO6mjAvNtode7vdPyXWXj9xlC0XDttQNPwz0vKwIU9ml5t5qsHBCpGG7cD3n820G9aVhojPVsDvy
c2MRitiTMpQl+46hkW2O9Z3hTJdhlj0PFiYzdWtq51OX5uwvefR886uo2KvqqH8uomXJkezLqkZ/
1hts6e1DY8cA53MXcZ/RY5jPruZZbQhaPlcBmVD8XbmsEBno+eiUDQty3JliCG49Z3y053BXFno3
pQmsWVEch67EPuNwCXb6s1tYnxnanPRsbqVWH5Mw+CKcjORQWJFhHd8H+XAvZqyMbomD2kKcPhER
UDhHm51FU4Uc2AP7FkAGTo3VXJKraSkQujDkDDLvzLS+jMzPNCr7wVfXlRXd+7HGzyexd4b+01RP
176X7GRCzWN6wx336f1ojvumRSY/ztEXVkUnScqW71o4cMbHzh6bU4IlTvoXiT1thzBb+3ZZAkBA
4Z4R4tsD+Eq6nWkojtcOemE+MRmEmggb1RL2oYOzY0rM8bO8KZP0lGnQSZjRoQCRK1d/dqdiK6aH
nntIqPd+TLd5CNcm4KIok4OjaGrhPjtZdZoclv423v1oxlugzOGtlrO1dwzrmGtEiEO6iwJc9to/
+RoiZkv7WClxH/sBPz3rEiKtOstdNam7dj2C8Op5T6gOQDL5nBlE2o/ug7ALZp3ZZZPn+9DBEK4n
SAiEKmyCKtiLpj9KP98YhnEdimGjzfQzEKRD7JZYx4t9aavw1GCMb8ps25YAxUPc1WVFYl5+li1F
W+JNx94wbvVk3jEbuwk8cyeygZwwRkyN6jEGa8Z4BBqquTyX8cmpmQIo97Gtk2FPZ3+0qvZutJjn
zUW0oIAusyr9WHQfI7M/DIZFgerdTbNyMO5DBHXHk6qRkLTWSeh+47X+0R+899Frj1FhMFoGwpEZ
n+zw3q/cQ8Jjr/P8q29plvhGcdnWw5W9pJ6PqHFJm/kiOmzUbu0dy2a4TcL4ctQFhUh/LhoLSEKC
LjRhYzswQCyhFyR2jwi3EHv2qS8JbaXnM5rDG1X1i7rS16sodo5BTAQc2DLq4EWtb+Zrx9K4GPPH
gKg+SNDInRL11VLDns01Pq7gFaLWvq8XcuKTAbUYu0PIonAJZDS9+jg15s4VA0mRxYUs9YZB6qoE
zwFJXPUPcxOSl4fuxGvSk8HeLc/CB7NfzB1Qs5XLcrfFtrnQ5mE44zQfI4s037es87ZS3ZfJMVg4
zm68JUcFnLx3aF3UScOA/Sq4EwW9dNXWT5EbXLlRezIq+zKZxNGm4K9JpVRoejsHHVQwt1fxAP+B
5cmr3eA0VoV3rbD6NUQvt/aqLDitsTrXZIZms9ypCVgWsyNjCDd56lyV9e0QvgKKWoWw0uPs5PRE
NKJrM0ai/fwe/3sJ61ciksyLa74vt7EVfE2m5OAZZHeqBF6VUz0ETjhuPJMoAR6rqcy/dkO2d7J2
MxphuFLS9a6LZMDAQGmfVrdxFTwI0e3NljVFJp/FbD1Nrr2NeeRyK34NguEY2tWLExIzXxPRXAnv
tcRwaE24EOOCZWpfIgONVnHPk0HpN5TDsZQsM6WpH9zWWZvxCMg5fPYHBiOzyR8dEljTB64e0eFF
YLGavHuqOQeptY86d+77nL2wVZXvnYmeexp97IlhfpTLMSNk/3k09Re90PCxhwe7UvCkO8c85Oiu
5nZrOelV55JRQ1OVNsOXaBoJznRHhtOgZtiLTy35b2OfPId5e0xjzjr6vFVv8Td2KM57Qq4c6ylk
55GxPo4m93lGUAkijiK0Yi+t0PnoEpmT6dyNnJIFD2gAyKNKX2n29tOMtL6Y6W/XjTPJtWW4b39u
aYjXjQ2jsh3i1lyUEYws/mlq7Lm/lIZ/8/rvpaH7QVmC8o+F5WLN+3GN6X4AOCjlsjpdasZfSkPf
lYJLb6n+TEVF932NqT5Ih62YZyJvsRf64b8YGn+b8/zq1fjpJ/9lGFJbdV+3Q9DufbN/KThwQbzW
J93bX1VVEwNteWiyUrA1vbA3Vu48MYZj52EQQOCdaZzv5dyuXTjgUxnu2Y4cRwN55QhnP6+vBEC+
yIkAzxXEhjrVc1D1T9NoPfczatouWs+cc32ZXIW5XIQaGdPgzMNLFhp31iLDHVpGGPXKZrBpTeQ2
1wJGRqmepLLv6pTGyxiKG/pgtHxeD8588NaRD8TdnoHnNMogITuZbwcdbpOEQNopt7ZiwL5RKFYx
1kYa6tlBgmYPnJAW1GS2hItkL6a2UTu8vhdRWDwgMsCQMZMzPCrnUMuTAzmNrhsyROB+6jzzrJJs
FdXDyZ8ScitE8khk1aFsSqgjlAhlFz7PIvwkgvEos/SRATMMUQpMUEiCvV5POdY61rb1F7lIhc9M
Rel16aT3ncrYbXrX+ZA/1hUxcgwuEL3x1QDessxMewabmFC6Hgl9wuSpNuxXWU0cRypAJ+5E5yLI
rtVUpUyels9ySk6NjXShTTss2fD/OiiEyDFArnpF+9DmzcchtF/dGHSyVFO4ZpT6ooR7mfQD7zd7
ioNh3/lvTSs3wwCDRGFyqQ59fMqkDYE3uQhdkFi0x4kj1g5+9qKGyF25d4FZbO3c3U5I/gk3Ql1B
Rgsj5YadnUaGYjflfdHxLxoC3cicABbS+n5ykVQiAc76GUR6jBfQvW3bJt+MIW5Mxy85K5fRPqL5
wtrUsjbhT3R/8v5rSYb0lyWU6QsqQZqYfzjJOOw46n5ucn97/X9OMk9+4JCiMaKH9r4dPN97XM/+
wNhWShOZ3i8zXXB1Nouvv5vpCg4jyet827Q56P7NMUa7/Fvv9tPbXn6qH3u3IsmI60ub+NASN65y
D6wPMdl89QZp3+T+dEdxhovKgXEOFCSPn83c2nVc82U+eus2ya71GK6E6eWUWSO8Rhw+PSKI0N4r
BQ7IfpwXgexANAM5r7556SLJqx300BRPy8LYIVZagFG1y+RFSJYmILf0cG339r3rk6fupScJs9uW
5cYilI3P7KL1S4qqaGeU/l1uxuegijC7OicV4Z0qh61BJjYYtWvS0T7LtMe/OqwGFE7x6O4nxzo7
ZcoBaKGzMIa9CyUstcsrTV6BIylIFNxNhLvGlSRNuCenrSjnS4Yi982QXisrfeo6VOBzeZ1G3WVS
TtucNE6v8zZtZe2b0qAR1CicukNsBtsgm8nbiO78rMSHW2BiaW4LwnoTdHxhiXUHHb+Rtbvca7CW
VA5RUfC1Q7FpDesG/cM6774as9oNTb/JfOelJf+DQ+fo5+TkoiQpIwKyk+5U9GRtmj7ZEvb7aElq
URyptvkcQMvJ5/amAZMxttb9VMr7Aqll5TJsawqUFJbLzpKQZNIitmYyH1Np7cXobOTsgP9r00dW
xeeJISC9XrTv0lpfOjIfmbOSy5YC2Brd17QPd0bK3Nafr/F2Ar8YV6b/NRtuFDhoFb3HDDk8KFk5
09XL+HQYdla9NVA/Xuj+s83aMUtglxGgNQAnRBSwRud24TNMz/Kckx1DTJudGObddDrdZI570WOl
GXn3Cm5NM3+O63ml8AvXLLRcPZwyJiDuTL6IVEfdP9n1jAJQs7J90Zjm2wG6Cjp/mW6LyVilXQFe
HVSIni7L9L2kKXTykryqj8jl4P7U+6ZIL/FxhXV9mbqIS4hFjK2O0Pjyk1d2CLattbAwH9nVrU5R
wISDLXa6dmHmFnzc2auVwe7sTFSmsWS5MVpb1m+XYR0Y21T0N6LO96hn9knY7Yqm2c0OHrFwvgn7
4sYu0cwFLI5ZKZBjmhrZtkFEaBOeamDuSRHmTABXZpyYtpetxwrgTYqr3k8PeTJvC198KQI6p9ql
2fcMspTym3oudhaqE8WVSXrftkztjUBdOvNuiWBnC/PUwGW5GPpKHFjDbH3VrR0j21WZ+jSEqHJg
iQjWjS4RRIn+NIIJjKNmlxvYv7EOeFF6muJh39AKiMTb65kG05iiW2oaugVJBG7xmMj96GZfE7qD
MrPvilDsBI4oN/ZIaLF2ciKLrQero6a7RuQPLWCcOiIGqAzXmrgU0AiEmgSHqrMPuQmYJ+jQu7IN
Rr/ZrXK8BxaqjxSNYwPQvk6DjeHokxdgjtTwkMseVEyxmMxvrcG+tKwcTdMIYH+gGyaGRPR0+63x
4sY0qp2bruy53zapuM34PfnaPuAvxh6LpsXz39NlK1C55cqbEGCpwF7pqQWIFZ5tvzj2JntdSgmi
sWdkKD7+0OBKjO0la5KTkPMunjDtdfU+WbQzKZgV75iaPn/ZKceqYUgi7IkfKUOPLyMkiK46ViU1
gv3c2/F6ohJK/JH9iYWFSb5UPfsO6iynfZunF9neWbBbCgDUica6UIhtA6GZb8aFQ5pNhDYogNo8
opwZBS7IukIPFEB1rq47mTy7CBosr8Iq2zdvgx/uVdFcCQGcMC93jm4OrYOaxxNPWSZWvYPTnSjz
qIo/w89Ya6M8plOLHlSyKiLWqsCLmIYA7dtpG08cO24UbsyuOco4uZeT3M7aOE6utQ4aCHU+s7TU
Rua60J5bpoAmvpysB3zZAoy3gcMA3PELqPgYrjqrPgxO8qCsZNvgBMJcfkLMfXZ4X2PPYeJM5s4K
CMLS/XUHEMmMkq07PcR1cOr6FZVv7mEbVlgXRz5A03jLQARp1zynPYFT4lMloR7KAhZAmw3rLGDf
v7B+fOcgJvlFAzGiuDhZfUMMJmFhkrUEdVaDg9Ww+61kxREWAeOheO0TSz6P4OeWbaIYr6ogQnam
D0GU3/qVjeALKmtr71Dh7mtmirYSJwRrh8goCKcndqJtKPkRz+YE2U1LLkQh72sfFZSJOctv9/EI
WOPPbUk95LTKdgV6I8ejlvvnbYUHZ+DXQu63138v5MwPvkNWpfX7gt6zPlgmVY6HsFYgDlgWGd8X
9GwrKCtZwzvL/3/TOP3VktKLUv8pCr1vney/KeYsnx/tp570lx/d/qUnTUwGOn2n1V5jNiwsjtkp
30uqIWdiQ5GdvIRFXVBcN3m2iXqw5y6uNvJOGkcfXaz2EzjAQLr0Z/bIMzDQ0gLELdJzWylMmHLl
kHsUdF/iLDwbHqngbrLmx+Zb5xwHD14aw7uFWj8EEErc/tkRnzPbPhMEvckbooy4ekYvfWjq5Nqf
EQb5Krhn/MuWmba47zCevrYy3DBkWiVTtumy6GiQYCXqaId0fGVIMie8CroZ3pMRprcdhLd+rg91
JdYC0ICb1ldRqVhpIyhWuHRni9uwGZ4839/rtN9mJdaxxryKZvNSQPjNllApZ97kc4lMsjoqkwBM
fs/8bQ85rllRPTudDaAQOBanet+lx2HQQAE5nzr1sTS9y1FYj1NossHPdn013HgdBpAa4TyLCCHr
MxjoTQGdfXLBk+OmtBBDFkV3sjIl94NbIYdgx7DywlKtWbC8JJIwTdF9YZIxX1ht1AH2s+tNwApo
x5fzMRxyYonz9jozp4rmNNZf+HW+tVl1NWQcT02qqeXu9ewGuAjalwrfdjKp4t30XORPafzeWt4+
T+JDPqYnnC8XCRh5hNZs8uU6xtDqd+3BiL60M5QTS2/85cqMMGbbz0Nt0GwDACJVp1qiohh0TD5p
jCEMM2FuC3MEZ7jQUQmXbg4O4t82AfNKoWaH4tqz34ilvjML481rjSuV+ButfdSb1RZlLl+6+IDA
JV1bJjmckR/tG27vnqM1a6uD0xTbKs3ux7G41awSudpZsDMUL8C1jllCDvRLGAcX7XzKhvjNxjxY
FePBZ+vOCPSlco21wyDTJXEw7L/+ycejv2j5HSSeCI0gl/9zn8uS9dfj8bfX/3A8iv9fyf4wr+Nw
JPN3CR1Bs7kolH62HaCk+gZ8MZch4k8wLd4kxoO/XvUvBnZicVT8cjj+9MbdJX3khy3lQDE9lUMo
95WAblesuXr9DqGjpJx1b7oifvvmn5LbuPsY0hlUD2rZ1ZqnHlKxKOsLk9GYxkYaziR6gPbhHves
R4NvseETLDazGXLny8hDlT1VYf5q56wXAsECsC83WYOjtuB258gobHtTN4AAm5uZUBBcvcP8kGLS
FvKTS7Amc5g52pcYZxXowgAeQBo/e7RjIsF23g03Ton32uu3CcikKcr4gp+l/TWYYTFPezfP1pRE
Fx2wAFuckoahVfnmtsNVwJw+8eZXkTunZiCAJESomPF8xJ8t+MwO0qiIMIbQf4yd2znD8NPe+YmB
LBOpCI7ksEXaoSl7J0J8imkzBeNJa0W32zLT8/OIE/tNjHRqNltGFhzlDJ6h23bKB3Ac4GBV+mIg
9zfvSIdUBuIeDGB9rtbL5LA200eHKSdRrgaWj5SM1MY5d5BsRbjNWUpMIRRxT+zd6jmSXx2AA172
2iHyQO3dcDrPCLCULB+jGihmxja6Kp6CBrWUztSTZTn7SBCOSpZcbX+ZgvYus5x3q4whP5beY4Sw
hTxyfs3KhjRqCVLKVAZYYRLGVVOG1M7jtScr4NseVEAaK3gPcmofMwMYQs6IMWyRrpj21ZxVt4af
pIdiLM5VYmObAulEnoRhuRXF8nBvZxGhmRnZwLYPvySyCauasqtaLStvJOs15u2WiMvBW9bVkBwt
JfCG9CBBIfWUYuPNH5vYGHaKESijimUi8h61QMfLsGemHGfMJFhTu5yBshj3YggJXcGg2Jq3Ku2D
CwS/Dt3neM1ugxJe7yVROBKFVMHJj3RsxtwWv2gj2HSW/phgWnSJoqoeWnRXTgHQRN152AmkN7NP
g3c64++SIV/2rrv2s3g7xrgkyd7j03TJsHPytzrBnsxvzJKouVzIdeNdgAjJgq0+4LMB2/O1xYdQ
q2lXkAwsgvKqK9kS1uK6aKqDZB7eTD3L/4DqPd87GJmT7Evnsfn3B4t8PTMAXSr93QBe/c893Fmn
uIsKlMJ3GTSaFID/MMRkFcJJ/OMQ829e/9c6xnVcVjxY1b4tUHjld6WOCyHr266Ff+6vohd4IikW
tsBQtoj+/9rDANSSykKyKhC0Wksex784163lwvrpXP/lPftsfH481yPDSfNxqBp0FDe5yIA4BWP9
1FQoHdIUMVvo5nDny1K86VLcjk732BFNx3F757Hm7kLAylquu+hBqIPum9epSMetYS3w8vSIWQaE
CkP21t90dQ1LUZ89xN7acB/8oiHusW6PnonnpvTNEdFds3Zh9UoXwUnjv3hoTloO6pqgPlOWD1ZC
mCWNJk3vqoj8DctTeOAw9KdU3qApuM/qUPFE1/eyhoGiiJy2GgASTnjvcZam3Xksz1FUTquo418Z
1a1s/HOcstfOy7Me2f6o7Nknbnb002ib8cM6RMdO7YIEdIC0Nx30SHg6fiFp9sETmHFzrRMoQC4O
05JdsZ8bDwVIpq6rj+34JTPRNnIp5OErhqbX0W0gBzM4iOQmSL+E8nF2nwSkDG79qxF8xszS1+FD
kxHG1fl+tv33wlW71mNJH7bNezPmx8y9MdyqXjdjhs4FACRus4Elel9QGo/poe/8+3mis/fjA3/X
uqO93hgIihgdwTyYxEnn6OkTwRCVjms7TiR6eUbbrE0TaB9q+Tgrnsu8eSinmhwQgY3PO9cmcFoC
1y2SxkcHqnnf7ktDXUVe+5rV4l3ql6Qv8WEPgd6a1V1vXY7Jp65+bxuXOGR96ojHlCPpHItxtnaq
a7PLy6NtYuhQ0/uffOjYNrpAnnFH+v/10PGImPv10Pnt9d8PHfWBypDdCH9CU2Cd+9eho+jFfYFT
CdQqyXVL4fj97HE+WHTpnmtzurAlWSrB7w23/cF3TQeVBrUv0lH+wn9z9iyep1/Onp/f+vLff6gp
VVzkCqc/qrQAblWaErM9V+4pm4xNQujLlNNCMqGOWo2j3lhnjr01Fum1Yx6ZXoEMv2qh4TSGPLdR
e11N5semeHH7l6p9nvPo7HbDoZr7dcEDNtn+OUyXnSIPq67UYjZxkABBFcgLiCe+fattpCKJIju5
K07jHL7JQF/jtYU/M5vUR8zhLphjOaS8Zv7arD+Pip1snjy4QbguIoMHEotrDSEZwQZILB8aApXk
RszBgyJGrXSGG1dmCfIHU7+m1gDMPobcpI3TKAy2u7ra0il+zi13zTS5hUVbY3Clrig7Pay7pCAc
t1YbH0FlmHX7kTmrzDxGCBXhVowDbO8e3e/HoKtR0es9TM6zPSCHrNpTqCgL4tC/XcLo+6idn1UN
KUFbL4JoddgZxEojhgdtHXG+ep049q5GF4OixxwBODg3VtyvK78pt7ggz34G4F4bhzlFgpm77bvC
CxAp87oX7p5FuAkoasTIP9f6qvbYYMk5eau77L3WdN8D4TzsDzh21uQLXvRUYUOFBxHWC/K8C0Pw
EcrnGpaUlwwYi29K6wmP28bTySoNkj2Sfn5paNYlYwR5LjmHQ8w5Tn4nw1OBOSlhdotHoTlnPUs2
8lEjCuXCga5Y32fhUisT8dl8q6aSZt6Ydburmm4l8m0kSNsdmcLWDrU/tNY4OYd13oKen8Y1S5qG
GDSZ2viMBXp+lcChEVnQPtdO7m9E72cvf/JJBirFkwwQERaDCv2v5RMny8/l02+v/36SuR/+I3D+
oS92KZzEgorGVL84HBcv0V9nmA+6w/l/t8/3A4w0TryUHIn/CfH0/tUB9jfE0Z/e8bfi6ocDzHXH
PhelX+8ZRynwmPo5Jw0Iexn6R1oWSxBvI0E65K1aVhyQ6oi4IluZ6mpdEoPRdcyhlX8bdOrS8YNX
Iw5JbEB06mln7wXuQQRY1mdoe1HGJqMnyjfdNjMu6TR50GZ1KAWNUgHvyV57GrVF4zC8lhMqlxzS
0/RoJ+V5anJk+4WHW6Scbtzp3VnuXGu5fRuu4bDjPp4L76LngkYhjVtGrTr3LbNeXQi91V3ptNv0
29Vu65csgH9ZuqjDnKuJEsCS3UZQEiDhwXOh2X9654KSoaJ0qCghGsveh6Ta5CPEJ6fapqxA1tLA
ZRJN4dbV8XPugvZEccOjHZyxfI6kopMmnhRXlvXFrZdqxL1PTA9mPagXXNz3Kf6M2Ps4e328ERNJ
mmnO+N5j6ZqxedcGYyyULKBtsr4mbtA4l16I4ceYYQqPxVFG+t2cM5a8pHAl96a6stg1rVWEDrh4
GOeb0mcTDIZgCqwbLxEnz0l2jcGiKbqdtc+442VkY5519cqBGiBrzJb9cI51eiH4J5rCvXC7fZoR
eTBTqd2EjvPWi5gRcC9eWwYHQQ76GeXNhhXPek6Gt6TXiKyjU5yJJ7O1Dr4Zl+uiL2qcE+mWHXy5
HUbvpJqC5LIQJ1QKfTmN965V7eK5ehsy47KY+AaizLhOVLT9k88giaWZ/QVJhQt0+L/M52yHwufn
M+i31/91BqG/owkWzn/kJt8bOO+DgGhvLhq+H1o4+4Pnc9b47C4EaJAfpXT2B1diCWFs/r3x+xdl
FOiR38qoH98zwsqfy6iM2tKDlVnsEWU/m4F/FWrw421fPQCQehwBZGZNSj0iAC2k5uIayg4WnsHI
wbI/GSzwXH8Sex1zEU9+eJvXfn4hptlH7WlvjB52t6Xms+cyafCQoD5Eg33SJraNemruJXq6rmlY
BzqXSVp8EuBu2OxGm5EihtHlu2jrc5Zy/unuqVAuvDxjuiltbzuAZQJDQtIVxE2e+Ujdd43eDS4U
OPwM2xCEkF0KxLaFs08Ldn9xejLRb1zYEDOHka2Fffbb6U606SenmyFT0DpR+enNpLG84eWVzK1s
XY97P23ZRw7nUCK2rcStmTs0iI11p1Ef5Kl/QnX4mWGWAJQbquG2SMCxG68M1iYLO91cAHlTCkCh
Ed7qJj3XZCIb4ZNLrp2MzJsomAn2EKvUhpPiUTDJ9ojZ4xDH6jW3AZOHq74h3mxhbPDQJmW9Y3VN
SHCzKUKyAsfkK8snMgeoL/GU4burUD/Hc/fqu+dS9iy+0V2j2jByeuKgHZFguOrdCspyPST6xsMb
H7bpUx11/rFkD+sC5BDYV8iMnVDCJ8JfFYI/jHo+C4KgJTtwimvznCuPwMPhNUi7o65sluRyPis/
f+os6lOWpoY5PNPXPcx6IpAEO0DUX4dTepdi77kwkuJ58YROPTmKOp2fTac/1KPGsY30vHfuNYK+
MdFHD/N6QKiC72COINQ1L5qNnb9SM2JAA8zp16s44FhPkC0EwX609a3X1Yc5mV5Cv9joyP0iold+
zJdMM4KYirshxpY+hp94AldRALwsrh8z+Cr4zW9nK75KCWnIZbdrQrVxdLmrJkAYYcYdJUyxn2Ms
32Zvzhesb4TRHrzQu51RSndqIP7IWarMQR/NcrhjWf4xn6xH1WVrUxEPI5XMd+lMPGMl97Il2ZLV
/EUNisoT8WVqpg8VM0vX/FROpburaKrDrruvBveuM9qHqm0RGgbYIsPY2XZ9255sOfWgiVGpe0NU
r6KS6Mu0N52Luud9NCRDijH5WA7pzWDhpynrYpsbcYZEgweYkwZdfX3ljxEf5dBgwVBLjjPhlwQ6
M3Ftyrs2NjZpaDwlwr4vw+ZjGXQ74VUnN2W7xbVWzeLBCeSq09lRTRkmHNgEcQc03HaZvsaKvE6j
wyabz/VNGC++DyDnbTuu7ci+rCh3evKeTSPeRzH83jl+jnuGIObwaige7CEP9lNfgouLPcWY3yLS
AOnEjDKDq2vz595WoDNQ3xNkC5/QZ7pNBftPA0ciXH6+rf7m9d9vK487xiWlniZfsD1fWFXf7yv/
g+lQLzv8j4vyl2U7Im/luBJCiMWE8Ye5o4KLJbBA4B/FxoV3/9+Uzpjbfrm0fnnravnvP5TOyRin
oY6zEb+pjxk4JUKr7ZDXOtdK1BjHMZHHxs2QTh/FMD+q9hJtG/xX/CaUe7ewUk6pf1+iBn9WFUj8
rLwaPAI90dfVhUXqVnasjG47DdW29xjLRcHXNkY5BfOO3XaVfZwVs37caUPqnnuD2Ke4vrHsh9HO
TlFvnBImVTlWB6N57BMo9iHxWE3ufkKrhwhHccHEKx1+HnzWBhpL1CQAirTshNyXsmtPcZcWu5j4
ObTDzEJHCPYm2W7BVsX5LYis1Tgld1bxiNOCn5stTqfuOsB1ItQnE21zzVrYZzbREqHla8zVRXsZ
2cXHdHgngS9PEOM1nFsayHXEmy96Yxt75lqCWO9le6/rQeHLt+7jVu8t/O12+zkl+2qCftWMIHan
6ZD3IYuytIejAei+qm77qXuTfXVTS3QNedpd0Wdv+PZ+Cj3cWt5QffLEeFuzvjPNCqV6vykH2t9E
ip3vkizo631vwVHtTHWOaT8mI503c5nJzVRzq7kT9Cm75soHx7KR5HwY5QuL883cEHoJwbesrZtx
BgfAbADd3UqzqYgK8gPIBkxCY+2mEFjJ2E0Cb2f7DFWTPIKYhdUkSz7JvDl2HKAj2PhGFLvQ8fd+
TAxakqSvEdHBQWqZpGc2L17mV1tbI3Sbye8UJHpO5meh/J29AAJRwcn5SVqoqDIbvOC8skle1hKs
MUSkYKgYy5YXQ3dnxvLNdopdWrQ3E3FXTRdgNbgorE8yehPdJyALp37wzJXbqa0q5i+uG4u1Gk1e
reAoV5gESgR6yULrjJbHIH3PWv25b+xdYpOp6fp3fdO9sqfxQjBaNubQ0gF9Ute1z7cXlJSI8elh
L0/YrJb29BV32sqJk8NkYTnTxXubSawKzHlbxLJQY5STfXbtghskGPNtijJtE0A0WXcZVquaIE5t
uw+YSQ9TY2+bUuIBA7ni2fsiJixYuLcEXDw2lnHXaq/eU6deoGNjqizsbbgkJRh3+TcwLh63aQQt
HtkbrKibPok3kmrLTB4Zbd379Eht1q2h1uzTSL6WZZoeae0IiW7629yR28AiKhNNbNjQlvkKIENl
E10NsuKLFVmHALOp3+hL5I8Md6zHMOGXVsbtxxwis6zys3amR8emhuVzvcODRzwztlk7vTO99Fia
8YMO5XoOOSmq/MuQFiclzAe/0w9mVfIVbm57Z7qietyX6D404RBR6J+Vbva5gVkYiZz20fplKaJd
StE+BY0BaFzeWmi/6QbQhE4YVaNTAYQ7yR7JUyRyM1rDA+tX4Neu7baYATHUT1XSniqre1IuCu4m
6w516auzEwRHUZMwjYEMF/eW3n8V4g8ZFLAC1pp+tk9VtW2WQ2VJh+SRscHx5F1+ZwXjdZhkOYY6
FqBW4F6ZqN2qeG9XyI0IcZPkw0UoQZaFBr8ePxtPJt6/jFojh/NOZXGWosSckq9mARTf93rO42Jb
+95rAyX7j76q4S76ICdxTqHJ/C/DLa7Q367qX1//11Xt08BxZf3fqk/Skv5wVROrw3X7bcD1v9yd
13LjZput72WOB97IYWrPHBAEQTCIlETFE5RSI+eMq98P2m5bLU/Z26cu+/+r290UJUr8vjes9ayf
+kt0cQziYU4uo6/vf/JjyIVTS2V1iGDu14i1f8T3klg7/vmq/vypL2Cdz1d1LzcjLZM1bpNszc8x
X8xKOQX35h0QpmE4mPpFM79BIMaPlHAArbNeehQe+4v1WNCWVczGnWa6aNJrml4bS/KAuemiXe5l
x6JENdqx086bxT18TooPY7iNSbntQyJdojspfclRe/eijcc3QTZFyhOsGjLLxR20FEHwBvNJvwma
PfqIzt8b74qyQnodPXQr5X0Rd7sGb3M7Qj9rKbVLr+L0U3Qa9+Q5ryvNJM3mRVTXUumkmNGfyoea
bs/KPIt4gt0QOzga5t53WlNYpeZGsOt33uDRdj7UXusRumF/T6lZwmfEctMdkYKtE6faMa0qdvmG
QVVDAhmZN6vlH7IB0ONvpLXCPwQ9Pst3yT5a0V6ubggf+6CDrwoPquS7KYYkYj9dEWj5bjtXzpPr
uC7LehvUvvNxdknuqs5sReF3TOSj2j41EzwW+QyEcLxlsZegZa934pFncevTcCxP5akt10aLv/Yw
WoTgymiDiVDwYvkDuzjHbwjBqjEANzsi+gDLdxBh1+alIlrL3JOrUn3TNkSw9xxLYefB11yMn5rx
ITHAK7H6W9uQdGvxlLfbbkGjVQWcYZdGkwYCn/++7Hdyh9H6IyaoeLwxCB1SAy5B9Zj2h7FZzWdd
dGYBqg53ptcR6DElCGXsgSR56Fzg2/1vYsfeYd1qdjjYM/SahgXipYgeUBfHxOd0OY7j4hbSEDMD
WIU2KUpUUibM+eA0yvdWea1n3+TxuXhoE7eG665NjoknGK+1sWZNWuGzJfa4kj06YdMkWpUomMFZ
NrhX5q6XV8mViufr0hI037HSxoTDwgCKWTrT3Ds1ySrKyhypX/j3GAMorrwmlRyQ/l40HOLHjJwG
ci/1Xe/pdnMsrs2XTPa4GMy6exS6HVzo5zKkwKA6IkA3ANR0KUZX63a+dNQzwlxQ5FseGI28JBp3
NT2THz98dCkpLvziubnBQi3elxlq1D0q84l+i9eFSPc3DXQ937kVPkaCTlrNS8koRhJa2n6wabTr
sr0QrCLrmPhWsJwLVIpTQau6Sm6CvjlO2Rp7PEgJoujvG9IBvsn6Y9JsBn6gSRYAORtcw3LIUJST
PE6iTKZcupkZOPE4a0ZLNhw8vPYD77LoQ2N7E20kE4PFE8lCvkc+ode+ijFhSq6onWlX7yJEUQxx
rwgcvqkfrCtCiWqc0BuFt0l/rXtMV47WlXW1xBOxUSc2KtrN2+Sa3PuPnCibxs4crk79o9zoBDlr
vLINpeDGeqU4VYjMgFzgNi4S/sHLT/mAAQUGZuypBVHJ+PD77Ywpp4ooiCOUPPhRteu2cwImM/kc
bGYfM9f5DfMV6cNnP0QRe8iVvV54hulk+qkTnvTXFouJsCZPgaRXUmwxfvnBWT3Ixs1LFHEQkns1
eDB6dP0uTNHxtE8DIPSHQXBJSnQMW18zY7E19mrXc75V4HwFR0PWSGO6HbNvvvyNtPgGka7o1oSQ
TA7Ac7QN6m4uDib0kHa8ITdnIE8dVaxY7J4qD9re3r/Sb4p8dnOUxWn3lF4tofDJhRBePhblkkho
GTXERSZUub4XUCRrdlk6TXSQGAKpuoftyoh2d3rxXPGlAyG31cqtEOozYS/XvrZNgZlcqea2h9et
bsvBqY+1TPJMPh7rdiMHV0H1VEhnJA6NfNXWh6k4jtNRzi9WCNZp+9Kch1q0sUO5yq6lbzCNmhee
REs0+qbChgGAidCfjD46xqiLU0n0mCcpH36aP5h7cjzobXoyhEtCp9cqgSAR3+V+nbpxKq+tswGH
T2V6CLY1cQxhJSKTXvR+Z/8CU/khJB787L8Dpo+O0bHcalcRJGLT06dbFjYJ+b9m6qbWA5qrrV9V
Bj3QVlauWuXEHMZkEvTWKhtrQOryNKaIZtln0gcET2wKhAmEAT/VxTf8KaJ0TrIDVLEputHUnSU4
JftUa6uKjk6OFMcK4LL+Ur930hb9GYnKgbyt2yPyF/2+D4VV7zWAHlboCp3JNojhQMOxC6wl0Xzc
YFHOfKcm04brcqdcZFwyXt1dq5hX6pNyGXgR5dINQD+RDglYIia1WgAdCRrHqGyOAs0Z8OLQ1ZIn
RGr0eIXRKf1WPSLp9kqywIl1pIakg2Upwt52XLF4mmEEox0WXb5w5ZmcEK7pojjOhVM08WZUbvTU
nUaaPoZy9tTeQUFXiBTKUdZIHL7zs2SHVKIKHfn0UK6eIOkbJGcTwldfm9NmzKDpe1oLZbk9+1qz
aplY4urBrE1y6mH81hxU5Z76OvMUN/AYyZbZXr7Vb5F0zhPx5vbUwTcgUkVemZv5RZxvTXM7ZZvi
STqaD/IDIlOs5wSBBIinFQSbbKpYaQGFfpSvqlfMiz3PmvPh/OhE58wyewsdCCzv/KatAp6Fl1Z6
RyrIsBP2zqM+e0VlK9mrOR2k8diZCHnsXkXO7eXSo+kz5j0DBy7p2VhViXmyLgiiR3cNpIP4IkL+
sFAZ0pW/iwDxV7s0vcPPxG7dwYsGHZo9dnSlXfwXJpNGMdrCIqTq7OBlIf9AOqG6eIPYlxTfZvEM
zsOcVs0LQYI52QzqZTmYcSGW9HCqtpkU81K8jdk+irjgdqH6WChn1OlJR396QkUCa3s6EPc8PspE
2SAbQOFOxk0XHavpTmouQnxTYvk077+P9j84KsODlTiD7nbmsSA83J9usT3wlRI0lqGWZJDJO4mA
KZvE+pQNVkbQHevDxNO4V4DvB+FTlCAyU91I9QrN7bAhfFixG3brYWUWa7l0RrJu85cYY13jc//c
y0e0pHnHu9cgsMk8porbUwgUqDI7FqPrypNkb8ArlIp3jDcHWlO8DERz4chDhfnEdZJ9FB/0ZGm5
jnt+AM0HUT5Uwo6kKqv8qAxPJ0UPh+CiaC3HC4PQVbSG7h902doHhj69RqdbrKyY5gs7m+yit7aS
+MHPfcm1jZIi25FWQTGbLM88eUighPW/u7daNEhQjsGPiX8HT9YMOpTPSztmicse/vPj/+itDIaf
kkEcNQ+Tl4yXP3or+jkSBLTv9I1PmzudNBmcEiJxpVjFQaH9IYCCj8Z+jREom0BdISPgnwxB4ZL+
L53Vp09c/iKAihGpg/fWxy0gem/I1TfLmL/JwUzYuaI5aYjPcMw7wunRZ1oGhl51dtpGZZxgXWcW
PY3EBEpuR5Q5TCKMWbFrGCvRlD36/OzV9FAmWP1KrNEyonhKZw/mChaVOSI/UH+JKsLXlHarauFa
b5WnesC0BPvzbsrJyxy45bWyPY5iHzuhmL1bPsNJqjI9lK6jObyZcfs0tXllBVK1plTk7IHaGCIa
laLgCOHDzspyA+M0zEhfi8kGCEJwav0pwFCrpdQskJ+mvOCtkZOaFj9bBQqEuK1vZSustkZ6nmKV
quswCUueXxeBN6ofo4oswRiBM1O0UXTbFPlyvU37cGdy5Up+cBia+gCGh8Q2rFyycsQ4+gr1GJWl
NHFoIdRJo+GmqJDTZ9AjlIheiTK1arIbPNW3QjweYwnzekzkaxrtEuRG8tRuJEFb3ILzRkGlMeci
Xef82uXaOc9onrTmI9OFuySL4s1QIXqQG1ZQlAuiFj6XzXBBkcKabiSxyt+Jph8zw0yYYUb6OWrJ
xmwo/Hw5SeysBT6Wqw9jQs5MIl2HvfYNNuN2nMcthMq3uSMNU+0/rCwmxjpVBg7SyhMEAiGGKq1s
0RjRNPVl2rxXs8R5RQRZhMqce3ColbOZIkrQK0eQ4GomzbOmDhkmCbK56upklNpLKvaOEVC16/NL
aPbHQYuQvWcbqxOxlY32QKNsCNG6piZK6bYbub8LCPUUObm1Ov2o1Ju5Y6IPuknqUyJ3QrtGUJUo
+U4IzLPGq5nWMrvbDE+EOjH8V6ma6lwE/1V0eyFPr9sGXmgD8aOAq6dD34xFCksJ4nJs3Ih6+K1i
HS1ZEdHfVngIJnqqSDyg292IaPga5p21POyymCgxzadxH1vuvDiBYlVuQ7W+Zfl3rSyZZwb1SkOm
JryQOF1l4ibA4dsG/saoRzvD8LqS6Xka3B0kGS0IQ5kt5swaInlXE9HulTcdDpjSEVgOAbfgVelr
xM/DsWIUKWBV7iBN16zHBiSNPTTy1oAPI/V4V6SVkdSeIJ6G4jKTBl4KD2G2D3xSd8reHrN3BRpr
N350Yf4tU9861McRiJoK83zSmWBOAIAJiRPCIQVk2odg+hR0Q9SNWTB7g4Hlfup2YV3wsSYPNMNR
A9CaTfX70HTrUgq8kO6jzOMrDVP1Ovm+3SUqKRJnNp6GPYsUc6w0zkagHsYifJTEgfdfDPEAvUB8
P41oVrTBs4jJ1RiJo17emBaSJkaUOuyzmUxfkbE/e8CViCFNkqKD0fHfNNEOQ5LdWYKgqQCOQU4b
cvAWIG7B0tpkhCxk5n6uRxeXkseC6yWJVGzlwaaNCNkE/mMDd69Xcq/zPYpPYSe600RFP3EyqAJr
UL9q7VkRCG2Y3KKvdkaENUQDE5hIb0Tu5N7QVLgDA+W1YQofWQyX645BJx6WtNLs//xj4mVZzzwf
lTD7XTH8FtdpuikqjVhMchZV3shtcOBEMDN0XLwowpJa36pu2VchcRHto4A3PejYqci8OYbeU+qR
Qy0P7DxpN1MibRF8X1KDBPNMOw+DtdHZiJlUcUAHrpsE+rhW4Q+14nXeWftMkDeJUKC7btwZUWIh
j/yaTKewd7pZQw3J+yTN2ESo7VWSq9tUBTURt5ZXLrV37ZRsyajH80p86lLKnKqWydCtN+HSMohY
sbScIPleZI3bMLqYbnGP2Hlk3QzzCab02lqanUDADi+n3EQWRXrrr7uKdbfAEMFH08X0I96VrXSv
myPiAgFcXXgDLwbFGUVTEW/9EJqtuS/n6ZCVgjsWwOPNaB0Dji+DO6vILwaV1GjqVLpLDqIm7o3J
4BeK+F76yW0w68ex6J/M8ElTCWYE+iaI4kMdJcc5O1uCuGsNJihT0T31Y30ba6zjRUJY49bcWFLN
YdLMDBJNdkU8fRCmbo39UZTw3vAVlryfDEYxbSDAYYgvka4+92J2MOLqoDIt7ywVf9Xk1BKfI4lR
VoxOo2LPNZYXln+0I5zjU3NfqscCeSoirk0dSiPOUPW5CGvUsBejvMwM2PymOOE391guEDIjYNKh
nlVx/wQDvMhU3IkBvVhqGee5S04Kg0sgqW7IpV8TzggRxVbgV/uUsUE7ugkzU4NmIqvyszwwvsoo
P2E7oOJGBDNtAQ0XIEPqf7E0DHs3ZkhMNcReiBLasL9etouLfvWnKvPPj/+tyjTFX1iVoyn9NKb/
rcrkjxSNTbvxBTtPIbnkDhqI8n+Von6uMSVQzGzs0dp/f9g/qTEl9U+L9p8+bTIJfp7e1zrpc1TH
8rYBiy1i8gsoCUuifNKxfsVlxBK4ajdV/MgGcNMa4/MIpzWuZaeLDFD1xV5bNp5NjZuN6kuOt6JU
3gZBf1co5P02sYuQ/tDXvs2F9QSU3Sa0MMU5wuLR2kiUcWpBhlR+H5Q+BjZSe5DYU7JgFI3bK9+U
7yQEsWN00dXKUxcHNnKiWmZwqHZ2iYhc1JQXi93yDARTRqElloSyJsGJtaETWt2NHpDcXBn1rlI7
mKvjc0yqjXENgfV+DPSdlvU3/qjuqzg9iAlW1JE00ggSMU7pYRCih15TLvlgPNCZ7XLkprxULuGQ
T2ir2O6a/c2ITnW+Nno4+dc6b9JQvSjK42AN95PVMlw6ytJwyvL+IHfqlZSTU46QKcfe2hQTRv1r
WCnUFvDE+QoRcwLbbS1ENOKmMAAqSfI5a9h1CPq6DAVGorcL4kQdqCL1qWZX3uGinSZi7OqbnDzV
JB0+oqhOnEg8WRUjRWRkkRbuDOi4qUAUq29dGxXMbaHiGZYsVv8N5OZGz9onYEXf1Crbq2P+OJvk
eKs5CU7qu8TomE/STUCwko3GaBOWiOlKUnAEpTqyxI7D4PIv7k+xf+DawwyDVQZeIm+xv5DpmJL6
tT/98+P/ODkwGi5gM7Z/ypI393t/ysmhSbIuSawbf2U4fpa3G0RcYBlCAK989wD+btHRftHRv/IB
ZZxCUBv+2fJv6XV/sujwFJ++dEX+Yg80Kl+bxhA0V2KgIfPNujghjCtvakZChdmQhhJsi15ROQVC
326knolNwlgTYxox95cozKFMxcUtOCmaWrW5mrLGKcNmw8biSaQ+iwQtWLO33o7S8xK2ACfEmYSa
G7YB3VyJ6XUmNk4yGFBOG/AanRO19TPJPsOqlwsYg6KTV8CjxOhZJlSixCnbKNZlNIKLL8qv8BKH
lZWIxxnG9qod8tjTzW4XhPVrZ4zbXGE4nhv8XxjAjZyogGT0sLI/AfgbeecxZZ+SiM2aNtxn+I6b
jhFQJJ9ksTovchPgjVEu7HWh3Lap/6BF2VYXzPdEyM9EaCGzhI9myUe2/GSbgyG2tFU9BWgirPMw
oktKxdu66t4G1UdtUN2IBt2aGu8FhZC4QrDjMoBzjtKbFVqhAsod1IucDBNJZkOO8F7E1ayUuzmP
S8gcrNoCpYL30O+KvCfVPi3cdlxZFVs0K6KH1oEVUR4+lHp2iBL9dgriR60HnmPUdC4ZpKngJs1N
N2/foWYwig6Dx/8MFdBsNf/bQl2+Z0W+surXtnaFGXqxy+5DGMkm7/BZQ9XJ5fvYeC+T6yzqNuCm
EWc52SKMmi32ph1zuyBDszSQFwYEgPJzzzfd8a2DFPn8zZG8+Eg4Sqqyq2iwFhlEyC5K4YdG9yWs
XwVuVJEOazOy7/sXFzPQWSk5ODFAxy9ad3byf3UkqYt15XMx8788/sfIDFsNghURXaChmDJkxd+P
JGPJxlRk9K1/PpJgMS76hU8snt+PJAXTjbo4CjmyEIBxxv0DuTu5zF+OpF8/dfKDJDxBRLh8KWiQ
u3e62pFM1RvmnWWyokx0KvqIAs21RiF/KiXgOGyqdAgH01PM5mQgpiqW31o9AobfOXxsltiUNepK
NxKdHsTM2BMYu3DQ7hEFAACoSvgQQiLgCCOBLDB5B6FBShEq95d4potXm2Q/xLNmJ2bNsorBcRGR
KiUGa61ieNKnH2LY76ducPPJ8KwwXsux7uUCGqG4jJ+mkdtZKJLbsSg/wtAHWlGrVe5Vrdl7Y0SF
xkCOvbRym+EAmVkZytjYDMlgZFx/tPEpEcLXCchWVhaP44DIgSl3kOau3nAIWCGq8HozG9leTPwr
kZVAmUrbVO6PEXMWWYKDWh9orckwP/Sq4rVahRuloY9mXgCFS4hqPN3EoiCql1XIGLGarY3c2qbK
5Aa9co2Jz63akGj7GhMihWX/UIbpdRB1L35gSOTdJ8cq5mgP/OeqfzPxXPvpS9+yR2l69jfF69j6
hyxB9+HfWCTWrDOFlQpbVGh4azWKZy8tX9A52ThRbUIbgP6QUypN537EvJyNgXFEWOsJFjvuUeKQ
RSvWAGWauIvUceR7bLEtCdaT/g2uwwovH+LMlGYX6I2t16B1dY2XShPTC9A/89oI/IzUzgm1CeJ8
OLADGpMW26A66G/a6O9m6yVuOv9EzId5CkuowHVDecrMYiUUcIB6i5TlEpiw07TTY99L14PM3G0o
unu5aGYWMOJNbCX3EsvUPJSPfY46pEry6aAh+La7OqQ9blgofHqnn/+cL7GMkH/9r977f/8HMrcv
B8WXC7wu6zKpzImCV+whFNL+suSvmvxMDNvur5/q6zR7eSrswguGxqKmkZY//yTpFazQKsaBlI/J
fxywWYa1ZC+7HWVeySxflbizvz/h/3kb/yv4KH774prvh8VbUU418+H2y2//51Jk/Pt/l8f8/nf+
5+ff8pDfPuT6pX356TdO3kbtdE201XTz0SB0/HEyLX/z//cPfztYL1P58d//URZN+5LaxfvHzwcu
9m6R+CvdkPBPa5ryNzUkx/rfPv5HDSn/Ar3KgA30I7L49wPblIGn0e9K0CS++7X57v9hkVRQtSI6
N8mJ5OmoWX8IyBYHuLik1ZASyUaGou/Hy/LT9+SP79HngBN5uYt++hH88qUvlqvPPxfmqDa90dXG
VpyfGNLZsWG4PrlUYa/YhcLtX2F8bh+CBKd1IK5UBERqRSavqDktMhzB0DdV3mxMnZzaBha9PG4q
FLERYeLRaNmdgKzSMDcKkqG0EFwjOssINIvqnSTt29aH7lBq65jtMitC3EV4jmptrTWDh9LYrkLf
8dXsVKHMIa6svpt9LBdLeRIiVS6pv3wZvn09vIrdmaDjvUHdyoKmKp+izHqMpfGUp49Cn7vE1WyX
6N+p/ZgROzSDBKo6cEs9fDWM6Sq1kvSi+IgwC4RGTM2P46x500TEYIvYurcokIFt3MYG6TWihfcj
2kzzpZPQVRGD2A6z7DazdfJrRpcwlXx1fB2keZO15SlrgKTnZDqq6GBiS94zkXtXQG2KI8pOMZg2
vVAbK32USYYBmu3X9dUcF6pXatq+XGA5fSoe9WRaJ011RYW2DRlWp/T9sH2h4rLwNLeagY5OFehL
X4SQpOlIsJsW4auU2xFII125Qr297dL+KsvNYy+IfHM5xXv9pmVt0WgMzIg2juP4rS2ljZZIjtrw
US0ulHg6hglOpia2M6yVFco2hd8XLEszId+EPvIYulBrTpxOM9ZiM6zkTmaOiBs2PAlWy/IaZCxI
5VmIYYczCK+Ps063HJhu0A4ek+TYDkSChCIS7YOR2BdSN4vxNpHQ+PGh9fSOWQjWgqfWHGGA4www
gv7YCfreMLJNx4QzSJH0+SFzdCxpDWKNGChHnjEGZ6cvdTcRCupKflTyc6pZXm/pREugtv9gfAru
Q+VrMfWPFDXWUkyIMpEp95rMVBEtwpA9K3mzDf1HjdDtAYBKOWHjQg0+gTnq9PFUYzSQUunYiq1T
xuk+H8cLf2FdFu3HpGa7MWNcTh5MJfVU8otRiYpeD9wYj6xUFPvRRDgVIn1AcWcVGQEmSx4cc0l/
vhHKwZ3kt6YgsLk3r+bEehSH+alFxvxvPq8XPyfXJ8AeQ0P2++kuXC6H3w79q5eMQ58KXPpSYINp
+/r4H+e1BNAcnJvEZtlkmrQkuP+YFkq/mBodLg/GnPdr7f3jvMZ/wzGON43ds7YQzz+f1yiSKddB
efw6Mvwn5zW0zz+d1z9/6suff7rHdXkyoA2LBupIjbf44hcor1Acw50y1qmFHl4IbuscpxnpCZqO
8EqsnrOA0J8AqR8F51oikFxF76bE1m6kjPRxoIdMvhrw4hoKkrL17a6f9hmVOm9L8YGUM0dSbtpK
hYEOx7qTgC28xhZraks/ZwUg9ZGbQ8zrRwFPKo0IsH8Ohzg6NmA2YkRlEegcqZfexOYlzkyvHQeb
M3PfTRPm7fi6EpJtF1CKKIO06bNLSPsas9gbUQ+lo3DAhbT252wjVMF2Jsx2nq19bHZv7Ks9vYlf
c6yH/ZTD+zdIH/pWjwJEMgvvucLzt6ay55NFCMjiqihMlhyUxIVjmM+ZqfEX30ajuqGb8+qJQD74
oQQ07CahOFRY1DuFs2Qs3dQwTtXI6W7q3IdcQTLZjmZ/1mtGE+JiQCrq0wTls5YYQPSVm+KS7FnV
QsqDAVexI5FJm1fCYD1bwqavmvWcxte5hLI20K4ncnEDyjJTpScyvLFQNyI2qoBoLSK6nMzst1H+
lk2pN4d495r4vobCgtBP30GlRKbk38dZtYmb4aRjbu96ze5jdR8K8i5ZBgP+gACnMt1aYqwcbA3A
B9uG7Fu7Q9Tmx/eoDXZEJW5iq47AIiS0NNNZMoq7SMKXOrNwqvEi5WQhViDiyo3VWgfFeAHit+4U
eOaAgE2FPkE17+o422USqyutuc6TY6zeJXq6kSwCwIy3JngbtOY2rNtVp51mDahmM+7Im/aEwsvk
i6WToRSzXM1O3aKOIv+rBuZSy/zylCG7jbRvQlBBCWGvrJbHiNVwF70nwVWRZsxVxZOC6KqXEdom
qoFfEvhbzunMFihoY6dgvdt1l05jTRkWL1LmnyNTOI6CuNUQYizwkkLo18vFOgrKYQ7J+zJTRxmh
zFHx6Hm472Cv5746byNAAUFIsla0kXV2qpK5MuQN3k4Dea7+Qt/H7YQaIdT0QyEiBBx6R9el176c
1pn2MvCWMNuWWy1nnI6u3eCtCEGmJs1pVKUVVO21FCwKfgTvUoCELoQnmD7XRePNQbljyQzfwJif
q7ndqdCyBb4oDcReEutObkqwo6NLPYTbRsEhFoItB4Jqj6F+YGy5S+rEm4ee2CF52zNLS6rvHBg7
k+/DwvdyxB698F4V/joFXepP8PAXX1k8Yax71ed5F6OeDfvEhk7tWGRsRkwFsaK+pqaes2PoT6M+
vpbqdSA2XiqETkhQWUgsjJCwT82RVGu3nfQkCtVWU4V1QZOI2xaBIiwfYN26zv4gaw5oXfCSOx36
ZgtaVqMiNJf1tZo3LpZexk/NQZwQ0SAQlwQqTLbsceE7abrX+YGXqo9Ro3AbAEDO+U3b+DB3zZU1
LThb1ipVtR1Ro6dQBkW20pk+23P8FuHbITrc0VTNDSAU5lJ/UDvdLpoah2JC3cksQTObb7xfo5Xe
xx3lYDiusyCEZsirEp3/vTcz0/DlpuOeZF8hsTr+y5sZDywt8c+jrz89/sfoS/uFuA4Dbdev6q7P
ajHm6ouhhqkT4jAMNzQxP25m7Rc0awADP1lt/+ikZIgRuHP4NNRlCfhPbuZl8vZTI/X9K9eZiFFb
LNK1L3maAVt5jW1esM1E10R+LO0WXxyDoVTxIuWdCYiWv8+ou/1fG+2f+uzPPdzXLcCXl1z/8sRS
muZDglbCDZguZ8jB1wxRymQHUHNmYNRtP32LfmshPz+d9LUC+fp81DqfK5CkKMOyRbrjYqXoK0+3
zrgk1cJtromMHLpthzC3PPXzccRwIDt//ezy3z37l5GJVc6YawVLcBll5DMWHPWxUbaLEw99kItq
s2rXH4QDSPgZ15rymCxpQmj6D/yW0ytl3IEh88Fqj3/zif0pQnx5XRixirQrukLnvux6P1VmcWwo
uQwejYKH50nQ7yBI0hIUNoy3qqJe56jBa2ltDMVamc8QDumWr0aKsJKTyiOiLmxd7uSNZNxpXH9s
LyyUSAoELXyjsxLxy20ASgIBsdi9VNJOkB4C37mX4x1EX1jo3zG+RKGQL0D5pT626pupNbZFI9r3
ZLw8lM1OQ44mfkBFqkrssVxbkBsrwhBO/h1/ajTucrkbhG+172PJTH89YPXcih36ezMwbLl/agvE
bNQ+5Lhs9Ok8GHexf+7NW+o0pPo0L1spv8r0LfFZag1T3XyRJDVHRhHdznwnUKnnPlxKtyePMXPL
/J1MHOzbLtycXr404U1h8AT02MRa9d2Lg6iRGCe9OTH6JfQatXmNhyVaOVh2GS0Liy7Ilt+0a/92
rFft7AXGdiTz2KlUhwhmbkI1tWVrlXBfwMSg8NgjMHeFWwJsK/ZTFJ1MAh+GBxQZ1vySnaPkLkme
xx0iqNA/1wjceUlZxQfyPiDfZ2NZbHbjt4SwKjZquivGXkQQ7kl35/EBq5HcEv34PBSE8kAsdhPE
otM2K09CA0p52hj4L2Y7ma+0asNnNpqPs7pBiwjNlwmGhSTa38Yw6sEXTRXxCfbU7wXxCftN3DCU
RcnmzaMjqaf+gTe6lt+r6yyGzYxsaZU3ijv4F7HwmIOmi0d9ckaKk8p4/v7j/m+d7i1BUJausTsB
uPDX2hLkJ1wfn+8kRmRfH/+pW7RkhRw/HKLL/pkP/albtBB0/Lo4lj8pmLmslu4SuASDQTpKbsA/
biQmeiw4QA99Zzj+I4wDe+UvV9KXT3wBVHw+kfK0EiqtmrTtGGh3c4fDWFcJpGKUrmU7o8qv2B2v
qpiM3zwU7Vqw3kP/2bDwtugKCkYWLIKUHFSdiFGgixnmi6IEgTpiO0IREZIiGsXjdcPSZwVyYW/V
IlDo5JDl0W1IyryObL8sjzoNYhwtLoxwI3Ag0OPBwy82sjndmN3UYwqcb4jX5MiS0ru2NpsV8LDQ
ZoNAclb3JGrWbVf0jqSFXpEKm1qu9oX0PFa8X8LiLEfti9+2ly6u17MaPnWqTrAmSauLi4E+E/wT
duqj1E9Oghe/H+Pn3kcqKeaYWnDfmAKofhNiOF5WObDO6iwd+NQwUAZeLk5eJ0CPDdu8AhKUPyqV
WpEKyOCJ5B0WR7ybsWqZk5dI/UYdxdvREgo0z/KuU0x3QNUj0ISjmxnXkmpduiA+DToi7zE9yKL1
ZgL2963nWpc2gRRuZbbWcimd1elRLF/btnEHVVzpQXtdmi2pF6Y9z/DVKwl1rHCO/OkmyRVHZ0Mh
IkfLI+r4qbkZlYLEFkxCI/BwScOFQfeMi2aoiCFCP1thMjdR1clPPfkrZUT+npyDV+wmwnNwLU1I
XMMbQxlu8infF/mDLjDoCi3EonkZA4zJQEfVIbPfkwUtwopiNw0wyKXmqS+xxIHKy/iu6tF7FKWP
wA+Y/DKUF9EZd/HKtNKdBn+vIkijiI5B2l5a46QYr3IZ7lqt3yDtheYN4VdSYN1gxxFaOFfU3+0t
aiRsesp6sijD5/SuJr4s6zs3HSVHW9AH52kmpMdkQJFiRhbPiZi6WZbc1XK2nfHmm2bFsLk6alME
C7dxR3yu8aAgQArtsXnohBdhwpZStzeowPjxItVsOAukQBd1tcT52HmtrM2uOw2lTBI1N47ykPm8
dtPUng0QHWmELN+ErpSix52ZCmizPZRHU/1/3J1Xb9xI2oV/EQeMVeRt5yiplaUbQpIl5lDM5K//
Hs63XodZ7GJuB9gB1rBltdzsqjec8xweKC6B8MtQ/sIpnnplbcMh2TJnuu6Cjg+EQ+NjLWxiNID/
vOby0zJZSfnLdPS3kWByky20+uzU7lk057T6gPG1ztRbGw+3he+sutBclC7ovtJmVxcT6jqQiBgj
3swR7nrUg/4Y3hGAVCxKhXmzz691rhSPrpddIq86RFE8EEZHp9pWsH+Rp5ez5JjkOyOMUJd426Tm
Y6JjncKJkDbEappia4JooCONpYtonNTP0Fj16ixUzZsD+aHSXzyLAFw1Xkv30XZQ9bOADEhASSy1
mcCXmqI9+cbd1MnboYyPCY+O3uVYo1oiMGYbKsVl7Z1Gv1oL0poyiEqGHhxSixF27+7SOlglOqvF
2KFG6bRdaPUEeGzAYZC8gVKt6jf9iCA40FitPobwLCJk2kCPl1PFU4PmI6gScNqAszt+Ycwz4Lwp
gPqrcWHp4w0KQpy5KFok1MaS9K6SzVlYE+7pIPEnetlM0K8mK8cHI+GgXc58dSBDYAU+N1ykIjpZ
VbfLMIb42VnHjQQCZVGVFHJQoBwLPq3VBwdk+bj9ABJmxj0M/UdHY24cCTyR2tUwUK6xjSUZr1yZ
iNpN5gUdKCw4m4/8Ay3GKbjyGrEfeWdVUt1rTfgcVMaAa3DaRGmHgYs9LLUexnspn7rxuSZg2u9O
OS58tt4k5MB/7o1HpymfkzC9ocblfE/v44KGNinQ006WRVyWdjIDftwpcs+uM63sxjgXdYhTYhTg
NHiHWtILGlydVrDJNeC4vCkodW8q3UIM05oPY2HuEFVd8hwIf62vXMQmTcNYXDiA/SnO5igwmSS7
PjcsPut5vCr6Vm2IFABAlqNdR9g7J5DPCTCAYv29ORj71mw3MEE2hdfgqU12Y6Cue2vcd2Nx+z/K
/Lmb+rGyRXHl4DsiKolL2pwtSlzsP9+pjF5babUmlXj/imLpCqoZwpdOh8+Cgc6p9h3AbluCIu/V
fmSdTgQiCKDkxYzKg180cClzQty0If5oieZZDIn7ZY25ufgH12fEknILo0JhoC9cwT/pf5HLECpF
HfNLffbXr/8+M4CmRTYZYctC8oYxuf93fSY9RL4kKct5OvCv6KofMwNbOLMoxjbn3evM/PhRofFX
gZzRXSF4Dv7m9vWvqVa/vHT+DX59mobATQeulGYXNeFtVFov/APd2F14U8a4KaGNlg7XhT2bcfV3
A6NylyrsQzb0Nvka0u6E5Xga63LjtONa41RwjP4p5RRslXEcImegPToANryLhhElPsQHPVqQvLZl
Fr1qiCvxzEYu+kSoi/Ktq95qCEXOULRhsO0bc1vpzOWQ0y2aOf0d4vMXf3TtRq6xnEpx1FWAQtmP
nlnJ3ZpF6K3yCK5VYN05SeAsKxpP31XPHaJl9HPtgN9yMJGrqMdgCtbepM7S105Onu9LGB5wthY2
89xCYXkJUI0AiI4rPllO/trG6PMK59GuXoPpbd4BpNA0Apuqh76RK+5gRhYGL3xTPduNgCRERryp
eavr/tuUDEetpZgy7EXDPpnTt1uX4i1Q/nbg1ErYlNJubVogOr0s1jBs78PAvUUHdB3mWLKNwr6q
fOM2x9pXFPqhy6ZvWksdO2nNFuU/awJ/xgyRhCoi7M51+RYkSF4wPFWwFhtJs0fQTCrAUkQZYuzP
sXNYjDNP3Xr4wq70Of4ywwRj1N26TnqYYM1d3vuEiBYdbWZG9ac6EJYhtv+isI9kdO4KmT0wFb1V
EoLukDwxzvSQcRehfbAVl2qLkSFCGGqq/CsdvsVTuVV2/JTgQhy4eP2cDEPoHhKIEv94K1Sw+hKp
NC5+nEnoAcW5MftvEMq2gEVvMuJcEl5QS5UyB1jpg9ibFjpEXaD2KcenBgu3UXpgSbR14RpbmZT7
ijYAtNISsvvSxS9Yawz8Ef+YNgT4+SHymlM1RGs1EsRNQS+x+uXdKLkGXgoBGYVUTGtQywb5gFmH
c37qF3KFeaOM0jGtPxrSUCf7IHwg4pODJ8ymnlhaaf7i4O12VH/HqXOq3Za87PZmdFmSFVMy14b+
W5FhhBTAyaVvs/MpYYZGe6N1t8QWrrru3SMBtCnTczHmKQ9nug0icxuL7hjwLE25PPl5yWBhVfvO
0bC5gfXqFDeYljR+kWtgUXsAJE3e3wI33UplrqWG8LPQkkd2B/jUURbk8PHtEud7WIt1zS2aawrf
ts1mjqG1TqRMUDJ7n8gktSjutLrDCffuVNBXcqq1RAPHgd7AGh5T56NEUlV1FDXjs9edMvPCIhon
VvhcdgZHRjiy9BuiJzPOxar3/avRJuRMqlMoomPOCG0aYEsM07Gg2paA7BtoYL4Uazn6m2DsP+3s
0+4ZoGsMcADGuqtsBEXS3sgIPqwhin/2HSZ0w+aaQZP9v+feeFH+cof9/vU/7jDW0Q5LaSQ/NqOI
Hxtp7jBIkAaB3fZ3VvFPc2+08Ib1b1knd+aPOwxgFXQqkuRcXczy1L+jIJphlT9VRI6NwfuXlz7P
p3+aeyJJbgR6YfaJSb0v7OcZ0RLxOXcJLpamtowwxxEYoXkHdAu6S+aJSVZYkK6yHmeZPnskGyiJ
4ktY7UoWydF1LWZeaMGz6M7J08/KqnEGg2AFfOi+pDzHDHmdZ34+nG0sxBeseld2BUFkKIlzBJ2E
vwor62oSjyMxV+jklx7EudK2b7022frWnYcZMnWSaOkO0GHbQT2hs0Dxx261mrdDxE+gcN3T1QK+
wCXjM2NEIpJBi2eTXnf+rmkvw9S96CClJElgBD2SAQ66RwhSFuW9NpHPhQoR2glYzJXq2xwUxnDM
svhtaB8kH5xeMx/8Sd5zzZ3q3tu6LZzFvicLEtBr22hbp2buKEyp7gs32SiX9X3vLsKoYE0m+cxT
GvQZAYFRlS5dGxdxD9tlemqa6Rq08UYf0q1P7JofZ+QGxZs2QYETcFhMaTPnMScN/cN0SHX5ijFu
59rF2o9s4nzTb6FNtZ/V5akcPMJdHz2KdoBT3uCf0rA/qiA8dW1AqYuovJPGM9w9pAE+MKrJeRAj
3WLX7GLTX0SiXmUywQsOaF+13Q2E6K1s3AdnsJdKY3gwvbvdu9n1D2XPWxVIj4ALZ9UH3rmOdqT4
bMD9rvR42Pl6RuDDo0XYOQKqY+QdE6b9nJ9XJEYa4CK6KzPkDGqq4CvpEBy1jIwQ4Vj9RKR4vkwb
/76G6Sh7gx90akgGTb+iue0znO6KsAjWAvSaSZnc+UxtAVw+64l7ja9+EznlOu5joDgp7vRkaVjd
1s21lRf0u1QLboLBP0bZC5Jkfrtc6rUGuxN+ZRzwLPTjegyyA4BTdEgPpQt3JFDy4Pvms95OO4PN
YRHTFZa6OAsfwxFpkunYLFCLITiwSHOq1qrxGY/rm7GLXizr1QLz6TSANWaL4XvNmxAlXL5lyylv
a+CZYlRSCsIW8sOZb2wPawQa107G/D5/gMuztOI7u9+aFJYD32qCPlphRC5SfT22w9FQb7qgsGvQ
/TnlUZMag/byeg6CD6R+yaqnvBqxpJK65hVHWAf0mdUykMBE+aZtn59KSlVuNXgIFE1wycgxe9YQ
+PkaSMphmhZ+mX2MAqyXlr1ZPTe2R5fEAsuMLe9CU77KJuspKbNz5FW8xnJhGzETIAkhJnl3cx0u
Vqs9a6G2a7I3xcoJpuODn0FbHlz7phBil8mLENN6MILtP7e18gyLsbd0+B/kv/8ZGGxL2t2fW6v/
8PXfryX3j1kdxQTbdTEGQiv+0Vq5f6B4pa4y5w4ZVgcT7u+tFU4EGjGuLGGafxoof1xL1h+zYUCy
OAZiDOf47zkR5k3zL9fSby/d+m0tmtpaJkRapbu8UUcHd1BRVftUghg0UYZPldroIRAnsY3YBRp+
eUotBxpUgBCVNAzdXuuUf5XpPUYMg4YQ56LCt05jAXq9qOR5ojPx2gK9lfeANCBYJL3/hkdxVUm4
fSlChaBCPMGCqr5I92tGwyt9RKJlvRpZt+uUebHG5i6UJLi7zJQZojMeWHRlvFJwI+yyZVyPDCXx
VtjJKetrC9KnuY6htgbztK5scOjbKKS0rj1HNYHZjnmO/EFnwKQ/4mPYpQ52Qo28brOiFbDtbp1i
yE7INFz07VljIVYllwByY8TBSJNj7ooG6FgR72sSb8O6WyZjdu1U5h1Rn0fI4Uzbq5HIpj2GbuLl
4oe6Hpdtk+3UYMzKzhPaJ12hxOR7stfKE/+cCGrG+OySttKPxRsC2VOoG2/OxOB/8LwLaqHiqulQ
OxZNuiU087oftC+/6hYyUOtWu0/tGnoPa7Ui2Jmy2TVecVEu3gy6w3xAMcU416NG1vyoXClsoews
1mM63pVJtcjG9kLptCyw1Jb1myQ7a1GMXkQ9oPsQMabDVKevWdaofRQGkoVbW7NHG5+M0WoOzjTc
jaH9gaepXFiquA60TF/EzDbBBryktvjSVPMaKPcAVwRjwVLOawuCLev+o4Ql/M89d5iTASRniCJM
Cw/l/xLU82d/PXf+w9f/WLnZjuDTYPwIFvqxcuPYgQlkIqNCHT+rML+fO7MMBO0YmSP/QaBpoPsn
hwMxPQeT87eq4fnA/OXY+e2VO78dO3Xrjck8U9rZ1cfAMCQkKNSxIaQl6rbCb6iies88d5tXBBT6
NXsjuAFDcQrrGORX8kB3cRKNuq+0Dh3+F4iBrQqfLAtmY5BG62nIt/aodlNXnYTbkD8ersv6XGIm
YpF3V9gRiDvgwxZQ7LotdnXX7cOkgi7jbY2esBDXxWvDwkgWLX3veBr8a/gP97H3gnjuuVOYLFFP
k628rIIb0WfXesOAubfTteSHcmX07HfhqpkPjfHOjiqmUZ/FKM6ji06hid6Mhvp7JhWG/qlkDcLl
HV4ZgbmlJF0WLrug4abR37KOZFyjQDke7sVIZlch3JtCD4Cbi/46Zr0oVLKhLGWjlKyNjMiwdJrW
DhvvWsaUyEmxFlq6Lcp6r/smSO1uODV5fuPi565SQt0oLrzE+sLk/271yToBb5JO3oI8BKClBZVJ
tayBauhe8M5AGo4Mi5oqeEin+hq3CODRbGNDpn7GO0ZHoEXddeKH7/VI3G9UvWpEGquo32c5PHgC
3yB+Ni9R2e4c1lpWm7m7oRuXU/3iYUHK82xviGjdWfxMyqJxqLZD9WGmabHx8+TGyjpMTVxGyl1F
JdGxaXjrsmfRAXjbaVct2xExwGAGxn3cuzbQEAg6VjxtyXpBkfGg13JXQeHAPgXRg5OZ4UIiFduk
uhK7FraIYMHZzt/BsFZe2JyFV3hrvxjfksZ/yNHAdXV3n3v9UuBRcDMJN47lR6GfE09fwvoJ2QlM
adeyLMjaZV9D2Yxg+OAWpdG8BfaDA3S6R5yDC9gpWNlVG39W2g5cD0Ju2UYeo9iB1PRVFNet4SzG
nLzgXq2rMVr6WcHBfW4tcbTrekNfczVa3E2BrVaRyhHtDkCNQgkuhtiqHsKtV56aOmD00C+N0V/a
Jok2jbgzBhjrJQAUu3zu0q+yerC98bpJebqomEs3XxP8dSz957bvd71SDyHpewSmMct81CdvA72J
QI1J3cpW3bEDeB+R9HHfYMYDsFAZ+8kIP7oov8pNUFphB4Kru4dfw5tKACHEeCiqjUNyCZ2H629K
rWIDQLlOWS7RIc7XPg6so8hAHcjKTReNGe1D9ebhRQgHnwY012r5T+Z424RikBeHil4XFmOU/74J
INnpL9fG71///doA9UFohkWWp/ie+PT92tD/4JqaodyeLv+/8Pzp2gBzRLY6JoP/H7H8KFedP6gW
0A9SVDNKmaUff2OKYsz8kt/vjZ9f+qwk+XmKArbNIoYH6NCQjs4K98JLqsZyPZoNkU9AnsK1pQUv
DIwJJMry29BmYJ6JDgUyyQhjkl58q8Q7aBL/wlG3dbz+PshG9sVcFRNRl+HGgLM0MDb0jNVUUQZ5
6IfzlULkDNPZttAnF0+ZpsWLNNSuvGE+ugli0DTjwHwZNXC1D/PuU/Nw1QLCziOYjymhMy1sPBOF
O625Xb50nnGTec7W8+Bemvkrytxd64HgHhzYxkixQigiJAQts5QFQW9VByMdZ7iY2nfOjVUce8Ku
81Z8ajGTTZPvTRaPa1rEtUHAH5jPpuguomZa+nC5yDNes3q84A8AJD6dxqZhJdJNR5WOq7JUN1Yn
seYbiyJ+IN3h2PpyW1X1sYbgYfuKBUWycqf4tRgw20LyY78dtl9+AFrYpP7uSzBYpbgj4Xfnofbu
E589LjTb5iqqh61HbLFZQH2iYWfWUzBb1tz6m1kybqoZoBRCVpyVoD+m+oG4aAhH6NWCPs+Y3aZn
gwhA3ZmdBoxUgxw9Nq+ozuGwqP4bq4kdm4FxN85oBBdGgvMnLAFqQgP5yPW1e488aKog1qbRawZl
wYG2IHt2Ca6ekege/oPb3rkIAxEp5yRu4ck5lfe/bBSZrv7W9v6Hr/9+jhh/cDz9qW52hE59y1/9
/Rwx/kBcZiJSNk1kXc4cKvej/LQhWRLay6zUsqX4RfNlstJEOMq6UdL1/i0/J1E/fz1Hfv7Rnd/2
09PoMUyKEnunV3LYopleNqO1dCN7iX3j3tH6b7HbPBsAbtGsgJVvXh0lV6ZjP/mUODmlzgMqipWk
/LEogwZTEc3L5MzWlw7qTreP313IxSGgwY4yKsXzGcLEiSmvyLxeC8otl7ILQ9QqHtSihrQb2MZO
yeQhllBgUwlZKw3e8pKMtii4KctjrbYjMOiJ1CqROVvLf7Qq+7YjWQyN+cAHfbhxvOIc4Z+o/ejW
BDw2xeF1lbW7cSgPgoDIpSnGjVklG4OwR5GbL4E+3gf6qxbkn+TtHAtgtSXas2hgY5NYi8blS5L2
1usjcm2j+DQCztNyubG86dFASxkO9r5y9H1qBpeERZmhIx8rpkdVOCslTKaMzjoPC+RIPgOqxvLA
Xqt139ksS1AcazhtfOegZ9dJU64LpgkRLh4naOCCkRhOPG2KYNvIybRjcWXFl8glh6B/tK0vdyJx
BwNuyqCwmLbUihgO0EddW8i+nParlTlR7ekicfRtVrHWcd/iibNKewOcgPIgXfrFizncerLYSFSr
rfsG+TwWuN6P+fTWRFekr6xU81mlR8NLLnby5qFKxVK7CBjMWf5pDgpvWoMZwafywFf36Szp0Wsd
Dj47I23d61Rpwt4rYzgQILxpAkB7/rEaq2smTCtVg2KorHNHmnM7TUT1mQeHMCKWpeeIiievPNBp
6NpKymaNHZpnt+QvuIQDF+HBD8y9quxjUeQ7HUlKBiZe6/NNR8avCR1rCgM2p721ARveDUQj1lq6
irCTNgGu2IRtnmR4YEUIX6x00w9kGHmjWrXSu0YWuItUeZu76V2DBdZ11MswM7gHZ1tT6s28OWV6
FGj+LhUDKKrgqmQEGwr9NqG1XDiIsPumO+RiWjG9flBuvbLwqeWpu+zZf8+u+rvKCo1NzL6bXeDH
IDQYVcZV2+J4ogbZJCSZ8kQTJBUC9Ao2cVmtq/YLkc5Sjt421O+74OxLNpmx2R3ckZ2nfMZusYyI
kao9KJEfeXqXMYwqIKoWoCmsJl7AFV0r4pEnld76bXfS2mIrJ3enohHDHNeB1D5Bel4Z5b5po1eR
B8OCFQMMjuBGQm0OxuxQQCalc7vm3Fgw2dvFvQOCEf6xgItQYNgbdCQ4JgmTrCn9ytuEaA8nMKle
COJnNmODr9IWJc5vLyQHqx7vtMI+pFFB7jwY6FpzUVh9K93Q/POT4NnZ3k+qjUcGtPDSa2otRtHx
iCEH2YyP0EEr81Nc9Tu9jK/QEDwwodtFhDiWA0G0UyYOfhKypmB05aYrvxt2Qk8AGnmgavz9VCEN
TdcR93oKuKEL1WHy23VDoV7R17IwkGvPS8/Y1m4mg3UH+PqEIfIw36NWY7ArzehY8xy/sp3pq17L
H+zMe9Klth0r5EeN9og3/C6i2Sh7a+8HXbuaDOdTc4F62PjyguHTbaszlsOtFQenTJl3GQbprivu
TC8n7WlC0u+hyeiAs+tIvWzt2hfDRce2nvBOBWK69yECO5IMkVr0DC3LiOoMtlgKKihPHuiRMRnH
O1fM0HFOmaAON7Imnstk19O7xyzic+HyaAkEa5BqVoa8kvWlbC40dudu7FZV9iQaSXc4ArotfZbB
fYFxVKvrRdmmn06XPpqDBOo2XrTpQTdT1ttkcvNHpw8tJzCK3nionrVi3Iw1A7yUJAEN5moF1bEF
XVaPyVOpmxGhweIrsfptFIe7JHK2jc7AgIHNWpoMGdrskZnxU5eiDxkgEUVRx6Hfvhfg29wOJmct
jVXtDOuEaqcl21ClNJB4ymO9B29MgEycvsYO+Vo2qmJfriue+ryvTw0Kzw5hYpdoW/5bh21u3nml
5676EQiSITZm8uzwBybnxgiMZ7QjUI9Sml/Uod0+6JOjhy9zanke0MFURE1ID8Gf9uWUvDVBf5lU
uNWy7NXvqQqDI2hBmrviOMaEO8S0nEB0R0yW1OgsZsAm0VV3dNeSLtuh25ZAKlu6b0mSQkw37uaI
IO1CkQEm0c4RKEAEDrhjAAHWwmcLF6hJ7DSVcecSRm3OHDp6fiuA9TK7TJkFNCom4x37aaL1h2ie
GHikyd838xTBmucJE4MFlk9I0eLbkIGDTwkw8i1ibBkeAwk8RcXGEB89gwpRXdKOaqD0LVDXEK2n
l7ra6kw2SAbQNPOfXWZK8p8cqiXXQGT238tMBo9/nXL+/vXfy0z9D/pOflNn9/9bmUkni838hwud
Cu97mUnsFPseDO/Yz/4FVP++9IdpiYIABzr7fn77721XwJD8tcz8+aX/WYb+tPTXtWHIQa+aOz9n
AOcalzJNTxCIWRKCV7Ctgmw/7wrt4z2H+Fn2PiJHcWxCTKKtvXLEowqg7MwbBxUQU0FilAEl2EAI
QwjVpq2jY4JozG8E8bwVd71mLEfjWbKEdEliA47cu3d6WiLuthatcxA9YXgkANWhuShkAIqErHE0
3V4ybmxTW/QjFAnSKhgRMMI6mbW9yEWKvxx5G1ug2nlyOQdjY8nFufNxfBOr3jtMEtEdDekxjh8s
JJ5pc6kMzLVVfel0sfYl1Gojv1MZTvhoXHUYRPPG30OHIpeCkacXVSh9c0y+nRz2MH8h4ur6TTST
d1WFjDYRB7d6G030fkQwNESTdP3RKnzoumRFuiQwrntTJxgqfjXTDv5tfa3NEGxTfBSDtY4LNi5R
AyhrllcVEJZzU3toeaU2OU3Kst7CHOGFVr7YEvth6J7MjoU6fx2ysvZV0GQuYjfGvBtZ7wjhbv3e
/qyJSO9VcUR1t4nTEdtGhWR+3ItAxMs8k68R6msN/HCc6cdCb64rx+ayB98E+ut66KjprIepf2IY
c7RGMtT1bmnAA9Fboi27ZmIOp05B92bGIZQv9ODz7iSyNgi417nTPTppdVFh8hBW6lHrredJw39t
OidqlqOXexdire/d0jhnuJkTP961I6dgWjYn6J63o+VDCyaAM24PPYCEzlEIhkFqZMZwG3XmOfSo
X2KHtJ50Xxruo0qLpwIcf0AZ6JsO0g5SBd16lzghc8YCTV8vDzX3GcDyTUyWTtz6J1Phzq9drJ79
eEfptGtbBzvbcMNgAg0D8V6B3W51jb1421y1HVSByf42i8rb2gPw7y9zF5OIWZN/5XwaOloUnxpJ
2W+GyLh1oqs6mghFUbvez9chNZ8hbpw5156KEc1cTKhxtYk88yCs+LlPEUhAdF9omX035s1dJhKk
9DZ0NPsqsQz07TR4bbOHgXhW3cVnFOmTnam5N0N4bzHdp+EpFn51Nsn9NNzh2BMbk/ivDtss18bI
3xVLkTfgG+tjjgu7S92XLBvXqQjWCEdTvd/Bk9jaWfGGImRTpSBk2TeauXNrBPWmTIGgxsZuRFTY
TO6yUyAYFWK2qXqZvGiTuwC2pE5FbJ4Kv4B+FhGqIkhDcXCVFol4CiJGyv2EBh3zjdCKA4/6kcjk
XY74cxEP9D0ci8WytO/dWEMNnqE8Me2z1WnTusIN4+CE0XkO4WBsNDINlF9cFzVYHC1ZIEuAccll
2BTTuiS60nfKVVr0hyI2Vjp+I2SUW8dqjvyalqVZBNhsNPuqN5PPETnDEM9dBgJCERyUSlgLFhgc
BkGEu2ldUqfi9o2cZ+Y/tyIi9pTx/nRJjfpi4iew2nSvyCRxkMoCKRNX817aw4jYWuayIPK9Ia9q
0qEfWOpKA5LndA+ySddGES/x5QeOt+2C8MoeT9GUHcwAnGbrgj4YzYuMrLMXzVsgVgfUWzHrzSlG
PdxxNpQNspk5m1r00BKc6FtD0vbkyvvQMh7hz/PcsK+2Moox960PoNu54tiKcWu25b4L20Otu3cM
QY4N2S2iyq9iDyl8Ep6hcRwNpnNVmJ2IRsc9NR1EWV0PSbQeJvM2CV6ZEtrtJcBz4pMxHrgrEZMJ
QKxSP/HJGFGOGfX0VrGTKemNOipAQt+tZcfHx+KxcrPgxTDpgbO5FCO0zprMZa3NwHusOTwYA01i
VdvLlgGjzqo7dFJQf9pG6oiRLKuX+0QRNYFDjblIrUHHJJtX6w4dCYpRRd5hl+5qUFHgOfZmlR+V
6a8zSO+WJo+6HysquYYPpwAq4TyPIkfU4i9Ek19Mth2zypQ4Yviq07YM3Ec+J0QmDeugxXhjVF9u
9GATwaYZr+W89JJcSfTusgGJHiAPzW5iIOgaifSelxylVz83WbccUdpk5oikKd6QMkEkTk9AfFXo
N+AISJYK4p3S6zvHHa/+wStnuDuWqVuCSZot7f9FECeF87fdwV+//l/F2GwVmGFDhNXge/E4h/49
8+O32EVj92a6968twL+LMecPFwYoFZeOEIbPwi8zP/yfYMR1zyHLZrYl/I3dAfih34uxX1+6N/tA
fyrGcr63bZkGO63CPyVyPNvl8BCr8cav0qemxapmuii3ZRvf2BbRD11s3DP6OZUyfQnZm9HoMsfx
KlLC8outg6kRVXZl8BlIpDzonVrLWjC/8aOH0WAsVSXAP2IN4ErC4F1vijeCXiBks1Bo4jJca4Vw
Fir7dKvyULnBp0IfXZj3dq4d2E0fpqxIAY+kHKdEeEPcQkTeZCYX1RRdEsdnuhFOG8mhn5nRSsWu
XORjhEZsFGIbJqrfwkhhGONpJ8nBG5QuOKwYAma4GZrkwIzwkKBHswLn7KBrD8aYxLL6xiEyp9Lt
08RwrG1c98us9X1mTc8lrSUDj/n4PGTAc7TOfPIJ1ui87KoOK4TaDrVtnC9LBUCEta4pzC/UIkeC
qteTkW/GwmWWVG808dIBMRFGtGi98OiwgZ20COFlcVVZCek5UH49N3sfm+A1619yECUyjs8c6Hfm
YH/EvSSXoNx68G3yyJq2ESkjTgKGhQGrFei7PuvZNJZPA5eC38gHjvc3DZCQyRnixOzOiQamBLXI
YiT0zqiem+pg1ZDPdBXtMnLMfOfGJeTLLjmxWkO/tsPyztLij1wg9/HCJ0x43/qiVIsusRcAdY6m
ke1zcJ8YHp5z13kajGSJPONUsLpVY0iyljZ8RDnBZw6hD4rWUoryW+MZa21Qh86uh01uRgmR0wl7
ie5aZ6aAv2OktHe+YgIb6wyzZAZ2UJsXNlSalPyLUeop6crzPasX77l1VsiSwFcynNQ3lfZsMn/A
nspLLldVUTHYGC81Gv7OLqlIk22ocCGank+96W3LCFxxJU+pZ5/bpoYv2EKBznddnB7yuFbzyyFY
jLHAotXIeyysr75IzmPUfJHH5CwNUTob3bduUxZtbCQfmbd9dC6LJUqUm1YGz0ZePrvdbNPAw9cM
PsnXI3Ws8S5w3/tEz8aa/o7i9K1WCIm1mtDn0Fs0IWIMYRPvMjoVSVJduiWodGV3ySqd6PTLp5hi
Wbf1RzVFN0lgH62KzPuGL5WWfyfVWwhhfjAhxsKlxhV3W1v1IfEFIbHeE9Du2yjqX/wObICs1wpD
Kov1WzOVtBECB99z4Md3fc92ScxWO4UuBPccH8tFNx1aG3mWpRcIPxPy0xsv2pewAKVy1qBGPnoz
3Ex9dmdnObuporpilqNd91G7j/3qkNUmLO4GbQO5dNIOV46uX/UBJTKLcGhfDorWEp6fYZMVWi6G
Im3vy0HeZ2X9NJZI3dqEMEsHtxAzo0vgJFtBqLDBr0mp38Q90tJe7GSJGrTytL1qkRTHdFNujj8E
J6hJqavH71VoXAZcpClBt3MEUT0y3kbmu8Ivg3EZLiQ/L/b9jWM22yBDwWehIVsmZv2QRB3uqv7o
1tbRQyvQZfHerxvmq8RO+gmfONTgQabhtuzlVjrDlYZJdCix6zAUapkCab59XSNqszTz7ObBtlAM
izo0P0IE3dqa+H/NCGVrIi88J9V2nJi8oWnJqJdGAmsaoEOF9WAGzUWPzdeqyr9108ugvko/uLRG
+RIK661t7KvQr2hVMfugxego9OvQ71coftk2Wojk2uEc2N475fGmKIoXPaWWTNPpJU/5hCCyWjBO
h+/lPOnV/3F3XkuOW9uW/Zd+hxreRHTfB8KQoCfT5wsiLTwI776+ByXVVVaprqr1euIoFKeURRJk
EnvvtdacY9bLcjD36YxuZ2ycSyDAEQkUZqbmTRuaBy2sT5hrvG7GgJvPzDCxmotjiVKlepxQdS60
gcpELFHXTRZcDAOSV6bgHCXbpegrEp1GwmTpK8p4x3UjWobD7ITlZXCNqNT4GszsW8Omy7dJloFb
TO+wl9mXuXLEfvQ69C2ZEbwrAeiPRAI2edUjLuYiv29kNaV/WQJRmzZxKby3XfiYqt2ALzaCRkz3
V+9mZ25pq+qDl1ahK1b14j/3qGRJ6HZlUwEfTnsJx+8/j0cxu35/VPrJ478dlYzfNBnBn8iJCAI4
4p+/jkrGb6asSyrsi2tr6iq0+3JUIg8BlSC+SjhNP+Bu0fP9nu/AiJTp4b9SBct/i0z44dJ/N2R+
PSoZrVJ0ZUlMU/FJapU9ZcbdPIqreYiYTZasWW18jdd6HCfj0E3R8XqykMpgk1qDO08GbCXxDgSS
UyjSlsE9eT8CJs3PvtbfhJCz+hxp/gh/B7N0eFPo0+d0ae8GRbgbE1Az4QzbPFOETTMWH+IUwmmK
SekionekeQO8Nog2RsLm0DVA5QYqg8CBOEHfWamc+tp3pjFMa90e9IDo4VRYmYzHkqTx8uL1wuLE
3/ORfvHKgz9dAqCLhBOMWtmCnmPUIt8bF+NBqT8vrGpYEG47i4LbQiucV5IAJULxMyp9YdJv8gj2
2pjgN+yCkpBTUlGV/IPf1TpNcMvQg1AL9vTgbR6trWUuofvyjNZoV8kAijUltlhlPiq09Nn6TMEi
o4/XsDkCXiEExZZFKJ1KFnAuP8g50qv9ZZ5ugqp/6nTeRxWRS9ApOPWiDjODoPbrrlEI+kpHQmxq
AZzCjP0jaToa4sRI4rEQuNdnjqlt2D5ZghIuopLxZ3ip9mYCkqeZwpumFp+SJsVeWJcH5nV8rjW9
hqsxH3b6YqKvGHcGxpR9V4pOz+J8pYHkF2kTMwbEymlDebcrs1+nIqNSgpB7w4k5eHUA+lKdRhcY
BBHAZXBtDLUcgkUC9wauTgDck2SorKNaPwhic2oltNnYVYravI+CmAG0mG7HiTPPlFv+GIxbqRka
mpcMXLrIgFcu4wzi01rIDfIZuUrfwj67Ky4cKWJyxxzBMMLtWEXKpjYlUqFViO1gnmKzJMyn8K2C
OHNDYkJk+PmAnBkpuybDSRq1dWtpup2JBFDpJRR+MWC8ojR+j9ymm7P7nNLbLSyZvlfkq/D85q6/
G+bUQ4KxhNu+wzPoIgKOnbBfl5q+q5XsLUiHzyDRnHEQajvQSMeVaJ5Z6j2MinUxc6RsZh8/sTgo
nCQzO6/R4/s5LAFhjlyjn56naz5OCA8ZvP0CR5IHgfyz77TYlgLjtWvE86Anx6RvjgUPYdD02VYI
C1u6vla9DtTWSTTYGJlyGKv8pgm6O62SjmGpEEMvuybnDIv2zkJIpYeMXlCRFu+Xi0V/0rDudQGP
zCX46OXw0Eh3V+rlBR/wf+6WAUoI47v8R0yrCbbon7cMRgzfbxk/efy3UQdYXSQ6P+P6mdJv7AoY
7ZG7iRIqbQYs30YdCLoR2pBbwf+wM1rsYd9GHfxIoRz/8zHXjeZfVNeadI2s+Iv4gL/x+7duXX/+
ZcuIxyzrSyHmxNm61TkD5LC7qhU2AX00rV2VRxY3AfjKu/iCso4UnGVevDM4d0si5tRj1u3kfdAs
AvLli+Yg0vIWu3vctkYHq2RfQD0T/CigsTUv4M9aWrzskAawhm0LH2+TekScaItIW6+JrvfmSX9W
3sG7ggVFa0pi4Uk+KZIzDU5bO0O6CqXdHC5Bs1fiSp6fx+khIiazfZ2UmwlFSMB8wSm4BoLVk0Xx
mr2qR+ksvwO9VJRl84T6ZIb745Q012x9S1vyMu7ZQs74JCnvUgzIVUd73LZe5v3o9+8BZFN1ze6Z
rhhQ8p4jFY44ARWHEhA4D8/9bj16DNxvrwg7D5HbGG4Qc4zBso72V5BHbUuxS4f/Jc8Xr6plY6LY
kpk7+/zQvBcV5/fLUtpTd9a2Gid5ruSyyFeqK9+3vOZtv2HQ0hInPizF3fgefOZ766aq95K5NA66
6FuLbjllG4TM2byXa06gQBDyRWut8tCjoSnrbnwvtRg97y1rGa70y72I7rheqRpPu8XwP94E6dqo
dkEJSHl0RHuIdqni0SpWVpd8HZKo1m8i9rMGYm9kPicKqBMvGrzrGxXs9MO03id+XYGT046eMM+s
W9VWSKf0Z3WXiedWcsczdKI6WRsA/650dJeAdsNDaCVZYAm2pl+hH4aiK7wX1cM4baM34e26atrm
h0yDnPlUYBv16yCQaEZL+c76aAe3BTuwqYftRJ6RkLv4doojZ/AJlBQSwtmpC1/iSyt6I7Hbw21M
yf2GCCz2p5qz/ALyM2LI2HBh1I2BK5GiZO0T+RTeqiQRMW6PwTfwcKe42EhHUyIdHfkhe8bnflM+
p8kqfcBaWpPyEvC13gbhsjKWirExrR2khwCvO0d8p8VN0NHE9eTbEsGKtjBvY4hhSE/N2peCG3Rj
eu4BWPQSuvoU/yql2F7KSU501PC+dHu7cWJ/8Hp38sheX1w8QuNlu19O/nhCgNVB5LeDflGgYott
0ECtsqT3yvAwtDEb+/GwrDxEC+C3Gi7Jw0gVHUgbLhfIXZHz0waPOBruY/XA8OYMYpqLmDnh2Cjw
+3g3lxtOSwYNJlj5y4EpA1r77FR88rasaSUjdZArklv2g7rnkCHKNqN4asj6Nd0ha4PAUHRHsjLd
zs/fZ/MRkLxW0EO5a6sP4kgu2RbTZr0vzjA1pRekvSSq2sT09naygWqpr9oThoT5ThjcSnRG+alO
10K6hgvWrcmR1qN8cVWeEPBZ3k7JXWAim2r8QlkPQ0RvgNUASP1elnBqJlslu5HCRz1YN8pWM7Zx
+T6mz42JTMvVEx8y7iisyVKXhaOWbNXXqbhnFEdswiVfEjyNXqarcL/p85LOqYcSf9gUtaNCv5Ju
wwFZCr2G0I3D7ni5Aq/6e1oQM8VreJ3/mTYb9SIDEilgcCagBVCBTZuIrpHkMn/UpUXuNep9k6MO
LC/uf/COrMkG+CFTl6/o+V+JDyj22CG/WjvNvz/+WxFnoTAgXx1V2U/63eBw0MOrJOmQuUc59mVH
vuJ0wR8oVIAYJL/bkSVqOBmyIj+EkfuvNK488scd+ftLv8oqvu7IQ4BEPhE6Ej3mAvp6UtIPNIVE
8SdYJWnT0TTOjRdBD/zEMoiArqR3ATuflaO+Nkc/iKBjzflhvjYlZo6+g078Tq7uu/Aa6EBog6kR
Ka6N7XosxKuabQJegpGzlp+1gv6waXplEdQLdSxZepLyjraoM/QwPoar1LR+0IXEq1A2LCxrWidD
h6sT5Xg7v00JBLx4Stz2GghcD35bP/T4mcyQ3vncX0CMlBiOquxZbfKb2ig8w0RZBFhRTeqPhv54
RSWZpcTFD55O9F2RPITcyPVE/MhRZMHOaduY+Ev6ihS/l5zedwoXvEV7RdiECS9HSRp7VF/iQLdT
stTHA77GipZvUd2jSJI6ybYUEZFEuJiibM1LLiPGgMXoDT1KVbXFZTShJxBwrMoo8ocnlQEd5kik
pyzxyFjRtCzm6e76AYVjcRiIF6hiths+YI0qqDBuSxMaWGosh4vp17No2opO4HLdbYxpXTWWLzGU
HykhCcNgMR8+MOdvytx6s1L1aHaAuk3Bm8HqgyXcWfNtF2SPGkVDP2kLdQBXj045Z3PuRnwJmi/K
XBsrStq8KShPJ0lZGVGg2ZjWsvpdE0oX2jndPJZzjQZqJnPQW6ZZsQJKA2JuKdJ4TgygkvG+rD9B
otuBEj2pkUVEsltA8cXq6Wk6Xb3h2FudN8wFs++e3DzJD6ezRJd6UfflqQavI1ripoanWUAQaPuQ
HyBmLlNUkymlVgCWMbkxmmo3t73XwxdKIbAIl9dQhp7WYI6IGXOQCKaBR+8ZkKZx5rThocVcaJc4
/1R5WOVa+Z88BVRNIr6YrEnEOaFB/mdJlgk2/IdV8e+P/6tO4UmZK5qM6q+NKFadv5T/rJeSiX0I
ntdVxP/Xqqj/Rs1EJohFZhPTySs2/Fudov+mXE3qloJ9XoUe+69WRTyIP66K31/6j87TggCC0so0
fRWJUExia18YzCOCHs1xQHlRk5BLau6Kccx9a1XHSUCiWumeWYdbq7YYfb9oufDQJfIubZT3kqVt
kN9bAy0h/SOoTExvaL2D7cRqfRt08gvUtdWI9LI3452lP5toO7Qo2cW98q6F2krPCnheurpuQQ+S
WfIaXgVZwwcCYXpct7OGxFkn6aGB7geJrGNklzbhHaquVZENgPWsBXMkEJ8FwIx3PZq8KhwOeVk5
aV+4ap17qRbuMeucxrK7IRxv1wypI9Q5eRv1ZdnDf7Jy1ZmrntEg/8rFl1bD+d8D7YTIGhDqWTZg
ssmWEkph1U8CQFdUXBKBfOOsb4Lp4vbov7TLITUgVuSo6Ev8RhYYDT1LtUVXajdkCTqhPK0sHuDU
NcEUSM4gf4/LOMDbBw41FcGjpoCdL3yKPcHGUXdZA69YB6LuTHHoSiJuSjHd9IXENXLElY3VwDRU
iKKbODHQ3sjDQjOjXTJVHwlZcdVH3mWeGJ8bsfeIRkBdc3FDUqm05GGAIqtkKaDKEYYOjS6ApELf
rIzryDCrl8YFaq6irwvjyQyiQ1CEa/CwC0gEttHDS4ztjAirwEzd6ir3mpC0ZxYMFm/GhxVrTwUB
MCVLd1bsBVixGROIjqFQbMZLmU4pox8HoCwJT29TzhF7OLZjvsv7O0Guz3n6mMut07SE3FvJSi+a
tZDXsFh886IgWCVf44JMyDwmGeYA3YCT1jx1jelI5EXNzC2q8KC21qNczFshVgk8Kd8yoyK4sclj
Gjsp6pCgiIQ785L0njgKT1MuCQ+KOomF3YECzogQuSYx0/bKelSuApVlf5Su1o9L7Fy096E46dcg
V8GwRd23LqYnxDdy0W2FsfcynK8IeddiWS6V3FjklGeBvNeyd44Md0MbuPOM8qfTQny3ki+rJuFc
3X1DeZDoxn07J0uayfrKRLo7FyD90neit0EhEX5jSA17rjieCNZ1WLUgvx/aUCegC+pJJnoEWyzN
7DMd+fpo4EfNOyHNNqWF9KzIHNDvRxUSQVOG79IsHusEWGwkXJapVGxzQlkj+UnN6HbXHRZuPXBM
4xi1a9PYSlgkkjjaDBdCvZCcgacX6vpYjRQC3HcIqFG0HMdUe9IwKIiTjGGbgkcn6SK7bEJKWDmo
ztI47RoR85qIp50PDkSFF3Rkiql5vGKjPoxGvqtljCO6ABm+8PsAvaL5duW5XvS7dkj4srY2MmYZ
lae8jlrlPaj5HOcwfumIIsLavxINk8+vw76MrjQkC6g8SUgKB2V+KQLBGTM8tcmrVjR2Erd+JGQU
ZQ2geYI+Bjk8B5PpqS2pjk2j78WhB4nLi7flTkvTHR/OuourT8uYPVByG7kZSPkVOBa0edXgKR69
mPlaJn6qFf48YXwlBZQDG02hDgtxntX8lkY3aq4kJ+0xn4YbU8WiDHy31Vcq+gLcLDvJnMEWWrCD
kO1PHN76hgGE/GgCyaqlZ83CpQLJNjPn0W7m0SO0+UkoLyda2IS4IW5i+J4HoN9FUlnoCbXXdgc9
8QtZcDuVolM2E/rLxJ/gx0F6iQAhfzSFzh4vw7bsW/iD42YcFa+MAhKCZk8CM18bV2PXsJ3r/JFp
qtO12gFTgjteRj9LDURbmmMFw9uMX6vOU4gCCYzBrEnkzYWT58U071t9XJqD8ChpzVnSOMUp6Y5x
gm9lhh0gwLggha2ky0q7pgJ1VuF0o/GZhykE3QSLPL6ossgX0sRZzaxqBTMYMr9mNhCnhjdV2vp9
hmmUZWNX5dmrya/3IxVJx6lCFKHCJyE7UIgN1FE03FOcBv/RNSFwNDh0nCuwE14jKv7J94iW6YfT
j0ZH9fvHf6sJzd8As1LWoWRiCfyBQicBUaXu+9PA+N1gj4A2akJGd5QDkshx7NvphxzL66hQpLtq
UlEyqfsXXVrpGvHyfZf2+0tXOYJ9VxNeRnPoNaNZmSF6yrS3DkJJ3YYmie+3jF5QiLV7scxxikTU
NGFEtndvcbsr+rIKyrU5x5xt8IG1VDUDMRNZVy1yrTiVV3bFVWtYXrRlALM9m0Ys1giX5ZLowk2K
Xcasut+/6XLDVB2jcKBnG81sXdSNPoSFbVkGT6QL13ZV6K6lXuWBqSuXwrOYoH3KBu7vVHvRp+5B
CXv4M/UqjSA+kiqEjArmmh6+RbSogimkP/s7UmE9paDahpYQspQdnqcVZ0ifIG/EMd0B6/bYv3kj
+tVwuGPo83rR+W9dvdHEU1LMLhMrFAj5JunDz7ZDQUl3uYov26K/jw3BVdOZNvJVMJGE+9rkadpa
gCXZoDG7uEJtPlnh9NFI4qpCJ28rY41fpfflcTsWG4lMqLDhBaysGt1akw8DCFRH0ywCMLpukWZw
G4SG4hcqXR4812O+GXJqM/oRxqJBxVCo6cN4oRuLjDKbKy9j1CVcxc+93p4nK7+t0JxaArtCDtc+
iw5NLroSyoohpWXHih5RfS2FVrzpBamCBv8RRMg84x61Rmsafl23IlgOYS0UKVjOUVjqHT7ORlXn
ZHGBenckuHT0GtM8X2L4Q4O0JOpsGWgfcxC5A8bWeGDhlcjXM6TW2OuRyRFZro2VpowX/kL20jT9
w2QZnU3aFSfMBkqtaRz6fFzxTpEjRzj7pho/W635Gvtjb6jnIjznDBmrwUJK3DLfjdmCTyYJdbGv
zw1qIM5kxVqMUo/33aI0pxl/KjQjc+Swei3RsFQFjQoBD55WD83iP3cpJI1HYyFkoaIMAUHL1OYf
lkIDtub3S+FPHv9tKbwGeKgKqAqdBYxoKda7PwtBgx9Rf5MMpuHR+Z1h9qU9xhrHygyHjUBK/vV1
KSTRl7XQwh7+h770XyyFVwf6dyshV359FZ4MiQdGwx9WwqogE9fM03hFuurGXI632lb8TM+0tuD8
rruX2SuYyCi35p26D0hxWFTPAAiyQ1rRdk+PqNw6j4Q6b1i1S5rMj+NZOGFBsJeueJvsuycqlrPq
6D4zD+qAFRmRzsWdvfEps/sdfkobgINdr6EuLlt7eK2e1pb/5Zdz/GP29jWCivTkv79HRGMc+QyZ
DQYN7fervWzNUjbqcbzq1fPgpqveiXxja2D7XRwW6m1wLDfwVx6oXbWN9pht8/O4ko/BMewXi/Ow
q+6k1TK0GfpuEqd/lRzzdPkQH6Ob4hhvshvxRmBe56TrdIfMiNTcRXxPQWM41Tp8JpHy9oIvnriN
RXYUbpRFfi+77Rbk76O6lnfqsrrPjsV22AfHaS/6xi4fFjkhS4vc1xmrOSSnQDuy4TLldn7W1+I5
dG7uu3N+Ms66ozyc3ezFcCNPP4ZLGHPxctwoW4CU99FrvU6P87k90Jd/VLay3y3NetHtq4/C41I3
zV57tbz0JNjWnj4jg3VvdBltK25wQ1vgGRtlcGbgsWzXmCFd7WydolfLvviEno8MFDqWm734Tv7n
vJ/tYl9FDoqHF4q4e9OTN9Znv77ctrt+OWy0o7At7jLcKO9kQOzxjmrHcZlv452yT331UXONM9BU
V+Kl35otbfyYgNGFq7hDbssLiELIag69p7x3r5DYso+c4/T94Oxhmm4+uxv9Yb4DbfGW38yH/m32
kGhOL4Qku+GBCIRl/GK6lo93c5M/BHfymnfuhJ52rB3pTXflTbHrdyakU/fGEZ/TReXeS35j/LEc
/o/Ba1cw/Y932nffwh/utFij5M0Ix1ixdeH1KOVtJ66TZFmbW9AtQmZXrZdFSPTShdYtO+1UqKuM
5iDTLPM+7U4lB4q1Ua/QWm/0J4LLatW7kI+sb9NkaVhOoqyp+2pkt9c4npqDv5vJhyxmLhuPOJFO
PFOxN/o7U7aXynNrnPpr4kT0FMg2HZ6y8RLUjiSvknopos8zD8J4VIJPOiuldd8wVFGN0y9uzR+7
UL+vm1/uzB+06DAoNc4z3JmIeoO13nijgWZ6gfJFm7xhR39UUjcaE98zlF8a6UZhj8NBDrDv+9rx
Fxfzi1+Q/MPo3tCFvLzIXIxo7oXqpBDqGJzmAF3jeh6XIRxyKpTL0TL9qcDc6jTpa9vfV/rqknmC
+Xgh0k7HfrdubeVJEZb/fHWcq//5+/N71t0XZQFA3i6tMlbq2on3rGWdmzjRG5ry13gz2RXfivC5
P1JfewJS+5PsYgzb46ke7rqX7Lb1u3svXsPlx40evyiYlRbCIV5Nn81n7SVb0c3XkpPugWw5vdPs
6d2t4kPtaTd05kH1uiabAAHkzwLkW/SXXu3JJ3E9HnpnOpGpsRJuL/fDKbtLtvF+Ws5HfWneZX74
miyh1ju1l7/Qht8NG+u9crWjCn95q7vZXfBSO2Nnz366nPfhSdtW+8RTztK+AYnjM4axMer705P5
rm9bN95GD+mSLhpJxqd2ob+BsL2l9A/dZkf/ywXD8UD+nN+vmPkK9/1aP8i34a1l9xtEU954Vvbc
MTURtK6wk/18p+zCO+JJASMtptvRvRz7ZbFLGe5GZ2GZ3zJsZjlnWwP2uUwqW39UFbu8RylG6+8Z
nOeahUdcyA6WI4YapSutUSe1rnwYbSLhns1tdCg2OTqDao+w/YOyOj7VBxS+H8Wm8S7blmP1IvTD
W5B15b7aYrI66W+d7BDXvDW98VPYVSy40Vm/AZQdLs2teUS4Zae0RFaodW8uK0RsykI5bqxtAEfz
mPF5NxuhsIeN5Bc7edm5FUIK/OLaZr6dPXnPuBpmGf+t8DHAhg+xg7y32pBuRUqvr+5G5CLn0qF9
d6e45V2z0jfWk77KwLujy7Ct23/+Zl/VQD9ZGOHg0PLmLGT8sAg0ilgH9FSjVaQC1Yc87yUETNBz
pnKa9ojVNJ03iHZ8MAhq8JsO+CdQBf4zmT/eNNjqvKxp+wRgH5ayehzPRnCcCWbgbMwp/QKvYl8U
GxkqqrxsgoceEQmqPgO3W8yXOfOCxIX9S5uFIq42PWzFYbOqjvCyoA8EWPB2HdKDYiWRBnTlID7C
uTi28U6gYQ4Y/Kinj0HsaWiySy+vbwwyNUVXFTZhgGDikJGtMZwSKB/NsyJ+QtKvaygnfooNL17O
eJ/DP5oQ/+NWc51b/NMnej2tfi1vIz2K8LHwiYoz8bm2Wdq4ETOdcRWhxG5rLs09GfPhskQIQqYb
re8nectlUGnp0gEITzuuuxqjs4f4I1J9UQGSvNLO0A1o4tzBFylMW2dLvRGTzUAb+2qWXOYxaUe2
3uJEcUMAd0QoRQ9FhXriF1updN0qv4qs/tg2GJ1gs4K4p/6wUgN2LVoj5v3NFryHXXqWj7HwjLO3
8l10g6vLilre9JvC16ZfrcM/XYb/KhV+FHhhfJHLTDWjlUZeRreFCcIWEZzYskRQ3zZI8uTItzHq
FnnlN6YLOYZ9VdEXfDZzuSbbEk0qTiURrslAeU93m7B1O+1W+U0s/uqT+ukG++Vqfzj6zl05QHTk
ajsNROLyuptVy/FyL0T8jm187rDY//l2ln/1ktfb/cs+xVhLHCrFiFbcy2jJKlKqehwU9xOdAfAt
W0HfjL1j4S7rPWK6+8TRaYbfkN0m7aynf76Yn94IX97+D2euK/dAG3APrNrg0MknBqFxvBWkE036
JnBm4RelBr3Yn30zv7wgPbWvb/4yCEGQNwSeNILbRltFvQOUMcQsPfU+gg2ENfwE0wp7+qJDANdd
dUAmjFYfHEz6OBTgRhmZ0OZHTIXQBSVOmq3H0TNDYl09gSyw9NGgiEK0hRl02sAmCj6ncMV4DC5n
LTp64QnqUpd31eiTP97HZ8wL3NqqfBwpNEJfNbxAXaaPiFRNeg8BeRyuIGDLRYK0Amad5acCRdqM
d3qAGNdirVqr2sM83RfN7nIO6V9Fdn2reEiFrfyZ/D1bva/B2gPNKjqbVGwJg95NfKJngpwsYDdu
nMEZl8MW7EyHQmehnTAb79SnlBh3B102gfHYrCPNKxubdKIhcRudieMKP3JLj+1OvZU2lFc+CGr9
JjiYb6rf3Flv85t+oqchXTjPxG6SMml0yV6JKru477zwdNWE7ZHnTXYsQiBcZKdIXSQ2nyv/yK7K
yURYlaivApAGzC4XGEikW2z9VnQOO1L6vNpaCyTtxetZ6W1FOmi8a4jP7FS7rNyKxOsingxFm2Hk
UHkyL15z+KuX3bBCcAoKdgfXJuvvpRL5PbMAcViVxSk3vHA4qfmBfDYwUczZoM5wiJnkTaJBAQ9K
B+FlNNzLFGn5UQhCN4tQuenHUrurdLJ9IF/7sbBOaQAVL924GKJHqV9MsZLQMzyQeNFdhldydrPu
XQoaQuvhw+h+161rhNIEN4rlgVIB9TRkWBnxYOpFJXtZuW6Tfd55xeTFwh7cTwWTSziauT0zwDP3
Ggoz5BfJKpF8QXPiyDOvzuq1muKDWjEpIsxcbY9O9lzuWGBQ9QmXF3rtYHMIsBvVQ0fKtDqup8Ib
cyeVzgmKST7IEScU4hHGCa8pflPBUxJUb9oCcRjVXvqk42P2m5tgdphltITFk1iZIzpxqhgl/5Z/
LGE1zStdosJ9DSYCM/n/Tlp4ZX/ofFaYwDpCLEsp9mo/7wHTlSe08+2HVfDbLBZV5lTzOSQeUvT0
6sGc6X2ugsbVJSI/JtRpSFkc1IAhdCdm44pfTltVcQbF1kyGKzf6RPrT9kJrg+GmtFHSUwOzkoOp
nckeMCbgSId0dozuiR03g6hARipC+vmoPZqDLzR2J9xjJZ0MvkbLkBN2+hiOXqbekE7flgo5DG4q
P/a3DNyKZGmNnvWkkYOhL5WBHMgt9ZBa7Hhq9H6UzREDyxhlkS9YW9UAWeDU2n2IrjHfIXsvSlSm
hyS3p8rOLw4Li1p7dbOywnN7uY0/x9KrAFCj4dyPa3FbPmelh3qeKDpmReYjfOWBzNJ0uj6eROiL
uR2KZV+vTM0xzBNSJulNYEij7jnxaNG57JbY/zgYoU2Z7yHaU2ZiGYYhNzHvivdzQSCeXWkriXOa
tiEjr7msK9MDp4BrV0Te1GwHcdUZt1b0llbrQV9qMOTiX2zrV/rO348UXxbuHw6hatn28YRuc3Xp
XoIPVjkLKRNIDuFAJMRwBUfgEeHoKU2HDhFxu0+tHWd28pviBxaE/I1To6T4IbJM0kcycqxYyp7I
OQ2rX1zqzxsJ/32pCKS+32NkIYabwoh/Feqbytrwu+ulT7E8QmijZS7A48JZSSumJ/N6J71qwSYw
nVo/q+qJMV5U+mnyEdPYSU8BTjnlUxWIR7PTW+sDiZnWszItkzug0CMB5Ht9o++JtuRIu0SSLpa7
cQR+5ag3ob7tXy+gP2oAi4xRDaZpBMhB6GLgXRxHeU1CV9Y+8UFMAqGgfphuyS27/KqvolyPMH87
DCoacUqWDnz3OqX6uuUSp2jlHBijVRGdLxPQjeNIcK+2FBQ7Us4gM0jgzIsDOd8pubkMS0I0Ekup
s+Pa68MlCLGc8tFazrnf1wgwqBUcIb8J+kf53LHcob6NvYrDuuT+8+FE/ulh4cuVy99fed+XRo0x
LgIzaJvTIqNBE4CZDrcCI/3RnaaNSlgLCv9X6ZBFbttD6oHPjnXSjUS3q1xkAP98SdJPD29fLumH
kzVBgW2rpFySKK0VZq4RDBc3blwicjLR1z4IX/7FK/7qQ/jhhNroaVcaA6+IZjAH2b5isRORRher
iDFKsyMHrvhFfUT//BffmR9uoVg3o0LueFFYGQEe2v6g5s7oGNa6/UDsbXEPDW42+LWyV0GeQOHz
WNlwRjcJZwEAqWTr+dm0bc3n6WmQvFF0pnBHoaORlAw+JiCC/qTgSugQ1/AGWNVZdvFF8WUiqBTF
IBgpzk/a7zGM3XMUbPgSDtODOnqy7EnREozIpeBwtKx7yKfgEpxYXpFxXwq0nmjjrIar8tFlvjSP
hyjwYkxVnkJlCwFmWqmhLx5RCRbqsktQeNsw37At5LKT4q2TzvsWoGiPhpGGikJR3xG1ZCNg6InS
UVbsMdSEkrGVYZzcczAXlPVF287llhG8VDsT4JFwUzFaLMhyXV4mQMRL62Ct0BMeROOD2Gd21zFZ
Yu6QL25MgG7sUDlTAWXMCLGLjLed9vLLuvAnfs1rEPpfS8EPi3ikCrqpXGsz2omN9Ziwcr9gJKvM
TZl4ZgeHb6PftHtN8yrDleMbDtCgrihFmguS82sG0YJ88Cr2hdbXZD+N1n3pmPF21ryB7NjHqH2Z
fdQ6GMiY/wEh6CD6RJv6VQ+Z5Fac1b1QtUG7ZsOpmVnuTu2V03dxpX6FKEZzpOwGvbFermPpzEpL
lszvd9P//q70b36f97xdyqnGxNb+8Mf/ur3Ql8r/z/Ux//13/uv7P/KQP5/SeWlfvvuDW7RxO526
j3o6fzRd1n4bLl3/5v/vD/+Ujt9O5cf//V/lpWlf+Pa8f3w/MzM1hOiWSjQqDWAZSeOXheP6Yn8+
yf4l50lkRjesRd9L0v/2+G8zNzgrOiMyROt/EFi4vb/N3KzfjOskTkeayXgYT/Nf4kvttz82EA3m
tfZ70t0X+YEJEM+wvqkP/hWCxbpO777bsn5461f729ctCzwSVn3h/3F3XsuRW2mzfSIo4M1tASjv
iyyaGwQtvPd4+rMgjWa6W3/ohG4VMSPTarJJFmrvz2Su1Ma1nxnfABp5oFCOI2HB3BSLtkDoZ+iK
/TVVDgRPMBDXQ9u3HGPaVc0B91NoOQqTUnREqJ6QpeXs8xdJRqfiYohSnPaqv3n3LFtafCiOK3MH
kjH7HN98ZoVQ4KlK/EX2yTBYflPf9LfomSda/RIf+2FhghelPffvFZUzsaFrYRmsKOg2pu25iBMZ
5vpLwQmX8TJyq5UQrxKFOHpa2UUzgJSd/wrwxWgds4G9yqjNZvGT9a7KNOwLDRH+5apcFI/+qd8Z
jCsTmwmmltnSCwyAEY0PWveJ1iHEe/bYla8eZjMiO6SX/Kl8Ch7r9/bJvwln8T0O5sY2oxih1hJs
QrVTk7Yge08t2ubCadCj0VYLSYwi++oZjsQQRClOXUdX99bj7FkbybL1D3XT2mT/0DXds4FduPJp
1u8yk98segVmsDAMBPAusBRd3LbZ0Tdx615lhPjqli4cVDdXt8OBbaGBmwLb22TNWY12DRhYKBjV
bTT3RuGG+vxXDLTG+NGES2Jv248W3ArhKUaUsFo1OGeXmFyQI0anpslv1lAeWoaeLd60PZTx3pal
mxUfTGureoeUoz+UcaRC//PerEXoL3hiDOKRbGI4JrY8wEyot1G4FbBDT+ak0Tdai2m4pqq2ksZ3
yQxhsR3NaT04BALH+z51Rmkb5A/YZ1pUfZqxaXwHF4Kddl+AtdUKCUEOXO5GKB//ZWS2YIisIXTq
vSe0EQqPRHOa0rdg2OnY3atDV6KE4+deqKBupsMg3avuNqarjNFryQ+8H70DnFe/pwvuaLWy/YAo
owcEAZ76cbiFu/pacB83w7UPd03B04aa4j3qop1PEdqeBsq7YdgjAhVslJsVkpDMRiMvex/8bnCl
wkSw7LpiBmNmJ9Ffp3OfNm6H/q5Nn0FGX/+UsTfYJO2aGYGjretDeokR3WIdxzo3ov7TmwNM6SSy
g+/ge6y3IL+RsCSwjdAod5orXVrfNeZ0+jWvJnQ+vVxjLpFZew8p9Efovo++Vt5975n3Kh5IrXoY
S7LWj4O1jpsPAiEtVIg5O0hKUfbQ/SVPnWru7NhXCzcdhYYgzZbNsTKdwtwwa6kNx7RI9nXVPIZW
jvJ2T7BlRNdW4TG8ed6ZTfSg4aAngoDZPaDEQVjGLbsP/HeZ3ZTbPDkqoof94H1KtIXG2mGb+Mwt
rYiUFVfQPkI1B0oIX0hjjjdDnF50M18SnSAHPPnlwmKIpI/bMJy28TEBV6uzGI/qTVry8zdY6E3q
bhqDbaVCEl/EZK0UcnYNfQAvCnXDIvNWgGhxfqCpXWGEnww7hm/buagLxnFFtIWgn0zcMl8JixJ1
+aEjyZQIfKkdHxM4FER86zohZLBdrhM7StcK14yB1Qls+SJmmGDKc3oZBpiFRbBgPP+01+KH19g+
JtgzYuhLsKx2rMORuz4V6xhKAyCBHbOzszqtTXYuBXNebVpi1ISAl74W83GwKN7bj0rcBPXS91ca
ixOCeiMXpEztb7vRwZQmEYf8GrWWPUf3TqDjGCsZjsiUxvH4jlU+sXLpa5cHJ7Zl2A40J3xiSzsE
ItHQdvc2AF+mKbhDPV6lPHbykgERGv2YXposZOWN4GeY03L3wr5P0g6UhaQ08WNn+bu2BmAGrDNE
hgftipcRfRljewIdq3ehu4uJsmoF2IzurLIsyP1oundlMGDnEVip3xIFADRaBdWBrjy0Z3nfvfFJ
qrviuXAGFdt/qadly6Y2W2VI/ImxFJaFaYtL9XlEe/2GhcDb6w/KxQrshDN/Nx1ICo/SJyZA2dFc
N4fZGwSI5Vw+NHdrhZPRydlGf7X1Lq+JfoL3AydhUafLEsPhuJS+9XaFLICfxyVbZ0+IV6ObB5p0
R4rccOHb2c8i8YW1lZ+j3rEOoCXXuHWEY7EONxrP2IN60ve4mDWXmSGqAo9ADHj1CLNEMjWXFSoH
hmn5ghtgMUu6T8U9PTdX6c18DsRNNLH3Mxe9g5dzWDHBQJLtNByaC2XFZ6uu/ndpndXDSGrtEf0B
wwvtXD9ZLNHEp/xWDUyz3sdizY1YqYsRUEeHf8cen+T3aCRky1t09+Fej7uMoGQV6yLIWb44h32j
oHX4il/aogJ7Cy0awoPLjz6htBRSJ6XabqO3MFUXiCUkWPvJdiptkQXElDzJ1grWkidsVQaVJBHU
UsU3bz4TEZ1dJX1Rf2qkd26QpesSeSD4K+xM3tG+mJJbhsu+xit9zdMl5iOMwskaoNWXgompeiTI
K1ugw+jfhZd4Wa0QMdcHOYOwes05jjEfE7xtLFkxJM/VB7gNq2HuyMO1blU6KQ9yBf4zSP3Kylcs
R28uUZOuQmOllBhyTcZ4SA7Fbf4yeaBIdC70RdqsOf6wpi3AAYVPuUXtziKFgkTK7Z5U9+ixqj5q
Jk68uXG14T8gQRHu60dR7cehpes6WNGDgA24crlo6/6hD++cOFJ2Jsgdr7HRfExMUhn1kEibbUL1
rBqr1DvIzAwLgQveDUb2gRA/lO9iDJ5NI3cA2yntmg5CsEwCzdRtSFCqj5ZBj+meLYU+61Rqn/go
XDPm0eautm5qNW1knm9reBVL0zaG1xQwSCqzYZW5rQ3SwGSDWSRWX1Lom+hRpyRK0dfPXA8YryKT
WfIhZtAevrPWO/jaZ6VF2+AqamdavqxdathVOEDiQNr6FlyWvn4qGS1K3Ms6sWuBv6FGGor4iJ6x
IHk4QoFSKAsRN1235lGITHeISS9fIDhv2AmnZF1MDzn98L+4Z8FIpdFVkMkCxVub6Q9/oxMkapv9
z089y18//j89y0yvAArOAvw/AmfmIP/pWUz5t9lChinMUmlqfkkqtNBgEzsFsfH3pKqfdIKyTDQW
oiPV/P2j/mzlzn+Mz/5oHP2v/D///qOIjjitX3uWn7/034dZP631snIkl8Vap6nJ8gS7ahGE26gS
voU44u0TbtRJ/KLD2sqJPLtBj53AHEsPINpydFRsPWSZxGTfJI+IdxM2L1lQ1lXJjFRnkGwMEQGe
zM+baJeXsav5BaQAw4Vtu9UydLpFvEPJd5AU/2ZaxVkQynPCrKQO1bXsx3BhO1QwhkHQCnBYaigB
BqIR9zCMwlVV5NuqpQCS9lXYLSrBWGGe3MhWSqxnuMJUsyot9ZwN54JpQOOnrjpZT15RP9c1RSQu
hAwnW68VGwVqTG9kCwFblNlVyyYuOGBY2E2JWzTDEsPoYiBbITX8S03QaJ9jw2K4F1Up84GAAnui
JxNJa6kjqMfkqTRB3+BCVUntQhjmc9JMLfmjpeSEWrrPpGwrBTViI2SEAYAM0vOC5rkxmXPm+fRh
cT5oGm4lo3KnXDwFpuLomoazQwaAyDItlJ2QemeSPPCJ4ycUJTc3vasy4uOBodAoEm1OffJxUolN
cE6seLqnA+FgtbkO4/6SdvmZgAFXgPgU+sqy7sVlWSJJ8ZtzLFwV7zj04IF9Y6u386naLltddesq
hgZ9yiAeWf1wq6RkJWv6zmc4TgDtwuvvPueTHxBhmCI0IxxgzNu9z12fS8YtacNj7jULrZhsPe5d
ULWtquVnpcLMHJZQMqS4X6mBtk94ekYj36rM76S82YcZaWaicQ8wsZS0Wwq0KM8QLl0d7bsArdJk
OImeuuRhbPAtHdImINMLOWAkuEalvATja5zLG2s0InLTi70ssawTzxPABUnzcD8PJyOO8e61G2B0
lDBdAaI6WRVScvRB/olqvMI0szeBtxB0uS01fx3F7Uqgo9JoWH15iOzOKnZw7hxd7S5pSCRYo6zj
STkrWXpMGF43M96ZwJCR9W+kgZBomQnAPlSZVibQvReKbDzVOLOltAKpNLO1H9rS2hpSB2XUc6v5
rUTdqZDuHZn1Ne2gNRI9mRSHaTAvUxHuMmo9y2wwOelrr9xgt14FYr0fhUdtHAwUpxOVn6dyP6B7
a+I91B3XIr9GqO6WXh0VAzpZJy/lPEOoPlKlZDY5zqtepTaIFRdxhh3BYlAF4RpBtCChs0GeHvfj
2ujEVW8Vn6aSYT2KNgU1RlG/GtWXjP8s7Gd7znQJmTTGtYiubq1a9wE9/GAKdkcZElvm0coBNLdX
k77BDEJbBICRq2hz6+/MGhZGgnaQa0qJxl1VCasccXycssct3gZ0zTyuywRSd9VA2m/u/+bLjHWJ
iJlGRfatEfPw95eZ/tfL7C8f/+dlJv5mqMRAzKAm3m2/T9n+vMyk3xBdYErE0Qguc46W+FH0LiJE
NwH0S6CcfnQ/I5VnbMdyRxPnYHJk7P/gMiP/4i+X2U9f+q/5iXWn+WqoM+puKkgtSbetQNhicV1H
I5MsMWcb+egPhh3JJYIFzHMTO2N5EyZ3M/uuzcCpk7NRMc72LkHw+XuaKj5graIdQ27QdeGyCtgX
VNEcOLgIEev6PsHaSCJ8/rnUyhmevFCLZUCPFpu7Ouu2JSq8MPlWNHktw4/wUTuMMvOt6LGLmwVI
1oWsvZL1ZNd9ghWTStGzRCgOujMTBwPjwSRqN8DgqU3TLqwLO2jYU5dbcWhhn6FBrx56z8TiOJH5
S3YFatHeOE9cgz2bYdUo3VgFCuDHJ4OuJhxBEVMOFvK0Kdh7DxWnd4QLGlN4ghMHLl60LEBOjBV6
YRjpmSub9JvWUZG8i1ozPDFYLLCNHDWSsBHWwZ6NE3/Ziv5mygRXb+JlQ1TWKCKpaEZjQwDWuq46
sHD5ihwVzLaMOibEJwwD5C7jMhqeglRz80pxQvbPQUDsr8TIoCnHXRd1QOUgB9WixMii3bX+4EIq
/U7DibkoHESNXVomjA3XhHmNg4xr6nvKEJUKt1gbr2H+LhVM2MipwXoYn0uTSV2pdfKcv3VX+/eW
bjXoUdKZ36UY3+tERVPiU2OTaZHJxxxElhdZNy/nzgWliOdjG5nxxqzvOi+3P6B90pOtoSsvY69t
2vAlIDkrCGjax87NRp/ljfeopUxwJ4LamSyMWn6ctCE+Dz4PZQCKdwKO0UrySshEkCI3AB6vVSsP
TuqxcZqOpWDAYBTEe515xzIvbrHcv3uGftFgRvU8vTEhsm0UP5NM0S7UEp7P4N8kcJBj2TChy2VE
rSjuoCAK/rbNl+KsKigQeqiHCEYliZP7OjT0TdEyRerRqOaKo2VEp/FOQDMde6g1iuK5GYqrbtFJ
yvEVfziXYLcHoPVYp2mE1ztzrYSh9wfh0/XOkMeRaqBIn/gEeHM2HTFhZtzkj3S9dUFSSkj8Opks
osbqs6cJj5H2NKSYKIW8bpAoeT68IBI8aHnlQuP9NTynas3UISsZHzQGiRea0/feaQqYHNbpToNL
bPsE9S4snclGjHsDnDGeqHi+382WCNAEuafWkEbiVce6KrfFoN/xANYLVUHq7FueLalNzwxwnjUZ
bNe67LkUGTJoKrec0pHiTWIB/tLcfCyG5A+F3b9zyaNa4PhgkqoAWcFgsIn5m4YJfycn9c8N018+
/n9LHgO4BjcMfCERa9UPDZP4G85T8nkNQwP49xN3CMKGyr00+0y50H6Cx0LYMIFQijRZ3EGW+Y+W
PPJfRKrmz9+68ctie0hJi1QwDK4bv1jnzAHSyvsMaoT4FqnUQ5MpBP1YEShKGeUeMXJxFp414t8a
cTxXIhzyWnpNmtH2/HlJ5C1xiK/AUpNIJ7PT7FJImKyaScT51Af1Xcyjlw6lTJFNxGpjMe1whw8m
k9tOK5fUbkyOjEtZGd+iYH32VvMgjNklkfNpmeDSHxsW1NVRkJojvC+3LF/HJFtFUn/2/PArN5Jt
n/mOLvL18CcyRM6VrUcq0UiyEDii58Qfn9uyube4OZtUfZX8YDfhVpHQGBljvvI8jIuqtRYqfaUX
4Nk0n3VDMleLbLmDKwXfsQv8U2ewdh7ZFoUlQ8zknmvpMo0qamDZoVa2A713tGFwTbBnTOZVM1km
ledYIgGNhbnOoUsrIucpKonJ2hTTIaPv8sNuqatAk1QpZ5JnrNtZHRmr9x4FRawdqxH5P6J+vZ2h
gyNGLE/6HsDjhD3g06a+9WB0PO0hQuYtoFIISvZQYXtVuAPDXL5GsofyTP0wdWbgpdHeAmVYdH0X
njgza5EXqvboqFKTtJXWoyMRUIiJ0rKRwm0Ysa3ro5XPnx9VFkr0ZhsYwBATUkd6byuH5t5ToaIS
KVCpc6AP/VMXBOdQA6ueSSvSDvZWDKIoAgJliMYN/jlwou65F4WdFuRvRlq6XjE4vimvGpaOYh9v
qhpTb6lcqtS8WQm2uDx0LSZv2AEzO8mxhvbTVZARAxXxW0wGiWciRRMK3AYCCic4HAL0OxISpeBT
jLnsQ+R3fUTdIKHm80B59GoPVtVYpnpXUnTodqlzQMaA7wU5OCrTuJXVHLE/QQX1ixlNF2NupYpX
VRYZyTKwzw0GhqbpFjzx2UBihGy5vjFdo0LlZovRrfX+vmrxywWlzB7MSJ/rgksS1MK/uaY3Z3+8
Ah/IUpkZ/X1Nb0jir0t1RkW/fPz/anpKdjoFcAH6HxHm/x1QiZycusl0StYp7ud08//W9PpvTK0A
z1mcq4Bg51PyT08//wmbP9ZTXQe9Pccc/4OaHvL3X2r6n7703xV+PwyoOnP0yAQq5XV/6QM7r5c1
i4n8JR67XYmEVcqr80BmBY/NY/GgJLZ2arRrPbtqROI/HVM4d/F+LrNVEhyYJgjbEEd7eFWLs5Ys
qa0ho83YENVFAWScAGJ8JHCJ3ZDf3k+c4MuGbRnb9WNHdkbqoi1Lo85pSnSqqFsJ4+RrShg4sWzO
3PAWnpCkZl/+LVv5N19d+5TJgEEuErXXU5g+l8w/BARFBLA4afRgQH72t2m2aVR0r5hEm2OdUQHt
mdUwv0n1Sx5g7tHxfVu7To/YV+8scVlvB9SAEati3wnLs2naVDZ2on/KxnMXPUof6EcJaTFZuENO
Cjd14qjpOd2122zfwgdg2sWcyzFu/hG87BtLUb15L4EHfMemQ4yasCWXlCJrchXUuqVtKHsP44ww
7MJk9sLOEHQyLTOgQsK29i8DeWfZuCM4S94WIWHCJHiheremcypvya9N9sGmvwxngLXJc3/BsONS
6p/9tbcFBYJli1EIlRveU743/6T9/rI0ip19SKRvRKv5qDQe2Db6aGHFg8RmriSYPkR2ykgnS0V0
V2cqxjyEzs36ztgxreFVkwqobr3jxV/Qd2HUZQGQBwQL9VP4TqJCYs9i5MCeNd8RkqKc9ZQKp1pP
vkLmL5UzR3Q4eHT5VMIpOfs7Yz1+SZVkS+/loX5E0Zaupz1L3nP0oCP8WWmghSrHgGJKnYjuiKiz
4OpdtOW8vrQnuC9b7NiOZKyHigCOhb61WDUuxyMEKvFunCA7WBDnRrZ9S7BNUeB6B1KyZGRMPGmp
o6guv6avko2OkqEnmg+0C6g70+anLDXb3nA4t2OErmxSMYd5W/N1AByxSDZ8qwjjHWGPWH5vIixe
0P4GG7arqpsZuKjd4WN6Do9opxAX9/1sHignsnUX+ZEH9RlacQhEb8HDpn+bTJPeNPNR+eD3trwx
+WK+WeEU9LD2+B0JB/+K7mBCiQHkgPzXPhDWxvBRadDcMSnmAltOoAtOhfKMSOmu+65Ch+M/aF1y
XlK7+oTi0nVUBveEIVVHjPkiYIWOvWtakMs8PYQ7TbXDnc/mhl2uiwijsSUaO/rKVbNmIJdfDJHJ
KgvicSuhxpaXbf8imy4vtLqq9sQpr6sXRH8gmvMtvz/Qt4g0Ol4ShnnT1Ru2TJ+icMm4OkWuNy38
R/UTl8RLd8Z8vUec0/pO+gwlGUTQQt5Uu27hfeq8tZ+GJ9/FAmYtjdQVn3WoFujxv+JH8wUZ8cZ0
GJAevAf/ENuWjXnQZpG/YNO3bJ1x5tc6EDMWHlxaOIeOuKDpd3mzYbJnNeZ4qHbK3WewQkadbgKK
siso/UVT7ehtx5cuWKqfVJCWXWu2iWBfu1Z8ZSNv7wX/q7RtbGvHzv5iHgpodT22bmyxTXdHRIr6
Wi4u2vDa13gXLtIoI4CEncLw8TuBSMQGXElZe7N+H+ea6jIhqWYvm/cqYnPee1Q8OcKVYoW0A6Xr
Uj+xmYw3emIz91iwvQ/eqBiVgW+rFxdWbwsv1hbGz9pvN7kjHeobbomtuB5xqd6yw4hPJdqRLnym
op6dinSxfP8Wa8vPet0umpfwKd1xOCaMX17ac4RLt3tsHllggkErFgyjh0vOAWEsKl7ThWK+cMbK
+VLt5yxRDom1f/FDvhN1ncYry3KVV/HWbKdVvSSS26XUtvvl/H8NXzsifIPMbOwuLN4lJzimmwgh
lw/u7O4/4KFgLE51jUycZQSvufohPvNLRIKjVajJNcpWKQ4ilVSqBa8IkyMiPQXjWZFhJrAcUD1O
ILTeAGPCTy116k9xCSkFqzfWG0atVG9nX8AissHqGgqLvKeauhPM3Aa1S74AoldYwO1nVdzoosH5
GdFBDx2+lj0/CH4G4qeCJ4MS64F/D7RtR4rO6PCZDKy01KLEtqPhUhI3EplGfKTPwr0kvAnKnf44
MOZmCpt/MMWWXq23+sWfhy6u4erIkXbgTdoX6cij2O97BF9YOyvbAvXEmGZ0RH50A3hBgygkDRnt
rbvk+mEWdyjptuckGoJLYCwiMbRNDmoh3YotgdUm4XjfoOiG++jPvpa0XocPOnyV5FZ53XZq3tUQ
TsEsgFU5NPwNDQU6p3dPP3jaKYiAy4A2S/B+ku+uMLYeXA/sn5+DnZZwcr2p1QUYEC5fZgQI75ze
fzPG+ZFlU0vRqa0m1vJ4Q2eYKfKImjtxlWCwwLFrLYSLxcaB5Tu+CbDTCrzselmkjMCOnN3PcITG
ySmgHDA66sbNhFQNiVU5kyQGlGz8ncO6Fs6jnWOhwvE7LbQHS2dhvcBDNr2ACjQ+RURa4kJpWHH0
b0kEtNshp3NAcDcV6tqoT1VAkAZDHGDpIpJ2zsYt9vYlt0V4b9Hw4AdrPpOBgcd+8Pa2f46Es/oM
pYC3sACu27GKR5FFVuByhIdv5bd3KFrI5mTJbsz37uBdebeAjHYA78DgsXZiuPF4STWpsBuJh4NV
mztfGZinA4QyvN3pJfnsSnLtaPb6FYFPJPVwsxJRlerfunDiJdW+xgF+4TuZ0yKi3p2prHT2bZWy
CKx/daFvmbLK0F7kb9T6/5/BChONvwxWfv34HwcrMsW68ucc/r+baAIMCYymiCdFQdeNeQz/Q6Gv
zL9ukLtgzCwbhLX/K/Ql5ipwdSyiFizF+EcRCwCr/1Lo//St/xpgGOhiqg2iIK7NXv2c8vpEgM56
nPddHtnC4yuBcisN1dlUA1+Sn6UiWEq0nfHQnkoMb7WFASRMV1izLCrqpgmWAuSUdOC5w//oM24W
ee5SMIla5KEghCw8tU4wQuXU5kH+ZyHhm6kep7w7CkFKwedpe1UNTzCnFHsQZkQACVpSjQBJVJ6t
Xr0XGrWjofVcRIlyCvRZEsWbZ+wlgmoS7F/SDhbhKk2ixkVwxhQUUY9gcpQJTxY2TsFgi261Ky2M
7IhipvQozYTy06fN18c5q5ZNevCgBw/FsImkPVE4jtBfijrCY4BpQEUKHMTPihDTcU/TeqpjO5fb
3RgEh8LqHaxPk51U6OyM4tgZiitrMTcN1IaWpBtF1bZq8TApK1O4DjkRo2LzpSjdJ8sNgKN+uiXV
ZwYdM8jSvPJjGmZvfardSkHYjpEFGbR/kjLtTt6cSVUY8UNE6+j16LXU8aku53EuNxK+wHTWCfoj
1SPoAf5cO1faraEqqxJJZdahku3yG6Mc6ty8WhSobqxYf/W6UnWsRAJOEBYrQk9ZqkzlMfOkhQ8j
LKryx3DSCJDBuG4lG62EMkB0TYDiLBWi9cTiWCCeQK34SZT5vZE7Ryd+KBZBeepsvVF6lvQHQ0jC
szwIjshCv9PNJ71SMHGUyHlEndgD4Pj5uJ+a4jq0Xeb0UgGZxyN/KTXuEbNqsmBpd6D/YlIVoy8t
b++hKB1HIJVOrqpuTs5CnygUHAAP9ERbDQ2DsUC5GIKKckJGe9F6D5kITwkHdaIXp8kcRDTXMirI
rj3k4Pn9NH5EvXdI9Zl3YCoHje4lVDbBpH/4Rrelhyal2nvKedQhWJ9KvzpFsf6kIgQVowr9ePhc
wxn/945QiBZSJBPpDAQuUsZmg//fjaxNk5HGjyPr/+Pj/zxZjd8UVWZ+MoO9fh5ZG8Zv0AwUieQa
/BBsRTk+/wyvYU6iMTxnWA3zjohYvqA/T1btN0My0PhYmvnHzvSfjFBU8dcRys9fuinynf3oSwh1
QQpyLSpAnhPPJTxlvbCWBvWOwuKqySi55T4w9v4Q3QXTeBXFccWCdKdq5TMr3+uAYgTS874CBj3G
09Gw0l0M/e6gkqkXTCgizW7YWKz0LePkEa0oRAQq6TgCjVJQNpIGvjbT9G3LGRCm4sEiI3YhleKy
b6RN0KiHqg0f1VLCdNqZKIs68xxE3V4d9U0zB7JZRb6hEVnXKe/VKMu/q8YjyzEAcVf4jB2JPlRV
dauZ/cNEetSAb7WvvqM2e1Csdl+IJUXaJH5a1s033uR6eK0iYBITk5gIhUNpHCxF/cY9rNuNoN4Z
DePwH4hb9eD9DwgzCP9IJAuJZ6yy2dSn53Ls2oeCctQzGO20tfeaS+KKPWZykpvRNRoDEQZjdtZG
CgYytYOOTC9CL+tPMinXOmTJIa1vlhdckkb7VtBidNWwlij/q1HHdRWhklCHpwIfiCK+sTm8ehjX
5ax4s/xEWwuZxN46b5xOm64QO0fWiL0rk72+Hj1kt0PHQiD7FPN8pUs0zpJEbVnYQ1mdxapbKz0E
meimeNwp8U0oQTYLugpTQ3V7ako59O9ymZHXGkYWnIfkGqqWK4varpSIwmMuEjFZivJprRTmQzT0
sMEL82g0pCuK5n2qUwmZf8q+lolOpp5SoLQt0ASgkl4TLzpICfirSJQBr5muxtTfyXRoJgwEctjI
sH6rAbOoxtai3yQ3DqUQdjRsA8RuOoac7a0ZkZ+S2557L0Wv3ryBG7bDCToVn0b4KTGCDlG1KzkZ
ksCvsyjdVPRfRAZfuirbdz1fMCob/sjmdVJ4qbhFWz92k0k8RuQ3JPl40vrxWvJG2zAg5dub2rda
i16HGlPD4LsdB78iZ/i/BOLnsTf4g3fmhhxsNQkfGjbxHYktli5wJHfo/RnptP5ZHvk+gs8ES0NO
V1Yl55bLsRjWJa7tGh2orH21s8lgZMHO6ldEAUzHQsGAIUG+oxOkJL9nParTnm4GGG6Ac2TqSDgD
OED3VFqvkoYEj9ZEmS6WfOuzDvECO13qe79TVympnGzfTbV2YkwFAtnmiq+QeCMhdh59TNgB3YDp
RqVinrA/6dDDE+IJpKhfkoGBJCslVTlQmJUgUMa1Xon1wSjyczt0mzB4jWp2X3gY5Ea+sED6CnW9
eQzU5jGexRajkrz0iSevBdm6hl3qNBktoT6i/YKJvGfjfRVHmpSQlUZhnIokd0YmUBouHhV4Wonf
vMbsmEflJlASeODMvpBaawWDU+QXC1NMV5WBsUmbMMvLhe+K+vgYS6O6iIWRxklQbtYMjC+ClaIo
u1zSLq0BEK6STd4nHp7NYBcPGlMbFdFBeqlUliCWyMwrjPj0Fj1z6UmOzuaGvT8Y0r5gauvtyCx8
TNjPLSkRGGxlIiJsnUwQWntoOs3XOBovZd6vCxbfoZRcJrlYCcVBB/Pe+XtJf5hMChQGm2P9OtAy
B71qx2NEu6nBfvXF/qBJ7VrrsAPwOI1dv+jkNx9yElLrTRFFZ4/85JhUiM4U10mOuK4dRcCGavZW
Z1CVQKRDCRIHpF+9uYhkfha1N3wpSfLWy9QHOWF4jc7UYpR0RM+lYYNsRf4mLEPdP+UDdnmqCw2o
/IQESxv6Jy8VH+RR3ZDJUeKbCGE5xcIqKfqLFIubNmE1H4YxookvOSw/RzOl/G3FV8/0Pbftx8Ct
vES1/721CEZBBTAz4RQSCw/Z4sL+u1qEOPufa5H/4+P/U4uY7MgJm1e4Wf6IXqXg+FOiJf6G/Iot
kCpRdqgIsf5Xi+CRZKk+58BqRFv8wiU15rLGVFE8zP3fP+rylN8pBj/a+n/+0uktf65F1KpuxDbz
Jjo7BlxzgkytuuEQvEpJZtmBkJ1bk0SyYQrvDWEwNfO23BOfDWGyGy1cFajW66p6HpGx0+2sWj9C
JCq7bV67uhiuGzU7F4zeBb9+UVIOTu2aNvjcJZ7IiOmo+I4MzS1Eho4cVr3SrMxG2RMLh0qN0xvZ
VjD6kAjDnZUBWxcR85RjtAyYuWiYgOD6EzIp8S4Mcepz0BeE1JcFLDYPBpCQTSsTS+FkvmZNB02C
nKpevA19wc77KVdK7N/FNtJPaaltwzhYpYOx8ODKgAsq2mxl1DgqUmaO/os6kDRbeWu1JNytFZdW
g6pYeq7ExyB5URnqlslHEb92za6dojVsVNZi/rlWDkKtIgomJXtkxtQY33lWKavMajB2Cfe2FZq1
pY7eZpqjy40kANXPHiobGwhSVX3i/gOUbT3lKXt4gPdNHslAUoivZsOuefp7oHJYqDqDINVc1qP6
HuJ5HPVAd0erXSso5Lq2whohP6i1xuIk2BaS/GzEDQQh1OCN7JL0Y+nvg9wsMM5bLUHmFWo4As/r
SkRcVj39P+7OrLltK92ivwgpAAfjKwnOg0Rq1gtKkiXM83SAX38X3Ncd293Vqbym8pBKZNIUCeJ8
w95r2xHLCwv5s5W/10nFFJwJp1vFu6rySR8gaiQhWaAkAw/avpO9qDZLscHc9k0Ldk3buCCDXF9B
bksDa+ibwtW9FBjSUD1ZrIaS2F6HYf8u4TYVnVyKHhyq1eiLsMVwVZbJ0adTT6dyF6ogDZXh1Cik
Crpg6LOcUV9Z4zEn/8zRAaE05S7QgoNwoDR1Laq4ZML+bibWVphPSn2LPmuJB3IlYW1UtboflPmi
gx5VF5eaQWo28abBIsoH90YK9TbXqG0sYhCUuVku0gF+CysSyDiT9dAjxDM6l+WMpkLe+NKjdzcN
X0060IyDsomiHQcQuhIiWKA/dca1td33CtV7YDtryqddO85ka8KVbEGwBhq7PnShWAuslRSH2SID
0yAzIhxBVCgkFeUtaUWQgIKyOY+qXA3OS2xa3L0jqH3do6onT5XMT049svknoCIRD1Ka6xBrrt6w
uewcuWlj+9bI8RWkbfKYV9U2g0pSyrPlFhdRxo/yQQuVA2muMH/4RTAzykRJ1opBY2AZrGZNLx3V
jU1zDwycMUIu32o5si5J6/esgVKgMc4ZIu22yes7ZR4R25pnwATUaliT0trZ2iGt/A8F1KnD8i+y
2pUrg+w4CRg8pc8koaXCZv4+OPqME6ICUoqzU5A/VxjLzHlzxGOGw6yD126yu40d/d2s4ocG6cY/
/AxDBEbdiUqc5vovzjD7v51hvz7+Rz/NOFJFNGSgPZglZnO/+ucZhodftS2iBhyVP8D480c/zRkG
5hsbjQ34GmcNx9uf/bTlIljmIeL7gNP+O/20mA/K333+PM+/f3X9tzNM1wHQSauZtjpNYI7BdWzr
JXnzy3klrsJhT1V1JUFVBeMlaRngGw57Fok6f5z7HkB9hddY/mEErjT6LlU2aKi6PiHEWJWgh7rM
EAufhI0A87dtYt2MHzIxXMZOrLkpnf1JWUgMIhPuBg31jZ+47ErEwe7iQ6IFN5HfXMcIlD8uTSdv
X6Mx/xZGzkbU/TWkCLUqjkJ/mvZN3e79fnwaIur3KGSTldFjZLsgvkTprqrFVvbtspo5QIgu2jeR
W4eyY+tkVhtuO0uaQLKWFyp0yYq7WdW/FS0U3b2Ol21TY+S1I/3DzGAImK5L+LMO+cne6qyJfQQa
/uCsQwJgmyRd1ryshl1XN/Rs11wMj7gvc3tl4kAosWM7YbJqU8VLpUtzZH7EcbXWWFviOtkLYYAs
qTcJ6KpRV9GZJitVjSg5k2vdi9cQGFZIqi5Z7NL0Meu+TOVHl2r7hhRqCXMq1523sQWMW7ibquve
rK7Hwme4ayYT+4L5nFL7+5i2hY7VDzHh4XaJ6p1t5zs7ChFsd9rKjZ1TV7KEE2JJ2s4l7EZEJZIw
eL0EqW3MBUGalExd1XxdpUDxCPgJg0e/6tHf2cUxZXsyBSmGHLabeoGVKA4QXlV1+xSiMkx7Y1fa
2TpsrHXspgi2HC8kNEpiHsmBPRNqZWSsBBVt1wSkbhJUrWohhJKAOiLYKvSKhGGBZQNNHjFVsWLx
ZhlERehVfPAl8cVaCEIlHlCGmCfu1asow7Hbu1BmYHi0WyYkjxl1xODEYiPJwOtRC49UGj4VR9Oe
auqPzDHXmQ8svT2k+kuZfggqlSB9qdQHTXt2qGEmahlBTTNS2whqnCF4KWnQ+tGh+8TKrypwuL4U
aiJ7RjAoa74K+8i68dtirzb1avTfSYbfZfV4x41jUfCujs5roxBsRfFVzlVYSTlWUJbNfXiUaquW
cq3TcGW5TrhPO7LV9WSNoG4GB0DNqcNDQMkn5tqvNJSVE41nnudkkSrpUytO6nskxb7WDa9kVc6J
ib+peakoMhn431YVFEqKT4okYnbj/UhRWgX2KvGLZ80itpSiVUmn5TCMzypL9Y6ilgyrx3auciPK
XX2ue3Wkle7UrFoKYmuM9mlj35Bsuul066CowTMTiGeCJt760HowO/VuLPVNZu4K12LHC16qDW9G
DTqCb0QPYQ1CMMNuJtznAYOyKtluMFcQmjyFTbVzgzfik9swuBauvIZF+9VMwz4MnrAdzclLDFMI
QbOd5xE2bm4IzAOVsTQ7/VZR5UYYNjceSXKt2w+3AtvsZKY7SYqWjPD+d/6qdIDI+daqHwHZd6+i
ev0HH5J0TYZmIpKelcliXqz9j0YPxTOn6M9D57nr+u3xPxo9/Q/b5IdEk4tZ1Cw4CX8ckjrdHDfT
WXz3vWH7+YiEkTO3et8TJlgu/nRC4ueBnKNaguLa+VsiaWHPJ+AvXd6vr3uepf88cR7NspNZrSvQ
I485upI4UeYhrOf2LFNEerB99mu96ZCDhk7C942LwO9txqzMA22VWMV5VnG1puvlLYtAn/tcWu9k
ZHiF0B8jpd+2enxoYJ6zA9vpPdt3AY8zj/Y5yWhh5H52Y3KbReadYfenkFzQtqwZ1dmnAkVsg1ly
JBmuj+RaIYG914BmVP56jNNDzNQrDpVTz0irZZDZt+IzbTBEdASfkvbc9/UDeKV97TuPAVOQqLpP
8u4mt0PkQ8WzCQ1qVMalDqG9jfqjMNvnKkgvo+uvGfftpwIFXhjt1BJ7Oov9wEgumhZs29HArT3s
J9X2ZKstE7dhApbvautrEC6WG58077S03SczDzEGBiihSntZBZ9Bbe/jsn1Qgnjlx18Q86CI9wd9
ONbS2CvYCrNerFSF/VDpLmulfsr8dCPGb3rtHpU+OKgJgmiJTrgd7v2e2XRYOYSfv7bZyckOefWS
+jGx3+LGsTkP9O7SWo2WLYsEp0hLBwK7YIoOKvqKhNzIRWJg6EulFxfmsJiGd3Nszm5f3rN+3iXY
l+ZWyRKfo2OhIkydW7+1HqkGIaUe41Z9sqTmmS40Slfdiik7GAbCZHMijzY6CyPbMf7bNuQa2hWw
Nh9ppFGfy4EKxUiJZ3IBsFm0icwbWdoZh7DsntpY2+gFibohodlM1hW42Y6lnXv6gYZ5oUqoYS/Y
nAYZ2NIRM2HujY59VTr/zQg7zwoDxA4htA2Ee2W96rpTwLHmRsYyzMSxSBAo4uJ1yuHg1xFaKchN
XAVFhV4Lw0qgKl5RwkGabacY9EdsowSjeToZvRkIJdXMNtw4dgqSdK4Sr9LgN3U5m4iemSVbybx/
9RmZ5VH33pMdN4z5M96I1y4i9y53Fm2sHonJ2xnwdUvRXhNBimPaPYUJmrDcHF/iAOXROPK9e49T
9zYbrEM2kj7CdlJClh3G/r6r2kNQz76yZJWNJoNGg17TVgMWQRkTyGppkktQWsm61+yzFNmyM7RF
lMRXjR65txMENq9C6fddhnao0jaFiagFYWap9lChx8ceq3XfDOtKJX+qHz5qeBEsmKEl+ZfEosKg
Z3WKcUWFesb/uyynjFD1ZjlM9s5snE3tlsvIJLymggbkaMQPgxlSPsg3Hkcm+akdfVS8yqaOHooa
KVICtDwX9r0xo4FDf2EnzW1ZN+9qyRK+Iy/XdZmrixWjWIRUDykz/NIBiZCg781Z6ee3Y4HaTOOM
b6+txZosIonJuGp6vmsavETppUIEPPjMStmUUDF18nVKbiLF92wuDnxVFHIVZS/z/2RaSUA3qdof
G8PY5CVp8mOyzbMMkM81zPEbRJzOuIjlQ9xAc0Fll6H9jPhkZ+nCfN8QKeUFysqYaY81DhvHMm47
O/JELO7IXdYYI0X33Fm3PqRoI+yvjKERHo3v46CvMiFuWs0++OmNUyofoVvs+246uohDJ7t9qStj
20z9t06pTpJtV24P3MPKh7o3r3xgCJ6ou02g04O7+uce5cQ20VNiYp2noCh0/uIoN5HD/HKU/5fH
/+h3rT/4whqObWF6+vUoty1aYbaX/L1kTfGX4jb60e8af1g0vCz2aXoZ3c7UxB+nOT+CY+E6HMy8
aIqIv9PvOjzRL4f5b69cm9fLPynw9SpwU9XoEcvqx8YklXWErnwFIsbCJSZ3dRUyHCVPYGWcpsoD
WXXs9iX3l2XpGYDCPJi/ebBCfAFG52KcZg4jOvSMiAaPOy4Zlp3lTTftWmOjgb6iQ2x3p2yNU7uG
NvQOyKCcHu0nRAxleGSPSpeIXFHt74oRUsFCs5eSghOtJ/El5oJ8EcLPZAxS5q7HVFQ1W1pK90t+
ocX8YmfEdxqgd3Ysv/jSCwM2FzpqZzjkCDdvwAmEb7SLuZ4e/7mXOjN6SkuTJRizD4FY4n9WrcwK
GZD8UrX+5+N/XOruH+wY5uGJpdv/Mnz/u2plc8HIByO45Zjm76MdskBsksz+lK79uNTNP8j+UrnU
EWzY0Nf/1nrCMH+XSvz2q8/6u5+v9TGtnD5O03HbsVpUpHZ0R7mv0AGEOEUGwUw96czyg1l2tyEo
F7myn39Ejurvm1lmyjRVZWdnUGSarXlvGmRLtvqin2hVTQJnhtaDdXYUDAzyetwDElu5FfApjda6
XOaNuKGefSDxfpGrcDHSkYqj3wnbJIvRXRhO8k1riyeNYI4BRWZhQZRswDtCu4/BgLHyrfCPGxn6
BnWcE+09PW/ODQIqJUKuVMJpHrWdNUBFtiqPytFZFDV0V7XwvTJFsmS4N5YbPudWvAbydtacbFtb
zG5jQI9pZnDUo6/u7tv8Na0gnyETNrB5V3A94jTeZNDXQlb9qLg+GbPfTGRIivYjrlE99Fa/HpXn
AFWaSAPEpBzgU7bSAK+PRbghrRknQ+oxw920eNJASFCUQbOfdOh1DC8aV19Ry3tuXZNg7C9ywaZX
Og9Rh3BAb4ZNZ05vWudivQceU2oXpXeORS8pA5kG18PSZh6nTtXGChF8hLu6oi8HhJt0sDmL6DDV
01Vv7PVE9cAJv6s7ayl14eltvKvJ4dVjZ0/DtVGccB1PIQz08MCMDZ3atC1AdFv64CE+u1HQyvcW
NP8CMXuGX8Vlnsf0X1Gd55S4y7xJ11HF8KEb23XXmfsmaQmKIIcgME+DBTCOoY9ktJFOj7mZDZse
z+EY8hFYX0nU3rhcl2MYkVuDsbqSZyAwJ1PBXlJJdaV22tVxbksimX3U0NFAemXtrgfNgk8Fg95Q
CljMpQFeNPM9P0q9IukOSgagi6DmzKi8lnpO4rKMmNEYQ76MBN7A8MOvn3U1/ZAj+Uda+2EH6VOZ
lZfJbPeS0N8wnw52kp3H9gMH7xLxx9FhRa+K4SuGNIAy2/UGnciv2DyXebSTYXgDzxczAnIXuB7O
MqvCTdxpXp8A/E6GlzBEoK9DqzaV5IatxgciTLpG9aZlENhLn2EQVX3l7O0If0cW6Ig8QbrkzmNT
o/AuTPgBbnUKENUV3PRj/aFy8YRGMVQ5pTm2Bu8q2o5FFXbrSseKKArmG5m7SvCKKL6xnazpyUrt
VSvsbd50FzdQcAZVj3UrsYDxcx1QSxujBwXfaEU6oRPBKm+UR62dVtTZW1mYCbAJxzPcsb4NBnCA
Gep2Wz3YavPEnBJ7GeuMSQ6fdRFfJo1DTOCKRxSBXij1aja5i052e83u0StUc8IXnFMXgl+uEEIz
eB1pcI3yllj2LrUxqEsduy7v2pBfpyF5qKXyUHA0Qk1QjcaFh+fsJPnjeXjj2ocQc0gD1RiR5JoZ
6LEyu3UzYa5olOcYgQirwmWrU6Wq1muUg7wGLqHdTb6vf8jBSrb0xPG+6ZKl5Yt7o22e8yZx6DyZ
RhuEX2SYTjr7YArO+yTbcR9xI23ZIhcw+ua50tmODmhex25riVPbI9Qs860hw3WbIrLv6/LQoFfz
uTyMEXSHEp0zJ92KZrormVkaEJ1zhbtF8Wzjxcgz5TCMTCFNAnnpjPPSR45ebH3/WzC6K1g/OqnZ
CgaGXC29GLJnLdlTBpgByWqh98xniim+6sy990HJRJiw7PIuG+8qt14lTnRVrOg0COgKYJp8zAMO
cS4KNtlR2LvBR3/U0ZCEAV48mjdBEFQUK8uARBcFzBG0gcx3Pd0115abHicYb8gxPB2Qbh1qa6Rw
Zzd9qzFcKeIWNgUWKGcTwd7OE23TwZcrJA6wemYTEcnRNiAhmOTW5Xuusgccmm1MlF3psigO/Rgy
nqBF6q7ZFBytIfuSSfRUu8POaYsMIMdIlFNjkwosiNsd5VeGuqjyHbDVYh334ti26bCIjXzbZxUG
5Qxgh07AvGZiUMOMbcuaC7AMP5uhYClLvgXRG3VorX2TpeA/uGQCowbjDY28Stis81fdge2gy/il
ZPrPx/8Y9EGQQyRi2RRjc3Mw9xV/DvoEmlOg1jMfHR7CT+pS8w9QCQTAYvulPvveOPxZMmmuhm13
ht3NulPt73QH6FZ+aw94kp9/de03IILtwxURcYorJ2Bzb+glwUS1MR2yNjbW06g5MXbMzv9W6DbQ
eZOlNCMFA3dPhl+zAgmc0u86DuZRzd8JgGnFTK1CkKDmIHqj4TbBMmSFwLDVm6xmTtXJIyiUdWly
J0Yizdx8ge99V5Xxzm3RnKfJR4omoEF3nhpEMNh3fWSzkPgwq/HcQpCyue8aFEVhS4pp9s2enunH
GeiwYWvaswE/q8iDowPJn9Z6UVofWqzt+aJ4qgkC0409nRjLJv5MiGluDumuW8ZGB/6nAJRZ7kbV
XyV2t1MSqrZZLpm7Ybioqgg6bnkoA4ZvfnCXqGIzECc5b5W6CpyDC9VL6fqj77wETrWyBtihVUR8
IvKTxGrRXTXXPrjI2rmdlObeVSDjVC7ENGWl5tnGTcjK0QDP2jCoe3yohX1xpgrbVyC37cBaJYhv
8tK4KZJ+59tPqogQBeKz5fsbT1fbnXDosM1ziCkosVFR2vTaZZxRMBPCdDe6VXq2+1bqlTPQNSIe
bxqXUoAXHcvzYGnXANdF4/en3i0wNCWnSJjQ8mHF5EC2/fEyGN1WZW/gGO+dNE86hiSCOQlvEqde
rVkwoFNoevwDkq1MQVQFo42a7Byh7yro0NPob3Bn2EO2oXPBzKpv09hhWkSETwsmOwPuN8sxGuCi
oN0CrNINbG6zKq9NSavXuHSlSB9YawFwUV+62e860A82wYMAhBeSQesAZqvMg888xnVgNKSEEokS
EzFADKu7S9CNLF0ZP6QmCx+SxhykdK2OmRGvWwA9I6vhpSXyOruyS8wScA8Cw0JGp29667nNlGMA
OiF3zb1Wmxn+jQmCO/m9aXrg/N/wzq01zfIKbAfojjcmMVOO+aCqzJITZCBkDwzzRZ/Gd5bD6MZd
1bNtKhTbsCF71wLibqTnps8/le4BylyPITF6aQq+bKHyJIEwZRjCJ7cEgSiYK2KyFKSUjOENv+lJ
wwBJaLu5aBW8pgEcEA1sBZZjy8j2aZySQ5ydpO2suCBWZk/15quzY9rlLezgMO8HWKUoijoW13Xz
qafvUaZAUY62ogX1bryKngqh7oa1pdmXhr315AdnaRxcLT00gzHfLq9dB4Q625eIc6xcwhYi/C9u
uXintejdwwgwQqYD73Y7rIpO3eQ5uaGY68yWy6H5KpWXikvIBsjBd2ddSrSSKfgLdMeSskQyQIab
tQWjwXUWyrdZXtWDeM/imAVZ8DrxARda4DluF618V7kFyYdHFb1NKI3k3rFHzt7wvR8wALZkq6La
LgBTuMy9m8TYNxFe7vwtH6ebMHOfK/EyTQykgUL5zkHrbm3RvneRiusEp0rWw5u0Y2y8/jbOJjrI
2rL+0UcopxIYtO8J6Lpj/MWADaDt70fofzz+zyNUnyWMtkkexawn4Zz8cYRqf5gabFaXFd0MMkLe
+O8B2wynQ2lim0DvLP7IL4ISw9I4VTVL44/gJ/k7R6ju/CeE9ZeXPss9f5469IVThcPQG9sOr2hm
0lUn1kYOKJ91wqrC/KGrSScxR7DelIdNRNaTnc5XWqr4C6tuUVyXZzZlbH/sT7tplx3JaVlOOa1p
fo5qProNMvkSG+2r21QnLZZbCtZtbBOnxHc0pCnvcvMcpp/+WJOTlz60JIZPvuJVSrkuM4zfwAtY
Ut+LAZ2ylviYVOcUghEa1mCOn6luHLvW3OsZm+Q8f5oUbjRaPe+Qs6OSFHcFd0U7w2LPAiauw4/G
IOCVRghLs19foxZev5UvizbYJrWFAixmIM8dvJyIbEYiSCbs6LKaatvmyPwhYMVdSuPBr8an2CfE
L0jT59zRNhP9h2GSmaVGvCmCk4r+vgeq0e8c7bmv7lUkacteG49pVS3SINmUvXy1y5z7dOypkX+l
vv2iqPKRSD92EPl0DRmL5H6q6VeMVgtcBv5C9ASbNR29DqbebZqKZxXnXqWqr5VsGs+dYiAK8lwk
+UeSkaegKttJ5J6GGK0ECO+IZu3TVWcpNtu4a/d5DQ9HgW3bdhuVTVXaZNtQ1zcgCzmRHJpJxXqN
LeNQ9cYaC8tVC01CuUrxwkWCaAIwYBwiWwHQajEJbcJsPXQ7X4PmoCB8qLmpT8EZJZImsApLdz+E
1gkg4zky+k2QBd8SntdNi5e+TMZFC28O4T85aC3R4+ZO17qvhA5pnMZV28f7PtS8ssY7UEmmXCNc
lPxaw8vtJoOTf2CokBbfDA4OGwdjmzQXtdU2dqlunIHxWV3eOKEDUTUgC6TwpEY2cg++vWMLFEMG
SaC+kj7U+szaDOYeNc534dBbV8pDhHwvRJoiDZ3UvVcYsvdUhJ+J1WOdRCeFVuoSiXxTptCKWLzB
u4LfmFjoRrpyyzhnGwb2iQNwayg+PPu62akW1CQFyGObLoFbLgygd6bVnHtfXeeRti6DYDtA18hm
ZyEtG4oaqlWjXWVhBTYVNWDvrNWcKwAlkxFDYuyU+mrF8ZNLSRvLBI95wGqx3/iovlBHcq7EOWOx
dljQppmbXgVOEaD5mRTCe97ElKQHDoLk0Z3g6vkj0Ea9AZoezQuqKSgOuRKcZJutYT48RBra/rCR
u25i2+cE5cHqBuTM9v1UYmpQseGnxjczYlam4zW1R1cuoYGT5Wke8sb6YiP+1E7NMQyzTyVFJP0P
7uDm7g31A5NpHX28xUHwv6QaqCR+O37+8/F/Dr0FG1yelHE6k/VZBfL/xw/OawMROaJF5I7/fzL9
2O+Yf4D/xl9CRBHMVF7Oj/7N+IPRDzIOE6W/wCWu/53DBxHK7/0bx5+pq7A3dV4a//Hr4dP6/eSM
U9huA+Vcz1k3zJ+C+4H50MSYxW6h3lcscXBh9dP7lLxa48YkTi190ExmHmQCWeIjA7to6XdJQAg9
u/g8MhYN/t0ax0x1lxG8YT3YJnyi4j4n66C13gXwXnJjSpRouXjXOBnU6FYN3pJ8r6bvgT4iU8eg
rQG9fNNbBkol327lMmBCCkAMpA0MI30f9qe6vp+ilxxuSffh+ETmyIYkZtDWR7VG5dY+ji3D0fop
0nbuAKq0vPY6i2JEU1boEs8HksB+cYZTR20ekfGODVy5L/UnGb6bCvzN+h1utDmChUZc17z7Ld+/
G9s6WtE26t7s4VstCFu3+7Wh3Zdo29SXtLlYPm2OezvhaZRswRUDof5TrI0s2K89fUErbmx/WhjE
0eBVwp/d2c+TkS1UmBAW4Mq8BwiH3VvuxuRumjENc6nIW09oQ3Wb9WwMwmewGwb6dTW9ts1JnW3q
gHfK175qEbt0XgDzx/Xf7CZc9MgZc5qIMufTFcWyC1jo+8eyfHEsAutYbcvpveDDygDUpQTaIqgM
lGfTPjnOXTg+VtpJhfo80aXS8i7y6A01+kCAXJF/+QjyA2xWIG3FxIfjPI6YwZt84nlrIuq2EJiW
mvoOTX5Z8yHC8jHttyaOlrJ/6nBgBaCJVNOTKkls1XvPnS7HIZdqxmY0XkpBRoa4BdK56wXezJeh
+ZYFe2FdQ8mgjT1gDAew7veG8iwAsKgxgjhqooTfVucTLTBOXiM4SEOaeAGHqQ3qS+Agy7g4SnSo
jnzoksceRJGpomXHPN3tVN6FPilX1CtEYEpSZm96wi7weMdltTTqT8W6T7KtPj3nwyEQJb6qu8n+
HPKvCYWMn8ZMLl7S5G1U9J2GSsNUjpEkIvaz4YODsrjLbXejVe/C2ZYcBXH4Kvl4A7xVEUyYttkZ
6a1lbwptO/jdfijB1BTYIPM7nq/XES7Ep5htkF1+uNUNTTuswdNE4ElkoZ3t78e0OOfDKyN50bkH
v/k2utcSL2FsIeN1BEQ9bTOUBwfdozhF6HKb9OD48co2UvLBjsX4ovlkesHriKy7Iu4XeUL5YAyI
JuKFwCtv0L0YcUKY7ogEGfoAnsWu2uSMbPguD9m1ISJ4krzh02XgBw0ZTZHENpq+cS5u2u6xxWeW
4OgZEzrb/JxUuCf40DW3XGOx2Eg/8lwif8YcVtr4GvHjTB6S8q0IPkq8ZZNSL8t8N7TPYXuXGNfI
NiC9R+idTxFz8D77KiE/BPZDmIEicT/HjBCekTUBEUrjTueeI+0304RZjii2+7R7jWlngOjYruC+
SZiOk2QVZJcGplrrYuqUZk4vrkyPSXCD0+NqvLCO+UfELLdRKSXcAsAUZsxLY7sDy8KR3EmN+IIp
y59E023bOPYmDJChq6fLmOyDkSlHN372GemR5oQyKkFAUyyNwbkf8/AhniKyi6tl5HTk/9rjtU5z
9ClxuBvx1659CVPBLB+FOeU4T8d7vZSHNGR0biqE7LiTyXw5FfvcLtaVHba8pXLwtArCSmOWJ02C
qjGCVx/fZSn9YhcRsMiKDqJRh2zJSqxbqwKGgKQTYkFh7aeBamwYYY1VFTYet0VGK0t31/i5/o9u
WR0xKy0cnPxAEJ2/qBkYuP5WMyDe/O3xP1pWFQ2nZiEy/956/tayUhggykBR6urfV97/blmtP+hh
3RlwQMHxL+fEj6oBDK49PwYLBCRch2P+b2AZsQv+XjV8f+ka2hR2OFwdtNQ/t6yuWgitlCoyrosP
vav64NpwYaqIBFqR+BZE4QaSR0ujpPvyOmTf823T45CcsoS7Jrlrhf1CWnbqPKrje/syT+fuS+wH
wOX29ZGDsHh04dqROw+2Tiyja3rL+WPqi+JqLPubcq1+dqdhoLL39M7rTvZBYTmiLwfwRQfy1UCY
sPRBxs4/bDGmA+O62yjx6BAIwFmaGBkWxmd9k67FAen34BAyRhQXAC1PCkTUe6md0eR77Jo8VQmW
Ef+e8nAtdWglwMeDfNiYKAMZmT4j5Q6pbiDNpgcS480zwvyxWNvmq1ltEnmJimX5nsIuY08DvW0M
vJDD9j5/C+hNj9MGUuVVnIHDhKASRnb6IISXZcoSbjHnF37YF/25fMzumegNR+6b6XiTpgv1wz2N
62zHJC1B6V8v5J7og2W7+HA8d+l/c3b9QSn2DQj8b+KqXTme7ZV6252bq/4GRC+qDvrbXIC1l5r/
y+ZKO5LIIhtvOFuP4jiezaN9aC7tXX1TXMBr3hWvJVynd/FePQCb4bDmNbBZbBfJ0vAIXlz2+2iH
ELQ4hmf8xOZmWJer/FCDvJMHsTXXYj0i5YTySMN27s6Qbw7NadqmyhJ92/QE+eRQljDUFrF3w+Sd
SwkFPei9cL1TQEot8vO07FcUOD5uMc9J1swH9WrHxIQAiKUg62t6a267u/rhjroL1gFBegozWS+u
Fmq7QBB64KMk/vwsH5ULhwqaQmWzj4NFtS7W/UM+bspXDXveUhD+gVzC2jCxntxldWt1y/xhPJSn
dE/O70fE3ThfNLcghcArEHDShV7CR1kpO1wCtr3W4v6pAIyoc3rC6HI5VfKsu+o3/jrY1KQgLy3P
8DT1wnxj+MiO6SOf4LTXuBgoG650crftgVUJSP3d5oO3eJcvCCLxgiVbxY2xJnByE5+zihdBDT5l
nhOex+EQYV1chhVxNaBtvrTq0FoH6RYr071VNLK7j3IEUNRsiafZRAx7mD4Y/k2eHzr3i4ThYMfR
hiDYggdC917Ur4PL1xjqoqOQnLJIAegBekZ8iVtmKbH1Q1Cw8KlmVxuwILzjSxOQdLrINnIhn+p3
KuEBUFq95EEuE9IX/2gMS4iKkjEHbz4c7ImjKjyWDaoWreJL6YiHWrP3aWvDrMjeFcilfHrZMz5a
Uj7wshfpJgAh6TKAMgskznd56wm6+F2KE9TY/HN7WJdIbJMbP7QZ3QBb8hfnEV64X8+j//L4Hz0s
IBu2j9+94d+b0R8NrPMH204DWzlePFaKP+d+0KfSv2rwbb5j12eHwo/DaBYoopZRmbr+fbuB/h0N
9rPd4PfX/ZtC0Qi0XjFcssWtNAqHBbvwF72z1lXovzWRwiLDRmPTSJQzev44jVO3dmNo4JHOcTCM
fGMCQpew0+hyw1ieU6aXF3u0Wdgh6y8CpoHInVzSeAvMafHs22ru0wSCoKpm65ZEowGjP6QoiIgV
W5TIfwrLY4trqBtp7xhawce8bXERpAkAhsRCOAzaUD3qzzW43OSsYuALs3dM4grrJiOXRyV9zRpc
fmmJNtrEYVdc9Dnb0hpuQ5oQR9FPEUolmk+URteuirwQ8UMl30ZyH/i91kYwKNwVJKaqSDcjxfOD
+B0BlbYrSmOdJ+CzhL7OZUCxa/HdLEbmpGOdncvaP+g69uEekZE2bGPi61M3PLqR/X/cndly21gW
Zb8IGZiHV4IA50EUqekFYVkS5nnG1/eCK92WlR3Z4desyIqqcAYtWSZx79ln77XFl8JQ6QYOpvyU
5rGrdY2j5Ax0bFrLzLpYEom9TCEYbg47UQ5wyTRTujUk/hQ9U0gvRa8CobIgjC55Q0FEnRwnHvKm
ItxTaHQurGlfSxZcj7o/RjxzxNyFn7apwuFcZt5ND7D5S+I68wPsMXjkjBrkKaYasXYFhUUKw0yi
E50cko2cFEtKsY6GEXNMcx5LZu0aVslhEeKy6+D4arnrh99kPKQGlHwdqICZf4DHwFtFBiHFjgLa
qxeWFgqkORq3BiSHUngXVZNwSIkJsFrZNL5ZWKsXFX33L6BL0D8B/WbZ3IKWkwQcoo+cTtOKDi1F
gcubl6uoyVfapBxb6lbkjImwLh8G2Wr2fW3NHYU5xbNK/l2ZvCcqreRFH1YlRhNsiOb4ofRJdiIx
Mcash8dauqXVliGEDmnyaGNbyYuwaQDhR/6TWlFXmhuHQLmaYnZHg5RHdP6ltejPgPkv8QT1uZPU
xkMeE5LmRlYq6bjsWX4aA6DOPjvHaftUy328M9Rio6bj1e/Y5bt58r3jupcRUIiC4hz21kOrC8RB
2/i71aTatSYUvxis4TSRmca0j2mGWdRuU+Y+Mg5Un8xZbAuo08TK2/ZBiiRitBL9ep/FIvqq7G0k
VRJsj97SsKkfpaJ78hPEDTNorjAJdNur9BrNHDgCQgBrdm1ZDqGreZD9hgF+AFSd7CTohExyqwPS
pF98rdmLQXkemwbU5Lj1CLsWoX/N02DDH1ha5NBvK4nmqwq0s4VxC/x3UaqOn+NcompGCfiwWVwB
OmiWIUpZXF/jhAZRLDMfOg0mOOi4ElVSiMGq2wx+u6yLdxAsKPDgbhTZ34PdY2ECYWhDpb3OXgNb
lzJZwASxCmaieV/3gK6ycN9q675kuaJ2OiOyqKf/YWV2jrLpzCwUfMxR81kK/RdlFmvNFzvy/+P1
P081nPf4+VUMxH/TTX4pszjvyXFTUyJKbAAx2X9eDDJKUX+iGYau4Dr+5LzHdmMpGivMH7C3PzIj
g175MmN9+cZnH/bnGSuTav7ieQOsJfEjlVsHhwWq5bq2qXU31lKIW/MxRMvLdIr5bIU6CK765h5U
h1jsh9LJeOrHq6zaVuK+Q9Mr8OBH2q0GMkjnLPqqD9PVKqSFFmAIUwuyyUvqnyFLZu2uMF/oxbCD
YmOpa7XfYGGm/WlY5osnpjxQlrZZ2Z1G7v0wRncK39GjkVw1gx06G6kTJeB2P2AkqQ8B/dTYACGY
QRynUHs4tukuUdhHLY1zz+6Oi+ElLkjCbstip63nHDBF1OOyxkkNZPtJEmO7L3zq3epv4dggMTnD
vPeA3r7kh7Eo+W9uB8vUTm3LAXcc+cvYZkHGrwXL//17rumLVyY3yMTwosJDFHHTLPl0QjeS8K+4
uezUxrYNzSPrgeWQ8oSBBhlphIHQzab7XjwJ8OCf2umAh24kKtu6mbEPbqr5jEsJx8SaLaaQ0FkP
Cfgysis0k2InMXAl92UVPVvg65hg1Zv0SFeWgs5S4rBLOTvGd62+F1lCxVHL8inEdHzSu3Uh1DtZ
Y7N1oQBdLBDb1Rcv3aP7YsLkLo0WPlwURMqM/vZ4n/eUctuNtDVUN2dviguxgisstGvQdtxR8sc4
E/GzCC8VK9RaCvbNjPhgvsjd3gtOSQYkWLdRzkyarulAIE6nrFjbWQm17qCNjXLnBce+Xbc0ZC+G
fCfD2uDOLq5b7aHN2+WgLwbcLjWN2c9DvC73FWCbH8KeCblvOg2TBpVERlTf8PC26EdOyjevPFgi
oZALZboew1aQ7xxOFJo3YfPAh1fireSdewoTKM4SoxeBHEp2Nu8HdcM/Kpc6JVBdKiTdcDK2YxY9
mHq3v6YaeaduPSR00ztts5YspG6z8A+hObxbgndJgWp7VgN19MEKikMR2m+pZ+v9vqPyPkbn1e+m
ylzRCgXLigb2KlsQulqrMB3mKtPqflIC3mRYceMr0FJc08TVRs/xkAS5ay6K+Cy+ispNJHrdFtss
jV093/rq/K3AEPffwDUXoLeJQ6qAT9OGkV0B8q0sOzHeCU216Fi/T2za06eKbGCQQsxhXCV4atdK
vDAw3Qy5fBWiVcddqn8r3wqai6tHpkGztqu5tKV4yrbdSvGvzIGD/9gNa9Hfa9z9/BJmGnOp+YAL
13hrc3odleN/d3BiAQYZmSZeiSCVjNfjX48Ycihfhbx/vv7nEWP9RUsKazpLkyB+zQGVT8u/+QlP
h9HfkRe+6q/l3xw1o8VR0SXzK8xExCZjWjqIr3kL+Gfek3mv+Vu6iz8vaXAEQcYqZMwfh9CndNdM
wTVCqevWUlce8qHYaiMRatwoyAbFOoEpMXAF0ULzpSFZaoXmJilKgL7dTqEH0dOjPaL+vmC5reXy
cRy6pwKFrgNOiZmxjCXHq7ntqMH90AX3WuBRMcg8lUV0BzTVQ5bXq4qr8qLPG1SvLtmwdaELRK1J
x1Y6hYxPfd+/JCDLQKbwAFW7c87eniJDJD6P3XbK79xPbqerhJQHd/CRvq2uQzQy6MCakvrNKqFO
SakT6YXbjWhGUXOtetzkfLRH6y3gAyo2NTvB9F6AuU4l3aGKjWvWG5dJp88xZkVlEZTOPe/KPAvK
Rd4MCW1cIQbTTHwwubqqVn5rFLzUXpuLFMsfenNlieU2rG6F9JFPlujkU1lAkNfMVdoIH5pKXYJG
4alEk3AbgFyN4KBl5ao0s7tKTnYhimmU6STcdflBnh76FKMmn3sE/kU2mkt50jkUpe9RJtglRNVe
C+i6EJ2K26lFzUqgcNoidpVStROi8nVMeNKnvNigTKszPc405UOL5W1TNndcdegvqO+ygJLxktOw
n/L7tsi+lT2AMQYG7gQROaCRzqmWmWTyQqdqaEjgMCqa6JgIbEc1EhIl1O26OoVmeiJiIS16euDr
vHw0WBCHLRSZgoIzXa9oXTGGVWeKrpbU1DwWOFiov8yBQXaERaZCB+3CtABfUV9omb4SxWIdAkht
Y48DLzuanreLGs2Jk+ZDUMR7teyRQGcSd6TSFZvmxPxor1DkEq9FjXzFoJSmr1ITvSo+HTeRKs6L
w/iOGO4c4PX3YQzHPqjsJPGYyUQntOoNrrK13oF5KcutAl4K0RvmDGhYXys3NSsuQ0suPghsyeN+
lDXSi1TJF0kYToB9sQhVL37Oulo3K1KK8Mg0eF1SXlw0pSLOxXuet3xzKgtr23gRcYJAMmmWwHQc
kNThnSjcRqbM1kqWfarJRAY4X0z+ridczH0IVxSsq9LNTpnuXfKOjPSOHAy22RjMHDi+erU+qwWf
bS2zMzHJbSUKT4oZfUsJVicB9xzdcLsqP1fZt5SFWSUeKx2xDkZW4OrYrh7TRLoTVTI3nYj5yStX
Fh9hpiBWXz0gBlWnDQj/dl5Zu4kesSyRD//lY4SQsISHxMAqBAr63ycVSFVfcR/aP17/ax9EYlLV
Plv9/5bgQD7SbzjPRrL2dyP8p2NEJDaA7kHLLgPU7xKcKaHYMcGAZ5r/5Z/sgygD+Mcx8tu3rvAn
+zyrlIJVeFVFEXRA40dCG2gVGd8nwHBViMIT6Sk90NzBw/QmUyIdTCqtPIXi+gOtNSquWJYYedq4
UHHuJr3Bb5yyTFbYUvv7kmt2LUJeGGkSXBp5ggbBsJLX703f7/WAWi6ZyzwGjQg/lTJpr9QtPkxR
eRJawB51hsiHZo7IzujRgXY3u3atos4YYeVYgrhkyFjSbBVElyFq79Wh28a1vM0G8RZ14gVcsoG6
jyMlnlZdO2CAz08iKTi/rPnMywo7dvPZlNKXKRFfY2snhVNIZ1KwTuQMVjOfDkmisrzVjrTvksSc
mdWjrZYevbgxJ1nRHyJZ4ixNSCEIglfh6XgsZ6tLOxWEe8wFDeIbyRMh9QGRTw7CQD0WkUEylwvw
inMG0dGL4JmmwGBtChNUeCI/8trPdXJq/dqUj0okb3UUtUwdHd5K30Sg3APxryEhga1Bs2jQN7q5
gyS1BxzSjU8UjmC0kj0p8rPch5uYp0WjcQRkI/bso6a8K3m88XVKd0ZZcDsMkDKGdpt+VnvQUlp0
KTjsiKolYbwJOusZfMFF7ZNVkOXE6kaSaYIkrSrpZQTGQKhj0dX+euCPlo90AXWlncTBh6evAXKS
4eNCjrNSSYSbFTx6UKR88CXcymigJN49N94LI1VpKbuxkXdWv/QNpBaPoz8Q8zs/7lxPbnbEGYx2
XFnTReXr97h5RC1544BCoc3Ad9DHQuPxVLLexwXeSHAfVdCHRvkd/886GBRspBVkI+CZwxOn6jVt
EpewQ/GSCODJHWlUajJosl+GTpT5/i5SJsi9Ace/pwnyt//wo5GVtcpGmwi3OF9s0Wj+RcQxeZr9
vpog+fT19T8fjTLPPzYNwJDMn9XjPx+Nyl9IODIW7V9khV83bO3HssT83wV4hgz+3E6QKdeJA4tg
BP98O8E38vXR+Pu3Ls0GvE837A7qSy+FLMlKKz9o4MXKbNqmlvhUU5AldEXDp0zlljJ96J18UXzp
QQeXQuRrKSblXtPNd9VXbgZSptgwlBMpWAd6/CyUGXDwRKZbtTyGWumEBQwRWfEuDaqpSAWcVFuO
OoDpkUqu8AB3lo3BKrR9UpGim4j25bK9qlQjZjkdhxhMluFEWlmz9hYJYixdAGpPlkbPZz+uygFH
tVwANgW9iZyRk9zuaxremq0oJaAOi10cJOt6jiaaMpbpnnRtIoGKYBnoxTeNO2lhecceZzYZz22M
pykXsnU8PE1icU+B9TZmr50RBBegl9Y9nVuhimZ0BCu0yKPiWa1vLdD5Ho8VbYAe9X8GmQulSde9
NMKVFrcd/J22KBmZ62VRQMPPT8SlOjqh1Bp3mWVPVf4i5uFyzn+oNdJ0hSEGl3irVjiI2rMQGbRy
RE+eYB1qLdkNw7CykEA4dzH0gFZivcMLImKyCisXyW+dSK65ZnZAH4PJDsfIGSyYMyW40JYLc52I
u4gnvR6VTkpVJYBXkideetcMexD/bqO0zpD57KOm9ZBBeiy+V+rO8NNzG98YkNjFCo6Pe8uv8mXG
AlZNdJBB2lkO2pM+cQFVmMZGPz9Usv5NqSgmxAJfg0c1G/QCP18pVDz12kNJfl7w+PUwSHBeW8A1
VKAd1UgemtxuLsD7gzJ8rHLZLRgzCm3cpqHyvZnwN/YF+FOflHSda67GKTWWu9bUXyMfP3Hr8dQV
x2gtpcYma8NLXoBrb+s7Pxc/WoN1WqsWL15MMURjrEIkw9aA/mWm6bs16TS76vm7SrdCSvGXqEDG
lKK1OQj0veR024bI8eK9XAnEfdaiuAWyu6k4glqclnKFBRu0sNY3/DFDp++8GyXoRHslZ5Ce/BCg
SPyN6MLaF2ld6dRlJAZ3uElNTq2ElpooKTYdoPjU6i5tbB7C0XzvrR7nWiPf5522GUftmqa8g7MK
A7ziY1qfgTqgiW+ppDxofutxLlXrPuoXA1Q/gVJlaSycyi+WevomK8qdQV5givytFVdLMUbzieY6
LLLJXNOlaDfqvRvG7bNlCTDgKSAa4tfG9Hd+49GcwO7KkzdB2y8Dujoqy1ga5vhMhB6QV0bbF0wE
3oIVh7ZMEIETb6d1VG0K5ZI2g7WfUSARjcmpmCU+HZ5+Lt2rHa3QYJC84OrXyh7j79WL5BeZCELc
8s7VC8bXj67ULlbTHau03oYF3pZI/E9vIFgQaGhDKldogO3/fngZ2hwV+pzuZR3w9fU/5SGThQFE
Ic1SVRMv97xL+PvwMky84QD5UGb+5vV9lodMHOBAU6V5R/EjE/zr8MJRxsskWSRDNXOK/sDnJSv/
3EH8/q1/cYdnedAmJqbqOQSB9yaiTMGQP4ZGsA1rFwwk28mpe9NOt/JLHYfrUuqe4tJvmR4tGqMD
/xaKJoK+7/EharWNX/p7mCVI12YOKqg+9JJ8lBLUSjKmKd7N5iOL8GrKVviOXtxsy54HWZuRVazi
S5S04kKQ5F2dd9ziXsM4t9nprcX8Q2zLU5MlThnrexXndh+BZosuTRw0y9b0gKt2+irKyAb3+lsO
LEgE5m3iU64K7XGQudkSw2YVCXsP+yrt24uU+KWfpHBpKzsYXw2U8cyj4TaUDxBj2eNXTkruWE7y
F0EvbrNJRs9lu1B6txFpWzTLmu3EWN8ZaukOtEOpqXcMcGxC94qf40JY9WbzUFEwIdDBU2soXOq4
FCRyqeyPq9w45wrFHMkAGcw6R3K4kjQqTxpt79OjrQ/XfmgiClQQ6SMLrZ/NfA7yLXlK03Qf6pqj
1y81i1gLTEgb+pdSwB8/lWZul2q+zTrMcF54DhKhhIWWPKQmx5TVjmS+0FJ6M2NBw74iyspzp5lu
ZxZvkxoepji4DVNlg/fLndSojLWAb2jUTlXW31Ww0fxEX1IPbwMkAxL/HNTbTm3sHNmiiT76IXYr
P1yqBJHSVsQ1yEp/UpBthNIN6Erzh2KZBTJ5XXUKnTIyCRP4L7KMVFLHGWfJJNp5KUxvgvgkG+Wm
qo6Bj6bh4cQf8k0bWRevuelAdtvUFB0GuDfWdU4jNO40JuciG29BKG5K9TYEw7LPniARb8e4pKIz
cH0zscsoWZqG/JJhPTMKeIJhVOFKgMTrq4uyNTF0QazkwKINk7NcKZk3JJV7WdCFmzmgpKvTPuUQ
TloS5mTz0kAAiM/lrfOIKWftu2zgvhaHvUiqj4BPdRqkJDlPep9A48gv4yjj/JO8RVpgTRBY14tj
szYi+TGUy5dMAzxemccCL7LJAj5hWp1EbafGLQ1FZKC14R0vBOZHHNdcYTDWiddWp3EUEyfYYmkN
8WmT5KYNWi77D3t38QyJKP0A1KieR/dG0Pi3gYTusK/P9H+8/tczXVNIERG1+SG6fJb8TWxUBoQI
VZTmzfHv/HJ+8tzqdeWHj+r3xM+8KGAt8X872v/kmW59jZt++aPPcdjPA0ndWAHlQllJu4Qu0hkr
2w2EVcV8DNUPoTSdQEOFRB4lr2cb8Ka7+iODcFPJBB6NZB/m7xWh6qLbNeXjyMZTM4q7tMaIKF8p
O9gJAhQbgzE5YP8c9nZCD3QIAoq1I2BG2ihCGUk34DqCy7fMjmmsu+iPhlkFfFk1co1GZj5R2gcr
xGgr+ALmUpFGZzReOxjybaJPWDzSiiVYx8ij60Sq0/isK/3ea77H/UY2jGMh9K6XPoQgEErC6X4z
wnYyj4lCo1Eem4+Gmh0Frpxh3d+VfYRNuLAOvqm+Q21ea8BmGtFadywC6/y9QK+ugv7SjiXnIG7Q
Ct5mwyWsDr8pWkxYQTr6E8Qqduqe2F5Dq7qX6/baB+FbqfqrQS7fxHJXk0rMuX4WxgOVEjQZIdOo
0rJmXT2RaK3pHUL7AEsB56czzmZR7VID3jnOF0cP2VYMIszJIn4F7C4stWp4NYt0rw58yKdxj9B0
iyfNHsQhOEs8fDp/NtIWwWNYeLdaqh59C0oG4C1Tt3apbJwIwnAeGFeNjutQINaEHWZjmNEqHCYa
2XkecW1Z11C38LQcpfZBIOee9tjPFP/QJrGbzYyiPtfsOKuXVUadWW9y2Brwqs2UyES/SUKfzaO6
UjRaRuh6DGkqkRpKyCEAhWmNMztwa70l69PjGCsPWpkfJ4GeZLBkUz+Sa6L1eTRSiKxE+rN2PxS8
qH1klFnhXvhWQqkJVYNAR7xpU0Cbobbvvf2U4E/NFNKb1RlOIudR+tLXrIqhdA3RmXa0A6cQkV2r
1bj9wzEM+3uRCbKBJiqMLN0r+d7CXa5334uQQmVGE75KLeElrm9Bnz9q/UgV03eqmxicVfb+mMHY
H5MCJUX1fQhwpfHebfx7VX6QxGIRx5cU+0Xe5m5ENWhJqKuOymUsEfcR3/xOYgSsGFf8g2UWNCX7
oN88Ukxalh7lLtnKlbyakmkH+7ONUzKq/bov8swNqhovddxRVFmF2RIE0FWIH0ya21K/e42kcuFj
eCBtcjO8gR0P+x/FrBwtUnuni3MXveZoeeYGuyDRa2b6QYaVEtQPat/QexO220TrzmYf36XjCIZY
JZHVd/Pu2DNqAiksh0xq+tjWrCQfN7Yk+69l9U0tUuzNmXcwW/zOjXkfknebtHIZiJS5xGdeQxcW
zDHyRAotBw3D6H9ZHGOq0Ax6njQCotB8/v0sIhby+1mE/vX19T/FMekvdsWsDlhMKTiMPmPCQR8A
NQA7SuB1xgB9cjiRI9FghyKd0UE5/7tf4pj+F4YpUbIYMBiJJOOP0qfyj7Pms3X3y7du8JU+n0VZ
ylYX6r+xHmiYrZCh5ndZVOm21gAPlGO7xfREim5RhbqLt3Q1IL62Ue4mIe7xvN/0nbYLcmsf1PV6
oo3anNJVSg+boXEPTmgBGg4RlgzNegnE6pZ69NpbDxHFNPQWLBP1sSDVloQPfU3mLOc0pEOjE0nf
CZBGqYgq4+8GyP+pKBejOq56WVp5WuM2aAIGaQ0a6BY6cnHp7SV8PfwGanxXFw9ljRpExwS2G0G+
tsAaRcr+eFSWQMsasuD1TjFuHZiiboCJJ8dbqNyXLhZIkMbLvIv17SBKbp+r2zHRiIznp4hiEZ16
C0XQE7KJhV0ILZDgoXC9ZsToxR7RoOKziFx1klDZg2UtGqTQ63vJbJ1euhfnyPko7WXjUpIjr2Tk
/zxgksiV74pHPWbWsH3mJx59rziiap0SgZFnt+QHt7A4eT4cIKG+9ALFGPiSooDKHWFwlZrZzAzg
YmvrUeXCXNf1WazjO1OqoRmN5DK0NwgPbtlEXKZzp1YyB2EHLWugxcv3gVBOk2uE2Vz/RKci0JRx
r0wb1XdLfa0N/jZKTl76bKRUTGJlpmagFighUIDNBDU2GlMp4P+pdbKapkyeL7nkZggDExwwN002
DYipXb9gJYKlKXnihzsukiB/a+hMWCYJKOvJokplRI6tpg8f+BnsD6fUFZe/WseUijdB67y1BXeS
ig75OQ/KO127Ez2FidAYv0kJl/HZqpqo9VYc6hPvmPXop3SZF+Ou8mGMEzmVLeYI/cmT+pgCaYef
dAE8yHdapMUExUc12/c4tFZVRJFMYqLkmjzE4+agyO0tGi260KbHidNXMKMnFfdfXxGdraxtQeIv
i6cnIrY3fdRNZ2igbev1Jgjix5YNuN2LAaSGZOcpM5oHSC4u7sgYrgNOU9pdFhNyqC6Uj6kUnaA+
OLPzVSJvaBAQ0ZnjxrY5ho2wT4pqo5H0Df2zokbigpHPHqjZ8ATF1UrNFbL8TDoNUsTgyAUoDpkH
flxc+8mCjfoyBngV+o6+MgpxjOw714eFDO+dv8mV0lsswDxUU0CGEYtqMj+FkB56Ob0mXW3/lw+H
meNGTlACtEY9378fDtB4mWQ+i0+oQF9f/3NQwZsE2kYkxSdSNv+jTemn+GT9RVpR+tFb8T8v6y/x
ieJiYAUEHimMmF+GZPRLfKLDndg1EwZrZ9H4o5ChxA76izfp92/9x9L50+YkMhQxTLVkWpu0DOTi
eBkhnWbJiMCjLpt8uIr4+MVM3uEO3Xvi5LQWwTXdvPjCeAgg/tDeJR7TsXz0BLLEGB3oHGisx0Qy
hKXeolVwuHSqWjCoD4t+jF6pcGkYLSZMo3nR2apRDud08N6qWSGe2sda6Y5WGd+PifSBoOwKUUy3
n+xWTbhtqajwhUuiN5jwxQXvXuBVOOxjoUPNYdZpSNKa/sM02+SDdp0G3TaPg4OPjT8hlWBLbaM7
prH2zHbXjtWu0oYK9GK3yiZ9EQI3IaARrMKwqldJ+hTn/WMUwInva0T03k2s+k43KlvgK3WEs5rm
NWVnlEK2algU15nIhpUhzSAFHRQsrsHBZA3c2RJMAllNzKqhFjiWmtLO46Tiu9oKiyA6ZOJzxpk8
lNQ0xUP1HrU9ywB+XqrQZ4tkvA7KeLXAsWZ6fS7bYSvFCiFr4ZCr1fci129T4fL3cudr1TaYWwkn
1eOB96JIHmdYS7FCLK6jvl9llr4vW1ItY4H03+tKApvhZaiUkku3tIZAca+kxXEOmfh6ckvx5tsV
zxSKjqTzf/f5AASeci8mMZ0b2f/XdGLgFfn9+fD/eP3P54NBuGv+D2VsDN6/PR+Mv2RD0nQ+QybS
9m+XRw1gpQLWRJ8fBfNe9rfnA7+s4rQ0MN1zsfwTcVr9Rwj5y7euzs+PT88HodXxWox6vqY31JUh
t8aMlRl7RdWNjE1QBnso9JzNsOmjHL3u6HksMwcnlLZcEWRcWrd56lmIQAkW4pGP+o5Sq+mcr02Y
sReqXMC2Htl7ASiCXcRedC9hELzIl/A1fu21rdCvGqbfRbmWLw+6o7zFj7pj7cXLTlvqzk5ZSG/K
YifshtNwlg/Sqd0CC5bdeJudxnJx1R4r6RI7U/RsPKb6USqW0CRGnyDNQrwZ6xl57xpYOGw8IOMR
vzSGfGIjYcptmB3mQtahoSwoY6mPDOB41qtrm6wj/i9ytlw9+L4rt/v80r2pGZZ5z5bL9z6487PH
otv6ooOcKyu49h54QmG0J9nPxJn3pzGpbEDaj9LJp3BaWQbZMwRa6z59iK7JNT8Oe3/HummNHHuw
6scgpH0Uz5xDZSLROptmMhfCWFkta4scbm0XpK0q5kTDznBC4+8TjG2VXCWLCtTJvBPU9Vi4MZ0p
vVOjTr+7zWt2T6e8m0iPxqAt0pbg+Drvl3K0naOtA0w+0t5myi50XMYC3ncaK7BPLoPkFJDDwS8d
gjZSrKuhsIDY9u1rWJxpLegj6ncq9M9bBihYVVuQWI6JwZ0MbL/i62fMst617O6EEq5Ld8069ZhH
50r5ZhjbTnfE5jWqlnHgYv8fqhehv0rtsltptm8X/GWUS+ikpbWTBzxxJRKusIg1bRVUj8XY8Ve/
8/lBRmwjBFaJukzsfWE1qzDwHCvpgHiH+IYohQeJ5QKFW6ZR5RZmaI++vpL0ZgljOxVpr8Qez3Iz
7G4UnSzQpE1kqmTVRm8JtO15YWAYLzpMUmt6G2THG7Zie5gTWOw99jXp3Grk1cOjxA69QUbjy3ox
h5XgqvWz3CxNEBtwbo515tZ0rECJIkGFcwDhri1MOsR7x+zzZUn6XCa3VCmcqtqSAhjCWqXLTllK
4YLyVlKKlQLFzi+vSXHUzU2o8R6eUVzTt5T7ciZDrnY7+WU0L2J6a2lkJWreOpLMmxEsaPPQ6/1G
Sddxl/H78Z4OWRzH7ugd2vExDGGXe4wTdljccmFjTtIyTU+w96eWSOYkr4KLwoemFxLE+XI9+cNC
Uu6Sumf9IG9lqPXDPC9yyDli9ASmFZ4b3keTuwVlwPy8ELusW0ygXXsoRtuU9yUwIGS5N3MKli39
NX2+nujaBQAiyG7O5NU4gTe3JAHLdAR/GysLv75jUWSy/iHUJ8uUvnnb1ndmbOQ36OC6vKwncmtH
bBVZjY9zAf8NuFsxXQs6eCoxtTNip6P/gg9j0Muz1kvLPodli9zvMlV1bBckYT23vzXibmzeC8Ok
qBvrrLBR5XXEOtwrXYHSGUtnSDOuoWy6wiA4VKZyB6L+Wz1YzSG3dv/dI5QrsmSZ1KXhtZ+1kH+/
YpvibBb6csX++vpf+gvcL37/v61Js6r/05wk/SUhyvwvNT3/+i9nEkk3BdOSOr/yy3J33j/zDSpk
EP70fs29/J/368/ft8Q38fn8NCrSsq2lyWuT3l5K2jRkl9mYSQuS29cPXTtiHFxSJwHISnlmhNaJ
PVlLvV5ob/7jcM531rLxyodoba1VuB0DO8eE+PWavmVpKTyduiXP3u1knqpl9z3bc9PkI5ghEqLj
85nJnvIRt77xjT5O4x5hp2ZFAAe3x/cCgn0f9XZDOvcNOt6Qg411YuXbZHLwumCccuEcqfpiFKGI
YVyye74yF+2OXgkH7HNeY9x3K47S6FkuoSNVdh/aOMHTbFldCVwXMHQSHiF9Mtx1RbXthnupWI8Y
2dOTxKBPtXa+6vxvw1vYLk1hVRb7NPqOVZFSpexmtC5YTICOcgB3eR3P/WKJLWkHKV+n5INw0ain
HuF3/h+zXvVw6hFQBniz1VsvHGRxGVl7qohbeS+mzzixLbbhO5MNh3GnVi9RhLCagjBZz64Vg5/V
CL1/4fk7ArNKcIfku/ITVwQMRRNXvjgbtrzBf/1aaufwRuibCgoW0t4mcCd2kKjprxqHjWAs0kOz
Cw/VLise0+bJJ8KdrQbOPa4Wrd0rewlMBySKRlkQTwc6YlZL7YNtspDR4bPAWRUR/qpdzeD72kD5
6Fub1Gv/hJRRfAw41cEUwkAKaeOG0O/GeyD20lK50++9+/GJU76cEd02DMgBlLy0S9X5/0CNK0dq
QKhm2ITvOlmtDbrYa2sQJrPlfkFAYwZOMJyRel+HnFFXdpriufBsaFFjZncUvL7ppMR2sjN+88R1
tzdX7D/pYy02hpuctKRDBZtDEov6GkokwoG0ZJsUs0ES7dKPmtpswMYnLo/8M3AcsoRqnGxy/Yc0
OYSYsdTa1oBWjF6wSrSzX66m7JLEjnepXwn5Wsm2Tl0WHvWmq11ZAa3ENiRwBnFD9XZpx9UdXrtS
2FYP9bX9/n+4O6/l5q102z4RupDDLQLBnBQo6QaliJwznv4Mem8f+3d39S7fuuy2u2xLIkVyrS/M
OWZx38/ys0k94xK/Z2/A0elY9/ywI0nnlXmnc5h+EgFV53JWKgcvdY+vgnIy1t0C2iR7ou5alLvp
J32Mz+l5K+6p1u4XCBn2+nOYEI8UdH7be939/+pAn9rL6IwYz0hV3JSLO8huygsfOegquDTZxlex
/qQNB0t1cXR34xqFXF25beVqptdNToJyT7K5uyN+OA2p8g+WBdHIQGjULQIzNY0pyv9xbbD5/eu1
8W9f//u1Af4J7Y4q/g5rYiz+x7XBTgbvgPiH+/j3m0OnX2NmDxlSwhfGyviPzouhDWsALARApe7U
qL81mflN0PSra+x+p92n/waJSSiY/tJ5YSYLg3KO9bW6VI9yI3kjB1qW1ocK8G/BUm8xaQ0yUp3H
VHlUWEQurLNwsPKZE2PmsROGYhzFQm0Pk7XSEczr45scfQSg8NqEpdig7ps70yiu7hk9BNVIyLq/
4hYAFNbahHNo1P2565+VDor9fVlZITHUMxMIOGljonmR9Rw0/rRVldAHSv5oxeVeqWYvtCw3N84V
9N8aYVzafMUDQZMQKdUKzLKO/KcK8TdpX3NuHCMpcVUoyBMzXb1S2J7OBcx0sLpSbfpIVu260Twx
UzapDs8H81pYkYFjDgHqJ8auWXcSzJIJCAuFSZauZjOvW/TqbGwOoY4QOOygEUpOvJTbEnNsGOH3
xhDBthLssGtKRLrMpfAUlPUuZwsuRDNC9cSvcOIB9kD/VEmu1JgMawdbaDgpRe1nydKXUE6eqpKY
1UY7pfpnx8gsa5T9BCyPxaITosJPpR8KfYUnZPQpxSae5IrbwlDeTf2pVzGH5+FOqxjYxgaEzPiL
hPHjkMKQZdQzkcSjlbMrj4ie0mDZL2zT9YDInztsCaI++/qbtKRfyZhupI6kHHHyhkDy1QzaYpS6
vSq8akO4lxbVjsDt6nVzjC0qatqNgj5ckpPnOy29kMdzW7QfBOkcgmEnzualLXQ7EQXfaEo/kcyH
MV42AdYMBagK6jPfnJiBDSAqULEO3ZcQGs6caHtZBcsQiJcJFhS0PZiSliPIhtcKtKSWEAFHosBh
/auETc603CtChmlsWWMhfahh7oZ1t49YTGFqobyPn9PyrZfarTIoBqJjshKy4HVOszXTEfSfHTgJ
6P4LPX/BjcGMv2W6bcYM9cDtMbs4WBrZMJ21KcbBL2FVDapImrThaE3IeqQSUe4GKz7u2So3ypsK
J9oeGXMIqLoQaEEdaaEwym4y6sdcBT2B+1snvJVoUr2v8C+wJ76nm4ZopfqfFuR2R3jNMJlvAVa8
eY7JUC9XAoiUKCY7TMWjh2ZKxu6lLcz4Ruwx1eAFfUORhDZOLh+T+7J2TPI9ysVPATEX1tF9qjit
mDLHsw5CvLhL2B2CjqLirhK7o1/CL30OnKI7xxOEasX0oPW8F034akWDi5iJ7IvUq5GNaUHvRjEE
lbzrt10XH4JRWZu8x5au0OxeQP2NxqOy4k+zb7b4UTHva9jmqFuLnMFEgqdHxaTDkxgypg8FWcC9
ETicGghh8+AU9xqkc278KWoRKGDgDpT8Yui9l4r6uZmbBzSgx1EgR4MatMoIFeAIUHRhDQXPsgcp
OAzIxxfpAGjvPTKCY5dxTYOQ8IOleBSaDECNxniDyendTWNxY9O3EdRDFwrrO/6I6bwUhqDFdKpF
/bUgejjse5cZ6DGurlFCj2/cgPfgiIddZ9REYYiuMn4WBUFpk3Wd1escQ91Sk/08T/YS0RUSwjHl
6Pyq8LbAq4WNG8g/Yv4gq4I3JcNn143k53ar1ir8fsi/Qbeuowy7aaZemjyCmXWslPi9704T3j9B
YW8lzisjuAfY3ocS06bpmKrMSLkHDsAZjYNITSzTG0ji+1Du8mFYtZpKgHLuqAmFY6F5I5m4afkt
17tKbnw5uGciPTM6txczu8aN+EiUFIIHMCoIb+xKL57VNLjpfbwJVBNdnb7sCxmtTBRRMY8YwTiV
M+MlrpZbrekE2KWbZeT5aGglW5447iQgMcV8T46YYxaj6nKts8Gfa4Y2yvMgy9swzkllVY4NysUI
5tuSfXf5RwwIwBqBQqCBQiTNEDGUVwlBs3kEybjpHPKnWFbOmPSnTvHCQEQOqHPMFnY5MfUZrZWU
jwwA8JhF0oN1Dz+TZegOkXTthsgZGfOH5URNuA+sizjT+HeLtA6nbyUAyGugso6N5geBS0ee82eO
Nn6RYGLgCuhFau5WR3XBoVxnGzOvzwJhIWWpEFh90/Lvnp6/N9Gf8BbW0NXo5OwwejCJ3oFK41uY
qqU6XYtW/ZLOcO9MZnySIr8wK0Fm9dZauBhamjOMAVHHFBPelb5AFMEunUciS9XZbUiGGgzhUOf5
VVL6F4Ud9iRSq8qH0co/ccrOC9g4GWQHhrEomHZxjySKr1YT1SFtCwAVT3eefZKUhRVS6EvNXUJV
qWw1rU+cVhpHJpvTdJst/dTiCS7D5aQ2YF+riJo6MZxKN4/dIHu9VN3qlqoahWvdKas0b/xYqH1R
q5yhVdG64LIJcI4QY6ulu6UrieNJTmUyMT6Kt9MgrM08ZmEeeIIVuYPCNSP38kXrkaxhp6kqZS1H
fpEVPEUcvvRWkaAexqnEIrG83ok8LetaJbHWsiQ5wV3ipW/CsH9L4mbb3rX8wXxSO8qeqXyBSHQ0
U9gRg7ZKAC3+cwcsdwE8aksg42TPY/7672JLBPRoUf48YPkPX//7jsL8l3aPrSdNVFb0e2H8/ytl
BPS4W9mLaBTMd33LLzMWHRiqhrCehYhk3CvzP3aYKP3JA/lf7M/fYvj8JzTdL8/8r5zUKRLHYkzK
bt2NFonlkv6jp8xZ48n4rqeS0awIPnqgcHivNWaP1rHA8EFfgNfLwxO1SWGiJu24sQYsN4qGxCB4
RZvjLGO5WxgIqOKtl2mMYdLkqoKgnQ9tE/uNKjDcEEt7YD8mNNKh69Rd0A1fAvaipafGHiN/EXvf
mPpLbFlnU5v9VItPAfYbOzNQlJBAhapfWQdK9VxR+xQNzW7Wem3eXipT+8gkHdC4th4qmM6UFSXJ
nH2peCTdK9YCSj0vfClPdwXg92QCmBdP3Lt1tBVEeCViTqEzXmPhXCWAvvKs3Zhhe0iDDFzffZZi
gCuWObwkxyg/ZzQauUkpUhFp33eOSbhQ2q+6UF2J1esSQMhmSVg8h1HO+LvivJKo7QNbwOOFiAH5
ncxJFer0tMlrKGernrZ25E7D7EaLcdBUjRVwuOkkMimzcGcxxFBCGgIh8yR2OvdZNXknZjC4CnJC
uQoYbphgts9idE6Ym0gBEqVwxGojGE44KnYumRC3RaeRvjTqoRhMT6RDfACYw0rNkSbV0dr8WgBl
TYHIzOCry254KwMwRrUElzRcz53opuBVE0k+pYvuScuMAw+yXDFd+XfAMsl1lZEtVZ850GbdWyrh
0EoduXzQsi0da1967jR1raCxlDVmXv2bSmxpBKEvgiM+9eGmZCaM6srXk+PYEN2Vr0RBYX3E7A1/
lB5IhyKsABpOXlVHThrJxMwonsavaRh4A6nZNRFisB6pm1fdpktNJ7OyQ5h3G4wO9lBX32p5UjNg
s4zd5CVx23bT81bUxda936CpyhsHYIMirUEKO8Okr6uoOQva8sYi+jMF0krJDCr5rQyv3ZR6YqDT
KZK70RrmNrWY8t1lWMb9pTSZPeFHs4yNiaR/SVeypD2MiuXLcvNFgB4FXR9iezO5T9SEXMdsi8/s
FizqahhGL2kbAcFrte8jhEpDHj2yQvpAsvUYhKDuwTONxnuWsUovcfuFhOOUoubFMAwl2IbZNL/I
dLjq2F7NrDyYrNUlfnYXim7DBzOIFD9grGiyKxhH41VQjNfZqPgMItyZe1RCKJDnj0EBj4gOeqGs
XWb1NpghSw1rgX2PVTwwLc9sAzvM7wh3/SIN4bmJ2mMjRusxUkjHLcmTjFMGftNqgVmRzZTkzORE
gd/z0ueHRdee0ix0OBuexUTTnKqpk9U/+WICmE0coiIyyGGdze3x31wACB//ejH929f/fjEZRLcD
6QHa8G/gH/Nf/DgCN5T71aP/xgT6fYSjgum+K2gwF1jMVu5m4d8vJvVfPFBNNRADGUQQ/T2C929w
8l9GOL/xwf946ncDxJ+H/1FTyRkaN6yIIyxgrPMyzCtGxmNGr5dqxeuc99nZFMrLFCs7kA573ajt
ePwomLoXLOImNmzq8Bp2H3Ez0WoD/LXSjVDsVQUdF6LoTEL/lx4biuGRpZpaIw6clHRyh7KLtoEZ
HiVB/1nmpwaHjp4qqwjICGOcW2a9JkmOtenVCvAfzh3bTXDPYgI8iI+fzt02JpsZHSQvLN3vhDw+
oCcaXyZokEM4k67WJIhLTGeKh+c4melAe6+Mrdukgk6WzH3ESErFAdbifo3q7lBwB45UGrZZgqnT
FSp+rccUEWvroh9PY5p6CedmYHSUgk1ITBPL5poIjqq6JNHYu8mk0asNkIxCvGYEaFcSYZFtuo2z
Ehxss24Ged2rsR90mas275ypzHpmSGDk1icViwJJe5lEE3qCpG0LLSDGNWMVoBMtt3yJc8YsS1Vu
fR/oLkafB3VBpUAYKzwG1Ncy4cda6HU0oQUZJlq6bLgHuUKiLXxJr9RVjhPZSdL+0aTBSCbOA6GN
H6JJtAhWYQo2zYSKDW+6iHwWYboOMnWKheucl8R8Sa4xJcdlmA6FnoKKhm4A/7W1INJGo6sRVJKo
81YuiV7SFADYKbELvV2R34sQE/562fsS22Lm3VdVIXcSWpSaVPwz42scBleOJJOrmQplJP2wq86s
pQCqEbNxB6T1/VEkDVcjyjfqRD9M8QVX+K9ipTqkepT4qcJOuIVj2Cf5RakGzMamr7TFYRGjTUKx
05OcPDNOQtpfnov6+x993jH7Rb2H0vzOiP7vhTi7SVaGvxbi6l+//k/nnUKJT5TQ/06f/1yIy/in
rLvYkAaAmfYfy071X3wJLE3aJVW+czb/fN6JYGk4RDFn6bDT/paTlfPzL8tOzrs/PXTO3l/PO4ET
UmrNhma4ZRJmpwHy2UBIiss0kdtDNkcuIBKSEn1jgsPMZ2MDm2ltKsW+VPX3uPsZ7mvyImCSZBLo
Dfb6Xh7u0oWJ9WANj0pBfpCCJxNbkKaTE5tp21gv02Mm4WlUFyyCJQMDOx+QLjSICtqGrr9YGVj/
l864SnLqqTMOm9JSdvkCV0ViW9VMVIDwcneYnrz6t8oY/mPUPfdtszhh/8xMl79JFBb0xya86TAO
cmckpTYC6bvk96mgjJoC7ADuc6k3fpQKVDLnqVS1x7j5Jg50xsjINgJ3yluvkhMAfvCoFSeACxFj
96jCsipUEMBSdR0xS0p78McIGohTRysZYbgUHb0z3GL+sKzlSJTpKWGApC2NXzKfCOm0y/IxX6bD
mGHPKUK6a2PAa97VhyJKfsD9YlNhjkPAKu7TdjN1oSfkzUusJOs4gp0yyEemw56og0hQJUvdMHHC
1xXDAagJomFWl6AlEq2fgAF4Y8jOENPhg3JuNXGV94zudBwypszQR0JOmEyCM9QbVfkIlfeGPWJS
viXLUtsRVjVJms56lL2oCFG6QGI/UG2IIkYsdCxl1ocALgZm8m2brOI6XOfEKNTdvJeH+dDlOwU6
mpB8DUVBeXjnVvQ8M0aUzUvVatscikDPaDcG9FkDMxK19noH0ogmyU79TYNbnC7pVpmmPQ60WLCO
NZdxI00WsccHAbxSaeA4rsXXetF8ojR9eBK7NK4A80lnFh6X3kyps0U/Z9I5x8OR7DG0a8KXiVM6
LyfWgtFVQNPD7MyLy9QdQXUngnoT4qlgN1lsJtisQ7wV4rpxajN4rkdIQwEJYCpYJkkQwx1H/tMA
ncHpVHrTSCdrmNiv3li4hkCwN7igUK4nI6rQXF1LEa5dOeNVZbKLrTnU4DdFebLSx3OTZG+RYaVu
K7feDMM5MmMf1hxW6TR/rzuWwo0gs2tl7tclMBLiR6KmSZka8604PksDsJDZrHZlhQ2rsTKuM6qQ
wcBsiA0EVBqd8CTqW2wKTmJI+6Sc0OUPnpSxuzdqBkT3HjEtzx2dST1am7QOwBtqoFczL5O+2/kr
pCuzK1neK4Lk8ubifUW5MWq+CI0wQCrXEiZILnGeaw9NMrmoQWrbkHNP66eDRP6VWJKSlAZAhHI4
d81KMIE3UXiEdF1Vpvg0A/terl+mpnDnbHi0IHK2bf8dGmCnAuRt8qLu5XrFufpQ6jRfFrikORMH
PMx1sfnnXmVsX03dQB/DGEc0yGH9r6U7Geh/Kd3/w9f/sX1Fi34PM7iPjH7fu4oYn5gLMWvS/mc0
9Mclxt71l3/D1fN70c7e1dDR8RiQGjSTMdTfUbzyKHjQv1Ttvz5q+T5J+3PVjrUq66KGxURBflS4
KoTNPQqj1siemT5VOnoWVnl8F8MwXc8Fr9OBfkHQv2Kpl8ki3yf74JstFxQScspVFrdI+h5Eg9wy
j1OXQFJS2bkwphFjCoR+FCjexNF5s97qE6Pr/hmthuCOGD4ocXu7vZACSD1MLGzerjIglKwJ1mP4
QmDYMO06ZIpteS6t41KcsOvPF8XwM8ZSn/lPhFw28CLL7rfCjoQSBBCoRuzgOvIXycNibG30o/b1
xa7M4yf5ks1znjyTDzHr1+hF5rMuOwECvNCRVdv46A+1o9iKrW3EN4hHO8ATWAwhrl+WU+VaK5z4
49VaWWt+W9hNvrHCFAYrETdVruO5MnxSTOMPIujU46DJXl77kzo7Jdx8cUe2yOwDmZHlDXvOigs+
ZhaChZTOpppW3Dl3LWZFjPPdhG9b5CCh+3FKRbV1Kvzitaw+ibzj/MIoykjmLYfwe8+GJehtq5Nk
HWwnY5OYPhCXJtgKxUkuzzliFb1ZmR/z/YJ3iDW4hMc5XcfPwjo4UGLXM3pIehZ+P+UNm0NOT0Gg
g6Ok3viq4Eh27qkxHIpki0W7cT/K7kg1cMXkdpkf0xd2FjOzCTe7sr15iE/1TnPHrfXQFp5JKA6l
M95aAeAmQXqrsvJMArvtyrc2LNTyHcsnRCK8UBQ+9rLSfwLwQC/SvAoQEO2V/fhuMnTZhFeR5/qi
Pcw/g3YVxocwPIyX6WxAHOd7p143vvaZhS0Jevatd3a9J3opMHAiZ8zLMJwNsuE6tiJO+Ba/sZ1s
Tv1Vw/z0SALdMK8mYNIcznsRUhKSHab4trKvY3Q/6XPzmb2EH7xiywO/rnLN8b1T2xsCqwPSWiKP
ekfknfqJpFZTyTd85maOk7U7rIzeUS/B+3IOnpCwztsYCI/kxmQqn9Ij3W1JlO4KxfZGlpwGfjq7
qpfaqzbjIWv83ItecDIrTl3sKgRMhOGq3lzscMRizZ1aUpIe43Y1euECBo8yYdMbDvzwwQDPxyPB
0HHJF6InwCF5IOXCxTXJhqJMItOKXepoQ9XajU7gC6uv9F1DDlSSIdisVFLJb0ikcWa16QG/Mqs2
1zT3iyqtcpGppaPPJ6W+qPJlzANbY4arelXvp/NJronkER/UpxEJxypzyXpiP8UnLa/eoZtOHwTG
Ybc8CMpGcNglm0SVtKe0eE9qX7sGj2i1ymFNs9+VbrNWz5bXQniHJ5K4ZryrNvJW3L4wl0Iypolg
o859gxD5KBgb1HsN0uJyl2lf7bOgeiOKv0Q4NB/pQX3NcO6suw+A6NErtuj8e9lpu/mt6b1gm5zn
n2bPhr21GIuXbk7IhaS1bj2cl+CgfN51gT840yy8K+icfWndsPM35V2dfPFn/ibkqJnmLb+hmYIm
eyT9kqyrg3iAvzqqhheBKwfvsiEJ2ifNyZzhmtiFsO0iV6gvWS1vlnnF9kxETHUX1g5rsYa+dkuE
H+PcpTt1cYsJ345vWAc5R2791bxG5WV+G/O1QcwmLyOxXOuecfUrKTWZtNIUO8Ep6laJq8Aug0fr
kAMO6nbKTwEnxsD9LxtOmRPR0tkVicR7BO3nt7dkk230LaXuVrIFG2SuQ4lst8fWURDDjaECM/yY
T7xqlH6FW8f9p4UBz3KGHBIxbzG7e6Q2zScGyW6oH0GcC69s5K30pN4XqsqODdvMp2/Zy0+APb9y
9TW+psyN+Da0VJ6lMTsg0oX3jfw5l958IJO5gYOL1G+fbcItzN3NUhHJZQCWIHMzkzczJ+o+ZEBE
4swXxQ2xJqK2wh+YjlvE0L3lz/0EetOOHSs83ZeJGgGyPNSLtTxS2Zo3aqniuchsbTmwYBb2oo4+
8zTx3vKi2vGULcjmweNad+Z9ruzNbotTmNUCBl2yGEu++gdh3Qx6Cz31Nsp95CnsKRc/dgwn+Rhp
SRakdCSXuTUoz8PyrO/UdeEJP+ZNfdE/o2N1y6LKq27F+F6N7zIQ+zbNnXK+pTPgg5x5tU1+9apa
aatwF1kwJ1hwJHZ3BlHRtf7QemNIJla7jzMWErbGqY5GbwpdsJtDFLuiyR10nK3nIl6VE5vLdZhv
0nV+oUdQtTN0NqckyZx5ymIbR/WWkA1fA7M5GQr7yLUK2U16Hh81p3QVrxe/M0+7X/1utVIxip7n
N/NdznyJzcTzstdWJi1MQAGBbGlDnIstvJv2cskSp1/NKEJVYqfPpeqgFmnCFYJcMDrNYcH9uaw7
soM5RaOjwtwe/7PDXhYWZ/XTh64Aspiux9xIWAEiT0b1ck0fu+qr444JJPpWW3u7VdhJZVW9wXTq
NuDAObLKiTyDXWPugCbFbhnukL6Sp12hEojVParLqIQxvUoIvhO/6Aia1/qNDzuhYXj+6JhjtPux
gi/vyVB7G4FkIb0R8CRka5RC/fyQPhrj1WxdsCXSMe1coaBAt+cvDAwhKlAuBp7E7InN2iB9frb1
YjW325Ijbp1s4wf5pqn28Na27NKcbN1/UY5t6sdojc+n3+YL6gBXMXniayCm0XOwnq53j9uZ9wEs
I7599Tyv6o31Y+UuEgHeCD2iYttCyjpudMlFA4afw/vUN+kh5GQOXNhSEh33rvGHg+LVK3k9b6TW
huYWbzRY3jYJ9QgIfOXSIQW9Luy4Oxd+4D2JAC2SZZsPbH8APNrtvt+zxLAurWu9N7wMX1f9fE9v
+y770/QRJJA/HHUEYOdos5sLX2yzyUU/alC37MGf3opt88aIgADU7egqfsi2cSGEEaUvDOsryy6V
HwJZZFspr9prxwjWjp6t9qrfRyVu2/ud/pLJl+W9ISdWppzAPNTh2ajgSxwtP9e86v0VmIYx2xal
xHuWP/CB6taqchw7dwTEqDk5oX1EBSEZhmhpkGN7sNKDcUydT9MOec8nO+qfJNmqbOjJtn2icpA3
onImDqQsTRelF35HFd2yN+Du0PaBcRK+g3VD6m36wwcJc07WvXeVw3tD/OIvi0Hi+0p9bPINM54y
wNwkAhp49OXHYnYJf4WTvsakhR4R1bf82Xm6vceFef+bn272+b7cLORc8uuXe3rrY8RsSERT1T8w
SQnRDrVHQ91a7wng4YokDN6M+XSke+Z9ufgGK66j8D2fWA0J4Ur9GtuTUHrKYiuH9oUiNAi97Jl5
TDvTaXtSsokfo6OQbEZXJMFE8rtnZrAS8Pc1/4QR+F5yyg2/4epdFLbEndi40INgi5hhL560Iyka
axCKXvtUHrpbfJC/lAO+7mUtUnT9FM/oR6A3j641uvta80wWnfbgFc/BA6OdwuZdB9ur/0QfHjJ5
LiG9IykWtrO5eUXqJX9CtAxlr/gGgt9/yPvhSI0aezhzwRzKjZu9W7ln4AhYVjKT+eC9WLxFaVZ4
2pduJR2Y7e+NjOLKZv98uv/Bp4ftXIwXi70aPcLT8K1+KLpjTDbQ+N14Sl9kW/kSHmGSIApfDC+O
V4iZrGnbL1fqrF4nVGsV6lt68bzcYl0jUvpFX0Fi5rfC9l1CCz2+dvJKJBtm3hYMwiApFZd7777G
AlfbIkmkndOt7o8TH5RNyhwX0Ga4zq3LwVUSY8gcg1al9BlwWe1z0sBwtJV38sxkN4OS8DWQmDX8
iNGxlpp/tsra1DVDBtalM1T9v/t8Brt/Hln/1jH/+vV/9Pmyjiz6fwbPv/b6iqmL3DOoVbAFaWzh
fl/Q0eszzMbQA71LZiz9l14fYooBcEW/q6z/FhqFkfxfOV1/eeR/ZaPEtQw5OmZtFIWsx2yOCkCK
PjY4i1P8Z0y3KvIlhVCEClNew3IGXdNLML2BqSDaFWGBDg3KL3qfDoc+o8zdJPLSd8LKIsSfXJBs
yPAXePhnymfpZTQI2yHFemudcJQzPjBsRZxserfgkG1Uv3Pv/6vxBg0r0QeHvTefcHinqyz1ZRVh
MiDDM4LNSdqFjUxuLyWTLZuvdKl8jNCzprb0wAB0qOz4hpyxfxqfdCfd9lf9Pe9ccELFLrn1r0S+
r8Nv8lIFjyKbglS1A8QVl9w3EyRddnl4TE7LGtPNVtl1D3iUXGx5w0Z28KW+cYFOfBRddXIEbSN9
qpHjmpSNtSNuI8bcF7qBaTU7tV8qjPuV1B+ShGtKWw2SW8iEsj3UFBEtU8slpE2ZOXRn1B+kla5m
BB0Twd3WQ4mXMAvfc+kik3irrpgJphGKCq8J1qg7Nl+Nqx4ZDmhbmlj+7GeoSDv1aqACbTAdIorl
BAI5SEaDtm2bnRhbGItD9U3e3ksW/7vZ6RvBCwiw4tUh4AoYIkpEFO6O6sjkWEmr2aPl9ntP9UeH
GQddAvofJ3GEvfUYHUDFutZmXBuvyVPyjbmFFz19Vwg4t1aFzwTnxryZ+f0XL89O2iCHdVlkyG89
20lsYB/j9/jUcnj28IuhrngkfA2n+x/MfwpbaTz5wCDpWIgrZgUK4Yqo4Ofug87fhNEw8FvztM9g
5HplNs3mw5O9hpTh4SOG3/IdMV3RnVJ3IuCW25DYZXM4QAeJF4+8Z76JcOJXHduzF/jpsffAK+6J
UC898TK8qFvZOyg7Y3omhVD1dd/4rB7763yYD/WW4W1hF9W6xen9mpyGW/BK1ZQ9aOBBY8LHEMh/
tdd4LXvhLl+Dbaalx8EVuFp4NDRKbHd8nn+QBUmKk4IRkhCY2BZK7PxsGrdmpE7kZgcdShggW0Vx
xWU9f1E5iJi2meizEeLdtm4v4lN/KLcfTMrSDFK1ozv13Si1n80n7sFgPo5L6lS+AarxsB2O1bHe
WxfhiZLN/ILZkD2U/mId95XBrb3mLi2PGaN38Z59TJRBsh9fxhfRop51bnPCqI7bmL28TQhi7t1N
uvObUh5V7tMaCoNDxAEiUvNW3zNZEOl+oDJTzsUzm4RP7UDwVENPeAo3OqZj8TuyzrHmkN0LwkLx
lW0YUNOmX1JK3fAdbaun8IHyYicwerHbh15wDR1Jk0PjIP1QkIuYu8TwqobutOW31dJLF6nkL8J+
Vo2XDu28R2muf6nxs/oqJU72Ua21N+ONGAd4RPl8TJaNAd0HgVMFeQKltmILR4gb3pytWsJHYY5b
vxm5AEk41hv9my0ZDE/4z9fWtt2HX72JacG2+DwsXvOsETZQObWrDFukQJ7Yr9tXcBoF006sT5+Z
4EJtghbiU0Xm7PABDXGIcEClrnRbboidLVJfU0cJAOsc6HJwTN+HVcxjEJtJDqcUBxM9YuoBCO/w
hlD3hKsBU4O6xY69xE/hM1mtUkd23y7INoUCFXtHjKimn+4Z5YiR7eBsvk8Pd1d9d8oaL503yE2R
kk6bcCc+d5tmMz8Xj+Nz4ANxewFEe9C3yyVsmNjxXEqYunNd2yn1RkHjSgM3otGoyWzu3vOEkqO0
7nHZEOAEd0IvZK1C2VnmrcaMCc8iEdx8EwFGtRNlXr7KT8xCkS6pUAY6tAcLOEi7QN1vcDqVo33P
C43Oi+E0lLWmxCLwUA+nhCGIh21yByCwOpCiThJEQyoEZB9pAqzFy2SjhhKYTCjXcGBz8xiFB2gF
4qu6+SZLmnd+fmE9105OkzqP4cF6p+4FE+9YwS5VHowFv58dfllvyCiQvQ07wsOx/YnkZ7BShM3o
Shfjovnx+c6kCmzd/uTUd3LRyb3wIpmr4iMXbL6n5YgB2VC75X6wB2uFmtsjZJFmS/zscEk8zzwW
g/Ts5dRUx2Q3SaTJrQ15GxVeC1wLrlIgHMz4veB9PpJJnvQrKMf0V36SbRj1iPvGDgnloJz/7GrJ
n4DCV8FDLt+6wOlmLPVbg/sBnUq+USo/bynQc5IvMH5QI7YeQd5i8F7KLmaWCNLrVfCJLJ18phBo
Jmhg5nOmvAkWlEG77ekAIzvbLdeycHJumD2dkKeev1E0A6E1GN0G+U0TH0zT5ePYsQa+i89XUXQa
5FMLU4FZDKOhx+ldFm9iIWJogAAqfNznEaPXbNxsn2wSJ/EDT/RHj87EFh6t9ejol25FB69fkwNv
QUTb1mPjX8StfDHc4Mg73CVZmVICt3Cxx4RA+eKO9pfhCmv9qbnXGQqamp4QEtGQGTnpwMbdMVqV
uwjd4F0zikYcG3ufHsq1xDQ229OCsTUIDwWfaR4zFn81cQKO7poNuIM5YF4RkNR7seCl6Y1Lgse+
Vx6gb6wAdL0FTAD7mz44d1FmFP8/7s6kuW2r26K/CCl0F82UfS+KpChRE5REyej7Hr/+LfiLy7KT
yqtMU5nFoi1KIHDuPnuvPQeTN9EQDUV5tWODRSLNMHQnX0k02Bj6ZTj5JpLkbEBq6vsZMq0F+rCY
doBBMOq28D7kQ3Wr4epvBfGDuZzOpXImvyb37N6gbHzruNz4XNbJFfWXVoPoRX0NtHtjLgc+PhwX
apjJCNfuzCN/3M9qjoFiw6ykXfh5QUMYPmI+OPyr+3oiyM8F+9xm6lnl2dmvP+wGDNekgEqHlGRS
Swm1A+P6+MvwpLWEaksr++S/uyokqagK1nbqOJdjfMHU8g8uv9F29+sR4m9e/8X1Mtr4CEP+yFX+
WBhiPweSpeu6qnCY+J31a8pY4uFyYUEfs5o/F4biD/4XpC9wBKpijM70f8H6xeLy277wt2/99zOE
kPKmr0t5JK9eagVsRVOQEPMVVodwDqZyUR3Vrs0Wcsoq3M/Fm5dywHDp4cubeaeJDQTlt6iIyW3x
FLCNbVLrHKQpjI5dIkLgVPN0wQqf3DbBDb5InrYkrrohf69Ch/iSHHdLyJcfYeqnHEQszCYMf1qd
UMLdzGvNRPJJvY/IlI+scIl++UYxSYh4DVl+7DK2QqX7KMwKjQCB0q2noa6+MJKvfaoDzbiAUAxm
R80gjSI05sE2sAtGGyzPJWekpFn55tXzYsoz1FlWJg/4XDapS5cJFjmlYVqSsqPul0e9lPDQRnM7
dGdR4K5aU9o1jrEvMm5QanWoAqr4wvqhqUHTBCupYtVRe+cm59jQWMpFM/ud1xSHdOjWkL1mUVNc
JZUHWYgW/S31cxNXOectvXfRh4bq7FFFaOdghWTdPuD4BPTRDp8cK30iYOgfSkHSPWvHTpKnPMqk
ue5R5zBU+hu264eoC77FbvJSys2mcf1vfp/tArvz2OspXrD1o2hnWNleKeCLWOBIYv0ZznrIc5WF
bIfuolG2R2E85Sd8M/sM/zKrHh0Lth6BWIuWpe9icsbUk+jXKPDF0nV9RLi8+A+7hccDOSVDfKY1
jJim+v/cR5S/ckL+8vovUoQY0+B8Sn4QV38aDyA9js5fg642C9DXVzFClVWDsiTwXMp3xeGr8QDi
q2bBaR1LQqG7/ov7CEmd3+4jv711Y3TXfUFt4ZzvyIVq6mo0uceG/JKF4T7p20tkSJg7oaz2ssvs
biIec+w3O+A4Ac/OQ83AkZX9LDIdMpFbB7uAr2HYLRpqKolT4XBp+n5e4ckFb30h8cnmAdMrhPJl
0zcnHQZs6KUvCWYjb+CLPehEOAh0kd0NFe6mekw9/F/0D/PjZepmz9nei0BdB2q6cJWORBsKtRKX
yzL/iKxhmzOMdqMdjE29MrqVemsi7ALkn4bGrPUvUnnRxuAKz27CFCzsTR75ZPYg9aTzTEcLFAnY
EvptcB/lx37MDMrKMiupqSY9VrDX67qG81S2dVzzZJrxPKmjRdG4KOlDtG2UdDMoxrT2e1oKKF8L
0lulmylt8/FMTbV9jBvJKM74GR/MmuN0ZrRLXQTzYpSLWSTn1t61tZeAo5OZa4u0aR/BAu0spZ3r
8cnzmEQGllGtc+cuNs0qa1l5lEBHbMA9r53oJB4L3I7zLrW2XApTkzYGRr2ew1Dm6ci1wB80sCL5
ujKBRoi754jHOkzf8owNmC4tC6K+hs+CkAeLpwmEGcGBGBiMjQFMoFtGzKM4O4a+3jT1EfMWoyTD
Yf/W+xxVVSwLFG34EsCLa2TIr8PA2kVyWMEo0yqDA9Wa+V5h+dmROeaueYtqpKweS1uFqtrHCLEl
52FSO76RLBuWtLkuqPlrpzEIYMlpXrws3nZOz5BvMBJpF2Nojp1ItzqMRuUkR/LcyJVNl9cfakjz
hoGpBPfqJLK7JwVLY2OwPzXkcxx0Fy20H9Kq3klC7GXT24QWEBhs7pi8OehRi+dBYJNYCNPJZE1K
DDcijp68XCXN1KkA20ZnYreraXH4745g3D8INdBvAzVQGMi4/zyCyQLn1W8q7u+v/3nrpOeG2JX9
3T/8q4yL3Rhc0sjS+F9Lzk8VdyzO4bb5PyvX+KIvjq2x2QHXlkISFiDUv7lxEkH8643z6zf+/c+/
3Dhb4qldpxvaSijx1Q79dW8106G+JQG8HFmaY9acJaw4vU5fmFGE/5XAPVl/i0N4CbuCTUXOAUap
Tyop/yiVimmMDxtrlk+qrD8qhlgyfbIOt1+EE98V7JqpwmEjbuLloBBaK1/VNMN8kC5bVYMNyE3O
rxQUguBVSnExSrV6qAbCWJFGzjAelK1cdqTifWWvl+ZUsuNVw5qoyqJMBpUjk8Yg/ZuEYh4FztmK
4w13+5ulj61fTT+Daxyz4e7vqhIdlbB9xhC+aGvnBV6GQgeMQ1qwn8Z8PmsD4HIHXQ3vhMsNVJjE
qjnLkxoY8kspiEJJb4H2TRG7XOc+1kDJ8x9NPqH9vWhNPlkse4msRSYnYnLdPUs1Pd/3tXFNXOUc
yMmMuWlhJfqL50dXK6mhTxGp7vpqQuMFy6Q2uWYslXp6Nhuln7nus1lwlqL8Zwh2XFaTiEivSUMo
Sg+xcLgQeDX5Q879xUOcqDMjLKZ2am5dFjolFnIMZOlIe7JojKg5ympavxNkLWwI4KHc7BqtmnVd
uwIeN2sBxOlqvXUNKt7CbA+84pQ43b40tINEp1opB5hWhrNUSG801aMBhGgCFFrq8cyxw1XZBsji
vvMaJcbRN/ppVA7XAfeapDSTMJa2Pa4zRWlWddFSvoA+qVlkdTQemE2y5Ta9CDHxNsDooqE860FI
ugVvRbzsNExR7A8oc9CrgaagZp01BG8K2IW6rW3sDjEsa5a8d2kI9w5NORUcCVpP5yUtBLNIyrYD
jptcQ55CT0qHai6SoZ2I3AU3RKSjsBdtdQlqABTmCP8I56lLEx9XZZVe+1qbJvjgW01a9DAx+wzj
nWNf6YCcJ/AkAjbAnpVeTTgvLY/t0GQULp6cxF4OXYv/Ll1KsGPbIvns/JERux0T97zGg83pm5gT
qW5obThGlIu0707MalaT1o6g1jko3yt21H4GfaugI0qTjnrOlAJI3EfdCBiXvdJ6rtlqhPbFD5BV
0vIc1s2C1tQYcS/aFzSbZBqy2UC204e+vyqb6GyHeFCq5C7Y38etfCooHIUwpS/cLH6v2vA9cCqa
XHWfEmc6qE2fFbc21e1RLEvEM50eKyoVZ/SdHHRhb1LFzcgoRnu1L045BmEfSVNOEMOuNnwtckir
EKJFDJtlYmQD7hiPtuqqTddhPbZc3VUJ6jH1Sissq9PCsSAx1EtHzg8MoMSDZooWLCVQqqWGEY8b
kBsa2qQqs43p6icRU62egVeT65Zpjh0zzHQoHC92JsHzIiKBtj2L0Hi7otzpMZWq1U3G1K6a5SKJ
r4OSXKEDrz3JIhiKLK7IN8EVrmrVq9pV56DRz1Xkvlpi4GYXb5Ph0UScajMp26SQrIJcHCreZswW
BZTVIer9cbCcB4N3dALCoZbZfMB6hW6aPjiF+Sk50EILd56rxSLoC5b1mEP0YBZ52gTC+CRgpR+0
7pFswn8Yg0jKXsejzKBm6MyW4v9xVJNG+PUZ/Tev/yGTWH9o1E+jwXD5fCca/nm4QSQR1FnYxhhs
RHf5ddMqI0HAGudIThXFWI334xkNYpjn2viHTBMqD5B/9YyWx8PL1xKK375xk/f19XDjKsIbAgO4
EhiSBlQKjIzBPdCCQqY8wu0aYidy6nwVVYz8hat9wvG5WWUE7ok0clMtBG7nzkQIAM+f8mRTvUNU
+ItCIjvXbUu7O7Ve/q0vq71nhruOzqTB0CD9fus1ond9OvMJ1ktM4hn3DGAhFABQMcAiQhPZgnPM
ziB604rqnjiIyPSA7sh2zApR7DQ8MHUcLIWOO5bCOr2mNrYSfKR1xgqe/lm+I343qcO1DzXPJlsR
cOySUTNclXsrj32vB8Kl9+8aPaWh7R6COFwWDR09rTOpRuwMbizcYnntnrJ2bGcL3zrhnQqSwxNH
RDFfTDjTFlcXQviAQTsa6kVh0flG/ahhbksM6iqhSBNZOgMxBTfJCuE0axgdPZkmbtx8XrxSooKe
TmvMKRdLTU9Ybbc5ngx1rSjSe1qbb6rTzHk4btyyPiRqDwIFMbgrwAtnp6h1AA/5F5s3YXrFoyqi
E8gOuo6ejB48i54P5ypPjo1TzRxJ2appN0uh0cjSobUyAlgQx3X1qsf61h67MBx/KXCKOr78WhXU
D4XlLLRDrMEAoqR7CwwvpCBBqrRJaJ+0Prz5PD/NoVmR7j84ABdEZffbpExvtXUtAx6RtY0On6cS
6nS9UVXAVoOClRTrUobFW7FVOlCoZxsce91DbLVi66S5tKp6VIa06srXQtgow6rRW3xl/d5PrH0r
zkaKf7Nk2jCcYqHyGol5xoOG0MvDIlRirIkcEIESpCr7Rd24cMijIzzeu5Kyc1m0mKKd6la+CjKb
jWT0ZDfejqPdWDK7KAN9l5btLqdJCuIEaGEfeVzjt+2YaEfJUeN8w/JpJ3LrmMnYVLmUZPM1E+qi
x74iJ86W8OjWaCxWrKTGrHjlNgwHKbbCuOZoOYC51OLq7Iby3e29uc87ab1kLcvqg6hNdabUcAgi
2JO9bD91zksXEZDDiKt1ytI2jG1ounOU/5XFgOXrYEFbvfvsqoEBOQ+xHzOlyuotdvOtnBsvQyVx
si1XalQcSsekbTAqt0zOO6sLxqqiee3nj2pPm7jRszfj5J/gz87gJCqbKjh2Jvto35v1ynOq2dLE
rYn1ai6ipTR8UlXVEuIlEE3lSWDpO+56Sy+CLOcn6UZgSrIsGVhceG26/JwoyibKCR46mLrVKFio
WEwj2Xwym3KTR6+ILYQszImt7MNSvubjg1Z9HwAOmRW/mBSiph3NoULtYyZai5jif1jfRzgjQypr
dGEj9H+X0/9B37eA6/764Pqb1/84XGp/EMfXlRF1//3hhfj2Q5fT/sCXZJsI/Mb/JLafupygPwk5
jyK1P/m+Xx9dpG+R7CwOwSq3EOXfPLpM7fdH1+/fOt/f10dX0UQ0SgWFv36hGy4MnhM/nmIjjmA5
hRhqWW41waI1uIvCKeAC9mjUVp+Dwb6aK3sLlWqdHI1Ntsb5fh1e4ms1HElFkCi4Z2su+F19YFuI
q2IbP1K/wHC8riG0P+Hl22Cr8D/9J3HSTsohv6vnbA5+JX2xdsaFBS9PMvmmnT7R9U/WbsmhUP1w
l/4yeteP5sl/ivfWjdvQPN2zZ/U5O+aT9LXde3e+rUtzUa/4NDGPxHic0RVP8ak6htt8Yz8rq3IJ
0+mpA9WONyiuZ2hJafmK4Vc6FM/i5H63KKoPxoP3Zj8KkH0nborWJDo4D/KLtHfO5t5ZqWfl1dip
D1h4Huy9+ajeDfeNDZ/2WMzzmfxgv2GypWT6lr1bt/ATKFjmE+qf0qPHe5aPlIVMjEvwrGLleybq
WTzbJ+uY7m31yeYkoQKx10HMH7VT8K5fMBOXd/1sv1pnQCH35Dqw7FVxAO9ZfFJXlX0zeJzkmAiu
fXYJruZefhhO/Y3zud6/6MQA3pOtchCv3jW4Fj31Vt+p7RBgHtNLdigvytvwlh7pkLpad3wke+IG
D9Um+Bbxqmz76S/Vm/NRbfVbZS1o9Hi2du1x4K1zlWgsrCfGWXn0+X/SW8oKElDDSdsbZ0ypD0k8
w1ICuuzFOusP2qu1U2HzmgcHyk1wcJ/4ca/X/VE+O+n+jttTXhOmuImTftSP/ifx0/gJt5T3EJzz
T87RGUYitvnv/ZP0XD9aVxj7LDRVfG10QE14/idHCOZtNwtu9Sl/FM/Ks8Js8zheaZ624lDhj9Ye
7CHaNt70+3bpbwkb4ZrAdPSC80jtWf0SvenqKWcL8z7syhOgo204D+flfrQEdc/Gzf9Ub/L4Hz1f
/lK6sm3he8eBQpWMYt/GJ6R+yb19rqy1/tmxtgHF2uFTY0kLVX2U3sm2DO2udzc5VMvLoCWo0wSi
zt3IvQH+WUsTp7r10duQOtS5fqIG49EQhC8YxirSarqJ0R2RdYBOJH0EDVGArd3f0xLjDcErwZPR
5XjiwYKrCow1FIarUIscrLCK304YChXctYl3a4NtEj3m+nmwL4xuZfUwVmcG+7glkUBNWTsLw10r
Hx0QfyAueQoTS4svnbduXmOVXyPRg3UKpcktbmZytpNzbL+7+qem3KDqO95dqj9bvuug/kyTN8+9
9dhrGqodoXFsc0oxjL0SLAbn0rpnhUBhtwnMR5CFivSSm9cRbpxAnYMtgTnah+Pc259yBr6Bv7jH
MzbAgjBWXH4tTRScyyI1IglGcCVFLCD4bA7Et2jviL5J/M5THOY4nRpW90adTE3m2LblHE+ZsSsk
ShTtaZh50KmrhSp/GspRJ36jSa9pyHpTcqeh1qyS/tEsarpG72a7V61VzZ1Grzn22mcdSSkBKpRg
8OmWVrOJ+aL8KS8eeopqFh1+jf6Ovt8WwCTEUmKvIQMwIi/BhoGkBLPPN6kJ8Mi1uK3CfQ61J3Ua
dgzdWsF/HIAx9PgZeNIqYb8hsM5bCw07fXOHnUQgSn4tIbH2+hZWYUXHhv3AroM/KqEj8dt3G6BT
a5JhTo7WPXBhTQtjFgracbaxNzx4mC69B9d4DJwPP/OmVT0GLpvsMfsek6vTo1a8EANPiEyGxbZ0
5lA9JwY/TVUlFvZq+0f+fi87SejeAqFvOgCGJ7FXvw1VztLwG92gxNfX/L88ZVyGlYeGt/UqmKtz
KwaBXt4iTkZJfUHTnym3ulli45BXK28ORzqsD4ZDFnuupfs+OUKa7zxrPSJ1m7sVrxMoMSluFSyi
BFQ9Vqz50qfuqfqm8IOz1Za2DEJBuE2UN85DewnM4rtizqXsxclgg4PgjE9wFGVpalOJUa0S96WI
z/EHE/wqm2Uzujv0x8h/Mv0dmEzMGPq+IPbjzhLnU0p3vfmY6dATH5Ollu6KdpqnM2tuqocOimrw
3KpXyT7Gl2qYkk3KTu4RxXFkKE3nbcYSZNMNR1TT8toxU7PYHWZc51zChJxYEwC43zjzj7q72xi/
4+4OkLuT1i1DnrzVE4At/+ERjiM4pw9OOSqDk0mc+5/3A8xdv45wf/P6n9oDWwdVo1rTxIvxnbb0
U31AWWA7YFOgOf4ZHc8/NgRIDCwqqEdQVPqjzF/VBwNxxMY4/ido+9+McNrINvxdffj61rVx9fpl
Q+BV2CdyoylXqZWxVWqyl1TnZk9ptzIXnjgFinEMFXOnW8E1lmRj4pHYBgV9CmMMgdabGXMpwwaO
J/C2lz3gyYSIROIYK0/V0XpptvGnbk9CrY63uZ+s6rA8UPkFJAPpjzoB1YvPFp80N36Hi4djAYJr
8c3lyYhJAkos/cLMWaUaLmQJ74ifbTQlXNA4OnUEvitTLPyC4lgJVbjBjDi0Dmkh4122vJ2XAM+I
nzTFncW0FBjaR5bayxCzP5tfXFFuG+brTpcJn6fhq6WOmaFmH3LElN183iPRoc3jvr5pQ7XS8ohj
8XPoDfA0zJ0HSteXsw9DztZVBfU+Ijet2e2yNbGAeaKbCgVof8AOZCiMjYlePm0VCKzBZ9Ck2bRU
bZip3hRsEesH7F96CcKisTcDOUajqNZGyiRtSKjdaoohQkcCaOAQsfdU9IcKYUcuqze/hN44dGdf
ljDHu0zNPgbg1uiXYOEWnSuvZPssYbo21XKZNfUePz9juc45to+yU1Bw08b0NgmVVFt6qnHG58KW
GAygme1CCS3VjPDci5tn0GoUFC+WGX564C1Owkj7cyAp88RS3uzW3Q4895NUfWmGbB53p4xVxqAQ
Ziy2KXkrW/kGZca1sxOXyBKNZG7Cbq3Ubp4yjrBJCkVO0/E2VIdFJMX8ksj0q4GYc47ZVkl+rckg
GOo7QIZp7L7XzmnULSKRzhFOuAfaBJlJAIfaUU3bfGmhL+A1mqG+1NPClNGCA4AqOKd5y2Nu3JCQ
C0ambR/SL9KccjLcUe+xYB54JMWe+l7FiPUYRI2SBX3kcGsuppYebUzrIlNxKbOCKEIQ6+Wnybto
Kh24N0fwdKAHG06UjndoMFZ9HC1jVXtQNGVtu9gZYzKjsn3JIKfk0izjfGTEoF3CbYAkThHazFa7
mUDVywRpAJ5lBWqflsifnSDUrwZ4lcPxMR456bJL0YNi9+jXxEQNsIh+bW9lvPKB3D0VuTIiI8GB
rOKOx3jR+wdHH9ZDUX+KzNoIVgBZEh8jOSVqCGIlDwAUS/z6a23iJ/ZJdZEdfOeh5FKfpKqx6+vs
khXVo2RgNxZVlzAH5GD1gS/PtL7fSJpIpnXuHGNmIGlIzqlF/rxQKB6xWRiIWurpOcdykVjOqpEi
ECoIWjz0iyYJeVilmz5nJ2REPt2kvnuy8u4gM3WJ8tXX9HkEdjeOXpzUnuQycJ/AnnUUuqfggJfG
0EGETh+ERbqQAlrJOnoZrRh6pfIsJaUK3ycYtHlodLOKjbtJfjSXaS/si2uQScwR4a0Clooc5ByY
IPg0j53YwSmUkpLxh9BjqkH2BTZfQqlzjOwpVvPX2JTXPgVLhVaSGNeOsVPtZE+euP27pdCVGnJX
RBaNWemFpEhSgikxHM64geOYZ+IZgWcy+joTISZha3z4SXhvBFAIx/enXUEupR2sRVPQc4uBIQuN
XZlEeLPTB6rioW+vPMA61vBepA18RxXjVc3vowhPuamshdJCgbRbwDm2/2kGDWNwmX8T9hgOHHpc
8Wayj/w9MJ1iVnTAoVzF2ZoOXQK2wcJKBmBRG/alH6FDoUbvsJFUL5ZwV8JOT7EzbCMnQcQ6UOje
VtL0v2wvEFSO2oSveOywv8AG+Y8K0PgFv9oL/vL6HwqQ8gezgUKdIczGcdXwRQFSaOkYSWp/Oqww
EfycHkbDw0/zAS/6ubsQpM6InckoVYhW/0oA+g6g/GV6sNBtvrxzKld/mR4617OtrgrMVdIq+tTj
6nzy6hqUcGqBznancQEJwy5DWLL5kB1dKGPd0ILLNuIZpUtN9NS55hSC3rpQy0vmK2cppMD47mg3
if6KJrZeNFiKkVCe7cFjyUzuso+NdUF+06yp6MvIcMbwsJxgqgKxiJx6UuUS92Et05C4bbqIyDwq
fEZFh8AQKzcxAsPaodvFTXgbuPSHEhnKz9aCtWdBH51a5OtMS+EGkhgQwP0yNToEYRTP+GQtsbtN
klqdlwpYDmpHKhlmsP8cWBJFcyRGqLJydNJDyVgSvvS1duLa7trvLBgyXUFPoTtLbXuVoRrFkj3P
OzK2to7VsXN5+MTSXs4B8nYGmpPvzuW22CoSO0+dBXaQJ29K0TwKNYH7kO8UQuSsk+nmo5cKvDpU
t0bLZ4URlSuMeSuFgrlUSbYirFaRhPUtJ5phVO1MSYKFKE3i2V7DYZDAMwmyRCcFh23bN1z4W2A5
vPchxC6lZw+VFZmnLGoeIwIv1DNupZTqFOwkm9RygYwkHHDtTUA6qU6zBV0KHD60oyw3FDQETwbD
EVv1XaPjMfdpnUUe72yGKYmwlxi3PIRnaR1yh4J2o9JdCBarbt0e+BfhAcHCeKEoyPPgxnIvrl0D
pDSCEk0IUsdyFtm8fKotbOoBJUscu3SMdS4kap+bNSS0fa8RKyz8d876XCgp9rIgE+xyBtwoxlBz
/6RYqSBZBVeEUcgI4MnXDkJPpO5ds2VQUhZyU087dLCkiY+ZFJP+gvmQtQOFEX7waBTUX6QZ80zh
McS5BZOBsrQSaU5t7nPXR6vGiGZUAp981nSywW4fSOQ073AnOOHS6vV9KpMXk3kacg0lIXsyU0Na
yvOlOtQrMyeCaRSrONH417kPq4JxNPuUc4HJuJdmg8h4Hy26RVyJ9BHVJl4I+UGB5D26aAUQGMPe
R96lgvQMiV8xKC1zFg3WxRaBzZSjQ1jDAopIChTADfJyHZI7VPhs9moxb5lG9W7dWTuHqEPFdioO
YN14Yms4Kl5lVmn1jj0jeSZ8H96yRCMRQ/hcBVhrUovHbC6TcAumfl4tUuj4Bg/CeiAPYctTbfjm
JOB+KFM9hWCkQfw5NvHuhLYRuztKuCwHbWljc+RzmWftxAybdtl5lzZiTFV2ngBBSMEVZ2A7uPmN
MwuZKJ2qeqKrykRJqepVSKeGLMLHDj5diRyotascSEbu35Kc7jXKddJBWVfYfBq2Ir3iv5RF8sDy
h5tCs0usYCbrrzknBicHmJLEMEFcLIEdGVhg6EU2jepy7mC9iDv7VjsMtGl905MP+s+Z/rWV1Xo0
f8anDk6JUWK4sUi70qlFPfnWZzr3k2Q5gLBLQnNiIiiAkPNTM5+XjTSJwm3XEs1Ax+mSb6l7bdVq
osfgX/i2uhQNJeeqb/R57GKKid3peDMZyOoAbV9JBr9i2pImOnfR2vQfDZZxGC6OBalwL7c2lZzv
pKFaUn4yV7RXU7iLEJnUrV86yu/sAiRgQY8dGVBDfayCclOBMuEdI8TnJFhYOllS8dGlMVeZHBBW
sppiYYaYd5L4nGpPfRwXM0X3aLXUgndGckJvOo7GcYyxoD5l5YPboFbVTfdmtCPjhgqN//IkofHh
xcakq6oum/9PVoStE8f5XyeJv7z+xyShUVWA0cG2GVJ0XfDk/7JLohYZi4PGlDG6IPhLf44S2M31
sewLUrVgGfV1lMCgSBTdohDge8XBvxEi6Lr8TYhgl/T1rVv8S1+FiB7esAj0wVsXRnM3wFIVQfPo
8Exv6XWgXiZ4LVqbA74U7fUizr8D+ylKAenDB0TDm2zlykpHGp3G9fBhQ0vsCsyJfoV0gT7vKR2h
k+gp4xRlVDz1jbdQM061Z10z2ZzlaTV1QopBQHW+QU98KHXrYkfu2qtqFM54yoL17vsSz05EerAm
4k3TLz2sNc8hNQoxH1MhYCiPdnHg+zKLArv3FmbGfsIqH3zZx5KcP3rBGHzkUQXxixomiDt8wk0j
e40IkXesfZ2gwpvA0zahJszGZlab714VLXIKg0vTeFTHSve+vKXep4HQq9jpNmffzVlnLZJxPgq3
xvhZzw08g2MPaxcslQxKZ9S/5Un2fYlfmvZV6v2zolUfWaBd5MKe5aGgQEdeD2K42WTEbJsziy1L
H1KnfIowJEnrHyXdmoU0BZsl1j+550k1aIu26HcDAnisSzOUo5Uf9hRJQn2W051kzPMkpGLy1VdS
aM0jyOVq4/poO2I24b2HIKglwAB85+ChjhYOS+VyUrQWabV6UoiXsoQUZFMZ4D974E6sIV1kBOSZ
YraZinnTJ6fbkqcfPgQuK5sKpBqTRyigyZQBKKnqCLd6Fef+xqKpUZBL9fNh1uIPSVTaB2mq0dt+
WWLY6lmdhMlKi4+DtCZkS1JoLbx7ziEqZFllf0ugmjW+PS39/uCEcFwbF7HnNaCdQlLgiimJz5Kk
d6td5EoY5rTw8J++kVkgJy2OGeNZROZ08o9HorG+8Lcb2e+v/3EjU//AUM0f6py0vuqpFn9gCVXF
0PWn0PrzJiY0agItMiw/iPdfzkOYPBXOVtb/alr+zU2Mk9lfb2Jfv+3vC/MvaiqqrVTa0RjmeqRb
ymLb9STBGLgar9YrOmlCdpqC0mgaO8/D3aWblKYjBklS0dVURXhSxfgFUrnJrKexZsEFXXipD+VJ
21FgRrFpUe0785s8L84oRrcSLYHuIGkPtU4f2Qfcmu4uBq5qpG1MmGhYSHUTrtWZkYpF+sSeSSZI
wTbQ9sAFnSRUzpnc7JWtMwPrM9XX5pRlsdhjlg7YvNIcO+1fHMxFr041bbJp/6HQqk0DyKwgZW2S
8g2nw4iUQgDWDgbl3d0kXrpz9of2Qll5M/Nkz+/oKXS54pNaZZtglZ9x59gb/0O1J7vyjgXYpSx1
n79o8lK8ZnOZt78x3/yXBGR0N4MkegzplHuBG+RnN1SbiBUZe04abW5PNH4v/UW7DfburCqPDJTS
MfkMvE0dPLT+wn9on5VuokJem7q7ojxGWyveYX/T10N57D/SFz6zd/+C95gqviB4bhg/if9WE+lD
u6lotozgDrYXrMOL8V5q7hztkWXxzIwmylVeeU/+s1izOncJkBzhTb+UZ+bP3KdRcNm0a1ERdC5f
I3GAKmoexVpc6ueQ2KH+kNcjhFI91JtuUfLj+1A4bLzb1twyF6hkETs2Z5punb25M3fKB9kSI5kl
9//uTYWmjBG5i+SBuUVGafnnm4qu/ua0+ZvX/1zT8GE2GYwA+mq2PI5AP9c0zD2qCata5QvI1P6c
jvQ/dO4cKCniT+78z+mIvgyWLYpJk7ZJnJZx5l8k4Phnfrux/Pati5HW8+XG0moZ5ye3iVdZYeLN
FJvcd59s3XxQgnQX9cGpyfw3XyvJTtmKOStchBPIH33QP3UJH88SPpuesQ33LG9dQ4QUcQOn91im
Jit848mw5WWNFa0DWJtKgsWrnFoo54l5stT0rpt5tPQCphrXNdx5rEryJMNmNK2T4K1Oi50Evh6/
mZGBg+/fg6beaSHWkDASi7aHvUnnds1EQ2MmPTwPZR2R2Kuu4K2rqa03NoZoQvaB7EwzNS9XtEk8
0jOFZeFC9YQIOA9XroYzoZ2ltMPBFy3YRljZMpCMB4l2iJy4ADG1Kuzmgacu1e5gSYdc8l34OmaD
Nw9FGZlbqmm1Tgm91UFFgzB/bZ8X9F8OkkvKQm2e9bZD7q30a9yA8RRgfPoxYiIAxfwfd+fR3Li1
btFfhC7kMCUBgpmiJCpNUK2EnDN+/Vvoa9lq2WVXv2EPuu6tlmhTFnHOF/ZeW0xnmDrznNoA2Baz
tMYFcttJ9ZHcjGnvzfN3LcgrB8cWK/ZSPsF32/uBCISFM4A12Tum4e5mMunrpPaoFBmzpiRpIRVj
dUiZ9EuJG0uQ+hhGCV6yC03/3W91HCP87ErX3Aq49EZsfL1/CaNsh2niOhNldCNUueR7AyRoaHLH
OQBb9VNrkY2s0EfPc0WWyg1iXkPQFn6U665ekrg55DOkJPX866QMgd4U5B/lhPgUvBOGArIER1eo
7wdNsD2pvxFqzS4IIvp9zx9aFEuVdE4HprE6Foh/P38Ag/+tqPn6+o+iRvnGQQKp++82Mr5C2SAZ
GvAx1tTKT1ti3oOC81YU53em8X7+qmsUnd+QqJhY5JXZtvsLx8+Pf9KXOe/PP/kXjTpoF3OqxlhY
j6yclCne9LT1On8suPYQUbQH/5QNOSJoUrWGJyPEkKNOK8XonCAHqDH5dmSOCwU0EDPH1cgQodME
iDaHVn5seV4QGeP+xClUkYixE5iuyNVLI8O5WWvpKpgnsgsCAwgLZWyj2XX8gg4L8CGPa1Xvmui2
7rcdKTw+kiomrehX8ksAJzFApTQ0V6r/6lW8tfFcFU5pKXap3MMG0qy1J7JcYu8TuCwILQG9rW2+
xbMubXyrJ2zx2Hb0NxX5IeJd+kp/R6tF6OMwRtjhd0b8mJe7LrQzW6ptnUD7KEU+UjwMBZb5O8W8
HfQni6m0z3YtBBLQ7cj6XUTypdAOkr+fWMs2h3F8rPuzYdxW63FWlbBPM1bo8fM7/uvhekIHtg+D
uwa5iy4z5BNekaEuZJhncvSSI1+U2RVbBF/G5GMIdFqsgaroFjyl6pMxb8vgakgJM5m1LrT9QKvI
MNlRDnTNZeAw9lkqwr0ln6uaRgvpW1oe2o217SjaGDNvpa1wSPfDVjqXD8NZvOn3gltu/KvoKJyZ
LeXJCugiyrA6XIhUKzFAY7pVkVZXbdmAFkuxOIm7QV0k25ZfQukwjIXT1FyQAxXTlUqMNRZffpoQ
ZuzoTqcYfm4IFg3O4wLAHJ+b3dDYqNyI7llnnVMyf1uLLVuxDbIoZ36PittCjFQO8CojY1GMtnJQ
3HEVX2VHvmGTHYNrR9oiM8/303JwgnVu62tBs7tztBb36ZX2bmwlx1ylxBeKy/gB+unKW0x8o7wK
r5JwGbbbGo9UANiNwLyL+oKFLzqai/I2fpXtS7CQn8V79RmZwuLynWTWRbK40jdFDePcVq6Ldbb2
N2a9reALI8AcHyT/AFpHJ542koT3oAVLgwpCZgpoUUYCQDrr60tzXUdIV+3UZql4UlTbt19B1T9q
DeB5y44O3HxByTwTAP++Iyvchx4vwH1st+J55tobNgg1nHvFGZM+Uq4bCSrGZTqV63bdvGnEJukH
GubSvBPh6wsmwbp8lGYjRIHlXSf4D6X9skrrBYNDQNrYR03zVCMGMysgWNgxrSdNcmuWF7K+bnSP
z9rGM9dSiItLPiiqbqOFImi6U3aieUZV11rPmgapDBAsjvWqdpvhktV3wpY5MXnAy341NpYtay/T
gGFcx1qFnEkOllpz3VgFVudrmEicPOUNeFP2yru+Vx25IOwFDeWbqKOA5zNWH7PoSpoeTA8BG2JH
3TOWcYTYEQVgc2z5Ww/LZRk9dO250p6H0g6FPfrE8EoBBYw1UAvbZe1DLEGlKxLUTJ/P9UpzAF9L
pvsH46OU6fJ3vgwplln/zWwZJFPmf3T4iNG/XoZ/e/3HZSh9o4U3uGZ/BM0hqv+zGDelb/ixQDMA
Bvhhq/50G+rfcHhJiqn8ya758zbUv1HcU8Cr81BVBsTzK7fhrMv6chn+9M5nJMbnWjyl3jTForDW
A9ZnSN56bGtK+TrJFnkIyYPgsz0vCxZ2waiCp4Y1PeKwJb9FxQTbosBRtClxM0UY1krUrBAx7JPS
evQrImECy/YKjCfMyUUZTGaF65ll1sbwEVWV/TouZcfQ43VCVhn+6gXTt+2EN3QSb/i59zpMbQmN
eP7Whumt0pB2rqN7jbZj/IR9uLCukmJt+l3LqG30N2JjeSTWmFs9n9jf+TiFYTJgDhJKgp/kzhRp
xg3qdszMQf+ghffMNngEB0dBeByV3j5PhpXUjWvdQ/mINyUgH0Co9fK2YdWre3lxzBDdJJKxHWet
UJjaOTs2k5WFNVMsCS5ZDKY+ryF2fhDtcZs5uoaIquwWNcqXZZWH1eW3fsiAMTFGk2gJATr9R8er
W3xWfx6jzTCnn17/10OmIy0wjVkpMIsW+Ef/0fHykEF+whkpGwSgMfP/1PHyJMn0tQZaB0k2aZT/
Kjn1bzTJ1Kc8ZQZKBQrVXyg55Zl69fUp+/zWZ8nl56cMrEqU04tY60Qmcq+Fn65HxHfka3kymR1r
cEP6V1KHHXVkp8kQycsRSYsehZCFhT8Nt0WgbaZU2MQdWFPsyb743CpYMebC6zpuGtzGxAaIyg3R
xA6W9X02Fq7M/F8v+23Y4KL2w/Z7bWlO3YuromBWE037NozvveydhnjfKsOyx505waokJlGAyyJa
jRvOuFscgXJpbQix0uizycoKoxnYQWw9Xu/7SDRvu/7Irx3+HlgmKT3Vg8esEFcw4nlMgYgTheuC
VZ6adrYVhptQMN2iDl2WGKgejZuiYERnSOjnkt3QvhoFpnNyc4pyAvYgbpoac0lj3E5RuKmS7Cho
ZL9C7OmxyEGkN0eni271IXA4rhZEx6MZ8xAiGu5Qgdpl+duPFBX1Q6MNpxbVRdOCq5497929Xzab
ImUYLvlE9/aLnNtT7tE/jBa0UGTxhrax4Fz3yY1vhnYnD7vCg2nVh9cKgi+lAgJees4weLzjdquG
yVYgI90XzgpiKRNRZAvwpKzue58sCRlSO0DKKVaBSWBn7adHBH147wsnJ6qgDJ+HHu55rT1ZAQFA
mZFsm05/rA0MALwZX+435FmuFLzoceO2Vfsw+tq1hFy9ZuU90yDU+nHoVLeIw7UvWKDx0JeA+K4H
jVIbG18m+6sJ24JflKssSu8zSd42yK5ht7i+ET+NI3HO3pMRaLbUw/jHPyGk7VUqJyc2KKT4AH6x
zLUBxkJF+2JF5Qb9yTGYVdyk5aXeauq3SvAAwGsZjuld5rGPVlU8DhLoDRAZ+rBED7c1ov6gpt7J
Q0rWhAPtAD+WD+ebotqMa3dSyKQR0LkWiiOy4q6m780Y7EDhrIs2vyZ1d+OX6a2uoRqU8qXnmxgZ
8VPF8aMizCQhHo6UPMCOurRL0i30hN0kYqKATRDxaQykAjF8eiUxfIUpA+S12rV9ca0VWFii5CHj
MfCxPuiCahsNmGPFcMSBPx3fn92I6SsN7qIZe5ZvFNVD/PJbH+wYziXMeD+8g8q/u91ZoHA8fznY
v77+42CXcbtrmNYZkVIL/ZhXfhzs8jf+1pR0ldqKouqv/cgsMmOIANDBVGHP/HWoa9+4JVCgk/TK
Ooe5x68c6oR8/v1Q//y2tS+lkxVnCtiKkdJJLhzLhDNLUp5ghBdvblTrcs2j60h8XmaHeu+1m7we
M6cEOWxipy4HZT8q4y5m7yFMxmlo8lmHbYKVRVprtDBI1bbbyX18Fybhi1k1F0vKyXycY4MICOZE
QpWdOKXRPqS1d2w5sA1PvKCyahajJrj6UB8mwg2Rm/vuINDhkzOmlFq3ENEa5ToedB4aP5G2rWcB
3ivv2xJFR9yfB0C2RVc6PrBfq5DcrPRsVcxuQ/DbgxSdKq3ZDvAdMrX93lX9HngE+rSheS4iyFoF
QQOwabndnIqzSsCf4tf5Q67Lm8Jo7mWdgBXBdydLQRlVFw9+PTpJnB7Uib1zMBr7ouh3uRK6LYtO
odH3hQQYypQPGQmcrQr2IuRYngSOO1DZA6HgCWFSU/0uohNbYtDcTc11GXM5FEib9VY9JM2TXg9I
xpPDlDF5BGuttgSfxMj5KO4izGKnJPVr15KTPXBX1tmddEvc4ktp6PYgZ2+V1W75IbFimy9JyZFF
hq8ZX1ex4pY0Y3lPEmLH9ltKphtLrsgsr3cylqwI2BaT5rUR6xvVN4Buqa6oNvsmDg41wc9y6521
xEKK1G2GShCXGjmOyFlAjhjrgDG1ofcb00hWsueWMRRbozin4Io6juWUtGJTNEEpdGtVFFZq2e57
01z91ucQPZMuozCd7cL/WWCK/1Bgfnn9xzlEq0YYwcwT/TGbBGX1qcDkFEIn+yFC5UsfZxFV5Dxh
FXVOoh915F9n0fwlWRYpMlHE/hh3/kKB+YM9+hm7wcH46Se3vhpf1Fgjf3PSYNC46haavS0SYbLq
2C7eziEEwhEHp1QefHZ+0vckPhMERjKAhtjeXDw+7rtFt0AtztRtBeQ4vNT9Lda0xamGu3wBtbwU
oqvonJ76cpudI6f398lbGq6ig36ExrB4vXuwy+pmvXw/C6958qDTe8GT7tZsBKVH8Yiw6vf9UFp0
O9w2Gp9KyeDOYXLwL+IBFnb0Dp8vx394/R8fSsP4BpeSm9FgOfUHzvKPy3H+Ev4KkRk77vgf6LU/
P5TaNwX8JbYv7mter3EZfxq0y//v2A1Fmgfpnz+VX976jz3gpz1fkogQjYS2WBute4AllTAf0xt6
4e8DCgJWUwzJSmmhsH0evb1A1LnTu0WLVetab6CtdzCXmTHGJxHJTrhvYcUK5R3DakiJOwAwg3IK
PZKRAhNjxYhKVYTXJIwMzhHlHOTekeJThv9BwFM+/zHuVdK7GK+hBiDQw2KKVkOA3GiudZy/TCaF
jAanOsFNem4ju3kuA2/Fd0IWJ497lZvvGHcvDZpFehU1Z1L8lOLxVqEvqsoyWGFHlaZr2FtifysL
s9E9qu5FbMly8hwlOEf3k3xpntNk28vb3gFQp5jANW1OdjNYVnuci+rbqK3AvLDwetX2wnOI4IGf
bnpGv22RQnlv9Oi6uIfXpZuscH4o8b2VvWepCxA9TB9yayvCddJc0W5PI3lnUnulSY60eMb3gil/
10+nqbyVi9dBPRnwtTRXYbr/2Ox8H87/LpMcAPB4dwvPHp7pYXZtm641Ihrrhp1ABGqmySzEscES
62YiOCwXVzcCuWGoOp6NbeKveoghZOf5GFKXKcSAYlsMi+YQbZci95qdKai6kMQuos4OtMVSRlu+
BJ0Vvdf2YupstBm+sWZkUzPcFoiRW7DahLRHFqZkDywjlwrUnYSoUgeNNXx5vlynS/WFxWLIbbuU
cctr9RFqwpButORNpW0LTgNdAgmLXnD0Vcf6zmjauO525LStvLNlHcR3bGCrhOXJvf/GjtnCUqte
y+2miW8gLJeqgwyF+k6HAJo+a8OZ9hRGqrHFvZP6lx7QTraKIzjzSwPOgzYCqV8nvoPmT6sfa/Kt
Ikdo+QATldVcdTD2R3vCF802e7LJCyBmVANCR+Ao9BKVneuwVPLvrQdX6HkUyXtBh8EiRMRxs66T
8xiuMF75UIY98Tm5+O11a7F0QnLby+xb13K+TfJ9DqZUg31U8onNo5OaHAyMuN1vXiJosqqrs3JU
hzryr6exqZM89NNpPF+0X17/V4nA7FiHdGlC1BJ/8Lf+alVEGQIm9wDD5Z9VF9QBpqLQEhkzolyf
57Mfp/Gcj4SvBbnqzDw3tF/qVmYN2k+H8Zd3bvCDfR5ByS12hVgerHXVJo7kQwMguD6X+5Xkp2eP
qC6zGW2171deeFVnbPJAPMoBZUO9KTXy6KIHsySfBU2kVnNKYMIbwPVA1GBuQ27Ci1S7CnJUr+8W
PlYaVOQyyDm9kVhbrgZVOSUai7D4uZDipVc/WlWwRnKykgMi+Jp7CRyITvoDDlTkUK0rB+R2erDi
l5rZPKhpeBQ9yuMqMd5w0o2LHh9GE1D7+7FTCAclPA6Tgds/RkEwyclKZByNMQ+G1o7h7VJs/G0z
GNu8GJ5mJ95U7tQOEXqP5jPXARiZm8occakgOUnTczQaqPNHSEJsK6GLTpEC8hYjZNyuhLrF9CJi
qxi4RLRl2z41BnExVPdtAOoIi4HeEJNTslcuAhgm5V5r61kc7pRTfweliuw0PLJhANTKFEkzVydA
DF1NMqcnBN5dA9ysstu+S/AiS9YJ+TtTIzbEpoKtLYjokuqW6BSNacmA5pQP0IuIJcU3Mii/CetG
VR5JrrB022AgJISkqoFMEug0pg4bxFmZ8o3amJyk156cXht49tKguJtK4GI6RosYvEYdMhFnvUUA
DfFKur4IJfFVVXMDSSqauT7/reWgKvxUELmEFbB++a82w1DRN32u6OYn8cvrP84Q+Ru7J2IwVE3/
IQn9NMdmEmIyvv6zavtpji1JjF54pawhDZ2nyx9nCN575uLIuhiB/7J0Ah3pPxwiCPnhN4vMkvmf
L4eIGInl2JvWumWf6afVQpa+ow5yxgZVesXTakqXKM7OJmniIv0whpenoUHQVNQLSw8PUn9XDsZO
GVW3MouVV14bSC9HealXz5peIlUcHE8cTvlEDg9kRTAZOlFApRNX40GZ7uJefY78eG2JkHcRgIXC
eB3hEVYErFezJtofz2atraaBlBNtNrdxnFTTppOSdgm+wJ2mfuON9ZXKMVXDXR+q8aouindPNF8s
EkTNaKYE46EfKdqoMhXiYnOB4XlHmmYLBEnzTpmvbCdmwXKMdT/jjTZ9QYJhdKMN1nPUZ2uid197
vb6NeWdJxtv0+/SQdzutuAsRHdDDl7LiLcbMIjOhO1SKdl0Kk10jtmgk9cEodRRY7AnIMRFVHFmc
TpI5LXRqplGRLrM/tsu/jxP/ITWJMSVnoE58opSmL4KssdROtMRRO6ahyXuRa25JyLHUFa6P5h1W
YbuDOP+Qsg8TpsDR830M9iVhFtxWzU2gi0zPSVqfpL1UGiuvyLA7UqJ6gpt79doQOBMIl2A4TBxC
6TKMuYQD4bMEdFNwY6XqjI6g6XsztW4ybGRWpSJdF5zCUzEzDIRn5eF+jnoYpeg+LeK1WKBHra1z
omjrzJA4EGswet2NjO8mZaIjt+pZTNfwfG2Boyn030yqcgVOpBQrOLFDGtK2dHuDQFVPRiEiLgxL
IkCyP7eT6GiIL+oSopUxKceW033RIdHxhecorjed39mg7paTRShnxjczjPOQ3pTsF4wkW2HeYtdR
3HgmW9DYWBmTttPaflXTxgQM8X2FbL946+X5Jui1U9hhuTMMyAbpzjLDayHm4GX3ctSmi+WXt2XS
s0CUwnUMG15XC/DGofdo9sbDGJQodtXsTZda8nnKS1PlfMQH9VHOrcdEOnuz4TCS1poZvFS+OhPY
b0W53vVKi/5WYEcik0EnzP0DRc1CDYT7vGCzL8o7MysvWWLa4RBsFTX6Xqb1qinEjTy7qOOgWEAf
YFaGYwDVQRYNmzrzuIqkRRF5GPHIySb71JNdzxJ2VrKPsWn4w6s5izQU5BeGuclJT5zYbfDUnCpu
YDEKn8Kx30naMBFPrfpL3zRt4jcyCAecEsIgv+ZFNez0iU2zWK7SqUADk1u/MTKWW4G2XEVnhwxB
/eFO/pc5wZzj+bdb5evrP24VVqAEW7Dj1Cl80f1xqn+qTClama0jRv7bdlTScDYBykNu8D+39qdb
RdQAuXCtzGBZrolfGF7RKf/9VvnprTMi+Vya1rGZWf7UmevaSKz3VlDxElmhdewEC0xFpaJAJ9kW
wcw6HvZFl3U9kypoQ5cRrjh4AcKYs2aFkgBAZY9lVWX2VC8KiYBpfDySgD4oezS0m6qFvpxYa4bF
dsh4IBUCJ4DYZUXXoz48p90pHNKKJEVteCubyfH8nLSzgrDdeNnJeJumaasN3z2qqljJbQHTUKqG
mzEnhovBV07We+5t2oh8GHjjxMP1ZElZqbQWuW2SKt7IpFiOgb4fIoX6OCR+G3ti3QfrKglvc1OC
CY9CD62Sr2MHom+tpmarGtMTMRmIdn1wMSiS8hLLlFuTpynHJMbr6Ub2+72OKcmoyQtOCsfAEx1i
y/SV97RHJDSj3DBTBsYJE+RCHgBKWZe0epWV6jjINOPiQ6Owm9C91xir6gT5Nstk+B4soHV1WnsS
IWTiW5Hc90ByxwgZlpAfO0S4EyeTP65FwXNr+VaLHkVjNoXpLq5rC6YMNbYSdxdjQlFXZcGVSLiG
KConU59clRlGrVKR9o+Cli/rgGG5UU6g9P2l53k4L6dmaYg9Iwtw8LOa8aFJ+0s5gt4uUIP1zChb
42rWdHWt5CbJ28hkQCu/l2DJxVF14IcvguF1GEK7KBB3VXijIdN1BJn2tbLJRhVeIFmeaK/UYY7R
Fi9Sw3DfstCdqURraBEODMVzPTO4yYirTlF4GY33XWzJ3Vb7ZZTfZD0rcxD0eLbZ8RBlGtZrSbpS
QI/FcxtPJpIyqXaimTtBJlK5flAThhjyuTX5TWDpVyb4wVZNod0vhUpeWR1VVfUsh+8i86O8Kg/W
9CKD8OmEUwEQJPFPslESV41BF/9cMXdwpPfVIwoAwAAj4m+q844qXZvL9Yi6PcLEPlHHAy0iytmv
A0fkIqWJRW6Oa09J70x6AIFeICyv/cJaqnQIQX3W6Rc87zznR/pkM+t87jO6Cm1uL6Q2I5NPjEhw
U6Q9984LFgIMhqyWY4nc8BCLO0XhTShnrjh3MCFIM7dhvFYnHkO4ctPiElcZs3g+29l586ykj6Wf
Ap1Tt3ESnNivBCSbp0N7FE02wW3ovwLqcFs5WqHzBgo2KttwyLdRrUGzJyPFt5TdNIFrLPHeRDrL
+vZhktG4taaExi29k2bVAn2coFnXQ2u1dtYRnJrJJiBALbG19q0ibd2fOXok78TQgtLBQF+gr7Kx
etLLDD3Rq8UwJ1uO4OvKY2cc9bS+rycgfHrleOarwqZHEYmLUopN5yXnRFA2uRitTKw+7YjIIwnW
HUM2ZcD0SZgwLsyGj404Axtz/cTmchUaj0VmLqdOsPNBc2PQhZHlL6dwvA3RV1h6O6dRRk4XPyWN
9Kg22IpSc2lGBgPQ/iryzV0cwyLtUAfHGD5rc9MWMBbDaRlm3b7tkPVHBvk4VRIvG1XLr2qLH2Og
egMmQWEft+Exk4yb3gKgk7eAtMZlkJonwTf59OAm6u8qYjAFDJJta+5qpP4BZgCj0+2SwFk9Qetc
jubWqrRjVZwiAWdq6mp9wQQsPgpDA4jbs5W8dJIuvwrYOJaIlxMOS8DQ0x2Nwykf9SvJ8o4SVVA9
mK7K7r9XzetUyZwqHV+JmXWC2cUVyrbsFStikhcaBX9iyeSyjSdNK53GJ813VJhR9C+1qRdXTWEy
qNUc1bMcRSdaiDZcTrVtEGRnUWa+ivYjnfwzDDGwoIqwZDN9V47aQR3PqWEtQlyZUchvgnChvM7s
RubgV8pp6fM3R28KtiLK3iEl0TF9w7xsK6QeGVZw4vheqr20kvJrBcipbMZuUrQruQAVSbt9Z1o6
g0Vmd9OsL8vYwJqC03S3CUVZQb+PamjFWe22erkt6YiUgcK7bRchg0rFqO3fd7tC1cROTjZkjekZ
K7D/kh7Mys4vvfjX139UTTgwacMN0sn/SLz5qJlmE8Ms2MRHNQ/zfjYxzAlhGn4KHeHmj7Tzv2om
dJ4KaL4/AXm/UDPJ8j/UTJ/fuP7FQ9ViNoK9UQlrK8vHRRn45ykkkJcMC288awJIbyl7lxPkXhWw
qzq5EpV0ZdFFCnp1jZn6xpzYWAge+bsJoH1pHc14FysjEKPHrGdM2VbKZM4Y/SYxgLiVRz7My8aE
dRF733Eyr6vaWxPhvewleLthD4c1So9hL1+3eu5EYHAwgEKzqPVbuamOrSi6MNgujTTLrwYQUoSO
Wq7FhLoanmqFskIN9wnJylmvLhsheErj+No35We18q+jxNgQELPRIsX2x+8SWq8FlZnKbT86UR9s
jEFNF31HXmE4buSwIBtDczGyu4V1E5vSqREMt1TDZ8/SHy0AoAisr/ouu+shrTbDgPB8sm5Qtt6W
TXzM+/oijwSiRQ2SLNqVzIB7hoOCqKs4dMDQ5AtSVvA4qHat3afKWw4eRptpGpgizORJUNMN2Ihl
wIE5YCzrWXjMDZZuEt4r4/AUs2OIlq2t+uuckT/zuasoAM8SeMVaAfHSMqYwZaLFU2sVpOp5TJAz
RQnM/cRRUjhAZTdnLo/Pw8ieSiGXtSrMVaITswBHfvQmpryhk/gldE31zpMQ88LncyuDtUQlvtUd
6goge6kERT6Zzq2lshYIgJSSWjw0m7g5B961GLil3i8VcXSYWl4LKrE+KT2bB86rKAC7Zc1FQzrb
UwCYarNu6xaJinz0ldgu+2xrNjsikJD+Dm7avg9e4+I0tyu4G2UVPpSe7xhWs+wVc1X1+m2u9cRf
x2s1nLaCuOpqftsUZb4h7/TxPcF7V4/tWbTOkU8GrbACdrLSI0rq4lHNK2ndpqVdpGTthPkIzaSa
71RTdijSH9sCBS5ARfTuBhEUHNxq8ZTW+kPqG25BsqQYB9t68l3LfBumfYpqpcOBjEdsTdrjQohe
DDZ7QZhvJcCH2ANcA4KBZPC5p9zbVHF2+n1PYEtiI4I4atZnIbsw/uME5rD++QT+h9f/cQKzxFYQ
jXL6UjrOjSsjz7/226DkEe8y7ZzTGmem6IfoQv1Gb8xXaSMQyv/QAn+cwXyJLQzyELYxisGe5lf6
VurhL33r17c+T0s/7beLKJQMYfSitTUOBL2CnMNJgpZSwknSD6dQxlBTE0AFdSlcGA/geQvfzapi
MRmgvC22D9HSijU7C70boFiO1fcYOtGTDd55ouR+1Q75i/haQCgUJYI4yO151AMKpkN0H4W3BZUt
a0z3TRK/z//fytkob1igRIR1Y1bKrbewPUTpQWeTMGIEyigu+4nhqK3EmyY4VP2lIYZe2npIn0ig
KndFthu4ToQODZtjTkd/3PXlI0shFoiDmwvLaqvejzJusEUtnCP5IAe2N8HD3ht4WA+C6XjUswaw
TOxBaz9d1b1r+TemuumfrSBcqcN7IK9HxojI5e3MZWEqyXvvzejWzXiVD/uIWWAGQ3pkU8pJDxsy
u5bU+zBaGdLKJCi6d0foI3m7LevrIZixx5haOuUm1rdpuxKlc9O67NK1ZMmX6nZhEGQWMN061Z6t
mXsLUTGNcL8hl1aX00WVX6LmlMmrFrnbC31tufKOfhrYybmLryjr0SewivV/4wec526GTVgYx2ef
isqj9m+DKUZNPz/g//D6v0osRUW6gm4UH/f/lp8fRRbqTp2ZFLLS/+0+/3y8EXEibSExSeLx+5/0
8+PxJvBZw8nKvxBfDa6bX8obhMHx5fH+8sZnocznx5uNbFT3fsnzqAKlyMeHZhLWU9/eREKw9Ttv
Q6jMbQB/xpfDF6WNjnWsXY1qcNsVJiLyOj8TuLw2VOFdVcNlNwSrhHuYCf3eCP2HKcruE8KVoQI9
YYVIiUVqtlOjbDUYNGLb0FIp5yjBqdaqbDHyHLlghuqxrFj00+2u1PAFPu5WGt/63LqKyHE2TUYL
nlEW3zsz2mdEGFcquwapfgEVSjMjbtuuOCowuibS83Al+khuZPNZqvtdkqt7oZScAVKXYbWOIkmr
Ct2NEpjrbPJ5ZuWd2AIQRn0oscEYkaun6br2M9ToeM7Y7kCRAEVW9JA6oJVOsQd1cDzWEf2TWO31
sT8B77OLcHBSEBTzrDwVKWPydDdKhVORnKBFDaHzMNiLoX7pYO+kzMnTQl/GVog/APlLUz0FOj7w
BlsPRnXFTHae/KokJHYQj1eX4EAlMh1E5J6qcJHBlEyCvEgx6IXSLZr35QipGawcclV/NfbTUyBE
rixhgE8n9bEkYKBG+K/zyEeJuteUbiFFjVP6oqtbJMtUlLseQXgJPayh525bgycQCIaXinWf7HMR
+YZcnksF+3qeZq6Ro+xJTmTuzTvjZ6NQXGJOXX8cz5ZSO2IY2RoTBqFvd1Y2bg09dH/nSkKmrwIE
rpBBqvxXJjTlxt+Ucn97/UclYXLxz4tRIqdZif2Agn1UEua3eYotWaL6geD5KCS0b4Tds+j8Q0FH
5/hx0KgQzRV5dvTw0FizxvwXejmm6l8OGorizz/4162qHqk5jnSvXMeFfxlBSNqjSVcgaT0KBbXN
Vnq/7mKsx9x+NJ+7VFLQHGVbkr2OvYc4KACcaZqFxZAtOAxyRbErwUx8TRBvxDQyeRYz8mGsPBWr
AXPLqN3K1Al+fN9yOVf5cgxCFvuv0uCBrxKWEWU0vPSliIh6AmCGJyXs83uvvtTAziXVWGRmDRbm
1ehevL53xl698Sd0chZW6VCGrzXeZFbqjpFEA+qHILyi4jBGVypLog6OQ6DkT5zythQUVzpjzk61
1p23lypln8ajYzXEIvBvGXs08Yb/3TO63SygqDKsNGRJ5cFhSuUzeVmzB/EqjsZ170W0usZJCIAB
E0R5TLX2JhjhZFR99jQxr19IWXYpC1IjJb1TFuRisdkd36RqWtHm10tj5vmBFPweAGFe1IXKWqEF
aikQzhYw0sNdXrzHBaqIttqbgXqIe9aPXBH1ggaDI/keyn22sDCOm1iSWOX6bqWXHFYlMXSiRayG
Mm89xYtsQkXWxhKXvX5QvO6d7E1/IfdEoM2+Sa1nPdBL1sWXkfF2QFb7yLq2tPp9mM0qebAWxPgi
D/1uJJVZZ4LZTCrxGgAuE9bkIb94sdK/CyNtqqrFZJr45gCAjQNX9fXd4E92qBWb3/eg4WKHNozj
T2UcQ43xHy2Lofx9aPT19Z8qGny7PAGzQuJzPCNAL5AX2B6B38xa3Z+nRkASUXpp/8fdeSy3sWXb
9lduvH6eSG8at4M08IagZyeDIqn03ufXv5Gq0hUlVZwKdU9bBAQSwN7LzDmmxLHyzSH8/aD5ln4F
wwe4saJT7/xRw6IvDdOvGrCfXvgvDcskLlvAZQpqBsxvo3h46RcvoKu/y9vg4PIxJSkYeMGrf05f
ib9K4x1exWAcuLVVt+gxj1fp1aqRZ2q5bovB9N4P40ELsbVwLZN8suvNwZaKwotRZPj1A4zUqnA7
rCDWy0gQIqSH2PFlWz2nDwpSyNChiRbu21250bf+JTjO68aZvxaHcmL+7uWv+WPWLvEih5bb1vpC
xBDZ4iKBASzsTc25mIrrt7uFjJBkHmasr33mKNyy+QZPnf9e9BvopWJ/EyJL744Cdzu0L4YXGUIA
Gctxd7RQp3bd8zxqrp9lOMnWrUV90BOi2kNJWFgQYmYruPOs10bi1UtYDrU3FqQIEL4yQQsETmDj
MazudSo8JxgfazHy/Pooq8amIucY50x+HMeNWR0rYBIC0B99gB3KrLxqUo8c9gwK6n4+Dnc1EVzw
g/jTt25YHyVP8fTX3FE8daevibbeNl+VtwK738MEqsid3Op1crVDsy7W2indy9LKcK+VHW3KLYAC
BF2MxDn5zsONafs2QtEzLmoPPKoXceIQLeaItnkjYtD2XeC0PQOXr+JLuO2fUIMBmlXAYVxK8O+M
9A7aueLGcOunbGWusytJU/HFXC/ZmvW2nzyeJW/cVuEmeasnr/EfFaQ/wFQjaT1a21Y5iO0XpQps
yB/FOTmjhvUI/4HMXuyBEUyxnXPdnAcIYtVDf9DTVXUCsn9qkCs6ZFPvitv6HlCyQ9LL3uo3uMtd
fE9PAu94uvLfhHlTJrZKzMertkZ1w9TfWmUStLijMSLKs4eLf2iRG57ELQvZelV4gadelW3g87cR
nBBSG1LG+SyBtagdZBySfbLQavcrOEY23etVudNA8ydvodC819auNED15qAaCxaOYOOqlyT7CFU3
IGssVojEob9vB1crwOBiLRXx1vuVHaqnOl5H6jnqLkNSrueteOzP8RP8hlvhsXqZsxs4jdENVPCT
fzdfwy8tmNpTv8M3e6ftcHZ5w1Y6jies6XTvuttjBtqBqXOyNdw213J1J1gHa1Fx9Ig4nRWR3Kvr
nbSSnPlOt6mk4dqFzkgcWPEif5AoBdp/JEPaDePVF0Qunub563Ir78pDeohqj1FuvNXXkys5Mslf
8GL2SNFJFFFxN0mkdTnWKfTm1eiQcLSNHjJtXz51qaNbLgGup/k5ArDVu9S4DtleN9N+AX+sJvvM
54/oMewoHnliK9nOM8944o9vNyttn58ZdMb44QYbcaiI15fPypZJhUeqebRR2q10aLcwhleDbdqa
4gCYy74Uj/E9HBG2VFaJS4uPVrFXtspWvhJG7cPOA/adeIROLFwpPLv5lrGrcSGvZTP1sHlWxWO+
9tmZP5JzefVfdVe7GM/RLZt2AgZs8dptQN7k9+o+eRpPOpu4mScNnIad5Uq5MxzLUS2n2UPYy7EF
wP9Yhbuvxjuhk0RoOvXReo4/JtOL3XEtO/5btE0Hh6ExH+/0g/Yj8ipPOtbHcMfwQbiggh32Jt/S
FbjByI43/Y1y356yy7gOV+/FhqT4aW0cKiIdXHU9uNHMntRGWYDt7ybaC0/6LoX3ugsPIJLXxlY0
varZz0QOmivhOUOx8CZCxBJJtbXnj/ol3i/Jd/ITiR89KtunYgtwxktgEvJn8olAe1b31Xnkwyfs
Zrf4R2+eGDBAI2AKqUgoLP/e12MyjPx1LPLb478XERKNB5NPVZalfw05/m/uCc0AorJK68HcZLH1
UJn8aFfQlzMzYeJJvUDF8KNf0RCZL+g+SQHHbIqq8Sf9CkCu38qIzy9d+SY1/zT3BAIyR2OnyBsh
NFd9IG76CLLaDGvHHPt9MXQfEwdciI8EWDafrGalYxfJe+PWT1W7iGFndaqLhX7TV6adB+OGY9ET
NLJjah+xSXhi+nMn1/t5eKyJqR9k+UCyZdjOd9hp1/hA3bZMYYtU0PNoVfKJtmXE+CG9o6u1O0hw
0jS7aintoeaxrg3PaNe2fRFzEUtrY8IJgv55qMxVObRuL6OUNOT7GVGEgD4kx+bWowWtRQREvuYZ
nbzqq3Orjsc5qr743UusS06XTZtRUNxZ1k4ZpxvLJ1bwFa741wK0YI5wZwarl4y7xccpdc1hmg5o
2L0xXIaX7A/izony9qaLFa/lieTknQE7qtPabg15ZfrSfWZChzBBvtNKtGy2NSsDutqHbhCLl2w8
axEyCGYkjrr4aqJsHeuwiJWq3TTQQYvG2NVhz0mXBLske9PmeZ9NrFyiMtrperUVa9I5eyRNvrKT
R/+xEYJN1BCehqR/Y/JfZUV2DIMUjQgaySpDlaXiZsb+A3/MZdrljWl3MSvLd9s5eK2k5JiLwTaO
QTwnOgzr/DXLuAbB8duhPnmDFmN38f1NaXWvWp+70QSUqNEaMgZQo3Z+5jTCXRjAOIXqshs0hPF5
JBN33T+3Y7efVEoBQT7lU4z8aX4w2QKm0UnNOmhJQ1Uj0lI8y28wJ0/sMzMHtS4Cm7J6Ar/0WErG
ndgDDQut4oivzs7zTHL9MWD/pvRebOZuEZAc1H5Nk8Itx871DWldIXMRU4mRFcPuTDymVbUV0nqr
oKdiR+jEmfXUS4JXNDf8xZxYNbdCOa2jHrUqE61/cpO1IAFwt7INRyL4X6HJi73+5838b4//fj7K
LOCXufB/1DNimSFIhkw55d+8gB/no4Gog2Ezkx52QByC/zfPYXAswQpgpKRomrqYcP5gnsOr+O18
/Omly7+o5Ht/UBpzNIyNjFX8djAl5baMgtNoQBccyCbFlw4P0yfPshB6p1P73RgzgZxgXERVvklx
4xwnK82QxBROlab48ko8ubNdW2DAFUFw5eIBU4ariY2XDa8lwdeWrzy0XbeG2B2WxMAPjxK7eSMi
9KKQnVGJN0N+aWvqVHEnMtFAy7IxQjQ9qsxolLFCRCPCCnQQ9zEVRKYU3mgWNH3Z2yi89upszz54
Gl8RkJJZNACW/jLWzV1KMT/SFMaW4tXMN0y1v4ZWszHb9BCo/l3QV298C2Hy+dCSCDANVUIi9QvB
VV5c4xVCnyjN4SHtcjfI/XeD3hGLCdmhU0d5OIWHKSWDS3+oUHlpIjWq0G2r/k7CX9Nlr3ohPvQa
dhmIxa3h3/RIlmMILyAMfBgvBjvoppBZFucHk1wrpW72mVnfCSnDKagegpzczwKWzqaA8a6cO5Q5
TNrXc9TxW2VuGg+nNigfVNW/pGbkZZAQhTjbd2lj+8J0MyvFKZn0zgFdkgJ4i+04S2whbfd1L21z
oyFYnsZAb5tXMtAZMk9Mn0GPwB3wj416X5bNw2ApxyIU3hIfJ6GGJ9ZITNAzrcSKbXSaGZc/yvPO
mldZAK0uzO8URVsTLBpK2VYKzNuK9pvEVhCxNJcJcnhElK5IpGuG80kXSogFbPJ9fd1I7Y6d6tpv
vzY6SJOEq7Vut0MnLBoqt2eWP83yJjU0O2sA4AeXURfWAsIBzaSOrsxjw30z8n5EmdeTeBMUva2K
5ikve+Li/fFsoIkb8LvmVuuIzVXuLy2lduM/ZGHuAZa3Acbi9ey2sQQDs53rx8ZPbtSMaENyM6xS
2fuT7DQ6hAahC2D0GWgG9XgTsL2bmyMiDqIpvZ656JhJO/Sp74oUH1pFP0bq8K5MiFHVhzq32CZy
8hsF3H8jSh8Drkyh3JYiXyW8Dm1/rduvOlygtMucFHGArG/THtvqaDDpCNcWc7dc9ZKicuaKWMRJ
d9kR3BfqJunMjd7o8qZUx+ZV6lPEoaNvbGeEAYQfMxahdYS3qcsuUnv0u7FD6P1KKu+Q2kpMPuGN
OZkAZKePKv3jn309YHZnF29CnP6vwi22fb9fD788/vv18A2rhwCLoTr2IHaEn8tntO4yUjqiFfl3
nSf9dD1oJoNekkPwxH8b3f2YwgGspX42CdNE00XR/QfXg/J79bwI/BUKcfYRcGoo4T+vFY1ykoNy
BE+MGGXqHT1/a0hHT9f4Lq6y25pv7dYcdoWG8viJ1Cw5v18yeV4zp7ZL6PC0mvuo/RopOF/s7iJF
N1wd/+jPkaxhfFNkxeTP+t/aMEy2v32Ofn38j88R0mUsGZrMx2JBtf/4HOHTwxxnsTMWNVq/ZdD6
43OkfTMAo0v5N9jjU5mhEi6DXkWkkP+mTPmTz5H069qIvLrPL91cypBPbZhRDXyKZnI5iyjH654M
biyADu0VNy4UW2eZawhgr6PFcxT2CIyNTgDl0Ze7magQre7Pda04eTqfyzHatQSwCbnFoBasrpa4
AyTekow4ptmngMzlGmNEEqb7sG+PZhPvSiXf+qOyDTv9wWJGSlDo1gBwXjFONeKCa7MDaeN/JGP6
4NfZEf/DMZMJoFHa0bbC96hKSK8vVn3YcRZqmwDZSFVdyrTaJnrlaJV59Wvdy3LzucgGyvrCyRNm
LA25b1k8bGa/vqumalMVKsLe5oxK8aFvCWWpup0JHLUyNLh3DQA7shVikqwrAAAQOhip+pzrwawi
3qMMiDKiJ0iXCqzomGNGrgMayhDb0mS5sh7u0lz0jCDa9TrjYuIwHKkLPYt0g0K+86uL1KBllItj
N3Lw9xsSMZHC0JeoRLTnfrVDiIzuz4e9SseKFdlJY1hBurJVWaAPibXyJwjRPqSgYNsyTkIqsZql
4dL51YQck3XbUkAMBPXpwZtQgqpXsvwjESAnzz64PkskNGOoqY0S+aQTCygSDxgSE6hkuJEVtNLA
YVNm7IjqITfPPSOfplyx9rd5B1dCbnqCxZOSKD7kpTuBs53VeDdbEkld+pGe+3EWQVeq2pNPiKFf
PmNA85NzscQb9tUdHjKIoARtqHcZEnCLX7JqqCuk2E1wxFzGAGejX/AiWyIUdUnfRezPbMaWVF4a
Uk9qWHzi9VMVkVKopPwRZpVq8UuNH1ohw43ePxVVCiYgESoWt4zwI2yh8cqf5UOJe20I5gssJ1DJ
gfotGskWO3ldzv5BJZgv4PAM61zcxNKwqLD0GogCIcMTLcSLkZPkh5RPY5BaBMOr3M/okcBIED3g
N3CK/QhIuLolRMjR++hojSSRYRbQtC/AfvH2NOmJGUAAi/jDBKU9MYrGfGIHGSyIsvSk2Lwh4MiN
iqrjnR2O8di+aql5MSNEiM10rWOCTqhIKEOZIe/BKnp4QfbtEtw24EWXHv2EWiMbbYE0Avw24Szu
hkJ1LIUoAf8+QKBQjKgyKvk9po5BzLxCX79tonZjJQ0aURPXel+MDh/n6Kh36d6S5/0gmqsYSd9K
k6hju2SnCda1k7KrNUHSaJT8PNQPQ0Qdg1VGWOokvd7VaDMslLEjIpMpby8ikXVm8jVZWoMoOhR8
zdKFmtpPN2USr7GUrwJMGb0vPQclO+eYRqZi6spXxLOyntRrehJTv1eV6S4NbotU8IZJPfVqRGBy
dTXBYyvkvLODkgiw5Gm3JhIyavrk5Z983SE7QoiFuFQh5F36+6kjE79fNBJLftEvj/9+3Yl/wcRD
SA/e4jso9bsYS/wLwpBhArGAOYwJ/dN1t/ArDGORcEFRhexPF/+9bIJfQbIAkA3MjAvCwvqjsklZ
uubPNKFfX/ov110dJQb9cKNuInE958qHIdWu0DAiynLrMqW9a7b5m5YNro+LqRe6ZarI+l9qNOTx
hdNr2dFSJobhM7dJ0dzGMS1PYt315rOk+o+4wlYpOJYExHERYJhShEsT6uDvUQBqSBLl7gvNB4A/
hahuTGwk9nA6z4O1U2G5aNgXuSbdEIRM7Q0RIqG+zj98JQU4XpAlP+x8a9Ggb6Z5jlZ9zeZj8ReB
10sJFuj6r5P6nmYoMMH4dd3jyBBpUjEisY+Mlx69xK8iPbTAhQZkpoGfuOGIwX3ixNDvosn3RFVY
6RXBQQomyEDqoIoS4arMN4wSAOkTRx4OkSNGjasJmdeZlg0T80iGSET695jm9w3jiQ4dvS0L7a4S
b5v2MKgeBmNbEEgKo7HNU/9l7kK3nB4qX9gNUbmfZPUyD8OXGRjgqu0NL29UdzL6HWBPe2q0nYGJ
PMyH+7Cp3/JicalvQIOcpdzam8rAW6hFL5VguOZkPDB1cHNyMwstpP3OEaOpJ9Mc3+JKxmJYvI0+
WrGhWtdS5akMA0uoA7B1XV8hHNYE4JrXm7kRvYEjy8JDPQSe0KZ2nzHLw+puWelTJKZMWwVHL0tO
XfFuLAOYRc0pExXypu6s8C1KjYeg/IiT+iy0GpGQIHpLDix2USyD8/sMOa7Qi89T0HgCmd0Bd54a
f43aL2aRIOOv9q3UrrIM1qpEgpu5L9C/+KHmRb76klfSbWSN78kAHSGvUjSBinioZ66DCD3ckK9D
hYn2HA+XwafgB4kS4L5qC2lTSUSsRqSJRqxjiakR7W7MngkQ2/ZJiHy+O+g12pixlu8JsziOc85q
f3yqffDyegM1NTsaQsLEZcVg2hFE+SED3htIuPusVE6dpBYmvG89uEno+ZZZuAldfQVYAEkNTgvr
pdbJ6/PnF6Uv3HTUj02bok/xEfslQ3xnVYqba9Jax4zPpBRlHQ6EGTTv3H4YAYERQgSu0TGqLCGv
Nd3wyx6CRFybEVOkZDgmAIsSPdjPOWpD5Pd1kG5ydl5WoBwN8mhq/badyaky2YXh0nUiqL0zAX5D
E2/TSbfRz9wYZsUFY+AqRUG1jmTupjLu3giXeJ2HYKuO1qE2xl0XaNuESQMx6hbf+EA6VUb5LFXN
TigBUCFhNLvKw9+wyUQOmEJGhjQY4KSgTMzjeRBrEp1zbw5QBweFyMAl2xFw7rU+FORpRfz4PXYG
hu9MA/odbPTVGB1VIg7TyosRtzIPqL0ApMsgbTvMgNB17cxAnYBqaYZSReZiSVywEoJ6YkeJjVWt
0CYxpguk105qr8kcnroITVOi9bu6j0+EQzv5GG2rOHyggq/QgJvrhBDoSGEtoUYnOVZGJ0rV53/u
3bnI7LQlfYYlGXNe7e/vTobBNHyfJ9L/4fH/vjuNb/pClWdXv4H8P7WK/JPJDBwhs/ht9fbzyAHa
CwFdqgEaSkYa9OPu1P5iMMLIQYNgKxpsAv/k7qTD/OXu/OWl60sr+alVlFIqhSEt603UtvAnUnUl
DtMxrweO1RxzV3EyO2ixKrtmfbkhcyedaihJAwarypkMiCrkcFN+My3DkRoF8Mf1a1CL2yokBZ32
UZy0szC1+whmsq8AlyCvGPGumsrUoJInFKZLpvdqNBIvKKPHwEow+irrtlTdhrjeHKY2rqRND+a8
MQuLzIH8LRW7dSvW7qSUziwIkVPhY7XxxHoiVL8GBFQ1OtTLjknYZyYiU8LWigHI7N0sLOjStB4b
p4L13qC7EbO3QhAumWzdtZJ2waxREH8FYraYv2QmCKWvUxV6eDeWQNN9GcUs8aZ8p08hERycU5jt
SzcCWj4IoSOpw6Uq8RNEwz6rEgaUEdEa7CCx0uES4iBVrJ1UETBEhOdeEVAwqPN87ia8zxitQvJ6
Zoh+Wi6ehnx4j7r2NoFdvapa8b7sJVpikcs6WWb843g/tAJ97izAV2eiyYfpTZarPVOLfa/l781U
78jfOiaF9RZoVm+3Mtgn0F6uUKW7xDQeZAOPhBqcpATVp5GoN5HPuLpXgXnggRj7+AKkhETEcj2K
t9pU6k7H0o/501AzGjZnBKhP9N3yqjUwVgxYqWBrw+fKQPYwVicPhlPMCQUFn9xovBRKEi9Z3M1K
OopzYq0nIuhXhHvl+7jo/FOeQQ8XJMsxxvpuiRrLCon5LIcWmegTM4V+IGxsCo9aALJQzRim33W6
6Kl+DI4vtoNW3bT+PtYSx6jJ3pljDdVUWwI2lnWOSN7CqfOvMtQV7tmzMIzMmqvkNMYNl/yiANUE
4BGLJhSf2kuwqERT5KK0LCd/0Y8mpXXuEZTGCEuNvr2oiKEmBKf/3LOTWRPaAU43BNFs1mQOmL8z
gUCH+vns/A+P/953EJBCLLMsfrfafqKTMMllhqtxAlrSQtSjufg8ZuOIJuP5Xzavn7Z57PkYBxr8
89J4/NHZyc//cnb+8tJVXsTns5MgZasvBEXdaD3fWvaIomvGyX0OeJT/3raU6GJa6XFUTFex5oxd
uYIoYnBrvpYZCuFlGFMMizoo9He+MW1KjaVDw3adDceU6btiZCKmR+pqpDvotPRejNNTxNkMe+lg
0SQkTb8l/JBVf8KwTLPSs0khZRFmbmI0lTCRV2You4P13gqmM0xIoaIiXwWAFDK+0PDy9h0UoxXr
cf7jJMAnmXmZDPReT+FQ+h5oPKeyjLtm5KsTkvyrxPlDK0zbaNC+dJW4afBr1YNwCsrJHcJ01+Ne
hx94aclV1xBwrJouehGRjInaSY6sD4GauIwwcWXGJlYIs+/6g9Dk1xIPm2kBKIaykZNBmBOt0CWS
nRT78b0FyBr3ggdqmePr2aT26/NxVzOPQg8AikX1IvHOSG6i4M7CMRGUEvDBN8Al2wm5h1yrh0CZ
D/EoVquula6FBTDFFFP2b5L/LsfDUxgY/Jj1Wk7Ajcbkea7FNzlqHqwZG+tYho7Myr5VQrgbof+e
Z4ptiuP9NCTYl+dVKHUPJcfRKqwZubelnq+jZtzqRonSTNNR7mdeIQRHMSj2k0E71I348+UR+Vwo
sfxrdD15UOckZeD3RRQ+SuQGq0GcdmIha+sY9x9W05waejadPou9NjZ2/QhDbGi6c1w34Am7a65W
jAIL+TZv6UPqut40orFvSOJqRN9gDBwJNarPdo/2eYcrd1/N+T1YNWaY9drXPtQY7zLyFTXUrlM0
gc8JlnckX7UcqpbfXgWte0yl/KEmLksMjUOf8EsUScn2S3IDOfdSVhPZlD5gWjjE01MylI5KWhvk
j1Xf51tdHOwalq8lKKtcg12gg6YQagfJP31z45T0DKqgEvAwN6vJ9NsVYXyrCeUq0x9XUMyVAay6
SBG/qPdmaXz0g07sGEwuS94pSXaQ/eiEjtpuZLaFjfGmM0iNI5SHtLgygaBjGHhWHbkw171UzTc5
MeZmhwEHBkaeDE+84XfzIN2MQsMmELS8hLRxCs/qaBIWIij3eT9LTtx09twOUN/5qJqatlWJjbQV
zAJ9XdwCfIdhlt3U8NxnX7zkQbXNtPChS4t1axQyhMbg6vegiScdSwLkM+rzzsAsxP3NbXgj99kp
nov3ItJslsNMuDAARW5QdFvgUBttCCEZ+zdc6yHqR58J6QjmTORMsAZ70Ou1KEznWsy/EBnghjne
U0NeQ4Zfm8q8L4zSlSN/p8YT9A+0vWrqhq22lwRMmpL8NgttszIlaP7+fD+QIyiNBo1K+lB06cc8
0AZOkdpB82o5bRYtkjI/dqyq5Kk4JvldH96U2Znjl09phlfdpFXBVcUudB9CxMhzXP+kFTeK5lLc
0j4V8WaxqXdCeG+m6GyTic4agW5mMalIA8GWVc0J9fmOgJCtqHJj6+NNrlvneDZ3cq7vYBAx+EuL
L6YgXNGwMy5Rbw01POSFuTa6+lhpM1xQc2eowbnvzI+sFAl/04k2CKoHTaj5tggPlQRTePTXha4/
VmRT6aTkpEO/lCH6s4HG9h98vWOKki1A4Sq9EXnk3IF/d72zaPvlev/98d+vdxFuJWtebvh/ZSxx
ff4YK+LH0nWVO5dOxzDpSn5c7yJbPbD69EYLGPfT9a7+ZS5TysVDQZ/1Bxs0yfxtpPjzy5Z/aYsA
QhT66MvjJphINyz8fR2O+5AcoSYgckFbjvXwYJJWNhiPgf+1T8PXIpE2UdTddepOZcGidyJi7lFk
Mi5tg2Qv0OTLBUNtzoDULPfCBDtMLoKEKYOCqXqm55CCU9t03lT48Hv0dyOu3lpBvEmbYDcP4To0
5Gd1gEOkgyCLs+C507Lbqk2PWCy8ItI/RCPd12a+ntuMo7QTHoSo3ifxwtwdJX4N8jGnPPnqI0NE
Nm3UrCOqr0qhY+9Cou8TpGvDmaWNYRkYiNlK1duHKAlIT88OMabQlZ9L92lV2olWKfcd+RLIIxPm
/tUeYSps65K0Uyt/HEw0ekl6q4fS0TcEg9WcgLddVE5yY9FYy9dSVJ4HDNndBJRMBH7R1KIbq+le
7YdtMi+ooPS9npJHGLc7wqcPzfBeGedGqvZF1t1UccPEAwzaclch8acokazULeZjLPCkJPOYwgIv
G48mS8uccOOVIdAUWtJ1bLCfECupzMNStDhdJB0NngkxoK336RYCSsXmhPWgypqzZG8UR6w+s1up
GGCH6PeQ321L2soWzgyt83CE7hNVPTB/3voBbq1GTbAIpJyQo1+jhB81EEr9pWiL0o7QdmA5R+Af
6++mf0m6ZK1G1teeXLnmiA/RNrWvZhg/jZkI2XdwWxZFUNeSk6QiU51Ad0SzfNsUypOUgfbwUZey
tjKV3OmATwWB9cjO2hGiBhfqrOo2fSZYkOrQT8pbZURIarnWQukqq75bYmTB9OrUuARiTXAZjdyE
crwW5+ryDz7w6Gd0ZCewDfFV/VdTu/g7w/e3x38/8GhalnYF/IQOZwKH2Y8DT/oL0fYiePlu9fp8
4C0QDTYwmL0W7xiP+r5HQb3NIclYEO2JAQT4j9SJqCL+Qz+jg8eQMMoboDIWfcqnWRArSGOIKeI2
4dLB6LWXGWw1Yvpo7VYcIJX5wPtZhGv+ejQQ7TFjb7JxS5i6k4YlwLtqHQnpxcgjuyRfoE4eRmyf
IilljEkNa2Tir6xTBcRWMFzVNLi3JvNqiqAYwCoMHQiG2pUJQRNIIxYS001RBqKWO6bWsGGQ6smN
6TCBOVVg80IBSHmlfvH96FkcWULU3UcUenpl8MrbN1UvsUZYOm5zBUxPahA/ZJUsRtDjhnRFBUP2
wpjX0gygGx+UaQXj2tfxeSoB7lIZvIMPLnAQHeTsT6KGkKCGjfHUwtiCrONpZmQ5rcR30WBFPyTC
OuYHOrwoIIIOCk0OOzF3VqerH6tbA7hfFeR2Ii6hYDN6ROTp87TVze7JDEsv0WXH6HP8T9JwVq3u
SxSOl1ROcImCuW0K67FRi4d8Ls51ILiNqCfk0lKbttEmVQZYGfpXaSQfEEDGY7c4bQmY02Rst4Gk
bMcmXXPQebXQPtX6RBmVeCnYxkZDxUgNGEQzuB92NiS2W9SIJNevh0RdR9SOETVkQy0pUVOO1JYd
UYAjtaY8Jq6Zt3fq1NGXjlx04RqobGnHRuXkDZamnuTYtNTfy/RWoe1dYvbIjvHjyFHBCNYLgjNI
A/BF6RNd1HEeZxedxq2snwZTcebhJZY7OrFzxk8t+v5NJI+8+WfJqEMkfpkT8/sG1lisNGZZq0B/
iIV02RtdIfzWU2/LYrttxZG3Osw8cse9TodTUDwb8Vo3U9j2vheIytqa+FeugVxWYeqxXyHHd1AK
O56WropMZg5Hva+I4pbd2J+uBO5diCYBCamAezLRLqCaD+ob9hWrMK3Xc/lFmZ7kQrj0bIQqnQGn
hZxgeJZ9/c0f08OoM0NLQpQ1xl0e8jsNClz2GbC0Yq7RhO5SZeGDDvUlNE4zMSSzkq41NdpxLXjI
RT0x0/dypdLJ1vlT0OaVDRNLYh8xbVtB9VI8a0OlHPzAuEQhpgJwnQxE7Sxpn6JS7Gmx6OkaBhZy
P7mdcmhKsldHegeUB7nMH64jIkQNn9uY3PO2vZOi9nUMi8tQJXaQvwis9ko28mUT4JtAsaJZtxpO
SovkQZOe0S4DrVmx4LpnNcxkoZivFi3CSoGiP5CMQqjsqlZhbKshxHyFi364tsJBI3goSKBN59Ft
EScHrZvOOjsfMZchNET9TRpMW18gZzkvH4yiJOSb2V1DKyNjMAvig5QIXpTxZll4BQP/RZCDD1NL
EdAN79aCw7SeqlHcD0W6y7LUqUUyuzrd5SK4p6S6jgozjaQ4s8zc0EVde731wEheA0P1pIbcyEjY
Bg0gwtEUj6I+rHtfZ5UkuVFUbBX/vWctFGODyo17acZ8NnZfzViz02GAfAhnopWe0zpbz7KwjUf9
xJ7SFrUYBCoZYYa2nwkj1IjilItxLwG3qazDACu1a+tDgO3TnOGHTtukEDgk+40oVQcrIYZXoQVt
J4inDVIS4z2ha9IqGsSR9yIGosPkcxZUJpZfa0LeLeUx70YC6IuT7N806ntfJkfUks6nmv/yr8X7
/+RddkE91jb/+/9+kZ+x6SChmMtTZn9BZa8tUoTP90iIS1avhBhGlv424S69oS3vUEWvE66VzfjQ
EWD5Dy4wFgggPgNof5qFqvTvOyoWQPRFn5dNkCV+ffz3ZZP1Fyx/GfWqQc/2LxHrd5iF9ReuCNWg
+jAVTBc/d1TQsFgq8VrIH8Bm/lOBwXqKbgqUxZ/KW6UlpfdnncbPr3zJs/r8uRBUfwjHohg246Sc
k4g0ekbp/5+7M2luG0mj7X95eziQGBLA4m1IkOAsUbO8QciyjXme8evfgbvr2bI7uqO2taiKKjto
kyKZ+Q33nos8kdlET/Gav/u18tnQMmB/xpklSLSS0r/AtFhFE+uGgoQeKeKvNduhIaa2leWhE3Dr
mLcNq9r6jOdJW8/FjIGruGJ620zAFpwkWZtz9j3Bbwlr6ByE0U3WqG4bmmdsOh4tG8N+JXtNteG+
U4N1p1ZEK7GiAD298jGNp8PzZFk0DQOSLcS1xtd8+fsc6zQRg9hZ3ds8q17DBnrka0Vgn+W1i8vH
kiGqEbZP175QKYAasFNpc1NiuvWxVCT+VhuzTRaRejJrz0b8eWSUPHHrmtN0F+F7K5IU21C0q+tx
nRuJdUgwRevWktiD5oBExcrOXQOrW9x3F920wNwSERu1+7qP9mWHo6A2FmbXZLZeU0pAhClC/J6W
EUovIk5EmV5d3JZGedFsTArF9+WOTBGHWFN59BlnZwm+DAizKI4udY2EbTm+UmfdO+Ne6fxHpeSS
VuDrMl0RxDaMUK9XqBpcsM7jOsr0Y2SwxZGzvI8W5WeYfokElN223jHN2aKFWcXDI6ZBLFHVSmqE
WOY/QIWtj68DiZkVfjXwOVjQfCZKhpTm1rH5oTfxrhuqbSTu/IVjkQF7TJmRR2XCuImtW44oFMEk
AGW88rRJ/LxIaKnIIgh1r0tpBw1rG1EeyqHZjuZ0xte43FN4WMae1IgsOCpNe2hNazqg9UnYz0fb
LivvdYOklJReHF2EJeCZOagQS2x1PTVBKzZlMtQcdcNW7eRbNdY3o6qSq2KhWhk2jTZf1FH9pnfz
rV6i1y64xh10bAPQWpmEgK0zDHMOdpTKvv6Dj0iOIQdVGecRhxWEi18uIPetffv3eXh5y7793/+D
2VX8PnT68/G/9GAqOFhoQv/ayH/swfANsFT6qfP/OXTCM2YuaNff9f8MvKAHsfdCO/A3F0rawqT9
eEB+fN4mT+7XA5K1j2rFamTsfDP1ouoNv+rervlqWhnyHMjORy3rd+R5r3DVYaI3P4u2BX0aoCJ7
HbV+X/bKi2/iZCxzI/bskg9uPVD6Fynyk/CdYTgaNEM7til2HZQs9/1M0IqhXGZZeT6rZFbLIeYf
oCRrgUNqrKrHfhh2afNKZMmR82YTBKwvUsM1iUat6sdafDfLF1miKNXGft3JeyMow43GWL7shvUI
UtyZ6pPDsgGn/y0rYctTwYlUZEXoqYOEgBpwFsGN2eBYa+xjXZwV7JI9+/xyIhAb6TFLeeRHN/r0
PY7NVTI2x47VsVbPfNVHr1KFp0ido5o1v+XPD36E3Cgw7vwly7yIDmMzrIOEcUkX6NWq7p3FR7Vr
23Y9E6ULvo2HPsSYwiLwGzCPjhqVZdwETMWZ63eWm+nVRhkjTwbDVbICT5TvfZi4CtWmwUYJQ9XK
D4iSU+SBFL+adUrJZaDo0wp001u1iB1oKjNTY+CumYOHqAulsVwNBBOWSyc6oH4LaE1zpFVBRq/a
O9StAbpDAgaIf0nrd2tRXc31N0Gv2w3Ba218SSGpuxUsh15Yl6y1XJseOaFX7rX5DFHX9emhfXpp
nZ56XFJ705Ok01ZZFZa9vCt85wHOKuRsZ2PTmdt06ElTnYR8xY+0apKnii7eppuntbot6O5NO7sf
6PZruv6gYJPPFKDVPZOZgMVswFaT7Wzez3N88HV2RGjxAiYJbIYKimSl3ztqeNsm/lnyZ/m58SLn
wU26CmM2zFxRiG+buDaP9oC9peufTQXGSOuAqE+a+a5vdEhVBjEzA1vKcBX79mFC+TEM5r5NiS+d
zEPakw2gIDMJbh0ZCKyMLCbb6AHbG+3Co0o6stFefBJHLP40rWlu6oLer+7No8yBboc3DJe3snxR
suA5SYpvBA2T/mgTOVzahVfpIl/7lVmubT/CDJ2rtWFvZNUTYmOWs4j+yVXtwnrl9LSoJX+4pP77
kf2jAP1Q1f75+L+ObB14o82u3YQ38IOD9HNspn9i7MUmH9Yr235nMXT9PLI120GBzGSMedZyNP8y
NoNMK8BA6lwF4BD+FjtJ+w/spI8vfZFY/TI2Y5Cu2EYYhvtUaBOrdM2z68htFz2+1e1DWniDtAJc
Q9tZJxjPjxiFMD8Zp+wpUa82PW2cikcTCmTSwDYyQfyQP912eC7Q8vrIlFQgZFMMOyVAsjfhBy7C
/bxkQ2n1mjWcWxQO4KF+F2NSdZCvhgXwEqRcDQL+2cgf5/Q28h2v73wcvuNK4YLQuwIPMCYgdVBX
IzIXgzIurGasNQa/edtgmlf9krLauqWO3VJ9alWxQ1ng9C9Cfqnih557JIZ6DCZG6xnBcNyXJuF7
qJjqoPXK6qWDj1C13yZDrsqs9RJsntlEFp+cn02ywYjx8iwgQR1UlT5DrOUrR60ctrMlBPO36dUv
xdZPQbWAzxzDxh1JCJ9U+Rmf1aZqByLHw4NABLuIv/oy43lf83C4yR1nXVrhTsd6k+qU/0RhCb+D
vlZFu2pUvEbGyTqEepZKY0Ns3r1RjE9D6JMeS5J2ma7SMN03TboedeGFaFtLC1VUWZCalKbYHjQM
o+SMKR2UHUcjfbNbqfkTk0ZMSRJTLmleqEXDbLhBI73SfYUqV90kBECogflVec+TeNu0FglUTB9F
eKbYX49tfCgALaVlciptxJywdZM62RIqtap1EgD9JT7i0ZBI3KDMETa47vpqv4QmjRG54fa+wgfd
1ta0saLC2cR53hP/vsfCPSeryHrkct2NAlNw1+CqmV4mpz6loXYsfPHO5s+tC1AzQ3PEeb7wDUg3
jw9o1w96wMuKffIJ63NWWygWCBoLqtsFe2mA3WtUok+C8trr83lWakh1yDoqh/iUuFjqesyzEdGL
C5ucpCqD2UtQOy4rsHUWQPXKrIvGcLDv9VOcdlvdKFmoPdiK/8WxfM+MorUZiAejh4zV8tlt6WWE
AvsH13Pi1DtMJghWCjdpWfY7E9lzoULUosO2yz6wz68swFXC2FhaeZOS60U24oWEvXNsmzdp55MF
LN8G3d9UabVWtHQfOuE/ejgB8w7XxrJSkJAu/icAT1Ka/3aM//74n8f4slOBzcl4wvqXM/Kvda/+
aTGfGEAh0AaoGHR/PcbBbDoIXX+Aa35gbf7afsDaXBbTZO5Y5t9nbWpLcf3RRfLhpf9gN/xyjFui
tGerrZSdJnOosUFeYKGKku+NUyZbXyMbuBp0xm7lQyIcz7Ipr3Vvkr0XTiNDLpLe35UAtxJ4+iUq
z++g1Ew2cWkpXAR7q0eoSpHWN9Ir9K+VLfdJPXqBgWujmiDp4V9D6cGKTpXjbmz1R6ujWPf17lg7
gdfkz0pwiRg4x75ctVF7LqzeFURPDUF/ytSjogRbwUff6Ch7BhwuAxmLpLjAkaR4m4I7VqfrVn21
QOyxR2EkXEOkUdjUdJa92FhYHji7OLi2CSyvxbUFIKLptY1qplt/ir5MvXrrGMl6oLFQY31Txtol
Kt9Q7GYk4tSgeXUVPC9WMM3kIPPdDno2VvleTTeJMF58gBZ5a260ASOa+QMxASp85JxNcTPM6drn
Iqr8CEVtv8X3zyCz49cJVxRERqYWB2qnHfPCRwDc24/KECHsioJ71ih+qexkqu0pI+6ntghupxCW
lx06d1OSoPy6yPaIcX9tZ7ayS/u6/o56DCEZFew/usdG07HsHCU5w/9zz2lpf37Tf3/8X9908lE4
PHBB/wvC/fNbrhkfYZY/azWUIIB2hWmqf8SUon8XGgZOkFoLHvPv6Dr+GEAufz9Oaw45HXf2Ui7+
WqklxRATCDEou84rDlDpVt+wsZTuL6Xsfxh//6fUOoYLP3+0v+9RmziIorQb/V1slp5KiFURNUQj
hQe7G29Klh1DdhPoxH93JmeJRVAL6EQLQxqLE6dkGWnKvVMAi+o3mkrzZHaEzVVwd4v1AMUkUrXV
RPEyAMznWXhWrt7pxGl0TrYpop1D6tko7tuA7tF/EVN3Kev8dp61TdqqR2lEN2ZJz1iFO1E+ZLST
KkqsaqDoQXYXOei260s4XnUz8aAJVPKFHCg8U7dpi95kOJs1WKXwiFbELYkzrxvHYwJ3UOzqRqgv
vPIL85yHNh2Pg/XsUOgQtXlfy9qda8KXjZsBQHbSfxFxv7Xpt8vY8sIWHV/aooVNV2r94iScFNbn
1kIMZlrYbJFp6sG6KIDblFsNwHdZIGNzigP6Oa9GQydkDUtXbGIdPSi6k54NSq6+JxOz0+DJJxE1
HE8VOV4LVpu/EQli75Lqye5L3lS9cw6UwVmpIXwOxdd9d6jFoQr1DZSRdW5Pb0H2aMaQR4SVYbeN
vT6Pn+yqwA1OZ3vN7PxqjiqZTtFdG86Po16TMnWXJNllyr7ZDdI8w1gVROcJAZTPmW817dxlMTV0
d2tYGOqBO+fyRkhwIGgl6wnfELv1amGBWA3SGGxlJfJZG5hx2N42E9BlqkcjStwu7u6o0Upmr00N
4KajAK+cfK0YJMZiqU26hWRIHeW350my8wsRyD638q4F4qVMx5mP3VA+1/BgKlHeJZgDgXWtMr0/
YFEK7W6tjgw82vg+hMxuRC0OfsgufrNJ7ZFknt5eaWXr9UN9p/bzc44hSc2/61F3JX9737Er6wm8
p/pUQrXDP2yvez0FMpuB/kQ5Twioon/T5rfREBBmWIBb8U262J7jRytPtpYau0P06rAWMN7sMtlk
hrWRdfIu5lFdyUxlodVNl94OX52EoUAO6bGiMi6FuRtAp6bFg0CemCOERlxx17BgZFZwF1M0SkFK
zBx66vBtkZn25ruCmbpMxztkip5OahES19QcXTHHWz1brGEpSijW7j5tias0BMMO01Q8GEK2mzR5
b0iomBW13bRTVp2ziNlRhKK1XWhOhDam5CP6sn30baZZJSCikChxu/C3BvLXIKbHwKDld8Z5jBze
bhg9VfmkJRGCAeHFdvA0KM62q9gH5/Vdh11FpPYpi1U3JsAwSPnEyzB6jZvvuVaeMfri86KRq20E
HNpnNWwfCkEaX/gwl+He7A32JOK+g7K2ahwRsCW3enRtxQCxum9xy8T+Ks7GC6ga0pMUMves+uqr
/W0XdUzauxui2NcAg++bMtyGqv40D0woS1V5GDTLA/TjjdDKN1NurqV6H6BTEk2590nUMUHsF5jz
dDMWa4FuQE80+G3GluhwhmCSYNp8X9jp62SyeChKQ99bBxmYqx619Hij1mLdm8AMZIN8LUIoX1fO
jewv2RzeM7t3s0UIj6yhnb9bg34Yhskry1enwk6Yj69GpR17qV5stAuNdaNi7thUCKmr+ItDLjJn
Ktr0JLtiZrqbp+YSMeBRYb/Fg3RzXYbbuKndMg892IU4H830bEfytbMH3j94C0jwywNAdjJux3MY
gfElX+G+basGmJ28qkV2Mwts+zHwcYPNUn91qs+R+TLX+Wowhu2AQrkAVTsF40FJo3sDhV3JxzEY
+F4b8ikryCcVrGIIVFQQ32szkpbyxNTzgpjeNYsMDkPM4gXah4L0po08Q/8yOa8B9AYl8k+syLaq
yX7ack6YPHfxaF5zZpfGrJzQFBzKUSAmTjdSGU82C5cZYFSBYESSlWwlk0t/u45a+IZxeZBV50X1
tBlnf921075QueXi+ZL01s4MLDL71OAU98nO9geeBlQvy/QanTVMbu7GQhzUWh6EjTQ9snhWycM/
uBhjYw6bThKmIgg++R9JKpamsjn40Hb9+fh/F2OW80lTgTvQcMnfkKH8FkUVfLu/RLaMyH5WZPwi
WjUwRMtYDbDRL9Mz9GjodnV2yYvW1vg7FZm+/Ekf266PT33xXv5ak4008Xg+xmEHaaI/tQZwT6no
b1NAMqcZVZfa7G/Kuj5EisPILNzWgLQyPQDx1sIvuXapc8pL7bPBKFnRxm8i1N8GpX8ptGxfNtEh
m2ChJZHYT7XzDvuNyRdXqR+LGy2Q5wEnwJAHjyXJoS06nKRlSK3o1wDQs0iLNwzVJw1URamgIrOI
qYR0qecKbuK6WI0qijLLyM/9wMSeQ0KLy1PdEuxt/8AF0NeQv7KuLcnSxQ7FkcCRFmVPktwOCEbr
0b5GDvvSyRq+gpO71bB5EByPG+aLM4LhIJhbFel2sjosMXN9dXq82o2KjlZcDTO9b4xvRvcsBRGc
kX5qffwCEY46A5hNl2zbuVmzOdvGRXER9HNJkexxCp4dggACEiWUQH+pmvcIFRLqnNTHuzGZcueP
0aqFKxOJz1rQfMYmAc+5OfoMfiKfyigJtm2r74aGyaEYPAJuiSYmQ41tpiqwddfyqNr9JUmlq6Am
JG/FecnVzNPE97Ywr2mhHcMkfUh88KOa1C70qYRQ1J5IfHsz1hNlrRURs9KxJRme/bF8SCd+alpJ
FAW+pGhuDqlwjpaIXkpnmY5mX83WeW/81jW7+tpiEFV91U3Semu0jOeSgcf4G6GdEfh+rxRlp/jK
VmXj3KYdvHk41UO14EDviUXcYGaxYgA6glWQS+oCvBH5JWl0/qesH7vCOVuIp3JiQdd2yD7fBOFS
94SjIzDL8KsXlIvhjFAyeCjm5NplmFccHUWOhdWAGWRI75tgoKxCZV8I56CBCsInqifgDWtOVO1r
3WvmillgCDefZGcEyO7cFm+xM53QVmYcsGi5ZkE4Igiax3wEMdMwKY4t6xBmrWvV2cVUy2QVTDnx
vA6OH3xkIjfuWem8lkV8mu3pwWAcudKH8LYriQnj8dpKC+LnyrByFHzTuRjtk6j4OlQKIBfY//W9
2iId6GYXBeVbiXM8KO9Tg9Fk1wUvcal8nWySggxxLX3UeIpDfdwquGPFnICGHLgYp/BbtmyVBLTX
oXYbuL8OaAmlz3Z+fzLL4Qj+8GyXplhlqmJuwmF2LYvyAL2f0uAgKgYIVhXMBpUc6QwJJEMm5How
7EsnWsthIWBCR6H+LF6SPr8rUPCV8ZCt+tlZmxqWH4aUZiRvfEPej9QB2JR4d+baBXByKgabQCLW
UrP5PJFQLDgdSQcSfJLm1zml5RrM9DXWze0QW18c0Z/NObr3g5rs1qxeA3r6Fs2QPJTgURtYDpaG
8x45XztQx/OsrPqR+sOygGGOu4TCrwlMtyph6GbGtx5+IrLY5jRPzLQdvu2zBqKI6F2rBaOcp+21
G6v9YMVn9OPQzuuOPaUgXlqZwreo7x4DczpZvXYeG/WfrRqwmVzarOglURuLZ+O/WVXI4PztEjXM
3x//y0QDLoCKZvvfkT+/rqBQ8qLaZkTu/JsF9/MSxaCCfuqvB324RFVtkXpruGZREPw9Ao7Gxuq3
S/S3p74IC36dXY66riucgzsxYzBdlb5ivui+uPQ5cZ7TW8Y5AIaVWYcg+nNJd2UzL6s7RXnNRc0Y
MQ7JxUvu6y4ANWKaZ30ad06bbiX89yTztyZGhq5hIFiXj13Y46pIjrIfNsDs3IhOrJAcSn62r4B1
EZkQskvXYa4FpwJfn6RCRVF+K5yvBmg3hIHrYppPU/VuKuUmV+3ToPbHCNYzn/9tT5yyGRVHI9J2
HaIaJ3iXUEVwr32NbHWntamnEfQ3hVO7luQ957VNKOB1rHdW8NREJXDvy5y1G02iMogzExnExF67
eLOb7MXqxX05ESPYG49NZ9KFY7fUvyk5FJmK3KJqYYkjRDU7d0bGvlLLG0BA7L8JJsLZG2jBZVZP
meFvHf1LySYO1epCijNpoL6grfzeD/PKHKuTErD7FuEu5g+ZGDjYCR1CkBP+UNiPCaV/JIutZfES
kFL4JlHl3Cv98Mb0fBMkpjcb2YE1FiVF7+nZnQZOxMh6D1PaCifvWa0UkHufG03ZhewM9a7axX4A
mSy5s+no43iuydR1XgHTqvCPkqi+sLnyLM7IwUn9ld52DyGBF07HC1TaNYHZDJXRiw/JhtPIFeXw
0BvJXRUlmacYzRJI/y0zkR5gASz8Bw0Wr4YZVgTiVowZ9JsCmba1AGqybiT0XecKNTexVNY5Lapc
tmdJzEflsx/aD2ymaCKeButBz9KTzsst/bsauXqUzd4EmgGC7NqhJdZS1nF5drXJw4BTxKBJP42O
cZsk+k4E+KWnc6pwIhNiZCgKYXIOVy8p5Qhuk8HZVq1+xTI1AHzQbGWbvoUnJwbQjTDbHzJ0g8G6
sQ03SCjZ9Jz/KPK1pUxuTzwKmFAXTJM7heyvzPnoNOjx4sxD4u+ZUMuHSvs8pNi8ejQWgXOo8+kr
bGqMtOn6H9zHwAHQ8b+wrmdrg9f2vx7BFque34/gPx7/1xGsfuLE1CShTBzuTFd/gQGon1BhEe0o
VPPf+/z/38fIT8TK8ovsHhz4rr9GH8hPi1RBQ3EjjH9lyP4dx6D55xH84an/gAX8cgQD9cv8MEt1
UgqKay+Q50tiOkDVpcHRnElSGsa1gJdthc9qmh6coT2MkKDgAxVB7frEN6sw/QfMpoltsPeZL0U4
rNouPo+xdSSBgGmbTsxB53uEErqzGXnkIJ4b6a/bicFZbO7LuoHkDOgesNkcDk8qm1sjDDaJAaFJ
bz8b4bxr4nqDvh3TN1j9Mdg31bATnXYK+wL/c+IxXCS5Iayeula50/SQeGsfbVZPWIP1CB4KI1DD
+UiPFrmaGNH8aDs4b2czzu7TVn+r8+SCaf6iUgb2xnhkEo5+C1uNKB70sE8ZEvPBQSrZQCbVegut
mFl3m0yxLvBDEZoRMjem6XG0x23ZVhvh+NtCRymRpzfj5J8cq9tgRt6WdpTh03Gew7h4Myb7ybf1
XaVW2yGLDtE47xfL85yVT3Jiay80D/ve5yjxnwqtvrEx1SXY/Kb21owY/hikYQdat4adduOQV6T1
1XmeUakjIK4pWeO7MUHyyVMzFJyZNhhRkoZwfOB23zAdW9HqeCDQ4IxEketI/yrr9FQ7+mZxRRb9
fS6Tlz5HgZWNW941L5DOM0Atl4Q78qzCl7itXqw6ue17FojQXBKLJTYkUdvUjprymIulBmdlBWzx
n3y4SBtwLj44XAU2rJH/erjYrIx/P1z+ePxfh4v2iZ0K+vhl9b2EPf5yuOifGIFo0Kj/lTT9MZ2N
hbaAYehYCEcZk/w6JFFholjwfAE8LYXh3xmS0Pf+Ud99fOrLEOWXw2WskbGoFgHQc5GizykWWFPV
Onteyy6aoo2T15e6ibcVF28+WO5UsQbo8elSgcKPm29UzpWe4DW7uEvN+SGIo2NhZuZKCWyPExJ0
B49q0GtY4+hWKOJTiW5Cx5vleE4b4A1+VzHuKCyNpfYa0cdO6Xjb+vkh6902ADSbnGsWB/5YH1Ww
HdoZaTcyZ09AiuoXRF4+7JnoOusqd64tzAMKHi+Z0gdN6TZxUrxQLWP4ixC9E0JF2rul0lUJTPxx
yqDUSA8xGQIFzdEk1E1tVqcaqbhqNR5hLndzTzYcomsLlp9pw19bsMJmsUuT+UYZ/XBrj+Pkpk7B
k80eJ4IC2mZ2jaLZ+6rcVVp4mabAtYduPS6K0gSARkjdMmWDF6XHgXV+MkNemu+qfI2SBb8cCHqz
v8YYgKij9okVYsRFLNnZpzDoGMMzRonGcgcoYZc44zbrdTfuVDYUtXPlzEZdycDH8fc2as8M2Xll
K2hi3pXwHSt5ZLLGKMNVjdx1ZK3Rt/ZDP/h7p8d+Zzi3/sRin0luRX6MQw7wiHG6md+zNHULFGZy
crYOl0pgkOc3j28KqLmILUahafeZnt8pc/VS9tmpSHA5K+kWtOM2DIbzWEgEtMZmdIh4aMv9GOAK
80uvjlAXO/4T0qn1YLI7tc3nDEbraE9f9FLxUpN/hi+xiTg3AS8YHLIUuTIJnwZLgWomr1sDOjmQ
OLEU1QoEiRQVcUm1bTN086m+Z6rwNvtSLzW58TjkzYtGJlpdaWdbIf8M2FMyH6KlmhdLXT9R4A/K
uaXcZzPixDt9uhY0AiYNwdRp7VosWeC0CiEtgx2MXyUhEn7w3tNQmDQWkgZjoNGIin4r6fqNgIBv
R0IZDDeW+RI483FUMvgbkIbRkaZxexvZ+Smnm+noagi7yzTgzY4PW3DiG+evczog4kEBBluuSWdk
0SFpxOooY/DcsdUQfUQijM9bhl2bzsrKUFXTaVVLy2XQe6lLE5bRjfnK60BvJtJhDRmAHkfdRPRu
yyzHj98w83tzrF7+4dfAD9wUoSyc1//rGliUnx9m5RSPaJBovP//439eA2SUq8y2/wTdomngCvgZ
oUX597PN5xpYvNuCVR8aho/XAOUqGZ5omrS/bdD+D6Dbj0/9N/2C7A27jbqINl+3c/R+bfS1VAMU
iIVoR0+2I/YVJNv6gPd2KO/m8Ws3h3eW1m1DE4RrLOtdXahrDZLfUCCGZps84Fj8ngLNVqbsIbJi
aCtiI4rkkMzJS1wnzNtEpO8nYZ9akbtFqnHyOc69NNrD1MSeGVdo5zjnzeFRVZKTMZAtKIeHpJ5d
kzlkB0VlyMSqFjlxH5b1JkeYl3p5kbSyncl8Lb/xc9OToFBjVENcOI96XboNUPjcF4dmET6k8xaf
LvJUuVZhRcHeGNcs9tYRvTmFwooZ2LovrrGhMO0YV771prHD0vtg08JbaFJllxdPWv/qW/q6Msmg
LBkzq5wa0fgA9vZe7xgpDtnJMeNdyAHY2Z1rVedEZ+Gc+5emaS693GSddR/KvQgtNlhQxnsfnejd
QNpXnyVeh3FrgH+VEbpLcKqvx89d7W/SqPoKy+OqwvWcEu1cd7xR2XMb32ozdaBRMBuu60eqkock
QK8JJWwwtXXRJcwUKnFV1Qzhbb0Jaus72I6NXqnYxfRLOuNyzXc4i3BXVeFmLMVNlJorI6nWWQHe
FxVVkY40FeU+q+TRBKHUj3iUIDVWvXoncHZNNue97F2LlWk9dyctqBiiEA/ZwSjjRuVj8bmXYl1C
fa2S9ExRC6f12A4aZ/c1ZIKfSO5gVbhOkzMRORH8tYwPtmF6XoC+aGTXjvbU5aCdOAG1L1NJwE3t
FJ/NjoTlbxky1TAFy8rDokT3SoJW2Y6/AH0h5rFSCIg9zq1/A9j9MAXdWeKDCDX0MklJ5KzzlsIc
a4VxZy/rjrrfNpW+yxsmwvmsbgtJVy8NyvZJW4+O8lCKVxhcIBz729wYuY54seopr6PbzOELMo+n
pAYRLfRNh7st1Vq3bc8yj3aiMDZLBowUxLgb38cx346Rj5viS9JRhyk1nUr2WDMGXIlUd9UZFpxB
8mVhHVNhuvpwW1XdJjDYAkmZ0X01Ol4D/RpRYUQzL1UYmC90ZkGsx3Md3kmOXE1iQ64QIRPJDLbd
NB/CrOOtWuoYcmXQilPaJJQ4E6WOQcmjz6gTKIHyCVDBUhJRGlWUSHzeTyMl0+AsUy/VzSil7KWm
iimuJO9QW2W7IUhwtURbwBi8E8WL77Sw5eKHvMq8EsPFlFrXyTcw/hkk9FAKNeldHu9L55REzEmu
gpLPofRbtCNjcu4oCJFQmm12mECfxJSLsnidweYkBcpI40upc1JRWiraS0KhWVJwci64TRO6Rl9Z
/AzRZevSy3/UqNGSWjk/WMVdXPqrmVK2oaSNl9q2pMidJJt+yWeMASc1MJULcQcEEgzmbnKs/YBA
5R+t8/sh8ZNEURJHry7G3/86Ff+Tz/jH439elzoQaUfCaVL519L//KX10z4xb5GGsSgLNXS1H69L
xjSCfBsV4eGHkYz5CcefoWGM1hnN/F2eiVyuw4+K3g9P3fntugysUZ/nILJ3IePMtC3hcXwXE10E
V5GAXeqQPpv6j2FfeQXQ8SgIHlUctmmsu12tMg7U1sRwrSdSL4C3HweMsRM8MKvdkDHvEr94IL7k
YbkRmfVfSpIsJmQ4QePcRNG8LUcyWU1cByHlvvSdvZGhp9DqTQ/kI9HLY9qoR0E0lLTuq5Gppw/6
SWHM40c29bFFPrM+72pcoZrTbNQZzbGvrwoneg9Bn5gkEY5g08YJ8u5I7NVEzFooi11px98rs2/A
ChiYRPq7LmkfKzU86wrnNMaKgIgRHXqiSCuXxmI9j4yYomzXdWCLxuzRyVOXRSzfMeBSgEn8eD6A
Cl8PI0AoxHZJ9z5FksNxN02GOyMR7qv8diIuJFOefetB0BtlxcLNPmj+gD4FJnkvtvh3kPmIo91H
S7+Hqg1TRt1wSaGWQdBfFe23kgjuYuROruRu7qat2cxnnAQoG/ubYWKiNMT116CaDmY1bGX05NSv
Rg59WP1sKh0c/upUtU9N9t2GCUlhtFKr70vgcqBv0AJX4zen8epq+Tgoe2u6LbUXicR6lHd9B1tw
Cd30i1XtkJOcIMWzRHw2BHIeBl59UGwzFWB711+UNN9oDIsKUVCVyDsRALEj1xLU7GA191rDYD/9
Xij7JMvfdR2foP7Zp0PwyVJuO1JOsJZL1b+z7H0k440ZIo/bL37JtiIsJ2LQNOnGQSwyMLTZq7Rp
vUE33SRUXBUPe00+QMTxODfJWdjwNcVzCX9xTu5jiRGbSJq4QXQNqa9bNFULZ1zZdOjBDHMn9Xpj
j/XGFNOuKdSjOo6enT34Te+xjFyRPoZo8P9xd2a7jVtb130iBuyb/5KkGqqxZMu2ZN8Q7op93/Pp
/8Gcr06qKkEOchskCJAqy5Ioce+115pzzH3OobwZ8Hk8RiDeq+iV0aIdBZuKsJWusNxuupot6L/u
VTaku1mtNoN0gXXozArqdeq0cv70ox7TSOQGMB47AU9M3z1ywzBEejJkL4XLImj0tEwGIolw7AFn
lCr8zAJ3TCXj53lZzrGB+S77WzUf7qew2BT+kaQ8e9ZEDltALf0HAnT45ajndOuAT77nIxFcrSL0
OJ+3fpiuciYToLvWJkLVAi5KIMRbtTsm9c5AnjQFgicNWMT79MBeS1DsTWKrEOaJz3WyxaI+lIbs
SH616Vv9NpbwAHID1GVhOoCe7HTwuS3PUQUxpopgyu8DDC5SZq4DsCOjhlIRyrIofiwDnSQAliSz
61aTXSKcUHU6OJBdpQD1XiK41qy70lCQZDLdynpExB8Ja8mKNnWJvgOFRj7e+4x4oN6ulKnjj8x1
MSGD7TjRxuV5jC+JxTfED06iwmCtXQ9SczIh58tQEcMp3pFe8B7B6rai2raIcZ0R/2t1u0Kxwvh6
eCQB41QKIUk0OtIHliMZTUnsFguPNhbJ/TvJvidLXz5a0dkQVnORU+MANDIPXUPs4EQrKsGLtuQd
ivOwtRpcWGXh9XW7/jefVgF3EWLHOZW99/dE5L/bftlKfz2t/unx37dfiQEGWysjkf+E2XHO/b79
SpDGaElyGv19urz0M7+fVpmIEE2NjxLix2LU5K++G2qYiGCloVvJRJrBtfHPcGILpP6X7ffnl84z
/di0XOpFScwMYhHNPOM8VQ7AaOpvplEeSvG9MrUvOSEoYy4Rw/dv4bAR6I8Vw8MYPYEA30nDfY7a
KVeK7SDoh4Fc8gn/dkdsx6RdchwrVSGta3zbwsRNqRvMAwg8FpFBG2NIf7FdRWpIHFVhOALc1om0
SjkmClhZSF4m8+dvDcqMru7dmmExJ1VOnTknvXgJDab7EsNICuMHBHQ0Jlt691AZMyGx52A6Bfja
C0aEmskEmIhRdn313jewx9CusdrPItW8UPqYCzIpxW4bFpGn6JVjmC+WfBZlYRVDhcDCNhYxUPbQ
Sdp2PQXSvqzUx9n4DNmMUraz0EATu9C+clJofEcc5IdYivZD/sFJhBSxcm2orVuZpTt17V2gKV5Z
irvOss5RbCHOom85PiWkQ2kEm1RJY8tAVVihPK221nKdeIZ0HdXQjYppZ9bPoQk/qWofKZsIktZd
UQnIT71EDEEyc1pNVN6m6jNbfRHk15JMsrK6kECK+Au8QPMSVOUhYxqSmiBJymGDsu5dRMmsGARU
55T5Ktii+CpaxSmkNGNOuwRZAZ4032v2v1B91Lg/VkMMnTqYjxEUfQQ/pDJHL1no24IuPovDeK+B
c5YnarYyOmHrrx3D900guyJPq8cxq7SZlj7dhRbEewDK4zhlCm8v32CEx2jQV8s0ygv9Y6AhqCIH
q0bW14wfcjcTrEY4rAQ2IVky3ciHlYzzUGK7qud3swHYDy230uCnSBOJPKqjKw3UDs5tYb3ROJ3U
9FkKI3OzilHTcEhGluqs3snZttE56aEIYNRe18ZOKzMKkVfysg9qdN/0iiOg21eBPQkcgISQn1KM
XRMIHCAVVL03TJR98VQiQux18gLoqeTDeKzA9Ediay9ncwFSROS/ZG278aF+yxzKEsqJWiRJAVst
oUfbrlVWLWCYtJ9AHzd2xrg8ZhzfUsQ2BZZgfAWaL+uYTborUQmY348o1+VdPaVUyKjRNPZdY94i
lF/3YXCU4WP77chpUaDndG2jW4dabm4My5V6orv9qrGwE9AYnf19NDCWUJDSG+ZObHCrTYRH3Y16
+C0pOWbfy8FBn17DGFrv7MqtSSMmfhzUT918bAbyBgT1oPrvjXyN4VNHhM5pek1IgeEqRCKbWPoz
ppkIDlZCJnoCYG6z4QdycM6shfgqCi/w031SWS+tpR7ICURJKozL+tSROZG4epqJTpujbehVY99X
iypfDE//7t1rAUKyjcg68+3/0WvFM/rn3euXx/+xe8lIqv4zr19EwX9sXcQJIB0wODP9Lj3+aesy
UAuj8YLGgtbq560LOIsqkkD2e5/1H1n6McH9xdb14+tevKI/zNvMvADyaBDchelILS9m6mr28Abm
J4nuAwP2BPoQL4t3FfzY8VCm7z12HPM65XtOJ3aE5sS/smCya0CeVd+w4avikUVGp64U4jPrtUTQ
UnSu0luIZUHcJONJE4gkms9i/lnFOwTNx/gw7YxTS/lVOWQ/JvKuJ244se4GqFGcJavis81P2Vtk
3sTgUVuCDzWqWIIFaO/YY3dvRavpQdgrlwA01RIeyUDrG6QkfT6SS29QTILeRLYsMuSyzWPy3OP1
4s0d+5t+VC5IpQCc649ztxJfjdDudsJazvZB/tnxU5hsFGeS7oWAxCynyzYZpeDHfEv1D3g0YvOO
Lolr0X9MqWs+FSt4uPXHzHOSXl3bSrPL8UFN8ABs/0nGAe8ARpGP8tEHRXAfPWOvT4g1F47d7FA2
t7Lbk+I1rfhzUpII2NKp0J/V8n3AudoAt7fjx3l2S+lRGQj0vgrd2qRBh947AaX/pSarRF7X6hrn
kryQ8Hb9DE9/TWx4HZ26/KHd1UxDkx3beWTYBWZRnP/nKfFAR/mbPrhjn2nmHbB+cXhg3W9pHxBU
EzhQlNl13ttoLctrv1hHEEN04OXF1pI96VVhySMFoXvqHjQmfL6dP0rzMzA+caVBhg8kN78Zh2JL
1g4RMdfiOr6Id+Np2nBhQk/e+IAw7eGbdOtSu25AGjh9uFyNkR6sua3Lk9DhsGE2OVTExr32mWNw
tuYL88HjhEt+yFgdpzsfps8lem5v6rFepzfps4aeADMH0tRAtNUrwvoe4qONsrR9Ca7+l0oHNrRb
xU6uAn40zsO8EetguNW2c+8aT9iJB33LieGp/prekwuUiAdTdArOT4fxBQK84hleeVTfzdbuOZ5x
mFLH4t7X/Mwhb5v6zNqwN47+MZQZjDnRQ3Yn3NJP37xZ81XKnPrRuqnAqUnBdOk6IEHrLY8vg3a3
/KN/Ti81MXIv6JeRppNNPy6dczt9j1vb/MRYiDBafSFN/sqH0TYOma6SyazPrq/B15K5MY0bS/Gi
I9mXnulajrUiqtTRVsoReDdVHmLBp/HeepsflqiGTw7EhkFs2io4lu3Zly+VtI+JDzg/BjvlfUky
HY6Q2eZ9eEm+gsHrryQu7ONT96Qnd23iKHttm211njB5MuNNcB89EY/3MN9pR/3UfgvfOGYxP7Ve
Ay84CG/+wfwUlhB3m6/fgak3bWJO6Gj7CgTuMCW45QSa8a+jZjc3UbJBe0fthr+fS+LA8P05leIY
22Q/gLC0Vb6B98a22ozvAT/C0XPTPXFvaO/mtMtPpu50x44U3112317MxK2cfnbTdbYSV/M6uDMu
2kXd9O60klfNBp3NJl5n5mreKjhpmStEK/rPW+mKd++CaB3jGeYowkJC7r6v5GsESOnNJRaOEMkP
BFIolf6j7oWAQ6ad3x2JqSNR6UHuj+Eyvi7WygbUQwxi/AuduUgukH+sEe4JR8MnlB72FNkBgaNS
a0nhnYYmcE2iglp8SYYXR2d9XDUCkwRPZNFp+/NMaeyTPOLozrDpNtIW9kmtH3ucgV3nJq+knG6N
rXIgYc4F22fzRp3WrV1xs9wtjGHtI1/DXe0RdnUgDokSzT4a9u1WuyQCIZi1CbZwmxWzbWCrBFBI
N+vUrJqVeSQm0T/GHmTX57hxEz6sis53SNPpMSE5ZWCKM5HBm8rkuT0UyKxgvVOUoZenPi5YlmX+
Fl04Dv2OunK0LQ0oQI+5Mx9//7Me0pSCMFzcLz+x/J8gUPrym8b+I9RRjq/rlpKWMpFmEB/KiAeU
aowbNe47vJ8Qi8f10Lz0JJdo+cfUXRgMFn7qSMV7Uu30wm3QuZppZadsDlG1AhKfAcqtk9Lt1TtN
sCO0ppqny+9J6fX6HTQscv80OWZW5/aIaul+qiu13o7ZDIHgOJgeobuFdA7mqzxd/ZrM4RxPL7dk
6siBC1SvTl0l3zXdo6Bsio/mRt6s3D1W0Yc+945vUXVGHwpUL7hma7A6Ko4KkE4q3ae8oenC9xpC
M95cfzsiS82xRXMyaztAryB0gbmarG6Zf6JJWzOvYGGN7gt3VEGh1Pgf1qkIhQ+ijckyUHI1g47U
D5yXhfKmBSsAsuynkX+nsw1kxaoS7nzg6RZfZnlDlnbtJtkVhZ3GutaiDtmRcFjF23kJjbobv0b9
KmQsZv1BzG90aGj5xCa1/8G/5vV5aLb4ZAUNlw9zXP7NOVXscxrGsqO+G52Ll2SKieoKvllh7Yzm
Ctl0wNIsAJqVFgPj1c2BKs63Efo2Ehxu8jFLbC24BINux9x6lcTOSc4kSZTVjvHjAB8bQDPHWEjz
0DSDXQh0BVlKJPAJk5YR5+/ka/NzhGppd1zdhj2nym80ZSGgZXhGDa+i+tDMQ53SFtogZVFmbLoi
tC1mvOgmyEf2xOxWTZ8KZsGeELBGXyE0hKFppvdTFzrqcCbSl6dortpLyKi43vzLy25TMwBWKJAE
1P8xs9H/LHEw0bL99Pgfym4ALVDkydGWsSZQ2f5QeS8hH6omoWqDx/JT4S2SnmlKuv4ds/VDz0gn
iYPu1n/0tf+o8KZJ9VeF9x+vXPsFQV/GUyj1YmtucUEtYL4M1B/K0Dp7Rp8tgJBSdmCJSpqv6mrY
WNce/AEyzNFmvxhYildMt9kX7OwIR/nKOp+fpGuzgSN38p8575bnMtxAlBKuBP9Nr4bqLODTmAwO
SsiVdlBcyX4kqTw/QSTBlDyh+OYESZwmJfRN39DgeAOdTFTEZBs3uuDxIwmaO3mXekt9RSXcWvb4
oZy0U/Ot+Xakep9vxXNwJ31YF+NivrY38vCEfp9pe1ifSO/rD2FfbIUDHtrtsA135SbcJWsQgvwz
bIldvKPL5BVbcrCoCpWLeN/fkmfpw7wnBQddXc/qZaeeuNPv/aN5bG/9TTuJu3Et75I37YOCUbrV
B+WDFs1O3aj3hI/eiAxdKnGU8oPL/DaKEbC56r118Y/CJbhL7pZarDzjiCgeyjMogvIxf3yVvxVv
Pdk8/NaYlJOTMlCz2/qDcFA8ycv2whqvxcp8SI/ZxUhcQrzqr6BxLJ3lz/mkucGWZT2bzXaeaac4
/BdJE/ZyoXN78svNlTHsSpVBB0OIFcYTJ5DJ/qOytemAjWxIKVfdib4t7TmGDZ9Jfk4o1Vtb61fT
O+P18W7yShk6w0pt8ZuDzLKLE8Fppi1AfTjISeuKmr0cbKaH/qUqlrMb+YKRtBIzD1wPkmZ21vID
0dkx9fSdv+tPqfbUnsQjiAWvPvhH7TLdTw9Vtw7e9af8plyUExWsthJOhN3vKKX33XCQj0B3thpR
6ev40O2KLT0Yaa+dhUemDtJ5PkufzKOiq3IOIejaMU1N+pxfCaJkmmej3Vc2mFsX5/kGINh0z1K7
rfbVNYnW5oPwqJ3Nu/DLepn2WenmG8ixK6p5zcMTrtqobex4I6y7fCffNVvQ/yfhjN08mQ9wKFYm
QmenvwQWUWHVAS5k7a8V+D+SjesRPcLwZbFqI2VJ182IUAiS2yFIMwYIoe0n5066JekdIHrshoLk
BOGlLV1SeyUGqRAkYCZwJpLXSUf+ynIKikkvgyYfMBlY9eVuvoJYmFsgb4eyZ0h/38uJO1aruGQs
4yKQpxCVv4R3+Sn+4EB3Kzs7/JBEV+aaMIjRtpjlEFvDCVou0oquUkl8J8/HeCxxSRzWj2r02WdH
Wb2US4Q2lAEUQQg6VxH1JMw39qsvMd6DnS54v5fotXlKT+XpMdI+MpRDarASp7u611bAf7lGlEHU
JcIx8vpdcMhuuu416kdanC2cKU128hFQ0j5ObwF6nti1SswkZ4NDPigAtSL7xiteqKti/EvNKhiv
UfES8GYmf1f018FAOfXej4d6IpHKq2cPeFyh2KYM22EbvFCAMOctLwMD0+3QuPFWOj69PVlflnAJ
Ze4A+d6i0TiROWoymM7cgrfnB7GDeYjLcx3iZ4QnlHhrqT4IXxg4ES06Zf00jOc+IHSiJHJhz3Sw
Gvf9vL1KzYGPLIydKnaZMskd+g7oS/eqdZzMUzscMvM8ciMo2za5D9m2g2/E19D3TNRLLEI2gTsD
y5CoYv1BWSZvyFzi0/iV0KaOk+ccCL8crQUiBhr/xTBXGqcCkzQR8TY0zjwcZ2ocMZqc4bJ7qtbp
qt7p+8SlA+3km/pIu/UVPSoviehT9VH0pE2/G3dsAutkOx/GR2udr40rPjU+0aRcpxbTzy/Nd/ki
wGgpfQcVLMHOcFocEwHX2lxD5iKVzZdd4gNJCHQ4HNqhLdqT/Q1E4xZ43Dne4gFqzs15vOvv2/vx
lUlpccZfkVvPwrjLSnKObj1NUwNIb0N7ZC1Gqzn9d9cugOPAGCwSj2Xy9fd6E13mB36WZ9Ld+/nx
32sX8TcEn6oB/VGiFPlJbyL9hvycpuB/O4o/Fy/L9I1qSifLTKHi+aN4UUxT1vCMGsCSF/L9P7EA
/UXtgpxlEYDSuIRL98u8C/4LwbFSZWzFXiVF0XL8khuDwYsy9L2LwoNYXNUd9NnryGaI6Z677ZC4
3LnHqewuVpDcx1pwh5PnP/PSj/H/BV/FXxCppGXe9+so7seLujgjfuxnkns8q2Iqo6qYoR6LIWHN
OS7tJ836pqXRJgi7j8Do9l2opUTc3qla6VbF0m4xYf5oKyutd4kxrGvMislcwZmHGFzrjpYjEE+t
1RSWq5phSSqAPK5kAsSufom8rjlFATCXCXC8gF7ar0LpTboVXyT6DY9BXUtnAxXhWh3b7oQg8U0E
HUk8xuI56Oa9jxIuTF3fSM9pLXhmfhm0M0bXBW36DpDhVCSs4xDn7JlyAmRmblaE3Gs7gyytvO4f
yYYk+BdHRB8+plDrZwzgfY6OUSK1U/1mIGHRMshAxYAOhzNVTIkiD7vYFx7Spe1AZ1aD7DSu9JJY
Y/SmcpuvSCDTitiLVfk5bYlkn8yPVH3twgyYTbvX45RDD51EVXo2wqMevRJxINk9LzAfn6yB1sss
pLRHo40ksbv5kde2mAwamk5VXbmloNJCJnZuSKlFtIuONpZA5BrrrZYw1lD2gs56KG2HLnb8MV9Z
vrofJHG0tZgcyYm2rmltyQAK7EGmcB0t1JI1z3/RYlij4puqfygxjQCMCwlgiziY7kyUkGLiP7YJ
V7GPnG6sQePLTg5KUI8frbYEyfxVNPQ6Bf9NwwaC6Gun1/xCefpouejpKPO2wxjhX+EGY3GxBtip
MVV8qL35/iNQABZ4NAR9f7KwkDRGBagr+yrop8WN8tnG8pE00GtYv2Wsrc0wn3ocrDq7DUOr85Kf
aRX5tvL9+9j3Q9vqxXVmsLGHWcjdRm/SKlZ+TGrc3Fb/YrHBsuqKmJVMvEy6xMr292svk+uf196/
ePz/rb2G8dtiVLdYd01L/X2p/H5u5K/QvlvISKAwW9biZf+v2ABEpymJGDAhyVhEPbLufF971d8Q
0+uIIv5xWiOxj78sb7++7l+WN2mAkh7PRrY1tNzDZUG2l5VBveVE+9BoJ6UNAR9ZkCanDw6zjmDO
mzHq7kaLZthkPLQxYJES3XSgOmLKaCEwoaG95fq8xUW4jUsR2tlM3ojphP2tBBeVjCO9+4iO+1cF
C90qPS2CjFSP/S435S+cUIeGQ1YDHiQFfuyXn2xMO78YLpiwPLgxYEGhngPe0/PPxasSVFCeM/pJ
hlRQivcATsA4xyZaX9WpI1zKcSaHe6WTxnsxLo8Q1rY+iGajVD4Q66z0aLxD5/5G2uCBuXFg8yqD
DeqmwemU3LqFXcoctzshG/okkGo6mgUBIFNjnbOa0BCMWTMP6VbWqLqtgTcHyMoqqmkE4bPcjfV4
0UvpKgjAR6PA2IZps1IiupUKHbWpIY7SlyNGPJy0RUI3LLlwRkGr3KhCUkmq+qwV/WZAnVjoNHna
lCYW3oEiDsF9ltURcgGn+JaDnYQlzA4Vc9w01rNPlGFd1q9Zqk9uNWbuZM7ZPuJoaNIVZfpOT1NW
nhRI2nZado+N3BqcLGNirOUB4GiUMZZPj1Y1APsUjxjNof+ToFJH20yaVgZDjahoDrVUPydRsB1R
1ZEIYwvNBNrMWEm4SJPZ3AuDQlZytA40k1FOfolaeS9WKmSA9I6ULTuIVXfEqVPMxNta+NAUvjbs
A9Z8ywdC4HTtLRDjRwDn37jEXqs2sqt3grWte39pp46wXIRqLSvVi1p0d3LVkY3WkXqTBfWXnKUv
Zlzc0rLcCXJ+8WViBZQ2fQKsxSixdWkoe/I8OH4vHeveIH2aLMuoxoykurUC7iiG15rCBWeyhZao
coIs3xCsIAuILaNRtnZWMlsg/pJDRrSQY8b8JyonBDiKyYpKby4AJY7+39oJdXJN2AfUpD6LPt7m
PFU/rAZYkZ8hnO0nYULADrKsYj7/r27fkfCoisyxF57p0uT6W82Xwjr9awn8y+O/l8DUuRDrdVp4
9O6WlNvvq7Ap/QZAlSpX/3PzTlX5Y9ZmjQr492bi9zVY/w1tGuQSfTHJ60vL7x/Uv/LvVeTPemvk
3n+8b3NZpn+Ymkd5ZKWihHZXUM1jI7C6iVFwjEKD71x4n1Q0klATjfMdOHFbj05jThYr1PR3v7Mc
WYx3ih7YRCWtOuZ/VZRRM0sfrUYcYEi3vHzv1YqwcGYLWr5KracFSFIx4/Yb3YX4igz0saCuqDpm
H6ywzIHjIXSGGg4x83eo9JVBLS53LxoBO1U+ermP426I3hH2BuQFJYiCZhJTci3x0nFed5ZBxNuY
Ez0XX9qhWJcYMoYpo3/dAUoNt7KImU+R1MQd1MgTfFIwMKB3YFiq3F9ZjXCUcuE91Qi5zD8CEw4x
xitTZgAWhW41e1NGDjYTEgNo8iCLa9Dlm5mkNKuy7MoQtz3ldMsbHLHCBPVNDkldwSbiY6ZMtIls
ja/Saj291lxLpLXVErA2UzaO6UUeYq+J0M4m0Yfox4mXTHr+UQ3FU51MTK0Xs02W0TLKECVP9OKt
KXJ8tGiZon6TA4SdxgiIVEJOHsgbgZBYPwWFWkmeqSRHWevI+20erEG4dfq4CUGOQVpeNWinmnzc
loku7Sd4lmdgqbhZWLBiMXCNkleZkxhQkT5e+1+GGC1BUrbaL2SQj4xPJaVTVeLjlNvRBVzsxshy
lRraRhG6dVV7UcZUFxytZrx1WnRHS2MYkcWVBmzo6jhMKLVBofiCeVdVrwMWVW1OSI2k1tVTYz0I
9GJyv2KHC1cpTM4kke/zVFiGkp9VRT+0I4RGL9QDaKm3ZCoPY5utYVO+NHjsugInrIwWGDtcYN6l
47gjRccJBZ22FZaU4LmTVFtEXVj2WIcNjDvtuJ5K+SBX+SZDddbl9W55rTMVuT7njwZ1uBFUzlTj
Wcseg4LhEQ6lfjABQVbYzoadTkJYZIHgpAzwBZrRWQKzqrOOWV49W3nAT4+FF/Vt7wpq+NlaAriW
yTGLZq3F064PaIJHfkx98C1WjA2fhTvMaM8HyW01+roizppsU5kLhNbLZUQJgkye+t3c9bAdZdsK
dLdGLBIjh/t3L+iGDAQADvUiPPpfMijzzzIoNI4/Pf77gi7+ZtLIQOqk/R9q8Y8VnXYHUlzK+L9a
0gFmo+CFYWWJv7Y0eB7LZNtB5Isj9Z8s6Uvd/OuCrioqox8We/JXeFs/LuhqWJRWQQL6NmXo94WK
IjpNvpt//bDf/VV7wmLb+tPz/HB9NJTMPz5P1UdtpZMWu436fo87A6Uj8oywycGFKnCUZLcr0SLh
J10LKM4DPXIUQNg1molkyLxIIO28qB2SDJ26pyuHXqsskLHmuTt36E+HYKMZ6I4YF9dYzEKNzAzI
anHcbzMlAzbMSVbj95bNseD3mKlMLEcP25EQo8S6phODW8SThlDr6IUR34STRjpVpWObjIFIyieL
ODc7RmLQ19Gm0B7bsnDrwTyq46uk8zKnAWwQ54iJc3WW1yuC6pwc5ksuBidDGhAGJU4pVPdsHLcm
xgVqoDVVg8dJajcCgqFBiRENVC0uHgQvk3oY6vitkcz3TImdVEJ2D9G+YogbBPpTZY2bBUjd9s9V
BolmwBOc0/r0MTpNiU55bm0yDZ4vuuWQ8UrS4v0gIklXu4tOE1+mPaXCDWcjuFvcfzmhHohFUU29
JQEsxhQZjYjMVm2V/QhPppMkYvXyRVjANUzdVIg37RgQFcYZRiYu1ijNdT7Pn+Jcb+Nwa4QDLWAv
EbCrTtgiSGmU8tqeQP/Ffk+40uDpItpnUuhzgYEan2YSncOxo0aexLdkcVyNoCOGpVoWtZcS1UBE
k2kwkhdLLU9EptwVkvat8WvgevFL2igv5tjqrhmoSJSKruWYpys0w5q92EhLdrQ7GlAlSKFk1Lni
hnswYGGYSuxZHUO4cjj3kbHxM92T4dkqY79K82QfzW+GiYq1H9p1h8ZPilUnZMioI4BRylvegpXC
1ouWVRPbzInTcpfOBfLhmSwYuvYZWSngxIJaPGoRFlRMG+ZgYsxor70UALII9//uNRd3An5fXPVc
9f9VRP/ayyDOFH//T4//vuZinGDQTQKggQVR+V1H+scMXBdF1lXONvznlyG4TMafRXgqIas4J37q
I0sU0OTd0puG3osw9Z/U0coy5P512cVYKck0Mxnky4z/f1wO8QGqcMYVY1tjZr7NU4kDbn7RhASN
JbZg0s/jkPxuv9+ZVHNDY2IuXhwItR0MUbATOIcqmWGbBoMryGXJ9Nn5jNrajwqplIAluIC4pugM
nU6K/5BH8hryt0P8mRMvZj1VOxFGhaepPVRxevXF7kqmMnF35TYza68RQjer16J+jeVHoyEofHzX
stzLR4OKNrnPivaUkJJZVyd4GV479aty8leNiZ5wVnBiWb3OkjwAeu0PSn5vTZ89LJjGF1dNn9zh
JSXrynejfNqhXN8EuDA0AdaMirSHunkavyURMfKzD9Tgsy9onteURGDZBPlJbMj0aBcdVd3rPuPI
KfkG0RPjWP+JTR5Vja8k3sxwgbOz8GpgQp+IWFZ9xOUpcIBJGO9nQfP8LtxZKIAm6SEUTEKG0LeJ
8y0Ezz0sIdUkxluhTpR8wFuJRU/DoKVmFoKFGKVPj7QmmXaS9KIwlR4YhVYDLQg6tvBhHKOxDroa
vDEuWKWkIbVZ9GKaOTGFeFPKN0tBN4fEFZvW2jS+DWJF3ygh8AkvuhweZAtqSZ1RQJIF1pnJQ42H
r0RGVvo5Ki/NTVPhgsz4mPORMniYCYFovY6sMaNfNVhX5cBYCYBuLK3kNDZtloUu0pVdLeCPKBtP
9/sHkbMnqbM5elryJXP1nMXDSuk0AhOzrTalwAirzUxeVM3ksZuxuA6WDXNjp8ZIkVtH41RBE9GG
xLL1TQi/uv7Y0KWyAuSr1uQoZe6aWuY1GPlbNs26lJ6kSHRF/h9XjBeHzVkyrpOQHFtZvksWkUAE
qvho5N4QnPv51oCYlBF8JYK8E4ExJAUG9AEID5OWsM9hqEF4oLssFG+1ULgihB1No+mR7YusXIn+
dJJR4fns4GPa3IcBTBzOnuz5uS6u8pTCW6LPoYzxIadx+K9ehVEKGcRJU2ti2aa3+7etDJlV8ZdW
xq+P/2MVpltBL1n+L3/vh16GJv8iUvrDvrbkxJAOa4jaEmNNqfhHN4MGMzCuP6Jd/8EqjIXuz6vw
jy9d5539uArPVmrqYW/oW6jJrsxAw8/bbW99RfXH5E+ELVlIJLBQGu8V86a+ELYwSb2CbE8o07sy
4RSLWiZvBXcUSeOIs2bTCnR45/Q4kRIQhNc6Z9Auod+bg6eFPq37EguIYdctKsOheUhMWhnyPO3l
ofHixnDjGhiUr/TvHXp3AuSIkTe+QuQvkapvIqk8GszYtWgmP6E5pzPZUr2ePZGetzO67lUfqhLl
hOj1xleNaZXMF69oaf5Ksxel4iWGSawupk8V9Ubh+LGwpbmxzpXZzZGMxnK+qlijoK86LXJOg7uy
LRuXDoVrtq/WjMe7FG9kxGKhn8hWGSAKEsVstsiuoJ5YsbpWSUjW/E+rqlzD7FeZojlgRPet/FVW
17JQ0EqmeyurzmaVegLqQQXddycVK60O15OEHFbDdBZ8jGbUotTETNj2d6qfg20dvzi6bs2errxg
3QvUk+ogPYXRuGa6ZEc4pStf8xQZuUxHya+CTAl7L2Lz67XJzXvjVZVFHNLRTtAbRxBrF5jCtkJD
avTtgU7+GubleiawIxBQai2orm9K2m9B2uJjFnY5o7xRMYGGojnmQnfpDR/eRq/NYy00Z1MMUfX4
JSmBbmwqnOh13g5YsotSgt/u5hbvP4f/KkOYZdH8H0U01L0JTzbSVAHBsBp8ZhKImmmJBLnKaMTY
iP228gwj34YVw8qyuUZqdB3ERWsP0Tc0tk09sqojr1y6smpPsAhyZqS50NYJVdc3E+VAFB+Nevjo
yS6nVKjMfZ9Eu1r/jEYs2ByphkAXvJDqIqTKGKk2qCgwLHa7iCpkIH82pSpJiQVr55e+JSBRkuvm
uYxGjPeh8bUMaIksRPI9vo/hB9/rsFNOzfQxUNBP+UX6/9ydyXLkxrJt/+WOH2RoA8DgTrLv2bcT
GFlVRN9EoMfXv4W6R1YUj0wyTTU6slOWZCYzM9zDfe+1bRDtOpMNjYSJb+Y4rX0Ltg0TH9uKNk1B
yR167iQwLQPkS0n8NubxdkizzSQxNga4lX3C4IdhYyc4MBiQJfazEfK29BnZuehhPOttCvxNII0V
hkz+25mz2fdixHtGU9JSoL2mXZqTRXomghmCS9zufqjiLVUB76W2lGyTk8ncDMq9SqRL4EZwH084
bfLph54byyaqdh75JYmOA8ep2l0cmvBbkqOGKkinEvuDexcb5s3oydtuNqaRZtkTCDdk0aa1g9uM
Id7Ml6hVt7bC7BBzJR2hyBMt/mS2/os9i5vdbhcJde357xOTtlHGywKNkozQb2MRoiHeKNd87lN/
neYErMwTzv4duOWBxLT3Jh/JBAlXSQoQlEPJsW5aFa4N3D//3vJGbKzvA72YR/XUDeevBztwh/5r
Yfpfj/9PeXOd37gLAEf57yA0/sm3UasIg/uJ7YoZGPZ7eeOfIJB586r1pwyXevt7eXN+497h+S6j
GI5d2qd/csnAwPelvH196V/KW66CLg2cMdl5XnSeBBLKwjxowBcdtm7uUK5GM1795IKQg0oq2SGJ
nXPiiIUUBSOJa0LOgO7jkGYwkDKxSfRoB3Jt7xjxTTc7cYKaMI74EaPoTpnOXu9+BH67Eq6+l8w8
K+7rpQknCr/XkGNOY6voMaupShveK7AUSCpB0C57ncTcASAKrAMXS0kTDOzFrqrKf6EQAsE2l40X
ouc6mUFMGnV1zAt/EdCKm+rQE0k7/wAAW564GSeXCNBnGaAeNsJVD3W/g2AC9GPldt6RnTpKFIJk
ibnJXBTqNpijJNs5FaeovgyBEi+EKKkbhbF1ZFzRbhMaGqjhDH7oHNndrgBL4rFeq7SAxEJtLfT4
bIbpnsDzS4PjL+drKqhqk8fRogHHJY27amvMEN+yMdwOiblyS3+HFGfhTU8RajxPN9afWrI/mbZ9
lQL5XG58po3cbvmE8dH/Y1vjd26sGkOLdojP1yNWopBVZR2/DIiWNNTCDRaLv/6Npv11vsfvpIM0
4R8YFs3b/C363EqNOk7wKPUi7MeEWHWinvM0QtiNgXhwoqI4tIlA1aHa45TFWCVNopIl+EVkvLrj
PMVZQqIdimFPLaWZPJnkrAQDchLLf06HYhX4JHITB+ki0ZG4UaZ0PDn6RxhrJx97NskOI2tfH79i
VxTnVrEb8cLXZs5wMaKMMSDrT6NYjKV/l9Z1ujQz/yYwg43nNRuBlHAwjUvioxbMhwQhynRrEFhX
V/Yy8zFKYENr6Cqyklw/ljgyZKozJucgbPcmCSQhGF8/zLhnji7l17hLp5KxV7gtw2kZ29ra8Aru
+OpA1ukije1tkiT3dAQsuJS4mnRSMiTvVT/rhLt72co7y8/RjmPekQ4EOU/sQMMS+Zwu/PxktNYz
i0nccP0V3OI7x8rPUpE9ImzEwr0rn6JW7FrkOlnoL10DpYRLtfObb3n1IqZvdqUhj6hRQZYNqcHp
xPLppQrdTS69F0+b7kjigzegrUdutgG4/nAsy0Wsq2OnXNJ6k13S1c+BnZGS5u89jZgTFxd51wmA
AsPKH9kk5WSD+tKF9Frw1P21NqSraDIRKeXLaUC0PXIHC1SK9kFH/k2mqhdbG6dBFTVVJFVZl0LW
NEDZjsS4ZzcOtoOd7/Ko4jBBTs0s4rpjvBAGw87ws92QoormgJoncyNopRDcdGXaW6OBApQz+UtI
knOIi9Gr3dAiE3ane1o/PhYorNipj+nKsYtlGePAgVlUutgOrU1l4Q13/bXd5Zwa1TKIPwIozQYa
g8wtSeSu7s3RpjOmUrdsrrrJWPRN8cKG8jFyUCIDLJpXQQS9sFHdMQsCBZPg2Y83hpF/JKyyhsmN
jnGDEy/Wej7AUlc/GMXC3M7q6joeTSaP6SEZsuQMTjtm+GOnV1PNHRt18J0TJIdATnggBS3qeuAk
oOcuv/GBXtSmeLPydDNFRr0ORmefxxa6bIYuPr8svQozbaP5+q4fe2KZOLCEh1VTjJci1a+TzEJW
je+gNGAQSG3cezoUASZq70bVyjX0BMLAS77j/96+gl4LNsssRkUAYBFq/OnEXL01b/+5I1/e8h//
+z+mh63mT67Nf3z8r2uzaQuHNoBJ5H/88b+Gl4hjCeeChs919qc+9ve+gk0/z4mJ59x2oBBjpPh7
XyF+m4edkKp5zj/TTf5JX4Ht50tf8fWlf+krBCmkSdgVVHNzuuNXYpWbrzse5EFuP+7/XYNanO/Y
zLkfddlzRR+cJt8FmhGn8BZliQktN09C014m0lC1oN3pXLuIBN/oFtekrDsprmWJoR8zN1q5SFod
rm1oc3c51ziX+6osrU3W9/u2KTZFJk4VV7+IK2Blm4uQK6E2NG8x8YLob3dd1B1q1AFVZIBKNUl2
4ppFUtOdO4AbzXEPz9uLIVxWRGammI2jQD81vb0WuN8E/Kj0mwMNKnBYjxHLkYA8DtGeiRSq5mDR
R2G1oVfHWv1eGD9ilJndgFx2cC5alEPmMpniPk1SrOO230qXJzHid3TDAgpd1T0bnXEyk2Y5TNe9
3nCxI7Fq0G+zuttXFn8BzVsX9bTnwtsvxyCmpCl81nkePocjU03j2+DXy4RogVGTj30arw3RHCJX
nn0tPFbpVZshm+dMSH0onjYCpodxxOmCGtfsz7Yvlwa3a5niT5+mhZ4NKyJOVpY9rfvmu5m6y1TC
eYNVDRiGJVB4xAxQYIu3x53bItRvEFT1UmLeBhkXhGtW5WffUcs8K1a9Z66VV50AOBKyS/F7DV2C
aap8afMv44SdQetAx6DR7bM1trClsh8LMs2Cojp43MgD9vhjqw62Q3qUWwJOy4ERgO9Is1Mn1Nkq
5T3YNdaJiPPMlnQnwbWrA/mfEUhr9fGhZB6dF4RGBT5KKn8ZliiyRLaNfTA+0NJSYALIQiTTX5AH
6WGiVygwTgwBly8odgSA9qs8wwBtEcJdRGfPJhHUy791UM2ZSRY9yuH8pQpOgGKIyfku0AFEPYMM
fUYYOPyiiQnL84jJPPSfTJycDdf0sKkWfCS2zIyPA7+675m5Y98nQCu3n4LGWqVI5IT/2IJX91X1
QMJDjDXG8bozM2XSTF4yjCv+lG91Ijjjut7FpX8KXeuoRLsPvHLVl+4NkLVTmfVXpuBNJ/JmZsnY
3GCZTWB+na7cwaSxt6z1kBevkhxKJbwDvPPbXkEQ5iJ6iDRrOQw41HvJxDZ9SGlrF9M8hQ/MB4+h
vAxn5UR+NqrvlUBHwOh+Gj5cBvkRsak2g30bFYRk0B8x8B8Y/FuxwRY3vSgWAnSBxPd8N4ubjmVB
4hM0ZzhLfd4i1Bp813JeLLBgyFk0WNolYe1QtOm50627nHVEW01XNOpbK37w5rlJEAB6Y44SzRMV
Qjv5w85TFnStFd9uBi9udvJS9WTOI5l/d/Xifon6gN2TQB32N9Vr1kN8Hfp+efyv6sVFgN0ZP/jn
ho3q8at6IYLgemDqDNLET2fq79WLWzF2Ekf/v6CWn7K336sX/0RlQzvh83ztf6h3MP9s5vvpmc9L
x88XFaVz9gaIXHeRzbKgQF2JeFdb9/lT3GxI92NAR3MXaJKk5QsiJ3C5Ic62neh2Otj3W7JzOUjJ
KzBgThVrAoRoO8mCe/pXf5gcUD5cOg2HXevf+oEcGoYvH6avj//1YZrJRJ6Dutzk4/qZP2v8ZvIb
dQQ7NESztefXiIV+B3U8Ehkx90GzRv73z5L4Tadp4+ew66DJorX5BwsE0/k6YZkbrk+v3P5y09YC
fwh1fXB2BnnpPQNXRx1dvV+6FtGHkltLGD/0jrNB2bwdHbVPzPh21GouckZ23ZWKkcK0m4r0DJr9
rael0FjqFpP5JPFthjrxDYDMCDCITG6eurMR7G21J8Oqb0NELC0XWN9BYhAzTFrjyskPmUNhtkp/
uIgufK8H2KTCK9d1hajatZJNpIhXRFTBxATq6nNA6PrIElQDLmGZd7KGFYmCsq5abqcdehdfw/Ra
E+vL5XRUL42J+tLLcpTkYfsudW0XV1ixq+yH0/3oQ2az6IiNOSdMu0QlxLgMYXjTPg5ia5VqZRe4
mWsTvM+3CpEbrpTVGFezlhmDr31KDbnXXNgS/fsYvzpxTYH0Nl4tFyz0WYkSLwLIzkA/UnC6MI5i
xO7r95FWksrjtecSIEQG7iFN5TlEkpGjxuFCdp/O7u/OgeaDxHCI2SbI5zDEHMqOsBHwtIfqYPf9
awf63W/vA4yoduLvUqdYqZjLXjm99PDg/Mw6K8pmk1f7kt7GLLcSp+Qsy/EZX1itedNb0HXCIMLH
HqzdPN40KDQtPQTC0BNdmRDSUu5FeuQUXKqg30RWgO0TlkoE0sWstp5fbeOCP2OfnjSRMUJRj7Vt
EMmZLZMeF0LjMIDW93ZZgFMNpyviodnsk4YCRySKPjzrlbk1fgBk8NnFmvxdNEXXSsGawQXkuAOb
BLF36xZIPJ5bQ65C5hyMypbcuQ+Ely4yYlNLma3TsNVQh24qrzsEkThAF1zHWb+aE6D70gSsnB5a
Dz9ucO162I89moQOhtZUP9Rlfh1ANRztDz5nr409bpqSSOgWoLrrLF2HKh8crVq7ykT1ygrjBmHz
qm6j24H9uSRztR/g84BXhFC3Hz1vq7nxgZnpUnnjtVWUfLdi9Dh+7I/rKi7O/ZDspYpgvperyaYn
UMbac4nZDqpVk9ZLBK7nepjWngyPHQh3iZl4yiUO23zVEmkCD/JdN9xdGbRXBP6g0CwQLZNN38GO
ARW9qdV0Dvx4U2Xvg4wuE0Bmtz6gtshLBQNKe/lXn/0C5TV3S4srKwfyXzYS7G45Qr+c/V8f//vZ
r+NHMjE6UgDm1kCwB/69kUA36eJA022Eiz+9Sp/PfkbyHkVBJ3mT+Sf1/9fhb7JQdlDdzFJHXEn/
5PB37Pma+0XD8/mpu3On8UkL701l2JaRYe8a3X4I/exayvri2M2R1ejBgQ6dh9VL63b6EgEKYT/G
rjIGNom6ubOhj2V4NAdoNHrSX8fFAG+U6U1OLhwGerscNwE8K4mw3gybdYBIWuEqH9RVqhcrF66v
pQ6RsfFd6MGY8AbwQ92to4c/ED0hfUP4myv4QhExTNg1HrQoIUu7azYpTOrWqfylFTOmrZq1KIpd
VRhLWw+3im+tsplAFYfY8RDgRQcNT1Ujdz1k1bSxNiX4GNsM94UB6YCID/DFyLmnpwD4wNiW3aKe
kGOz27/otqJ2tcPF6OqNTZc06o+2SRYJcZN22V3ZGdNwLqZkVZ0wf638xGMkaWUbq/VWaWutSiPZ
2GG30aPxkvBNrqfrTu8AfqwDVzsa3XOb6q/pHLCgAWsWimO92xTy3mD+XHZokKAOJT0KR3MpIm1d
Bik4zPGgRdvQuGnCcVP73k06dkdfsDyN1GMXeIfQUk8qQAFZGd2ObnRVTJuGrKW+ygE/Vcic0q2h
jm31oYrnEipEF+bXmt5/eGZ8MFhoykFufVtypPXL3IYMcPDiYRW58VM62aTRUZ7mAO0CmBwfjRum
HWuNvzoyxlmuak9vonyIaucUVc5jF10PszU3OPREPUVEeygx3kXEVanwrSiileC+y4J6Y9QAebgq
4YbKqSZ+bm7Gcl2WNYEmGVgu83Zowr0sxo1WBY++WxG5FHEMiktB5ZbxrieGoxHNq8zSzdhbx1CD
AZ4lLPS7UyUZ0efsJGfGPUYjw/vmTMhao+6bncenbF7h4xlDw/mQKZIyvXRPOvLaBV9gKC5kyXXd
ylU58sq9aQJT62O1M1D0ypcWsYTGRqieE7AmiYLHai7IcneZW8AugdmGlKHgeSDTYBma8jb1+yli
k1HFd3WVQB3hWi6HixyNx8l4iVF6kuN8pREu3TfTdZIwtagpjSNhVQ3uU+DE+wg+bjUwveEa64X1
xW3znRVMSz7WhzLjrSA9C5W/b+VbZaWLwunvtD7au6ZHivV4lhWyu7A+yPhGNP7Z9KMrbLIMe81l
zcQ0cpxDPaa0ac7BCpyjkzDXyKbWwrBS71hxb2YIhUWCbYRGOPLYRyAJGWu+OgPh0tIGVoNW+hwM
QDVmbYgzrIRRzTr++lqRP1AT1WYPYpG66UF2qJpksA/86GgQgxNlp3pKL7VdU9sJxSqDWWT8HEQ0
VSkiuxQH8bpUiOS8wtY+okl7tZGlXhWtIJdAzmZtrDX3eV5ty1mOC3AimOW5E1hjnY04zDuIMFNe
r5tarrhuL3Rs0x45tgx10miXavWONvS7b+JvCM3qWNqoHAjqSJEL9wSSGMiHfbYJJi0WoP91GTvH
CZmxMeuNE7527PFdto0qtPlADatAlJe+6S99r20NYIyFltxkyJgT5MyN27F1IaAHmTNaeSgdKOqQ
P+fIoDvk0NWsi667xwYjRIVcmg8Fsul6UdCvUTZWGbJqxG3vHTLryGcvRRBS0EGihuquGCRmAQw9
2HP9+MpismaNVsjXuHxyonHrT+aOWkfSCnxnoV7K9KPDYWoq7dAztTNFhifbXDf4syushmYaHttc
PuT9c9me25GwHZHLC8ziFVYwQEjIonOkbBnhA0BbarZK3h2H8YoZ3TJgiSRR5jDDsN6Frm3ErJNB
Bi6qsxmkDNAS3DJaivi44N1t+zujbk69TO6jKV7nXrCWLGAtmvIsc456JteNTnXxMMuP7wOw+3pU
j0JHqKEN59hNDWYoIVpOa9fJEMm2eLTYpTHiMlZxbb6WKl63QbtSbruN2MEElXflmf2ps8bnBg+/
kw5vU4e0oXTvSu0wRO9m94AN97kPnUVFVluR1/u+CR9FKXdTVB5dO6dGUDkAlJiJ9cy6a+Nws1vo
I/ieHvtVMDyo9FvZ5icXT6eGj3RK8rXVc9coNA2YIxF6aFXGKNp2Fr7fAQpR7jLLLIeSTA8Z7ogA
Za0MF6RO1lEEL2lKwfMPD5HunTpocbywn64hB/lJnWbv/tRcJw4KLEXds/XpoRv7j9GZVnoW72O3
2msUK/j+rAWvOol0sVNz67uLY/L1ejYpDUC2AYxnyEGjLPHSuah4+WCGijrcjuEiogCFHnQpzgpm
cLtE4QTDlUC83wCxzZTzYWU/WtwzhMa8mVd/rgS0nzZ+wVx14+Tq/O/uOpkx8b2wQQXj8f67rpPe
7GvX+eXxv7pOg76SeQKTBfTe4tP4Sv+N/8chutP+Kdz4gtxHNc6aR3cNF+sYveKvrhOJOj8OSYfJ
MAOQ2z8aOfxZ1/n5qX8x0rij6EbXqa2dW56jnvKWKVaM4dbKyzfLJHBT73fSvElFuG7Laa2M4EVN
cuWbzdEpmk1WVJCGs00ioKm5/cr0Bq5isE2Nc1RqnMwe6qjoPiSB0mIxDf2r6m4ivmUkaO3RU6zI
6FyEpn3pK3uTCfLD6+5O1eKuy4JXGz1257D+SHzzYBcoyEkjb12WMDX0tUD3rmP6WcNY23GIF6J9
ZVB/0UW+7aT9lqJu1vUSq5/zjKp56dYGVhPzhI7xItKakAn85dCHFBOOVB9ZM5B+Fd7FzM4rfvLk
9xehhqXbct7Wjz6xujl7eTQa9KfaclLBrafS65QYXswrz6NlnaIJJTExvT1xvRGxvT3xvaVIn3v3
rmGjIAn37SL2L1V138ThOlctK9SwOHvEXw6afyjbN8PXQJyhVQujO11ScPQ5UziUzUbvjW0iK5rN
cD0k2Tqvp4XBBdVkfmhLnaM9u4kRDCrLfulbf5XFtAG+jcgyW2ZW26IKRZtdgEPuz+l8IvQFGk11
y7UBMOp4m9rnioweOwvWNlUwsfGDQ1bNUpgmRjrx+/tVID1SSGkiquCYWsOdRv5loLqHOuqvBoO7
dRdSPth254G/bJrpXvryWFTf23DYeb66Hi0uulO202t3HRdvRVW+yzK9HXMoWKOkGelzj8WdttBT
3YSFwzthQvhN9bux5lXp7sojJMYLw4OkgoipustlehQCpl7LuWoNHwMqFd+SuMKSS+88itgOSGhg
Yw8GzjO5IJnjMQM0VQbTGi3WFankm6qfzrmuPRVJjXszIhcHtph94yI+HZkZdeVE498m19nAzCYo
1i2JZUq3Xujxb/2E5iFoziBWNo28qTN0d0ZydPFADra2U15+6QvnxnLYOHXfo6BfSf2uChQSvB5k
MG7WcFgZCFMQay4M0qOUgI6Wk82k58gOsGfoPkH15Cu6hON51ooxBuBahw7kQzjDVRGUajEJJLiu
fswhToyMFdC46PlEoMLkfBcZ9y5UK3zddkZhLXU42I43/qvDQFlpm0yW/RkNxeLgb856/JBfz/qv
j/911uPZRHFH58QMA5TV5wmD4zItwP/N4IEB8u97CgJU8OBbrvUf1+YfxOkWm3eke7yvP9cb/+ig
9/glX8cLn5+392W2PFr24AozscngYhyWuwXBynBkEdrsXLiSMsWt5pmLBvAO2621Y+ALJ0PJyE+6
rDdxcSHP44U43Q/Xa09Tmm/6jOuwltarIlaXoh7esAgvnJrU3AoisZVYP2LCO4wCDjqHXZsupA3i
J452tX9Xa9Wh6tSLk2Qnc1B3ToapfdTKdd82AI0R/IawCLnh5mz6LT88ocSFz6hvmzFZclH/xkJz
0/aCMHrmcuauHOif4uY0dP3eBgespx9uxkgXLHJJbhpvzT5AB94y3CaSZJMiem9IBI1IfAqD8Y1Y
t0OsvFsJN5nNtzzNaHyn6e7rIYUDFZF04TEt9lBPMxkxjXRfpPYGLXEdFuUyYw2t2dlz4hhgLTid
AO1soXWsBuwldaVOwlA3meKPYsctRnBs5U58EmL4bueElLW43791JYMGGOxWfmI0oMaIcbPyT33f
XbzCPw812b8QCkL9h8o/3PRZayJYxjANBxhh1nXo5gfdHLeTodWrMAapTpBqFVRg81MFnIN0qSIt
rIsHAMbiOIgrLoutwA7PHJk/jvLbD2Ub2Flec3M4uvOec3CJoMoPkQMWkb/lgKW/IeyqtTgUhRo/
9BrweggXQb8IsJy5jz/JJ+2Z2atPPgwpqFmvvck86tA8iw37C0ST5MkEJVFU07plV1976gmByjYD
zWXn413dmtuaCPAJ76PHMatpBGvpZHD4I2+mC2jG8a6URoeQFVd+6m9bLzxJg5k6ErW8BkLZlNnR
c9pbbbQPCaMyI8sPfpxs04rbQD6ui4otPPOGZV2Jg0qSb5FH158Ia0uvvrXZ17tVuWxEscrS5tob
I/Jgx+2YQY8qAoANADiVcy4UDGYZgQ7lYgLqQQnYg6VxqCZ1BLdEunawaJlNO5jrFqrMgdy/O40N
VBq4IN546fh3GdOVFg2WNxCSDtgyT5KVckhLaUmGM7Nrl/1+04cntzKWZS+27fSgvLdQROe2LeGp
xPOmAE4XckSv+a4DyU+iR43ItsTFgzvdWSWTFDe1QacN2wYrSdeVfOr7cJ34kuUBxe0ttV7DpF23
aflh2f0pskfuYvHa0+rNkDWrMXqXw4dG5gISO1dWZ0F0WmMY27o5S+FfMjD9UeG2NwVy3sf/R+Jx
W3pDae8GyfA/Q+13Uxqnf/W1AluoQXdvWrT686z6L6xQrv4nSV5fH/+p1FgotrDZo/6ep9l/KDXc
YgSuVHz4/AcF7lO1sVhg+gRs6jZ1ClXtr2uFiXcJ4NZPINc/BLuQf/0n1ebTS5+DVz4Ps/1GxIGj
TGvnJwnAkYwRgSEIXNT0K5mPrH/qfcEmiKNkmJq7otBWgT7SxLNw5IQxEeV6K621vdWEiglT2HoY
1SXTId7eZKBfeCVb2Qe7puFTyu2hIDG4C4ONinTktTHsDOfGI++rqdoKspdBXoHAd1MfSwEd1GlX
mrxCKqnzfTMyfT/lahm7zqGCWqASdRuzF6vzZlFXzvfaxXAZwyUxTxnU0VATDLzzTYYLfiz6jWUV
2a4hilro72lYXRA2nvNSe2yrds2FYSXtTUKYZHxJTMTM6lYruush1R+U77w0XX1vYyiskts4x1/J
naF1XUY7BOEiKtbi+4ShJavZc1SAt7H5K2TZKuopcKNbvoWz3tRoZrzp9D6Z2pUuumWXREfNno5d
C/eehDSvQphe2BbtY2ivyjmF1EgukhaUseC6M9UyHKk7Y4iAYZxnDJuJ/5UFbizHPA2BdfCNBkQT
uOA23BawXoVkGnTx2ydYOevAv1aF9T1J4wegFKQJoKfGZQK+rBxBpKEWDkjWGOzv8RTv/eRqyglf
1AikEM6xJhJzLPRVBy/bM+W675nWjoKoQAYlQP3CsT5DMzy7LXww8hs6mv42fWoQ2KmKza9GNANp
H6JH8Ud2B0JslhTOssyHBRfnlc//n7TIf4eQXcM2n+66mWLNriIfPiT8w2C+0kyvIWUjkbOfv50d
MXsl4NOqm7SfeT7nnFtIHxAQ5siNN7kbavq+SGYQ9XdWoGXdr2PUyghdE2IFXOu5q6PrDtp9h5K3
nMk12TvvJ6+PImtFN1PnLj39hy3E0g+7vV2TGEnvUpk7PdfWQejsTfa1HR1OS6dj0vG0JWBdOqAc
LaGiI/JT0l4qedu77LPpmDJX8bqb6q5pAVab8joy4WjSFmVkmytarpycgVbxBaMVi+QpUfqPoJ13
8SpfF56+cJ32zS2qy1SoVejY3aUI2ZrkzSmj2Qvq/kV4Z4MW0MxPPQ0hJrTZbkahwMlAIIyicfRo
IPtuJ8MQ3tlEXryIcmSZftA/xnN9yCkUFQWjts415cOhjAjKCYq40BqXirejf88IsEuzdtNRgGIK
UdKNp8CXH3YKOsF6jYc3Xecf1XruqpQOxzsiZjOmuHkUOXuudllBtlxxUbW9S6NHLye1p/mugLzb
fqOQ0oXI2IslNRn185uZP/S5swVSt6wps+gbULIl1/ZcfjkWWo1YXcqyS3lGNAhJI1uquWy3waai
jPuS2LngjanhMtfTl5wZHAQohqfZJiqYb+fN0U7TTU1nYOXqtTIhiwZA11rIR9lA8rgFfcSvdlYF
JakIXv1Gv0mEefH1aoNw/JQzxtTKDq5SQc9lspJHXW9PE36U8KHn2a4qWZK4QchdOi+wWXskcbDJ
pLVN85HWqo2OdpOBA5quI6Lvap3AGqxgtF9EwzQjqsYsJLUs3Jd8LEvY/1tO4NXAID6S1nNUEz2k
m+8iCY887cOge9/iQd0wrUa3in/0U6n7E4vJHy8nXMJsxmDsfF2BxQklDTXrc7n41TmE2ql1bioC
QXt5+Fd3DpT2mXTJ3hlGG3+vv+gcmF7/twTq6+N/dQ6CSyjbdRqEeWnNI3+twT1hQ7lAEyfQNc0b
8l+dg47BGrLQf5LUPg0knd88EHIs6wXNxj9sHGAP/Hfj8PmZm1/mkV0JaStzBmvXp8GzLsrHIBWr
wgP+2r56pb0vwm43GNbRjuCHMzHZammA1oXZutFXO5I6J05FYIZh5dRAEj02iRV6FJxCH60T3buJ
dxy06rljQDkJBK8my2leFbXZ0eYv5yopiXRkRx4xuRuGVN2RdrtGDrLm8HuSA9V0QHwzdPVqmlgJ
T616TFR3ApZB7ibtQ93DnpkutfNKYiCGIyTd4BEz3CpObG+6nPBHm21V967DtOlpc4bUWdqBd23Z
wRr6G1GlmEuZOaUT6Twu1zyWjV2Md6mQu8LCOdpa13ZYbrUkISzCWuW9R7YRAiNPls9tO+edKsA7
j2VyHHWw43Z+Ss0fQxY/Ywd5stHEGMngvCJ+yc9J6R376UGaIt0IVPNxZN67Zgd8fiy3c7Th1ELK
8IvDzPW04/TRt1ndTDwhxyThfLxJKYlWKTZK0SSYBCFpcsHOeuNRcEKWSJpyf+S6vMqt+uy73Xel
2eZ9ottvBdnhcalQEoQo1DPSnfuE5xkcHVvC9dEXoWfslE7M1KRt8pyMDA+rUB9FV17Vrlg6biYi
OmO4Ps7kL3UQ2S7wy2VPQKaZ05c0+UPixt8rvyexyWGVWLxZKUdp2UfHkSsdF2TqULsMsowFeQJz
U6Aya3AbjttG+cfGEej8i6Nnd2s7Q4yfJKibJobWFv5msPtmXCGNc8n8aPNNPNxJF0hmopjmAaWT
AkaTS+obS2pNbIYpXzsYDVVWfrer8rb2IXWw7a18iznE1QxariuNQKtuhVvtZhoYXRtya5KH3Nkw
8O122ymNH2vdZwRxl0a04pNzsm3YnP60iz3nKW0UoiUUC2OxM/EcC3bq0hLPCZE98fBUJxCsCwm8
CBCUX1xFsX5tVNZdYnTbtjM3AHGX3qQBdyoBYQUPgd/fi6kBUkAOiDNQ+atzXefPU2EfgDFdBUFy
oh5Q64Z7axxXAA7BqLClsvJ4nan21mK/bMcqWEVpdXRi91LrGTN2DBbxeyWG+9qzt5bMd0AFd5ac
nvUaUtRrUg7X2NiXpcNSexivrDS+60P8cQZfClPM6dnpoQeqvShrNCkiUrswR72SF86jHWn7gu9D
Gw/riDh1L+Vs+B7xdR5gOFmtjvmO8Jb4zZqwHI27VPhr5YMeKJ3+nAGyc4Phm0576AXaRbg/ZCNB
mbPiUPPMZKQLJDtDEgDoIn2JJ6LDw0NTtIdGBUfVORf85dru312yyIk2LcuEMWfrf7tD4+T/skPD
bfSHx/8qWTPPCSMzcKMZsvT/uTuvJbmxK4t+ERi48HhN733ZF0RZeO/x9bPAHopFdo86eh5bCik6
gkoqswp57zF7r80rf15ZjEe/XD/0mT+vLNpSTE+g8n5s3r40uyjHmMb+f4zRfLy/uLO+vPXx/X2t
Xio7rPpEr5TV4NBP0sv2YUJwoEM7NHoUqWuHc616hyzvFn0xiiCQpwT5E1ROtzMRzsDdJXkHwIbM
btv89GqHzUvEtCrup1Hh3BNbvUx7tCltfaqLgX1zcUrUnK0BYV+a+RhGdE1hdRUOyTCaZG6ZqU4L
LKaOk26TAZgnmaFWE60MD2KTlwC47AhLk2es9daixsonlzVCxTw111IluNqICozgyQmQNzGDLCnW
pzYXbSiJbYuQLMSXHbC+Ut1q18djhzekMzt2nzSXjxaBYdPVaZ2yMEuZNDac3ko5vAxShymJOK9S
k4lXKQBDW7NYPEu4l9T6rKlPkftsK9qlx3RkZsWxkQbCQ5p16cW7LqG1L4NtHHr70E4OfpzxletZ
octbqzauRYuE0k3XNXSjKtG3rd/O7OrFRe4j2vglF+7BV8W9FDi3Guap2UTvVUg2aGAwTkj1g+lg
hyoUZStia2PAC4KYlOc6gyzEMaq26XzjNcRKjiFsr/eEi3sHT7dZ+686mC5JFc69rrozk7fETg+q
JGBfmAyXSZiyBRQnba0SLtPaBltFMQL5nAmtxjrOgrWn1GdlODv+SGJZIQu4OL7+CB5cg08ozl5H
D8EcHLlWHj5ZxksLQiX2y5nN7si1yHaCiscybJ8yK5nIRfxGjTQP/eAgCeJcw+7QA3GQbOVRQVOV
Fh4DBwqkiDEMbDmyo8tlyzkdWP4mzt05Sp65iW4u0TVcPWRWtcB4O22dVy9etqutbjfIlFf2m2Fk
C6f7KON1QB2VGsOsMBBgd58eBYtbXHsaJJocVY6WTduwngsWUZCthepvI3RYruutUlO8ZYq9ikiJ
CMipUwretNRv7O5FLyP2sOG9Y25CaoqQ/B4pRpAxsqlrd//dP1rVM4+btC7qXcuQAr7OWRnRuhQK
pcmdkT9rPrnUpbQGUr7V4uYCmATrF72heVZLAu2650yroQ0WG93l8nLt+kJw3bwN3aPcOouRMNXn
KmDZajXo6kvaGRNZI8qOVJwcg7CKb9VP0J/4NxklTSzLd31aHKqSeBiA5gbYQERT/Ayz5N7QSHUK
VkljLfjV+teOFh5Sl+dqS1k3dkadLcIcZfW/+wYx6AMV1ZAx9vxN02PK+p83c9Zvr/9ygzAS1AGm
q4qi0Pt8vUEUNr2KaXC7EAczynJ/3iAK2gx6sJELqHOQfh2XCtUAmyoTBYMb4p+hNSz9L8alX9/6
aHn5eoOA8QgbL/dQ8koPoYXsEoWe7byYzkv6EBKVkj7Yx54wNfuB2Zg2J3x0Kz0SO0XS5zAjXKuA
9xnPqKyIPpIoiZYAAKNq6bE3W4wTSCZh/qQtUFdNhTrlSxHKK1nZOO4+P0iKmA6L3poWuz1Mm2Zh
wwnoj3L2pmf75tG29yyMKNBYRjcPRKQNt/rsqYCXOcVsojKPuMexNRr9yglXVFtBuyEVweoXmc7W
YAF/mUjs0V5yyFNckGtV86bmQHBKqeDwL9doRUW3jZQZ4w586DCAzEeN3mfQyXuaYKfSPtNupnpz
6VY70/Q1fbD6GYIVqlWxNk95uiJpNPiQ/YX3jCy1qyF2T/SFOjOqBRABT4aiFF1eDfLZXsSNUGZ/
m5BdOrGnIVy7Cw5E0lnjUamCufDEZY5qUJ4la9tkpbQwjG3gxugwavoe/n4SWHCduN6+zO8JqnmB
qh3pBCRMcK8rRTo1+4XOKIk7gRtcwigir4hACZO5Ur22XTjXSbrOp5E2tT00r8vURn05qw8DDIMX
yn0CQdsXDxXiLR+erfzN7B469QN5SkAKLSBzeYN8j/+PWFnK8kqFyLoU/TWxZ+LQtLseTaOMAddT
V4b9GZRbtJA20smzra3LfoMiOHNmrnYwiK6hQIDGn1/jZKbFM+apPBtkbGfam0zLFK4JNxwpecQ9
19MUxuNoqqk2gXrv2AfECZmDvGwV5EcFQamyxOGQvvAIRhVdxwajBVjtTSJOXrjy5H2NnPxx2Igl
ceh7BmqJ/zQwmXTQQATTVvoYV1zqVQnIhKBhpQPBjVKA30BA6c3K7gHcGOrI+pGoIXOtM9Aj7rUn
LNCbUrUo6rSKHnQ9nffuKXxyGnIVzHfgaL0yS3mzmEFYA7OgND5M+Qjvt5sh2Y0RYq+cG/NuSVlr
BCLoHNU7k1a61g70XlJwk8ptS5qh/8TPLUJfLbgozrqDgn5FJHKqMYw+uR1zznZuuKzUu2lTbWPE
HKUJuQHFZ3tg690XdyVYLKPfcIUR5kP6mdGsLXTutXoVKVuOhe0+qQBcKgxbYCMSssYAq6D0swv8
2d74q2rsWSE9FoTu5fDPopcCf0/05BhrIz2rZ2kPLIUfAgD7mfJIvPGSf1wOQTaxxL2esbzG+Fs+
DpaDZWoBWa569T/CvXXrzuLcv0nZffsonpOtXn6ad1I4aXJ0ytjbQTJOiDtP6sU4YfAnlbsPi5m5
x+moqksfr+NTY59w3iCmxrfNqH9adXyRJnq0Tb1tXD0OU9jK+rTCqr13z702cZ/jcE7a3hPKIcI+
oN2hT57G0qR8UkYR9NK80/upnh0KaV59pmDY5HSGixtP2LZbBoCAp/EOXVLTw2NmqjK16bqRy1yz
swzG5U7/4FjyLsNn/tgzKZjwYQXixqVSzGqOmnrjQuB6ym/+jZrFnF7Rg0KIzifmwMx6Vt7K9+qs
qK+Nt0ru7KfwiuKpeMYV3+1TH3yR2lKTVWUJpKPlc5BD6H20qxJREkXtQ/nAw2GyRD+7PD3+ocXF
xT7i1btjD2I/ITgo2nnAwyBv+y16XkkiQQpv1wwXNdwTrScCHRNGDP7OAPg1NZVDXC/K8iDIO5qk
K/mif6bDQuRTxr6JsnzhCVfABBS3bt5Q5A/AaGaKMslvwEXNT02ZxWQAsrtoJmrz7FiXYCimG0md
yZd31V9SdYw77hIQfAJSjICbZY4cVWxsa1ngI+BEJiy5WGnFa2NPdP5XsC8PXTQvrx0fIg4WofWM
dd6aWOHUdWf8tyFNkzNxzvmwaqIXUbClEbvMW7vGKvFXBriQa66tIzJK9giWtHjtBI9iXRCJkhbb
qJ3Iz2DfmpZgSGvSbgOk/cqj7gKCm5oH650lDwdIu7YPyMsmROC4Sy94sI7BwbLW8sXbe3f0P9Fz
1MzwHTwIsUWP5s217fAM/81jjR0dh+fumXuW/YfmwW7bBqjNLgVKu0iGL2tvh6vSzcccr34McCW/
mglPQUCzxBJil7EBW/uH+KW8VzYkJ0cT/bG9Z/jXTPph6r2jGjHX1oFbirWKaBY1DP48WavmfADE
dheoN8yRkMFx/BkHUsl2xSKjNN+ZJ+/MUoOUK7b0M7h1Qb+y5KehCaZldLW9kxSOdKrjsISuPsna
XZFE00Y0sP9Q8q4Yty3a9Lno18lgLTp6D0LionZnWGeSnc9KOb0m7hQYcKtMvXjL70l311g1yVst
Tyg44Pr4Fy2/Vx/9F2UZ8tRe5anz0nErBkW+VjgSwh5xyFza9LeMvUW0HH+M7TFBXrxITQiyBL9n
1gezwJmYaffeU5okC89ZWbDYkxOhBmG01B+MQyNwECyT8Z0wktFPpbOMztZC+uMJ6eZYHDv7XhsO
+P9az5+BCWTZqU2QRjOqRVhN+k+wS5MG18C8LJd4HrsDUvT8PSJ6tl2LebqIF6DqwP/pvPt++e8t
p/GljdxT2UAogLRZ+ZuBDNjoXwcyf/H6/y2nwdGxL2fEw1RG/e6J/k85bYKNEZCoKYyF8j0h8Wc5
rX8z0DtbliWzLlDUsdL+MZDRv6lo8HUKbVJnwND8M1HzKC746qTjnVsj0xXdHGob0Nu/VtOSGrRx
Zrr+ykfEIpB1shJdkAE7nEGlyP62qAyIcN5U5k6LlZgqQwNtCaHKLU9e82x69JjBRXJ2efUohwfn
ppPK5cuHysPCER6jUZcrO5MvO5u/WoF9d3f/9rZ/+YX9ppmQW8VOmpS3nZYlK+5c39cUarqVPzlR
OvcVABQ2TE5Z3jh9S2kQNMwn66lvRfMMgLGffvZ2vC5QlRaxtUS4++LqaN3CqprYbb4ooLMmVra0
E3INNGdTye6Zc2QRdvIT1o6pSs+Qm92qgg8Ts4X0BBdTDwFNB8ucsI+oMBYT7Kv4b8TVe5RAcu3P
PfrcUjyF3HtyVz0pyiNk6qWT4/ZlkN/Z/rId1opcLdUe05Gt8Fdwww34r33OX5+sP8pLwoi14JIm
xL9yqEVWsTI0xsdpQNpJy9iMDTCe4dgIZnitpyzMVpEFT5sCJcyCKZk6OHz6Y9RZEEyxrw3mrNKc
c16jbiYwAI95HzxI9mdaf5qgu7TOnMahu3Dk7DVR77sGKqBK+VIqpAMRq+VgiVJRrPu1vNO74YY4
+C5Gn4EIeR3xg3YM+CjcFk38mEWXehzc5zeJaxUz75wtPJav8F0Lg1XERiXy7L2s5RdNRugY0QfF
aKzdlfDTHbKraVmoI/EGpWK3ADtOaI7NdObq68TIOslKGvAVtt7Cr70FJHDm1Skd12vKwStM6ZRR
75N9sfARX3cK6oigmfP8RLXHxgiCkkdl5ymbgVVYpbY3JXN3skrFILWETQclGrVkqVj+OiGOTnDx
k2yzchIfE2cKwbycyzx3CXO3uoRB4BGd6fqqBfYrBfOboc/sl3Llz6LRL/+dD0diLmoY0x/Qjefb
jizfFl8Qh8WMI2NK0MWz14AeTq6DDzjYU2daWcFajRBKs/Al9BdN8wWy/DyjN2laqkNCjlMuqqyd
VKNXXX3M+k3pGkzt1JmJ1GVwnyWwwL1tXTsr2FtJNR8cko2iPp02KZ/OfQxLf9GacJPM/gF28jxQ
hnXZlk+WOq8sWDgMY+2+moAVQi5Hm1BGxO3A9fGwGIwJ73x2YITTRFsbVHORDXfPXInyoeYK6rA4
2C05DvToRLMhXeV3RBwwpif6gwguT0B9gGfAVkKQ52+FSdYPlJ7ECs9xG5y1yppAMdlbEJdCqZnK
WrVMMZLp4XB0w2zp8BTpkXuqGER5BgvNrgFthxxjWLSytfSQrZR9fsVrN6lJhk+gMlnECWnUNnIJ
Zk2cYGDNED1ORHcLe+s+bbHqmq8S+PdY8R8Tp14GOt8PHTuDxKWZess2MwEd59vAfNHcAGW5wRAR
GGIbwEbHx+nJ1xrPlJQ6LFXAT/c9exgeSz3ea7U2HZxXy2dbF+7kBDP7AHr4U3Z5TXOvxzB2PhUE
lkWP6WJE/pjaSQ36R7mPuN8H8PZAsHvMEQi66NDlzyHJUbz4jDRe9YRfGLHvdciWa0inaRnMVOLP
zZIlDytA5slZ0ZyYjbOBjBizNht74EmJgCn1OWTBHiNzNic6aYaZbi0ieHqMdhhVS8fYjLY+Glsb
x1kSd6u+qWax6c8k6yWM7a2VGRcjrXex4NGLkwclKmnkRmBdPKLrlBFix3cSVANw5L5NP9w8F1j+
mRSEsO9SGHjMRwgqqKmQOWk6KHmuIxOKOOYkHXsTERSA3YRBfO2ba3mE7GnQ9iqoe7DE5yErgpfW
kAFQGAInA7f+xG+SWyVUeE5ddNQak7lmfOgx4OFP8Y+6GRMaGb95VIKOAOrATwCy8JIQnH2qNnOR
J6D3mcckUBnN2lwHdQf8APUdDJKNqVv4aayFbymgkjN8jzlxsvRKkSCmUXUwMVo7vYn8SafX+Smv
4nNtd6R052RAem4n7Rw5OeBwIktCdCv4qOncFME5LLwHE7diKqJFIxZBq94CqtlWsFR2P1UUYx46
Gmwp2FsIJK8AnyU3T6nYjBaLhPOi9j4d9653TE4Pmd+ewSVkYFDp+1XtkJBMXxQFFf/sTRMDvoXY
q4G1aKxy09fqNjZQRmuGvWntVzZ7z1a7NNRo2Q+PYDcXekDXmepnLtd3oXRPAw0QVgzGOMm0hskT
j0IDrLB2gpi5Vg+5qHcIhJEScqnZiJx8GQEcdhyLoE2yi7sgXkukmNeRtc5VLuk+qFK+5VyLghQu
IxyS93a8nOBlTMzRY52Rsowynaxk0naL78DNxzIxn53IYIRS0+BlM6tHztUph1aT7gfTOVUkwiV9
YK8FuycPXgEAOnHNGyPd2V1bEPnmMdsKTfODOB35nCJDhFttpv3fIFt/34F9rxYxP7BxI9AEK/uv
NVerFHGnBugomqw4Z+0I/e0hGUX7uj1VTvSHluf/zKf+c4U34mENW8NlYSBW+U0lYvqWgZebqy5Q
4rNDPVYScyzznBBxKQ/G1Hdn/97CH3cgimCSN8cam7T0v0FJqmN9/Msm9s+v/1H42yP5Eaq9wNJo
yXxVfhb+9jekw+AwwHEp0DJG88uPObr2jR0sTwUv+0Fd+lH4a980E+2QTelv6Qhf/lnhP5Kffqn8
R2OkBrNSRzvFxP53GldXayZyVL9YCavvp4brRnD6q7koHgImvsQZcGJVyHFUH/5opZgXR6IOa9xT
atIDEGxWT4c8Phe6dc+fMIoY8o2axZ++gX4wsho0MLS/KgdnrN9k6T4T1N7QDd28W0tZ6t1ZJUMS
F+XfVK0iQmGyS5hHl15D+yxprKQ8TNvecB1gVof0SROCd1HW+sVL4oY4CxGeYJrYlZp3iAf7oUz9
S+G/JCWJZGXSIlONjmHUP9WO8eFY1Z2aIXOtw2e567eSbmy4ErkuDbBjDhG0WJBxijlew6J14A2A
xQB/rYcvlf2QhMWqFp8c3r6HjsK/s4dLrQBeLP1ZaN47Y3gFk/AhfZCLsyW9F9bV0q51clKMK0qX
idl71KwbVznGzCBKJgk+OeAcc1OKa+Feg2BDdHIbPQ/du8kmPDIEIo2Lb40qyJsDuKMzLhpXht65
E4lBblew8VDdRYBMRAzRJpMkMMz1lStlUxEvNkGIWlQvYJKj0pnhVUE6+imkWxm9aDilVasmHeuB
9a2dvUG91a2HQiMArleQjnU1I6mAzurFICQA/4d2qBkaVnH+6qXBymFNrZosaotyrZfNXMGLOlE9
nXlMXuz1EeUNYYjkNgelVsY1n0qxPKnll66sX620xvGU6hOfTN8e67ztGXPKhE2WxjMpJHonU19j
VGnU57vSDPdqi7rHz9NL3muPGeOeSpceS5uFo07CIo+QrCRId3LZmxMuNRWOvbM6it1smAMwm8eQ
XTqmmrInPaWVfWhDT2LeXzzGyKzApYhhE/d4WtJBOgYkv7WaOtDNxLNCGchOqtDj4E2B7TupQht8
uaRlyxrK1yRuxFItnBvNMZtU/CzwrTuEpImEnVKUFxHZb41JcZnU+UMrGbApXGtReuVd0JYo8TRw
I4C38QSrPfEMqTUD8LCN46I5ZHI31zwGWeoYVW3mDpuicSvqU5AMCFZzayiXZgMdAyjHsmiZcaci
3+PXOWS+hiPU+0hjErWj8IXnFvGZV1fqHDTMsDHlvvP3gRbtuFxNqoho7yr8dkrfW2udM6zJlQee
naf66l98IXAhI8m2OL/IYucM/jKZ+Cu28Lh+/OVC+PPrfyxWxbcRpAj/yCSCQDZH5/wPaQ5/BHZY
4yAmr+dXoB5JByoeFd4QuTwGJsyvkyAWuyrvFbMkShuErf/A3g4L8vcL4de3/n3m8gWqpHloC6sM
ol58sFd5NCvcGWJuXTq3/ZpWW6SYpqdEQ+2NFM6tN2vKdYzQOjHfFPQP37ck1bEP7l3pZHynz8zD
6OCGJy0xpxUZ23wLbsgGJ07yETgvhfbezGrlNgBymRiL5MIIHo835wPfjQ+MePW1GJb5kYraPtUP
FqOCg39M9l1nA8h+V/QF/avqLuNDkh3RxujI5WfNVJzNfbMxg41tI6zkJgkWSj3rj3D3PXsjpSup
3lZkLyjaXJuT4rKiC9rlCYh6hDnWRaztlenQAgBmOkY2lAlgsMra+HBtthGEOxZL2rESu121rUNi
eHd1d04/hI+fYSWQ2Xbf/8NluNL1iXMtPXKGLjG9AjUqwNbMFBtRYqpuN/FH22zDnegnSYbU5tHW
9i7Wi/YcZa+DxSL2U2x8dzkf59cR0td2n7BAU8N7ZDR5cqzFLInn0VY8MwCDlM4Vpu+Ze8EELMWi
BnbOjtbay9dOxpp5gFw+Y4xt8/eSKlFMCmgAE0ebKjPEvXtJbQEzm7OOPrP2yZjR8Dril9i20muZ
LOzyQ2+VTUfBv+3quc7DoVukRCfqit8tAD5yjoziqKv7U6U+j9Qf4pf4eSLEZQW31qwPf1rXa6GQ
SjmR3/kj1l8a3VleJHNXXH1p2X1q3a1C3KkmaFnnTPiXGgt8zN2TpGQE9ar2l+BD7aJtkLYIcia9
ut+CEEaYyFyfffu9vDT2xVsXLjBY2AW6nEtcvNLs4+QGqD5x9s7e6p4DUnvm8X3JLZrt3XtaQFTH
jcRm5tBfWDCAWmA4ZN/g75Ug7aqZeooVHrElWlhr9YTp/oCnQt+0psJycyIUAuvZwkwC3eZSZOnT
8kcsGhZEaQbBvFERw/LrdCflRvPP/+ZzlWONfxmo6Tl6Rl3gf1PpizFR5ddz9U+v/3Guyt8An/4n
02VU1f/nXIVjR3+vIV1E+Pj7uaoysQAN8geW/WvUmf6N9yf0sSo2x/H4P0r5/f7Rfi20R6TJfz66
Iv/mJo8iNWkyqeZESHAfZyqT2JpwCsfZV0azc6vqpBsYQAP/apiEKhbsIaVGnrQWU7Ywrk5e8F3h
wkMmAFwQRrBIshLLH2obUrdeY5aSZUFlmErMlXPjTnEwiUlJsDW67hJ4HWPpzsKUK4kr6q3HQmFC
6GT1VE9MjEpANMCBGyCs3OEpr+9FK2+0LH7+DstIm1dbKum7GfxEo1iddZgfGzOzRYEmafYpFNro
Ju/nVV5PTIewboL9FKDXrqdcM9n054pXSNNSFgegeOZkMLkxjPGM6iF9UPr7WfpAeAvFp09FQ06E
BqPLlcGjhDUjISeLz33NdzaoIK+lp5A0WdJs5Acg4HZobGOiJEzTiZb0YUQCF8vWRdzfGnPdpn+x
MmbZJhodRHThNPYBXZO66A9WBUMJ7FGEKaE002dX1iaFDhwVYbaA1OeoJMcIbdZSgnsyVbdSQO0g
PGciDBBgdHwIOqy9E3UblaDKiolqofhbrcg5k/OLFytbF6oW12mxGtK93jl3Zcx77g9ePOxCrgK9
6+eDxmDeqfoz4SfTQkFZM9rYfG+BNx7Tojmpa8bUTNGUPtqkQQkPv5GWUUVOmtUsItzaUOkXPqNf
LeE/Ah1trC4aFy81WXlkNwuEo/mNPZI7ycJgLYVY0DTLOyTysOokfyWzKTcSh9DNB7kvr7H2LHFY
xkk4japoDmOa/shbBa29QJ/5AFv2FBnKArnguG2n0XpNa34b8Fq6hZ8pY+RyvvhXn3DE5ZApjkJO
A1lJefXfTjhjzAb67YT7/fU/TjjxbbQ34ScyZeR+X0cJlvhGDjlDCJYC5m+jBDaP0CcAWSiUiX/U
mz9GCawXKTZ1WUYhPpLC/9EoQXxPGPq6jcOU9stb/22gFfU+wYCBpK5o4jeBzBxVVYtzalAn6UZy
66346GXyUqSEGWaut+C5Wcaae9JCea1o/aFyk3kaKoyDxUY3jJcoJ42PKIYYod9Mzsp54GpbufIu
kR1EM9m8Z0E7k5SdXj2VaU+llfAU7mRWjknm3Tlttkhi/9w6n3YkVjgKO7wlIse5YT+3Hvk1TnCA
9UPcVQjGtmYQZ1tlOR2CHvW5nE3tAJlzkPHVxfVLhSJEeBTUGD7Fa1O6KwWPdeVfHEyWjN5ntaFP
aqotqTmlQRegpWKUTpbVZ2d44zh0TP4FmlGThoHKFQCDlV9A/2/SolhgXbz6tfaA52bZY3Ukxpep
ualg0NTILY/9S4sQ3pNcjFa1zO4tGJYSr+tS9X6Q04fGSl77ytxZeWlcvHZsX6unOAqeu8IuVrmO
qwpNnOjVm9ExDNVTbh9bpYqL4DEPyKQj+EamjIFTb9RrDRtZCbql1vkPAzQT8iEvnE8RK4N2YEiS
2qz07JRGt9DBMIXnrIjj0Uy+r1rl3my7O005E5NjJ/caHDqyac+Ms+7tusPOnmbzoKjfK1CDpJtt
Sn2YmJb/IYW0sozKYdDNelu8xTonc1WUW0d2ljRqW10ProZbfqQyrhnVnnQiW+Vec7aL6iNQkztt
aF4MqEiM2pqJXEWgtBFvOsNWy/VHBm0o1tqJbzqvYaI8B05NBKDO7qfVu2iS2IL4YOeJHjvl56Ei
bLIWVBtIjORtmoXzOmGyU+okQ/yrD7axUkJZDZkBPefftMQAg/50sP3++p8HG3+daVGk/S8s/ktD
jIPSokmmdBv/7OeEVAcDRBMN7w0K3R/D05/HmgrIYeyy/x9xBfhl/tQQI7D4+cFHEcZXpTE+31pq
Eo413RjA76I1jcFWIYn4aIGe1P7B9F6LeCuRO8XCpHhNcgoWM12o3cVRnnTUUKSP0Qu8Yk+cl8Vr
VCDd1+WlbbMHc1hu159KLtgwHFP/aAN8TIYlbpGJNHhEXZlzZK0VrnD0Bhjd4phmDQJAl3mrig3y
oJtLoYPgqYx5qupzWvd52R2JYd00mUPyj7dte30+mMU8E9IR0gBWMThzSOD0eU5fwv6GdfRwr4xA
NxXGkEK0YKqsRwOD7FlTxR7uMUAsOpNjRw13jsnSNjWLpR2+Uk8dbaeGecD/Pgk3qlTeDERfvcg3
Qf5hMIEKu6VZH6/GPhT+VnjdOnL60XAjGKHa/UoK6pVcAwuX1HkqQWbvdq7W7ZQw3juAEazSW+Tq
qbfkcz1kW7eGB5dGxSQ0YLdI8DtbUKR5wgSrDmjTCALKyJzVKxLKYKHtnQzOWdQdhzalslbTmz9+
4Fw614UxC9i5O7q9z11plrv7tA9fPOhGEI7KC3ZwllLhB+L4U9kDke/uVfkgAgQvHnaLkDoPiwO/
4856T6Nyo1tvtha1c0anK4H0rrQIW8xAaIj7HAGhUSPDljSxTn07QQvGQDSobkqk3uJh6TA9EEFw
yhUcc3nZ37wMBE7oXQekhR2DvVY1LrJiPbTiWjbo2yTdz59SEA2ibichINzRctQHq9RDGaCHiKll
MDvPPoniNkS7ojvFFK2TlIRiQqLeXK9YwMr4zF1+ZLbm73PCEcNS2QvSkuWYyISwOxWGP7UH1vlR
uVQCm9E6ej0z20BLmjWKf4k0e+mGaFW1/ElzekC7HtOWei+EznqWHmB4Y4N5qUqk5UGxLGDh63E4
dTRzYdblp1CKnQxTR2/IfbP5nePvgUkSm8a2NkFb2Bhpepblpli3kr0ykheouhjyE7DXOse73nMj
C1r0O6fEbevTxqihsYz4VlVetnBjwUOdBR/1UBJZ2aFk114gD22NQOPu9PupWVEf21W20tP3ntUk
GF3wKI5267V6J1fJVs2hUkRlgIi01EgUEPV9zO3btcB9y+bOLEgoyMz3UvWoJwh3bNlEWkPezYVf
3veF/JZ24RPbH7xM/mOfy8tYqR5zx3w3ZcR3ie1mm6oSF5REJAG5/U4ttN0A44mXLOjTZnEN28n6
LEihCIwU4gSfB641LY2GkkGp3NUAhdY2u23gkUGvyYuqLir+KnFoDQkci/TmG/lFxVG2cAtx1bTA
I0MJKUreA4EtUaDzKUxsqFWziWgcIsyEE9+QuekVCMHO3rPamRk7q0Kxt1oaLyvXm/smacYMBK20
eup0JOhWdO2ThOqkXoHdOTYaDtCGpiYEF6yFzFMq7livhF+VtFOP4bzlk6nQ9cqq8xdGBrdjgCFS
1yTc98CGW2jkfAWHVtwnKVT0QtvGrbqGvrhRYORmNeCOGtD3FGzUTO9g9uKn8BTkOEm5FynjFQmL
RifPanKa6l7sXZsVT6Wcc+84CHkjAyAz4mHDWmCt6dUC4uBcJk6glKetvG/aaJYxGutqvvgMnPDM
0rbxeGMF8f7lNz+dBVtMWhqDCfV/b2kYpvz55v/t9T9vfqSLOn+rTmCA+j0o5ufdT/dk2fzbsAR9
CgakH9tR/RutFRc1r/iDyPB1GC4M2A4sVVUoluKfxcsw5fmLu//LW/89YaBueMASKVJXnlk/QRCC
xNOfpRyB9eD7M9dND2EAOR36tgaojzjo4iFy6brLoJHmKhZGV4s2SSaujotFpYrdk5N1xNZGL7Hr
PkhOtgeBwtQh7e+cGul5qRtzxdElBHDeFWgDKD/CuTL0hOxoGBdUn06orfsWzJ8ur4YeC2OoX8oB
xkvtLy3grIkM3bvoKFpNciXzcOFLkLYNlMfQjLAnGiezxz0rapfgvvhu3HeW8gtHfmIxiCXHTHaV
JRlohxT369TNrV1QunO5suae/DxYyEcg3pBR/MEKFq71tUZn7TDnt03/ke3FKtVjokv0mrSB8NiI
I8Xb1LCJd8rtMVXk0befbOHdxHC0nH7HLnCaw4u1CTLJGlTTrWdhPs22VdOsqzoFtAgur0Poo/lY
cRiOpWa8rfy9oXMaueVR1bNdDM7UNYtd7vpLRe1wwngP2WBQYH0mabfsk/SW+YgJW//OxQ5bmfEu
EsVSOOW6sGg7CAzw5RwVE4pxL71oGlSflGPZ59i0Xl3FUTjs/f/h7ryW3MaWLPpF6IE3ERPzQAD0
LO9fECoH4MB78/WzoG5dlUo93aNXxVXfkEKixGKRefJk7r12O0l/CkD+6wdNRvN1GfNSlFMdh1H7
6Zf/c1Nk/Pjv5TH/+TP/8+Mvechff+WyefrhFz4pBdy8urd6unprurT9tvlZ/uT/9zf/Gj/cTCU5
mWXRtF9St3h9+/kzTNePJAG7OlLkf1FIsNr618d/rwHs1yzb0r6KKL6yPr/XAM47GNMsy2j+qTvf
K8DXPCoipJZVmmpSHD50/w42dccyFlbLkmP27UX5S1L857cgfCv+RmKsyj/pI8jU+vCFGzyJj92/
2mgpKINA3dJhtal8WxhouFIVQ2BD3zQHERf2apMmlxoH67BEemfGWkk02ifzwKyQNX1IZ4EQrzXv
mlw7FjMMCBS+5dhga0F9YA6UFnIyY+QCOKqvHee2QQfaq0CqwpOoKjSMsS/htHOScVfowei3AvUn
16Z11I+pxyBiQ3zzYwyjCqQ8YzguEOQSFK2r8R6Pm2SblxMyPrw2Vb8dSlrZjhS/uYzOo1w5diWm
gGRuXKUitZs+YRzBNRfvUTWj2yLwgedwOzkImudS2+sWamgbr0TZIo6wlhRuQcRoXz4Lm6muA8ww
NISbqgJ1r7iLotKzrH5dcudQ2WPbEro48hyDhLF1nG1rBVYwPMqB560F6k2gOLDbNFAols0YA+ZY
qjCc7ivht5iocNFr0eNYZSYBweJRGkKLloYJcENzqhvXASY68q6IQgKKlemMOoOkuChj6ZTG3WU/
hOsS4znRGvS1DRJHhzzkvppvcsv0zKzYa8k7mwRvHsimsLqroSs3M2JcSb9JnWptAjxV2TYFG0tB
aGErZxaE/9lk3oqou5LCq5GMTanQbhS5+9IhdZn7u0jE0spgCZrJ44OmTft6hE1VpXsDCxXwjxWK
5kvmqHtb1GuBhthsDM4NfGEKDsIy5R7WicbPY5b0fTO9RhlJDVp+J4x+bSzwHlN9kwJQmajRC7sk
x6Wa3XLSXR35a9lWOvgdolSM8ayvbhrB7J6QblUnzz1ENtqrLY72IXSHMj9rFNOfs+ips3gJk3lc
V40MEmhiWCRQwLqFqeAfE/JOZC82lu89ExgWc9a+rpuLWoWGY6IpFVW+0RLZSyPdM7LiLRDnv/XY
BGQTyA1FBcOh/MvYhMgKCtCnefDnx38rnPIf2LMZ7lIFmftiIvm48TKQ+sHlB1T/U86jDVfTdCxF
XxzaiyDte+m0+NOYt4lognj1a54SvDM/N08w/CGQUEE1AJoU6Y+l0wnGahAJrOFhOol2r6s5F8MU
9SzO4FDcT8jFpXE9yy+0UVE2uWJ+Du4K+JbbdovPROtBGTx0zUsjNqBnpwk52vyMrzc8SATLWmi7
Ww+wBgBdt9bOtfrAUGFoXgqxCTw8EgSWjEfrvcFPxcUNUsh68nCPquNmXmEyM0l/31HvXulZNtG6
ce5SSpJ1Zp3Ft/M2uWwoPdHeRherkTwSSqcGObfIEi/PdykyHuEp+oY0E1yROBfcfiar/Xq2SgYM
tqfXpO5mZBEdKvAKQX3fJi+tcdGRQB7yH8tiA58KZkvHa/tLEzh84A0kiixZIuiN7rjEkiuCfaQc
2C9dIumO1MPILahHvkQc8F6vr4PhVS6Z2WzT+I39e1agibqsw2sc3c10FCz+1G3nHH7rjx4LYVWX
NT4eLHL/+d7CduTnj97nx3/46GkE9XEN5E4Ew417w7eehWUzuky4fN/SLz92LTaYSh6Ip4tPxrJA
+fDRQ+jJB8/SVF1l5vlLXcvf3Vt+eOrLveaDiKdh4aPy2VO/HsVWfdKVReYYMOaW+/KgM7SUwJBN
ODS4rT8Vkrau86xcmVa1GY1yy6Znq8/tWYzfPs6eNXzmRSB2QqDm08JnJyUUMQdV3JtXsdb59GjX
iYQsRpa+EMa8w4DlikrydCUkAYG865gPaa4CrFX2oqv34TDhee8OARBY0ItAQzBvMdJLMEWkBEbl
QeimEnFiNO9duCTCtgcnUD1hKf6C5o+wzQ8kF07J1okJbIPbt6kJjU5GcasrMwsCJfGs2tpE9X1R
GVehZu9UMJTuoCpkW47kxqKm1Cuvnm46pb2Osl02VBvZzJ9rO4IzziynkPczSYwi07dle1HS0Inh
LXPOxciHkmQbUJ/4KcKN0XfQBawrM7vvIbWCauRLqLf11O+Kxn4Je25dZFGuemxLpT4fLepKn1nX
OSnUTtotRGu++HrYjjmJm6H1LtLm1ETadaDXj6PCmCNtGKdt8poZXqBzTUR/VMWd142IF8P8qpSc
c6VxViHpcCscMYcOo91IfFIUQy7oKQMG0eeGWEsAX8roJSpg4Vat23c38lJTq7DZ6gZinJIs8A2K
ZS6J2W3RNedNIyNCPHaIbkvDXpkhOxpZiu80SDxRfVBjmKT6mJHIMb7JBpem0tmH5kA+6LmRYlUP
ziAFH0wGv2rZ4b7JMUAPZ5kW7nojXadJ55cORiQRrmfH8JDwb+LhNYFiA3j91IZEPLCO0+Ls2pwD
X20CATPNIIpyJn0TG1I4YpBi4KaikEQhFZrKKYnJmE5bdvwB6ggu6XLnOXa7MXFP20BtOo2o1OGW
xDvMdAQ9zaWf9VTh8aWY3xIDhSRdlxxFt2Whwe0AFMyWfkda9cXocLhUNTOvppNc/NYr09a3lTO4
GSmzDLVdXdfXGooO6Gp79AqFa4v+HM05ea7NlaUOt791Iaa2McQBBkzwr/Fvqp+Fff2pB/r8+O+F
WDOAp9Fh2V9lkZTw74XYQHKjA+GkD+ImyF/64fpoK7KJ58JE2LOYZz8UYp3tPeMjhYaN2m79UiG2
lx7n007841O3Pql+GrNOqyCs5S1riw0bmEtryU/JiD8F91An3W5KLdjyabDJRud+mkj9GaeNUJX7
LB0QBfftZk6liwBtS5Kq79ZEFODcz6upVC6qLsQOOGc7TSvONbnyKhh9aUHUQniHfO+A4/CQVI4n
k1S4apuQq0HQ3Yxde1SNyGPrjSxb3g2zejsNwamfyE8xK39hGlZFC7XpIGze3pB9y+hh7JfgxvyR
CrVq7XBbmvY2pdBYJrIgYOS0a9FTzVxMNUIwn8+EPOr9bZsw1581vzKRshQ1Nw6Lj0J1NminQWir
XtUuC0SbXSUfrKm6l/V0LTUmznxojnBKxIL4iMeLqidgLCCgphDcs42Zzq9RbuUJ5Z1RsvyaTH2t
B8kubG5Ds7kLSJ7o+2lT9PGNKpWXS1YdjkuiG9pXp5UupJ60t3FG8yg3NQeJeTkZl1Xdbno9vOJd
QcIfTqkguYhkyOV4I3Mh7fXMOWalCjiuPdVtXbMxkHdRJd9rTbdP0uJeiTuEMeYxt9JTrtODytDl
uEqq0bPdhe9KDpEI9y8AhULR3dS80azcNafgMIX5xmzs7ZQTJTqiUTQT42GUgo2qP4SKvcqK9wGE
jR2RiBa0fgLUfFJvwgJ+nKnhJFTAzHQDro2nUKPTjab0NBL80LU96rKQNlWT0GLFzOUbvyYxtOsG
6TBwV2FpZB+nMgGeQDqUqw7OrdmOroyMsymtrZygjw3sg13NGA0ctOYBzHgCpZlUiHfidc4bGnmn
qK+MvsY2ymHejcNtj2+3GoqjXjIvaPvdCGUlD3KMYcEOr/AuhWHROvqFplp3+rQkSMluC6l0pYUK
uAly7bJiIzTqOzmq5cA/q0NVDR3kpJJd7Nq5uGwd9FeRgrNXtZmSGNFIsF2JoyDI2NKyths5uAz7
WEdfCXD7bFGVgXsluPAgIahvtIs6YrHnCKC3rJyU6ak3RoFKXtqEE5KMvCXUNHH2BC1eRJZ+KJBB
eFbnrOte27dm+EUfnVOv1aBb6ph2vPQHc3y3SvNmUIeLqQZaI2I2uenY8DWUoDaSYatU2dpUgPjo
Ey+oKKZ7sbzSJPQlw1EpSQm0lC9WG5MU/bR0GCEeD6klJYxlzpNuTXui7w74NVdpV2W+3gvQm9Kr
Osleldt3Sa9iIVkUsdn8jtTsoRD9htfaHeoTXmjSXnPfFugmgLb93icRwfMIDTiNaMG5sv6TOkv5
WdfvGJ8e//0kgvVsWvaftLRlWPn9IEKNwMaC27+5gM8QRnw/iEyF37FUy9CWc4hHfb8RcG3RuKn/
CYXgt35ljmkuB83ng+jDM1c58j7eCFRDTHOxJDxaZnlNqpxMolcuAyPgFuqM9R3g572Yuc+mFvEN
pWyc6Nb9zCne8gD7jTHZcIPb4TkZnE2Jsao3yusoiY4oQq+7Zahlzo+BJSqXZcVTXEORiIddAit4
ZUoXcdqflxZWsSFNz0QfuQH35EiqiACdvRHMFtyUgQDWobKu+u4YBMpeFfOt3jIhG+J2r47yO9Je
/AYZCoSFcRTFvp4zu8/KC11dgkG56hb7HB2FpNzVpKYF4U2liFsG/SSHtnugLNy8kN9/iYEGJRm+
1VvMoKsp6PcVOPigvrJjya2y54jPUBWRiIdfK5geRG27UAmWiaebPDUMf6EnQ5qWeA7sZXXbjXwh
rXvSEZTeOSNph9SAlUScbUeYU02BdioEaVzX1YFyNq4mHYb/0G7Ye8MyiiFvZq843k6i0/24AwWp
+UP7pWJ+R1H0w2FYRZa5bsaXBGnUgLtWxC9N5niRcqgM9XpSwIpF2mGQz5Ii9FXwv6LEWSRnE+yq
PoMAal3pUbupshejDom7K0jCnOJyH1mMlvnX70XQ7+JRwBfodGQZReKPo3ppdOYX1v6baopeGAAP
+ykuLieBTqw37jMdnV6b4thOCa8dkuFEmvVIaI8M+60mM+g9F9EmigBe2ellr0yXzaydpES+jA2G
NkWwL6vhXRppzRGbIWI9Jkb5kk6lV3MdiKMI5wlQssI+TUybu1G9a5uc/ZSpAvGh9kfmVtMuodn6
VUTGx8jlIyxOph6BEyqJDJBCAMPZtUa8nCeFPVdMMpEQ46mrqKwYnXPfCjL5vGgcgn+sVd1D1oAi
Fk5QlGe9j1dzom/VtAx9KQqOCiu1MLbkHaujnj6Mt4NSm2d6ft4O1bCq5Oa8HIYHszZgQ8BNCS56
Q/YHSAe2sIgQ71Zdeh44Joni1osouXyKlgCiyQL4J24Up99VCEZYxaVuySnNu0ra52rQeEqbbwMo
RAFfT5MJl2vcY7244iSzcbu82XeT3u5jJT9OQ/7Qt8Yhrqw3nc5OldKXKYwfjfauDJztZBuvBVnj
jhns+zBECBNYRGk4j/nEtawsYab91ocCmjZTXuY55r+avRYl7U/Xk8+P/3AoqCjhsDs4f940fjgV
oGiC2FSWO9EP+22TwS4+bc4D9esSi0vNt1OB9DvSTxn5Koqy3Kh+zZSw8Dg/nwofn7rG+fPxVLB1
FgcknCHZRUBhyIRlwoFIlJl2U5LxvVykWUWQC6tXWFrIe+9HY3rqJAyIIL77ob5TZ7GJQ2Wnq2I/
V8V6rhHiQs0YhP4AYOpJ6lsAVLpMuevpfcNTI3JcAeUdBsoNvHB/siE8pykLHMovUrttLlmQKDo/
qiqcP3aPKyHNxYi2FtBMUsmn1Hrui2RrKe8KAwmsrOfhwLRB9OtZzfxoOlcLArramni3HA4yDrWk
22dluM068xKXJVyU0tWXeFFLIbMmuKobaaNaicv30S8NWGCVOexN7mw9IdW5ClVeK4DGaJEb4voM
44rkZPCgerNviFWYJQZXhrpPzexME3fIwbYsDd8NR74hWPxBMitWWAGeNhZgw4yYqSHtp6rjCmp8
cmXZOGrzLzP5nvDntwABPIvczyA3NyYcUMuIjk0736iIyuo5cacZX28K0K0JxvNOHm+FYh8Te752
MugRCl83ajaZ8NGxFcNSE5Ha2XCs1XXL57xHeJ3qJ/S7VwkhphlxnAqhpjaUuBmgewpNjG6yTABF
2gS+jYShJrGCdDHwKk1/NLsSLoJg0ymTWkvfTUZ8SqjqQLhqiDAsJmx1DIttZYX+711NGO/CuGXo
gOX/n1tMqsnPFifUMD88/q9qYjl/LOp/Pm4m25RlI/6xmpB5srAE/jM//k+PSTWRMYcSlwm3wFp8
TB+qyYKHX1Q23zQ2v9BjYkP4m2ry4akrn6qJ2TiwS9IcqnvBu8mtgLO66De62Se0Q3M2/Fy8ItxQ
JSwpXmEuOMDFD6p68sBy5zI/or1eUkic0OeH9txsskvjfsF/4HjiR0Dg0N7Sj6SAVfWXFtpPytk6
M3KsdnN0OxY3wa156xyb7bDNzhHNFbydN1BONliKTspwKN6lLRa8K+tiuBeha5JUdFswPE7WOHeA
Qe31J8OeueatolcVxR+7Wbe0NpBe0PArGfNT7lTu3OwmvK79dD2QWwTPqABIsOpvuMmGgu01bvVD
nh11+xDgJKU8ZKtcXsvGjbN+prIBNjLfxAvbMBP3TXVl4p0PccCDJndnxTPajUNDCUtqD29nwlM/
rSZ3foE2e7Ku+XV6bB+yd/PJWJEkv9YqD0bOLVgcksNIKMYJ7gdvSFcIikcl/5YMXsQUeVWpjp+w
wy9SNzkiBKTlZoq91jG0rhkBBPplEnIH1YhSeUuqnZFzrXT1kMECKZp9RjiYZ0wrea24yjtsUI3o
lXpNEU9CP4An35dukiqXMmTFeKun+ITpDXl5FfS/Llpj850XyqhPwTs8ZrC9i7JSdtXb/lq+zRGu
ImKkacU5e40AkFdIvCSHzHKHjXwy7/R3q6ErPkrIdVQS4lBYjAufwu313kPmSBDZmui61csLyzH+
x4h9Na4KF8yhm3rP583q3Fqjql1myjvFa1YgDTzcvn7uwVZcp97yx6TpqNynoHbc0L8aefzV2xug
6AbMELSHFkVgAbnY8sjfklNXA+S1oY+dcDhAcK8396CIrJKp9+TyqO4hOVpQtNZkkAnbFdm7au0q
9U0De5Cu2RlOpcQ2/7pINsmEqXh6zQywFs/9gkhH9v1oq4HbKkg/uO4Dgpg34BrQOLZfgngTaJ7Z
+am5l0Io1F8q+1wf3MDmsuAqJTevyFUJ0Juwa7AsyZMt5IrImznJgRV0Urmd5g2fm8Ii8XJV5jeG
CpMBatVqQiFdEZkawTUejvFrlj/qC/bKucvGTcZ7J4sP43xlJn5vnovE8MjGNeYXFYQ1/sX1lPjT
CInLvkSauQv0s5C4wgQeLV6W8Sx2zmMU705ir+fWjR2vf9XaGwJvEnaX4EezuxT0zjYGh0S+uREf
yMXFgMc3uYldFkpENZuw5CkhuWub1wDi2i5ZXqJQQDnj8rX8gDKPXLM1fD04m+2tiD0c3zwJV1JZ
+LgSSGwiYNHI4yY2Bxd/pQLFbnTV8ogwokRgIdySF57XInzBpbyAxIWnhlw7LHgayHzxNDtfJPqA
FFnoO7YQQtOFhcnP68U2g5WMNHnwessjYqDkU6NRJ/gEshADKJH5Gn9uXz0EOOagHxfstsC2ERWL
YduTyc0ZNymxBXK/Ze3F9BVRziKeFY8tmOooWinWHglrQk4glyA+/Y3LqNKwOOXR5vgFeQjKLL9C
9KshrEBgK71q8IeBf/ZmGF2yJaGQzR7RhtF8DKl+Y70rwY7rfk5YvezqLMoNF8dfLTyT8HlwXnSB
49oEgk1+WoJQD/7IQsONhBeSL6xYF/NC1jiXmsc85wX05vCobckTpE9xGLsyRy55r7Ml92BTtQcW
cSAJ8yueQjyusic0ttXTpB10SL+ty7DrK2886T0UKR3w48GPKIiMr0lgyzClE5cDhCC2GA+K2CUa
OTHOFAiz2ZXa7/rkAcSxNJF7fCc3lOxXI+BFIcOg3+Rnifkq0r1ao7gyJC9qSLi6npvrIT8ueZYR
czZ7N3QPRfsw8lnPhoNDkg20lpf5idyo2YzXlQi5WVHerQniNPUWCus4BycjPFfKOoDfaHvyTVlm
B7mPL6clWCeHMJX4WutBLrCY58PFZtJKXeTbxgcaVjLXbpmsD/JEiLhaE31CHcCqaZDLKCP210Av
MKrx1NKfhbdFCdqRGYWDk3OV7tTcohHKjBUBE05trxBTydR1hqmPIY5QKbhqGa+jdnil5XsxE1yr
V/XIdPxcY4PIu6OCm+K3Ko213zHUtjgeZ0jae3LDZP4CudoMQM0aNwBpaK1C9AaFj4CfDhAbbcVS
sVwbeGElQlw8A4f9jWkCBuRdg13e6OBZOYRukP5AYMhzTLDXqabEk2mCfItRDSOVlhUFtuHlBZEl
15jB7UPISxBfrWRk+ExLAQoTkrFvIKB3jwl/plpeLowUeFWrhb3bY3nlzeHAJquu5+BNEy+TlPi6
uCEIdifG5Erj84Udf7pT9AvrVXSPI8A+RLC8y/NdxB9NT/yE1z498VMjfa749mAXMzaJuRfjPrV8
GpRuYDbvk6GJfMM8k46Y/JYFbvU8sZZWDizXDQAz1BnaDmwDbnAVnHWNm2JD8LTzZl8h4ZXFKW7O
zNsmhNy8rNMBxtdLdYr4L2zO+Fbqb9KKbWzqyvi3iZhREab5aXBCpI+azS+lK+bNvPmti87cD9q2
alwmTHwtBhMhPtlLABi7WADMLizBpvJDlppjclCX9zr24oGiz/4puVCfYQI1jFwMjvrVTGSI7EFI
RUJmjG5HpcWGAR2svARIl9V7ltCq/FuHbTgAWJBMYes1sKDQ3f7D7JjrO53/py3m58d/HxMAEUWW
xQAC+Ji+rCq/D48RVqFzZzzB/JiIwe/DY/MPdiQY04CHGX/hYr6PCRSocg56fYeZNHeFXxkeg5L5
ubH/+NTNT3ISkUo5liwg4AWqh0A26QkIODA5LpT5duikfUZKUii1LzrBnPjOOdOECaFdp8YpNudb
ak/40mw+6qoKfa5eT+NzXd2rc8n8t9S/1AmERDADZnzfQpuR2apYaLVM4Jo6N4marsSEahJ3T3GF
4tZWViw3/WJ4msoRsT3drHmMpHoTRvN+QEI2MOQb5tMIcdPOb7GthIeOD3TW0d4qeek7ylnLhj/s
WCEpLM1khtzxyipIbsCnsO6g/65qxBFKasIHteJLc1hoUuFrnEHBUqglkbXORXqKjTtR3iR1w/yw
segPoAYzFrWA0itZdR7k6FWd8CnUyfrJ/c5+LNGJ1aq9b/rhUHYvLAVOky6dW/WXiVoT98KrMr5S
ZVYvGq6Abm1L60Le5jPyMDuu81WIPj/VQIhlbbDrMLlKYvTKrMXVM782HKVF3VzmeP6M6FLnpe/V
myk9NEB2jenNCkm0cvStJWgyjLvauO+jASwAkhLoC0qjoyY9qMhxq87gfiO7RcitIqFFMAkCbkYv
t0JOKpquniH8SBNn7NNMW6nwFhymt0VR74f0sWMPIErXChyfDVbppUa6ZTF8MAHWRoBs5AkdBhut
vAp1v0MhWIYqfITTVF92Ktoesohb3Tj0KnIY1pmzVN70OdI8ZSgwUvXXfdBfWgCZjdbygqA6g4Cw
mTEik0/MsLj0rfTeLGy/IT6yhSZcxN0mT5tdEvOm7Ax5rwbpa5nCOXOizDehCv/e8wpqGSoJ3moE
9vwb9Bz+1E9l7fPjv88rFlIBVU2Xv9a17+IMRhnWok+1AGzJX60/38ua8Qe6DOv/cPaS+bNUYZsx
xvI3/1JZ+4qy+rQT++GpL9PRDyo5q3ScOtDCmZkjCenzTEh1SmrOrDJrsNAURGx8oxJ2EbKGfthU
ag8kLmNFTJZEF5NMDUCALXGEbz0M8kPK3qBNmfSTWBM0XNenWvd79mqtfaXO2TqyY1ix1sVEFGI2
YoiDWPqOium8SNttKPWnyOlcMYGa7d7Rh5PEMQGeYuFcnBeFCl5ZQZ0PGgZkQVCwXwLt3LBSwqzW
wi3OWZnUm4JozwYywCBl56Sb3tmTgCQ32tKx7uMnCQ8GF3liVbTJ0yvEBC2XncV8rMFASWb1NdFI
JnXKvUP30I8GsRzDa6goZya96ZCl8KdkIgnUAgsDV4IMXmvfH6xAOghhnksq+AJpulLa+hrcxE4u
obgo8X1ZhvWWC+2yhaf84cg/xo7ptgPIYLDJMhnYOUszdVQfOouOFrmcU5ynUfgyWtbeTLRtw62u
licyPcFWyf2m77YJM5OYYUYunyENWSnJWd7ahGTXK7WlC4btai2Sv1njb+CIATHDrFZT1yq+qLJP
trVErKAiHXQI72SBGMcKn2dr93h/pDXqoFUdag9NBbBY/8JZT6nA99H2m3IsfuddCbQQmTEeDkkM
O//mA6KafN6V/Pz479WCBTq2Hiw7f6nPvzVBVAvcfIuEHu3sorels/q2QWe6idsfrwvCKYU4ZX7r
exMEKm/BTBkkjzH+/KUmSF3W9D/uSj499U/VwkjMoFW0ct6aeMuiGltMIB0H9vsrVL8g8bLsaR4e
kI2gQ2KWaHJjsByQ9oQIOLT9eqKQF8P8f5iwlRo34It8mfjBvojvZl3F8quBTw60cWfKl4ndY4CX
NlFuIftoKDsVvQ3X0tYK1z2EJ/YXdCcjUR6kRQ45R2lsbPMh8A2neWRztC7U16lqtiZCmh4yT5fJ
uwmzfCcpmDcmX+dzNhoUPVM6yF3+xqbUzfk8DlP60sbsxUt7q9XYqkfiKavw3hQtCidwQMQxJmHM
rJ/cnEF/b4jFNOUHTc0PuiRvGsaGUnZZ2cOt1hrPUVYdlBBDUlMgPaqinROqd6F9lvXJXZHVI7NV
g7V1eSujRyjt4DTLAeE7KXFCGHzU0OBiV2H/NbeGZa4kVQeQFLYrraoir6gReFpDcps19k5KnXvJ
ng5lWj8og3qbl5pvV/Iaew7u/o5pxbgQSAtrsWozxwEJ68fpowyXNY+u8yp5VSSyc2p5zD3iMQJX
7io3KMEiU7FcgVKrIDkpiZRLbWYtK71VIRPekmjKQttXWR9sp7SFRivk63YJCSJPoS6lfRhJq7bH
uIm7yHLKo5xmWwFwRE4S8uaw2DeIoyXpupsInCPsgUl3pIMbnENo6VMltvIcXzQZSRWJduwZGE18
jXZLXnAevdo9OFs1fhw0A9KeVp8MPEvprNQrPkUx8l95ZdbSPlWsxYOGz1Ji6JYbckpuFHwn4BF4
aLnm0mqTH1An452VWbxlCfks92kgfJ0MNuIBtjpjiV5l8OSsS8F0N8+KwzQNG31g2iIHzaHNJGLZ
wps060hGSpgpmfL5UDA2yMBZmwMXYr7oiljMITMupsI6UwiEyhQsQvP4lvQ1EDL7xBG7rmxjHZI1
Ejdip+hAbkRxiwKY6QJyA7m+Dkuc4iLGt5m7fB9J4q7wO00HOleXG7Sf2uqxloZjREynw9U30Ivf
2bRJxcI2iZ9Al78G1P/zjZWL56fW7ufHfyvW9h/IbYl41Nhf8Thclh+KNYwdA8Dd1zvpR9cmtfrr
c8GRZDrYSH+o1aBP8V+zqFpo6PovQUx5Cn9Tq0mnJNAGICq//enCGkGZjlUNfmdqKMeFkF9N4qg6
sQYwUjm35+S9T+2rEYZQXxIFG7Dg7jKo67QGdcAgr8gvG7s/aBLqlFBpTmEazUy/ZQa9iLm8FGpD
GNkXMP32TY5eVmLk3oPDBAoZEVpWSpukgNzQzEcchq7ER9oOxtsEpFCOCsmUYs98pli4WEvdgMFr
VZIyZySXijye5lb9glWeaQyMItv6QmrCeddNL2YYkSBsXBGF+lQa8cYE1JAojNvC2riAAHXQnQBl
jIAkDNMzi1sGcRp0Kn+o9ZNUmkdyZMjseDf5d6OxcWv9JYZFAX+YbANxVg7RFgw3n18MIvHgl5jJ
DZl9hNnp69AMkNLOMLyZa+rBYzNbXO87wstQrZy4cTNGZKnevUj6eKnp8bWjkK/izI43T8O6VoSb
d869HQLs68+SmbFoj0y20L+YLbvAYXzo8nBTc5cvhXbX6gUETsJuhkE8CMyleelgFVtKYpvzFO6D
ZedVMyBmLeAgDcik7CweiyeLY6a0kZMR2RGRASjq5lydqq2IlJvIZKdoT+cYRvGpyFgQEr/Qp1Wf
Kn6fmxcOHbHdsxJUqWkWBTXRfFgkrtOxlmLxWOHbGKveK6IvRnmvkUqW60siX4/9jOiT3tg6M8Kp
pNiNHLMtx23HsWtw/I4cw3r6RnsDQbV/zDikMw7rnkM74fCWOcT1kvt8x7HecLyTiRsz+1MvWqKE
ROScpZXu2+l9DJK7zurbXrq0CToxSHkpbKL9tGStFAK1GIiqHhAtIXQwS+n9hxFUSgW/Gp12ozGP
H9B8ndlMNBQM+RAkXR2zRd0bK6nk25y3m3Q+G4MbLNle0ZGwHdzJ5G/aC6CAOX0XGCu1rO9EbZyR
/buPEGTl033YwPnOVTYqzBDbjYU6TjLRPjQqLfMI0WAzpfdD/hpFvdtl1zl7R1t5nttTRXCDVD4W
8qVjFugTsMthhu3Fe8ImwDEz5pl07WPoqTEuQYbHDSuVxbGiFNCEQMmV4C0fnQ7fs1G5ocwiziyU
E6MIsdIZOhTyndCunenGHvRNDXqS1Od1PZRbPbHP9FrnsBSlw1502NdSQxOXXNpduv6NlQuU+4Xy
gaMCWCB1+J+PC6iCPx8Xnx7/7bhw/oBNjRn1K4DwgzaWzp4RJQZ7SPqGxeHwQ2evL8YOm/9XFpLH
Dyooen7mnvpf1tdfAhcScfY3p8XHJ76cJh/mALaSRGrtkIgSGLzrI3ajiDOPgXjWo/c428fjU93P
9FraVWGbtZt04qiRRJ7G2jpa0ggltsY1QzN9CFkkAfbvwqM0iHUU0akQXWqwsJ2R79Xa6Behxoa1
Jdp1Ml2LUM4+C18iuzrrU+FbTE6jKFmXSeka6aOj5r61BCYV1ew3VrmqxHuvvhvmXcb2UYeKaEHo
pLH2csIkW8HGMb2NEcnjmV9L2qvuHFtFPJihfoRqdTHJRBI2uuUKeb7SJSb/iTEcTDiHXttGZ8pA
YGEc7wqqXFB0r05j0yUKIpoY5RVLRvGYHfMQQDxRmwsj3koQxUOnJi9TYd8iVSjrS4cKKlN9lG3L
2q/LX/sof+/HNz1SXUd5jQXZUGbqxdnBaR6wSHK83ljSOR6rHT3F/3J3XkuOY9e2/SIo4M0rHL1P
puELIi28ITzw9XewdPpWd+uETuhVoY7oaqVjMcm9l5lzTLb72Or6wO8Jl3vQl3L88LV51gE8Ezqw
Syb//ohOn1IS7wk5LT9VNlNq+pWxFVaKjWbgM9uJExPdPLNbjghVQ4Js0mp0YeCXreIHul/SBehg
pAE5NqCf6ywnB8o4RQLzTW3eW5wXwfSUKpdKfNY4SYg2Y/MTKTtGD8QjPY6boHtL9FcL71lzP2jB
9pEZA6fFfqTZJAYcpwl4inCddcKFgszNONIU8UXrmBAZ6DM48NTylJjEoUHrbXfW40TkCtDPIcdk
qX7e1edWW0ThhMIKiJk4PZHEjQxjUXLMKqnkiQJ6mO6qYOzQOYyVXtnLc/v8yFVoOKzFADMgC6oG
R3WvPI5SdyCVr9xrHPMh6x4BActAhIPKNSBzHYhlxVp1Hwz0mwyZuTLStsEzQmKmAWUL3zQRXWaG
qOGxwIsxMSTMVsul2WFfBAmXC4knaaciKK8RF5WoPlekT/WZQXCEQtbp4Fv5JkNQl95JdgZNJ4IL
u1cngspWcqk/klPBXiWCcG0sWOgBa3S9fI6YyYSB7DHFhQ+Te5JQbedcWhQzQTY0VAF8u6ILn1I5
uU0D5ZU4Y80bWH3fK6B7BvgauULqJo39RmoDt0l5TWvfnWh6v8KLErQYJrpzjDCVQQViIEmBHNyn
XwYzrhldcUGmZsZOVREDX2AdV6QsHERpq0mDZ5oyglsI7ErjZRBIJ1L5Jhn9AZ+TDjAy524VNTMR
e3hjQyjHQ3So72RaABi+G+uZfF1lftXHbkmSeWgrSXPNSm1toTXSU9Ufo8nHi7rAS+qbzUwRJjkK
OSBmqe+ipv6SmvATb8jeELGH5hJaqgE/ewEHCMFeFperPPuRMvnRhDltgtcFOVGmXMviwNjbDRJt
WSmgLppH8jTRrP2rWiy76i2wUKYQdCE384FzYVFYUP8JfRHy6kmqkWxEJgr5mgu8I4bvv/q6ZBfE
/0BUwrCSmAf9u30gnu9/uS7//vW/r0sZ7S/cB4JBH33SXwbnxAmhJZZJ63zEQfBNf4/CJMTGCPDo
DhiRP0zhf4zCmKnjMWEniNwYrsN/5iVh8/ivF+afH7ryGJX96cJMpF6Pg0gbeQ/axO4945m+RbBv
egQ+YkxKw6WHLOKjZ7MuSJDQtWdUgypLdBcBfEA+fdzY0zNQwSJYTOji71CjF/18MdNVrzN8l+3q
GG6UgAGYwxkoWk7G7cdej+MXW1tjsyUiXBoKDxBCK3MSc9VCZ4zMFTmB9t10GJ+zNU9kZAqeqW+0
+5Nyf6poJfiRyIRg4KFcowhuvFDwUB0Og0u1TkRwg6jGM8CcG5KbJ6sJFITGbeTzma9RuDBxXg0u
P5euCeciPEGg7SKuO8Xmb8NoT5FcIyUwwVF0lCgL0TqZ7ab/Jj5Yi9aILiAegtxSP/g3SEMkCYhq
ZO5TVGJeZxN5qOAwAaLn976hnjtv9NueO4QUptc7pDG0gPw5AZklQOWidSVTvJj8KeKZzuWT/sHn
RHyXFLQjAmMw3phZ7P47vVhviXpJ0n2Wetm0ZuSefQeIJlbaW18eYRINbfwS33di4ue4LveF5dzV
rcjPYhpT2tOx7nyFbMuNeASwbHit3XoQzGVbc67vgY3C55me6M1z9oSlo0ZDCol5m9+e5NxftOM8
PBQb5EugUNCI3CT1WrUnmlCSDQkmhBpOnoZp848ErwZxEzMyp9GW+LIJw25aHfNR8lTzC3QJ23Fb
/PxruTuzFqjk9jKxvwxNb0AlKKXxSlNbh2tA+EBAiJoQdWOJrETGfeTd1xIFXOLR4x7/GY69wLSz
p7/Md+UueMtkD633iDz9iTSP8hre0m/hTLMLEBTysHIWFVupIVP6o7zE+9FjxPmYJ9ciE2iwiZ+X
6IsdwTFXUeRl4YJYbHlNNmFRu7q05uYaAPkw2qtddIIQ623rwKsKZQ3InnAhwmvfA1ZvBM/kU4Ey
q+tOXBmv+nyYoHpKNYq0wywejXZdta9lto40z3Bp/JbCVjoi2Zo6H6dH/8WSHLnjBl+uhQyI6HEC
h2RW4g6v22DRsReyrXZ5F1k5o8DtkiOOzYQQPZ1phsxAgqoVv1JGi6g5ApfiUT0SMCq/EZcrRX7x
ItN84UIGBp14w1vQeTm/2tYFkj+JmztTz8fHko+aOG5+856xV1iubNpNxetmk15B/0euWPrBCqFa
iiglpMa1y28KaV5//PoTn/Y2PWkfBliqDzRw5Xd04RNjBi+qbYQ2SJUlibLtkkc38zqunYc6x7XA
SaMLAJB0zLOjyWbXklENr+/X+KTRwsvROifPBPVd0DriVnSb1fjM1SkYrLY3cn16bP2jq6WQgp7o
b+KTkK3oyTuirYThA3scTABpglS5vp/nWrRDXL11sSY+VvsW7V9vBNNGR2Sn23wLHuuGBJ+xLPKI
7u2OSHl+Kz/ly6e0CBF6AYUNUL4thgSxop/Efics+Z4i7jXeKyS4M+AuAX+u+UeFdINyjWeWbOLy
8efItFEB3lVbIwmVPZsgO1Ru/PfISGgdXYR9Hfv9R3A0GAu55FOOFL37mk9GbXUU9kx4M87oKySb
6kU+Jh+l5hSb6UtBj0lo/Rkddm9t2sgPd+Yx3c0Z3g1izVVKmx3az34O7BVCPyAe1OPAuu+eUK0V
3u7XGgFaPp7u18RNLqGX+MlF6fZC5YGFsAXUH8zShdzDFJGj9BJnY1PwsNRvcVze1xnvsvYpjqbl
SJ1BfKIn/hDzM7pTuemVrTwfIEL0EYx2Z/hRPjlyM2NpSc+5dGrSS6ueW2xZjYfZOYk83lBtuODG
mcSlZoG2zdwpANEjHWvtezbf0vbwkKw2mc+rh1ec2d19NXyf+6skvdV86+Ql6YiAN1wzRbkQIwrR
V+IDpPiKBjhDXTZveWkRkzN+Zdpjjl04mfSRWL5i4lRf9KSc7uZOtskFUivKLx4E2xf4Z13+uGiU
YB1zC42XrCeSJzXtNJ1RLyDM7CL+je1MBQGZbCuB1UdyjXLuFP9O6f4Y8yNNC+x83z2DlkxlGaPZ
DiEHUBT2y0ik6VvYZjawVMbP+0xP6JbSomvP4ZB7uRP5kMNsafnArSRvYvExHfRLT+Q9lDZevuql
X1ce7yev31Qv+qrYxIv6JewAVNua5KXTQthTaG61+0fsBPmW87m7pBuju6DolYeDUr1GRv8uYyyT
hWE1FRfUuSHuUtK3f7p9ecKth2h3k1wgeTDMD45kxq6CJZNC6dxuUMys9WO/CarBl8BDJ2CS/OQA
VUkdlsVBp2alz74bnAYxLQhTRof9ibSeavfxZEPjd18g90caqzacgCBmS9tTYPf7iX1F0i54W5yU
qblCBWmh442ktQKNGnzdFe489zlKVO4Mvd6jVT6MFy1boIf75vZb9evuMyVlhKY53wa8+zbqd3MD
4pB6w7W+aMv2gp78xHxMsgeWHx6J6Yo/XFXNLSpYIhg+OXqRejNz676VljaNppynIma3RCDJugxX
Zbqpcui21AgvJWmrh9lcVeYHm+dgXprkNin1isQp5QNlrPleuFXiF5f7msFjvuTPfOeHjl13Zk5H
WDAQBRZduhhwWl5IQrhZ6LojJ97LDr8QN+RvTfPxgRXyJUZegCL7ZmiLPFoCaXGVjbTJLvlCcCi3
HPLMXWWRP+JPsmN+f53Hw7AHMprAW5lADpBYvQ2N90lnPOkoOxrj+7iXbl1/YVMvfrG9rw2ohsuz
SguqvhUfHa3OVjS3nPlpdWbDNVw/KPzcfH1fcAgm9LxIMdPT+JFdeHrF7czhrrh9m/AbkB2Cef3a
qzV7PLXTcu5dxt8090Xhob1WYah/gwEUCte4EpRFg3tMv6xvdUA1v64Y3cfuQJb95OPzt8Mjv3tv
3vBLQFZMG69yu1RevWw9yF6TAD65pAFHBOYiP8Owmt468ypGBWUM/HL/pXvtpj0zEAGm9bhECAZl
Qruvoi3qND/+QKGFNDMcuHrPQr8UI8xUqIjTJxaaDyOnQ/zU3SI7Ak0oFjwKJy/DW5ovjANzlpIQ
De59FicUmV7W9IsAO7XW5o5DmjmI5MAZu5PBcq7elsonlgD8XsW638kf0alYFLpjHUFLyImjrMxr
tqUVHFkl7LkEiydDZl1xEIrPUiITSDOpmPaNvLkjxfgUuPhQGBsrfoFjsec6q1X/LqzvhLQj6kc3
uy17T9uDps2oM8R4L77RReel8nVvSAoGqL4nQvpIrRy4cb+i6FLfzK/sBXEL36wIPNNWnILAbOiz
CKqX1fruR0vcOKF07Bm0QBwMc+TXx7C+dQS9BYIvZj6ccTV4z+/pRg1Qn9nFsA4eaEOOG2U3zt69
3SLBFngRJgseOYO3YHLnCxwOoEE42Z3Q6QEychzkLgCRyB6/Rwq/a7Wrr7q2WJayF/sxfPet+CFK
DvnyhM5l39abwaaAas0d048c7fDOjPyaB545jQTKiAhQ1/gyayd+Ec/W1lqOR/x2Xu3LO/mm7lDZ
B1flMqwZZK85lX/G14wJxFafHOkTzwEkj4N+Gj/NnbkruMMkF67QSZ0c7k3rOJGn3h0TZg5M/iKI
SbqxEZGWzxUkL5uAe638kK71zQLV0tz0+XPmBJgWUrrJTjzEepEgx0+1FWrr9CCymHeqU4qtaXQ1
TeMNYyzJGGhZXtBnnRi4Wbj71Y/8xXia8FqccAPExGO0eAEP6jl9SRasw9AjO5XziO6z1ni3UMbj
BnAVurPqLYNEU3gzAvUZFc1TWe/4ferdYmyQIzjRskRKuR8orxzpGjI1bZ2IYOrrAOHSFrcquooS
AeZ6cltpp0buJBO67lUzK7TOVt4H8SKKL/c35dreKJSZjZTlijnPohiWIkIJ7uRvfdkR8czu6Aek
V/scHzWDQshpVux8Tj2Yy50GZ/86mI8mqRGceiBfwAmxHyFMtct+Hxqdl6iKkw5ck/19oZAR/dYQ
81eMTDP9OcSiZdpIGa6oqjUkkqxIJJ7jd5NKGNl1dRu/+6sue+P01BxqnqhsmSyrvfkafk3s6M/3
LdsThk/DqkbDcUVxINYv1d0WSxKXdsWulDg4NtNHfJhaO75k6abgZcq1V7kIM4KzdTTejLfmpdsk
12THVbrXz8IXDoI9SnT9bCh2s4l21a/flYlJSn5H22C+CZ1oRzvrC2uXHL5F2rEBfyJpJC7sxYoE
imRvlpviqXhi8IybJo9JfnFwxVmfNVPdWQMdREDZC6sxn1w9B2XFAdacg+HMq5/fSDOtipX6xg6J
DsLsT/wUX/RHTzhR+RXv4TE8Vu+4yVCxE/7Lq4KXTf9MswkGxwADptI5Lvh9h+2SVJ41eHxP+Zbd
aNlsRw8OnJ36NLa8gEttRsdW2nr/CnTOM6Rld7Sk1dz4QYf9hqFWBZRmraW74AnLlCpty1Uqc5q6
1kPL6ljD8l6Cc9wWv9rxOBSJfeAlBQlSew4+k2eTe1TaVAopWa66mhd4drbia5BBd7CHrd478pJG
Nm1tt3gdcbqQ7DvjRrTVLcn1QXnArwWvjiWvSH7CrUiuo3rOYDopnpAJSBSWpQHTZddxZ1GjZ44W
Pt71AZ11LfhSdpzsH6wu7kwQR2i5JdUBkIcEyCpsDHpphrwZIrrmAmjPuyeOtaz9Cn8M3R1Dg8br
JVfHnVgNvdO/JqvRd8fO6SkrzyaRmTQjm3JZeuICdYgnL+RFslIX6qJYyWuBNM3pBcHWQgjRy3Sn
ZuQYlH8metaGxMhE9A/tUSJlmILR1ijMUu8JZlIDU7Y4DIsDvSilZ0P/KOeLSLZ77khBcpP7Exmz
8d5EY/wcnKDtSwz6F4Vq2FHgpj3sohP650Q9EPxrUDyye7SFc/9CH440iMtfvta0Q+HawvyBOf1X
X5TilrKYJ/1QKcrDKTiKvDja2Cfhmfqhwk8Dvk1m9U3Ag80YudhNo2Ns0uW4MtfR091w9R18oMS1
voJ9pNoiVqn6Jo8IEb8kBhrJ4yllskSOCH0FmXEzjTFPY7oSf5ofbdqHd6dlCACuwovl5UjqSroi
j9ng3hQXMz0yrOh7sG8SY90VtxwL1W0m6YHwCm2bYT8X5o+Oq2DS2z0pb6K8ET3jMkzLmjdqJ0YL
MzqAPOe5hiPioKX5jKBNpz5NbLydT5XXUQaJn3PuFSaiKrfcllttkYSrMELzE3IWhT9MkQfwYE7C
SpeS+uFsOzyCoXtmLgnDkDVkdixNqOxNopkc9uoEfGeEPF/yQ8ZkieFVOviaVVz4+7uN23rjuvhp
XrMfzvG14Sj7e5cetV1C49rudWORmx9WcQxocKziJzTfU/FYGK+10S/jp4F3HBXLvKhyPEVHPSFO
xIt3zAUYtKDibpe8Yb+QTlG8RR+4xwLGfholgmPMtvnEYh6bniEvudEYUO1HZi2nMr3Omd31lHnN
ylpXjV1DCnviRIhW98LXnPmGL+mt/OIt2TzJ5nJovXvusMMZc7do/B4OFx5OpHyMTCgpAdtfDNJu
XcbcLJFGR7gN9fKhe7tECciOxWN/oiVkA3CBuqJpz98NcRg2h0f4SekR3iFWIh5jP+X0N4Fw3M/6
pHzzGQOlP+dX6vLXuDHtwhHFAWEyVyNYj5KXnRuvNROTF5G5Tm96bQr2FvMWQ6IVN1TFV+74dGhd
2a3CooOnkdc7kYnAUmgJPnK/9Z+fmcA4xAJtrK2yUvfRgkfrAtVmysh4Y8XAxgNdFlFA8t+p/fz1
FbrD8nGtBE5Cwcjv4hoeBmqb585+HniB9+7Ygui2fFleJcJKJ1r89b97AWDoaE5NU3pAlv+PBQBM
wX9dAPzt6/9YAJj/MHEESeBlgcn+E9L8P4Yg45fyCuDzr8XAL+HV7/n/g4bPzlTUEb6y0P49/9fZ
v5NnjUZW/+cD/k+E8+Bo/5f5/+9HDinxr/N/S66mRu5gms3DJhjl6ZR06cxLaS7eiMNY9aJ+GDAz
eSMzRq0fN0orLVSOZIbcnScS0xRT71nyeDKD/B2CB/dlbryXOFplhK+1YqA46epjnY8frV4eUsI1
4SFZXQWjhKFQW2PdjRMfzcGrRutGUCCaE2M9gTLNVenS3NkTdEpzkekwJmt2c3qrmBGf0jL8KWuQ
+RlvY9PPhs9YLZ7TotkG7XgwJe0QmcwW0eGngvVI0dt0AyfMhIA/Vx1j7F2ZqLlmXsl4pIsCL/wY
nAKdA3NejSEmpQg3f9EsVP2+iULjjbW7PfbMS1oM6ewpOso+BEZZqDN7C5f9rL4L8LCoqOB9CPV1
FH0hZ67XCxupLpCzXtv4fhxZuEvB/ADLb0yuDYWJh1FlzxmcI4pkis6xMH5UJFStNS0sgm2kkEc6
joRej8tGrLcDNZKWlTujojgSKsZbwTIFS2Bmt1gffLbvjK/ZYtCAi8gq6/iWDsQ/GVHyLU8Yx6W7
ei4tRAkgeU2aYJ3JSoJ6tCoCRg0rlmT7kd28zARATlpvwNKqPiKiVepVRBCzJviIH1xBqU8tWEFB
jI4WdF0irt6ssVuldfgeyTpL+pauvLRusO9a+97LN/hKkC+ZxAV38adWwNPLoleW0qsmF+cUb6hY
fiE5m2PYDLUXI4q2gpuZ1xDrIyzaeCxwoD0yP7Yp5/xApIlppLuGTXFsKU8zkGIWpQw6q4DYABOT
ADaosQ5Sdxjwy5YcsC3bEqkikpWvvVsXJYGhNrS6r4svsVF42sRQ2Ko0/y4dM5JaUxJfBexIExNo
Ux1vhXSIzauplKjg3uZIWg4NzVCOhit6H7SrIVh+w7OmFe89RV5I2ZoUzTIS5qWFQOy//HA1TMSb
ILwN8CT/fruq/YvbkrPT+OvX/z5cYX0ruois6J9Og9/a1ce5a2iQW1i+/g9S//fpir2AZKH/v5T9
y+lqig/WPvQoDlkugv8AowIb6n87XX8/dOtvp6ue3EFKKeGwbCivqq+xPoH7spsUZc4XzBHed050
TAreYsKxrI41W/9BJLTrfprLgwXrDpsSnyzDxD5TwdbNDkHptnq7o5RBsfRpbDRyMr/v84KTRxqO
rfBkVVCDGIvbw3lq8T2BasJaFLutfIzSdyRFdmCK2GVuJruyaILCPayywVhbLi/ctn+L8q+Jopax
FaJ4O4UFVQA0Iuy4D7PNw8F9GX0CpRezX0C8tfut9fqgINlQzxaS37twKfk4JCjHsl9nV1+PW3ZW
WnslHOhZbvxBOd0nGiox9mvt5xEeiEvQ2PRIV2E98Jc1H6CIFhasGe340/Tc7NvV/dw+FW/tMd5o
254BswwOEDnO6U5648V46fGSg+Yjm3F0Uq8hFCA5Ns8q9ahhI2ZVlgl5pIGLm9pK9t0LTFWZUfel
5jMG8cDPNrhdnst9/gtuYzTLsVkZAlCoXUdySPnTBQ/sU8IKmoeQ7ohYEjej+ROoAdMbZ3yiLE+w
Kqn4GLKvIbjoA7FvCqKVXXd/ZtYr4VXKHRXULAAY9PDwu1kaphZzKSGBsHXIGMcKGxT2CH8DganP
ipyy6psxwi7YZzuD8ZR8RnNF7steOgZeszHP2W5gnFDshGOx6Dbdsllqq/kobIpXALgQVwdyGPhr
rdPnR3Blsq1xnX8aB+3Qv8bPDK188ZGA65lYeOnZCVrh1F+La/OU8lHlIi9oP2UR18FWZvepM0p0
S9JAnhjf7go/3QTrYF08Ka/xvu4WmIjv4kr4DBbBWvXY9p6Ml9a0c/2lnBer+1ouXEAZwy5eAzjJ
hI1SeRKvWVEkLac7NOEPTQSDUQYpn1noTlhjuHOiRduutHAPC7Bc8z0B8sAKRyVwqhjSpzTads28
KNvL3yKvQF4B/MQ73fImSU9J8xmAWqCVePyjn0sNkEpul+pPyPWQGRZLghomIkkPbhN5BAfrgHom
PwIh8cgEityo8Lih1xExOCfB9KGWa5VXSQ47ZB1PxVFlQySS2/hoXWj79eyC2u5b0s/1ExCh6C3F
KoHHRMyXpAWX4zILTq25FgSUrrNboh7iGcNGm3xWssN7VoDBwPu9RgDr9eE+Dn1p9gNjE0q3cBkp
CAhnHiZgZkqixp9Yu5D0/SbtmcOeeU2+gEPRXjDlTTfQ96xnPJ7z8cL6Q9Ouahk7c4SWWoEF0ry3
HVXbVLDbKmJY/m4sbUNMJjmNiEIw86+xX9tzszK+wW3EgmbgkGLGE4K/NzSHSq6xrpG8MKq9jgFn
qoVV8BpnopNRa+nEbSyU1h+iWxwvNJgxXwllD5tUzUOW2+obBUdVlr6oM9OPKHDYI5YQPJP+SvD6
LK2H5BZUJ/SLbHuYwVsAGhpcVdHZmBzYbTnzFVq77fjBQ5dyytDnCtuhUzXhRuuRo0yvBjqTQpVI
TvvsucpLCZ5jfBSRKWDigWqNeG/6saZvNv3i211YguIRxLU03ixlMZbrEnc2QdCGuk5UOBev9/tN
ms+QlTvTy0hAmBatsmvqO3yj2brFqXmoDZLe40WOkJMTLKvPIvbpGui+rTxsnB4nQ8euIT+QbJaK
wPX4BZTZudafGgvCfJeMPPW87NNRvUnKQv4cAy9BZWDL2jKZn/qFuKzZ+s5u27ksH5puz0iAJp6U
drjKzHmNn4cbSXHG3BPiVax6+BHiYd2Me2KaZAWANPE+drRpjohCohucCTUCF3Ps2RiN8d6obnBU
y5cCth8I/yJcWv1TAsYGhnLuAe1mri0/36cb2djsfTIe7L510bPOB2pSnnuCFnKvSw7D0tTXDDd7
0vU0pGlwlpDAObTG9MWJ9qKlixrtjOJPqE995sN14f5310YopukLcd6gE/s/SBSG9PcwNmqjv339
79oIYw6paY+iS3sgif9cGz1w+bouYdqGPPn40O/aiPKHJlijDAJK8HhAfyjP6DxFWaXYoixSYE3+
RyZMSaWH/bsJ888P/e+1UaGZaVdI1bCsvqgZyOB1HwyrFYIV0j9lcuQln7yPXbXkBRpd7rvyVvj9
odsPz+k5nz2UvkiGRGhSjMkA5zLOew/zJeeE7CjlC1FDtsUbwFGHRZl86G7MRukpjTeBvM9KBsBo
XlD6SPJSd6WzdK4mV3g3HI1LRVwkCakfXDOeUjkY4wwNSKw9/txRIbDjmR36TSnEyezSM9O2UUQs
iW7FaxiODOyL7yayh9NwatbzpWHjxo73VWX5Fz5GpQiEisXlh7mM8/xMDXCZx6f0ELviS7UDBVt/
iy/M69JDuzUX4g87uPTBjtOCNZulKfBCRaUkXBrsBW1Is4B9BndgIi+7MrsRUtBrdDC59pXR0TE4
FYLanqBYOv/VbzEFDgqwb95eNAQoIP+duJOb4V9mO3//+t9vMba0fG/CftSHSpPO5vdsB7ABzTI/
F6fcX3zOKDhVPHWk8IKJ+avPWfsH34a5jqYyMPr1nv1P2o/H4fD3txgPnXeyAkBGMR/Zin8Wd6pC
Kfdm1ffLqTqOB3UXPgc761Jt2SqXG3mytc94H+6ZhLOIHhA8fgoHVGrPydFcE6ldfHFIe6OLDoDk
rcN47LJTZ56sfmd2R17smmB3LxZc6JfhvqfzTt56qoMn+hStX3T7gu1SD0fML3jfIgMQkX5vhNyX
3zXmumxXzibv4n6tPvMVxZcO7w0NXfz4kPyeLvOS2QN6u4WUHUzNFR5u/trXaxZfRPUQZ56OS3QZ
CMHotT8krt6NtGJ2wVTIq+5r4wNxBit2XG8TrbmDWhAsQXyKpIvaPqv1Pl0mLTxC5j+mOyGpw1cx
46BykMqHYJysFSi8svVb4aoL+1ml+n3j8fHRsvS0bVN8qld0JDzYQd4N7yNKVBxsWeUE9y90nwLr
63uGvxa16YqPtMG1Zj/R3Y/Cq/DaUSGh06e8FA8K6RvGmZJOYqPYO/k5wU97Fl7Nn3H7kPp1fkJh
FmMQ3AW4ElFB4R8vHSN5SlSIlKu24rg6GV4Y76YzLjoeZ0ksR/VjQdwzdBjYW2q8RNvWRwvvlVd5
mfoaLEPJVW66+5m8jDzfb+zEOG/7ZROuK/ZbZD0AOdubT3xQPHKUxmgJn7q3wnJHDujY7fBwKYxX
YOGtDPSlj89YzfuZXA+7gz+BbPRJPCr5ks0G6rNsY1CWHUmKe5uOMrrLyO8pWheCp76hA2w/Uh2r
xC/SXIBO3ybsZyqdIfpEf1i1P9JwS5QViETxzlN6yXMHXyS1DoFT8cOmuZO7Bdto/v8i2hnhLmP3
qRxDGOoHo0GrYyNZe51lemCXOlh/NzoZ1B9kLmrpJ+kdifCjDrkHNimZeb+26i8ZAzrZFWCACr9Y
TscsdVMasmF3L3VvYg8n8QhmttcsHwPzA0e96TfRV62uAi4Am3X5jkW/3mw069kYF2OygCXWG9sq
XIfyVQIKqC1E06cVRaZB2sZMsO8vjlqCsvOB/ILRmT6x446kHXWdVG6yJX+9u+yGua/S6Qne2G0J
m5g9hnBYsKuCvYqN/4fSszf2eehSFoaUmyBBP8dFXAGfh6cRu1Skc70nmz7ZlYp7/8rfmmBhYkzp
tyXLNeGnCzdVY7+P71hD8ETO76JLKm8aexAPCkI3z5rTrcQtXMsexXD5VrCA1xFCsTqEhxdvugSh
5nI07JrhmqseiS2vyZ/xG5aLj6Tlt/HdWjcqGlWwJCh50A6kjTvylki3qbRveoiGNiAkFsl0G1y8
GqNBDI0/2s5wJBRPLhsLsAlPZPlaMYBNO3yVRlgAi/oWvLQoA13cR13vN6INI4q9ubaS3hDj0OEC
WKgJS7Vhv21RNDcvXN/TS3RjBY2UQn0xX6rTeJiP+QdQZGETsd1M9xa423IBulK9OwJIBbtVnNfH
wuUhhLb1K5pvKvDoqJU3ZsGviFSbaAHuquCLVulXXTjaE3KL+AW2yXgQEYXQb7N5fMhDKNDX6t56
0s/qeTzqN+PS/bDRJSwU7fgn7/aw3SJfL8kmkG1Ei+qJ0rv8STM7fp4fzfwFGN0yATx10FaMQhs0
RxNkLgp4O/hAg2Ci8+hoNr2klF3zDlUG8IvTFMsS2QAKZjTsplcSPyptBJ4QOqbW7Ux/wGdNlMKE
7uqimbtw3uUEvd6U+5mKnurxsR4vEAlLsm+YiHX+i0t4CCrglmRd1AiikuEQ/vv6gtr5r/XF//L1
f9QXVNx4/vnGv2jPQOR/1xf6P/DWi6yB8Ij8qtT/XMKTTIJ5BCcYsIBH7tWfSnhZ1yg65F/1+6O6
/w/qC0l7jC//TF36+0N/mEv+ZB6RBUuTYq3JlgbZBWEZ1EtBUK5NgQjAVLutpXcPM7BpV+I+tBQ0
ZSwdMEhoee2MSbgYOySxfTK4pRCTRPKUYrDvo26VGxDOBsQjuYYMtVrUubZ9YCFrjIdijwCS94/c
vltmzskHQlNXXPhMy0pmXJLiIBmxQZOoLIq7KQO7plULsbwE041spFXIK75J4JNqIqlSDHxUbvWM
e7+qXgb2HIoxvxTw3/Dmd8+1pLP4l8V8rRbC8xS2h1EWzhLqDzQOdSoveqYwklz5CrxQz4L7ZAl6
CwYtYHUzGe5YSJHLfOS1heerPMQalBxB9haY8aKZE+xyZjUc1UadVw2ZDn5SR/V1llqGKSgBIKMJ
wc3CFxCL4jaPKk/hkDITqMQRUxwyV7r+MxoOCXuKjqpqeBnMc6SbzLE+kxbPGMRlzDPa/RqOMiAS
tPgKxgHE5brJPlnW6cgTe8YFGFlHdpd4WBFoPoKfja2RvdEcuroaOJ2+ytqY/KjKnZDw11Lma0w+
7IyPp8Oo+aWu3g+VXCJyjEr0JeMtblCRm6F5DUphKYVx5akELCtD5QpxzspmWMVzvRSNXLCLGc9E
K/qt9hF27bpPrcdMj4s5LPsXve2oiOaGUWU++//dLcyD0gTJCIsaf/j3R4yi/euUQPnb1/9xxFj/
4ABhRSLCAFGBi/xpSgCjHr8ab4Tfm+s/pgT0KXw+ARv/Awz5Y0Sg/eP/cXcey3Ujabd9lT/uHBUA
EvaPuBMe73jIQ88JgkaCNwkg4Z7+Lqi7rliqjuqoaU0lkaIBMj+z99ouVDkGRMIhmIkn5G+dL+7c
n3w9X+bwvi9ft/fL+oTH1gnDMZrQ/pGpXVfHUhuBE6WvFvpzOx/vcs26ix104jJB6hNG8cEyQIzp
apcZLPTK+rEl4tqOLewow2X0pmMxK3hEvDPH6HMUHryAl5a1n4ZHKUa9MxomgZm5c6nK2TqiXdIg
P9e2sXEMIkHLob0zPVrxZGSynZ0CuL1pIk6+DWlEy2eam/NQJ2JJ7CVq3Absxa7Ae63i4ay1KPg1
benyzgUhdWS/chhej35M5PxdTreRpnMe6jehH80QNvB4V9RvWZ7JnVNqd6KuHhSkRr85Zp2z7hDG
ZhW5oWVkfvYpcrX4INxmZwnnQBwOBGZ4F9n0qbX5LkzqXR33W/LeaAmiCaOf7e1LsFCks+4jAMi2
Qr4Ue/VbHLgbGVdoZj3+a7RKWbYnG2gvrI+pe+ntYOmGd+3oLf0aoW6gv6ITujQ6BocUYgb7XF3W
i1yrNjw4eKKavZ4yo2DUYuImJv0IW1jGjwBOb1njcyNvw2C7pDcsm5jJt32HWIAIKAdpMgc5Iyy4
FtVWG0iGH6JzanWnQpmrRvgsdOQpQoQm+Q8Iot3UWrG3UsCfCaow9sMV++MWoTaG3WUU5NfxWB18
mHFpqmDMO3uP9D67d7Z1md/p4C+sioFrnyEqUE1yXWjGvPrFLodhbuqd6whouACCDNh1BQOG2h3i
fsNktj7qLjhsfk/45xpU06R2FCQKVWm8j5LwuSlldfWPPrksDgK2rcxJiNv5L8WRaaFP+QNp19Z/
/fifJxdHk4FBlqkO+RxfSLszktLVCdeA7DiLZ746azm5bINE5y/BG18OL92FWEfms+ECG/pb4KL/
QNr945du/TJ8iR3OlHokx7MssLLZeYpZn5Omh1a7LCTRZG0xrjzfvFbT1kC3adwPkmx0K9rOC9oa
xXcbFrt2zLdZb4GivU6z7z5tkkISicB91FHUxhYQgk+fpYpX1zud9ZHNSiWvEFSXhceeAy207y21
Wlv21WOLu6nDrSYNRiSuuzQtcnyz/uja/a1Xp7cKG6xO7uIYITHsHw28TUQXL3QVrytakhCMUANv
B7G6PEkjOhvCXueOeBc10t/WZVPS3mduvSlEvmkUXlta7EQa71ZUrOfM4yg9Qw6DtuMvhcIiEcfP
Y+adnTr+aPy3XmHo7+DjFOVzoItzVHvLHhNKVnXLNur3fQBBu++WWZa990lDJYPEJu6moyPKvZvb
A5yMnmlnAaG/VOwmeLuzTCy1qroQjXktLPon1bN0BCK07wbWOLQ4KhBPmaRTlDR2qk0evBDNb+k8
KsdeuuawcJLhI9HQ8QVj/U0VDC/0VLsZTfSvnX+SunxQunuxa5rWqBVHu6ZMkqW2r1ICRuLqhDoB
NyIgJ0YlbFpIVoiThh1JdvJbH8qGri8KrcVE13z0hkuFjDAYbEk8wmySkbtVus2UIW+fQCPR+iEh
7/3krmHw5Pa3Uc1pycg3GAyQwuiBMnKFrM/aJFtWW/Q4Oju9fQxjlmNxPf8Y8sfQMy6QkI75iMAc
5aRhNleOqJfgW3Yz9K1C8V9Nb2Fz8O18a8M+yUaMne5hIPDA1MLFmDOfjjOXRy7fUhwatXn9zz3g
OPDZicwKEwepnqH/lwPOtv/U/f3p438/4DyAOnO9ZwL5+zcq8+d0WbAKsm2HCbPJScVu5ffSbCaz
WYKDTPcginPPfu3+yKE0+DudcEs+3v871Zltz2iAr9XZr9/6LC380v3p7mgjx8677ZSYUC0oayaX
5WF4N4agQrhO2xZVqaxPZZujqSX/wbCBN1IqVS6Hk2JQgQR9a5v0CsYHuVhoz8UlcJj/VQW0EJV5
W1RF707Hh2ZEKprB0puIAY/Fc+tEu0lA0+ptgYmoXncgtFOmhYGJfTlAeZwgM5QZoeQKxTHTlEwz
Fv7Q0I58JKZ3ljGwLL+QrHac4Uarg9uaUWIYtw9uymnQBfsojI9hQXhWF+IoVkgvasf211adPtW6
Rakznjo3f+9m6XDLiFfW2KqAGDqgsg1fEkQyd6mYMnPOzb5wEeNGyWaS6uT21SHwk1XBfLAzGaYB
Ji6R9Yl5iZzZGz/qgdk1xiEqmBH56U5mRAqhJOln7w9FUdtS4LC6Tvq2IfOzDpjwCBlu+pyqRH7E
5JM11a2jOUthbAfWy019qqg9fV2tDGctm2hvTtdugjMLTbNHCMnEsC/GwJ35zpKV9lWKNGGCm9wz
V6wxCvMsXiGZWnjhYwdmEjjooWeSKJFXOkgvehpANsp+9zJqJy3Ld1UcY439sDprObbs6Lpp0VDh
BdYW5shVnBhXrRWzTZiW0cAaAWsbEY6q42dVIDu8uMFFY+bVq2daZdBkDrv9fD1DxUwDBTafHDjr
KaKmNO1Ha7hOxHvImjAhiGSOshY6m4T2Ejucpzw0ZOgujbpfjkouSx6LkDxl3wxPtWo3wXRtuUwR
mw8LvkSfrw0srJywDHYx/7nilDP59AZxAA197mNiG9px0YBCMKWC4cZz5X0I62ww+fZx0xPd09e4
QYaLwS4gJEWlLh9texN71pUn7jwmxh1rzrF9BYqP7UVHzwiaNd21KSHakXM1YGPsS7hStAlJFjBM
f/KycxTjCgFyXvPrsgVRR622aAjFgiByNZng5DmOx9a8yoniqMS9Hj01zVPkvHv4DdBALr3mfkzv
kbEuksbYZppc5NZzY1x0VPp1u3a7YMHCF5sNxbT9PKbwdgx+9KfYPef9XjDzdpzniP/MJyWk0Pk0
XDy29hQgZY2rV2d24RgNT/nsYmeI7GI1BFMXhTPB9D7nVcsI9lGty7hhP9r7ASluhT1TCYx51ofL
tqFS8CMQ0gzIExr6/yj7SPCZGF29dAkWZKo68IJVeKfccrwatHBZTjwrkhWQhMU4P4zTBbJ8bjXk
b34y90ZmdqXhkihMB1/2iyKoI6256AibzdU3E5RDFXarllFGSWPVxwbm9+9xxm4XhpGSd05COdYQ
tZWZJ72VOFr4wIR3OdzXava4fHSIjdTcC7JBEJa9Kl1txejtylXfkhKUxbvUh7WFAaAyo1Xt7FMU
V4N8n9hyZTrrDvmSlAAA4g/dIj6MpLEJbJN5TWw2wuV4wRzsSsfKL+h2nf5j1J9SNa5cNgxmnfNE
g9jDVNdZJHKjfWrqcp00+wxixqDd0rzzY9QWI7oaGy9phtcifmlHhGchgQOK07L2EUd9jIh5YWPj
J8XvWm2leSfHp5otT6s/lH65jjlTPOoBZVNaQLEAwdRn56765NriaSWmKPrm4PATcrxqsEdTtq0T
fv+5vQuxSHvSJ10BI4P6HndvEy+pAgljaJeMLywKsCIYdzqCrSbm8bFYOlGTloAmkorTWN1OPSiN
2XzKk5WV+ns3vE2yq6/6oL/0xjmXDynub71+qMrHzrst2HH0DaUlkJKCApT0Mp7fUh7q/lvNAeU1
nzlNWjvc+NR+Akth0EW7gn2XM33PGH+loQ2fZlySR7ks+qNpHyc0iDGqPCfEJ0MbPEQrSOxXJlbU
dojXPlpGX/JweN7Riu776cNHRKVNxJDhW/EvdvoAV7mfv67kzIt1GrvrLLB3EfdJZ7KAsVPAm8i1
jNsS46NF/1yGHQuyli79Y8p4WKalhwO4tItFino8RldeFBgpn311S3YDn8VamXa6TJiOBjoCBuh3
YwWcp3mDfMmRMOJ/R52gB6sYTq9Egd3530p+CwFHZWuZO4XBrdYc+Ou4i9ijJfLi8qNBtIkqA3+L
f+5gubUqIoLKYWSBc6WHW5Yb/Kw49Xj5yvR72QLyyTTrWJJ1XDDdAH657OL+nE/ymBb3VuJu/rll
IpMsqLg0q8IxSUSYq8C/EiEAffpzH/zLx/9eJvq/4R9hrO94VIMzE+rnksD/DTjvnDKJA8Wc/8nX
MhFVAPsDi+55riUZ3X/pgylkDI9RnjOH44i/UyZCd/+lTPzlW5+Hl1/LRKscitgL83GrJ6N2lbqc
z6mR5tjHbZ1cJtIDsmRieTp7DpApW+VzGbYvRfIRJIJUJdu7Ntv2NndvSiGOrcaqOTNZdUogt5OG
ibDPbqT9UbI/DfV2N6XmpWV/SnCDO+O3QXNnM22ove91TiWRhke/1heaCi62qqdtNwCTwKOCQa4k
RmCq5RISHQRqBIaY1yY8spKR0gA0MniVkNjCMrxE9fXAicTtMr5OrbPMIutda7xmUUDXm8p7I2SR
YKZn9jBLq7cWnd1TPBYrn11nznhwMjQSIr6PjrsS5IY7AQM6tmhZCOJvwgSXCv2upPuahhIUQxT7
gFG6T72SbFTjU+x7m5HtdEkZBFUc2RR5uR2+/VLb2YO/7jL9kg/G1jSxB3rxyu3EftQxrtflKklx
spUxKgKfHX3pN7SgpfXZy3DVDhAjBrJ+XRlfSZkem+Ddw3/nq/LGicZvXkcwRZbhYJ9zNFpcy3J6
N9z5OvPDXRCja+/IqyaDtj3bFTwjt1vlQ3RTwavLUgSBSEog6/WBvdcTvJUO1A/D2gktOWQlXgnr
c4qQc6L+rXsMi1jOPYPazfLZ8kYHRFmxc+ONahkDFEjH9i7p/a1lFqfAMdeWTzcfpQ6e2BKEJvO/
Us/9RTCryBmeNKNBNUTpMpj00F5Y305srAk6hmRQr7w2g16jr2xuI48MvXzovgsjfjRy781CP2Ak
ybqOeTjwHSGn14jsS2NMj5NF/kUG4xI3yYSvvmsPNSCBVjanshk/J/gEI+lkOr68snA5abkxmBIw
TlmqptqlY6NQyBANCpdSZz5gjvIuqKdn3DxnVxBEPhrHOEA2kL41tXc3QOepzPx9qHo2NpaoGEB2
7Ek6POSeXd7bssQTmm781j63gfONh2+jU3D0MNEmKkm+zWXMpr3KQ8TJpb8qJN6elLKvC9KtqMOd
gxMJXnsBOg2yVhjvg8h9FzLZ9RqmVGS/bfrNCrNqM7DmZ+0lqeb6Td2Tp0IQupvgLbAVsXsSTFJO
gVYV1Ohjg4W95Usea7TBgyzsVa0oCKLG4PWasidyDE6NRS6JYx2ZpFpsrLUCNV9f7HMVv5bt3H5A
VDXoapKk/16FlE9RZV96oqXkWBxjxic+8nrO3gOrCeilhKS2XFy6VT8i8X8QHozVJj8q4RGraYir
XvXoJFzkEtred1OKy+DcpAMRnBJ58YQ4ubKHsxNNN7rGLIbhLgnx1n40HvWIdsTWF7ELP0qP7jIL
tOdofljpvBBHE8ICEl497KER/TD5Ltjb+kshg7fEL+/HkJ9FMh8viOA1827CTxHRKvZ2vWmaGR8A
z4Jp2MBUbDS0J42oezP28WtlGK7H9wTDRc1gLWfAljJo08L7KhYnc56/ZQzirCRd6laI9BeAnj/I
U5NNO2sgFI7xnS6jtcY4z2SsN/WPY+l/mxj2tQz9XIZ/WUHRnSr1YnfpuSsCzKTjt4i8KgMVFPse
EqtdEi9rVDdGt69lyexQN3ZuHb+U03T4R1/tNpt0lmRs4gFq/7V3FDHen/WFv378v692T/+N+Y9l
WXiECNlByff/r/b5r1ANm4SskPg8r9p+Xu32b0gGGM7MNOYf1tKvV/u8nKMAcWnWf0gD/sb+3/sP
8sKvX/n85X292VtLNG2pgeYvWADZl+K+fwz24aHHMX5dwT2k99kzd2UnHC+6Y3px9sjXd801Jh5m
QKTpJkfZL2dPESAEdnjeApaRSrcg1/FwbGGmecOGcLjaYKKzwHhhl8v8FN5O70wsXFglnNvjug/2
8zDWxcVe5d/rrXlj3gxEkF1p8V6dgwNMo/FG9xAPdRv+NP5gw129mv66vCP1Eq+3QKjF023yv5Pe
fP5HP8lMfB0E44ZjzJXfXxepaEz+VKT++vE/i1Ri0IXh/vtBdvnI32eZLGtM9j6epVPGolRlyfv7
LNP+zTZtgNAYsn3K1a955/ZvyGORv0CNs+Z0xL+1acYx+Oci9euXPudZfH2UkRcMFkImGCJecG2a
zcp25nSwcJUrEHGOjSG/HAcB3bB69jSmHa71wib8W6FDsw8mfVUp/r0h7kZMrLa+NlIQC0F2lJ6/
DYrP1IN9rR+E/cLSdtHJjHnouOkDFqLsHTdSg7jQUX/1TK3cCfl3lWC5SaYnHKSL3J4NFyS4JpjS
7GjdZ+GRicl15zzoVrOrZ32l3d1MTrbOE6YvQ9Dfk4Nz1GrupJB4QBYOV5bDWIrQmvtxqJYGZISw
C3kPSn/ZuM2+svw9TAqq0enONOWlbLwHf3rOK20d+nNi+9B/wihmsGCsKtGx0R5PoirXKX6pBu1m
4lP+xSYQa43wRQG/pRtwX6cZkdSj/+6wnsiaAHNzU7yzlV0nXravB+p/pQD+pPAZYjQ/Fj15AaHN
aRdisFYadNEKpIXrv086mUFpDYiafQeSy5zqx9QTArdrtsZPjSD8FsebB6NNo5HVIqihfCFatg8s
HRzX95DWI2MQ07Uf2nA9NFT8NdFixsVUzFaoF8MR6yJcFE1j8/Ne1w9tSroxSepMT9MZp6kX0UYl
5n6KXEJm22XrBuAiUNa2xk5LrEdfBrjlJ9wGbfaSp+J2sJO9yvrbMiKV0nCK14T0M4Y1a7OIyHY1
2hpuus656BJ6Cx83MZKN7wcnE3Nnl6IskLEOrlTDQizFGo/1nT5ROkzWdGinaFcG4Vb3CxLbsT4M
fXhMhP/Osb+xZHhvCmzOXBzTqeZBElzaEYPVNrdfxkw/doha3emjrICmyO4zVoDIPc1bpRW8Up+q
NWbS1kTmcmIgaVoMucIfa3AeVi9ahlaydspO3vuiZIzbapvJT/Yh4siRaWLlgL3s+mjTU/JntX/r
a/azhimpdR+yPHnzjeFQ9bDi6gYiNwQk1uxQP58M9z5Ocn6DDIiKh7w6Mx9a6vSDafui1G1LLpNk
1BBOxEKK7wV5VioGxaJvqthiptJtmjHb1FFJRd+0V90gn2iKebRs7h7PLxc+w1fAeUhaLp6PW15C
WcNB2KEFB8Fl5i6vtKBfqc52jeEe8XRSTSjkR9pVqZnPURIM4FvslyTDVy4FjZNVZN9q23uPp+Ks
h+ZWYyJc+kw2C1Etq9o+lWOPvHVoADGBQm2jJ8cePz2CK00GXHUEX1Pl1yVoYkwdiBz0fWt81/ks
i2rYWqXam93GH5momi+DrxG34e6q4K1M2k0fWbfltJ/4dz0ulEC3tpKJIBOI60SHSYAOArrEykHz
YGOn7xwT7cP3XM3ux+q6m+ijMvxw2IRb6KTJnZOhS/UBu09WqDbsGUdSQ2G9N128YyWys4JhaXIK
dXpzPeeVjnMzlGCBZHVjuoweHXCaeuvuG+j8Ik63VkjxG8g1VcploJjv+QbD8dWfzKcAtlEw43vl
tK7JiIr6U0CMVC0ReY2udyjjYRESoLOQYXpkiy/3g2fuvB5bQj58ZJ2JI0YOh8yhMP9HX9UeXnpz
NtTbggXhX1/VgML/dFX/+vG/X9UY56k1KTYFi0T/R47Hz6uazaGh6zZJH/Nq8cvaEeWXQTgTf0Wo
Gp4y6tGf8ySbeRYlJ5/Q57r+W556NG9/vqpBpkNqoVLha/R/0VWUNGt2UCm11ewxZkefRd6eNB4Y
2pNyNmYI+0505ziK7vOejnTKWR10A775wTtmPmQ4XCmpYdGp0YUO4lhkWK88WkaZOyvJhTaicZCy
fG/T5t1hHeC3zb1y5JYf1tJW8iEaLZ5ehtiGOASK19B46uKGjdSOMHsa2KDYp2yaxsKGal5tCHUD
6hFfijR5MYbqzXGRXidFvwojeRSWujZBEOV2SLp69B3xw61f48GERd43/rNnplvNZ3k2gr1mgNB4
9Uc/O6gD/aZW/TEvLKrip5SjzOtqlASHsWmXc2yzNT34frqJI/cyDcOmjR6dihoB9Ah29zyf7gYJ
P1uPzRQzB+OXFsJUF63yEiluab/LAYZb7Q0LBamW8dm6s7vPEghz1z9PVnOjGf2GBTRkXn+tU4FY
odhWjQt+ILuuR/HIJX6ThOlyzHHUiVjsLaFupLQhwTHHsLsH6THkITPaJlMuy8Kt5U5bl6FBoL3G
DCjoLRc6tnotyB+44pZVRjHENlGDkti3G5+7PGIL1ym16DViGOWd6VwH7X4S6PSH2zANGR15V2kX
bWUlNlOP36Kr96Pszi12OJTtWzulY7DaK0SGOMkxeMTM+sA/Tfp9TmoLSuNLFRiPgmqwcYwrZ5zT
6l8sLsqEomGMYj4DnCYGVhX2nzB+K9S3Ukm6mQmEQXbIjc8M04lTZ6u2LLDdiCtH7uqcGGolNxPf
TKJda8XOxrOdTRfhHvIxhOsenwZW4H7gruyKMDKpMzckmWJQazO6dvMnidd+gJfrAEvtU5hyqIAk
dAeWwy0mpwiSTNQD57W35nhBk7YQ0oUAsfMHE6D0HCiWwZ/wV5kRAJ1Xe18HQ1oZNzEHrjvZi2Yo
z4x5roCHP7ShuQ/JfS15olrr1pxZlfAUYw0ogOesG+yFTgotP+r4OfbAfuxE+jutxNRjV3zDYjBv
3DjmBaAUnQiwR/tTNCwGiubNYDmmm7Ct+1s1lpuolMjq0q1BF0nh6tXtW+lNt4PEcskcr8Zn38Af
TmW3q3TWQaqjhWyweuResM7q5qylDOuI+7lLM1I53EnRRWbhGWs1eFYsDfFw7damcYXMeQPgdFE2
yaGLKAZy5fJCPapG3UZcu3ZFIHA/Rweh1iEVkRITweKQWzyVhgB5NmnIErVdocTacQHlBg6CHjsa
MKIzsRsTbF3QCdP+pWQKCa86WYlQHAfyO/roXiXVVdC4O9PuT9XE4E31KwWQvalYAMvwNdGma081
GxHzaAZJeEAFzza4hSSYLDMTdxqGjbBTyQYX4fMwjJDC/+H3IOpCelGd7I7/pi+058buF30hl8kf
Pv7nPYgJGms2F96f70HTmAlcLHN+V+b8bFkxXP9BRPiHe9A04XmxEZkVi39LXyjcebryVX7DZ/n6
pYtf9iqu1KQeFtyDmWBXOv54EBIj2vvQOixFMxHxoOQ8MHmZEhzXLhMeJI0HypqfrEa0oISNayb/
r43ODJhH0OJRlPMjyaOp8Yh2PKpDROY8oxEe4NhIV0HeP8uGVXFTi+OImK1R4qg7xbDq57fA0dVi
0q215YX7hNckm98XPyXDVPEKGbxKzo93an67LF4z32z2Ha9dHjzmCB7rLCyY/CQIX1hY8pp68/s6
8OKy5VqbXQ8yITw785udzO+4b3V3SYDwYFDynBv+2ov0q6BifS7nEwJl7o4I0Z3k6GhDWkKOkoIj
xeVo4Vq7CpzXIIs3MQePksWm6W8NjqOI8NLaqN5KjilLBEtrAHrM8eVxjNWjfuPM51pYccKB9/F3
Yj71hvn8kxbyZQ5EhdkNefwx4KAUHJhReik7QuzCmZQs9grsZcgg12sl8ZX2glvyOJTiJuAYjvVu
n3IsFxzP2E52Pce1x7FNdG5J2pfPtSTGC3E/iCIXMQd9VZRXMQf/GN2WOMMHrgNJ0zZyPdRcE4X+
5OTXOVeHxxWSt8bK4kqpYojANEfCTU65Gd8lGTG3CFZAAxU7UZ2FoqziipJcVfG0S/l+Gy6wvMF/
l5Zro3zNQH84ANHqZqLvj6ij0mzd2E8lhODUPEw087rlQZnGwEbqBFVHi8tffQ6pOhstEo5oX+Jh
00pjFeXm0sKBCPonbUFlat5N1durNHBvi5FyYBZ2aDXeSXOlesaDtkYL3O11phFui50ZNRZFV2Q/
TwqLf40sDOrtkE9gZbJ92OL0kT2R5sZzEmksgrxTW6fIRvv73DE3AAjubPWWYq9vGUIg3ATD89l6
BD9kl4yLo9QuccKke6BBuW41YtlEuGyKUxgGXKsHo7gpzYSXAV1WFm3CJjpE3XXcbFPskCly9h7z
ZkCki9XH6zBvXtSIYfeF0EdM/BL6DRKxElum/GgUuiIkZIdWIF4jZGyFuh25BUrXR6dWDEX491Fm
bicXvc/k1VuV4HoMcxAkTvDQmM2xzCSJJBuH3Ig8Rzw2KFyQ1UZlDwb2I5nCGI3rhZtNLFpLXox6
1xXto9G4ry3oKCd2sSQihRvwZbbuqe31t7yy8Sy0yxHKZUklNZXOLg7CM064qwm6PGOHZW3JZ2Rg
GyvvLwOFRpci7Ji8ECe0VY9Lt31tEu2uzhxUQvFDBFB80v2zaKpgaTblvs6sTViX+w5mdI8BleVf
tgulOcENro555sJlcTfc0g9T7W07f0BbANbGKlmq+f06ruWW3xxilXAbhzCKMlatCedTZerbAgmd
2eIsjrtLEeJMNmZE20T+qkQK3Fv+zqvEUZKJXZvrpEou2WB/F4IqvA3eOntgToY9MqGEG9K9BYGO
+OpFYsEWZYWMl6u560ayl7UEWDuho9/6Bk2elRsujBgo1XWMh4H+ZmtYcz1ndYCo3HcNsFGoiuOU
xO+9FiyTXv+e5t54pfreZv2JZRvl+F1SwRyvjArkVPGcuLIH52CDe+lt7V9ey4/hf8Nv5c2/boz/
Kci8LaFTNf/3/zB6/Q/3COoB4hnBnvnz33+RcaaBjyUE28WWgVl1ULto9c8uJ2yUWnMKmOPT5f51
W83W58/lxC8f/3s5QTwmPavjzkph9i/zwuZnW80vHpeVT+EwQx/4pD/LCceYNz8mE+4fns2vbTUs
C05RnQH4DIsw/o5Mw/hhR/i1nPjypc9aka+PQVybIpNO1m9jj7Esa2aB1rWdjiJ0kTUm2wQXXuox
1ILj7FIlO9JdSZNrHINN7NwNPaR7G6x4E+/dXmffGNTOtEIVsdXMcm/pQKvZrVpBdyLwZNUUvBoT
FnWm/yeZ++aKQR1dSfW9Gumli/GzRjCrw1GzSCXP8xrdkn8eI+S0rmHeGBg2XVmvTPR8XoSZHuFd
0KuHKCERmanqSpns1NtzSxeapvarVCy0gUVlXbYz2G/GrnFIy/LaN4y1mohNVCmzr3Ix4IWvbGcR
x8TTkL1iq6e0/C7s7E4zxK3EUR50gL6n+paNKj0GfIc085Dfs0VS6WdgDeg7+ptxnD4Tn36hGbzb
wbKOvNrJTTdN1F1ehNM6o8FJUPgn2XwgMymP2uC6D41rr9JPSY/i1CpOBjv+VSFK4jkz/xapKQ7S
VVZPRAdG6DQNeTSzEtuEtQ40cZu1pJOmNaRMbpowuA8Da22EzslPjLNtpLe+O5+Khk7mF454Pd4G
Cm8Y//e+Lzlxx/Y56vQ3f3K/dy2Cwsp8bTP/qOTt7KIKKm0r7WJtKHbkLhBjp9p3Xnu2Ynk94ChY
OEYMS0ESSqGYcBNrt6UofC3m0XfLDPwffaLgnGA3jFfaYHT21ycKcnbeu18alF8//vcTBXywD05T
RxjBmfGHjZpA6/XlL7+eJ2ySMQCwOP5hjfriDrB/M3xCBxnQ/QtZ87fGdJbBBPLXa+XrF27+slGr
JmjhlTa22yo1ik9/8AWaLWrGReFByx1CEOZCqjslYF52XjTnKlGYZOKetTch7TkqxcBZDZl2o1nJ
NjMR1pjTJqCkQFW9G0S49gdrYxRIi/XoWIlxl2M+RwTsruvi0SmoU8f+2AYQb3v3ta9ITZ3rI4CT
tC3Mx7UGXRGTwcbYGbbYWIN2jhzrZrT1Fz+zb6uSGk1IAN3qJp/KVdkqjxhtxLQ9WEMiUaKx/6bZ
2jrX3JVCClQE5rbq0OYP00FTYGIcl5Dw9ODJo3TRVVuxfy2SwllOefhkRKDDZWdYS35KT7WPoley
MCI9hF2JyXQxXEbywxweJx35iWbfJGwKnXqc6VTvyNcZj00Q9CaCs/AxoQvElhPNdgNrr4fBMvRJ
7WicVZg6GRR0KCh1c0qMjDEduqZCA7RYUHo3bg8tQ11MbSTjD85iofFPotphhlQdTSu8bgP7IPxl
DhM/RytdwSfuzXajtcMhis1Nr7JNNTLfr6KCHNNig35bYjI1lbdx8+TolcO6kuDdLT86tUX0HoYo
vRwJ1r7o1U0q+mvuuKMBCtVxUKpkpBmVploUmatfyaoQ4AAOA4VbkDUfNqRXxMNqXUb5h+dROtrV
QrKlqhwmKeFL2Y0u+1mwLJIfiSs2gtDc0W+PIgbubEHddwNwPgBCbcZUJtm8zE4lRl1tlEQyGZvG
Q71d+fw2QUFW4xMX86nq+oUrgpWADJ/G9i72CRTCA5YhfKe3xmWQ35gh0BGt/cxBZ681u8QK7JQn
bxrWtDpLoYAcHTvNXM/GiUD7TDzvQKOwauxPSaLNeBisU67uMtzxxoR2Bybz2MNSDXpiw+YbNLqP
Gujw6OOzwLiik98ErEd09I9NGn8bpvpcd8iGhYNzIFWHOPFPnZ0vGmfYcKnvhFU9SHAArhiOceWS
6+LusHUgPDL31WBVy0HO2xQcExZyykIjAsoZH4uUA50BXTgeu25X2OpVKDaRmUBRbbH9TIone8qO
pRqWFvK8XFVnXfIUTsN3Q0+wHhLBxjZgaRFfhUoZEP2TShB8gQLXmWGxjnVhGonqlHjvYYDGulXp
qSJ8ooQ1KPT2yWZE4DIITogEmojjcVAcSzNeaA3QNPZdGrFRcXaIe4cWcy9Q4fcpaVLRrRHX63p2
gGThD78uDkim2PXe8DPYRtNSgJXSUgUlcd+Nr8jfV9K4d3F2YDDcSLw+HgGlrZ0s+4jPhzoxTNvl
/+PuzHrbxrIu+ovY4OXMV4nULEvybL8Q8cR5nvnrv8VUp+MkhXzIa4BGoVEuJbYlnnvuOXuvLQW5
W1bCYai5txkymC03IOVGrWJHtIQooE+z4vRiZw1oGzSBHmhMYp1zi/chBbYNN0ttMGNmxY3n8Uai
m/cLwdwCkfqEks8g+KyrD0U2POU4dIbyI26mTVgQClER4EQ+VGyuzDpf2aR6BjySNRwLG2OeN4XP
Zm5iB9WdyH5P7WLnhz1XRUKHhBTeWS2WFYrgiBwyU2TCBdkfytKBAkJCCddWBK4wHOczv/E+PBvz
RP/Gp5VxN9K1QpuZRxpGD1V/FCEjgWm67SXANjx7kl5dFxmdXmEmu1ApHxU2p0LPsEr6h34K7kox
uzYmuV/UY3RWA6bkaltsS7O8xXG4FiQRx9zfika6FP615kfc+uM1auZlCVWHSUPQxwr7GvMxFw9p
CDvUfqKbc8CWXwvZvBgh+4OyjfYFbYbNoqHNIh4e2fyQBzznhvC1JR2fk8Ra/FfPSOk7AGEjBmMk
zBXjt5caS5V/0Z7/8vrPLYilqPip/6dC+36pkYH7k2tsAudGpfbDrhBx+YzHA8D93y993xUycJ0V
PxToGaj3R7IexeQv+akJ+eFbn29Wny81IuhFhW622UwtsVwNdmPgqVCPsSdhlrDPKaUCcbWlPOIv
VC76jRJuBU+Ay4GnkhenEz+YbONBus3ws+GX66R0bTPz8lIYN/45uBmqG+/NO7B7a19xlnTIfF6C
cNVwt0eJI5ezTWsZI/0Gef1h3Nt780Vw3+iOBgQ+19yIjY9J5qw9NfCYrEV2w1YeUgsBaNYW2nFm
HOHR4L/tj0BnwdcVTslJ8kJV1bVtSLZif5SPisuNxzV9R7sQNebgljuJBclti+7V78kOZozlZgfK
odVvtf44iEvJHsYiBV5dtiDFnqp76YKgrtEXzcRIjRy2ZKkZL/aRHCmJJ/05DK79hDxN1zhF9/yX
Ewafg37hIsfQUFoR0ZfRizBhdLkOBQxoLEfMwQ0kp5NACT7sbDySq0WyI+1eCKWWYRene+qaFxKY
xuFG9o6yucnbNc2dp7/Gw77Bfc5qjRwcoL/R0RThUt6KbCcw05v9VaE+D+aKmmEumW4FDNEcY1Vd
V9fBvt56C/8NPJrTO+q4EB89gvbAvRqsJRYAcquop/yfut7YghQ60LnsicOn8RYFbHXR9sVzhgTL
IRVgJTkS3QfsZ5PGBvTfhm7vY6DcqCxzLuxA610o302EM/HhkFH+avbGB0OHbGngbjbRnHCyOckz
I3c0ZCS68E9FmoPrDG0D/p3ENxmIOFmdsDHiE67wgxntlSI9R8Y51WHjOEp84Rrr96Ub8rbXoVh3
SH6AWbBxc0QXESLF6GzbveNPKyOJ7JqRb1X/q902uLINC07tDIj4Ct/8jdsGEcEvl65fXv+94jEX
YiX0jS1BxflW8biPCcw0GkIhoWGb+UGSi0/b4OSycG1rzIE+j3EEhFAmTiZy3a9yiz+Q5GLq+ZeK
9+lHN/kmPlc8NUllv8n5aMdpCTqvke/jqUMbW/TolNp3e5KOiNTwlw7iNE0tPlY73w/EFje9zZVL
VlaGpK5aTSVAtgoPSRlvrBDOvO8d0AKfOXGPky4Ocq0ywTD40BcyodyVEh2NjqfI6MBY2rr5RdOL
h6A2nhJd33jquGoLi37Osm/bfAwXk0d+VZpeEoPYJNzgBCyVNXeSeJf2GhHCyW2cyNu+bx2p56FH
gabpxG4VXEOQYUHkwl+gMEmH56Xb2LixQtOI2ql3CRnFSGVyZfgDASFqepSkaj9KzTH1+i82zaRT
NNqVpIitXd4MUDC1RnlIBXclNrktAjbmNptUIS4rOajNuCe6I1umsX1ls2Wu6oMat2u9J66UFlwr
eqdp+j2bdzcD91gx5u2J34y05lJk/FEqN7Upza+B/5+kBFVoOU4u15h9NSEltYovsUEwKvg37jXs
ocbgOkO/iTCwt2PczMNkLpIOe7nRk9XAgq5pw2jbpfYlHvv9ZJDIOwzNux1FAHpgtZZEGwPiDDt/
33qkh/lSuoixHCGJQ+kGNZxslCPf00R873As1Zh5mLzIRuwtrMMlFjJ6Dii88z/qMd0rFBsckihH
XrWo2mgNtHnfe4kK65hjVC8MItYskKJDfEyRRkwTI7jMwGHEKdnIm1CRSZImykcyZhFJ9GSXcDAT
7yVgBsec5KEtY44ObzmqFpcRgwtxXKMXwarvK9FNXEdbKyVf5RVSE57C3mW0dwgRm9k4pOV0r+FE
ZP1J3t5tbgVbCbw+/LVUgz00BYfYa461x1tXpKntoFH/Enn8NYVNtkEQM3HENmJ80dgoNnDUbX4N
TWaQhxG7sz+rZv2i4TKB4TKj7mEjVqQPWkmLHHF6VXMiYrq3RLuuONxK9iliVA49UZNdDylSXtjJ
k0/HUOVL7FHIYjFn+BXr1786A4bSaGiwB61ZBPb/QJiRitOk/jgG++X1/63IsxOCgfo/M/Af5mB8
hXGaQSuJ+RKu8jxy/z5XpxBDwQAdRMGmff1ekLX/WELwMtpQQ8ZO+UctKLjlXwvyp58cweOPBRnc
MxftpGOurtfXDWrikQ4vKWSygRN37Ix1QIdRlOXO8HsIfaG/tz2Li3vrb8pR+aKwxdSl8SmTUSD5
zaMiTcKZYtoyU36AMX2aWmWjDVjge8tvSZflht+PIMpCIiaUbReLdWQzTbLlL7wryzSzMCiHgIzV
bJcZ5jWd+rLoSOEFAZOW/aWqAnId6qsqo5r3cv+qSMZqDME8jAO1rNtH2nAeOuXeklDgxSSkZhGA
8rmkSwaIA6VgNY+yWpUZk6uuGdL8EP9YX/z6WZ2u5O5WY//rqfVhJrR5PrSged5upRBokasVqM4M
nJWqMpJXQS6gv8/qwWmbOxxyi8bb1Xq5UWjPVMhxzAeMbjH20008YUvHA3aH1ImQpprlL4gxGYxw
jn4aoxv/ZmB7bMhQPGxgzhOD+65/k9tpadWEx6O9N1vvFE46mnLtMfI67pDWIS+ycyTXnZNn9PhK
dVBi1W11hVxQeVUQsJuNPcu+DF1g5AaTfIxtPNFzxaaB59zd5ZHyWMCkzkgpa0uIcVm9jRQiRVmy
9EZ93Yn0VoFovbDjBsHYSKiEtk+ncBXU4yFToEeCai1sb9GbYDLZGiBWWNotDNaqW3ckh1TDNpAy
QG3TmkSwfYqmrY74oeTi3I3tYRLmdSVUxo/jdODvIMHDpEDXfvQ2xuNTX4eJmwQ+d480d0Ypg/Mw
PKIpXkpR4XK4IMpHlyeK4txarF28bmcgFpHteiXJtwauyxbNeFHNa2neFxxmRd8sI8F7PXZnFTn+
EMACxvbml+kmyppNZfor9CNL3rlDWeBeSKL95HmvPUFdoxd8ESTNmqG9h+fERQhLAuYRoqMbtN/N
rL2q6JzzRD3pDcMPOUvPTDvWZaMcB7KMDG/Y4oN7lj2DUGnkMUsjhbxQJ4zXyP1dahgb+bzgApL8
+saLtFtGoLMwww1bzTXVdBV64ipgJheHU7lQRZ84dhBcR2aAN7YyGnzCxfXYWZ07MGkYAo9LB/7c
xdD1spsFKmZIvUVVoH0Eib4HrbmbagEsN+zQbAekiI3IRnup3CPXjtelVV55E0MYzQ8YwQl8pIO6
NSzvIFd8fLwJfsUYH9nDrOUgOUV8UDuVaTO8G3T6srqG9kNKJCbJtMgOVZfA4qy5YgycPolukiYD
zV0nxwYF4xCq6dI0hvuyCz8wRT7IaG5oyr7Ewl63XbpWI4Yk2Rz97iuPXoukPQgQfvv3UiZ2hRo9
VJ01G28VcrlL6M45dcup/fBJCWkeir47ipwfOdB3BWPfRRDCfUVjAHq4OWPb2Oj6cEzVclPzly1a
KwyYlHMdpdVyB91DRSLM/Es4Cq1lvvOcsuWbnL95baSArYMszAEFLsBiu/O7G4wgjOOn8/KX138/
L2Vd5RZiyfTh//it/nuD4cDkvDTIWuOoni8wPyyiWUHzAl5pozubAzA/zWyIEWEFzdctBj5/pGtD
Z/7Lgfn5W+cI/unAHEPFivJu2ESdlG080Bcpi/NZK7NJgujS1jrWcp/5QyqDsCFPwFIJaWeZO5W4
7eX2lDbTVZ1Bb8wnVgex8M+ap51yIgAdURgX2Mm9M4zKczF6F+AsD6nek5Vk+OtuSHZaU/grrOQ7
rcLdUqjy0RoxJvZZeWNAV4uteNsBEglLcYePfpOEPQ3p8CTX7bkfx9esG1+0Kd/JhfkYxYKMAfOa
2MqlbnhvKT7kRZvb7MGk+FEZ8bgMZJyIlr6ZdXZ8a1vqar5EpWTiKiS3KTHyUbUdKDTZ1opevJpI
+i50YWOuGPXtRQ3Lo1AGd0zbL7Q0B6NHczpJDqK8EFNv7fpSvYcVdNLVYUszC6Xd1le+RupArm2B
kiyzvEOBAg2/b1JKnJZc1wapKpFGRjhcOy4TMHuZ7i1aREYwinZemF/18bDqBX+aqO3QVaGLAM4v
vkho5xNCbusJ55WkP5NtDf6LPUBC/FwZhazPpAWxyMfJRh2TJZDVfe0yVuW5HrStOTF/Uo113hP/
0mUmyXiJ/AwGZzsMyrVAYVgNFf8VFtFRcMiEA6etmt56vXycTIhVwg+cIhyJ/zSc7BBQcuWy/NJl
+Q5+90HOBu4W0zrouQvZpBuHwXwJLh8kid+ZxT2M3xFsQsWbwQKrtHrPigI/EPqeONTOk++tR4z8
QSPvW8lKISUE7w20p5F4ztFqDklu2k6lEjOlyxeRgNupTMRvTXnoGsmp2HgBx8GCxUhINdgjaDKj
MSNH1kOBjqTxhvp3TA0kdlo7XRc+kQyZr3Lp6caVn40YbFs+zLVx+btrosZ2Gos1DE+ijX5fE2WZ
lfSPdwhF++n1n2oisyKbiwRl8Z/5zPeaKJjLADLHvEop/uEKwT1BI40XH+o/gp7vFZG8Wm4V6jzL
poIZfyLNsedN+Y/KHAoiR7mN2xUN0Fx6P490YnCQaEKbYVPZxzR7azClWjf2cGV3DxMY7YkH1uNw
D+vryTopfIIqcc8NHVTTZWY6gVro95Z9VkZksekrXd8A0xFZXJVrq7LQXd1O7gmXlbzHksGQlgNa
I4XiXELslsh6gMt0S0ifirFlIXdLbI6s42WXjMiuBjW6SLQdeyCiJh+ULalN1lFgBfDfi97bdHM3
vW6IJFRYoaVAUBd6DYxKmw0LtBG3JdrK3qkPAI3ZpRojD8oqmi69xkO/nGy3IPSOqQR52+g4u+fa
cGxCVS7IjgR21jR/nC/t/jbYg8/wFLcfP6zxPfZW1vT2lz8nhi1A8ej4/w0O0N/0Dpzov0w/eU5+
fP236Se0cA1+AKQDznmOmP8NP2kdWAHRboKklP8Rt3+6a2P8UjUa9a8m7vmv+/SgWPQZPF1fcQTG
HxEpFW1e5/z8pHz+zn96UlCL+xL+HFzcZrmuffMOm2q6mPx2j3NxWMhBdCNSUhE9S6kcpbKQNwuO
0NQIaKOnEpNypTz0or23MjgCAmfFkIyrLMXmONbTXWhnJ1tEz0ma7wxUJcR9RWw/7eZZjsyNbk2n
oGMo5KnP+qiS6TqY95mVXTeQBHPufUQnL33BvLKqmxtjvvHb+daz5U1k11ulBaiVQOrjUI7iip7Y
P+QpO826iy+xJjMB9WNWK0H6kpBOotY7panJXNIqxv+qI3dUAc07TzhLhTzaTjsAQBLDoWa7MOn1
qtQeGO65cqMvRf4g6oIUa11byoWPE4lMSYxuE8xrdaaRobxLZBnRP5ejjFzlstTWsVCPRVyvO7u7
jK13kAwk3HW/MgwSM6NbE71OFiUbSYPqw5WwHWpE7wk7qRwYurUqs/iqhxmeRgz9lI+8GJdQh1eW
Th5OJTZj2V+NanAMI49mhh/B0JYTvMOa1X5mZB/TwILcs+NV4vHcjypoiLD2IIZzZ/dlxLFTlF7a
CTE8k8Z7EwOdZiQHSU+cepbPy162b+hSdMk/8zYtatEurXS478LxbAfzGozpKcNms7fRs4htRqNg
ov1puJKlTXmV54WD1d3VU+IkPIwDyk0skMzgFIji8a7HYzsQjzAMLWCk/EG34jcdLrmJgCnRWLkl
4zqX87PIhNN1xgnxwMlDyp/l9x4AjLgFxFeNGOJZCEroVYjNKXQgm1Hskhm+sKdhKVL1ts9BzzX4
n6uSn8jARC+DviiS1yAr6hu4miz267J4HdRh1gaRosp4c4CcXJkTSuqIhb0XAgL4IIADiFbUvnmJ
nrl+059waHAPHkLmFZG/imh/Bf0wWmo4VnTIOZ1yT8csotZbZuAuo1hPXZWuOqK7zuY2Ow/yBiN/
efa1+gRGxwnoyMXcmlf06GwlHpMRTXw+8YAwcOB90qAaUP47U802CqmueYYBgXnGtZTEGNzYI0Za
8GwZ9rIKEoKduHxG8VaO7OZGGuKOOFams0XoByTN61iiuIv/1TWflogrGM8lFXjOfPlNzZ9JNb/0
Rj+//lPNF3RGtEVCw+Q9T1G/bbw4Dpiq8rf9s+L/zFnXWIYxeGXfKdtcKT+H0MxfojmjpzL+uwz7
g43Xv5A70DL+7yf/ehH+3B2FadymWdh2wNAX821iUZCEq4MqYIvexq+9spdZPMMahfmg5Nd4fjNt
o9cEoIxv/C/VneQEHvaq2cWHgJilZGEex5NHPli1YGMATXM8j09k7LLwAgWSnuS9GCjuxa5Njxr8
WsCey6k95fm2f7B0YJtv/Yt3FazBGxyArscwKLtg3BTr4q/eyPIuEQtCNAluO31Wg/7u80kr/i+f
zx9f/+nzibiFAT9mva8D+/99PuemhGGGsC1ahV+bd4vOHas6KQI/kGWY/8/BqCYfajS0s//9Dz6e
yvwM/NyTfP7Jv379k72iBskiS2bfbZqg+YihJuBVke+zAsBW66Mw8w3ikpQOwHMHb1lvpU3lc2QE
ZPzVsXaue/QOoSzYeaG3wVCnx+5IBGGstqdJmRK3j3wZxYXtFF16FVXAX41OX5YgvdiTBt2+79BQ
AS12AHRSUe07ZgI9pFeEsE1K44wkd20YEvN19AiluSpIivNs7WTDC1uoIbtZW2CLmgLBltKLWrcq
7F3fwfjrqfhhQCKiV4anCEDeIv/aKdEyqXPvZNNEDTRTKU1VN3dXCq712S+grjxlwHAfDZkDduJm
TCDvyXFywztmgj1Nb9S5opdzbZfmKu+P1HtuYYmjV3K/zkJ7xzDTZ4fsd9ta5jrdtRjLO2nTpzVJ
j4nc3+hATdQWV73H1CUZOOynEC1ZvA1YEao6LB8oSJfIbFkwyPXKY/+3mFqe7ET/8Pv84mXrsQR/
EiiHMRo/ehmLfVTEa2VIL8Izoivs029GgSe8V5xBJVFgRFKqMGcJpwe1sp2gN5atzBLmpWUuHqVv
Utw58uTtI2kYnYCVSiUp7hi1m6Kw8enbu6kM3wtP51Al52SMU0TKWKPT50Damsj91BQhkJCPuQFa
vROXtszZ746UH0mDjm4ljx0KlBDVag+GvDM4oY3STabH1u53IQc8IILUPOZkQ6tJdCdK1j6GBIQg
ZIqj196u94tVbOwLq+GcxltIfmwRDVtgO6vWC11JVTYlIC47UndmDUKRCIIQdjsAa0FDVhUFOxTg
L5XkhgOfGAuSJXEQZAgkq65sdwUMg7AcFo1WsRxFYxRHK69lle6BecTu7xnVVtfDbQZ8pWbsIVOr
fVzwBvO2XiYOpqhc05rIGGs3Xh8tuhAGph8+t2W5DIrwMKXVIpLVTRbzuZwpjToMhaRcGka/7rjZ
6lJ0ma+NkdHeJll4mD30tT7tvIZEz2iek2GpJKCDuyp8m4UXjgR9e4skC1ZpArAmvS9DOu3pPir3
XimdZLNxe+3eI7n07208uGaqGJTmCYXCE/j/DWVYtv5Y2P/l9d8Ku8llE8kMybW4sRAwUFm/NR7W
f+T5NLGQ+DAZ4Qb5eSzDeJs5D+eMPSda8aVvt00qu8WfZBloEln58gf+QWUHiPZTZf/5W58r/6fK
njQNSBStYj+HfxwdqmTv2swnuXTA4IdElqU/kbbNQiTxWovQC3IDSfD4abgwhyRiAmotvFw9qsCq
a8OHLNUS2wh3oUnubAXhWhtqV347nFAQ3Klp8pT51XvQwq/EOIHcOeqvlLR5svWQmCSLll1F51he
NNIfE332MqWbVGUjOC0o671NXG8xynsFFa7eFuiAiXYigjYz3//ZL0ZrDy2wNxxFZOL0YsQSvNQS
+oXyDcz4IoaUB9YKa7K1HfF8Waxx815e9QUWbi+Gj4XFmQlOkUpOnHLjDbpj13zpSb1TB3/Pmo6D
L12TLYMaEbtSfjQkdEnWmx2QPlsvJS4Rgw/qIIh2fWqeMgRKJsrtlCfensRWh79dygTG9uq+NAx8
DmI/VCnkfcR9NhqdkMGuOSGMK3WwKeWVVatfJky9akJEaC3MfQXmFN80dy2xG+P+zeMqrpCM4w2Q
+oM3wTW19TBr4pKIYaWhZAIpMy6LTB/XchjIy6DEFZG0F1+U8+zY3yhdnLDFy3dWar2UUXQnFbyn
fl06IpVvWq7dYTO81Dag+mGOSij9Wl6KyIZw33kfeRBtsqoyV60aOGBlsVFww5fTnlCIvF4O7MnC
hiNI5mqv66PjseHfm8ybE48i1774Koxev3dJrFG4co3vk1BezUx/CjR0loNgS+ibZgg9xPiQPNI9
jQlHuo/nOCnrncUiOZjaRzkvXNme0TDRQxLJoEH1JWg2cmsYRMjGMQAO0zGGXrBcdeLaIEKhwK3a
F+2hiHLXCtnDI35y/+YSiGuKwoKamX+i5fttb4vHlrHU57k0t6GfX/+tBFr/YR5EwgtFcC5YnwZu
JukwhPOZc07V13//Tdny2/wXdniM6Rhnz/SmP6t/ylcm4udp20/ft/7TtC3t2wAMiWjZ60foLDSn
jr1DaTCkkvsX/EUwckZAAMCDb6TMiuFQYJqpfeUjASywHPFH5XWz8eGgzSRkK2nWou9Z1oiO0tMi
Nkhd3e9urVy/kkD+DGxxEmzfBGJihZwS8EFkwwHIu6m88NH3io/Jl7HOpK5hJTkbvvgQZv2qCJn8
TRZA3jY9eWH3rhpg7mEw7aOB8Oes3iRGuYsn6YpDZVlF3b2hBERqcw/ss23VnFRw2EpkLS0vufRE
7JklKj0o+JlNMF+9aHVjPZiEj6v22lbaVWYd5ewjz8hTiRoyUzCL8ehVBOu1Ldmn4zvdslvmg9ta
QbyuWeXBx9kr9lbOLbCKYAMGYgir+Atxgk8+kCC5YvEZD7DMA1zrjE0uapzslGxyAWKc2UGgMyxW
pZhtpbAEEF+QoBmXr7jqiRdDqp11m8oIToC3l/Akrj3KIMOtVZ6lrh3hCxrhtKKD6YCgmi1gt7Z0
x1ispLZZYuJaGrAe+1a9KaEQ+DHidTLANqLLN3KZ7Hv6OAy0h1kb0JThetKaZ78urhJyaZIIdU6e
2BsaxpNQ82WQJ8R6j9dZ+DKl47lgeeAFYXD0EjAKHC2qB8hJvku1ZE6UFbR/gj+hJeymQ0Tfgblo
7bswBzpgd0DzCMdpCyz+wDk3LUIqM7WWOevTqQCqkSAtIF7HJmbHIG4nG+ujTfxOX/LWeRCR2yFF
yABBQYG/XM6WVhzDxhQvA69YtnOmT5THL3JOwhckPXw+D5I92iwn4CO2mISklGQgu/QPGlFBXQ9W
K2juSiKEPKKEZDgK1pwtFIIBBIjBWsZ/9QgfSiWxRJGxGAglovN3Q9Jo8AwRj8jxGBFf1BJjNBFn
NMyxRir5RgFcrkDIj+CMUP7bjo9RQScQyVS5V4w24XIkJdlzZpJGeFLakz2D0WGeiBKtpFQTmSRk
LQkfKION3VA2cPERx4Q4+KiL4NgR0xQm+lVgeNdKb7gx72NnyyudtAbgnRFwRnV4UzEoTmayVwSi
srx3CyIeIqNZKegfJex8y7gpkm4VzpeHDlF+QIY3H11W9AVsU+PRq1Fi/r0HxHwqsD+00Dow8UQi
/vsD4qtQ8fMB8S+v/3ZA2P8hvQFPz7xy+eF4gKrLtI4218Ivyy6S5vXbCaH/R2GLM8OD/nt+fO+Q
9XlgotFVazqixZni9wcdMgL3nzrkn7/xWaz+qUMm+sGcZULdpp+4FzYzcNnf1YT0MHihSUYUgaaR
B59hxZ64VHcMJqfvyoPGzCOO+iWuwi9k1aGAUkgZZuBeDI5VtBjgPLfyvfNAq12QUVDV6d7s2sCd
IAg5QWu+K41AOlEqUPCRMQdddid7VuDOSWFBz9I999cheM2Kh6fQvkx5uG019AekxOeZvQyn21Y2
nBFHpVdYK9/MV7WfoVI8mPIcHoSN30MckmjlQp5utRJ7sr0IIlTI0nBWYwYlSoG7WIfyyphB9e1F
P/g3XZy/jtY7JemQEi+7LOYsC9LGXibU1oWIPyzaW2E8qUPzKtvTXZDaqwp5xzZQXhRFJWSAKNT4
rlFfQmuk3wW4WnEDtuKPjj9hOXrETPY9h5ivRt2SZRezfrlaCpGuZbJZ+iD6GBCIIyzjhzCG9LXp
UWL69P1x866glSTmym172Wnlys3mRY7IsJx6x7AS62YcrwKgw0aGVxMk2QkZm6P53gLB6L4JCahk
woH47Rm/H5w7L3LTIN2Nkk86rX812sS+Zvwy7Mm/gPKLF4PSY4qtd61hPVuSumtGgiU7Ao+SMD3X
qnfOmvDcS/wQTdVStjn/hecWXnEcmQYxfvUxTA7nWB/ea3O4YoHkali/YTde0ImcSKBiMjH4t2VF
klv3Jln53oAdKzrLsUou9tK0Tdl0e56/gPyNJpeeQjGdiYNR6UiHQwsHUymS7TfirQHdwI+oH9mN
9zgwJTeqvOdiuogW9G4y7mwvhfCTbwKNsKQ+f0tMTJA+2KSsUNmcJNFGhBejZbQhIYdV833YtlcZ
hvgkqcizaJDjjjwFRXEXyECMhLwqc0LLy/ZclMFRJRJStQnllQZ8a8akrIi8wMfL9EhT7vW8RpGk
72tGFxpQJEvaxqZERDiLtrA5hFF3CrJyHUaa2wTjWi+GV0rUWtNqklEa6aMKdWudTRTxbLJlt0k+
rAifh+QmwJXaXH7UZ+eGJtK7ugkxZw73rZes6DScJBJkxKnLzPNuLTwHEW7d0RjQa/XmNROw20nP
jlWNLyJKbyaueD5T9cF+U2zPKftkk0TNLY/nit+qM4TJUk9ZAvEm22SgLqZG/stPDNY4MmJaJB/K
/yeXZ7n+45ViLrw/vf77icFQhXRI8+tUmuCC71MV4oI0NjJYZ7+qVj7HBXEwID7h3mBaKtKAz1MV
viRrOEA5b77O2P/gxAA48S8nxqdv/GcYUaZj0xGF126sEZm59tY12iowxhuVVNJGYFSxBjftmzsF
ShWpIvuAzOkqqE9Jm7JzHvdKBX5ZfuuGwOlxDxrknpDB6w5NuBPIusav/K3MiQODx6MHO6zoC4wo
+ywFbmLrBagD4sTi7ACWPVqkPsbRxyLrZAIgi9MgHkst3bbLoNXxxjeoZ7yrIShmr0u86lTyhnQt
WKkMKK9SMClokU3HaxoGy6l2bfrkn8R4VGTwauTw0B01C196BWDtRuqXoL4eq7vA2GcI6zQybuYt
tiCkMDpNzc4vMyfsd+0EXnxnM90R3oPhP/jRYQQE0frXKG5UejdPOzf2Oqogsvgn7K8AqbdgKjP5
mEVP8nhDGCm5MtuCeWZWnDN9OxG/WPXvljgJc8JyhC+/Mjgf1xHC4+HLwJnSNXfR4J3y4LpHYTwY
oNcVonr97Eiu8E4jqWeRcigYo8f8+z2NricIZSrDXxNYgGJs+Z1dfGnb50QQzY6p8XUEDdhDFJ0a
wACBuVK1OyV/CvvcEcZziDZg0EDp6Ru06ovGugRZxPqeLpZAMp1pc+NH5NTp115WdJsiBX5o4eK3
Kv2qoL/gvnDT0W/IVBBvLiUFNcWgtnBbMicDO6ygD6jffCufVlbXdW7v6zLi82HF9HjV99PKDqXr
MVNmxgdCggxCvNadY1IZhxhjqyY1z1DLEyC+2ZMxTS4JvEctZTfNAK9sTHJvhjsudZtCMW5r60Eu
3ub4PQMkuwHz9C+elFCWaEg1ctt1ZhrKHAX2uy0gYrdfytrPr/9U1hD66iBn9K8haBSWb8Niyhom
H7RJxmw2/2FYQu3ius96mm/pKw/neys8D4sZMmOax9+uUuH+qBVWfg2Y+OFHn/PdPrfCkQE3T8r0
Bkp84FK4FNN7GxncZmP6rtjjXiTiNjK9jGeyuJeGbDXVqVip9JR1QuhBb47XZTzlS6NCtNtFzpQF
d3pv3aJ5AQqdPuf6tB1se+0VKFk0J1SVnQjNZB6rPhUZMQVBs8nM+GEUQJmTgXJaVwG3X3m4EMtb
M5v1cOAQRNjY7bgkXqYB0sx0A6b9wIy2U68NBaOSqhkXKUVHNNTmiqpQIJ4yHWbM1lYxy+Rk+aUr
ZKJPjRwYSqMwHKdGTtTKycAPQPUcxWNOLRUG2aiS/wj5uRlo+wQ1N6P2FlCDnHk80drJvqY6dzqM
TZ4sklAzZ6J+04+sGtvfqQOb0M4m7oJWkPVpKr8pzG5ZdkEjSclULRmcA5Tkl61yWnhZdZdhSCkI
bYzYJIacKlGmrpLizZq6M5Zf7hKw6aeIrZDxKouHsec7blD8JAIcvr0peayN2oKI2DrEuW9zHnuT
xz+mDCQtygNJj4EDU/ysFAxZj89xyJsa4DZDCVMqsVgU94GIrAWXsLU9BNKSu5jvhEUaP3U2mWiq
lrZLLU6xEeriIWhWBCXMHEjsTuUqNIjgneRNkvmbgamAJPtOmVzLbLawFp9lKNB9kZziKluyelin
eHubmMLWa/xa6R+X6KTeOh1JPdwWgho3YeI/DoV6S5f3xgZjrarRhuTUPPGWpSY/Fa1+Leeh4bKH
m7NP1zGAtERVca8pouIMAFgzGNYtmjGbqT3LDltXXoAyrhPTv5ri6kKeyo1p9fdFk8WMn0RAtJ6K
pKyp/o+781hu5Fy37Lv0PE+nNxHdd5AOHgRBW5xk0BTTe59P3ytLt04ZnbhqTRWhiVQFESCA///M
3mujYRcstyvVfTGXh3ZVNOlicV76fFdaCorr+7pVvIF3XENFLcktGJBa+KRKfKpSGKdD3zqLUW1b
kSJaraAstDqbT+kzN0kuRc9HwGqbQT5V0J5KKfr3+nYICxVujfgST9oNEawXOZ1fEDP6/RiW/+BD
GQaHtUIGVbQ6KoECLMz+x0MZf8dv4+s/Pf77oWx+y+/BLk8NyxG6DiG+H8rmvwyFBd6qukYZCq7s
l/kENkrNYKD+XYz9fYMHo2y9Nig10Rah7Phb3kzqt9+qzd9eukIV/fOhjDQgNeayBfShoF6Q6+BZ
GyzY5Mltgh+s6gtrA56VbykSwv6xluJzq0EkxCFeiGPmxKGEwTLbCFUdrmSoC354H37qvcwZEizW
DWOZQ4yxWTCh6Eb9U1QFD3EVPfUh8gicyc4oEpBYoBJo4XcqefXG2P61txCEYLVzgkn50IblJi2X
Ix45ogWW/mm9Q1B5Huqk2pmhulFn4l4MEaFI6onasNUmkBy1GV5jRI/1QkxtNqlQ2pE/jUbI1yaK
U7cWYCTqcnfQi2qvGGXuZEWp22MzPMSh+twv1QUD6q0mxE9BV/E9r/oby3oOzczvhuIGLPlFMNTb
YM5uar22C4lBuJh8jfvkPOm1aS+jedBImekZKdZS5xk1ij9Z+tAUXJyxNR7TEGqiGh0CDiE7pIWV
OJlsLUVFycbDjsd2k8/JtcVtpgEXiQTtoE6Y5DrzE1kILsic1b1yXqffyF1OuhQd9ZZFvBBbtWsh
MiwZdGIrI1J5OMmEOMuzuFp6SG75jLDRYWchO2wCvqT4qcXlZkynkLRNhjo62UhzyIx2sG47g42k
YtLYCu3y3unKrhPF56mcAF0lGymVK6/tpI02R3S9cwF7my48nqyDKHb23McAEz/75iOxpLfGQF1p
GACGJe0iW/jDBeEyiAjyG4PJs6LA5kfbiX8PEyIxRhIwkkycRlqF7FAJptNqny31cDFpftVTSxJL
HzOiKt0Irv7UdJuqKt4bswQNOSs7M422xiJsRBNDaEWHQQiCQMZoKaZPlsDbCCsvKAGEm5IPC8JW
UMRxWAblstOlFiBAc0Dye9NF0b7CFQ/VbWNV3T9YYQkKFJkhLoxVwcbR9D/Xrmz5qPB+HuL+h8f/
OCb5WkObJW/3N5IjSz40c6aBcf7P9hOyftkKkvBL2futqv1xSmpsFJHU69I3Pv3fKl2l9ZX9omBj
z4dWk+NYWZ+lof3mYO+YlZHXWzdbiYWAZWssHboPs3/nTJOcSTqQ3uEIrLnKo5BIdvnKdAeVEP71
KawfBW/ZtptlOxFBXhM/xB5t11YPHJRijN0KRgnhTaRPfYDyEjxjQ3u9bTS/e7Q2JH/tXyv79RWa
j/OwvxO37BB90ZbtVziMzO7O7VuvbEVK1QpntJ548rq18qeA4adHyggpwabqkE20cGjY1ScWeoql
hPKG9Chzm8avGjG/nfCeKjdZqGBX3UlEgDSH4D20dkPrW4bbA+QYHoV02zKtW7zpkqlnGV1o+4S+
2gYb4YhuGLtYu6JT/pQ+iececXU+Hknunbr7VRPV+Pq95emFnz0RZjuzFuUfuKgXxeWPMyyKhESc
0226HXb9edhxvrWGrXvKTgOQZ8tX9WzcMzvtElwBDgx9s3Hgx3WCHZo+L7x84kpyaeU1p3xaCFe5
AFscPNdEVx3fGDvL/dDLvQAQyVhe8vv4wbjyYgKsueAvX5sz9h5pxnBoxy4rTa8dOUpteXj/Vif8
71840+234Q/JYXODOK/77V//677M+ef/rI/599/5r1//lYf89//Sfe1ef/kXj5FvN9/2X5v5+rXt
s+77pGn9m/+/f/jf38n7ufr6f/9XxYL5FRrfx9dfv6v0qQbdpMF3Aacr5ctflETan9Wqvz/++3ed
tG7OcqqYf6tL/10S0aeuSirMMN/BE/9e2XyTTDPRY8rGtxGTzc99KtM6jML89z9Mu3+nT5WMteT5
ean/20uX18Pgp5VNz5Ssbw2x247y7CoMkkfkjZ2KQSufvZKME0yczsxwh8ihvT5ZROOUR13pNxZC
lhXlMCaZH+Hntqr0KNa4EIKZbw65x4R1X8Vs9ZxqH+YAn69diu28VAeZGVE1KginGvU215N6pxmx
cVf3/Xs8yslZzU9d8pKy4JWrK3ndbTZc51z1lvpeMgXV6bL43pTHS9dFXgiVpkn7ywShVOlZp2QJ
3CMwRWm/aITV0mhIqJHENjnqYv6iL8MmJyab3Tdo2eppQMrgwJ6VCQqfX6YgusyLQoKMiJk1IqdI
KW8TLb7J4+CQr/1FsXYaxdpzxOHy2dGEaDQjZiYyRKQ9GWlT4O5jEe6KpzwpXzvRKF36yOLrYFXq
pRok3+rPInHKZgakDMYQMcY1RrYJ/k/ccbfLAdxo/ayFJmwvy0bM7Pblcz0lsDU62GF5tc8k66mc
ukNpTAdheiE/8kvaDX5ehQcBGHRTNZuo01nnoKCSqs8xTxBSsUUOp2szzyctMCk0AO/PmS11oE3j
cJ+aybafK2+J19YzPqlyR8JIcR+x94e6gTF4qXTLHgYTTVDwkhgyfmyjI3quQoibdca5yyJ8PFYf
IHtjI1yXnsVaxirLC6qRKwZz5JuZW8ShW1jmTgiHjA/INBLYl72WIziOzgouYcFLrtHZ4pKC2znR
vjWnSpSPgvLOEMFyJKtE8NVJ7PONaiXgPRSVcC827bMp4mKKE47EgaKnT3cTKSatoJwSC1cSMt9/
9OkGs1EjVNha52V/OYWT/uwV+f3x3083EGgo/GUR/+A3ZRKt4veGz/qXQjrc6vtA/79yB35p+CSK
HBYMVDRoSDmTfpQyiPPZbrOU+Punmyr+hyncL0/9t4ZPiCWrCVtUR5G4jkmWNnzH3Qu0i+gI0Lbh
ynlpH0oQeyRobGZB52Palts+Jxx06HYBlXAKuqsVE6cZnusqscM+2w5KdAym6TrGCkoR1EZEkQ7L
UeyqixB0AG1yYrxC8naW6tRXupsn8WGKO8ORg+i+Vr/o4KGnFQIzVEP/RkTjrsPJCOmvO42KdUkk
i6RG7SWAHBBq0O6XnSY8CEjJEfLV1UXXe0/rgS+jYklUnYn1+s0Lx8lpC4FA0+ghS5a7yMT3iBdF
MSOfuhLsWOkXKAB2ekVgiiSgL+/n41gniqNmpRO0VE/5NNSeNZCXN6AAscToNALvLWr9UrDkZXa+
KVAPFmS02bMlZV4YrvkvJMvo5mPfkR2iALcGcyS0V2m8CVPRi1VQ18wdreEzgxipZJpn5degrk9s
d5xFmPnhVFd6nN1rKjlGWgfNO/arvHG4MsjUtfYgem+LMD+qUd/tE6XGpEBOHDwCYDT9Ra2aq2qA
FJBFJI6E5CihZEvV8iCq1IDGhLZJyh/HyfQis3fNMEdrpjNHhEOWtqxegVlLfRtCNSB+oEDgneuH
diGXPi1ECMDWAyKzV10LNnk17WUSaklPRS803bdy/zwk8GXCmdIzCskXSjKRNEzW5LpeuOWCT4EV
G2J9YSu2hH8Gl5jhVy22+1kcvbQR91Fd35rVNW3gN0IGDivrRtWTYYOyFxmBhp4o617Kqt3MI4IE
kxiy5NFifFEBhShIVpngrSMi1b0lFd6HYrii3zlkgX5grXceleactuwyFOVccDh27fA0TdmrEfHj
OGTrXa2rFTG7iYHeLsdeTcaNKpWuCBVP7/GtlN1hNqisV9XPYO4xVjiC8iUBSZON4Wun575VW7dh
CNACUag6TYgDQnxZ9UnK5NtmGHcK53kJWlAVuJHDbL9wENdG99xYy2vaSLY5E0UXqO4iF46oTYca
2Ec+3S9piJJW9nKreNCRN1dQWEOwCiYL7Umnc8ZNHvXXzAr2mUW20aqiC78i1ruRI8PJMSNgNPcX
ag7Fukc8wcWQ2aJiOoJkOYh48XYNICuy7Vi3R7UkySIC3Ccz0US/aAbTBi4P1zx4LekdsfrBxJRu
mHeikpA317vN9KHLL6zxPfBdTC0Z1CjnDN9pPtS7dPwyyzprrNgZLbwbH/WiQDHUQBNBf+cuFlN+
6cVBLA0v0tE0axCSiaHFXIuiIXEqRd2he9mIkNP5ZPrKop7rqMNmrL0GvEsxqrtpqdwC4nXECm9o
WndlZTVDctBb7rpKtwOD8Yz0PubTIQ3e1RHWLbrhsGOumxfndNFOkXkeatOvonoFBdp9um7xNXcO
24/B4P1kJFCN8VYsp/X9KJq32Hrv9QerJ3EzTbwGOGo/ExSbAGLWckeoyaAqom0fDsdZe+TSIOI4
8cthVdDdWtMbqiBSXltO0tkJ2wzdhelj6NnMYuQPQnYowbcsiuRlpATLosAJHG8ogp+bNvV0VDoD
H5SpvmT9hzDPsPsWQn+WrSgSaUl0RcXLtaaAWEEA7GoREIG8UofU1X0sTgjGibkwbpsqBzw5z53X
Q++qFEgIY3cvl+qp6yQy5WWKIbIHYOJihAnF/AocJHiBHjbAykTgdgCn5I/qsWDEef5HlxNc6dgj
CMRDBqD8ZbPEpfvzYISO4/fHfy8nrFVaIGEB+UYc+k2rIMFMpaTgb/zG9qNZguz3A8PKKvB7OcFS
T6XCEMk6Mr8xWv9Ws/QnB8i3p74WPHCPmAh9Kzd+apYabW4AQlvNVgCxKhbxNtfmQ9XEbDz6fRs2
nyqtnDsNYPQ1jAHJXHgIfg8aIAC1LFda/wQiXrkzUWDZjRVuWlxMUe6SFETm1LAdktuor1FXMnSe
ky8EgnmpwdIaVVRQ3Xcq+OFe2eglkfVSSPh0KxHQNzlioOaHZu4dBQB6vnrqq7ICLSRaCPhnX11y
g2miYG3lIEO4jWpgYvGD6SouPTlOXk29PRvatO4YH8XBlL1ggBuaz07fRVcdzVcLjU223hYgI5kW
EGzwEZPe1w1fx25XFl+M+RgVF2U5ysbbgu0hS+/M7JKN73jRu/5BN4tNrF2L/N7E2RDHd+IM15WE
PZqyebqFOyLDryWXDLG4X6EnYo5ElAYRXvoexqeDzd4vigb0PWonJMO6fFcFtx212qQ1pDnc5NCX
6/msQbCP0YoHuN67JvPHrDzMeekZ6d0QVRQlDV5DsIF1DqTsIjWgIgyZoXwdDu9pKO578x3JxiEM
7qYe4n85bo2pOkvpkux6QEOHcOQ5F6sxL4nOYjedurT4kGX5tk9rXxjnHVk9XtX2j7pYow+QvYyn
aA3pqaz1NysrtlZutAR4SLu6LI4EJG5gFbi6mWeMh9o74vZ2UgJ2PI0v7VzvWwVmqrZwwOnxqYhg
I1U6xriYM62ZaDh72KpE8d2KYmG4dXNvpvUjEQb7mOD6Yp5fh6x4xcdFaVcgjllOpRE+FkHxuBiN
7CwaEXatrF5ijM1mJZyzMN1SMj4mptzethMW0gFL4D/5lKMRwCsMBIi4bUS3fzES0n/bkiFL+P3x
P045eVVcqUSdfPOl/dI04brnP8ocdkyi2Hf9NBLCA4s7mRwfZk3MjH4+5WiYOI4YVuNfXqFF3ydl
lz9GPX/M5f5zPNw3/P9vI6Ffnvo36spPp1zVMoCYFUINsRW5lcTKQ16OzRox05jELFJVlWyxyr6k
+GAO2kuLCs6EwrxLKYlT1twhH6g8tJ466gmyxW6mHB6bFPhyYBHxrjhzqENpHCig2jJ6aFXZbZmy
cEQ9l8PgVrP6HNVQlEfOgsZIT6McHvluscvJr6Qr+yoLlIGj06SSn2BLZgMgR6lEQoy/rQunN4Kt
qDQpPcnosKsqPMVWgLV3ZhCbta2bxdF2Grq70ehVR8hbx4jZVymKcghl6y5YgufY7E9jak44nVBe
6mF0iuTxSY7ywwhNAPLpVl4N26NFJMDQEhs6P5D++FGEkGO6CHznFIvXrJhflTbgpFlpAqmGzWWM
sBlMB0LLHw0rnJ0IwUOztPckYMLC6IvnXFFmT+0aosTXbNQsmA6SkbgDwgsiXiOQIyA02pUErfB7
njoyHnMBkWf6riTTwYrVU4KyAdzlSMRrqHxWlMlijqNCnNPJLUzWYEWd7sUJB/BqsKNMFqsFbtxT
a3UsP6UL3DG/bmuv1OubJRb9mKMD6imyOt1p488QKQagE0t2EP6OTkOwjVUAcTXD+ampjY0MArsa
OWFLVJ9pTUErZxMUbfzspJJAyw5xIwq+GNWOqse7PK2vvS77mkltSIBNLwWE1+R+n7AQJFch0aHf
Z4QHiAYbhr1okqspqLSaiOS3QhQdByUjfjYxdwOmRdgjYuZ2RJpWY30HzQoRYdKTuNqAku3dqUxF
UPz9p0k7hMtmjr8IwV08nExgENwOY8czND4L8TatUienXFXQBVvTC2GlAE2n7ZK9icEuHV6XGCZu
7OTKW83drFcnucaI37xBdCWs4E4IO0fqHjLl0NR3ucZP118SqsuI6LmE+1ST73J2kzFwLxkPyDCT
+PY0kDM1py9L+tYit+hSsq2JaSoQCw+t5uAvNIqbmeo0tTZdUJATay2HQvMbsoeQXr9V4WL59Htu
IJHmAnXzvkBcgjLmiyq3n02TiZvIrLeYsgjPSYk0r4hRMUtXk+dNosinJaQnDgNaexb4um22LXES
yoQdqxsQB1a7eOy0Tau0NbW2JqM8F27TUed6Zlc8lNWT3ipsxScJhUs3B+WmmrNdX6KnwV/eIddJ
UWj36vCZa9BJhflFydubFri33Y615hDitDEHxCahHM0+6+qTErMXzxUmyQFSw20UqCXxp8VdiXAn
wCh2FurhEJWmK3PvtxrBvcNnIegC3X8+ESeO7ibv66clskAPGMJ7JLXXXCA+NC25xdnL1pBbo+k9
4DfTacxfrZxQ+D5XXoQpDxlhwh7/Z99/KH/R0XEZGSwD/+L+M7iqfq3yYbT8+vgf99+60oDgQV2O
/PhnlQihmSoMVJGSfSWLrhbw7y4W9V8GgQrKv+3h3Jo/qnwd8DdhAuC9vzFO/879R8zmn1YiVPY6
DDNWM6IMvPzXlYg0RV1jiQOkvTX/rCaCss9xsAR7LdgJrAdFFo6sHtqZeVWT7PREcoUWtfv6iQsX
tphKeFQWawP7iND5TvmwNARybU6Io1GMg9fH3TYwjL1mZA/iVGPPxZwoZLlXyR9Sh1Rp/RQS/CV9
Wl22UbXKxwlwmRijgIm0bKXivFgj7KkLI8xmDMPm/tVHB2LPgemssyNDZ9wh39Xy5I6rHTwaT2Mo
nPtUZfKeHnuAIWoGmkPUGQ9+qYXKG/JPi6FSXInESQkb/BhtXGwXTbQVrFxYzZ5avrY1LjGNqSEB
CKCyBbvNY39ZJoQWLbI8lqx9u63YSCpB9hD0+p4g7tNCgh1nDK54Nj7MEy7SupsIMhlTxLxXFnCo
s8FJFXb8MKOZoJ+EyriNZm3aK12G7TBjlZp0sNvGW46zxREL8SbKdD/m8iRvFFgW12khDoB/aFPW
e7Yq9NCWuXpzrmAi4K7teieX6+2ccU1rXNcSQJKB61ta7/F8WbXH8pZY0ENW908aF36+3vzDWgMw
ODzJmfkcURw0iXwQCoDlDQmjTEpUB77JU19m+zSc9V2DzU6OOPBlNVOxZwxeYNY7zjbMeDCxy2Tb
5vVbBzkk11SWPLiCCrmPX+e+LxhAmUAulBYLTP2cmh+R9i7Jh0h8WvTBVZaWKeKrKNyH/PQiwJ3e
Cq4EmM14bcYvk55TK9VQSUzY12rgV0m6H5bUMwlOzFaheAMOe6IOmQZH6q+WzHx3uZ/JZcuKaxRK
ToE5a54+1OUlnd/bAkrGjRLsK4ZmMQjWJieXkIYpEres5yBET+mZGLjVTyXL17i6j8YvGeDs5H1U
7ufyKZYQJgIX2RijQhl2l7EoHCMXZHypnXJray7XUb7vw6Oo7JrwViH62uyi/TKfCU8GXg2MLKjP
fSaz5GEqZndoh0qglstgmc4/+1Tm5ESVoSJCA4v6V6fyn2YvCoTpXx7/41RmVSNSHCL9/KOJ+HmV
AzMJwbQJi3XNFfv5VF5ZjohkvtkHiWP4+VRGW7hKrf9uQ7K+qj81JD89a2s9sH9qSFBH45ltxGab
xNpGsR6izHyRjWQnxZWTMfJ2agjQ5siA+mJhOxZUiX4XJhLhtWp+VZeN0J5lnAvKaEeKugJpMGg3
/TESE0K+Ek47eWv244Y0e9+QkJrMoWPlw02awzFux80aJioP4aVfRFqX2EktzIDD8oj0zdci5TBH
46Ws570ezHeWSlMzoa8LmMnOfBOIPqxdEHdHtb5KlXJdaOIlIXxtMDYoJV+DTtkOpuSlY7PrIoJu
+hFoYL+J1PA4tVjhxsDJqL/b6Rkwyy6t+51qPIM9QoaYn6zqOZmvc898Uh8RduWBq6czEi4LfCKD
YkCXmANvuqV9afSe+bfwERrCLqo6T8/erVeTUIcMGgUYEvA4T9NSMhwvRsR8bHtzeUuOZCFN83aN
tcCy33ppimmM9czrVAnHZUS63FbFl2ICSl22H5EanI1MAm5NzpWu8etYd1okjZrMrFojuika8z41
ilNqBrtAJBO2Cm8CbYZEmSUbtBA3Yp+XtjqGxzDNdiMrIW3uvpjtXV3VTNzYmYvJsbTI9BL62c0s
Bmx99aWKtZcMGeSkWtfBOqUDVyAEi9EQzspQb2ZLJXm5fR/VZhdpd5oQbMoGT2Sicn6nKDwXtNRB
CguzqHCiB1+zVr+XIS06o67ApcXQQ4n0UqvSYyIJz3IUnK2s2gyC8pZm+uNgzjdWO27zRL8JgZM5
XS2wChHrzwHPeVLp40tqdSS/S6EvL/nXSEmfAoRQdFxA585xei/A71h4n7k9wvlRHO9U4xQJz4jK
U/hJmTESXk97sryJFc2qToiN8SxR9pcVLQjeILyvOa+HaS26Twww46uAhFFrOjIoOm+qXpZFdqT4
ZopPS3aFMA782hX6Z2JKmAfeaMVVkb8ERsEHFrGHelWnndAcF1WAoURfxjpyXg/67rkeSZQi1s3c
6SvbQblZEIKuDv9AAI0e2UJ3mgmjnCUkUdW9krxp4W3Zv8YT9MYXQKv+UjC/Gz9m4UWLt6Z+NONr
klLy3AklN5GxC/tdbr3qZOlZ82stP5UCl8SHABBSlo7GeCqMLzRvzoz1v0lIXMK8n1RX2mhHb3dV
8zR1mj8XDy2Amlxnrn+tEvJRzI1a9Gx7K5OLFOF+T1Oort1hTZvY0y4qMujQRNJ4xxdrl838HiFu
7pJqchqKQByy0+LlIWIxFC85HK06ltyM/jRYdZj0qx19a0P/arGKYFzrq6pwO+TZIcHfqdLvTmvj
m9I7JR1B6HTEYj4kAEFpkku6ZYmuuaZ7NuiiNRwLdsFKMpFxNU2LqkHqpJ5p4s9BoVFiT1sr00kx
mexa5U1Fr17USG+r5WKK7WacntpijcZY4/tat50iL6fjT1Sil0wTQ3XbwkckHuPaMx8I1kEB6eii
bTI7MIbhoDJLsJgpzMwWGktwmnXYwCeMBdFSRq7B28vZ65LLdYgrhhHKOqzoOSO8kvnFUMSP0XhL
IK69rHXbEnXl1mJ6uo/Wqi4UyVIsE73YaWMke1HE1Bk566EI68UbkjRhaAL0+R99wXO/Ir5k3QR+
8y/jw9U/aTUQh/76+J8ueBmbPyiYP+gyv4wdV5kndcEPReqPtksjnUlFkAHtZkVv/XzBI4uVVVGS
von96ZP+xthR/g+OqV+e+jr7/PmW1yDANkKtVdvZEkgdmndjn2/qiPgca9OyVmwp6VW+gR3y0Dog
QQzveJh6Vlv71YpAKa4Zy82Bi6Uzt+p4r5BXYnTM/Id+30FpmXMSAcz8wBFxWhQ4FyLEwCBmpvLU
xrW3aOZ9oH/N6wdjDnZZoT4MXce23xQu/boOjgaGGAYSa85hg0Mncc2SQGUrfIM+I9lzpW9Thk81
OXXKrDwgD96s8Ckl6Ui0Tu9SA0oyVMZ52ULjvRgxuIKUpLJQOuokbpqMMEEfekJQ780QMpZwH2Es
qnRAWMNyGCRGHCVH8PLQkBOcIJfvJ/Sji+pZYXjREa+sbtkiw8SaEipdN+u0MSl6N5RZL3TSc1zo
ZCkD8MKjTjhqCZAkyLXXQTS3TUUMBgFN0ipCi5qFbLfaIvJ5KSiDEuWuzio3VDNXmqeNrAuQuIpj
NjI8CeJDnvfYFYjyyaRd08o3ohQ+VG32MDcV/G1JM+ykVWev0uf2osXcVeBlQ5ZPprKXkdzBk9Rb
RyFU2O014TJTsGWmHxfdRa8IQ1ibL3XxR0GdkJLpe5rWF3OFk4CG3E7oRqQQuY3RHCPOm1BgvvaY
c1qZvMpKIxpPTsKPei59QjR8iDBePVEWAdWKLctdCCrKsvy2UnBMFDLDRHGiSgDisoQ5qe09639t
YY2WZGhuW8G4zVrjSJiImwRskEAiwEAQs8EhFGDbjSaEI/j6QSXNd5F0H6ioFFQaXbNIrn1bXNUu
24VimDpWC3gSu3YIPGzCU7YiHlNvER7l9j6yKGh0JmEqYg8+4fSRVf7ZL/XeEkD91Jr5ONf5Lbpt
MtMNgCsdVSl/dGxl4yrH7L3HTrYcbUT6MnDZQLTb9prG5BPlq2MmRrxt6wWubSkvuy6OdqMBfCkg
rYf7rHEitDOfoaJ3ExmlVu9XYXnLliIr3NzsJgwksLSNf/BMDPsQXnWSQE0Luf1f7oSw3f86E/sP
j/9+OEPxwn2K5/4P5LJMC/RdSKdjZ4XQAiKFT8WvOyHILuRjYNEHF/ZtYfTjcMY5pfMcLU5uNior
YubvHc5/hh/+8tq1tUf7qQdbojZelGVItmH1UR3VbDx3GFvlcT4A6v0imtE9OlsyZOSzXoU5zEOO
63wK/EQuMJ501ju4lVQrHzXEKIVCyedrCsZ3sw2OMCR2iaLvDb5MGiWzn1EaINHwWTax1Fnl/AK2
Ab9l8bpFrMIuQdkgvIH6ebLOFKyXQWNI4/Dxr4+aM9vzIbLPOrn1bvhAdu/BDB+Nl/zYeaZvXSL7
tXp8Ul31km8mEgEQw7aQ78oDXQtMe1u9K+wvybay55vOEwk7Ayh6gwDKaTekIV9ERjSOamsMboDb
wgctk/JecEd7m/C/mvZH8yawK6c6idt+S0jf7MSvNRFtjnzOnIejtEl359mecCG5hYPFi1boJlC3
4lN1Ei6Wa100rjUHxdiek631LDd22xvTV/30vrHveIhDsuSOGrz2GCh9syTI7t60wQbecK85nTPI
7EP4e4nD+P9TcyHT1A5OSfdW2GnOU+X1R3wSNr8tAkLG90Ha41gI1CS0BT92X409FtKb6LDsx0vF
1aEf6E8aW9nAEHH1+8AXTrHsNoAOECCwV3oe3Xon7Blp1R+jm9lEdpwNL9hWXuww59wJHoFkDmv5
RnENgqEPwx3uudSpPMMLvZvJJWTPWXbAHJdDego+CmJFQHGHJ0JLXMFGxGtvxmcsZt5yyvZsSnbL
R31AOOyiuttan9JprlzzCTGiIzm4Sdyvw5t07hg4Oo395VLikLY1zzh1Nr8FW7AnF3YuxhRbHbzM
JYIxQfZuGx5NzujKrryFAmPj7d1wC7PyXH+X5DXa+nt/zJEXfqFcdlcLoD1vERvvOMudeGOdB/vS
+r0rfU4OlAf7HgQuOzp3OKaENjxnd8tT5Hf2E6sNILVu6+qxR3Vx0W3LITsFGO499LjikNkesYdf
k5fz0QicALmX5nIVxLf9BvcIqVG+dkRv7xMccS/vdJe/8d7seYsFW3CZLh6L2uHJHizZnzbIPB1w
tz5JV9vggvxwA+qIa8o3XX4jXnPIN4nbP4R7w1PdymPl5bBUNC/xw/uZr8RL8VLsiTnchxUgaeYI
Hr+L8VA5sl0ea1fdJU+GY92SEmNHJ/VMzxdt9IdRsx9vWYgdqq/ZZrpBPWuek4f2zfTkTf8Z8mUI
vPSOSiDb0EL2FHWks9rIX02S1XkjLsYuZkJywbfLHtPv+TKh9ku/ZN7ykN6JrfNqbMy79r1344ux
WfYzDiUvcceHcqNfGulBumqbydM271cWSnxi1yrAZmcdPvBkN/GX0dc85TxtCYXlbQh8emfLUXe9
H9wom3cKIGdBk/+Iq9ldQ/IcWtFF3+uX4cm6KuflvGxqy0YfWpa8n5eCGPLOSckN7w3bvPL1dYG5
+eZmdEwHiw6eHV98Ey7pXXfSt/Q4jzq0CUcFDx8CiaPrd6KHYrOeHQ0s1Isl7oTP3P+gcPBuqWI4
9pTbYMub9dZtZdxDb+ZR+Krc5rGdyzYyuOpVt78OT+MG5Osm8xEo4q88pQ/66FSdnW/4hMEWkbzC
y93UL4gl9SFLuao7rL85r39mTeAu5/iEz90d/XzXusO2fqh7l9D5zo5ceKJvynZ6WlPrJVwGCAYP
k/MAlnzACMqqAsXwF2EHmBWN8a0F4YqI9vjQbgM+yRiOvGGPLorG+rnhg5CxUSffx2cazSv1NMlT
d90h8lUYzJCafWnbRPbCjzV3/JZ2gRu/tKdG3fIduIJrdgbHMe0znGqn+hrdsmadTrBCNjEAOzs4
Zxttl22IGD0FnnjldG0eEk/xWEGyeneNW+1WvZPvGqBHdrmrsa9t9RucEdNndlb/H3fnteS4mXTb
J4IC3twShp6sIovlbhBl4b3H05+Fnukjdc/E/KFbxdyMpK5qGgCZX+bea3vkzTd3wk7mM4gfjfvo
gaxsD2yj03G/xBIpl3bAQ7B841F4mjf0w+/zXjjV7wSBCZfYiT8am5zLtfGKAeEr9tiy3yIXH9wT
A0i7snkYPCgOqwCSHXn83iEQg9ZLBXjpVaTpq5zHZMMt6G8IZjuxXc5PECb5nKJVt+1P/VpmeXDv
N7b/7u9V/G2rjpdI4hLs110K9/ZovQJuj9+0+/Q7fINgybSsdRmxf/Y4LzYJ9au4t0hGvR/ZVt1k
YFp2F69YAQRu6smIHbzoHp4xaoVyD/LMSbYNb73F9MYKjAssxqDhDGtlT1LK6gXIwfAwcy0JduqM
e4N7Y7QVN7WN7YT9ZqV6LY8UDiQNidW2gFnZns6zXfAz0ho5lovL9D6hBgRfF/mz5RJLEzu5AZa4
Ez+nT1NxlgTsvbkFLnWiajnKDlDNZtxPKp9V+ZK5ECavCnr0p3QfrCtb20S75Ctk5IbIuHVqZkg8
6ZO9so+Yu0jsMVbtO2PHFw1PTuFlx2rNtFN6z3QbrRdxeNQB3rsogO9Zhddq3Tc2MLnU6dbzA5LV
9+TIg5L3x5f6MLnTLVi94u9V+fCIwoa4vFJeUf/tY6+8Chf1rvhoPCpksEX4byvcw3GHi2rFHTTn
kp2Uty7mIbpUymTLyQkC2mpc+Q6Qdju8S0mAO6dQ3uR1/Jm+hHa08dfamXSv3gEa8vLQ89jZ5HT2
FMjXtrNFm9e9Stb8emoGF6DDbor4npXQrbK37M0fXf4B1YFJzgWs6dkmZtdlMeWk9yEHUNTWfHJr
eW2ujefhsT107vKobtf6JvBQmHs+fiym0E73Vh9GL6UHXDPL0jB83ayDsR3oOb6S7/kj7RlyueDS
d6Xj89TRvvPL6FJTuTh0jws33tTrYaWsRLtaaTQ732z9xY2AEVTZFntr03qTba0QDq1Vt6eCUkC5
Diq+H6jRS3HlubNVVFdPdpPdK3b93H6g64veBa8pHODVHqAlquEK+nF/GV+F0mvVFd3VFtREuc68
cM+1m27UPfk62eqKZXMtOyLUkFW4+sZfSQ1IH/x1XPLdgsI/FjZP0TvuHr5Hc52irAE3sRXX4kU/
QqNFrGKDU9Mv2kuxTOVXwTk5t0fpq73ha5q/+q/ICc7anX5iW8q343xXG8HTT9/dVX7aP4p2v60f
ql2Eczb0yneuQJ4baH423Jl8wQ+8iHNxxGaySaaNfAv2TPfW+YERp3rsbP9V5PHKSRB4qz2dIrdf
rZdOJD8NDElY/m5FL3+bd+Nkp4/JA2i5XeeJdzzbE+1ufk/Pc05nlKw/1KUG0VbVa3FFaNRu3olb
5dRJnnEB/R174rFkysjU/AOuLb7Vu+pe2hdHdbv0DhJlcy24xVcLZyRZJbfgqLloQ2zxA16TtFue
EsWx+GqETewNx2yjKzvmt/21vjItRfkSQbrid1+H47gNNuVW3M3XEnEZfTCER46zTrqNLmTJecVR
OokiuviVf6B0nIub8pS9QspCv67shxti98fswtPhq/sCu8CrYR3AQ4x3zDYIHwvi+PRp3AeutpFw
yD2IR1h2d8ElOAnGOvhW75WPkOGpXa3rDZXyyuYDszxgLPmqXuf78J1Y4nsN865VEGjvqtMqpmfr
7NmbHaKtXdBYiHAAXa2etPvikD2wPwiB9X2YH4rdPFjr0bYYJtsS0+pV/8TTyhLtDmfJjYclMuEk
sKEbVgDDbj6K9JP0zqc+P/FehnAjM12vVtWxC2y5wGy4yngh+o7bYPYAGVDx+ctJWdqZ3Ypsm5zT
jp0fQ5ZetvEtH8a1/i5sqdL6kxXtZEfhKFVu2o1eeOpLuyMcjV2GZRsnn/iJFZDCYIeP2Qtcy/2g
aDrl2uSuIV8Q0QEu7fBSyQ5WvuI5Wke75pjZd+ZK9vh39wrvwmP6ZjP0PwGaV44pne/4NO6aD5P9
9yHk4KBQCthS7Xt9x+qLPzV9JvwjZQoj0xPmiOXRXXLm2dRPfv06M6Z+MbfLd0iiBpXsyGHR4xNx
1XV0Gh2Z24ZveZU8RIfs4F/7XQnuVvBga8i1O91B6ilXyXF8T8aVsmm3yUlkqvL42h6055bnTGVf
Oi996zGKlDb2Lds/N1B/j/ljts0OwVb+rDcgmezZ6R77g7T6iN/Sk+joHq5wGj1tCwrf+XFU9cRz
dJB2/O87bTzxOXkIL8JOIHX8TdtBbTrfAJatCQOrnUc+Tw6hm+5BWON1ERkEroutBCFzlX8LyUp4
bF5AN64S/l14SbbziSXXk37nP+Sb6GAdhWT5rmmJqUyccoUjRwD9Ot3Vey56c6tdtGP+bd2U1zo5
qg/zuqfN8KRLu1fvlnPR4FF7rgN98Rh78OA9bsPmK7hPjHeWnW9zG7lS7TXNs39GT53qrAWdihWE
5o44g7Zc23F/6WkTkEwB8lAYnz0sJPrcw4tfY5R9zmp0e6txaRmLciMTtnpmWGaxG9joT9V5QpL9
2G0jnhZ0E1tN3NYExbMH+a4m9rP+zQjuhe5Sqg9+coCLgYz9NL+k63hXnNPX5JqGm+TMADi/j/GZ
bRVKZBa+0BlzfCtt3y32S9C1nTiBbdQruqmQg1vmILux9/OZpLuTyOO+OMnfObF/Nmd2/nTK4Zks
lW10OgYX/946Y1wLP8VHfTc6rZMeDA6mImmty6VHMX3kQC49zx/IJl1TQ0x4rY/JlYXeJj4aHAVO
BEQFdP0Mdt3qgYMSf4nutl7yTSaBdW1fSIm4ZE/Cg56tBkphwCPY6eOVtVGPKRON/ggO/DHe9Pfc
s+yVV7HNnc9Zlm0kJQm+Ka+bqv8eedE1cOK19skM1FzezC6kUo0vCh/MChA68Tdcq+KhteX99K4k
Toii0MuZFgCmcvgvnOYzJtg20xIwT3fN1qIlDh6aAwvLK8r6cENbWb+FG8Wt7W86Gj6z4Zvw4nW6
JbV4XZyiDe64U70Floq61en4OLG0BXZ/L3zzgVEexc342h8Rza91D6jCCTPe3tw/clS00VcBL3NJ
qd99os/n8w3ocsB38R3CnIAsgfWN1iZ+ad7w19nGe/cqoxrc5w9LURT4wHSXN+NFXur6e3HVrcSL
yR+A1RCuI99p3nE7xrpd7WMGpA5Bf7yFe9aIHPlpGexlxDKtbuXbdFgejrWrYKGjNC7XDNE7S5My
n/VX8zaCJWcCTcf7zEk9W70zX2g23Vu31/291JrrRsy9xcPYtsnmn7vRYtGBxG6JSkBWQjzp/xbS
G6b8m5Dwv/z8z6Gp8Qc0KXzH5kJt+MUtZGIksiBG/cyc+4WGzQaM4DD09+TILIPWnzJC7Q/E/liV
+aXyvxT2f2Nkqiwxp7+oVn574epvZAUxakUttWIkt7rFMr4C4ZEXzVPfL+ZDPYoFL192/r0fPDKY
5/w39cCTsLLINfO4fhLdpMSoid7dULDkpOXND7t1Js1vYc3Ax5QejKn3pNpwZSvBd4IJZEmxS/21
noqkPiWodvH/9T4awckxpXjnB/PRCOdXo6pvWRXcOt/amp25izOEA/IAFCRPOxa/6vOozS+RSha4
yE5rQUI8VK3MpLc7igOJez6Sk7R5qc30CQklwgDKTJhtNT06y9zA3ajA0Q5bjLRhiXmTRXcQ2knG
RC1NinU/V89hLTPI1UMPt9WpmHQdrrJwiOfyXWkLOrmACITYzYyEjII6PzDj3scSI5eALVfRQ1v2
xQh6aIOXZlSfiiDeKw0nxL597wROjcwVsnLpitluj738Ops+I2JNew/Mu7K4i9PIQfkCmZyIM4oW
ujtt6s6xgnq/QFOJB2vJreno6kcWXM0UrcVe3M++dBciGclZH7XFXSE+aGFhlykwQkk/Rsolyigw
QbJXw/ZjHvNdKMwqe6k4w/QK96vQEoJ7OPJLY79VStTt6D5Kek0d0HPctJ8WOaRp6t910nQhCxaG
DFNijFrTfBvZBgbwwxfkYYggrtTExc9uR33gJf19pMznqu1og/Otj1xipaXda94bD6MY3Ft+9Cnh
6FjpOmmhKjbosdx0Iw96s/FIpLFLKcOJQVrYlO+LIXkNW2ZGJHEyzNH956DhwMHB1RoMIBFLHEGA
BYw9YIZBHc7YLpO0VdOC/MvDa6ImZ3Uy7XTOOBFHi7W7Ow+66EkAqvVy9oQicdWOYacIzN1skk8k
Lk4tyy5xEodAv5eCDMKH/tTUymmaSP2ILRgUY0WVU166tK+WWPlNFk2hJwjyqe0gpYdz9DVEKehK
sVyPcn9fCvmhFUIvnMQ1cb39MtbMmFpk9TZhWoXLN9MJ6zC0nUJAmJijTrT2BV99y/0XN/QKOh2/
wdS5CNg6cIrgj/gCY1SCchIFwjidhaoSasI8tT6osZfp/a7rlNXE/VKl0ppokhl/Q6K0rhLxYU5X
2ejQq/ROppKxZ/Lq7DIhDqI1MSEgbh0/oomqG9G5h/7dspcD8+lUpbzh/W+hrBpPUotNpRpBpMlo
lnDDSWV9U3trkwn5p8EhSYYPj8WLUs/uMtR3zXApGTJ2lon8Yjz43WdYD+exQL8GvRgAUtbR3VXq
PcEOi3FBOAwCilO/X0Y+rDfA8sZOJLZ0G6KguRkh3dKEBnhOUtbgkVbZhtU8SR3n0iDvkn+8bgO5
/AKzxt31f8nllz/wm1yeXd0vP/+zysHY0KwlopIgCYQ4i/ry52rQ+gNI2SLbIMSB6LOlBP1Ft0Fo
okwcxKJg/xEx8bPOqX8o4De4Yn4icv/OavBHAf+lzi0A3r+8dDaNv2wGDT+r8tmU6ezxMAkmYA2O
Ixluoag6WNCRI5VwAo0BRvyoJhyAuPVh9M8jQK5mtFNyChOetSMhyIJ8S0xk6TS+obUtKwF+9yWF
RmBK27gNNiZPW0EpnCHW+FcPftzals7a2kITLq9zAdNi09mg2kDfEA8pbzSJkY24xJUYmzw03Hmy
7D5/qIrTaKHQq+WtyQ2sW09+lLhpTRSAcGmkxcr+gQVuZcE4TaS3eY69vgAI0GLY4simRy8miNZc
J04sbVZlBqehXsz/1Dqqts8xJBopdeYtmV7i1gRNhj9d7ImjTW2zYauJiN2q4eo+C4HC9unoI2JX
ZZVNpLoaZR/1V+UVFUcYczd1Lzhc2+kht04FkoY88tdj+lqSWWQxsFJiNK2cb1qV8AkhczrhC+kH
iWG+M2lfpnbAJIPspFlJ2tdUHKDwsnIAPALqrxh6xy9POnMRS8M7IM+nepBWdUqQdikdZQkGhZm5
0JtqqmjXXzIlsk38Om1tortn5mxNtjTkNvHgq64D0513doTLSSb/HEo6BqqbLknIDrwUSrCgyhsx
RG8J5lcpaIxHx8KbEAJryMbSUSt1XSx+pxoR3cyeiqChxDRtOWcmJTGoaJgIWLXbyAjsyBbXyfxR
eojizTrlDGqJwTavnvLhFJby1Z92OVbbqNc8szzVAas9seOpeWsMy7NQwaPMsQXiIYgKtiHn04Ws
Q1EFId6APoAwGx3jMiUFUrZl3drKSmabeuKhBDxoWX0TJaaiHaN/nSOzms5M2hjCFxnJ1QhzcmNA
LxqDzNKW5D8tT6954B9lUa53ZpqASBcXGdNsuYR3vEuBTHLdiB6RHbqD8ODAtn/HaG4wzZmuUSI7
rqZ6kqoTiwUiy0sWiVsJf1SH02ojmMMxTOabELDVtSLGgaVuvqXTRKIfl2FO41iKlw5QeVGdWyQ2
c6jUpMqjuumykJOrNCu7JOPmavUJt8qi0xFaf3LnRbtTGdTfAjlP0vkPFfIeLpItziqnK0FtEASS
IANK6vSwuMq0clgLCva7CaQWmeoTzr5FQiQuYqK8YRTZa/WrgtAIyMJuzo1NJspv6DKdbFEktRK3
PagHRyZuideF3QLlkrxomOpFzURil1OnBp0PQOfJmtc+wqd5UNwWIZSS12tE4Bs/u9XIpDrkUiqy
qQL5VKMRmhq8GjSfPuIqUsRdA7HVlFPBEV/JiLD6JYrPF70ltShn9vAVL2KtAdWWjHorQcVlStJa
RtVVou6KUXmNqL2MRfaVVv5boog7oYkAL+u2vgjEgkUq1i6iMSxl8h2WuB55qkB3/ZYXh6jO7gpu
rn/ukfBHxcAVgKrF1GX4vv/bxfDDBvYfxfLXn/+zWJqyBkFC/Fet/DVDlIZNhAOmYlmArvmXM6H6
B2Y0dCpEm5LapKuUsL8USyD9CDLhR/wrXvRvHAox//92KPzx1nV4DstZWBb136wMQ5QPuViKBPto
JWbKcTuN6X0xDF4cyqFnjvoxV/F/1WOinrJOqOxuDrbzpB6DekAXt0hWzl3YIplrCBtvN4oqe70f
342h+F0n0r5LZltu63Hvy9VXV8KJT3UnLWESa6QnbEZf3/mV76rCtEfbdi8Y4b2htkySfLZWQ3sV
VHBpQ8/UstQkJ1eJMC4bVspFbbzU9fjcRcCjfJLqDOGtT7qtmSW7OZ0Zucn6V5gZbxICdCdMw08r
YSRdBm+qMHpVIt4LQrnNlbM8RJQ1gvAsTBiDOZ4zTflQZBleeE+GqYzPFHJCjWK/tszrAgeXkQPE
pYmMW9CvcmauRb3PeFTrm7AbD+lYPSjwhLEsg+szSW3DC27NHidGAoUX60SEVln3TI6YQSx7CdU6
7eSbD5VpDO/LONv1zDfT6WbNJdJOr0sbFN2PhX/Me1ju4rSWhdAtDdMJOrY51p1Vf+JvczJtOHYK
NYOnfRkwLWxZkfhgpiBW9JW1rwsm1xV7O7Kbmu6+RVc+sSJR5V0hsofLNFcMmPGpwVrqefov8T38
wpIciluoxRRSYrn9xBFbag+vjPBjRyzxrBNwYUXybqzQkCv1Rg8AP6WbEhNix8+T31cMElvB2stC
fjVKxkC76MwZkvEKlQ/EBkWaWLdotk4JxVPyi1trKgdRJpxZSG2fuNeUuhdR/wLt0EWAkaiKbamt
ZHbNkuqJfHGBSNsxdLZJLa2pqap8K0IqFZVWFI4hdTcWac5ISorFazacsuqpjDgNUanztF5HVG4V
kqORnBpUCqQ1ukGmOH7o20rLug87oA+a36QPqCPyv+kLNPqDTCycJWnap2/w6R9q+og43Sc52kYF
fiq4AImDmdknjoBmg1Tv9ijo0eEf/aQFIQrtnUcb4sXlwfY/We+LKPu3J+3vP//nkxZwmKwCZ8fJ
+68Dxs9jifkHswFAFuK/3LiLkvvPY8ni01WYTkEXBmOMt/bPJ62qYLcVeWj+sI1Zf+tYsuCXfz+W
6CJ+YVXEJ8df9NuTds7rUhhMFg65yMxfVaa9NC3+Du6bUM2hXbfTTdYLN5UEuHwViRjNVZrhYoVh
t60qOhIlGD+JAT4lenuzxMX2oF4hSyi9mOwiTdooaefOIVnimn+nhxmAOdUzC9VJEsjqEISlgvFI
2iHT61AqDK3dlfpD2bNe4B5W2tItpGnfMk8zebCkmbBpphdjWcKMLDbS5i2txrXSC+ckaZ1GrWUn
MMuz0JUuF/Y6aiENFT7rMcsHwJfRfPZVfddbMeF0yXpqkGOVIOaadN60wXxVBzbG0OCanD1zg15H
sVyzj14Q/65mkj8Jh193wcDehgZGE1SXKUeVNeKp1DuwDIgG0iHMyW5vBrD0yQ2puV3qaPw03yIE
epjnrVEUm1BOvIj0D9NCMQT8o++KDQLWXcGRxgaJvomzcGti58mUJ/gFEdPLfGDFXHdHTGzPZo0E
cmRaXxcztAntomTzsZomumtZecCThxxv/qT6eyEQaviSj7H6KuR4WTHD2YrSHvteeC94KHR6tKsr
wuMHcIQ8yHWldjVaX33Q1zpKIP2j6OK9GUteWfMJqdY+RUIqBgKUOQNCqhAHszup0XPZiR+Qd1S8
wCSWSASAZvDhhsou1O5b79SzWBQROaTKazUMT2KjyLaax49d+TCTEhR/jBMi1rQQvuQ42ahq/ZAj
9+k7mvBacfN28Cq1XoVZT6QpBkLdk/n1QTd6KsTqSiQrF82NOsQuLH57Yl0JuL6t1ZU+qNue1fEs
YUQQyn3vA/tDBjqWboYeIageiBZ/K1mpLSFxIyZnLFxMjR91/UvvOOIW94Ux3/nyeCzSaGslpSPP
pj0qPMVVRmOUnlkw3ETmdjH3ab1oKERiSlD1w3ryNYkWRHMn8Ek5xwhdY12EAN8SjDvYI56UVxKA
bsMTC20rG4+NyNKKs2BO5GkyaK7cynbPEZz0FFdTA7uZlH3IjnxsPlq1wdMXbgBE2TF/RUT3ESLJ
W3iAoY92EarbqmPXHzQYmqwe7z0CBMJKAYE9DSHnul5yy/QjViW34melbEOXwySYnVHB7BblXGX4
m0pBu9qOjt5yygq+lPhJHRHMaF+lNTAbNrdZKzlxl3mFJnkajo+KxSwXHTICphO8HgFHXINtsiz1
rRzWlxrULRjG1TjtWvm5aDT6s/AWZ61TcAEIMBeNSrwrGSks1jlLQTaXMrpVOPTE2WkUNCayA0cS
JJDiWe++lRhpkcI0TpUPgxFzR80ewMZD21M/G2GlsDwfx48qkidSwBgKtnLGHYY+oI91TxqSx0mi
wornhA6JC+qAjXGDkxwAJj0UoKurQCjDSqK7KumyhEi4VnRdeqG4A11Yv7RjPKpZfCofaigdaabI
lhRRCKF9zpSzTz9X0tcp9HfT0ucRr7zSTFhTcmKMjrg0hRbdIdCzbT6+WfSM7dI8VnSR+dJNDupz
1GSOgEHNylSQfXpDzKC/9+sBB38MDhMyGMSh50CUv/+5JRyPhoq7lIEdrGcSZf+PySKJW7+W8P/y
8z9LuPGHvCS//tx3LZTxnyXcIMmF04lJQcZlDrXuzxKu/aGoJHUxdGTsaPHf/yzhmA5IHFeYOdJO
L+Fbf6eEy/qyIfsrm/y3l/677zsao3DQmiHblO249i3NxqNj11iSFXOxRrlpjEbQZJvrz46chfSH
9T7qha+e67of1uakvSWIWXylP7M+EclvU15Lzodgdqbma1ogMIBPGfJPoD/9ltWtWU/wSvUL6Vnh
qx9Hr7Gfn+KeiI1Gkh7y0Pf8FpLahKIVstKmD5JLoE3aJQqfhTH46qaJXMCJsRzaBqkyPxarkB2H
MFQH6RaYDQUzrYX1HAIBarkDtmqVuN18MQ3ocUm+1uBanEBMkaMNqyJLraeqHO50Uz1PeniVKEp2
riIdRoElBhS7GeZTh1qxm+Sb1KNEIE7LyWTT6SEtzEJ2x3mT88VdjvJEy8I7M9qTAA0CPdspvczc
z2eHMOLwPVSaZosxYWL4VNWu25bUyiJ9JHOCpAAS8kgiUaPvDAUwubMEUI8rtqtMxa5xMjvKZNjB
TIuAo0NDVZuVrwNRXKSenpfcESu6CNLbOO9VkK9qykCvBwXim9sCXDldFiPCeq201oE+0/ETHZ5W
cSFo5zgR5LLASvSQnIY8L900AzjaFOS2WLF/TEth5l+Nr3Ql4aqSJ4Stgw0N+b4SGRMqJVLyXESm
aoYvRYgeVBeLh37BzCu8qkgMN3EgQ7WikPSYb4vIsFu1fZeNJCWBZnBEMwXUMh4itJndaUqgswwb
DUloo2H2VrCsPcoJq5I6Og0B4yTKch3AdzHeDYXZVU7iakERny2+yYqRqGBjvb4F4fBeaB9dOTxp
0+sgRMMKgBngYTiyAsvBoeycTJG2BtjEWIXJYhgM0Yz6FpksYvooeFBS4TGVmpsJz1ROu50olWtF
rasHuP25PS5JcVWVeHwIV0Pj47Tw9OJHT4hglj7lBToSsL/ptLdOQlZUoF2RYY2ZS/5YHj9pUojN
b3jyw1ZaEViOKlIoOJxNreLyf1gyaespCZQHA1y+FYhg0Cg6aaI8KVEheEknz/tWZahpPMuCT4Jy
6VjSczqPD/riarMMdsLmXHxUBlJBHbUh4h6cmyxzCyzr2VXDP1xmCLgA2ghJ0q8InESnuc0kfWtU
ysYaUD0P8hM7jm3dWl4n0uPkCenCxa6Xn+Ej4oX0d//kikHaBAcpjaewTMrh/z70sVb6j4rxHz//
s2KYrI44SzE940CFWoJD18+KwX9SJAOTGGCSHwzC/3/m0/9QQRNyFiSI9t9Qp59nPv0PhYOizlLr
3+a2v1Mw1N9p75b0yws3fttElbkkTH3W9huSVg8dD4kItVj+orSUgsNoCJ4kfzfF4E2IVZ/VW91c
SxnkkQcRDwQgRDWfrfR43wNa95NToV2z8aV06/Gsl/chAIecs0ONmgGQhW093uJp6wevQmaA4F4z
6K7wyZv/4GEDH//yFdMULKH3GBb/57CB647v56/Dhv/y8z+vOwPEL7siWhGmtFx4/Oo/r7tlkoop
EzwwcMy/7kAxVbLj5KLj5QCvMf6i9dH/kJdfxBhW05iPQC/7O2PdH1fWr53KL299gaH91R1pCJBI
mkFqN0aY7ugZAg7syF11EX9LotrltBsQ9rbE6E6d7lQm9q0Ks4ESOvkEloLQsYZ8OWCKP4LAaUW2
IxJAqyfIRBb0dK9LFUO9QIVGZhC8UXviNDlSVt1BCqLiIs+vi4OZgNMvCUEZWh80pD3ryVWSq2MQ
1t81nwEzRDS3+Lu/BKQXo6/tGqE9pSQXBJVwp4rDnmEzgzaK9NgqNxZWEF+YmBbCZso7NwbVpCfk
ELCwXUD7SD27iojQimHBCP+lzLv7QDV2RZraFIFyVRh0U3KGkqKKGRHogDdB4geR6flWaa2SKdu2
xXSfgCMpAv1Zb/q3Pg7erZb1WFIHD70YvuhLdAECm3BlRKVbRvM57tnpWBrjTQ714fTeEc+u6W+V
XuFr1oAISzmM4CRTkW7n2l1Wh3d1HrpssZ7LaLyKXXGnZOU6NcN10lioXZvPxmd5PT4H1QEG6H0I
4yRt7LGo7EjMbCkcAIEHn1qhdYdoDLBSmfmHKtMXasKpVdJsJRgck+LwsazkTSD5qNPR8CK/qDPx
2PrzR62MZzHSeXjUymHug8eR2GfFHNZjEB+FQjxnYkQzu0tLGdRWGNcFZBDmIF3pBWDa8N1jFJsM
1WsG1lJhctbn9BrjxC94p2M4r8vOOAWjj9ckQLpcp2s2lqdumC8iHKAc1jFGqQmJolSljoWysR0u
Bd/AlIWFU1jGeZAqUmfSSw46oKEMi/568F/Hdnoxc3nLwoUsKv84h1DyVTbIcU13NZvicRYsTC9m
+Oan7W0SEJ5y3iznmvGC0GxUHW+5wXJcfKUGbOLxPgd/PzC4VdXqI2+T9k4LsXwUJlCZVr1aVY7f
s6zJrOBLsnTkaILIb0DGi0jHiqcNfTN7yvyzJoI6DsStn2X3BciYxA9vQ8+kiU9+3Q75RwHMIRml
q9bXR9Atq1iTOhRX0k0fmQUsgfbsXFYZkAWF91RGLTbDKfOyOWXqHDYdI7vWldQAStLY7LLq0gIN
rZtVEn7VQX4ZyGOg3XQHGJk6Gabq4B8HgQGav+ZIAPsf1xmCKWkWd35YrxvD+K6tgUmkBs6oxmbV
TKoniABN21Ty5EZ64vLd5yNqb10H86IL676W1jpscFQK+mtY4hT4Rzc0GudaQqRFnfOl+n8UFihl
/1lYfvv5PwsLjErSSNGm/uhofiksoooclSrx76C+P4/APwqLZhm6rKG9VJct358djcxhHd3NvzaJ
lKO/UVho1v7jCAyv7c+3vpTMvxaWXqnMeozixfu5z0v8G3noQfo54p33ekQoslRulohoMYuvzNtf
gkHxdCQTVs7Yq2zWPjI0n0w8joGcpTdaAZ6yGi592DzM5bPaPWoK1iqsHkFt7ctIP1hm6spC+ZgV
2UmZzTM3iFtxcpjGCA58Soh7kY/PPCRgU7UsXEJBcYKwe2HzdKbSwgQil0TsGfO18DmsuHOzTEuB
lbP0HoxDiWguZFBkyolTtHddgbiHx4UmjO6Q6PYUIXcbBzcrkp0xl+yyjC2s80PWhbvRMBmRnWem
7+kkb/NYr71KQr2CJOgQ5IJis/yFLGvM96SubQzMxNGs7QsVNpg5QHmfnYQnqhb0jFsB0AunPjkH
SrSNkeZPkvKmxVhzeEtjr7hWxLh6io6LLEkr460g9MdSeBkLbRNWED66qXfjqMMnHgxvAzpcI5BZ
EGS7Js7cloF8MLJLQ5RjzYAcx/oxzzkzVl9To3mDD4EK4GEYEeGj7wWtcgwyT3RkNIMyQOTyByIu
AoWt1iSfKtSWUwXNTAjGl6oAldYKTAAkLKIhgNx2Dr6VgO+MfDaivAgemhHFd8XRH9PtJCC0UYcd
KsZNbZjewvycG5KzletUmmfJ8u2iDE5ipj3Ns0KKjJ7BSEEwMTWZtSol6VtRi33s89WXpXUv5ppd
K5XoavTNlSmd67zbWVJ1tIRWoFcYM1cPh6tWK8jlm/osGOPFIk3ajhNkUkJH/gkgPA51VFfEI+Gc
24p813a4tlqT52HutaVxmclPwLb9JSg43g2iD4lAG1A+lbLmDBFr6+0sYybDhsck3e0ahizDpp+e
kh5jgiEbhzCzXlSdvgqkFaaLUX9thvax6bqHsIgyu5eY3LYtAtGkw+WqMkBvfSPeE3V9rCSTABE9
e4onC8uCfyAwZ8EgZ/YYtxRAVNGNGtlzKvw/7s5juXFk26JfhBewCWBKgp4iRXlpgpCFNwkPfP1b
6L4d5W70jZrWtNVUURKReczea3+mjrFhSfnYuVVGdEm5DB1jFWUAuCrctkTTZmhEyljeJ9mrZoz8
COHBIGDYYRGRcs+i3sKgYKqrBr8Xp4mXVMpRrXeqNpvJci6p4NaHv0J7EXWPiqqttbkWAOmqTUdX
zxaw1H1YWZVDKmzuEgDlLJIhJ1m4X6u9vUIEgNbL8m8KM74EA5HgHavsanxsO4xUGvEIGMhdBmoB
ySn8xcsuGVf+hO20Gs89hYlOgdJTqNRNdshbA5UvT12nTufS6M9W4L/4lDjTXOqo/qmg9EkogXxK
oXquiSKKI4MiqRrkuyCrYdXoXXsEfv1u+c1NSGHVU2CVDU6h/rPStYtSAiB6qijFckqyZPJRMDGI
oFSb5mpgEA9iNO8kpVzWKOeiMK6dYGKqoiHUg4NmLwKARQvZPjZzQUhhmFIgOrq5jigYCwpHMReQ
FvRyGQJxizPlyUiCPRvynZtm5y7owN+J+rUYjaeYkrSmNCW8Y6cHPAqFLdaDhjeGInYMJy/rdGNh
lsVI9DvL+ZySVzEofSmB+7kUpiRu5to4pEiuQ7Zq2M/H4b6Lrd1AKV1rEDBqY12USbgw54Kbx3hp
UYEHMrxkVOQNlXlPhe5TqUsq9nYu3eVcxPd58UWpd9Xp0S07xY5aX0PRYc/Fv6JlRywOK4euQKU7
mOgSMh0+Fl1DUyFOLlLN8zkZDgMcy0VPjyH94Di5RP4oGnMfohCvMovhIqWPp7Q46yyeIOHKhTIP
BhuH3UvAgVQT+mjC/VYt4ospsXea5rzRMKH9+xhzfm6Qe7nyrgyS28h8HlhUtXpK4fiU9dGVXzyQ
ZYw6pPuUvniN/Hg7Zlep82WRBlr393XaIzHWKLcG47HwxZHT96xCgXdHIU9Bnu4HoZ9MTtkuRZGs
oiijwM0F212mvA3atgblYD/EW7tV9i5HTqpcWz6j0uPYTTeT365nkdowY8cx3ptWcWl8/MumMz3+
2VUWGaimozG8J0j731VZs+nm1yrrp9d/V2WBiBVMZzQwRoRYfGvf7f+DUmSr5n9CAnV69H+0AnOV
ZSEV4Lamicfi832VRWlG507Pj5gKu87vVFmaMcOLfm7fv3vrM8X2+yqrhpmtFDSo276G512lX4qt
0SAPIFuAdpdd/dnyIWqN6s4ytrFqPrSqzWkuWZYmI/6w1K4PRtKvOzM/K5QsaYdg1XxNoveGvCuH
nbIkaiePn3TxUfVclcGHAV2+yjAeE7BEHDJiGSUxD3ZlbmLW5kFTQ93OBhDR1keh2ofQzoFCNryJ
gaS1kSUvvZJWYvhM9FWuZ0e3Ri+LcqG2sfG04bgvSnb2Bq8G7MXOAHd/xeOSYqjE/wF0vKGUG/qW
goGDyFaYtYbmQh/day74hTNA3hg68lXjzN8nkeymVV741T3BMlc2mTpF47wKdTjmwbRtpaADNz2t
wagnlN2YEz8OSKElALrUnAUBE/ddp6HTAame98tsSFhUtl6sQADIAYbTn5E0kpIVrWCA7TGNlhib
B5u8AOjVkTlriOu1NZbkQfvpSTHD8zBTKXV6NuoK88WIZ5dDX6zCgo14p6wEWbPw6kxqBAB+S4yk
5JWaxX0SO6dGoHBz5zlzcjLLoF9UGCyWds2e1+zSbW4LqCK6jWcDRTfip+w+C8tNaaEf8+Vrlnyx
j7wpBkvZ/NFnxTw0E6atQpNEa/nvoz5Uj7+cFT+//ttZwfSY3eGs3VFtVonfnxUmjOq/h8jzMO+H
g0J3QKGJGdo/Dx6/tWOmrTGUNPGR/Y2u/o12TJsPqp8OinleaMzf0+B7/iwqkoj0pau21TbzXVbZ
bcvK3bAe1cJdNsFD1CUok9VhobkT8TYwptwE57mYUOI0rCA//HR8MGlUiMxYqEa7HC1cuxou3rY6
MXF4TxwQaijYBh5wV01Rz30kCO5F5S6zVL3FCrEFcXxvZ9V1baUHP2fmVTX5oe3wNxB91xjZOpHB
SR/JObR1GJMVsDRbSEi21UrOChNOBv61jTDAL6niqAbjDXuyyxSk0zoy6tUU6M+lo+y6EehEPC3t
njwBdUq90aBcRA+Tx9nF0UOGRJmsUTlTqFcGTgTg14IgmSLgy3mjbsrIuQykzwwYHtivrswKRzLe
qU+/Ub5MrmCsFGu9DNeRL64JL70y3UtafGbUdGqrPrbSvGdDhD1NMl1kQD+F8HzaPiWYuBQbet+D
3YntMNnrMMFfYdnTWfdHqIupffEtEs/KGicgukhE2nVxDJW9YPukxy2nW9KCinPFfaI66zLnCFLd
bGlVTHoUc22DlquKcVd3zrw6i3ZaEp3/8EfdnWP30ECL/yXWthnE/5dH/cfXf3vUEfzhX7JI+0Vi
MN/9/0z17f8z3Xn8MksPfq4J0BhAAtfn+cu8uvruUTeYENkGFQE+Y+u3xAea9l8mL0L77n3PX/8O
eGiodhVySlXb3NFuO9stdzHScU8vxE06ErfdaJCqAlmeig60g43gCO1KyGS1xGLHkrhb63xufD4/
eAqFlxs4J/hk6QRXCD5pcv7IST57KZ9BqZr3jiHRwMwfT5vPaYrCl1s9bQd6g0IUHmFI8Mti69Lm
nbHQ/OEczR/7kc+/w3PQ8zwIBd7P/ICQaxEuxvmhKXh6REiYO0+TNj9VPVk4xqflXsxiuhKuc603
0VojsLCgfHF5MlvX+jSVCbQhOqwmU5dN0t/IWi83iQJRzx3ylVaXV3FiEO9UhCsRa1e+mz12aAfb
ON0r4VTBRSBufRJQ/Cz9057qPbjcA8vgVSnFi6FG54CO0Csj/0Oa0YmQK9hBjbs3y/xB1gVDh/Qm
U95UI7uz83yi5YlXo5suCwCNYQ93rJyVYmqJQ3JKNlVqrYUsVcg7otkmXUHra9+OnXOHghxOOebe
MGruFGtWWZJrngofZipB7CYmIO75P9qbjzoWqjPlt24Rksl192/yYO7Wn5/tX17/7dnmPhY4LQj7
RGNkMLj89my7Ll2Gy2Za01jd8aV/bnKsifO2bjYuWv+5/P95vE02dix78Gmoloa1/7do05QUv9zk
3791W51bgu8e7zIs4jHsk3Q78jkfKAktN9n1YbipGDUlFuxzePFR1SLcbclrflZkvsE6rA2P/HBw
ShNjrfj+qlPuQ+F+uU5w6mXP7BAfPJIKQ9nIuN45jiRjWHMPmu8uY+ZEUTXejQqjKUuSoJarqNuX
Q9sejark/8OTMRVrw4Ed6QzcQVDWqwhdXHSqfPdWLY0dDirPrnELGydcb6zNoAV10xUO8Qr2pmIv
/XSbBIwMVK76JDtE4OIS92DgaQjcah0F9X7qh7nuXxulBKgVb/weY2LiLPh/1rYtzlK3N5VNflnU
3YhS3/kReA38LNkinYMQhDZI5qjVMemyT0XCEFQM923M9I+ube6rgXReJ4lPEREaWWZsHOIq9MZ8
tCsAlMqXW385mX7b+TB1SqZOEUD+UbaQ/xTzYxrMt0Io6zC+OAPsQ8eBa9x7AfbvEmd+1UHgKmpc
7/pC9uISFKRsODD3/GqvGOVVpflb5y8wuHN0KnqKCW5KX22UwN3XhbsK4345OenOViE/YVNMSFVr
GK9ELvF4k5HRzzEcqfgjhumrWdxWtzWzNxtVaOVw6Aw2WmP9QfHjz2oMdlZTrSeNsHYSaiadXIxU
PcuO/V9ZbYeEpRJY+9sytQkWoSfBjbh3Gr/0YGTvA2l4U5l7cRVssgTXXWQ46y5JUBq0Zz2ytmbb
E9AQ8Y8X1FkdFekic93rQDZXFQAcgw1dg+hLYzKSjkyREv3Ujmi+c6Jd+6h7SJGrDpyuCwNkSUQG
FIECutk/Sd9fKr7r/enFDFO/WR3D1ud/9S3zsfWTRIGi4IfXfzvwSC62iM8xbIj4P0gUZk4JgWKo
N5FG/G2V+OfA+2vGYRHmMxvD5lrnh3pG0+YoZOs/rdDvzDjoyn458NTv3jpv6McDT9hGreeRXm31
lElnqnaeJusb2ZoV2hfrpIlsk1nciCpjEKXX0WylPZuM9qHsEVv7WnXqQFtsx/neJUN7oL3vd/xk
5DfA+KtKiOhAi6qvzghWDsMNc9TfY9SPdd8lR7cM8nMpOQ2zFieu7Y4fI8jhZYn2P9KAeVrB0cVL
q/o3iLM7IiJzAkRvIvxUsqBNN+j/GTMjdDSsXUOcxVA1V4XKP5gXt4BFqp0RwUdyUTqz76FpUB6L
xH4cgwmGu1mfRVKU6yTWXPZAE518ZjHILDSW1ww87HqewMxBpfoavkS4HLTcc+Bh9sAwW0YmOoPQ
2ChWJaOUSn7k82SloZGq5llLzNCljBUo9MVx0PSVylAmZTgTqJJDQ+B1x87w1/SGMU5q2h8WY51C
xTc9+yMEAx+raJn8MAIynAmtBEMhnd+fTewJkDh2RlmMcoEYY8ZIlhiWcfSum69hiySPUVPLyKmS
wzphBBXPsyh9nkoBEAkPEYMq09j6bnPXzDNQo/wkB23Rz3MtnwEXtoqvQAl35TzLMHv1RjqfISOO
PkbPqrznbfDU9yibuIgWdhbsBj2+d8YYYLEkIChO8bSGj0pnEUUy3ZQhValuMyXnjEmwH9vlieEP
w2PhxUOJB38WXSjDJo1RRRIzorB0yzVwFpjS2qL7GO1oYIEVPOklGw3F7a4rHeZ95bxZ2pvwg2Xq
RlckNS0ysuEBaIdeZylXasgyqR/rC2yAcNk50b1elURpNk9upj5UdraFRBB74ejve8JT3DA8RwUr
UnaOPQY+9gGLSkk/y8z+8Mt+66tqg+E5uhFY8ErXJTYluqhdjcIATLYzI2CC7Zj2j7WpcLOWwIHd
aDi3jf9YK8o+kqiRu+LPxj3NO3pDc0yhMhz6H95enFm/7up/fv23ExY5l0WxytnNDOZ7b6/9f4K2
D4m8SkfJ12jWvp2wpmnOxy4F5S+7ehTsVJI2w+6/D9/fGA7pM4jjp+HQDz/6z8MhgRlyZA1bb3Wb
kiF9L0gIFKtAvtYTWVShPi3STzu+jueYi9gyV3auLoduM0btvQZOf3zIOk9Po2WYX+qxWZe4ssJW
QGbFl6qwx8dujgC9KKv1mAF2y8YNE+KdUSRLESgb5Lug+SLYveZVX9ZbiltPYPYsk5ISyFpoxeAF
pPg57GX7acU2NFeOeo1kNt8GNQK0eqUYkHIsdMvA7cWVM7Dye8omwlOoHhaAJog8o8LQWy98R1U8
NdsaAANL/kfrkDbs85Yulc65v89ZF5/fpjt/Z18p7GcWsVzB0KHKsShhxV4Rl1zetqB2jIAmDqdW
3xLQu/SdfDn17xKjqcWxkYUPiXzJa3boyUInkYrLoIfN3T8XwOrleCHtBi8ylCf7EvqHQb0j8Z2s
gSWrraw/SPgOLQyhcNjp/aVDnYx5St/bybbJGQBvqtcWb6t90JhPtXtBBnVwiph9q5V1b+xmswu0
pQE2eLgWLF7lotoU3A8fSMzbeKU116w/sQFBSjiH5Cpq0ep17wLvger3PL32vli50t0YOYGR1yoV
XLjp5HUjrytJlifUdNc/RfGNH92M4qYMnvL2zbHOfv7UWszGRvbAyzlQKzoVgsoQTDgAohg6oHpi
cGWFMWYw9do2Vui4jGTtJmtzX/KuF1im8vQlvsOEKDHUkNZJ9ZcAo7ct3vFjAjsrLcFirLT+Qq4u
fl1WHVaNHt9Twq0DlIqSmEgUd2WwNZjzToN8Hvd76hx5cAaJNTH4cOKnoUgZN6gb335ukYVLfaO2
JKiEW8J0Qlb1rPzguKPcQnHbpQ+ttZPjZ5OeBgkJYlgmEeh9cZqi/lhVAS3JMvyEzGfG+vwNrHij
QtWll4qBMRls9SQifbSAyfzTyP1Akkx81rq7uEU1Dil5H0WAZXMMXxZZeU3B+qZhjfCU4pc8DOa1
aW7cD+O5H47CAGFt2odBWfzZhbBNmK6mY9eZw0X+tfO3YQX9Wgj/9PpvxzRjwlmy9J9zmlf+0/mD
5dNspvSIZf+W4347pFFWQjhBqMu2z3Epu//p+wVBJi5yYoaB9jzy+y1BFUr0/3JIf/fGf9aI49st
rNQ3620q3XWuE94Y9fayQGOixOAxRaYc6lwjLqArz5SVzkgrZ0XSCx3rtiEkc9GjQ+wN+RJP4Vkv
3LM7aYj6WnFV+A9WBRXUct80M7rv6+bZjEFqh+oagVCwUhnczcrHo+hJlqjRRBUrtupPiQbGTWZT
vspB2ibwChJlOwXPlKSciIKowpoWGmJoXB6G8KC37ie8gZTt4WaMta98MtdGHt07PknYGqxiJEIb
R0wvRlBftXHNjt4FMJitdWbsWhxwgehHPTh0oXkMiATiZ88uKmvwkXV4y1o8t5r1xJp8MI8OmFs6
UFfqKxH1p5atejnNmgMSH4gjdjIwK3m979nCY4JFPqGfeiPbD25SnTT29XHcnovcQpmsPRpzQLHq
tKwdxnsxXjLna8quRJFuKzQASjh+hmgCfPuekMerzn3s0AugTSYy2QSiNGcgv0eoCgRkOmP4KIZZ
++a85WgP6rYI12xMz4kCHLBSVoMLmHVSMSCWblkykwlo/EnFqHZ4bSMvR+CQIXSojDbc1I3DxEEl
TG8UhUUmgv0G4utgaTXR8ibpLjAf/JCFpm9WXjYSqBfUEqM4dCGQ27SKK1voj6nKRtWfQLOjsB1Q
SBdWvQNrc9Ey8KJOvERQcZwMSLV2faUBL7aV6al0AB872qJI8EsboD3Chya+lwPKOjoSiUAtEs5X
pmM/Nreto63nCfHgaFdtYpGkyw9VvPYSS/NAlkg58u9CmwDJLgR74qi31lFivOdyOlclv5p+UXCN
1gGBnXz++lg+cCksNQe3tQIVDuFpfK7Nl8LBJVpa25jElrTqb6qUmQbOhh68nGPBXzUhPdNILgLX
ug6c7G7w5dIxWRfr7rYp/bvSmEuBFBA4IVQ5eVGpLYvVH33Ssiil9aeRR8vgMGj8lxkrX/91f/Lz
6787aUHSoJwAJsM2cl6Jfjtp8cKwRXXJRP+rtv2+IOYMdkmbEoY1e3U4+v85ay3ADRzADml/qE6p
o39n5MCY99ez9ru37vw8coBjmEOxsqqtlZTLFkIYfIV1q6FPgiRpzUTJvF+FUf/sCFTTGLz5wECf
bFPiJ6BRpnq+smNAVWELmK3a2VArR+iVNhTLcBCgM7X0Q1Ojy6S7d6lWvbQhxWAbgpDx+xcF98No
73u+ScXT2kzEd8DN1CsaPD7bPTxNAS1qIkMJoFUKbbMd+bhrbFAjwoQshAexfw6ibKel2dogt8Ce
CS+QOy1CXJeRbcZeEhVbx5q2xoicUwWnAAPioR5bQJfx7YBpX3EUMO4kECI5/cyr9CrCJ6jEDdw7
3z8XJnE2rZKsUxszpl4nNAH6ocAwp/slUQVJgkyQfWhY7caR1Li2dbEkJbuW+Ig+YzAJ8dOb5Mpw
8kfYENLLcN+HxR4Uy7sTRQj1U2djkJ+qKreTAnIFXzc2S7rsHDqeuNL5k6j2Y2jctxqkCwPfPRjr
oEFh7L/kwUvVioVvhV5TymXXyn2l5oQGkkAe9bD4tG0YwO5O3PpUVaQn+QR91XW7g+61bYPZ/xGq
x0hqGyBY6SJMSNKNspzhs5GJfaPyN+hIs/ddubUT+6OZgQ6Z2jzYnbqWPXNp/SWMlYvmPmQpJZ9P
9ij4zr3b4ZA0q4sJw7PKLlquwddIxNEsSs8oG3Br/boypg8yA3HTagim6QL0bBWMxSpgquwQXqUJ
xJT+Ls6mS92gHiQHsnD1nY34kSvEU5nvV+S7umWyjNXkUBJg37m7uA++VOz7rmJdBkXBXsP8uvX3
Tt3jEgiuTYfNv1PnK4sxboqzEsksmfMo7wJ5SNUPQ4AJC4e9W+T3+N0JpxzVQ8nFt7KRqC1TFbOp
pl0p0fgwVoIcjsxdOw6h7E3tlXZ5rLi/jIngsvg511DgBP4SV0IWWstuuGmj2wz2YGWKdRgmnoOX
vtcCtIfNLqxdNveTehsYM+Ozuu4d7XPS8w8xks0eZeZVyTguSqJnRM1cwCT0lkiCFHPcFNN7YLkH
0w9WIJ69sh52dYFolw8k6m6Std7t4q0kXaYsm43B7yYrxAYcx3vXY0nSgkddh91ri2WOINmKmrch
s4i+sUmXn3BGVclyEKNnNvh9BAEjtb4aBUm4bmftS6ILfTglIcrOkYweVSfqzUVS4A4Prhle1FZ7
bpgcMpgiiBeOXsXbj7d6O1xlvrFS7Td41HtdwJLqenc10ZMqIzxlOFvlwhInVWtP7HcXUuq7wbw0
rnk2EGIn0gVg32/HIPUE4mPYmyvNGh7i8E66hKuM4R768l5Ppxuzsjw96s9GPpDVE+oQKCrnRtWI
rXK77g3F28WdMvgiurpriLkLq4HBKa1qST6dpNfidQd7CGoqvPAYY06x2+oqtu3bKgjuypaQHPzf
kTTXUmFsWWvHJnbounHZ4A9XbAKh86uoICh4spud2vfH3NROUZjAbYDDR0kJ2JCxJWArpfEMF8gH
cFnWcksOpJ2ij8spdy4aRI4+m+inNfuo5cl6QOcJ1xAr0Us/yFdNSQ6FVu4yyNWDSua1enZ9FX4t
eTt6se5hQuYmFVRGFJoA0i6zBF50AHUKVnycFMe0zEh3UldpxH/oRfas0T0s6jjfRHnsyYmiRTAM
XBQgKwOnL4m9VN2lWmY8Q9bCAi+cB/nwZ7dqXJ0QXi0kU66u0hv9awExN08/7Sx+fv23AoItyJzv
OwNm/97Efisg5jhKxnhw7+b1LYuJb80a1j/ei6DwYOw2mx2/FRCuO383OLX4an5Tg/GXb+fnidoP
b30GRHy3pDWEPsigEHKbx8qWC8Fsgx0wtB2k3GVnXbKcII60vEpj6xR1RDYQ+GOl0V3aMV8IhgAl
NYpkhUwAPS+gpJuXGnBbUD/4WXujT/EbLsU7keEN6MvywBF5U7LFU4xhk0zqqSFc2DHz9UgslN28
mGglF2Yye1kAkseSkRLbknjIdwrb08rPjwLIuU8EV3Rwoo9wKj/yLj+3otlomrgVJs8T1B/LzA5p
99SVPQNoEoFdyOfmi5+2Xq/dhpGSUO6k9CJPwfRq1jeZQ/QHUzx7LM7GmD048kOrGOZhDlGtbGmi
L0dNsoAGtyBx0yuBp6dyY83KrwleECkcg36jmUCrWZS2ORjVFIadDv6a92zT/hTzihCmNvSGASW7
GLSt1Z8ctBtF/TLaTMh8e6mOryMZkFzanhPcZrR/QybxyfC9ug+EXTgJHa8kDw6JLOMpZ9GU+dMg
nmMWmVrPagdNPEYbySY5lKwoGFUq0WMt2Tzno5fYkG6NF2O0mHOZywDgQ6W81YHuOUhSa+s2iF4M
u+TK1vCFblNYN61I97ZkyRQy1i9Y0n4Ic+bc256N80e502ArKfXjiK9yJhE7Lp+DFKsoIe+iPBog
dkdmSpBuAWitzDrmF3edG+QwRQpeKVzj8blMclbEzVrvrI3qnyurXDTZUwupVWq3igVeBMxSWYGd
I1rMZEetz1d9RCimXSMceOn0eGOz5MB8ShVxayjvVX7X40Wk29q6CIJSIrH6j0jpDzHnsQO1N49A
3pv2xkxPmMw8rWfpRTBN7vD97lIyDEcoY0UL0LCy0QySiqi3C3f4VEC9govCVhts++ga0EY/Wasi
Iw6leiwTNlvpdUYTalL7YBj2ppgcVVIz0yJduwwJZuJXqi04fUHfE05psCTiAxbETwb620TY+6Zk
G96nngHHsfzsFRb2NLyj3IYqQZuEF0TFXcvGLE7OGg4qfayWUS8P9IOMXJHUpgtTIThzHPYm9Rq4
JC/jyLfmGk6FIqhsem5lN4aVVJpeCEUpKQ9RVFyXPX8a1k+6Q3CyWm1aMI1gpMh2RlAF08ImlTB+
72GpMy3ZjJhjZH6jy/KAL3xR/UW9JL4z0hh+PhWUG1V5wFm8YU+EjU0HukmyYJKcrCE6dfo5lAxG
MwWAFjAPMNBWk17N+6yJzAUrdJlbk3+pBLfo3K/afFo31VdUmMe+D4moJFHESnZQk7yO4K22INav
s96qoL0dYueIdX7bFNsO/NLsPhU6ArK0QZ9BWkjenTCebK2afUBK88AAfyrBZ2NV0bR6RXXgBcWj
qJhAi+wQ90Rq5eW+FvmmyisPnKg31fa20MDu8vj09FUZqWzImD2jyjwf64rrHuoq96TJw6tkpzK1
XmURoDuojW1ncR0nLWYVjcGLaK0bUxb1qsqBCSsdiGr4Lv6U43EqTNqR/nVK2bBmJidEFuanvIVQ
nNk9yz/nYWgQtuqNT/HY0LKEH7nbnpXI5zXjoh6Rwk3EjdZypVZYVoB6Ltp5SsAk+bNBqRJGzl1U
OluXccLIWCFkvBAyZiBDOMKSEm2cISe+CJofY17JYKIs2puOwZPiGNu+4zdsvtiMMYKII0mfJxsp
I46BUUfDyAPB7aacRyB80fBBUk5nmpJ3bJFr3LfE2GjJUnMDbhGypaxgH1A/x9ZwNI0eZjZPaK57
YNgx2VjbnN02s5lRAtFEF1sys7H0uzF8cJnj9GW7psZeSOY7DnOeUEweDoGrPEejoeRX6GOWOnOh
mE8C9jRs23rNWZaZ07TqS0zxAGAlhXxKQd9Et+1wg4t6WbdfJpGwlV4yHH+2R8LOimaXDhVAYfiA
PMMITNbD3DlUjfrAY3JFdsdWzL1FCaaG7CWGhya59WGYEiUy7IuG9xJpp5olh4OVMQ7fp248xSZk
zT4nxs5Rnmyam5AmZ6TZcWNSFGh+Jgr9iGZIU/xdob7lIRw9WiUixL2J1immhTIwuOW0VAatVQ0z
TkmGC1oiFArIa3VPYTkQoCTUNaT4NGjwxY74LzZdSxAk6eM6jZxBQ6fEKJTnDo/QcyyAy47Gz5kb
QMNf5/G1SnpqMzbLeMw4OPyF6UTvqvS50LKVKR7sqtmaXbYl+gRmEGHOIsKer3iCZluJ3jkYvUHB
CTaIuxpzFHRC1g0MDQWfeNmUmx5lpo8Ws9O7ZV1nx0R7CbCzNy4RQUV6A9b6A5rswbHxS8HtqdXo
pE/5i9NwZcfNOrNJbS3tR6RiyJteGNMsCskVEc/hV+iDemfRMwk07YzASp/IQVuuWXJeSQis2FKX
GqNoOYHhK+4BVG2VQV07KKWqgFApa2R1FsBEoJEf3tPhuhQktXLSUvfnUQeG8suxIs/qw3WO7NFg
6EHkNL3TyqdS4I+sDtDlQEwFEhRs+6qmD/54lspNY9PzxqeEq32I35TgLXY2FjoFYNjAiSD7hjdu
wAJ/Gr02LjcFaYdd16yjSPArnUFGe2jr6yDbDaVGeCYAzPw+lyfLuckCumPW7oUAJZHjgUR0avEj
AwgsjbtB2SryySCqVElXLpKJweixjRJkJ3sKjacklfO0g93kKsQf0o+fEX6WBMBL5dyP4lH4ABq5
fKXOzU322Uy/VAn8EveB2KjIItB5ikIszeZeb0+CqMSWlMyeweaQMmsdbHZ6z+ydF5pVb9ROrpPp
Jh9whrb8gPOEvYZDxF6x9N+stl85eYm5FlQiF3w93pQRUVFkHtv9ZqTIkrj6yHQHfzdu7JEmd7L3
qSPXmkLoQJx6NhmlLnnkJGUGiguMn/+CaAZ+Qpp8SeW28fNlCA0sD8j61omVUsdVqiYbOyYyVYPy
0H8l8tKTp0gQ5TDqiFLAe5GrgKK+Up+1cG9NLHQpDngGV2X82vPHEPxwbvLguNG6mdMOHIVDY2Z/
7uw64itgK1PAEQNyMYWF40gBJZ8SJIVJrayAdC0c9Y3VpZgbvsHct7G+MIH14VNC5IhJZ0Lca24Z
wfDz0M/LqypbscvoDI3MNYCHY83rjPVYj8ceQUpxmcRJTIYXmozL2MW1TrYwyguQ9cTN10lN7BG3
+TxXmxcOz07L49N9OHAZKv+jiT9T2kkBvC2AOTZWLLVnMph6UynjJYdLZaFryWNMENxMGvZ2p1+n
JjFksts4QPpTQdFan9JpX0v6A2yu0kw9CcoSgoRWPsfaw5hOG3X0t7MfsjE+CksuisGcR3MUUj1X
g0B/XHkdedo2fLqCnnnwjxPusWSgIbaK9R899AYdqNNa0gnOEuP/0bPOarVfetYfX/9dzzqPtFkE
Qs+x/jIH/NOzQgmaWQ6YBU3MCn+ZA771rCrZCUC/IbnPX/mxZzVwF+JimmPKZoDQb6hALINx/a89
K9tKw9bErEf5SVgMfBp9mGET+9XSzyT+l4quFWrLhBL0WPKxTlLnUhoG7LJggbN+baSMuk3r2Rjl
0g+tw+QaXuNax4LRsZqFgEaJcCbCtI+0ld00azsd33whPwPTXSq5vmDUeBNNytKKLZIa6yNgwp1w
kkuhQrxD5TujSgq2YF1IUr00nLNTOgwKYRqq2lHxzU1lUl5MU7KL3ZAKp/ZiIvYIKQ87czNQ3wuE
ywGdoK/fmtNFEguINwPXHAZwIs10yW3f/YUEqox0Ie3OK/qzY9/r0I7y8qHjmATvsHQC8uWx8MgQ
Qz1BZW351VCNRRzFcthmKXdsyjU2X1rEGIcfPkg6vw2uY9tYx7JaYQTwYm7dSHhiCs5+PS7Bzcup
BGd8XVftKuWpg994z0dy6dqAWAswXiUGZL32bO0GKiqLXODL9YcdZpucx7mXVyNJh1MUrhqX2b3V
r+JkN8b35Yy0tRNPI48rBz5sgIVpSFwVBClzcNRWs9E5SDIOlJCDBQsRTnNuP9j2Qx3sTPuc+/2l
UW8CSOUTh1PIITXfCBmHVht/1v6Hy0FWIiaZWdHNs01ABFPu3PBSPiHApNaTcY9kuuNQRBC5aCpu
0tH0VHEyyOgWd9H/c3cmvY1jadb+Kx96zwJn8n5AbyRRsyVPsh3eEB45k5fz8Ov7YWRlhyOi0Inc
5qKQQKXtlC3x3nc45zmxyj7RXPscqy7Kop5j1vLPiXrVc/o6bkOLjN3fdNaC01nhlMb/rLfafITt
Hc7wTiNr/nWaR9b4uWfpeCUecw2UE6e/Md8CTbbxuRVIFVloTrqipN9maOMFF4ifPNgtViuuFaE+
Mzv3kpjCn5Fii+YpeiarwOY6qrmWRG0sJddU11ypGmylzxKurctFNqA917nYDAHmg4sudWd+Tr6M
pruo/hRchi6XYtyvUCwvQtoiPzu6XJxKlqx0LtKMCxX3y76jifS5aOe7IHMJEpqnHFzEhFkVXMvN
eKvS6kx8Cl0r39lc3k332nOVm1zpcWOspYv8u/a9JGDNNN/+/GZd/G3u6EZqg5xHL0EfE+GkM9qT
Q8EHKruHchIwqnarZwY8Lp8R9FOBYIHElzsUI4P92HWXlAJlRD06UK9QtnAlSoqYlGJGhE8O9Vc3
oqsnntZiZQtByBMB8hwGTYIPobWzqY8GOQc/VF5vNp6gfsIgTxLbLQMqK7/MQvP5ckfFCXt/PWR7
n484kJFFT1UWMFjvqNJyqjWfqq3RbnxquH5mDlPTGeqmYrATv7psb9Dst9R+UrnNivOUPozKc0ht
WMRMgKgV4+KkUDk2Tu+hOHcA5SFa5c0N1oI6M7E++MitM6rPdNyW1KLJcB0Ob/mQLUzq1IZOfNTN
Q82QJhjJo860rVqwfOOtpMoN+TxG5OzEqnuV8SvnwE6XFnVxIYYVS/8F/uOFhIrVqxgQqKON/tmm
qq6prn3A/6FfrbEkLg2q74YqHF6wmIvyAXVHVr3rWXzbUrQrNrFR2TPomWNPSc9ujrw4d11R6juU
/PMyLpPNuXComTIucRurhr0UWbUK4jeHpoGO0NNoIhqaCUGFCW1z2xntlu68puVwS0GjHrwFAD/r
slhZRKHyIGp0KZZ8rAICj5rsyPsEIlnFvSwe0lDcWN2zXdDasvbKyupBhtBousZ8V1iMVQE/ad6U
oaqw96VttIx9MnOpGgPFiOzOidVeepEQG97k12ihn+pBuXWjEkKY2E1SOesDRglkWUFYgE8QJwQZ
iSpWqojmYSOo6Yo9lg+4OSnvcI4Sz6AMdxHxQya00jF3dbTaMwUcXg4JHKEbbyajuI8I+KvcDpEv
j1ElvunOtLc5M2qgsflsgKWS5sArMT3k1bSxMv9eteV+rJuzzsjCAOsKj31ns490tfI47ydGFxFz
GLTPWbyXzp0P1LstgRXFSLEV/5aGa9Xzy9aFfqOrivocIbRDgKIuRXFsQpehSXcjiMcbI4pOeC/f
cOkyXcWkpj5PCnoJHDeeTChxR0uKJehYVNvEd1QA/GvRTWjbwlvT52NSBEg/oG4vA3DjOOifbCVY
dwZIPUJTkFRs3cm9cgK5lqmycTCf8dye4tHea736qTbtJcL37sffbCLOe4Gxn8MOcRONjjz8sytC
Q6im41C84fz6K+eF+btjnOCrn77/R0U48x//1PB+EUHMJlJ8DSa+h7mu+9lHqjrkBDm2a8zUyq+W
cetfAoYp74hmoq74m/UgX/8f6sEvL1z/xXcRlK6qlIwTtpEjFyZrSCvR41tXhtb9BFowxO61i2S7
6xuLq6iFeVdx7NY5h2q6yXyW+ijsA7/6BnahXKbE1xiF4hUT4TiBuJNqTp/DSMTVmS20Lg4t9PEe
4idCeHICVDkKStVZECq07p16081ZawB1RlD8AxUUwNKyhGLRGWfW4PN/67bUXVQVCpmbFRNGg0yY
ujQOSjp6EXu4uuhOaZG/4MZomUfLR7tQ9XVT4yJt6m7NjMs418m4snhwk8p/zFzG0D3nCMo68hSM
c5znaznMVittOneqyfqxjW8sLeNMiLoKJFF03/vts9L227qQgL8VvLUyhqgT6BNWPPcBZv+ql+4p
QmIBBMK9H1wDsj62N0M5Z4EJM1+QGxATUqswYixnpUmqf2ZVfu3b5s4vwRDm/d3UTDs93huM6aaq
24pKXluTXBqOsu+ZxE9FsZFV/q46uacEJrFHiYJdNyYNrNDHRaUPt3VVr/wcG8kgQEKnmS5flHY9
A8R19aVBOsss7bFOFMotzAe6r1GHdFs9EGvDYADoiPyqz+q70u4hkY86yTcVcwhu7cHsTqZpqCt3
TBFOSwWsZTN6YTKk51xTN+yTn4UTKMt/9oGCwNsweYIJjXE4L/6vtSga0t9bzF++/88DxcWvxTjE
cZBPsWz+ajTgXxnG10byx1oU8ZTOkfI1euzHWhQzrImXS//3j/w7LaY+L1h/azG/vPTv3tYva1Ez
QSmF6qDd2jctN+wq4UEeGXUs0Qr5yWcdb2k33As19RMaRUJfUtuT7+1VtytviTwunIdOgJ27cZAt
MPTbKP6TQ3X0DQBbnu1KQW7fwn1RL84jJV9NYYpwAX3PQ3sbZAv9gUFSjPjTXbrOqjv6m4TodxT/
dCjYdWilmDO9UV6644LTzv1k2Xg7HMtTcz++qC+h7VX34im/Z47VhJ6FML2p7qAvZDgmV375TNyn
qtC4LexrUd5Vr81j84gZJx3JIWEPWhDKwfyOOcvdNN3aQHCsq9KIVyxLsgsbW016Pld6Dg8/feoD
+O0eaBo/Xk2v0zZeEWd7gwJzWzF8/Uhukpv0TD+1nw7Zptt2h+QKpvihOQjP8SgXtnLrr+HVg5Jd
DFANT8VdnHrdhna6zpbjcYw8okgHdxWfxE0cbft3O/T8N7FBEQHF9MaEA/yGt4FlFIsIGmfMU+rR
zZb22ilPgE3V4iy0DdPcsTzX5VZ9dV+NB1OsGwIs0V0MH3wzi0FyQxlrF91arCzm/M5ilrhTyy7C
YsnQcDOvSXFZfPRb01/aPYMxEnvNXYxt7cJX8+dJL8QcEinXra1h73TbYh5xL5xvNExT54UX/tlu
ww8qQ+n15YY5F22E9CJSS6xlQAz5o3tihgs/MFggzFfuR6LVlG3VeV2P3HNFwJjZrofYU5vr0VlA
1NfMa1ddRjUj1WvTvlHaLbmjcXSdkleuLp18bd0XKPyVJ7IX/tGnGOm+WJNmvLX+V7nBZBRyFvwy
KPv1+/88xZiGCQtpv44q/d82+z8HZe6/dEShVDlIpH8G6SAGp1oSjK3sWfbxVdmBFIR5AVB5Xuzf
BGaTwvX7Efb1dc+n91dlhxllXeMgpd5q7nQuOsR9g9MenT4LkV8FYJX9EQu0wQETmh+h7h8spz0Z
NHNYZveOmdP0zVohiWjImdVD1awjKvGK1ERgUwrqiw6pkRWE2Dz7OQw+W3dtdgxnVZKpKnTiIN9n
vVKEcCkeWJzRg9oImgTCppB0IxxX5x7BU14/SuRPOjIoMDQvIUmiDHo1HgMdsVSFaGqY1VM6MioV
ORUau2XOOh9K0dJHbmUiu7KcpF3lSnmpZkUW0RMpplFUWrGYTrXdHvOm3tljFnhDfhVgLTUqgmmR
ebXIvSpkX7aJ6RMZmBiUR97oTY08LEEmxs7uKkE2BqzxiIur3sRJAmQLmVpQR3cARm4CJGdWHFw1
qU63E43r0jVuXcRp06xS6zvgkN91a7OCjZnKOajslYG0LULixrB0MzaoX6dPJ+xf2qSCzlWtaiX7
lkw94xAmJSJEWMdtwyHYioE5g32eNTg1C8k2fldQoOQVToPZU4l0H+nQk9kKL5/SrTBQC7hGvS6i
aBcw6ovyhFNmZiWhILvusCcXlQl0aEAvmLBuqNmZ6sp1UNdvuWqQ91LKz9FNCRdMd2mAMyyJdirh
VypauZTNm187xEFgeMesuhodE9G6e+WP/aHredvMlD9DeMzihA2Ic7JJKKljbAKt0Mik0LblIK9A
z7FO0oxFOgznUNsBRVnlWvKiQAgoR3XPJmWpMPGre0CbcYfcFgr8QTF6jvWo2FtBdnKw3UZSPqeA
qvElFUt/yB+tSTCb0FkixtqJDeB+kEdXkA1iOLDWXayBGgthjvcaRkniPjSWvrIgIgash+1Y9zQG
AFX8aQ3+EhGCN4PlHZCjmHKuAA/cJAIguEW2c+gGR6VqNiBWFiTxsbtifdx15UcjzQfhoNgHJNFg
9lDhOLX4Llxz4YeENI7jMQ4nz5A2wU75prfz26G7DbNPCWExrA7GbMYd6VSG2wpVbVboT53ivjd0
7rURXiIMZSLQxjstKbJbgmM+cHNEtsEQjuVoWnqpMpOc0gLaegDRtUN4YN7FWmFsUnZ7Czlld0Mq
b4NBW/jKCgvMhaV3t4QKc1fp7qvNLrmImSzpNdDPQjmA1oZCn5OKzKbZDdt3pcoPvSt2pj+9TLmG
fimg5mD+BqKcy9hC2slTsdKq5iOpaAhElKjb1OrokMIOSjc+IHNWs7QDaeaj1Vy7bvqh2/DgG0Us
bTFiEerXDXnNdfdWNw472eSaPdILoZ3LKGbDzPTSit+jPJ2FJPk/exEEGwSTAT5bG5bBXy2C3N/t
wL9+/5/322wmA/2oGgS7zU6Hn3xm871GspUz6xO/x5T8uQiy/oWZjUnCjGMgu/vnKw4M+AyFMHCv
sVz6W4ug/9j4f3npCCJ/vuKytobj4UzV1kDvrI4UtI67bNN27RI5Uhu43SO1uEnG4aYeTGwL+T4J
RnT2OCqtaJk1DSVccAjs5l1KV1tJi2tLFgo+o3F6hPcdeJj3r0fNOmvk2sYOyx57tj3NmvxFWMe3
EKPWpYPxKUsZ7HVT3CwA5D8Wk4boqcHB4+u3U2BeFBe7ZF84OSv8GvFwZj+EWsmPiu5VQ5OrOMm+
1WHJtqkft+1I3djn4jZKM8xZI+noI5qgcbyNfcpi1QjbDWqPY6xxnPsjk0u0HMJRSSp31lktPvyx
e8+C/vU7cUEZDnWrfLqp9W3AHsh5i7QsNMlw1Y17lfyhKiHgOKm6m9Fu8drP927RsrqREsWFanS3
g1KRNJ/7yKX2la/shD/BidKXMcAaNUk5nVBHyr1lH0MHK0azF+VR7xG8pJ8iOTnFlR5DuZzudHQG
KsVqhlDS6VUW/pdBPYz5k6Cz0NFEd/KY6AHbN3vl6ppngy0oJnkKRndBKLpdn2Z1Y5JyYMTfRFkg
hcfqDAzHLOWq0O01EYV7jh5lyTt1SCIYBqhZPBulKikc11pX3Fpl6zHoWsS+elAZ6v+zq2KwsDNC
32RG91fDQkyjv1fFv3z/j1ND01FSw6UyLe1nTAtVMXtgIG6qqaqM7Hhgf5waQgURJzBOkVuDketr
YUxAAIG1pOGquNJN7e/09oY6F76/oGgJx/3fX12fC+cvvX2KTLsfnbDeVqYKo7vyAySNXN7oJJ+z
dJ9DnEy62QtUSp7XYljP7BGbYnqlV661kE0KnDm4FJZywOW6VNrhFSERrV6tbVN8UJ3RnahzlxVW
xqhqN8DBziClVy4+cw1xacFESluGhrlMfPk0FqSOdiJ9qWbdZmdAapTZrYllPuqagwMwpRbpBt7a
3h6tN8nHPBGdXGk6CmF1PUWIclDrFrWkWWSdm99PNI+Sx8Zm6QYo2HPneHIeq14edfMTAetiyp/w
xZj1xeUp9OE7aTyVLSuKQrkzeFaJFCOcKdE/DJ5ivzwC5oh4sm2bvM19q1ULjafeYCMrOQXClBhZ
ToVY7HWkvVrRSwA3w22aELYWGG654BOI30Eb2MV31PBDUbcrwncB/0YvY58uYMssbHOPhWmbqPWq
0KjLg/uA7XM1TiyHnvH6LgA3CEltZH/qrNmwYVDuQzVJx7UfHX3JFiFl959T38lxHYIwRz3JHMZo
zzLoahgpikeObZVdCuMRSfEyxfsaimZvaxFiyO4F8+k6lNFLa7LHluKtzPxLO1bboilOBtmuLMTU
t1pnRVJbex3ElNRJiY2Q89TFt3j05anLJF4ZIFcynBulimTueqb2IKzKz6WIX4cmODtS3wRWuYFk
OAID6nj1c2E0l0jY5j6cuWgqECeSHd4sfOopjbqq45JbFvWAWt3dOSZx3FX1bqXDQlKRlXNploTl
wWFLC+OZtGKiamqqOJNqbppw2MSRuAFXelIj0ioisa6HO6DJW6tyAYvrayXjQ1TX6t6G77VsnO45
nqkTdfMy+N1BNc9N3twlRoGKoV5pIAnQGji4enACljZCCKVfG1WHT6bFM0P2gVYQp9uE6ChpRDJ8
iXgPP4LyhlUfy0spdkVLWjMCxQFpprXRRb+xTHc/0J+xLQMCqcr3aGCUrWJr9gdPtR50Nuw6NIws
+oaEfjlgDJyC0qsdBQlFd8X8/0aa4fPIA00UcVLuOPCBkuo0qc3ob8r8IychdhooJ6dLqpU7d4iP
jW+8MnT2l6IzVxMTfNumaNbMtR7RCWng5Ox0HUZyPynuNhnjdTgYgMswQUSjp6Dk952Pih2pT2SQ
kr46erkhLfHGKmMgp1xL+rRBREVxvIYAeQrRDFbIpfLujFnhOq7c7SRVz/aRgNVyY1LJM8Cvq8XU
vLhO99AO1W0q4+NQVktdhfFgjPUrlfDOMP332tC8KhNX/+T7i3oU4Az3CFCgv5Q/8YW/3l+/ff+P
+wvXC/Xpf6Qr2FBxDMY6YBf/uNp+3F9MyufUdUOfGTg/e3659Qh5VQHhfJ8T/Z376zsR8pf766eX
Lmb+wpf7y7dA8gWiAYKXZUiGbGPZ9v1GtD2p3/FRs7sVH8NdqFkbo9Z3bj+ndjk3Qz+uGgc1YK1N
m4g2GnLTyU7dtRrJi8AXrKiqF+rvExEFxbQOW1YlBQrrottWVkpHSctmyNRrtdIryOKI+uS6ai0i
VIvioNnDXZUSd0JOzUYM7muXdiRx00H2BU/1pGf9VmSBwR3ZPGVOwo67TV/ddnoJa/2DVdBHFJlI
V4yd1iOXALXQWQuFtq8ntAEXipfXnw1qVLVuNwi5l/VgcDG070TwSL9Ay2Wif8427WxckQLvnOFU
CxngHKmCU+nolxx8ckK8LetvlAeNNysT+ri+MUS3LNV4ZWWMYUjKxJuAvaJ+zqWCoSKwWfg5PmE4
5IkH7bjIIniz4FRVfTcCIkNDtncR8BRaDzeHc8lB5JowhG2zZO0UYmEVcpknArSNQCjJpco07ZIM
jRcYYtkpzlqaBhNkF4W5b7yLISM0Din+YprYE5T2smoYvDXdOC7rgL9jngV3gR54qWBIkQcztKjG
v+0fWDne9618MXrnI06qQzGrHxpreI6C8L6IONuqfO/gnsEb5CVRsw305jYGvsW7uNCHZxVhW4px
GNkMemXtkNrjrpLhzm/80zCGgMDK7lz2/Tq3nxWkty3Yxl796CIEFgVJHm7un7CaDItBnzyX22EM
WRbImPKJXAsnosEpGaG4F3cy92WN+NRil1qbGHMVY20aJJl1yXWEAlp07yFrAY7QbIv3wVUNElWr
Q1qY6y4Dgu92m2AMTtkUb1VMALGDhQD38tqXGZcqcKQ29Uh1u2stB55FjqYCkRSSAx0aXISJJSD+
LWjvY0lOuTjlnSVQ4sMU6Vt3M7rRZug/BbH0c1SJpSSbnm/PUzzMNDZWzhPh70QPF9I8+8NLlaIJ
gtUX0ZUVMHFM6hTsOSjkyPktUOxXx6xM92WsMXrS9uqg3/Vih+raV/FEo4wG+8+k0yjL+4p0DWuK
DoOfbkzBVC9EEG31N4Zx7mWMTJmhVdRvChe/S1bfZCnv+yyQb8iGMeRDOejbyA8OrQzOo6AwMkV/
SlMVixQ25pHdZ9BP921ZbKkD2mWSZMSzxcYhF0q5ahn07ay+Biphs0VCB5eMT2F/KTq2oLg2Krtd
6km3LhyUKdh5KTUZK2KRpc4EroqCZm0hs4vfg443BoCwwIDW+3szZk2CnmWHnZs4EQVdIleZCcEV
x53UMLwr37JqHVKhlNHblAhPFC3OiiudBxJz37cxfp3GZ+CjC2LazphD2O9gjdbGe78D4DoY1sou
/U1dARnO82sxd8d9osxvD4hBVtgbk49fo+7IWYAs6K8w+PCV5nPtJl5gTmxd2ONEKLki50q2KRcz
EzSGflOCGcZnkQLCsKkoZRx8x/x15l1dbhfbIOBtUwrrmPkVuzn7THr8wm3LHcjka0OIbWn0u3kv
01fVCsHpwiXNMYjqbS7eVbfZdL5zjWui6rtjpZ80U7seMJA37KkQ3j5HuXGb6OqptcxdqpoHMrC8
KNavg84H0sRjib8toRl/hAC70OigNYX8PinWKqYefYrOo5kuCI1IbOm1+iv2lH5+sV5QxQdM4Ttz
zilM0WC2prguouaQ9DbAqmZt9OjNDCvm8SY8EWiCTw7ZhF1MxwzUjtOBv9trm+YnI+nuyna66XCZ
1V0gNkmb3tu9ID3YxnWV2BtO5GVj9xfucGceQvPkhHujenVU9dOfkg+/jRf/6OKFdAOVIFd+fYd5
2Pdf9W34/8FHsXppXv69fzq9ZB///V/6H1/w80qKTvnn7/9RvKjuDH4S/8aL/DSy000TMzKLd4HN
ef6vfileKFoInAFSrTGx+wKHIoue/5McBoRBZNLrfwsKzWv8rfn+6aU7vzTfhOY1ZQbpYqvojs/R
Li9VU68jErVC1gxGyCWqPIShv6z7s8+sP7i2ZbWIhpT/2TsZfAblsCqgZBQuxp7hLR7lEnV24483
IlK3VQh4R31sOJUbtImDYV5xV6vxSIr3cDSsENrna9f0O+yzL2MApCLSERdDXNO1Ze2mBzYoMJSs
bN/pybvd2/dDPF5npYWItl37VoIx6C6bUckonFa27NRlnGrZslA63LAR5AquHY3nK7NaSNHT3gdr
gCZnkztIO7NhXaLutMU+dBsOdgF/yeI0bb7h7jkSeriQdLwK1MC2A02ktDNleuGg2V2EVfFkWsmp
DBx+tR58X5PclQRy09wY9/jSnibF2VbJyuxNEAsh9HtQz4O8TmGkhDQvnC7LBqCFVl8ZQwGgg57a
NY5ViBU3xFaadZ6OFIqVBJzA/I0g0pUYNTK2wGEA46t61+uhcJe3rn0MkneH7Z5WmcfQoFJx1QuA
yKOqwjBsYuJmlBtSrdhyI2xmuIdxKdcHBLiClp4BZ1IZe6V251ianRNU9Ff2UucTAL1Fu0GkVeOH
Wqcw5DSN6X5dmGTRSDYAb9HkLu2i0hdh3MpVMI6fNFrHYIjkqrGtlarlOMHTN87Vjd/hpg7UD916
13DLFbCv4uhVgTdl5uTnCGdcAWu/qSIHKFSHLJFowKGPnvIObdjQtR9Fm5ybbuZ9DNeR0LpFWvZb
S49IPVQuWsiqkfO9TvyLoyefOnVemjBrUetFRGy9U3YacJnpZOC99BXDK4hUlEaGLavhb2CMH3lP
UTUyr7WcrRk3n5SPrFj1+MOu3WPQ1FtKrGWip15uJx8FqFlXRvctV3CaYcs2STFFDYK47ltUVITr
tQnKaWUb4mcvStdZTkK5tn0+Q4MJ7sGt1n2j4fULbx3UUWoSXapOu20CuW+i2S2OQMDUVbzfsf3o
a2+6zTMmEY8iPGisk2KpGLaUjcYjo3erLpdXSRdd+4he58lLP5ifYc1su5yUp1qJKYZ6CreDUlcM
JA5mTw4jpacKTT2G/1EVt5P4mLTKa0exTAABqwF+JVykzRH+BY7wK1fPUMycGAjw7l81ZshzwJCu
/8DJByHs06rI0cMPafXlUmUhFKYwzkOKBlBdDfW4wkwqH5uzbb73cXosVNerx3GXzHQigmOahd6g
57PrYdMPCGQiJihDgvi4mufLmfk81NomcB1P9ndFRo1KAqZPkVHG5Too0ocimdzVP/v2AkthqcQH
mY4w/kJnas0D1l9vr1++/8ftBRxl3mSp35NHZjnpD0GFZRqkIX2XcfwB0vh6e7GCIvGAL9Bpsr+O
jgk/MP/3X8DY+DvOI2u+nX4eHWvaDPKwIYHhS/ouG/vSemsyBcHU9tAyCCBdVY5YlmxH/aJ8GsYU
bHw63XC8dJyg2YnW4WhmAuJynlUMLqtTCCtbTUY8EXmzY5m8DBL5ztF9ZQCAXg1oTVZElHFYVreW
ydo8IYBzigweYD50FR++LO3ZqrAcKiYvTe5MEwCqhlrBsJ/dFpBf1U44P9zGWiYGPNokx9vX8MGX
PAATGcftg4/Mn+QdCur2IM32NLkvgz6TaRvyOu9Cw7hM7KdU6zUCMG1g7zYom81YJdfsSSbkBsXz
g3xlyQnTNyPzDttl8ya4EEm1vbEzfSXb97q6z2heQytfKRHuD+N+NhmW1gPSt1BHxaF/4Bvx9Dpb
54a7SBtt0+n10sL0PNn6fdojcmuJVBSvg+lsB/42CW4UVPB0yvBskovpzrI2ZtO5u2uzb5GJaAMc
q0MQmg6otS85Wj/Dwd+VNTieyGQhFO+V8XVC4orEjRM5Y0JqHS1o467rvtfasC0rQA+OTqy2CRf4
MELdTbRz4fqbcfKXcm6MfWAcxLd2QEi0ytlpxnCdtuKgVdkVzfg5rINDYcGGtcN9HrcHdQJK2GXr
AuS4liY7mzWVlQqOGQu3DQhCLV+qfkGMS3PgukV4h4+VKIkIAYcGQ1fz75mULC3Qgz2I4EzfxqTd
5rJboUZiC28x8Te3TiwAmXfQhJJror6WGalZ+pQck55YcOZDepvBun3126cstlZjcN3lDQGkWJUt
ImYAB8X2Z4z+1sF+XjQSCUi/NAL12PCzaivf1Bh0dD5vUUMAHNqQfY4LaKKQ6NrktkhRYugqdRzt
ianvyqZ+iJro7EqHeVK+bAONCPA7RnjbaGa9dOF9M/k3jQwy2BcxWul6rYfQ2ep0S5w75i0CaXPW
iV2+ihiRJDRn0XDyE6TSM+TDmvaz24bimEYFzgBtaJE7Z6dixpWq4rqVrboao4sTxue0NryctWus
6WfZE3nuKi9lb+B1+MwJgSWQhAlJjx7kkQxE1iD6jW0pEHULIrcige1oXJiZspDIu5t+VRfxscoY
NlhjlC7yYGgXWnwfZ+ekyN8q67nEYyuJUDbD2wL/Ud4fFYZGxDovsli5sI016OdbHu6yOUHZ21mj
u6ZJX8YG8qbWvzEbTHqOODV4cIKW3M3I5H3Xpl3diIJYwpHnrefjo/Hi5kxdAsbQZG5KsMBuNCzD
Nlirjs6P5TasCBQ1XD5LsDSgSvjZnWPfW4ykO6KW3cTEHO8RbDGY9rGN6vvBMREcoqoMXltIHWb2
yDZ7gf06yfAN66XnDP4isrm5OxzMUfnkslmKVPINifpN1XvDeQWarfKpZkyxyZi5ayXbVWx1gowk
/ZDTHNvFJSgAW3fHgeVV4xMYhLhdDS8S5Ig2mZx1yaEq+ZiFcJ1nggvF3keR8i+cdpPWfM4jjP0M
ddIyR1aOgW4CMRqlm5ThTzJPgWoYn75IcPEHkFGHDU2slzA2UtTqkIwM64aT7m9EtY8EH8T3kGGT
wdDJYPhkM4SqGEZRnrAFyLO1w5jKZlwVMbbyGV9xwsPRwAnOWCtx8RMy5gKPN4BO9U/JPAFrGYUV
yWfDYKzisMvsZ7vs1i1js36enwkGaSUDtYTBmiIJauQ8SRi4TQze2vg5gg1ilO6+mKpblQAJijLP
pWZSkLdlPcsW278D8vDcWww4nYHqOK5Wqho99272EgFkiY1udjB4GUNBGQKT1YmWCEh4I/0SjExe
gpMrGGBZYz1g5jKYnJbHYh4+9nQsIY9aylSS9JKLYmanOGLTEWPSQiK9aoJoPXb+DA2DUIK4CFqE
51Bl1Uw//czwwlRD33NKmY2285A04YMfsCG0W1KxSLCknbI/VIaqbhJeqwxZtdlRwYwnZhTWMYSd
CRAFQ9nBzc4Vf9RxVC+s1K4KBrh5pO0FQQygfb1ISVe0r59OnSPotRYlo1+n2Vqif3cr5g0MhjUG
xKEKN6X+tBkbd/P4OHZJVUdoViUXqbw0irmT9vBOmMB967t7i8ysyOqPVh2urBGgDigooY+bMUF2
3Q/AUB4VrXiXuXvnKNpZUdrPYpjWgSkRQWqnMo+erQ5FrzDuGw5zQw2uWpm8aXZxmvp64aufDgda
6hcH7DJ72QS3WZSdhq7cNFHkkeC06h0LkL3yPCUl4joZ+juNKXXcE0tGL5AGLGatOUnImFg2ctBZ
AqImsSHHkCijyLX/0cl5OtXYzM5GqEShR734fzgUXGNGw/5civ72/T9KUdwfsxx3zjywZ4/S11LU
nk1PhobICSwsVeKPUhTVg/0lWO9HKWr+CyyXi5IK7Qr7Kn7g3yhFxe8GhZ9e+Syy+roECkQt8RHq
5VYL8kPVdGemTIfSQFduIXs1gfgPuQYbU8FXpzPlsHZWOYe4cZn79jaq22WgKpe6mzia5Kvjg9tH
J8DpvgG6fJRdw4Cz0R5c3/JUX16SYthpWf4gBg6u1me7wtQY422sXbpC3UqHZNemPTcqwpte22R5
to8d0A2OiY5CUXdZpWjLpCdlM4HhtIjS4ro3da+ooR523AMpS2IaYvXOaT7GMiwWlaXVK93190pi
PTpldoVmCnSmFm1qHSpYYmUn8lk6vLvJa4+U1YpmI2KQSi91KIhkBcXJutawHxZWg/Ha9HLm4xXr
dQMQeWH0j1WleaXz0Bs2myGgFOFBKPm7NGFXhdF7ltXMbeSdDO7b4Yj+ETeDyIOFQo4A4qv4D+nQ
HyO96z9aiP+HcoR5Klrj//4vzf69tSBXg9nY7IdDbzfrbb6+oUOc1xoLoHJrp+oRxflKq7mSNfSX
SVQjZEYtgqAXO4PCUW21qK5wG6u2sq2RUbNSQhacrBwEs26Sr5FnLnvDgsw2Xhpc1kQvs+GI3/uC
xT6Wj9reJ6p/nP+ZR3XGul6l8dZs5K2BXJFhvMHNSvai/z/cnddy29jWdV/ohws53CIwB5GUZEk3
KMmSkHPG038DfcrldP7T1bd9011lmTJIAnuvvdacYxID2E8rTX6c+o5Zexu7kz6gJO6uQkpefSce
ghiuD3gu0Y+jqyYsecaG6ZGlemzpdNMy8LVNH+DRULX7DPRPnXR0glL6d2+pEG+JzjmKwbdePHe1
5aqhfNKHcJ+GzI4CuXwC9OCi5t1GOubPhLmVIG1DRdxnRDvGsYjFHXwcntuwv1Nhq8XNk48+A38k
AdHprSmio6AwyfRLc13P5VsQl7doSD/TwipWpa9AQwuw1BOgilYvHx6tmmo76oJNYIFUwfkKrIow
NCA8iFKF6SZE1AR4zMJy9IRC3MY9CXYaEewZPwiq9CpiRJsX67tutpuWfloUYe1uGh8Endl9tUrV
94ThUYoJQ0JLraPFsb7Nc0ng7HhpyieFDKQAmYKp5NRvOeL2ep3hyIn6EU9gBxlI2I1x4UUKnb60
2qoQ30tD2+apm2F6bqa5wdheuzVknqLlHKXIJ4UCuzCGW9SMpyZfYOskyuFwk3E0+a3KUAUyQZK5
c9q4ffytaoHeBK5YzdBR+W5lfQ124N/drWd6b6FmlWiEy+rfdOtJVvx9kyGh8dfXf99kjC8aWjhI
4TK7xq82OOOLYeBLE78jU/ilPzYZk8nBfzIflxbJDw+cjpaMw9R3p+4/2WHkJSbo92bHz9e9vK2f
V6RpFgLGRWK56QQeQL8CfEhvr0qHo1XiXw2LVeODya3r9tNv0XIbkIrYG06TsGlHhAH4Th79IDzH
mKRm6FV19j4Si5MSczCrwkOnM10LYsjLCYepyGjXo68gUJLaU82aRimnneQ4hb8hHMbQegqjQ4os
NZRvir8ToycflexcEYuAAbxFUIN6Lu+tVVQM+64BRVZGXi9mkD6i+7pKeSqa9g2ICasnjgXGeeRn
uGScnWfFBKci22aen+Mw3VcjkczahLGUoVd0K+YXDenDAGezM0CuwftIQxwTFTK44Szj4FIxp6QU
64mJJ2NKiIBEg/colOeIE63FYWzJWRCAJ5R9+ckU101FwhRQrqU1I4W895EIdEteZQX3jTEj3fkS
cwEMUcVW5yG966TyavCOWZfhISfspuVw0RMCiYyICjhWKQ4ndStk4r2Vdl9FfrUuAT8mObIcYULK
FOYV5BaYGIVKb7iIL1T+g6tw6hhl0SeaMX9Ft/khBBhkfWE2cVDTAiZ6F8wUvVWzql77iSUlDit9
1XDQ9wUwKHJ87OTXiopd5HrbkMy7qoVXORyJSQN2GhZ80vASJVrMlP8hwj2FXyvq911wmDoU1cGx
74p1LKWXVC/syew242Q8a1b7EWM757zPaihBDhDqDLneHMwrtRoeSpOsT716TsWOBeuT2fTaGgJP
MBpHBu3gzydrEt0xz1HP5WQ3ihcML7YaY1LKUAqkXHIZrnm+KACK6EkWurd2lCRbGOf3FCEcmNb0
Kgm0oUyBvKS+DJ+asEm2pcAUV6mf2z77bBP8JkzvmWwa3TbVaaDpYkPqiJAdI0bQspw/DsRPQtYu
N2OYe2ZDthwM75AuVdomwOjEcESpowNi46bCggOjhgOFrpcSVHkxcUTe+UYdcTn12a1owzVJGa6k
kK5RSm5dFWvdmsknoQxgtkpYxcpEDqeg5hGG4SUrxqOYRjtTQdXB6U3X3i0p32TywnfR2Q2ZKVkN
XiQr8eTa8MwJLaIp3UdoveVoJC2EGBErIzMZvHeN4rW0XIt7wJPqelWSK5VNJG9FBtyxzg8ejQ7p
YBRwl3W9QtdJEfGtG1N+TzX0GuTgzwD+4JmNDiR8wjqRkkeUGpe2MYoVnaYCWH9+nxn62pDr1zog
WEhNfHQ170WTcIRrdhGTGx80ShRzPpPAWouNsQ5KwYOkgcA8vnSJiutRPf2r+/Ik/GiwFvAYqPz3
fx6GDCRpf+xTv7/+p31KJMB3abLzVPxyGGKf4qBkGBKiOeYBv06VDVIucIDgHkfG9isBghY6OZ0m
BpHlZ8Y/2ar4dX9uVT9fusb8+uetChpCqkNkLjeJHMYnXWovgurfOhXYQao07EAIU6x+3ws+vUz1
icrrhbFpCK8Sx0apokvKi3ecYV+1GuWGKNAXaaOWNpQVoopG6uqOGm2/KR8yb4yujK6vJW2gQOPQ
ESvBybLGFTRvb4oLiC+6cO9PZCXmMcevuB8+JhplHZtAKQmA9DTyEE99/qjPt6xjMNvWPIFEbLGN
GNJHwPoQlHCmF/kym03PpjMukOeE9mv6Aq1U4BiiQHut2agSNiyLjatkA8sVi6CNlpMgG1pmORkb
HSl3Dr4SlKNsgaUS3A9siU0Zej1bZMxWWWOHS9g6O/2ukMmqYENlF+Ys8NVA9S3fMrZcSd1PbMAC
G7HChlyOyqlZdmiBrZpiH6VfmLudzooiAQOzqvBDCKPH0BpPA/u9Ir3nnAIjqgDfjM4iVUGzlAfw
KFmpex2RfWZNow1w57NdCorQylbjpL3rTYdZEzFTTO0h9+aW2+/U85j7cXqpLP2owkaSWAZGEodw
OLSOr9EkUhU3Z9i6rBsl6wcEh2ZZT5SkfO2QG4dqeh+2RAKPplis5i6/KH72mPsaGqkiOsAn3BRl
iZDLQE7XpPfqspKRbfQ1rujnWx1aaV8t8l09wZUksP0SqqTADwEjx1laEN3+W137L0LTXoX4NkX5
1RqN/ayJGTMgY68MSIxS9aLjrwXrd87aDGWcSXI9EKQ61eN9F4nK1hhirOcJoYBmpD6Piclwpxf3
VgcNdNCtTdPRE2M/ZO1P8dVHAEFFYR+leWprXXBtB+U2pxx+YVR5/+4VEZEwCxStoaWU/psVUfnD
GkeH59fX/1gRl7jLBYUoI+L5a237MalcMBQqs1Hzr8hL1uEflbuO+4WYIln8PXxd+6LSFDIWhqKy
6Ij/UTAQcp7/siL+fOlcxM8rom5YpSRW1B5hIOAfS17lmoZiVVrUipI0rfJZWg19Ve/Zhh/T0lza
yp1hd22kwwYGtDbpGJDLfeWHqwZEQoyaDieqISr7sJmhqWILYF10Crzs4HKmUzAAu6Iegn0b60DO
CNAyB0uDylCQaDiuwZfD5bVbukaVOBymST7HPfmXQFd1ZeCEvtcQ1LWEH8LqYsCET0/tj0xoXAha
K72NnaDRT76oe5UJcBhSA2KAByk3WcY+oRmv2p7+6PCVB8wu01sA505m1Nr6kbfgDtNAPdCUsINM
wfoKB7Cns5IpnAJmgjSMddYQg44bvEqTe5/M4ajl0kWOHKm6FknzDSLlrjV9xZG77qhYhXIK/bF7
7ZSOZPjinuPAqhhZlLM40mh/qY+CZUBJBhJeI5DxT11Kyg82cxFtb3uMpJTYOnEJ1hwRZ4oUjMnI
u6f4lfSyv2uMhUg2Wqcu9p3JLO6lQHOJO9HtqUteWp2qi9YbUWrBpgSjpRBy50g+YwYDEppc8kVK
ISFCTfccYBkpcb+ntQG61xxOHYctJttrw6rvGxBg4eCfajLqpjhcT6Hgu6ZVrNs22tG0ee8TZd8g
CF5o06QbZOOtEuKDr6Gt0fuS2Ke06p3eEAKv6s1HQ5RITBlbF6MquvBJhnlZUuApvXJWMuyZRQXO
urbemGudVUaQ0pAqrtSSOC8zuOV0oX9akeb5fOEMBlFnQjbHqDRP+zRewO01xsUQRrtivo1jthqG
bldl0f2kR1fSi+CnFOa/fbUjVpMOhckqYv5dionJcvhrM5zV7tfX/1jt+O7+U8ShLfzRCQeAIYlL
MNp/64QbmCBkUaTHishRod/5o0/BFVKj4jDF7kff458Uf7L1X5e6n6576az+JMqYIqVua/TCmyDM
ICYveuIshswgl0gNGhIeiOMGIWFtUy3FIlz6yQEs6iGrzUe1oDknZXtD6iA56GehmgpbF5DRTZJq
t/kz5ufrQO8iK966rLpGTbSh/+IK6NK0Kjul01lGuauUPUfLxO6J9Y2kZyFlsA+kQS0+6WEE5GlM
oGXKYwXeHp+qHZK3KKMHlPuKGSkW3y51BuNFSG4NR3kExmQIcjNHH7EuOK2SXWeeXTwXNqHDwDfR
PpjZsaIA883wlhnjOmbYJE8T+SsoIDB/VUAPYsqRr/4C4ZlexwZRPG/V5xTNJJx0ogKfc+diNHYM
ZuvYIVsPNxIuYuWu6RJ65IyRO/DLiYDPVhTHx7lviVIvF4efybvE6ELNOa/11npSizndIfgH0l3H
DIKH8pLlzZ2CzYv4hAA3dcE/A/A7DYPzbCZ4nUbrWKlaRRCu/zCyhPhxvmO8sJ98vLpIJCpYPrWQ
PNZV61ZxvcGdN3pS3tVPyD6ZH8pnY6mfqKNU6qmIuor9NoP9QKVFxRUPt6Btrw11mAVyH3yYOy4F
WrSUaik1W7MUb4KfiYcw5+3K01isYjm8iys84VKAYCTD1C3FybfaxG8mCHSb6ZSsEp8iNxnKtdYg
wxxNq6PNUEkeVLWHWqw+ek1dpEFPckL2Av2HWQS6C8aYHaGCz6ZpFZML69SXwlrJYkwrUeb2M0ub
qaBIjVDaTCeJ6lbn7uia17ocEGfKF8lg26ClYYlLZwejeQfTVByGSzu3u6aV70WjxjAhuhU9i2Bo
sVoHa1ki9iqt9iP9tjiFza4A7EQ5xCB7utX1HLoAfjEH5OvKMNY9bWo6T0/qyKS8uDMoAWKQUwWx
waj2tYx2NQoFSe08n8CQKo1XpUZKHWd6Sd/k/kh0TRKcG5m7KypEFCpLoA41QBsaV6M3Vj74W3Gh
rrYqQZtqsk41dPfLJ53SD1nsR6lyo+KyEzZqnAvwjSJPYgMXkPy3401mW8+IgGeTl9jsBeUTFoyn
xuVDg3K0pCTotMlVJjzelAqC1qxGOh+ZpG9jYLkJllHR8IzQutMoNvpA8MT5qhnjdqYOISLkMKui
PUinQoEKktxSGY604XbULsZSxBRLOdNR13QJUHYB5wF5RcNpzLAVUXwyxk7kc0Bd1AfynsQFzo7r
BAdnSfWkD/leJUtC4iNlX9VX+lJoJUvJlVF79UsRllGNTVYlekOi/7t3MJXYK/hHAJBgNv3veh21
+p872O+v/7GDWYpkaiqAcpoUv2xi5hc4TfTfKbqXinnZN3/U6wTdAwQwDVlhNLdc0I9NbGFuwJPi
5/hI9X80zpX4638023+59N9MfV3Y6bFS5/QKoxHlWLmzcoVmRULFWRf60lzPIKwKmDw0aZOUwyFk
Supq7VPeFIdk1q9ho60HCvtWh8k96uBoSTioYlfAncqt+BYSfSNBvza4LS10NWHbbeQQjXEcMM+D
4lZkWwHnyoxdtexB1KB4Ju5CDlBxIbaWoSErDdgcdLJpieVObC+D5gPCkHjkE7n5VhTSPpKUm6iB
vxyQy41YzfPUehmSU71sPm33NZiJNQ4lIDPBSyNXz4aBeCftTmqh7mQ4sfZgnkSxYzxVfVSLH7EP
dwVjxSwhfQEDSpUT0th1j0CW3KxqKjsKsrfRip71HEyzUY3QaVA/Wlpzi+WJZua4MUF44BevzpxN
VkNAcJMK8pECWTJXTVTDmtlmKaFmVrDT4xRt4EQsJSB12hdbK5c24Jzfk4T1KCXdFLJbOllHtUSH
qOPpqdv2LvJrlyZBisMAFdLA5kZyk7VuRvlOLgDZher7mPmHXJKPKMGfkig/hhHaRSt5s/p0PyZg
eDPVy5piUw30PbuZQcu5aN6Yi1y7Yt7odOh936ekNzlqPILZ15xSn5zFscWs3AknGABC4YLlXDVi
cwO8shJanNwzXA/E13r+MTF/Wc5VG9JBP5XwhQfirhMKz88w8eNBxANogqMCRGdY4vMkJ69qWeUu
M54HWRFAGZjgjySQ7cBOVv/mfgIKElQhuiothBv5f1fYJpL53yvsP17/fX2CjKGpBBDya5fD/69A
TEQmrF0Gpe+yeFH/fl+f1C/kjcsG5EvdWGrsn4ps5ctfbQlU0VAx6Q/8ow4rELo/1qdfLl1Z1q+f
iuxwNqUcdHu2mTuGAos4YMojpK3htUaVgHLvYoZQKUF09ZBi4rna1k3lzlL4POJJNOvgMI4GuEwG
+raUU7smpLOhniadpKDmq49BQpiwOvvEb0pO1pSffdV0Xk7Atx8RvTt5apTfuiwmmnd2lEqG0CWH
B4sT3zj7XibiY1EKXLH+Zz0mTwPY71Tv33oNVS86x15kPAJmkox1JygR7yX+gU46zwYgqozyVqCq
qX2fstcXvg7wNtUyQXgNLx7i/ehOs0Iyl5S9ajkzlXBCXkCzNchvoV9dZAOSnpXb6uQ2rflY6i8i
DVwTQEGHFrwfhc+i1M55C0WSDoArNENxagXhUgto7lId9mNM2yPWLW+UH1IZ2Edz0zr1vtZJdYv6
HmLtIoVT+0gr6V+DvGFNS5FnP2KpVVxmfrcIxKqHfaFI+QsaitFQT6V3tTTMmATdKFy1QrufoDKA
8eoCsgpytL3MGhPNGeAdT1W3Jt2YJD2TiRo0sMJ47tO7JqJDmpOVmMirokHvnS/zNe7Rz7pI3HzS
nuJmMNwpz1XXUMDZD+E1hAGIIuGs69Y9AZY7qdQuFfJto1VdaygidyCFxwGl7OLL3may4Gldiv1X
PSs00y3Nd8OGLm4KFMlSHpVC3Wp+zyEKuQshd8eYiLkqqJ6sUTnGfveQk4ZjCteBD1DspMcaRojO
B6/K0aUcUicINKcDSw4MejPrhgfWfSf2Jqog+qtzLAFUDT0jGPbGImGnkhdAe0CQeNTU1bBE3Ovl
Piaml86INxkS4XPjRgHdGdanmCGBHtwFADrFaT8yfCwqvOPSQ1fr+1FCFDVOrhVnjM0g7pWiK5oj
7pPB0f3HKet2hlTzo+K59w/pkK3ailyOGpCev5JAGOWCCfxPYSaK43Uqzx3JWYDdmYRynT6Z2/55
NFWEheqF2tRDv+OW4zYGjgp1ep0PotNCDwnn18TKXOK21nP7zege0LBTwM/bzNJXtVB5tRC5TUeP
JdYOTXNMsB33APtBp2a96XH2BExvXJMQZhy+gFZS1l2YvMg4f4RSBfQkuJJfbqXpTiPSLS15oMb+
W0BzrsUOnAwu8F9b7DpCrY5Whz8K0e+y5wjDul4G480O+1eYZWuNgLSALbyAUziCkPLpe2Vl8ZT6
AhFAsRuMX2X49FL9RvWPaZxfQ7yReM7RQosMrTtGn+Y0Hps2Ry3G0EEstirjdcTZaQiLBkc6pjwL
LL2Zo9wOlVWyaOMl+vxowcuhIFuZcfFoEITiExtH8gHbHnhFDNMjbv3PPq4cU0tcaxZsJKS00soN
pwunRMMT6hgAF5PAnHnMc10Vo0Alw9lWBTS4G6a4BZspc+c0x6BrPaRzcQwYPBXCEvUwr4zhroOe
09Y7yVQ8oyJlAlX0CKO3zyQ7lHbL3EiqZDp740bVRzqe0Z0Uj9jNGNL2pjOjHuXIXdKIVZ2I4/9U
hq0dhNV7axk3NTYHBkXSSRMecys7V/orPkvqJ4zoArULTjQ9R/GdGN8Y0DqZSskg0kjRsB23xqsK
aHgcryMJl0LRPhhj4oVj5jSlvhu0l4yP1Krp31brATbyzAKjD0y3OJ8Kr4t+SG3zdcipSkWNkNSk
AZg0j4vHoatelVh4LPz2oAF50REWuqPQvk49E+EcWG4fT/b/k7jREzo5dHwbqXWiUMBIko30FOQF
ahAaiMeCO9WwdlM5n8Y0O0oCEmk2zFu94FwEUz0miOiEsrim9EaNDjqGIq1SU1qM61DcFAUHS/3Y
VATLCPJaBOIDwX1dK8ExJamzl6yrXLSnSnxpGcJELK1l9pCapNIjipIoIOsGDTGXW2ZPCPtX6tT4
dkNaSdbKDuZft4t6jJfdWm0alhyNIAuUC8Tbau1rPejEg5vN5yTFrhz3bEWI6wi2Q4u2nPghNweC
RRaE9PZvLrokXF/L/IZJC1ywvzkUYlX+vej64/Xfiy7SC7D3cNZkFM0RTvtJ42t8oZGioPdCXPyH
WRpRMLNuHTIpP17CoH8cCknHIo4LtzTHV4Yh/6SzSYn255nwxzsn6urXmgu2X4Y8Mi7Q+DavqTG8
6ila9ljoLtHYkVQUztNK7opvQ8uNYhSkkWLSP8i9gaRvemvSfJUWItsr6ZkhTo6h85ISE8iMjyoF
DkN6L8YhQo3MQuPYobORT6TnVM19inkgyTHq+sW3vuktG9cuUU1zUTJSLc4tSp51UXWGt9gne1kg
vnw+k3R6MHkgSOnN9i2OLawgsYiPlcH13Kq3LEeqGcvbTuoF1yzjDcYWFDZq/bVPy/VsfEo1oXCV
odCPMidHrdJDbFS3vCy3OSjfNH+LOMEZHLRoRm963K14oQq6TdWql+47q4PnVpEDBHZVVnuv6ZqV
jjdq9sM92ChlJD+UVHVLDuj5kBk85h9lE+LSgWMmGQyni856qIL6IRvTb1EjPkhiDLxlUra+UrCT
JmCHjYr8nrk/K8m8JbJQtP/VT6UGQ4BGioRPmqPJX2/1/4swwM34x1P5++t/PJUI7iWOMzqgQLQm
vPL7aNX4soikkbao0vdkuu9HIf0L5ydFwjrKM83wg1d9fyr1L5ynTAwCzF21v6iD/0B5D37hz8fy
50tfhsY/H4WWmDvYtUjvCyCB6E1w5jQYKfPPsccxU0XnuZxk8CSTnSbpR0jhFqkB2mn6nZTQTU0O
LgFP9VfRVw4+3YgSpZM81CsruxrVswD9LZOStyARjpH1wnCNvJ/6IpTcnJ0dqAVIJpTYqewpHeWW
pAMYjZ6tcoJBAJDFb7ezWW9IirUj7aPSTQK3hp0OgrTSiCQ/xyax27AKaTQHsI8KiewLPXNj2j1L
MRCZz5PV7Ib2vYHi1iVbg6TqEA90jT0mlXKPYNNS9CknJicf9vLQrlLeYC3V9K1FJCkDFqHckwCG
hOGDFfebhNZxIgZrxIRbnRzOln+lG2aGIV/Tuj6P2nvAGa20ynUYKG6C7VRkIMDIU45kp0o7B5MD
NS0tZXSP+OIGScKbJhH9RLGuHLs22VRx/Liw9hoLjb5+nzKqzGYZQI3ujOPjqGtO0R3NXloXooTh
XYKWuJg7Z4Y8ybX0x7ugs2yLcJPej7d9yKDDjAjYpUFNWDwSyuRSifghqnFw6cM4QfE2Be+apDkK
tWieSGsDMIuYWRRBzyqho9OnEt1rY7CLZx3BPmWDovlvYVx90Ghz6yTcZX0BIbB5KIgwMxqOVQ1J
n7ALhWyFMnyL7WpLNnzZPcki5xmJiPVWIG0m2UaZtlU0ulc6g9NI3TRDtWZBJQ06Yera7IOJNIoC
RFdWkkgx0yNzDZm+WhZnF1ONnqZGYQCdukoCMXzgphk4W1SmsBUD+XnCk9+z66ziQruIVn/1LfWg
Kenax22ohdOu7PpdVNae0pRbtDEgZPnuFZBCjhlHp07BOFchyeyNTa6nez+hCmyyZJ8X5V3bGw9j
SwMqmG7TYGIXSElwevfFdNeO5EP1gB5SfItq9S3ouZmUwZ01fLNK50wl06+UyTtUvDR/r5A4KUDM
NbS8dV/gXbRmb7TwmYU9lfP8wBncqRTtKztD5mQYzmiempVTEuyi5RPnEF/Yj/XAtCHDrnmvMHnG
O2jPJfV3a+za8NSD9agivv9JNIZdLmrHUVYfyyx7nsf22IvWrtXNrclBCcsXdz8VH1Adu0qIHsLU
LMvzHgU3sVp5gGo46VBudjiww5os5rFE2S9zRP137x2QR8lNYI0Xabn/zd7xZxsNE/6vr/+xd1Ds
mRapqMw6l23gl72DzqdCEpX0FyTgpzY/G8QyAICIb/2n/fbz3kH8jQy7byHa/mOh4rJ3/a6p//nS
/3IB/dRGA1A/SUFM7pyqpBxnTFgARrvtLczN+XQZ0+vEJKi1Ytufawy0IkQmQRoepjE4VBOvKKiT
1Ex5buL2vcCz4VfKKVObXUt0e2VxBJWNnUR0zCjXHk3e/VRE92UYvRU1PCgi121JkJEaw3Q11LtO
J16ZsaeNnOlN9aevHTb5TOjRZUDKrqOltw9hba4Jchw2c4yEsJGT54So0CngyKP7gbgVtAy+DlrK
KZwPIlE2RooMk6SbKTkN1XwrU/WoyXTYKw6PVZgezVR9zqzuW0yCSYpmRWHSwXQuAjuWlOe5L2S7
6M0O3kv+QGwBzl9mk+64PDfi8gSVy7PU81BhxwKHQAyeq/DA6Tx4OOcZE/i2ghSpW55McOmrjkc1
jszdxKMLJuDZquXHgkd6aKdopyOmdAYe91I5yjz8NcxwoXoblWdB+Mitp0y/auE9i+muHaabFknC
XmcNqVhLzGVRSYFmr9quO6dVd81ncx/n8beiFS5qn58IKAZH6JMIk6XqVRt84CVV/FJZMpZWopGr
pIXHTRNlbXTYnDhJ+7Nx5cZ3pS5djziuozD2NHU+CmawU7HUymHnDcNHGxXrhgV8RNNksGFHnhBE
8HGTTZNfcrqRUyVBvau+1aIFXJiWhTToM4Hb5JNb4oEgjp3Wq4Ru+topreFPNMOd0cK4saAL4PuT
D//mxYl8FpYD+J+yCk/kbwpb5NC/F7Z/vP774gQYn0QWTo0yElxF+xmnT7KVJiIjBJbwXRj4o7CV
ZNlQWZz+Aw/96bipfxENicQa5pN/nVL/UY8fGeKfHsRfrl37bQipSXkUtoMYbzKaV5ULunhypC32
O5qsSmYLr3TQoQSxMklICZ6LY32WDvkqI6uRwFkP40+sbs3u2UpAdpiVa0VocQmpxzOKHI9MJr/Y
xe/0r7VIuMErtv2rsa32GpyAalO94ceIpm81m+lnTGMca1Fkt8S2oUH4RvguMwVSY+L5wKJYhKEt
7Ys5gxJyUZNHObnTGie5NMmaPqUUrRgk+CQniTbSOvxzWukJdMUeOpatTgXLhB3QXYgUDEgXJrdb
HOdi01Nx0HimMlQab9yPX3nKHwOg+KuREC4idrEJJg2NmX1/iE7jN/loet2+ePM/utRNn4q9Prmk
mOy7nXWTngxzm96198pBPBZLeKcd7P1dK7tieqs+m4z3aruQhPnfeBZW1PH9lp6WtrU2qD5sRDDq
bvI4CB9jsqlO7UG+wF7a6s68La55uB4ejwxUMBqhnUD249HAWg1XY6+nj8grWmyclPYuhOGd6KgO
QrvxJrwNDzr+3Y/poUaKeevf87v4zlhZgptYjtJuhtfgWh5ER3Ym3S7fw2dCfQjlaPCsO3hs7X31
Bk/SVp23yAu8D8J9pA0EdLt7rc/NOtkbqwmZ+QoomQMp7b18lsiS35bb7lNdv1WO4rvj1+hYOMtr
DHvvO0/o6Tdwp3JX2+DxfVa32VPtqS6RuFx8pbOU2wvWzInPiKxXh7tr6CAA3+ZvwTq3+4viDQc0
/rv2Urjyylib9rSCxEFzhKwYrziG5ytdNZuhtXAkkMaODvJNd+XWZRixXgONWGeeRveW0Nu1dkZj
6sYvwQoOG2ybLekL/QF82w4qAigfWyNcyw3vuDFp1U27aQ1yjAp3Y90L90zQLcGOAUHwbRZ73xs2
4To4R2f+FEh8vdb3rVOu37vd+JS9TviNd+F2Ps+1F2/D98lB9AT/eSe5xTXaJzv6vHfZMbg0qM1d
SGsbSJor3cnvRN4S3dR5Kx2Cjejor/Hd7GYb4Y2G43G2MQZtMy9f1e/jYV6h4XEs93aB4elymLqO
t+EDX+42uaaBm+1mGyadfVCc/oqXzK49cWsYK1Br5jOPV/Qw2/fKKnR8F8f2cFfwDk88UPEKDCb9
Trt3Jpd2sVMcoxeQ+Wu4ZTZmJf4MNek31GUuXrFtd/hK8p0T0vvhn8M//JDfBMPOXiCpOuhzN/Nb
v2Gn4xfxS17AJe156w/1XkDy7vWp3X+SzXTV7W/kwfAh8IuHre2J537H6zfDByEda/4jOMVTti7P
8Y03tc8303nN+7s1TnVsN74r7XFyAPBg0mFjkt+CZaNs4eaDIHZUDtqm0dzGmV19zcHKTs+Bx9jD
aemir3skCLZ16T0y4mDNo06o6fbejZ/qN4B26oLFiR84r/RouTwaStukvMSZV6srvf+qHdH/SQvC
AXd97S2uq5EAzq0FYjQgAI7IKxuLhbovIt2TPJwidncrd82tvLTVtT+qe3Nj4WxEpAaiqcI+AsJ9
hVs7DjdJzp8jNlhZx+KbeEZjAUWtpKcWiG5GYBKjkJxAE/zPYbVGm0DYntethhUfaiTQVkhnr5XX
5WlsUGywrtWkXKVKgCgZK6Ft9B9VC5Y/W2UommBYDAdCeLNbx8wEHXJkRyRNgwW5JnfpNXvnL4SZ
ba7GdfsyPhTn9DIe613uTYfsLub+MnaMhh+bA9l9l+4pme9MviUnXOcOb80GeLse3qJztIpNmOhO
TmOvdEHN31l3zJg+Uu6BYCu4zUY44PusvH4VbqerycnzyHfAQgmfdh+viT0KzmSoag5Tk9Ps9B6M
krPsYnpz2+Mn5lRbPSiFk69Rd5Gcfe32WemKe87j44O+KY8GGfNO8Ras8g/rrlbt4EbsMJHwPEGa
HVzhw9nh2nimQo/56MtD6Vi7zEVrfmLqDbqEa7S2JtYPu/7IHdMr3cab1kiusQbuWSqeATq5/jVa
hV7tMM68CFvtDnmJ4WqqSyq6W7uxE38Y29oln+sVkvClPPQuzN63/EjrCDzChlG2A2xnSySYM9gg
rFaSJ97j8GctYhNbxdt2xUXmDu9iHd1YgaYNaQGMbvHJbD41951Smo/It7PnelfcyrV/kq8M02+9
iy7yyXCbc2in64hBnWvhUbTN07SXbYqCi0SwYuL26Icu+bSOXwauPPjEaMSz+X/cnVdv5FiaRP/Q
skF3aV4zyfROKa8XQiVD7z1//R5Wo7ZU1bM96NfGDBqDHpmUlLzmi4gTNzD6Ngat5wv/hGPoKt2J
Z5l3Ht+fdUjg+1/gK43WOFm1iz/HVW4k88AxAOSs8jxFjnlX7mmsGPiG2taeKxWrfjM2C+mZ38cK
4ItruBTD79Vv0dF2Ami1PSfbpRS59C9K9kNU3qsU5FouKiuTKMtVtgPRAfZqOLU75YKQuujMg904
qrFjntHazyELSOFI/sbcxo+Waz7z2aW+NS/5t+m9v+Hx4Ldvb8JHvs2qfuQLl3trWW8CuNnMwDDf
+md5X39TlSX4Kf4Pfk47OtUKntZlmz4lH+2EvD/XRfIDMpXfVCtaxfby1XKRST03/mZKCwGXaTms
eG8RCSiC91ZZhiHbEEQjPlbF20PZ5rCW3uV1u5PuyuSY87ssCDXTS4G0uazaZ/6HZd4Y1S0FObyL
lWHnme2SZKnKca3fMeHIN//mY70yd93gpCEdzzD4v80cBFPf38zxv3/+j2O98YdNyBFjENMMDunz
5PnnvFohi2/A64dqqHzPTf481n8ve7QZF+vCmvM+X+bVZCnnjxZCMNCGZ/gP5tUapVp/mTn88tJn
//yXmcOQa6KasqDc1Cmcc8vH4W2tuI1w7K33QfIsoe5Hk4/ZYZDOptw/xpq9jWJQfo2+ylu2Aqkf
qIv3NpU6ukZR7iQTD1sirs00ORm0JTwzy1bnkN8drKK4F3F2yq1qKwhtmANyrCnd24OyVWl1Ued2
FvuQts06xDVftsZGwo1bBQBpIiCAocVxHL1lHN9bcTZRanyiMpKiHMq4WkPLBoi4U8tuPY0gCOJ1
lyuOYtJ2WMbuJDKefII1hnQC6RbStJeVrJ0aqRIcLxnFUUmyh2+ztvprq/Vn01de/VAm4hkBGAaZ
dYKrdUDw3sbwNzx2XAJ3xILEQu853NX2xqzPRltxPdCAEIcko/JrLj1oiQzem6PM2LmtPlwlqeeH
Z8o+pFsij6QK6BjpIDOWex/ZfB7WqFnDDAamx3AOZ016Klw7Nlf1dFdnI+PFFpNn7OYmwftKrGdr
ZK6yAanPU248qAFV3dE3SArnQtZe4uSSY7FWILxJab7zchmoe+QR2onm2Pl6ijJqBaRV3lP1o8XP
iuLdpGO7VQOy42S4Etkg7t4t6s44jBSazNPJFLjKhLdBzVuC9+lnzTTC8u3XMYFB/D17mGw6ogYz
r8uoKSnwOB5SPKvX8bIaKfr0po1WyU81FQLLxuOr9wPZiqQNrnVdrnTJu6nxMOK7WhlJvGqZ6udW
u6YwbSHpshOY+Wk0X0lk3UTEQWPSa0sE9a0HmdJDg+tT4F3NFsOGyWlKWo0SZ2Brhy/+HCEfqGr+
rIP2jwQkYpvSi6w+UqkQNc0KB6Uepzu5fKdMYtX5NLnjBLHHGsuGeioGroUVNkj9ngzErkI/MfLP
Cs0gG7ii8i19KnWLnqpiVJdy1K+VICgSUseCKuOnQAwmVJryPkez6dFuIvslQMmh1fLbFMSOZD15
6VWtOLPljHsGcISZelDidlXTLNehDxGnIeXkL8lGMRBj+0BH6gZqekAJn+1acQvJBrY04EDHkoJK
pG06Pb7XA1QUvBMURzNFi2byYwXhf5kyYYuZtGVM3LD9Po9FdAxROb3EyBZyThsRf0JutPQ91c+a
kRFv4ZzOKG+aZ3oew71J9oatwMynl9yMiuhi8UCWvPnnB3MagEF6L3j/j74/PvTTsLVy2D1VYz80
dXysW5w3NqUB7Uj6kOYsOaKnoc/vUEJW1Dy69LJvUsYLaaFs1Kk/qqEA7JyRiZEXaaretJIKFPW1
jzC2QOvUEbeHaMK50+/0TlsmZXGu2NoswtM1jIN/9wanMw1iqsNsiXHQ9x/1/xdklb/aJBh7/fL5
XzY4mVAoKS/4ZRjzf7FJsKXS2KaZOFf/nLf/3OAYtTNRJ+ulkhKbt6WvgizTZ9BtoApm3vw/2eBU
kx/t96H615cu5rHWlw0uYj+DsmEUG0UM3RITPBRPv/nWde0BrAUt4uW0CBiEj0xEOoOkU0nevZcD
x/fkVTtqrmErCz1sGL43K2QAUqbjaozMUyCVN2HYrjB9sCw1OdZVyVhZ+niW0J3KTOyrkdkV8vht
Tc68QEgVxZ2Z0o7DvtZp9zMyjK7c4WKZ5t6isBjX/sVnetAHFWvgA2i1pRFH25Dbk1IEn3WlLWJD
Wxkqi8qkX7vsrlK+v7tNiNxKD8KkIia7FlnVnDBw2Oc6lAFjoP41qIAVamDRiQ1WYgfZZTESf/FR
DdPGd0clwBWHecInMvCCuLkNURplKq40lMcKkMlEj2NmPBbokinbX4lOGaBX+uiWKvrlNAuZIMsd
OwiperurkTnTg6c/Kyif3cR8jsskQVyXWfNy8N+l7NucXi1QTYtZPlWG9KZkUUPcxCccEa5BaG1R
XIOIGBLSWY4SO6DIynMLMAptPa+6KLZySkd0e2xw2/UDDjYcnbJC7qqiNs+4I02yKJlVogE3aMGe
dmwqFflTwbpFXCHjtkrjGPqxrVVugZ4M8X9ZK3dWxFUEtdlHdU6UfD2vn0n5TrXaOTQeKqLPKna/
CpoKsJkxPhMgXJvVvWjhEXBYkIA5RpBMTMaKCN5NIJHThUhugnblh8yyaoWZ0inRyqMcyRxnICoh
fGQb317rgX8JDCf33sa62kUWakPlfCdDezTMRViJ0XBaqT1kZO0yWqNVUD5sT3BMF9n40rNrQbpc
1eabxl42mvdRpnBHeKTBhkQzxdawIG6YQDvE85qiuZH6dpmq8RneZVYYp6mDNNwwhWnY0OKW3xFG
n5Y7l5z00H8hOwE6uylLgrrladIUxwdh7FOQ3PArFWzXI9t2xfatB2znA0CYPrr2mkJwcd7pq3nP
n4T6FFbKpiu48XIo8DgcBDJzgPmwMJ8aevPUVemGGYMzcKgwOVxUHDJ8DhsKh45xPnwkiqtwGBk4
lFQcTqbwZBZ4vLVyi61iqXB+oSV5K3OekTnXZJxves45I+cdk3NPNYHQ5RyU+TCN7Tp5NuPSDQ0a
kyl0+zfvFMR154ZNjTIyCJd/v1NY2nyh+fUq9JfP/7FTWH/grwH4givke7CXlfjHVcj6g9WeXURV
YL78Xp02ixg4fuBmqmA12Zl+7BQ6FDSomeQeFIRiDa/dP7kKfYco/spv//Wl4yX8ulOQ2cMdl0jF
xgbMQXDAojh3wFzDyfVbTbX9RD4GYIov7q2YQgOa2Ece4ehmICjrEYEiEiXjm552uSRj5vcPOEfc
Li0vnN4cBbs2bYQUc/kJy904Uk9FnyhtJ6+lFXGjiRAnfBbRuKGnPJFBdFlJhilIrMcEKCMyHbbs
fRrcZu19BJLYTAME1+BJyRleT81TqGKcny6dqLfYGtmybA77g76HW+10Lc2ApqJsK1HIFwxtD1Mg
H8EwHNOsH900qB9G1dwnlUVZqO1vPc/a6sABTSwnRqT3LvDUCtAMw19vuJsG7d4HpAIeBRu8dWNj
pPOTh14Ta78l3+8b+1Lq/KWdmTDNRRzt/SnLF0rFPFrI72k1HpNimm+b4bYiqTvR9KANuOyt9D6e
ws2YTdSzlZ95hnW/9tFgZOLSFGskaa5Ry5TASWm0xVBxrJt0WO6pdVQ9rXRUVuHSU+91RXViAyxP
SXqEahZmLYq/tkMLMYXSEa7rUGWCx65AiCACvkh6hk52oB/buDnUaeUUQfHZ+JSvFBI9zLDMl01B
NRULG4N0OX/TGtboIAkQ6YW+18SEcGJdA0VuZgmd+WfZUMVMLtnpEM1Dtora2/e+timaEKMhMRV5
WsltCnqU4VyovfeGdKjoSC5Dddu11dID6asmyDYwiYyhuqN3HWqPDOvb0GFK66RGp0KDDRHU9lp5
sq9DhpOq0OKIq4j5Yg+9uc5bln2AZcUmD61+3fbgKgWlKeQ4INmr5JBDKB8Vs+zkuWGyZAex4TT5
bVsUlAZATB6CS9VQ0qcnh270IOD4wxnAHElz3T9ZRUspa/HSadZea76XSY1LvxTdMh6NtzLjdB81
eMCz96Ghgq6s922rvzUxpnoj1iU2In9rDMN9bZtuNSmhQ6gK0J/KXy/Ek9oaSbq0Q/UkIyo0vIqB
0Hdv63el3CaLQYHWF5ASaaLxQZQh+pNCmB2uxFT1L22OElgXBfH4rFJwRgHRgfG/HjN1Pc3zgrh8
GhX1tuvEJe3EFjbGIujzR27A65gxAbEJ4eZVcNtMLf5O7eoBAXJBBN1ZMnZXSbaPtUSh38i31No3
w8fg3iGJ6RKcpUG9SdToAef4bV8BS5+7WzVkv5SiMbjgYW18m1reJ4nNkL0syBZ78jmJucKPEd0w
sF8592QcG4v0QcpVMORlRyODDJmJcomDLAvi1/6VNNitHqPTlT6T9Nj+NtE85/plwApU0BHYDUo0
929DqeKX5eQTDTbmYKakUcL7IkczA2zHSThsXTxb6bIb+KXDDuLB9glC2dHRa7mYhsI6NMN05tRK
qVgccgTTscJjZ1+kXTM9mkYMqV7L4SSytSdq8FJSQwvllTP0gEEW5EcRwYPLBuuq1c1L3BZHX45X
WiNv5C4Hwmgnt7pZH7vEvgxG7o5puTdkqsj86mRNZLj77qbQnzU/1BdG2q1nHq3ahqsynlvjuntU
6Rq4u3GtktFpG31L3+p9FZ/yrCMpdYnS8cHMxGtl8eS2GexJ9Gr64dyWwuEg4ijWgb/zLAYLlRa1
/27bFR3aXN9wOsH5ALvxd7BsEoN8wK/7/tzB/cvn/9j3MVDNdSjs798Nu8xOf2z7xh8mb1iLEDxB
ReagnAh+XhB1S4jZf6+ZoLu+4uGMPzAxkvbHK/GdKvePjA3z9e/XTZ/XLQxMF2Qk6az5zUaf2EPd
AYfKN1VCHqdnOkTR1pffzeWv+Ob/NGL98qtRfrMEd30ol22mIr6MA1s2km/CqhpbuCKe//47KXN7
zu8/Dk03QGPhRMuArWaL2Zfb7hh1hp7ZTGqsLhHhysww1VLxZy25oFYrTlM90xl7IKHVVawQFbAJ
mJemW/OQp7LY5IiBFVMVSXQV4UtjX3j2rapVR9p1mAk3IYnBUr/QVppQiiA3xxapkbMD80Fd7alT
INYymtxluhRCfpc/UrTilsIHmTdOaGJyvRuCvF1CliDcQpmLy1yHWWgi7cmQsrsW6mbQ5E2upe/c
SYylYvLkNiY9Dno822yDeN8wMpLbTUhOPfWljRUoa88odpK9ixj24KFxA+3R7gAeyTrxONNhCXSM
gAvwPTT9TTrJO99qL/kw3DZpsU41qmnT8MW26S6FKESlwTFLhFt5ne72foyI71unfjayJpH/pln2
TgnsOVGn3hcTQoxS0uJDrYPAMhI1L/OdUfjTR68fQwZU6xApscRVWrfBhZ3vagpEUgxpu86j47NO
roTJTraadYzjwGUboZwsqqjfWZ2Ep7m4VUMsooa4jCnoFbMBfKoF51oGeeIFbkAveGDam5iMpj/0
H10MMnTGPy6lOPRcbnn4jmuOhHa9/TdfanjIgerPSgd8h/+m7zB6+g+L26+f/3NxY7L1swdA/WV1
gxnBsoIxVLFnS+ovqxtjIcH1xTbN7zeX/7vUzKsb1COZv9E/95Sa5ry4/GV9+/nSZ7fs1wWBByRg
DNtzqdE/TYNyXjI4rXqjN1d7fKyCk15cYyj2KLSjfNfHT6E46qji45FnHX7gHUJO2IVOsbWIvzUP
aus0NWghN8F+XTkGZRMDc5yEflz5rs32Sburyw+vPGnATwZ7nccbfW2Fj5KMdbK/HUoBIBGTBMcO
+ktRJeFMNCcPZE9XLoFOCFT6icuSW/WuxPHU2we0uaDZ3lnmMuNc13SLNsVr5R2r6SSNlxoIxULV
n/LCDWysF8YmsamEwUe19WuKQ1zbWw3arZHeeNMtxyFV/QCdbybbUj/Yn5ZOkHTTjoemORs2pyM0
r7g7lv7BMl669jyKI+5sR550BQHdbs5qchTDetQ2+eR4SytdRPcRsjL6APj2xYiz7RUHUEC+YDoJ
3TXiHXxbKu/uvYHvndx6xUMrHzuL0xgJd5n5VregJS8oj5mnY+Z/jsVqsO5xGBERheA4QMopfCLt
R21c2fFLRHVDwRlbJvkKDSqnEvsTwG8bQZxuBfKZ0m6MjiptGBsVXUzB/GWClPRtA/IJDLG/GyxI
nsJicvSuds9C0Eup0RPEeKQInln+reBNFOtcB/n5nkUbaXouffYqHUMHMQ9tcJMc3x7N9q075t3J
aoplpcQ48IX4jDmLVm7fmTsdISbTCECig6eUKhGJfPbHXaTT8huO6zIhxOkHu4Jg/6A1u7aSncS4
j8vykNEkkSXZNTecGiG9jC4oMGTYitLVGCYaSrFIlHERcwbVvQ/PW1FArmDEUsOFRpos6GEJmZt0
eIy0O89b8yf1urcuAVrhYuanp2eCL5oRM+9UsdLGs7bWSIug25HiTh7Us/bSX7jk+B8IDyRh9fYM
3odDrZevcjLTI/YYDE7JU9jfZMmRKK30gK0Gf43YpRd6K490ZVlQmyg/xtbxaF2jlw4ZjEOwSS86
zgoVEBBSx6tZLstppVjL7jP5pHIw+1aRpKaF0I5vNOtZsZ5N5VVmm5Qw3yzGYQUHPJYWEBTa5/7J
JLnwiS4LszGm8EtamvT0TsibKyipgP/59z65PqwwvctQODCWkPTy9jJDrn0skgvqjM0PGgF89hzV
SZJNbm3UyrGsbZd/pIGDsxvHNHEQmtoQV2qMGo2DU9O2VqXlWv0xH2/kGBr5KlApbViYk0PzsIgY
7y6YFGiJw8UF51NRPqT1pvGPMYIXfmrjvrUw6Rzs4FbFC8l1VlHX+Ft6XHy31qP5AcXRFnccDeDF
lsGBsWSOV6iETAv5FB8pRRALTd/17WONmQ9EfOYExZqWohhbH3VGp4mTXHIYudVQV8pjxx2a6ja8
y2scZ1vGJE6U8Qem2ifg4kgh2sJ79R9bfyFfh2cOGcMzCGkqefgXoBe5q9FI3y9wyC+G8AHZNDiO
+c50wuQpIpprxUf7Dpdfv0uUVRfujeBciKXFtYQZu/QkAUdJi8c+WDHcoZNZVzd57kjUcLR36F9c
yuMeX9OjXC+zFqvm+CZiOof45edbaRrdWlpG43GWm1NIB/Z7AeW9krC1AAKmU0s9Z4rupH3/1nuv
fQNNSndH/QOwMc5UaMG9Eq2UET19tK7Z6PpG9DIbz7P2YCJcQ1s0T1rvqtitehcfVay6JvSaaAlR
e1L2ZuTKPDa5g1NEwBrgzXtVr7xsXSZbufMhzIutTNfulbWfrozQwlG2BEoc41jRXZs0/Zt/irnP
GuNZQZem3sPbIfVxLWXN5F3aPyop1hfFnaBdHXuTZH/CziIWfLXStZbest9TMkLZYRLdD9Q+PRQS
fZ50nkDVC7JVBxbIdKzUtSYgX6sjkaDebbO1b9Bai1NWJCuBv7E4sXE81a9t5mLT9TgPY/rRdq2x
EPoDDJDlSGtnIz4bk5XX3EsqNHwGxGN7MKjUJqU07mX5pdbvpvapia5lyaz5zMglq2/o0+7GPU2i
ZbHXVnZ1HGfCwCncMMKhiAz5o1tDQSniAxb/hJnelKzUFA1+R1PX2t7iVOK/+HxIP0TLDaMU8zm6
t654RGnM/ai/sUvmypJ/eiwfPnjVbEnHh36eU+AKXoGzbN7bYg/oocaPtmyRp8Kr1nyLO2DSvAVi
s55diVo40Dpr0Deyj/VtIF21GFsDh3KJ9SAZnPgy1tteHAP9lHMJyK5a+1yrr6PCz6f4jm2fgOQJ
/vY+lJOQrtXChtFSqFuD1XbLPNRpFm/+Wlqma8bv5SE6ZZiDObyvm7V47SkIv3DoMBbDi3w3TRrM
QnrGN0F/gF6UQFHDBvehb3bV/CoXxjeNeWiwQFnC9yQWfIG76tqcpM/yzkJJSJchiE/Ipe1BS51q
WtrrFk2dZnb+friCP5lXsQ7C8bAf5DtYSGmzbKcDy2E9vv27x/tcw23SC8Ys2s7H1b/txPprgEH7
/fN/nIStP2RNhWDMP7/H5b84nSySudqs9v4JIppn+D/u+eIPVabzisw82jQRBw7JP8b7gi9I+Yk1
685zpPcfQdSwSP3lJPzLS9f40b+ehL1YihNrwMjfFN7el9Hh1Fw9TlJ8lvugP2lCewmnnjpJ9RXf
hI0kWW8VjEoQAFZKQO1VwiJYUXAvJ6cOt8mU9w96aG58ot6pGM+5Yq0RwjeKjPbmDatJlZEWm5VW
lzso8asCR5MK6iMc/ZXuhbs+qm+U3DwWesqZVwGojNW5NR40wXE7HKnMJKMU5t4JSu6lTsEbM0AD
m+aUNQs2ADej7JkmC424aokJVdO2Ov0hVoqj38x2hkozEVUjHpd/NQofE1iYfSWcKGqQ9+6NSdw0
oX8aLCFtpRnPTmZ/qyiDWxR+tC5S72XyWggCl4GORbmYbd2irhwP9rLaQee1VpPMAhDGrA9ThIgt
sg/irDy9VusyENqh/N7IMu3pZaqcRV69NkP87qccDSa7oNpEn/sc62JVpQc75nhu9PeqV19HhUM1
g+WMfGY5GpsxtI82+jvTvfrAtelb1ZqwNYT+njbZgzaGwdw6wWZC7D4uJ+7IktevoKjjOONHTo36
pS+rd5U+cZY+LJrN0BLNCijSMKWONhXqIrs+20SBt7DK9lJH6X1R+U6rhlwsjBgGKqyOPhxvCi8L
12BB0EgUwENGeZuDY5OLbN1kOZujptAAEkn5JtA4oVQ1F5O6ao5x3ylMOXJKBiEkLaos3pgZsnT+
Agx1QMxmlFCk+6Ix3ZJyWLmTljRxneMAB4tVKAcIFWcREHlJmJKHoXwwu+YTzeUjV6klKLF1Vdkn
AWY4Jlq7YBK3VkJOqVpDR6eNc7lS9CUlaLcmI2LsnpHBMZrDFbOlfZ9iGrYYR6jjvVxzYkjyaBMN
7XGM3+LABvfU6k/BMML6yT9xCi6Jxrl6xYVN8WTH6It3Q8e8GzaENDBiTVnPRH76rCxvb9r+kbPs
stM9ksLoEl2D0sIstnxS8KK5Pmfmf/VAwpRt+JD4NxkAyH+/DJssnH8ZSPz++T+WYVAHKKE65Mk/
SfEsg1/GrSpMEqHL8gw6mBf/H8swM1oFmAGvhnVO0Mvxcxk2/kBMkDU6pTTtzxX6H6isLOx/WYZZ
zr/86L9V2bXFEAAmS/NNFqm3mDGpCsYUoEdO1992sUxxW0lTRrXIiMuoY+/Qp85FguNwfx7jagtr
jb7YE0lYt5jKRc6cAHwcycRViQtwJJ/ee93GMwHUw1Drd5Sl7sH7aClXMHqQ4/GmjR4rGWGJ8ZiV
fJiCGYSQl73+YjLTCGprJdevhcTugNLR6KCOrP5FKqr7tsh2A2fPEtSvzeFWrqadhEoVWPZnl9uT
w2+cbtFqXp0UaqeCkeBSJxmXXkzhUm3p+A3zbabIO73yMM70n0HYfKpkdKcpuzcBKmlZ/loW6VmU
kjsMDUikUD3bKjcHKfrQyoEbF9WvNqM8aZ7p4WFcMNS2XTHP+6ZkBhYxAiRsuk5yaRMyGlQZETaM
CmNGhvo8OyyBfhYMEzWGigyKL6WNfCcPO3OeOrYZd8Ehx10Ss81BYblWrb+TomgPge0zYXZZ99K5
lUxpY7fA4bJObbet5SebISruvCy4n0suAljLoZLeILce7GzaqDWHd68IPzJ8jlzDcHw2/q7FO0vs
Hy+fL71HnNYmzV5H4Fk6Pt4RUfLhGxpYy4FTuDdxlNel6uyDBeQ4bT2qMDSCrLmJOdXrUrC1xocs
kLcVHmYegH0dTisJT62aRcu6F8AfMCeF3SdSFwsVd9My3JbJ7XcVP63IvGFDLiUDRl63zFLmCiU+
Hq44oB7xbYmjnStrI8CdZJSPQ0PxsZ/Kq27Ea9TikLLDcvfvXsqgvKhEVMHA46D42xMlqwiHv9+E
I/O3z/+5lEFQ59xn6TMtSfl1tkqQf4ZbgpjBIji7UL4sZUKxULHwD/KPryfKeSnjoMlEFgGL/o1/
eKL8D7PVX176fOL8IrYgggjMhYy2BH6pRZyf9Pmt0PGe6Hlv+DXY5vnNwknhMZyIbozquuTdFOJ9
yEZlqXORyXm31bzrxpBazCJ7Dzuu4TwVpbhWGDGskqQWb9oi0Ilk1ndyZ0AZIYnYE47jTT4xIJ2N
+zlvfnt8yJtoG/FI2Fl3YyQaYwXvMZifmd5qziAuKiq/aZ6QBE+WziPWzs9ayEM38vCFPISdHny0
81OZm8jupUxTTgmenOfW5gFW5ifZ4pEOeLRHJb8JedRnfrrEoz+yBERDaq7rdhLbIGUGEhewJaHy
jJtBPxpIIjPExUuHbRBzQNLRTRotWiXwZ9RZUKlKaze09rdhlloaNBfd9skVRyoTDeiYBaK+UZ/8
mqFOaD7LSDYJ0k2NhGPFnOqH8sRCsbPgNOY5kBH73kTzwS5YAVoB4bAMZPo4tUeVtTtmqkNFRlrm
O1mf1m3jb0uD8st2E8xWZDnZwyeMAAeiO6mzAiV6qWIlo0ao0XHy1WmApTyRdf70XunWAW3NLQJZ
VesH38RkNvdBFXRaDO2uUopXX1DFZzekj8g9Uo0RmASlu/reM7nO6iBLm3SlxQ+jf+l0QTaBFWZY
eWaxKjuijvm3PDVve7tedWl3THOyq5np9MSWi2GDfe0oB5QUmdpFxpEziQnUM8brsIKmFTt+6h+z
oF97se34Dea9lHETFpPWeu5MGToNJ9eek10Wkw6kOpravKp8H2uqVdSb2LiPGF8UXb0P7WljW9ex
k3d0d2CC97KT3vXHsTaPUmba1J7CIhDw8Re2NPBbH5OtXIYyIhgHaTHYTIRCaMa09f7PT0nUjp57
RqMaiqiF12UiC/k/PzVZpGFazoHkB577715hNQU9VxUqYrn939JJOh/w+wr72+f/WGHNPxS+rA4T
jUaiX4uKTNZK9fuIAOj5r0dFVVeR0wT/0WcUwtejIg4+DosI5hCJdVX9J4Y8Mk3/4ajIF7JszUbt
/w73+7q+ZqkyFL0QxUaaAzvJhWHBg01pwgPW4ezQikljzmhZB7WlcX3c9FUMnORRB9hLTKkZHL1G
URbI+5SR6dx4lVXhE/WVwouhiItniLMme+sCQbcsdBzZBlN80zGbOHRSm5VXz9SLrwWPYOUI+Pkh
jO9heJFCbtAS15txTF5DKOixUJc0TexwvBwV0TnDzC3RxSnwfRZr2KWN0Ncq9mPVGICcg9OrK4Zm
wbkKGWvp9TtxG0eO63plNfF0bkDKOlieHgvCgXyzx2HWyZJMnmtF1zTNHVKVzpGQoWoWa+cyBjMA
1XfRM6P24rckswzm7BQntd26bydYKROHxqrbTjotOJEVvIwUoqwrQ3ygNV/lRHmsrJF1MEXYG7Rz
YpGWCg0GaVTIKWq4UjghxYq/t7IAmoBBWHWgYZwzu+rKdrqtJWmV5qhjJjDMsl4mXcO4tzL5exUW
7j25dnUTXBnOnsJMDoVWZa/CiO1rU7L5ibF9Vo3spi8iN8Oco6rhbdWxSSrDJ9wyYs2dDQOU6b4I
Sgi9zcKTb/1uGhYyCe3Ysp8NKSCY3NGFYc62MbQvo78C0V4wMFhREwWwQJCqrXk/eE//7lWEKRtF
BSQuwH7/vbEXZAiTuN9Xkd8+/+cqIvPxmqzMF8hfjmnmHxp4JIIhBCuZOmp805/HtNnXy1pBQ4Kp
UBP0cxkRZCZny4/N8e7Pc98/uHEyafwPy8jXV/7bMU0K0hxml5lvTEpoKQhwdJ9GLGOS9hEnMqsj
iZGN1yAINlHRnkQQMwOM30SvHBJbOWloNqGaAjUCy2cQdE+snWqatJsCIYuv+gBXp+ldXaPnw6dd
JA+jpUdjgdHpuzz3r6aZri07cMK82FlSussyya1j5UXVCljOxW2af6iTtqoj5dbopVWpw+oBmdtK
DZKTrR4N3tp5V0oLrz5EHgRds/PWbdw5qcVjGhzbivsmHTuVXDu+wr1VSq03CbvPIgipMtMb6lLo
Zn2xp25FgedbZlQXWy+fwzCjd6VZdkn3GE1DeQ79xLFqVLK+2YWokk1Iqa0HV5jnLgXhGVSjG1hh
8koRTJBWMISoXNOtCR47U3aox3pMyGQMHZ+EIfAiCiUgSpXfijJwyjRYe8AU0oZQx/jR+q95v8Zc
6/h5tpcJpgwGBIgsCRzZ6/deT047LFdySMy0be5j3XtOGu3k8UMNwnSFLy4NNv6iAPpMc+YUF88T
V+CqJJjiSdD5mrZeoHg9MlDclHJ5a9cqsqR/VhgbMDHFCgneHIxFTPFQFt6RboKkXJ1LWoyN9Nkj
qefbH7Il1rg78HiDNETIoKjSDby3htPpWJ1kj3zalK/lzN81noIUZMGFbocbO8kQHhIPkIlR31MZ
75VvjXUXjNFChbIKq/uqS085EIpSfvL0ZJ9Gg9Mm+nbSKh3Wo/poS+IyyamytOaNJ2AHEuxE2bwl
sUMwHZ53qQAqiaVu7MLaTTRKtLZ2NtnVbD+4lOxyJrtd1Kj3xrz9iXkjTNgRs+hRDA9F9NixV/o1
uHJs6PMW2sybqTfJGSR+vQV4LD8EycVj381KPlrKdkXK8AVKgOgtp9YTZiO0SI0YJ1n38TdhaTVy
8xpAu6hx3vrhdK71zokavpuyGjpNrEqW+Iji5tCUcJPkn6DCaP6slG+6NoMr/erd9iba3lqxCUpI
IYwt9CzcTFm9L00I3iGzRouok+bVzyOuDKOQqZiSjqJGzLOi6aw001PYwurHlEa6K/R5ClP9LupU
YAsRJ1rM+dtwyBkSjMOwLEIUWU3uH3KDdOMku9zk2ZBgbC7yEBK6lS8J8bxJDaIVSx9ga3kFQnOp
QmJjWuv0vsCKbDHzmYybavCvRvSa6cQh0dyq7G0ib8ObonjSEecndAaw1PaqNMPj2P0vd+e2pDiS
dOsnwgwEEug2InQW53PeYJlkIiGEDiCQ4On/Tz02u6urt03b3I51V1d1VkIKKcLDffnytZoPBlQZ
peWmGflqcJ12qKzA7azrczA5lD3PvGWqWzOX3O+GeXzzkgwS8PMlLw1JyjA6PW49+T99lrWHBgrL
BrJXcKj+AXNoaZK/nWW/v/7fZ1lLSYWZheRzy8v6i75sO8rfTlC2xK3fhlQAFphM4ULgl7UeyJxz
/+5iIcPF8YdnERLV7TH331l3arzT73yuv1w6aMqvOXHVgZ/61Kl33wBoxkhvGwrR8aE3i7OR+Pcn
sxhVN15edDRY7oPaed7hjozi9z5nArrs6KU3ep+nd0x7quEb9C27M8KdMiZXa5mGSn7fbjo5fa7y
DX0+TzT70EdPpl/lPSgrdLS7jXwjQsuWBXjr+JfrOzjg7/N4jVLOwQjlrzgbwtw4a5jDdxbnPAG4
aLKJBlHn8kCg/THouZ28JYR2qx2iy8jNlIPlqOz+NC9GWigtGIt43r7i4pn5o+vN6FoJhjV45w30
+3hQRcwVF9/nu36KW1NHDeM2PUcb76e8MG1TYS9213SHiSFU6Hs9uBYP75Ia73Zi0X0YfBXj8nF6
7dTo58ECwyC8cxhtGX7U3SLLbGOIFxnQzQWJPBubH3Q4Djgpl9g0DNBbU0+9Qe/oRS0dc0jhj5y9
rstRClCRZfm+igZwMstHKTDOuKl3ZRhSM6B7IEhgGqnHKMIbOoexYAhofmiSxTMuP4t7dgHhKPYZ
phAMuD/DBJ/p9+FucPNLq3NApYAzq38AhzAPGApFVRNcro2LmP+GR6cuN3rvtfs/HQ/MHvgjPW1o
5P9YIZva39spv7/+z3gwGA2pu6lB243d8sP/bKcYJjUuO94gXpCo/prc6lwO9sAjJEPZ++zSP+PB
gLY7L0BwmhIZVuh/kdz+IQn6G73zL1f+WziAz033fEg3pS7QfoqGLj4n01ZqAdXGjv2+jyB5N9gV
qlQbbLCVY8Y/Y8jTMuIuQzH3fh7oHeolpBYA/Hr32u5WsXVmG4NFhLfkyphljQ5wmjqDJw3Myx19
r9HQZbAZqSwmOXw90p4Q+aDB9RqkOg4Rtprd6AMgsBRD04yRKihss8q/Db27f2b1u5XdhAaTngbm
tbTygqHm9Hl/yAzqKFNhSCq3bPEI2ngCfTxteeRGyyi/0Q69VGZtlymjJgfUgp/9QzU2WiZ6XA5m
WctNR4RFs3rQ1XNo6xH0dUy/b6qE0P6/vDk4eTiXWKfAPIP+PwH0be/vr4fl317/781BocYpqRnY
KpAM/wHt/7k5sNHgEGUyqWv+Sxbgz8pv0GOyA10As8WKfjV/hfyMZUIfVGkEW7vdbf/F5qAC/dth
yaXTAWt7BZCqh79NQzAi2X8+QSJcOBHdz8EG32TmzyrTYSLMHN7cO0PtZfKa3jqp3WOw+tobPw5L
pNjFKV2fVbY2PYjR9y/oV0MvcWKnM71OogXzZp1jsso/K95v19u9TnfEb+EvhzkSWzCk7s8NqR28
/yhXdN+a2WPIoL+lmXjfCWMRw2dOjp2nhQ+16LqVc/ObSW+jpcwTiNHROEazNPX5z+QMC0Seu0hf
gqmUV6q7bvJ+gEHnYrLGe4/WZhjZ1yqoDHlHwNDA1OiFel/zEE8NZ4fX5C3aAhKs6DLHlQkZTDgu
DG/J6OeKiQz6gWcnDTpyGgUMb6OTZy6w3Hy6pnUIO5uO5MT3NTlteAVa2seDTefSv4/p7vmxjd3r
4gcpeRdW42qkcOcSsQRsW3at4VMme6zhvuIphyFuPOq1ObstVcVKbAMam4UkgKi2+U/PzezCThUi
BE/LOG8ufKURF/nIEAaMLH5OYifTXjom4/XoVD6/cgc3XZQ7U5iZSGH98McbpIsM2ojoIZaGdnku
6ceiBIo/3j5tBfQp5Gy+/x65vdwHOM9/LnN9i+C8V/qpYlRkos0e++GC2lzcRfyt27WTwfc9mvPZ
go9nrRaad0W7EHTcejtDiztopVx4KWOFnXUIa0+eHcy67PonVjc+QjnH18oCPEAUkR8gIXCGaAZZ
o9nZKYJmfkBs7+oBIsjZChaum62+VmfxFNvh6fb5tBB4katSdGWjvq5+ZEHGkMmk4W2evCVaf1Y5
gcLC90Ea7fgj7NPg1vHXOBPxAZr0Y4QaA99K43tFlzQR8bQKTKtUXRuLwA9NYQjIp5jpzt1OA4jf
xWXMLVq8A1Q0W4nOs5ghNIF0s2WI7W1x+R76tdJ2eX634iXzn6JzD+gJo5J6Y9Koh9+qU6Hy35M0
O7rIsOsft7tsYNQX/pml8G4nB7zOQeKjhoDfpRVThQ3ZB544qIqeSkMqK+pxv9YedP/PD7irupe9
XtM//mf0RoPBvMBVfF2RJDWxp41Mw8kGtMcRcHoPTbt4rF43RPKaXU+bPB9zcIn4HCSMN+r/4/Gf
MTuG+qlCejRg/6lY4ht+j/+/vf6X+E8kB0sc/D9z1H/Hf44Go9U1g9zyR/j/a4NWa01B0Fo3APno
EvySHGmIyNCaNUniWvDvv4n/vUFL6ftrdtQeXfT2mK7nKvq/cU3y7Fo2t04PfsK0slEutzV5dVtV
V9L1WN6deAlJfQaU7cX7PtxtYR5fEpGVyeEjzRF1zI6lpYsi3I0k/jcusdt6+Sww+708rMH7wnry
Zo891WE9FB/RJJkVXowYIbRuAWFaRdNvYpM3eIlC9VFzQvcVnGQkH371EMkYxvlhcvvJg+II/1Wg
MCpMgl6+Ruf0q3LRvnWv8ycDBlbhMgSA1d8oWyEGnwaGIoK0zn/zJLbPXhPL9wAQnlTPuttQ6WnP
ybsKyZp8ff22hn4kK2dABFK4goa6f/NRQkML7efQd7OP25xpXDeVsL7FwKn9RMbrfPvLMpr9fQjy
/2PEzrPgsfYQ2GMWdNg+q1+a5Q+j34nKd5O6rejlU/Xsd4jBMqMKKl5x4buBU4W38GkPpxgqWrUD
cy1oZX7Tu8dggbxY2RL92A29c+RdsHO1y4hGrZV1mYtWhkRyuBGH2YgxAgbxYOBYl1L87P3Kue5T
h8aQl8oXaaM47+rvxzdM6pt8I7nDb6lL5wfOs4qDx6rBM008J0xAOqje9Imuu2xipgIRA7sTLGlq
K/++aqy+czvt1zd5WT7Ef75TeotH/23V/nKnyMd+vVP9Q9R7Vr1X6jIDGMv88/55cBCdVtn09VHY
uk2bnhU2ZawIh7npFOoqXGcu1MH4rkIY9BY2KgrO1mg1UHf1UGU4Sm16qwz6nG70pVU5q5zn/ICi
Lrm39fxhuMNbny7/8DkowP7hg/y2/eoaH7aXyQcJxven6uNOtSONGeHo6RD1sWdUzI0OrHx+J4uI
ggHSxGijDaVBfsTnNGRqXz7oaHvNqvcU/fBipVMKCnVdwHJ3eP75nLmT9/bAnA1oa/GJrjcq342s
S4HZ05UBKe5bJJItZlQP8fa7O8aUxLXDf/pS9+/scfmtjWuRCGYpYLAnn/2efx85r6H3wlfkiGAO
+pxOb3FXSBDZZ4VYeacW3S0yQZWEsqH2CBjOHlRR0PeRRPuKrSgT8Jv4LuZtDpNuoAWvoLOPfSwN
Cwf2LucdYsN021FsRiP6rWCgvVzjq0SoNcHSUZT4lIjTN+MjDK3q34yhDAbOmXzSPTMwcP3q7xnO
6ISmevzDHm1nuP+28nRCM83dls7TDl3/uvLOFf/ovSp1BwyRzgfoBa9G/m3f0mXJHo76OHOBw8Pt
kS7fTCO3YZ5KHOHVCoaDmC0R981tdSWhi+3ndrBfTXNhhhcBTwXZ5Pa7I+f1nYrhnFwqRAqwEtuH
95aFWCPxS6xCTHKfzOuOqpc0N52XQFjLf/8wxzbc59MzATQ7/ufNhr7Mf/7Mw3YR/xKXyt69SNLo
gZcjORTi5a+S4E0wth4Ww1kMFMgs7DqVIs6Xfr0+z1G0HiNJjcQxstbluOfqLnlLakd+D1LJcrQn
42KYSzWKhkssH58Xt/5AGt7vbRmkWtG0ce9IIMpU3QVItAKjkrqLPScJXtiI6dt+kfOhAuEUy1YJ
yqFZzHCD2BXhyxraKKU/fpq7fKH7vD3YN7cKmuDn+D6l4tixnDCfNjAwVG+JDMO0GA/c0h6hU/2a
llzDiuEntHv9Sd/5zJeZ33XPy3Re2o9Z500crByUgKsxhTROGnzn+xPzytLOp69l75N+yxgKuaqc
2Kq36IVZXfFihodtAApJvTMiwCIWKgb8QOvsDdTWv811uf+sHGhDotp8JpbpXbevxX9+hpzmbST5
PWT+mqP8FjKZsUyrwzVJXTTnbaDFaT/UpBm83avFLhtQlFwx3PLiGYlxGM+yoftR+qVIvPomoANF
C5ibRgH8iZB92RYAXcVr/ShoFwK0UUQfaTE4NQfXBiV2J0IQeUgSjp3HPFHxNJfPYDQDIrQ+HlZQ
+2QDd0bL5NmHzf2YlxN9B4vVe3CgBQOZfRM98ALABhNR8WGQ2abdU307XzwcAv4E1Xl6k1NszRHQ
R7W98gz/Yd3R1ufKplfn6t8noDfLy5gpPRhSE+A/CxvVDUwxwEtxcT8qxTha2F6v4ev2iuFbmdgU
uxwQ+irxKNJIgN7BhYO2YaVSo1BfynI+sFCTb2RPfGWh5mMNZVEpy85dwKflFYb/VqmdA/04Byo+
yl9BR0vCHM8pMGvnY/cQj6/EuXyNmNwM8A+d46onUipDNM52KIwGt+XbIw2bvCzMiQvFoDHS7ob6
0Rd8GPE1fvi7KYHbZtwTSSVKqUBHz93pze971rr7FgSVGoYoD6brw163qGYnhkMh1gsKOwrw4Hw4
iaqCIV1JzAJuAfj3vghKVSqM731umDZjm2l+if62sUgdtG9PzKV5cdgX5jfaySV9Jml6pxJ8Cv3r
MyF+zyx9K7hsQaxHid2nfUhK2FHFT2S3xgDXKd1aUR3fs95sQ890w4fdUEXFq1j2g4+reB5fcxJC
dVY4mKKNf1nhVsGV2bmdzgunkI9VHV5gQpPsfWII5w+5yTajTYJ9e4DLIBPrYK0xwyHKerWH3AkO
GQyzXuBWiXz52h7kpstnalNV+kYWWnCAFmWQW+7dhRUzZuAFU1Z5sxG4PqFxJNcUjna8GTq3O0eP
Jmg8qwNghfExVCegAfGWbz+ZlCuNrDG27kEvC/UZn1VhqWUVfjucO+3Jctf379zct7yJdeJkzs3J
LJyjVbHpOAxe2ZeL7Lo3eaYmFf2XgLKn8FdF1f4yfbhmOPrIrf73Neis8CWOx8m4DlAkdwr2G96y
JNK7xLul9pl7oeaxmGSbl4p2ho3hTWC4PevuDX+qBb22vrXWgFOQDrVGc7yumyPtBmSgruzxqb6K
Pd6sO38t0IPKEgvHIG0xWvN9h5voML1LMNNUz2qv+BU8KnFzGK5FEIO52bDpYArrPG/I3BZn1Vxy
0Y/Ua/6eGQt2qqRexfRO1EHtJs4tUTWa34jcMaiMBqmY48E7zWrmEJ2LMdGBOA+YR+vdBJ1A/9oP
2j8lw7F+WBmanSaMZE8fPwUPB3JdxIzs9JZD7gzLet9Dtjed6zcWRcEmfYU98JwLk0Oiq9la7R70
7YESPk8nBbs9yy0tRYn8BptQX3b6IAeH/dus3LL4fN0/Xo/pVVeNMe5XQZszpUfj/FigA2S9G8T6
B9W7sXDMXr4bLWa1X18k5pp1OcNz8g4cMWz5hg7l62Axg8l41Ky3Mr/iqy76HUaTaIVPgWHeAQPl
ha39dC/i6tMLV1eZMlNDJBDEQ6dEKdNH9gOfiMs8VUyB106qErCkUvJE1QBapSw5LKeXce5o0fIN
I8g9y5EizAWRT2LShqiE6Wq4HdNsChiUTePpGbMXcfm4jgcKXU5I3T4jucHhoFIr+s5nGlOJ9NEl
m+wCGoKeiLtu1Znl0AHm8pyOVY4v1uOj5DtkukRb4yqmCE7ad6drIKBFrdYPKUrmpt0PvqD+S7IF
Vpc8+FP77Q4X1x2CXWtUP7c8D+ANoKdc1j+kvdxzuAIgPgRlXEtm3X3rf5FwzaODOwJHGkzpN3lI
jhHtrrscYXmb4DsezLQVosDf5qSzyF9+ryd55gBhbZ9uadqcKmqKs5zKa3nELMC5h2Woz+92f9I5
UEjdid3XTX/K5Oj2Znd9TOa9j+FOQxUZ0SylzQ9jzdfF91V9b6CwqQFRzHDacKGLHfcBd2NOD6S3
ZRGWPBgQxTYVR2XgTOWR8nmwrLAw8iKn6dn9YzzTZBv63i7iv4KGgAmaRtlmncMCx427Y9qRW3iH
8XmThB27A4wZTfFb+CKXAL1s42/BTtSCs11INCpnAzdG3r/jpfPLNLGMQNtC3ZDqKpCrRnHNwguG
aV+R7UoLja5YNVFwXdw8vtw5oj35kqM59b8F6QY2teiTcHU3V87lsvpqsy2aCFOcnYvAxCok3ppS
m6Eq5nfG5hyihWKSCXqH0RH5mJ2JZ/f66rQ7jSWQYlC5pF5d1Fa20kO2D8vhMDfGRDBiMQF/OeSM
02QXr0McV5gpJ73Og4hxfIwprsFwNqL07iayEzZTDLwPP9wNhQgmVcEC3ow8VTKdoG4T1BVxsyc7
uDko5LpE/MGAtccOnmrz+03obGjKh5qax4qY+hvshmzS1YwPIBbM4l6QPUAIx4uGomvKd9in+vp8
h3jK0SJV0JWffXWfQEJJYTOTnA5WOUUWeu/GBieeEf7rIptpmy7nEvKkQxsrb85hY323NHl269xK
VeeTQowx9ymquvCfNiOnZLLYPZO4Ygtepa1TUqzu6bITWQmKFo3dZRUlDU8GaNZmVrHgDPRM5vU1
h1AYcndHkddUxGgO9JgSt0BfoDe8ru4Xp25WdbRE/wLtgXe6aoW7P9toyoQ7Uqp23bVqcxebx/dt
zxiBuNxkcrb6dspm0WNp7sgVkn3L3LeurNGgW+KhU60ei7f3mBdTo/YOL79v2pdmfO3bhz9ABqv6
ipfPLq43suqG5jtEHTEvw5qmMDId21sUSdrSr3GXmujgVN51oe/6dsQZMUFF/D5Bqlrb3CdtInUJ
Hh+X+cHLHXKueYtfq34AMjruWG+3oL7/Vx2ikavV4ye/bctDWOxfIxgwol485o/xG+ged/rg+f1a
Gxw+HYkePH5bCXMr2+FNwttpRf6gv3TJ2qzBweXulAOl8RX1GobxlHg6GiioUCa2S1v0I3a91fUj
XyMU1UWtsisGHi/nVUMGiRgkFVEYb0bLsyxMRZMAvJsmv9P1KhYCeplnl7Ox8rtexgNrrMxF/18s
KbCdrCPM1YCMZ8H8QrGm1Z8nNpx3dEDweSFpOO+AqOd10OXOOhfFaWbVwcUucXhBUN09j3DXIiqg
pTh98XfZR0ZKRFEiRwsq+otdLzVxGslT4a+7dt952fvlqU4kDVD0YrlsrpAZDPQ38C9xM6F/QOeV
N7/ACIVMiHpu6Az9oUNqsmCbjU8VN9Lu+AxPMEHPfj1MqlwOvjKG8i0etUSN8YG9FJUCaVJ6qmcE
bDEQfb/j9PzyNUlPnZ9zi3TLVOxn3OZZ7jCa8TkEyqftYr3w7JXnCDhc3NedycXRVsWWQwKRETor
o9D8TLdHJkPsjmPY0Qyeg9yyB58yXpT90JxDU+p6jWR4QCZitMVACrDeXMPZ5XN16flM1qdgNGb+
ZE+OSl5Trl4cfwhc8ZrGH7RaIge7BCJ62UOn9F7hxdvn6jt25mukbOyu9+Q4PFCDh2/HuQkA+ed4
/QofCkEAka/Pjk7z4S3vZLKZMB7i4kHs9Utcf9wR7SL79ommi9vxr0AnT9Hd0RiQV3UhOz1Ykf0S
6/OsM+eiKRtJpigcUVFZcZC7h3Aoh/OeT+9rSEWD7fhp0sGx57Zoc1JDRJ45zkbyNoT1oIxdHJC5
guA4A5eO8oglNxKcmWKP5oHV+6lAel4IYaqOv8x+2mTtGwFWS8PUxVQ1Gh231g6G7F4NHPjRNNW+
a2Jw33vPKGbI9Fm093ozWjRoFDuvef0S1FUIDNtvW5/erf6K4R/TPZDgAIPcVm1MhAJqRQrAFWPe
cXkgre3jg4YLDGuJi7iNH1/mPlJoUWLoQ/Qfpw7Q67zwPnBaqlaGn3oZZVOImEZvWp/0KRSQzUvq
U4QvSLYUQpY9pIYOgArY+bz86DM6kahg4dP2KU2VObWo59Fm4DysDdtKmF425r7LaGt83GwMdpbx
fBS03kAaVSUkvvnTH0279ohmCtjYdTWcD6YY4uxL23A1fJxwZJ9cZsWm2txXV/KglenfWBqmKjFq
KiSi3BwyZ5mxB+jpnEBN/xCE6C/ek2v49isal4LO4RxYkrR6wnagYsCjSH2egdXxURApSEWtarVH
PtZjHcFYpAunPm8S0yZkb5zbOEKVBc001TjAu8ub5E46qXVWQCHOFVsIwV/g6sR+g0zKsnqyfHV/
XYDD6Wq4xEwPiyCPR0anF2+dEp6TrbMeqTdIdOjyUhkAnSsaZ3semoOXErpFoMJM7HAMiRjAL1em
/7I/Mb3CZagt/TBDsr51MZpfxfdNxi4YSQAuSKkQhpNYnEze3IiEMSFaSbphwu/aDQGO7vI+tyni
ABYBvghsmcX+VsUYMq8fNjL3iskDqQwBcZEPM5igasJO2/d+YjcnM6rmQ98/YQ3uFbxdNYHxxWOg
MOtb0SybtFBn4XRaIfPWdcpq18dSA8ek7kC7itW9bd2ijAlRThGO70vDfW8GuxvRchimuGC15lGI
zPRJIkGBmnXVxuFkHIs1+DdBB3l6VwvRLHKiZSEH4StoQaPutt1jlFO0OQ4UKc5lanptbfXZFbWL
M9MY3ynbCIafryD+IRw5NY8y5W4aXOMDBLUh0SRSG9jy9YmK3WN+HE4OnrY/3u02eexs7jblj99w
qQTDMP08iMuxL/cUE0r/gNm5uYZQqZLN7cSX+oLShYwJyRsHtpk8uPEknaQLKmQnk6cW+20kNZXm
dWTXM8CELxSXiWgXKdhO4Q5lfWxOj/BpISzgtFSXySBS3BWOy+1lrFu9ERn72ethtiI7myqIT2en
cd8uSTKUmFmxNWbUaHDAZc9pfIzrxBQi9yUoGc/yk9bd0C/XnQXAn66MSWUTRFYYJXIIUBiRUXsc
PHLF4QJuqBqST2a3EMpxkPZZXehf8wtcZnmDGkexwUUDg/efdsQP0rxmXgQvwAPVfCUgLEfsZ4nf
gP9WjskfUlguJ4Dqhj162z2H2+5WFuUdHaT2dzR0yElmqfi5jIGgKUZ0y7QQjFS1TVkq9S/UnmyM
A9HEkgsa1rAFvMH+oMj2p2R8oseh11AraPT1c4fyDC1sEKqudV48w86OrE0EMRA8+Pz0MMHfbdw6
lKFxJQFNVGsXiQJdNc3Xd6d0kLDJloxYriIO3p9egAi1Kv3Lh8HXYRAweMxhy3b57HGXoczmFEGc
02/iUvH1SpwS3LUfPqekaCBdmhrm8BvQ+qATB31616PepEPRCw7eyDt2j6UivZJDl9lBehYlRx4N
dovkK9wPliE5KkdW+xP/halWYk+o0UTutYdm5rP9hO5wiMrCfTt3Uwwwr7xZ9+MobOiCdzzzsWFA
ebCqOw4qZh8RaM7CxFrUxACO5cXLNaVTYZHy0xgg+jymXfL+wol/ljfiBmkO9UAxpxQISTvtPraK
iV1yauERsD18HbaYSjTUmxfaVJnDft/26rEZLWtMIwEXGWjwy9nl23SMabujByEuybQY3nsSNgvS
WHs+PdzavUyfjTQC4ymL+fPnCp5DmAXumkcmLcXnQBQfjVN+0zmrpzfnWqjCv8xooTVjVMh6LZ78
ZKdRvdG0qLhIUOI1hnW0aJZke9EOeYh+7rwGjMS6OQFKc54bjZQg9V9V+3O3yfz982D2cpz9oBkX
ITukLjbvnU+zsbZoAyD20cvHrPaQw97k+47PnZEZ8uZ49AHkRKKZFPPzrv0aJ/FligPilQmhZb6k
eGj7L4xx7TRW9OcADir4FAC4oyNMFeTLXJFGSH3+wES0z2A+O6S10xuGB0v7wktDo2NDIHQTv+NF
nCc3++GXJ30Zt2avp2w1oFmV2BVFOHeLficwrPRi22D39OZPMN5VYaGubA0YSgEPLj+bMA1Tb+R8
5GK0eSzQcodadKeDAHbyarso4osKzhrIFrXKLX16XpQ+AO5lPmQ3np0fUCE2brotaSnM2spP4iTL
z2ct2zBpddqHOpur/sQ/go3aYa4KVIVkXtUfQ7rOid18MfcLdo5uFWQ7BxLv6BMlLe6L/Zr07drq
LStO3SN1Kk2EbH1d4gd4QKKGbLm1CQ/OU83Vtul6NEF/juTePiyYkKnGLt0u7a2QFLvTi8UtcBQA
BCKz1xqJuQnYarNpnAxJVc7f8zLmWHi5yTzFkjFaJm3DrU+riB7bRfXGKXk8hz09N5Rb1bpN1ltU
kUbdkiUWAJuC/tz4qeWyTbTI3oLkgw20eK265Jw04mWg00Sl392aHt583mnKL3JZlOWC9xjxKHWf
cVaRlAO/YkMp2HmV1R8DzwGEZhYKU+3aBqOgaW9dcG9MrEfMIcj/66TZE/qN6nwsyPFiWq8t9El2
zm5um1vV/CBImaklRHuyE9PalRW+icRReLcrK15s35M9quJrBDHEJcTBVm3vdsYSjU2FdKNRWZrd
3ZmOZoDD3FR3pzulGkoTB96RKiwoVYKuFAmgVQl9nm5xBRiaqj9B+/oc5p1T777NhsxBYk067j/V
wGWzBR0fiUcu6jpr+0XVuvCvx646z3xStQUpLHjww0OaB4tJcmx53r3XWtA2N1FrE+v35oJeH0nX
tlso5qe55nXMrXl8A5GKgzS+uluEvs40YwvxmRNlRhaN9eXBOpWzq4cL54PbAEYjTeeTvISsIsY0
R+mqlptlV2h2kbb3Fi1AsUnDgGXRpSAhQRmcLZ4eRc7Dy5U/bORrNXQsDncy4Ai0PnPIXVDv8Ef2
a6l/jth8mwYT0vYPvKWBKKdIcie7BeQKN1H35T18l99nx+CWPnYI4cTaXDOnDH9cGwhTjys6o7LA
8QcWK7pEjGdQWIP8rEfvo1GfKBhNSHaYjIGdYMuZL7QEW8gHs/hyucS29d5Rt8yqOwQIiOFllbO5
4c3IWtMnUQLaTWEEg4Sc9BxE29EYDmxNxPdeNHZgqFA5iE9MlMWSuTOLUc/WJbJjwxD/LFms8cB6
FgKNvhEuo08sZFAGFrcjTDFJTOfka1TLJaDP27YNRgs2yKPFc4e0MlIe/OdwTopljrvTs/SGkwsn
XboYpNKcvzdFxMaKrZxewLYhsOQybAtB7hq0CdoTbm/dZ2zUvnSoOp5stQwgC0Rvyrg52WAzLpyX
q88SsW8Lhh+EGLfDbayMPcBDsS2+mi+koSoWOkQ9mGGNq0/MT3wrnMztrCuABeRKEJ07k9ddZhev
VLk32bdIHV0eYRwfCgvdm5Xv+AC635L2tG+GSmHXxJDd9EVhRSsEZd27jczlgMYQCabCTpmcVt8X
ki1p+QUNAJyBRjL6TpGe60uDHDOd7Cf0RviFJA3JJqIjVmVdvQ5hFciD1q3MMSPOQ/P1oT1kh5S9
N6bYmNVsAca0QLc+0Q2Z0b6Z4KJNMj4Ibv7AvoBJQW1rKTti4A7YNpwnbYhCXWpSh0+a4RhG2096
jg18a0ZwwUMPX7VL6eqZHkQO7wG4mK0Z2L3DQMDyGqSD1OdgARdGq9vmPEsWiIOGzZizzk7Hdyar
5HOf7lKKVfgIrSpk00IJok8WiHKWupGpwz44QTTyyBDVIRhtC6rLroPzrOxat1lyfK2ZwQNl/EY8
Eg3e03pAUpKN6Wd5MQRP3sXtfoHdpDIwnPb802c9rwcMTYHBEmvrswvHNdMiNoauxMaBnQQP70pN
d/lKCdiDgFKLc5tYLRk2JoeeyHJ7eq41RdHYVUzsueYsODjjDYFkh6gpt5yajK2eE3DONsvUX2/J
qwBKcuVio2vPsUdW8ZzbOFQI2WKyIA7We1ZalaoIo+MBOgbCXJaYYlB5945Pu+PS4DbZODcHi2BS
wJF4HNsWjIi+CR1cSd+aFxSOlJJz6K1flDygtwALSQT7mA31AjqHPExf37opn00CUEFQ6zPa7RT0
BGuBBDpnTNlmYIUqETINkVzmnxrXZ7kb2poE8RmK0xpYZcJP7lK9t034U0Jpn0/z/Ut8A3XJaGLU
qrHhWW05niVb/iGHyzanJgKis0n/EBHfz9ruj+Ekw0Ydjo3pUx7xboHC65I8uBHO1+dxS+il8lAQ
djhYHgoB9O1h1WJXukuHdZt9nX9G6ghhB0zdTaYdiamUMdNmT5luIq/yNa87QwkFtyrujwNglbkG
l03AgIXtNaq3o+NHawFoPfoBjKYOIwlG2LPFefrYCbeJtBYARxnTFopKXDRDCgF1BN+mL2b7aWkX
yx9OzjPYUlOixSM1Bv9ohwn9dD/zvfi3BZraP3a1OhxLxF9rOroMGfAgQfkMyAovDw4UGkDbB11H
slRIcCjnbc5fCVOfEoxgqNSJLUTTtmu/7B7+kZQYo2Xd43IJ2quGPa9bb1l7bc+Vsc3apZwGbWUz
X1YJn1ilKGDQkORf0mwtPM/eFn1fVn02QXp4Ws76ZDaccTZUb0Slz9NXUI27KOumKvW7QUpdCJTD
aeC3+rUDF094oCrsTy84Jpvh3Y+dU/rxch9Bibs8uY7Pm96JAExqwbTibgGwdmqSV2I2edjhLaj/
/d6UudCCNcKb7HEbd4xdCw/AjTv2ZomTjqNpMh6uWGputLsCE7Sg7DBMyE3ppdBM1peJF0GSgvY9
IhttXUsVVK1u5rztbPfcVYrLXD84X2qesxraJm370rpsalqTRA26+F8j62bXkhYNotcGG+Al9J8W
JBySSHf9W6gfRx9mZLXN9w6y9t4bRA93nR2pxnuKmN0Md2wEYQ0nF+Nank8twFPPSR/9Cz7aF3sU
tO+Gf1KvUsU64ps7fApuQuu//U0i5rGFevvDwlwN93dMwgDL7rAUu452pQF25Qbl4KgoJ4IU98Di
QSiuCkQkpD4T50jdnMIpkc4eY0ftkvoikjKEDUZSqK6f9EbGmnPeoDjbQpTQ+o8JFBsIl3f8oMEJ
qdj5yOZ3iZqC0ML1BtYfgRx9oJjzCEMUarB1u7TIggCQNo//4+7MmlzVrjz/VTrqHbeYIaKrHphB
EpqnfFGkMlOA0ICEEKBP3799bNcd7HC3Xyt8fO89OUrA3nut/7QgStSXi6TA5PfP3xqfF9LN3pUm
OmPES+qW5OlJi9q/bitQfPpzXpc1rNJUQDszoYRUNiaTotw8vhFmLEre71+SnP/914mRf5N71r+8
GV+3qn8UWf7801//a3m78Of/iO/576/5rz/+lW/524/0Pp+ff/iLj1/nSRjbz6Of/9TN+fl3I4j4
yv/fT/5Nx7zsq5///I/qVj8/Gc/+/fPP9M2mqllMsFQNkXvwLyJR0U//QzACiVKYvX73/b/po1Ez
Izz+7wSr38xjIuOALCqCWDXhKlOQw/7mj1GYTMGcit+CVH8zj6F9IhML1fSvcSr/1sQz2fhnStPf
vXT9T9q3rnyU3V3kt5nUlErSJ0pI9jaKPUHdmY2DvxqIa5QJowtytlGBi4FMNjCjHfmjgzF9peXn
XrsTzeN58YSiQeQouDyQMyWGhEPUqQ6NaT5BRhQQqMdA3SF+gUm3qN3Lh+Z3o1M5khjSRF3UUCdC
ss8tajhrWazm6JXjzcspw2wmetjBm/b1V1F48i5Q9Mbytq32IFEy8HInqGUEecK6cnU+82E5PQHg
yXMBb11iQTKIafRXd5XuCFrxYMh0v0EWaxhoYc81m7TAWKhc2DbMae8sdnhzYj08R8S4nAzvMZMw
ngh47HibPPP4njuU9/u5yRC0CImQddgfnj/Miq/GlwW6mLHiDZy/Lqs/rKr/dW0u01txfdb/+R86
/ql/ULqhjWecqqIjdxcJPHz+d3LFZ63fbkVF6MTrPq5iZg2UpDR1lfcOuhHKWF8fVlXUjyEav7O5
RnFMV1BlYYeICKwK5ttWXfPLdNpj32NxT/fFRqXdPTv0Jxa120Qb12Sbn1cMij+tzNikBH1PKEQS
aZGlwoYLBAwqSVa+1C20bGyhTTcnOsOJaZKZlJYRHd+Vw87ySwBpBaAICEu6Sc5T47S9f5V0zZz+
mq/NsjvDAGqLwBzUNjmTDb5kjB0c7jTDkO09muaScEYsJd71fWbuGORI9YiqER7niTA5EyxVMp31
wshRaN3+KILGeQdoPJpVHstf7/vssrbGjy8VSPwxvGxOz4m9JNn9Q4PPqGYkmU0oPA64XYZIVIP3
9k1rRC9iO5DT9yNx5e/gvLRo8x7rJqDISIvxZQVpZ18wL2kAfrn/cGUYByRll4jc81AetqvXpPAl
pku6obJ7HKzY9Jm0N8ZYleGnBvH3LmPkfb48NHbZjPedOQLLrcM2JMPWn08NCowaJHoK9oPGIiVy
N9QXPZoZ5rm+Iw15c+bg4uSmegpkBiWUenUqZIjE/nhyim8rvKLZCk4DFsbZY+n5wsKlp6fFfETv
squijQDD4SPnZZgfROVVQjFqoEv8Er/zBkg7UfcRUzY1oe+zxIAAdjZnmhaBP7DShWKaSMTY2L14
i+cDjqfw9KX51Tdan7trxWhe4EY7yFLKd79FXM3gjo5qEJF+lqhqpBLGQXxs5txX9oEYCH1TLZ6L
c8DQMl+jfAyXh5d3ja+jD0Z1DpybAqKNiAGyWmmXt/HbIXyZ3USaI8CsgKyEHpL8CL/3xQ50CWUH
7VCKtgNoONNRxjDmyO0OHUn7NDkHCaUfr/RDH2EobUKKUrebP4fLD8T1y7nmVXBZO1HrF3EtGFlU
2x9qpKyuO6KFx1um+gxPMbYAiphP3GUIS5gxPt8nAoNzYyFHeQWN//EWfgSofWScVSyi66nGKYuk
SRYdkEW6+UKoZnok7zZK6cbPR0dGnrttgvUL60MH6sHXIxvk7G5diqQ9QpZDzKhrLngjlAQBUwm8
N3P+kjLCOuEL0nJsuBNyNJBTsHPK0X31PMiROgT2D0Ej9Br+G2AQ4wBlU+EskWDGHcKU5dV0NoIk
302zsUR6JuIeFlifvDdoumEFSGEBKwRG8qz4Pn4s7gS+X4dz0am7JOuLZ+aFAHyPYoQ74548ewNs
/3EPzU0/fr+S67cRqguG/MKVqiwYsuxoASgLcXR0wSn+wBc4P3kaH5InH48FEOTocEZLVY8x2yXd
SGCbNFE8u4GCIPdQhxO2DvXrxg80I9sZCvVSFpVpm+gTG1VHzoM61T7BSFHPuo/Jm10y9854RpDk
eqf4veWmAKaiDZrgGrxwAQ9QFoAd/Y5Hkyr1GWwnSuMdGojDjEZKx613cY56TNCfO0G/dg/MpxNs
Z8MrGS8/qIHG3TLf3mavWB8hhqet+nom+4hcWsgZziqX9FDfduc/lJCndGMiNCrxEaKR98Wpefau
QLGSCzgBgWJ49txkZT79Eu5dTVDOT2k47kOFIG/8S/6nQgl4co+fG53HHlXgW4tl58OeSCzDjjV+
R6khtoEmLfk3GhGTBcQJzQHoSRcUb4T3KZAb0x+D5ks/3mN8ECGi2yy8hKbMoY0GeVRefep5VLfp
+kNF/dy6sJ6kVcanUSOIU3dNZHigBsXnYYD3OzA3p0C4HhtvPv91Oz1pY/L5M+TWHbGUEo4vSO4S
5m6LxxYx0jW4wAsZ7uspPD7LAfM4HXLHnwvFt3hO5mbAGMZI+bGHNcSV5Uib20zevIbiioq9yGRn
ycilYC+WEcUru5PHhWjm2EpQPxsvvwihtDBdTqfoDMHGcUpxKY2tzJmUFjXmRjKU4vccaP7kPlCC
DE1/H2CoVUoadI9U7dvoyRBWihWgtzJ5WguOY5pdc2aBenwiTLBdppqD5qEctAtPUohyYXr1Gy6K
r51ViO04VM6vVRtopmAo7fEdun10LpN2C6yZcaATwYSYhsy2IpDBYHnsx2XpEYuMynqFTAivywV8
q/EKpBhNehkPCIUMb2xr8mNBzUVMRGZk6R1ZpvL4qIqg3w40X5dnCgmd+ouxcx8lWmuIchwz6L6I
4OjK7bO4xpqpum9G3RI1egFdmT/UN34IINh8rBuILt+x1XFqvxJ9j3D5aqxM6aO6G341WJQqT6hd
uOqY5xrnzcUdMI3FRVw3rE9eCR3aDRFrCg0gOOLQnIMMTEwTBIXD5InMm0QSLpysUSWObjZIAfBG
kq/37Ce60+E8lcLG4zKq43JkbDuQPA77V6TF2UhFDu7raTfvJ8qk3QrFDJaDCKzjU/WLL3TKzfAa
CviXRfOhA5d1jLH7RF4hdM6DAAY5zbb9sN1YEArkadxR+NX4f1UWrOb8QhV/jLgamujm86CqXfMe
Zh+I+4ccsPsdg2aG2rRYSfj+UJxTbfJPI94HzwT30StiDsAWKeaoQsVCKTEEdyISlWEXj9UZpbQS
wBKCwUL316N2y1Rrn8nzJCLFCow1YVxuMcK7BZmrhtK44om0RlQXm5AjPxXCINhZ05cz5wsZD8Gu
QUtFLEMUg3svFKwPB+tCaWsN8fBOByBiJy2Fw8NqMyZsyG0PkBMAcbDnX7l3G0vs8cbuiQHxndor
BpGgYUFVg2rIbxRHTszkBnkGx8lIphVUPT/XGYVoZCBIEfS67wNb+EUsZbfbwv3EkkB7AGNtl0bA
Q73r4MO/O3kAJ+FnIc/G8IXGiFfbAkxxMs8egmNpMSg/0jfAijku2MjNaM8UIYc/0OisFhC4+A00
hB/bhyHJ3BM3b3pz+xUdxANo2EcI93VFu8JKcYWhUp5dAVyko4pyPONIVQQjc48hPnn3uzlyZDSQ
56l4vTp0VPqDXmw95T0xXh3j+hvzgR3sE6SA0Nn4d/ZxNh7sNLDXgwCxd3vk6q50JDnxiZcifqZX
0J5iqYcAP4xkhQhWpvYvGB1FudugsMIxHk8rpxoL8RME/PbpG1szEbopcWsxhM3aGHzxgWKO8Cwo
EeRdySf7IwkzHJDMj/fzIVLg4HFkf6IWRZu2qNqI4UHNZj9ngApjg/jJ5yhPYCqQAo0FI3ObUh0K
SgTRIZ0RQbXxJ6oPgAQkBIC3UKKg3/y4s/+cgX15NUoRoNQQu0HDMyQapNsUCTCYKOgQlLkvTrI+
qL9aISbweuQs/aZK0NkDZmhoTGiRDHBQYUD1uMsM8kLHRcWJAgZC9xIAZu1uSwbuFjzB6nFA9wS4
yvhpThZhRkDfMyuD/dBOGNgKXV2PingwqXDjALI9kzcrk+gwrs7TJxKs92XTI26zD4zJPtC4/BCB
MJNvmLUAPY5PToNYE06OnwA9zprMzpf/PJ7WncnLQ6bGCwLJC4pR7SElKS2gZ1LpHz6g/WcfPPws
lsMrpNEHO1QdsP4opFERDOEwYCBId8Ycg1YNRQUaRPhp5k2hMHz4Ohal9MVjwawtjnPUI4SMhhrM
4C2GBChgwLJlOaq/irgPTmuDJ2U/6b8e2dgev2entAmu0Ssxx+YM0BahJYP7AkEliEMelTKdeGB+
YLRIJJN3BMsPEm+uj7YHxaZ8gV4GL+qgCKqGvfQXMwYD6LIDJJ/GFrneA8oN7uED3bJnIpyzgjx5
r9pv5rg9ZreFEECBtq6gb2q3Ocg7XHmHCw/BUWdeqLP/KNeD8EWGMhluPFvFEcVWqJUzKbAXg1Aq
Qvl7MOu+KuxPIE/PFFhdKrz9z8kYYR24w6bSzxyYGeG+dw/qwWoEgZ4o7uHFviHWHl1hEVULZDFw
6piWYHHQu5ipyuKE9JSbtEiovCSve4SDPpFk9zYrrWn+hYWkc5Z4D5jo4cTC3AWgnr6/buD0mLoU
t06r3T15LKhljZ/zjsQ3GZlowKG5hCSbK+EVVBlIroHFeIy2CLbvQ4ZgU7rXKbpvBOZdgMUEH8Dr
S47hOed1UhxQGeIfVMLLp46DT5k1iKPsWI6F92ifcm3G5VrUUDnL7pGACN4RhZcpKViIhmVPqOnv
sCHwe1fKwmKIoJ1mHq+6Bl38jh4MYBNJIy92EM0z8d1E1ep73dE1tutrjFw/1gNpoiBvcp9xln5Y
n5pbzk/L/bjLuAkQTLAQtInh2ZVjHYU//cCwTrWj9sk2Xc4VEFL2JiBGwEKF80Kw5hfcnkflAm9C
yBX+HEpA+I3Qgnwtg3UJDwltElBw70Opppv81XHRCyBfqmD5mAVFA9BAt+zHbdLzK9nOPnTMAifs
cAj3Ke+Y5U2ZNXr/ogjy7duRkfrjDuHqeoOZymbmfWc8d2cQ2sY3v64xwky0kHMd1QO/XB41M+4M
jneEhDExWkMu0fD94j/EKwLdQIEhzc+4wEQwQHKBRHy7ZHsCWL3j5/J8HmlJeQ3ro1AkPRSHp+Dm
mAspKlGpRYj5x/dIwURMJ7HSv3NK6e+Sbkpo0gCykO0salonmyvK6SE0IK94HyqJRPI5fctgjP99
ZK0va212R/cGVZWn+frtZmDbnKwphkm/IBbJuQSn5Ew1RBIH5INwYRJHuTE5lFmBWGO1QxOxiu4+
97hY29E9MnzlA/an8lE7ju4wbQUqHh7zMeyus9ohDR42WDwPOrkCnF5KLP0Y3zjlfFVIE0XbkWrT
5xAp+wk8ZybTpiEDEzQOptd4H5Wjy8heXaMW2mypPD0TEdM3ggVw5ak1xcaSA/UTRNB4kJ7syc9j
u32ssykH4yOVxydEUiPowcLNwXNS3UUwQv7c1YEXx+scKR4jgiA4kLBSQq6/NCFq5LlGZ5I0U19R
vDulEKQuMW8BBC28H8qOkBRmFLkWsgueCuRfFR7U/BMKj2AWYlbOKRUv7wL6ysVNILbogSfR8sOs
yrjaOGKT205hvzv5r9V+o0MX2qG2FSovoZy9wsEo4wecVSeiIR68WSH6fOO8eQd57q9n7o4CHpoK
oTMnRrGsPfje+JN3XS+v/gNOPXnO+riBxoWpe6zWdN/+Hv1fYIUDzJ3Z8Boj2ksj1U27RNxqofsa
rutj7ZvLlo64CzK2WdpRSLglS8b9JpACufPHBIcQlTX6eD7YJNArt/kNXR0ERY584ipU8FfmolN3
3jeRTx7+tNHQ45IKc6bOvEYktsYXxFNny+MUw9k0B5uYWlTYCNBvseYoO0wwXCl0HFSDw4KDgFrJ
+UG3CDtI00U6jkCBQa2YNQf/iLXpupHWzdcZdzLf/6VtwQOBABcvv+TaIGYhrsBR59WGeSMx0lSW
1eaMEpAQXC4MLYSTx/T5l3W2HrDvnH5OLim6guxAAowid7iHFf3CfQonurCG0Q3h6XN7cofa/Mll
5ELQlq5tRx+xbjmLZhcZOpAU3bke8hgHxYpaNNQfrj4H06BVTXpVyJSlNBNOGWypQs+fLd/H3lNQ
/XKafnWJsmAEQ1wT8nNxv0Z1rLsr/AmQ5bzpbInw1lEmdfAF9Mw4JWdDdYO8eG0Tress9oxLQAxV
/diQVoX3+hBeaqGIvehjNLi8KZ2S4TIalGAtSBqDjx73ss8wRHcyxzzFK62e9E8YOBAoqlE9Y3YV
8lTh/lWEcttcs5A8pNMtrwd2m8MZeTRb0kiIwFHoIBILlBLiHQ6WUllzfsxQ6CNYEZQggTl+Hge0
T/WyXypiK/AG06Z1BydQHuH1175OqTV8/bzCLmRmAEZHRoXx5lU8jc4OHhxFpfc4aLGdMgtUBhcs
QmHrRRLit6BYqc3s2YTtlLcXtDqa+4GLBrPxW87SKoO/bLhV4pahMEisyu0mj+2YEw9cI3MAXTtO
iKsnXIGAPWrECAhUC5ACerAPax8f8t1n7vjwCoYCTnoTgCHaNwMI4wyEp4ZzOg+G8QCTkxYSnHv/
QWlOkwEvGjyGAM4OESA+Tm79QBaWW44Lv0mxNbFTvpCanAfRXXHwJTBmKDBGhrOSMSBTKuLHovvq
vcWRUbrsVgNqL+KTncURcwt+lsGV/aZHrxC8+G1sSpAUOEfG90ADCqopCsBKlldP5dzq4iooEtzV
MBTQ4QztoaBUk+lruCGOT0Et/0sOMXywQwEJUSAaKOzV5FdBlztUGAalRLBnltIYeSR19NBCexM2
QMxw3jTCpEgMLYhOiA0fWaUVSEfyDygQGGpxfPIEslEeiWxuqcfz+ZWAnGcwGBXfeVTH+yys0htP
b471GaYDfISWco+8Y2ZP9mEWVTuD68hopAAN4weae+hI1P2xBbFAN1oiLBxKI4UVeXOrBvXowtzJ
OyW1rom5VDEH8Kh+gEG8wJZmDbbByTtzux/8tWhAQP263LuOzIW8kHf3zW1j4KGnfYX0LiBi6o2R
VsA6h2ps7yKEr+x58Jto/EBQqbDffj0hSixAhD5+Qd9oEKNK8E5WuGghmPdzaXrFVO4OZnfMvMa8
EYUscszrKF8qJC+sEXX1gca6/Baqh85VIIIRgDJXFm7IQiyFscySnfMdwQDeX6Su6lRUs8XmdlDm
6Od+ie6xlGTe4IAmFwfCWuzkd1zzUrAmqxnCZU0xKmBrEiMChgRSAl8+hQalm+oMfGbGL4R9DlWH
RS4GSGPiKRmNSR9qaQGeYQqrAgo1WtkH6wjnOfJRDO66i1LA17cQKghVhM7hLBzvSxVFJklEtH5E
QCL0R8MwFEyZcvhmWX9wvKb7iTQTBNn54+SjZeBWiFfu6RPcBTBqgDMfwo++ODLWi5/z+Fm1I6w5
yOMbqoAdfWwmhI70mFf0Q8WEWnOKChGviuXXm8ZZQ/M72nxLVxieYxP7wJfulBs0Qng+UInyfOFz
QDxId3viQ9SrCENbFBobpDaiiaWrHZbsvREbGUYy1uTEShuHAIdxP1Z82+lDKncEC4ZvxtxXV4oo
XEgdAl0HOb7MgCxFYhMPtjADZamwusKPbxhu8KuI4/Vwm/K4HjJm7FiNtBnAcPzrkN37549HQrfq
Veg/LzRMHLeEga/Ns6tR3oKnoVO/AN8j9qrC70GoxvCsE861hB+KdBXhu/vEmN+4kUAme5Qb4tS2
vXq4SA2UYMC11CDMgiRUROhAGmeMWZcRWmOJTsIeSaPXbt3wNoV2D9mYvyb3gWcrN32MQXmMKoA5
vA6/XY63DFopIzS4dFOyk1sOWvenv9SDydL0f+7jELmZw74K/NF4CeoDcWsLb/PVAYuNqs85noNm
lgNltxwVU5iWJKy983w0hWkCWmfP5YrSpIBpuQeKJd6YzSWoPNoSbEvDufBvy9HPlJ7c/1l2wZXG
4w2/heXYvSV4feJ7aiVZ2lCoE6/vYnmAluLjSxKxWC00AZwbXGIhXUOmziUQV1GKMeLH37egFdVw
7sILPLc0kSGW4EXjWumbY5c4UE6binQBCAvdpwMUBwr+ivOCmczbN1Zhn5yOBoMyGM+U6fMyTLPh
XdA9QjeOAfuiHn+DFlu7fKJDFWic8/T1EBkT6sPtzTGOE2DaczBYtbBPkHJtdAbimnLECOUSAeBT
cAvUV2RbXLimjGwkPBK43t5qroRWrmLUByGPVGH7pEmZ8tmmY/LTU/OLOR3hLRKeRkT5l8ltUiX7
V3JXGWzEMGhMByKIQifIQUhN8g+EZdLo1LrsvCFSj9BsxshIKTnIKwgUOC3Qg6HkHffpPSpxvIkU
I0SAbMFst8IfVCC6d0/DglI5RiYfPn5lirAOGBAfF16NfP4WvMJ8dp8cxVMpcCOeckq35Jrw2A7P
CeOD3J5aDdOz/o0Rqt082HiRWdb0JNpH7Rv06YjdJP763oEyxGDUomJjjeJ26Jeoc2l1kV5RQXpN
DECYnCIsfx5bM84jbS5P6oS0Juj281YbR6vOvX+96Oh3DKukYm29nCCOdM8egFYh7sbdCicAhjHh
EkBrPjsNT4gp8xW7IN1zSSvwcDaUG3uABcmnVTKmpBggEQvrsRlV383s6hExxZ/bj0SnDqYPmskD
Ebe7IkS+MCbjEeKzpe3QQ41J017pXlZQLxhn5pQyHn5SvxaqwGH5pjqxAwZIuNBhQJu6P+XhKcM3
tpsuIv0Nyg6PSDY2qExBB8hLQcTqMceG0aXiIxeXmvMWv+gW7tMazVmKBgPl5QCdH7T3DgF3mNMK
HJ8uWlsbiwxgESqyneiHMlA0QTHtIzMt3BGSIGeGsDzOJgOHhGrCq3KfYi89db69/mQaI19y8o+m
N1MR570uIM0b0EXqrm8jGlCaMP+Lfd8OsdhiNcVmuGKTdrYvdna6j5kV6jye3HP/G9YKvXkX1HBa
iDjIBzecEalEGaJrZnTI+DfdirWV9HG7BGgU8oydX6zI9R5fg8FnFZBUOfkBOEasiynDVUGBoYvf
njA/CMhPdCEiNOGGkrHiellQPsxRdaYZNBLL0kU4HM5xp6fq5GOCEAtwuhzv8YewytX0TJoCu41A
xAUrV9MYkThKC8N1MERtv3fUVQYi+6L1evipvdaC/TbbIZZVHITQKyp9xwYxYnq1QHTBbLHtee0I
GfzmXrMH1RjkzKkUILJjc/tpI2lpm6zOKux+2NshRFssMlawO68rDt2e29GKCh5bCwuzjW7+iRN8
zzlBnx1VMyLj8AM4L0i/NEehMLsExwGTtdLLoWU2pHvcDxdCp0cARSAk5LonAJzvizfkAK794xuP
glDol86DxeIefoUCCajmwtF3gobmfo7XwCwfx0hV6Wya6UKf0pCFnPk8gwiW+RqO0P2G/8NDC105
BRq7Yr7D7UWGWwc4Q+QfoB0+Pled46NFa/qGJBi46xnODXHUqxDhIoapWlQBzvzbzAykLLSwTCSv
wI6Y5uOfx8+xKIDf4yu03wEJ9Qiiqiudz7f7Nb1zzyBGUClMQeXvC7TswtvKUkD80OJoYPGH0D56
QH7b4kaaVR8zbgOHROVL6/3ybTrzAyz/zOSc/OUsC7/QzZI8FMihMCE+IuamyendY/eXky9xBkJt
sYi0GMqBKZMeKwdcHTfaDnrXZVmuBphiNESWzMy4JjU0bMcSayOkh2/nvFrMkPhRf7FQjxdsK22w
6rkV5jf1klfNuPuOHp9X+hU0fj/HYoo2ld0bEbHQTCsPigbWvTs4sAqjfEiQfAwZ7Q0iWEb//SEo
Gx5JnZPW5IT75XzlkhNzBnnMr5kYrEzMw65xDr9Pwgy2lU/xjh8xvCZ9ZE5zChyVx0D0DdrmPMt1
D28pVUp4QskvtnjML8M86uG/yBz09LHhnRHcOBJLitIYjGBjJ4IGeVAmUACYcx0cvMY4/PZLrJ+w
jGiiITp5ap/cWZE5lBlhN+ZcK4JvSijqCMs3p4JNOM2k+LIQVdFiATcQf65uQcMuQUIfr+RvJ5Fb
gzBQLerAfyYQI/9zn2yr6Et464jeeVZFepQVkj+BAVs8uUxU+VEgS5qJMIE2yxtaWlNApIqTTrOV
MpU+QSZZP4JaFy6EG7f2k1c9FqkGaPPtnQS1pIEMoMJ/8HYBFoaVhrc0C+Xw3Xo7enyKeY4/LuUQ
viawfAr2TnKkUR3B2mTOt7jMgwNBFm4zMgK8BuOMddETKO3xkOMqZsWNj/q6CITCmzAEcARu05C4
nytecnuZhzOxGwujNBg5R0EE1Eupff55ocbyZqIkvaQm/xyEdiSpnjmlen6Nj/dokBYaklh4mtGb
cr9YIJW9rgQFg5OSSCCxETHegGUkgCDMOuQbch4wgdb9pFPbc5i+P6/zynBuOdQcvdt472RTYCrA
OozkqUGkB/6CVwq5Cd335FtECA+gHyzOgAgm6ISI8mPB8+AvOId4piwm6jjg9hgb+dJ7PEC5t2BG
rCe4SxppIGf/BP9Fg0wBB1gDddo5mAuB7tKWgIDs65f9fUDJ2IKINbFCt5P7xC9yQeiRy4myqT5q
pLAW6ohNgavaJhcDuIu+pfdeOKybA05HvF38MGTRN4v/YPPmuYU/QQXEXh8XC0STJO1skVCzkgGt
RI5NiMXDlRLWsx3fqZgMcsAp8UhXGom1RxvD+EqkJK3P0UM5gBjCWVPA4a75Vqmp3Blq6Js7u2Ne
IFHK5weZUwZCsEOevbvh6q+gHuuRTLhKfwTupu0wt80ns4lvaUbmIMQT23weokxklLBbUYggfA4b
pDGBzY59i+hPUZInr/HNk9enobgZ/ZfMamWOY1JRh83siNtxG539Ny/kCYUmAmObpG8p7Q+EXAjR
GHEIiBRI5FxoIS0/Om+YzQbFN4plKIB7eAstUKOQWC94DZTWKwJ4AwlwmRF/5IIjWgGrmWXzy5z2
Fw1AXHy+tlqCxI+ohW23paWl78xHqEV7zhaRtDC0UoNovBOa7LtLdey2x5ofgoYLDXRQ+++dMdZC
hfVTAHbgUo3NWbncf3XAM63t7D6xA5CRuLt/c0C72pf1ZSZSshHYjsyGF+4Gv9DfOzQaV58NkL0d
VNXYws4inDNGz8SIFVxW442/ctk46slnzfLJO45HnjG8yK8QDm3eY9HFzrCt0uqzxZYsnufxab2P
7l/GQg0tNn+QfkJNVFATeEyBN/d0p1mqUwmLLJR8jGyBNCBsDpRI9qwcCQULAryRMnk6Ziow+s7l
vDtHdlIQK7C8fVMIOj8IxcbdUGxWpHXE2YmTWpjGCFyr3dIOuJNikhieRcK0JsYGUwHIBZ/7RnMP
Z0DmG0J6lJneZchU0pk2+xUlAKPEPi3qC7H/gC1OcMSmtyHKzfQCLki0MVGav8AcjEpwrStqXixf
1HRKhDuJ/QEMAVeCA/rfWE5yx6MsnA4gusQFUQ4IfTxNAA8bS1Eo3Gvsfo1o+qhQys/SORqHjM5P
X6hfoncuD2bl3Df5TKwZXmNYddQsSOn+mmz7P1fdzpwSS2NCs64p6Mz/pbrdQgP+D+nff/z+v6vb
mTSvMfiBZPG/DZT/Td0upigR4y2GLgyIkhUq5d/U7WIiim4PmDIvq4ZJHuvv1O2GGPvH69SYU6H/
W6NRSDZHCv0PoaC/vXT1z6Gg77y/M3XyGmWnDL3UnqCXnoE9pMUnJ2VUa5SPDTTJW1MnvdHeduXg
NFIkwiXO4MiP/dN/XyhfKs3ka3ETDq7K8v6oZkwq/bi1O1tmZq0KgChX97TT92bQDLQJEx08+U72
gLG27nVsFe1i8MRHlX8UagZM0LdDuQK/y0zU7NZVJ9IBG/4rqw+MCybr4/GtnV6pmrFBAmt1mb59
nTiiahq3bm4+tK/GyEVAMr7R093rJTxLFrJWMvqrO3bhwRuFo1SPjJMJ0nxuok4qJ6pdYgzRjOPj
1IW9RcCQzKkwkPGDyYZE4BCqRzln6kBzdkujS/IXbWNeh31zZU4FpECObaZuPi7lqIV9ViDuHpdF
ff60e+QwDPHTO+p8fN1kkZ90O6oHSnpR1qd+ZkK5vg22n9u8V+7Dmmhxaca8GU/rm8ig93s8gN9O
TXDPRtdH69sZyitG9PX7sZgshz8hfrYTU0KAU/IaOWxup84tEB2VyOHe8LWPclFr2NYbQrv3kHRZ
v3v2FeGm7Y3ToW+fgXqmvRsYoVlW2vH5MouoJxOSUazo1TG3KagzGX2cV4iBa8U1tSwu9LFMa1oN
KD0MchZyNPDoCXIZTeDpcDKQT3QtIYt4XzUir06kmZqTO8X4E956oJNSrc1fqhZc5ZzZiKAHqJqf
HCgdUtDmLFI+YZIU/GE34rjK9uyfbcNwy5fUuZpKMWtQShTPBkPpySY88Rx0xgAHrPmuvPOpKfzX
tVf+Rw97YqzMQFV0hg+LkcVkAf+rHc0ymcv0px3tz9//9x1NjEMm+1pjtJz9y5Xz245m/kXVB8aA
TxgKU0sNtq2/72hYeRigzARAxtoMxMy433Y0/S8MiLdlC8sGo6n0f2uagfWP1o8/vvE/pXOr15P9
KiqbwZH6K1E0tDLFQCBaBjIVU5VRujYU2oOW0B3jERWttekVZBnXCpPG4wpY12dIoe/MBJdf70gy
T6NCyyPz/j4wu87TL2DWmkaZrquf7xIJ4wUZrdG6KlF31dv09j0xefburmHS1ErFfdykUV/WO7uM
mC5Nb969N01d+8+nOWkGe5XJTxzsDHIaa9YzMAwoMWJX8trypfzm9Tc0fDodSpkB0JQWc1kg5VsL
6BynpUJeXGO4pHlTbN0tknbYf286XWivAX+r2CNM2pczJfIJN7r1TF7Ps+3khrG5a8qP+WhXDyjC
SwNsMzjjoH0nkn4FLbg30eMyiNUzmtpbZyMf0m2/KM7MQ27BdPavidV8t6himWq8y+1qXBnS9tVA
kpLOYRKjY5m0dya2wA7SHq2adCZZjmKvts/R21aRWbcWdPBdPtha9iYS3AJLtYrPQUNDJN/kiXnt
X14B+HfHK5UPSDvTSYPi+r3eO0vLAs3K4NtkMx9b7wtp62a5OO3tT3lQwPHXkuLuS0JWyiaomeVn
5Htsr833/an4l4qaW98/rKMtDzCEyEa100x40tsNK+LzTHgAhmZd0kjQzGUg1gylRt3D/L+xqzKq
zJcK66sr3mllk97dGOjqpXBg93PtCrelcdoz2OgNkHvrHLV5razzOXjKoBgDU46qou8Co65hHi83
sswMlQYZDvB60+bq9ZZczjawh9rOi/eD0UIcXO+qtd3HAOt0d6EXNiFx720VcJ0Osr7v3fPVWLQ9
7bxKCNDpEl8VZfNgQ8+Np2uq5HVq7IrVqVw+Sv2DMSSo/q+X5a/N4n9qpadaimZTXKky877+H5Ue
cyz/YV/88/f/fV+knGN6lmwrts1j84cheOZfBoz+0jRmxTMn7/ebImM+qP2YWD/QGeX1u4mY+l+Y
l8eUF9NSxdS8f29bVIx/Uub9/nUbfzIxPt76mVemXyJZss5Y9PeF9cFkODJQH9j8i5OdnmUmtLwb
71RhZ1JJ2yIA9HklezA/T3p6t+vp86w+MSiTBDBQkXSXCOnVFkqOAbv9A/XTU3NP3WMky8gHLVSi
sjVqmCD5qgYT5QZOfCvGuvQOjUwOzYc0a3Iysu+wFzURiyDZDyN3T0/JlRhZbmRIlGytj/dKM2wH
t7hQtMMrT7vaGrMXLtobdemDkmaw63XiI57M/MoZ5Wc24VOXvX0xO8kPRIaG33bnUJFB6tqHayLP
f+mK0xTJQ8ePtjdxxaEeM5Ds2ozBGyjzpte8s6kyIquN1Sfr6zZrC0IPH0QqPnpP+7/cncdy5Eja
Zd9l1o0ySHdgMZvQgiqoyQ2MEhpwODSe/j9R3TWZld3Tv9W2lpk0ZpIRAfdP3HtucOcxoW7Cp7FJ
Nx0CjnM1EzC3R/WVujh/nE/tcpyAW2SOh60/YTElu3TZS4Y1Hr9pmF1ZTFNCmx+5DU720G0syXaj
gFIzkbe2cApREzpVsMafcMdlMv707AEEhh2zW7acR4cijewW40Gk4NRm/wAa5cqK8H0PCSvkLrT2
ZWhsHdXupj4plqkZJ7tUZ8FuSvqb2vqabazvrjeRG52+O8K4zxQbcJkNa0u1S8703AGNOpX3XElW
gS2c2ICFKoa31sGUSaVa95e59G7qCnF0Hx29ho4eIf75cEPvFZQ3gwsdqcTtnzwqGVKJzvyDGpJw
zTymTg5JPG0d/66MgoUyEVZz7Pduw76IobqsF73YlK5JlftQm2JdSrwNA6Loihm4fS9ktPC77kqy
iwuMZhWHErTNsMyqa5mXDIydNaG1i9xMllnMVi8V67G8C71iFYpiUYbIotL6wjEYzRu3kzWzJI2I
i4sLx4DO+pnqy5x7uRn7e9sjgMDg/I2u7WbctZmzdSyDYa2d7OueNLoguopN/L+y3mm/WWeIdB07
vJMRi7ap2ygNRK5qd3aMpUeLS+yqDKz8+cuP9E3dmQ9WS0pe7ctmMZOWuilGw13qQB1EPj7VMVr4
sVyJBL6cqp4LnWwjROBR+uGJYZW0RLAq3ezdlrSxUDCWn2W080p0aI687EuGilO1UX4EhRp7hNVT
mEt9l7fZk/D1dRU371ZTPZUDEl1nSlfUZ5u0c3dOxuBaq2PqD6g+tdOsp64wj0MCCuxvfW94/zSw
C2K8nP/l3vC9c136Sz396/f/cW9wOQjL9Mjf+mdhTNE8fDXt//0/hqSeNm3b4RZyHfr986n+o552
/3/5YN5vFvGgAeGRni1+Hx78gQX4E5Mg+qr+9eef3dSORbLZrxOCn3907xcztWUaflFJRWyIyZS/
e66B/eSeOlqt+WnP9lWJYpFC6FFX9oWn4XOU/W09J0ddMt2MQfVgSQ1KRNM0wB48an9AU9WqZe8w
LQvcc58O9wNdJus9S97OscYwE++8COS8Q3tPLtPEvHYEvFdiSlHAvoP0JKydFflbBeSs4My2Y+86
1dRdfdKdhgI/nt0MV6kETa7E1RhQjEo5XPp9CdmnBChtDVduD7fMrrehQFjYjvZpsN1dY7U7M4hP
TGZOne8tElkcLPvT9xNgHEhFI/WYlZNaWqN6jwMjv1c+nXI3ArDHDBLyZBq9W63bUjliaXb2bcrh
7vYtMqv+Oc0MpFzZi+SgaDsT3Tl5BXqMj1FBHmaIZzeZGopVav4XL1Luq5eb4WMzoxSQ+nMUYKbP
MHCjfswi59MfrFXVpK8krH9OysNV6jX5epiGJ7uuSQloAdCriMcXwlV5nIv3aQSuPcTgI93ksnEJ
iyiseOHYxSYcjVPtzVBFS4TZzQS/cbwi0vepq8StWye7LnHfi8C6rif5MJTVexv5LI91di1jS1HX
A96zY1YwBn9SQl2ruXy0UhA3Ix+IvrhN6QJEVl+5OeXG6O3tyNsNPrbt8VFMHgOIpr9L6u6qVPl9
l0aIxnrYTWH+kNkYbWpv3wqGnA5brgzBSkPvtmha4yx49Fi8GHiH8tb8zjr3KvBZJsYWeK/JRufT
fiQsO4LQ3onEWY1DsRfcgE1bHsYYyr54cBJ9OXuWuWxj/W6E+V2eBxeONbLj6jDsqI+kvxMhVAcM
22PPfHyA6ZIjnx+Nhzpuv4JOkL1bbHqzSPdWIt6NMn8Uwj86mhK/xilVdFs9OQ+G6TzaBdZNwhhL
GUJXqJm/jw6fQ7gPZjXspFd+qIjpcZ2+1QpkjDGC3jWyq6Tro4XhJ3dZkeKGLhVhQrzQbQ/PpwnW
2i8uHae6DTLBBM9aRQWaZEqtV1/TJ3az+RmVwbF1Pk3Fni1u7yk51/Wgr6kBLsyWBtT0EaBH08G1
ENHjCek0Bj8PrEUKvrqMbiMdnkaIhF740UYQMUFzpto9OF14aAWyzUwTomT398L8GKp2aaP1MIZq
1XU3mc0WNsOFkswXXhFcFLF5Z6DdL1t0PQYXH5VBbszXbc0ic3SvTFMviyq/VeFtZl43XPmtD6mz
qVFo1saur2wecbUapXU5+8Z7SNbx6E90yDd9UL5VYbxu588w1dvIz09Nk1xVfngZtNSrdlp8Dy5O
XhfgODG3rXsorOLGmX0cS3YGfNmvn7J6XI05iiEZICoJsD1GyFvoJpcDsPa/+/3HzWcFzNmkTafy
X+ZJPkyO/3T//en7/7j/xG+BYzsmU3LbsX/P+v7p/rP4+99HWEzQfx8a/bj/HE8yMhGS7/PP/dH/
m5Bz/wlhMT8XHgMnhl9/aaLknu+3Xybk3H8/fnTu559hIkVetHFkFfkunPFP9hJPp9DBfdgPzZZn
JLv1BvNJZFjWtCie6nIuVsGMZ9DxbGaqwNoDPCElNrmYZCE1bO1071LOR5KDLexPdU5wRRnqR5li
E23yy05EF8qf4UQU/WVSocU2k2GdEDrmT+JBR8Z1N5qLPgvKvRr6F13ItSvR5PDQQ3+plmU7bg0T
eVGT3VeWkR4dgbSw0mIRq3qZJ+q1t5xVqPObyqHUlCVWOR0WTGadivaDetPD9Vi4Hk5i0+I+QxQN
spQcU7S2TH3uTa6+9HwHhnbx2J0l51yOqvycarwbXJmsNE4WV2jLVTpypaZ+bp/Inr7UXLYOl24h
6Ve4hOX5NhZcy8P5fg65qPs4vAzH7qo/3+AdV3lyvtMtLvdiJgQOCxclzzbpdgElQJdE2y5Dttpd
zGf/kpttJoloxkUPFUW73qsevP62paxoJxTzlBmKYInZQVPDBMbMxoVLOdIMas2OYVGSAaEoV3oG
hVMUH1PKGEE544zmxRB2y0REm6JhwE7JY1L6jBkACpsoyfQ7H/myqbk8EZAanBVtZmy6zNhrq/rM
RMWQvsS+EBmrJolzVqbt1yDmYxD6T5nI/95Tas82XWE6rmX6rvW/TakFT/mvVfUv3//jVKH0dQLf
sdjnBcL3f1TVHDj8WbA+M/91PvxUVTPAIQndYXJuBYyIfj5VGN+Q086pw5cD3/0rp4rt8v//26ny
049+Pr9+PlW8UamgGYn9TBLGyTVNq7IANkxZeq3TswcnbzZ2Dqild1ZGjMtrhDwwhoepmPZ00u9a
GRxGE7vkGFiJQWSgHtee6q8aptI6Qo9ZmMW2nxBgORa6EPPWjRvArUGG7FbezHV62drY8Gd8Bma0
TS1zGw3mZcg4QotyybRxXRtvOv3Mpf8qIudReXdmilCKJ6xlqefG5d4vYAt5YtwZbnCI0KCFHGHK
7p7Drl+1Qt51PcE7GrJLFjMIcpwM0B3RkfEYYmLUGDqcADwUZwa9qQOpwMsINVEIT/LsoqqnmzHB
ZBRr4sVEj74wsLYeyn6/Kq49Jr6mBnDNU23U0JRMFe4MExu6judlWKOfIPYpr619o18Mfzo00t8N
XnGquuimUqzYRUkYWL8pVfEQAnUM8vPs2sr57QZxiLyOwqNJGIo340c/elfdZBz6aHhpjPFTRtH1
jBW1e1QOPggr3hUhvF3AS5OTY3Hot30rl5H+9inKNYs4N/PfjfGrsMydZcNpSuZr2ux1rsx3HXYP
oV9+OaM6D6z6XRrbu5aZVtMy1ncya0PNepwjs1l6IepW6e7dGfF9k5IVKAANuKepV2ilLe+1cMuN
P5SXbYsLVgGwzMBweim+0oL84rF2l0Prb92CkjGQqbVsJQ76GBVSYBORFGZftm8gPxzPwVB+jm5i
8rOlN0oQOO2wCZ5F1ewaG2G8VWTuJu/9nRjFlzUTa5UF14WJhtdr1q7RsKkbe/I5wsA4ibEO8FBp
f2H506vMm2fDwzpoGYeQbWBu6atxRvs9aDZHCztssCr3zdbWZFGlKLsGIjBMQx6zMbuwawuIjGzt
aO2NpnyNGlFCXaseszbZzG7Tox0aO/9amJk4JoV98rzwS2gYwJHQGBgCMuX9FtXOIHdDZr0rxSaR
TfCW7nxTyOlTFPU1e9xkkLRjMUd16Qe7IKnhCPMjOuGwFn4m18IsnO/JTy+zUXiERJdMmhyPeR1N
TprZ+9YAG+aqp6IRR8Oa1kZxKFPk/jyQea8uvcRpNolk+tgNRNAlBdGV3C6LsO+uXIkjPr2ZUte/
/ntXm1JwaNqSSpLl4H+tNqV/3ib+ei/88v0/7gVUFW4Q+FIyqf/1XqCmZHxPFrr4ZU6PJuRf1eTv
X/hDjOH9ZlsUmeRQu//ceP6VS4FH/T9cCj/93L8vN3/i1k3hTJk3ttnO85zkXku37Dd6TvxuEw0K
Yqhj4yJVekDraTXLyIMGk1ffbWuBACqMZ6uCOJUpINeWSYukSTsd0mmdivTS70AtWS5pUOHbbMzm
m9Nm9Zfr9WInpjQud1LPJum3s/jI50A/FZ3qNowqUFdysMQpwore4yFTsPW9ST4OPsKqBieln9yb
InnMW8Lb8wq8QOMuo/4w2By1iADqQW5Fa6wMS17pkSnybGwHQxxaBdYYt4gXjfuRVg37h/tR5aYg
gM2+Fij/JpU9mn754rrpXWU0xyaPH5oIBVtovzZ1NS3Mhu2/9uLTeE6u0xUTpcS/mrIPu8uBKmvc
CBIyjy6/41m9qci8mgOMXyrAvpqv4vLLrN3rsTfvohwjbQIDddpQlr2kKumXjpu+qbwg9oJGnk1n
70D3ytwXv842o2VcuDYhATreTqb7XEAFWthG+TDO5Gyxv2WdGnYL4ZDa3YSEhVpMcLOJ2YZ7N6RK
rQzDiplVTyMiUfK9IlOyYqSCLdkLwPtcZEml36xpFtPyb30G8CiwkhS+CPzf2Z//peNEkMDc8pcz
4Nfv/+MMQHBwHuIG0CEt1Aoep8cfE1fxm4mmAcEWeiznz6s6EKWBH0iq1X9+5ccZwDRHOrTGPgs7
1Fx/5QzwJP/5r4Xhn37u89d/OgNQGOhGGXOyK2vBJymc3Ld4dk5tIgkXaDxN4mYbey95nx9yad8Z
XtYhNcAHqp3sTCbpEVkjtxyFsfBLR92kPiqeqem+asFpsEg81LzWlCVHRo0L0yq+kwJ+TYgo2in1
JhMue3WGY3MNThLOVBuDxcQsZiAuLlEHI/N2M72RTbir2Ez0BQRhMJBD9j6E/UUXJdWiiAneSMKN
6dkXEdLckQg3Yc1c7hDsUDKKcd/bOHombzdRztUolBwbJqS3j+PvmVhHH2k8HntWdYfZMraBC6gd
cFfFPC2MjccqsF4VHZn0P0w9nNi2b8uZgtPT3OZztpIlg8HRplEvbPuiRPZ8LuS6J9s42am59CVm
a5/kxeE4uqR6+BZnDogA8yLqgSQkyUoQZdpkN5XFXq+6zzI8nMRje4a9iuR7C6lL98cpf5pT0g+t
5cxWqULvMcf2ag7RVqe88vXn3F0quDkROmWOo7k7u1xws5NU1VbgOMpxFzqfavj08nYttbVIBiww
mXcRqnd9bn7Hexp4LCbHtMECEdyJ/lTyBkzFTQKuPujvMk8uZgTW+XCX8a/WZO4iq2JPA84Q1oRD
bmoEfCHFsKcYOwcR47B4NTUUM2Z9dAubbGKw30l0csYSuGcxQCLxabHNODwL527MPLpJAtzphv6Q
VXAsIlRxaUlkCHq9xt5Rz6F5aZf9kOxnAivjqFlK89UKn6tSbhjwXQbANzimbwaCa3v/3CNftD3u
TN+nOwEAMuBGdyj7g/Uwu0unFKs0L44lqzTTdl7tViFZduB8BlDYWvkkivlFtsFGkllZNZRPDHht
O4eR1LTbwg9udGwdy4lhieGuqqlcKZEfvKl9EwG+qihQRx1Xm7p1t7miQu7KlSG9fWa6W7fH11F8
NYE+zZ3HKpsolXE+RCrfO/X8EXnEUJX43cvXVLfo4bg/IghY6hSO09Ll3bM7rJeIhabOPATxfVs4
q6Lq1qGJycq5SfPhqjbh43TYA+WjUqCE/erS47WwEQ5VNVYLFqc0SMs0usjc8FgP+daKLUaPL1OI
jXFwr40WOThi3cGSx7ayT+0Ei9UdLusgB8GSf7QdfC13WsU+41Lj3bfAL3XOym+Jp7TFUsaEG/rh
guL8aQjbnY/UpHbQuiToqk2wNM2NO4f7FKbamEMrr8PdWCTAasF6ThgKo2kZTpd5glKHTD22qF3S
7OwK/XXeb6oMFSWKwoalNKMukVMWV5g5uKbbAMzXBIJJEvTaITHlOGrOMiRUkh1aA5eOcwhhhaTN
wQ9t9E+Er5RY3k2kABUyJ11fdAVxTkCePH4NnxVvE2zyERuMzYeGZrUgxxwxD/XzQg0nZe/TmmQa
odZTv7NRSyY5xUkHOJFWTNrq0CnzNk+Nq6Sy14mj8Dd8z+wqKuGAz2WVIWfkThAGa/nRVwzARfSU
Wng5xdXQRI99weAtRAXZpQelSShNOFNyTCYp8ZqpJBOaKKAc/TXT7VCRxpc8W012zLW/7urbrgqe
w5hYsSDYIE9ZJuFDXkPnku4Lvc4y4xWy2ILXiCOqDuRjd9KxcZl51jLxo2MSTUDPL2jjln2DyQ2W
Sp0jk5c0FOpjimF/xvVqmIidMOt9w14FK4Z1Rg3U7MkCZ1sVcHUV07wU47bE1pT5EJtgWUfTbhbJ
Ou3IM7XUvgQ/PCWfvsstU9c76bzOyN9CJTd1kq6DtkDv5CxGWnsXEpRR3aezvT43WaELD5qPnQ0p
IQEpMEfkFJrN3q4H9AzUhrLYBSNSNI+E4Ir8L+LCO7tn0DEH93WC/b7HuFQXe8dldVGa67I+TgVQ
28wFU+a5uFXrsVs5bp2tjYks7koFV+EAE8f3xlc5mafeTN49+AS8e5Zp3eZWsXY79GgJ6ynfXOZA
ozIqU40oYp6cHc3cTRe1yVLxyM2JjTXeeAsK5Gn+Zd0lb44F0Sgtx1OXA2cEtxRSpXVQDPVcXNel
uWSfwAtwV7fZ0XSnC24NVCPT1hLThrXImvdmJYd2Zxj+W2GQFRgmV/ZZQdjifR6bbWcD2yxTojHx
lebZaVD1XlfB1giIrHNRFbJ3H/h58wiyAs+LKT/y+q0NFe44FDqWvwpCmGIMBC7qRkPQMa/yurkM
NdGJhdrLGnzAiKQZEdwsXlQKiaaP18JmzQSi2R7KgzdQn9YoR2bNENh+7uBWT7plQ4SmGG3eRiMV
yXO9ZUSxCtHJhQMfN57F1uTfdJNdPQWrMCLsouuPXp1vJGofVQ68MuTaCPY6Kd6b/iw9E8yinMkI
/t6bFCaIaDCEZPxom/99kyJ/bzd/rWt/+f4/6lrxG4s715MuyrGAMpVNxo+6VqDfppR2zbOfwPqT
kgC1QiAobH1bWL9/6Udpex6fBiYaYupaZpR/QUiA+ODfK9vz7x3Ynu15Hsq2P1e22jM04qkMWzoz
wY2Vpg0nh1ex3XZase7HGsB9edA1Ek7LuWq9ixpodSmQTwKh8TetoLaiIfVBsrWpvc1gEaCPKsPr
OL9PbMDfZnSY3ORg9m+5GlZyhCjWPpTOKmDONQXfUfPYBmrjjmJfVECGB4zyYbmufdh4LhatMzmn
Ho6TOSway1oNGQ7bFuE+nXcUkPwaoM3K8X4WT34N7Cgn3IStv20ubSScvSbaxwwWobgv4gBUKbt0
Kz/4Fu6qLt13Sq+lIuWFyIpq+k6bc9hJ/KGnu2a4NZR+892jreqbDixWNewZxS6m8q4q5o2ZM/kc
kq9WYnkmurd2cIfN0OiddJ/FxNG3u6D9nnomYyYzrrahMFS7spy3HuWg6FEQN482rWbDwe1GL4WG
XNGbG2EB0TTg8lpqXQC0ziKSSfvosggf1UT6axDvTffU21CJ+vGW8eKi9kH7CY6EcURUXW9Mau0Z
e8Cg4aVq7H15cMhmdTtn8GfsG880dy5LYFEbp3gGsNRat4EHvmjk1g6aXa+izcAitjTffGS7LTSZ
orxh87PI+2JZwChOdbHqJrFkNLEMe4MZIeVAnx45vPYG3DwvhY3Hu1wqBNANPBAgPDwfSNW2RjXe
pqnGfct6vPcuXajqUV4wFOE3hUFnZnjwykXdfkRoG5uSuiis9n4doxTGp1HhlxwT/F50K63gnQLu
bhkrr5m2PV35uZycom4TM/DL+3LrdwFYJYhMk7tPo+zCQamsKAvIjaPbRKENfkPpQ2KgchwZFBPi
YHO/Q/CNCwRsIyRNzehQe0sr6cklJ7MkntdWPp90Fx4TO7zVw7yfp+SpZf7Ca7+cGTZnoXGX6BjR
XrioS0g6MSUEcsR8QDhgLRhu7kKXVw15wZBCXAqqvd2Xq6IA6+DuVaUuR4eeyxnRNDwnADC8ptpX
RXkwUue5zcpjP/DzIhQvEOBk9yz0t9OcrjoEe+0w8UShAUcIEwF1NFAcFxe9QSanE15Hs2BYiqqn
hEk39Cv//HJZhO7kQI6FuGPJvp1QmE1q3WIpUbG/rKEpzQIz+PRZDsegi7YyzDdVTMcIZdr0qTuc
ZJWhch+RfnQNYaUNouwIKTid4Vn7KPKPmBpVMev3S+jGXUKVPPNQFbuYij8xcn5O+z4KYRXXYjeQ
1mNRegU83Ol+4tPUN+QB9DW3lL7PpmBBJMk20+WF4IdQnYmkwqrdDHzIEH30rVWt+jIXVzIweDlE
wO1XV9JbSnsoTHaQpE+QQD/HyFsJX85oN31/WdbxU1zCQaqqoxd8pOxjyw7Dihks64b5j/Ndx9gL
J1AnSYXpgJnRxIe0qjYWCsUhLDcJV+mY62+jD+lSsvu5BvLanwIUh3TbShyK+NGsgqXHo+I587LI
eMPjLRofFrjfwr5wmu+s2frQiRPnzqUoy2LillJzLb1tjeYUP9NiJiuWLbGxmmfzRTrzRuH9NUpr
XbHnUSHpbwAWjFGiw6HsCsnzIInSuh9ZhngK7nb11M5sQkMEqfnRte/s4T13W8Qjb6plq9DBiyIZ
USAK6UHGieuC3F9BG3eWGesAtAXzhunNQzRpk9DLmvoqhWaSJcsp+EiSjfI+BA3EhEKjxVBVB5dy
XGlCWPoUeXLOqa0B4lHoDjy2XvIkh68Ecz2/oFlBjDcfzuvgIXx1AtCNPGYSdhBnEKx0GxmXcsqN
QOs/8g8hQFrM/mvfXFh66+TYu0Os15xhMnmOssuxJe5uKJZGwpAVcZgnvY2mZhqYBIT64SwDDasH
Eb6G4ZtLFan14xQ/OKiQY3deZCambugTnASYaRaNvY+C65HYEDt5DdL7zkdnTMjTJC+1uLeH8567
3VrRi8UREMwU3sRIheJRI3Quad0jOiDNPqPCAK/Ky0bna8vNuU2Y+Tjmbja3fn6fdqhrcAQEziaa
UpZxy5YPmPRxxQ4Wzy7shor+L2Eh4dEH+BuWcWbLyUAvo3qgEzzJTdGSTMrDOURr2abrrDho+70D
Oc1VbOUvZUe0xPjKVnaFLBdZ33YiDgIH7JCh9MUjrNgthuJywIc6esQ4nWcmZMsEFLte3G/yCvG0
Xa+rYktESlu3m87Fi6ZeptbeBkh3e42MN4dvhXmlZGfKKo3smfEYeqDwXEYF/gMyNY6TCW9LcPRM
OH+FgEk3LzOkDcqo16NH4jYk6wipGNmj6Zvu6lXOMCpsbnVgbM4XQdMtHN5MZ8hXA++KK05GvtMz
SBIfShxmkLpfoiDOyNbyv1rFpxh5YHpIsUNG0kA7j9A8fc5DVHaMoArvMaosAIdEXoxPsr1Juosi
wSgI/6eBI8/KV9cMDBjZmDh3bIcY9BQYLDG04bfBDWsHp9is1oP9bAi65Q7hJBhG5dyL4m3IHlX/
MPNazInc5SRmjyUKrOom0vMpCKaNlwU3RRVcRWo8lBFSzvDLQueQpdWTR5xmE985ZHR6Qi162S3H
Md/53lcbokDuIEG0b4wcyvZbNHLlNiSVeMSc0HGl9WNRvIj+TKIXt3VDtn1UbFu6kC7aJSwbrJ6c
Pn0s5bOGn+/E54vfuNfFsBXJSyo23RhAaKl9Hlftrs1a3NkFssJoPCYtr54AatB4CyOM+7UvygcF
b1Kgvy6890pyZQ9hc+3NwMslIWLlvB+8/gZN9riIuytfAqoYSC/scRxOi0a9OEz3HIkPtL9vpbfI
czbH+B1yC2b1bCy6ur4UtsPK5FQLyIsUPtUMXIQ70IIK56phXVfxheiiD2NOgf32GtiL8Dac+mRV
xFdB7912UbpL+27t8fHM1HzLS7NTOTBIspGisf5KgpbZVi5OdeVtY2WQVJqJuwQDuD+ll8UAG1oy
kCoPWfhu9N5zLjFooG2PxGc/07eGMze/Xk8I79HvXWHoWJgDKQqZc2tBNynbCxaUTGiK8sKCvTL7
15G2GKOcSgYTU8CJFoEhGDhNzXbB0Abx56PBjl1T17ZttG0aXL0mDrRAESfh3yfEOg212qqE8Dkf
XJ9ZP6gIUKCNCEZyIbQ1B0p+nVTdZTwgRPLTa0tXTyYbqUl4V8Lv13Gf3FbjWaYH7dm+Fe3W0USP
lP5xHKFEG+OxQ4I+EXyYcUA42j91PRdeR4dtd2sT911NKaVta9sxm436Uw/qIMgo+6ihp+hVjBdT
tZ3bswE1XFcVM5CC/6Mx13P0UVnTNog04XsCR90eHw4BTrsMt3Ffeptkzg5+KzZzjq4Y7D1Q1nYU
fAl7R7Vmi7gaCYJz/UXf42/xCM1J4QJF5nZEMM9b30cvpQvjVSYHo+Vjg0Ek6++T7DZiaqm6V0Qc
cCZwbTD17uuLKLzsOVVYpnPkMK+SJJaYF7Z939v+ymHiMoPnHSaSjWsccCyhAJx12T5S8DJCkDGM
4/JULbPsu+Ltk9xHdtM/Wc57pNIHdzpVJmHtA5plh6jk6cGxLvpMruQsDobu1k3d88mVL30JgK/K
LkwRfRfDyGOWXHXlaymeq67rLpo0vq3sPNkZgcstZesUpW9V+c4idYaHUs4kYp1NEY6tzYt/qDqY
ptZlZcn0jbkQNYMFDAKd7D906MzdaPU4H7uv3AH9yrSoT0+1pJxkTOYX66Qft/+oxwj1XUpal6gA
zTFMnZmFVkBt+0Iv/mEPymBJxJdHopxLbDRnwWYXJH/vGQKGMWYDtOW002fJ/n/bjdHX/9tu7Nfv
/zFDsM7rL9wGCKGwq/1JN+Wg/WRQ8B/240wIEFrybTh8pf9n2ZR0Mfc6zOak71l/aTuGKvQ/zBB+
/s1/2Y4JGmcZVQP0HBu9kyDSxyBFvMH+X5GkoUldKZxkY9kKXlvkRYS3UcnPuYRKM4OjDlDYl8yp
00waJKJ4zmsy4qp333LDxVWfokbSjp+vCyvYz23x2KK6shMytHBiJt2ic5hfNeFwCmsbD1Kymmim
Ve2BZRUbDwMT4phlYTDkxohkewBY2BnFhfkSqvnTUPKUh/WVPenNOD97DjuGYesl7evQfFQt8b4o
TRdJCuG97Q5zHWzi6CpVYNbPafRdt8O7v2jDcuuhnjIZWKBiyBYVpflIJWi3D238XcTOCsvOJrKJ
FCrvz0VZ3kBvitkFTPAaGhxt0TcifEbHw0XpePeUfcrKNz6vTK7jJ99KT0OGiTm0xp0pM/M4pwFR
M2dVUW0F66KxYVO1xSmQXn0j+hzYuf0ddzhto3Ybkbq3GgzrXo7EdoRNTzFQvQ8JmsdmfpTOJfvY
A2yAdRCDxq3995Ibr4pumvGuRm+zyG0wYnN/cuBumwEbQIgnI1tDa0QQTtRumF73gXoNmO6WDXU+
C8JcsHSa4Y05THJSJhw5Cp6bFB2sn497mT5nBlkIJWVzj80hdC9DtPI+r5d4axv3znKrT1GmV4Ee
NjlQhYaafQzTVT2PcL8ZdcKQiCF9B4A0e9yDyBZyXa0K/FYzZY+U5NYzWBYpDDARYdwC88zKLyfx
1GCYXQz+Xdw6z1Gkn10g+Hbq4hWprxOhdspunjWLmYbRRK2wkfv2xhwmIv3aTSXSbYL2tszdxeR2
677lTXDPU16WOGZwW7bRsQ1ehdkt7HK4SsRT0kByyfUuCoKTJogj6Kr7BIWdpuUsB7mf2kcZD9gD
hlPcGxfzxByB3tDN/4e7M9ltXc2y9LvUuBhg3wxqwlZU31q2J4RbipQo9u3T18cbmRW3bgQCiGki
Awmc4+tjWSL577322utrN82NrXh9L+nfIjKXpb0gkBBB4tXWyxiDuq1xLMiVo1vrUj5kbR5Ewsjq
Nx0I4Zh99qFL2kZJWfTshOCBSpLrlp1qHwobd31MEUIiVhVL+0eyKxuAfYhiCqcRfaZqtUjkyCfK
frQIm1Pk5uv5mM6WElfnrMUo15nponoWx3ubRac2xW5IxwDVb+C9uPfs/RDfQeJSn4zszcXeLbmq
hEEnZEMqUcIauniUxk0f+S3ZnFYUJPnxCbRIOwnU6RhTqoXQAA437mEdDV5cyOuUNRMtui96nTlQ
HLGpJyxGoTorKrGrBDz3GWOOVAuqtF+pXKaUXqa5vOWyyZxcJ2TjKZsFJyW1j1Egfk2G9TkUObKB
OBrjgiVH2fsf7elg11nmWOHQwrn/7/2+RPEgIf9F+/7r9//j3OLfVRR8vcbfd6z/pHxLlqLzl4aK
ZDNbxf60Q4AMz/egcc9nGqL4P5RvWVMQTPkaS/3zMfgfSN/zy/gX59aff/O/aN/jra7S6DGmi7i/
pLKLYYnMx6Xq7Lo9LggioPwhZOHpOz4+iSxd02GXNpmO5M93u3o8Uwc27zpwcVYyHzsRkz8kkxOp
CtVp3DQSqzG21bGr4mCJBQY3kdVSeXrhj5SMINYcrdsW/S1UZR8mFwlqLb2ZX34YdvxLJpQXHztX
WFjn5k0l9pvdBWRvzpZbANs7W+kX9UBPb51y7/fmaXwvzJP6o4dMAk95BfVoJ9GicLS6z0tbO7eN
9K3sIRUIZ3lLvs2aRv9xaX5uZNd0G2aCRuiKLActnrlj7evPP76p/oQ56uFSPsoSfGtjDn8jDJct
g/6QXMfD/SM+RgfznaXCRzh6otce6ssMXoQe/Qzk0buh+Z3o7j66UDqrzuAa5FsNO/KMHq+lN85R
+Rn/RrWuiBKMMVgwgwcg75QoVSRyE5/1LR/lTQsQUeKp+s6Gh5d9kplLxLJMUCT6GxFq8kFYGOt8
8f55c9nHvdwp7J05WZZJeruO98ZhCuYI6BWBqN5+EIMSBounHLvP5pPhPlIN8Hp4AYLlohPoa56c
o2fCQlC2xephYNmx018NghH5QVTzM6RMORjA88QqvGPTbtbFb+TnqmuGMZRgCpxva5vMmJ/uKqek
Ss9MP4qfnPCNoAwaFq3cbJkso1Ank/ZEN698Auk6N+eGHvecLPgoe46XJawcBuX2kVzjm9MCryE7
jd2PoDqqABbn+NaaVN9fbfNciU9nhhXfD88d1rwAZue+C8n78ZsVbFaQognBouK+fzrdEpQF2LVm
hdwFmU8kDg5JbtUhJwI1m3lnrbtHgSU1eFjMqbuwFWw9ZAKjMe1YKBs0XieBLwSvADgllgHoRm5+
+Jw/9/vApQsfylM3j9CyISCgvIQ9St/BCOI9REH9CzdiciZF7qrCVPDNV/OVKc7glWdtaS3Z2ee8
zgnadVlqd0jMZsBB5ivyVNAeNXigJFjvdfecL5t9sYvfo7B0ulMfjD8tK672tH6cCTWyn6eU/Gdf
2MIO4N2s7XBf/H6c2lVxmaPdPPpsFPr1cwtR7NiG0qY+oeRtuiBdVj/QyMApYMP8pPdi7gF60I7R
YTxmS+0GwfKxC7hulC1QQWha0nuzAGW7untonW5xNpfGQv0pA+iwZGv6MyWOImmlK6DdLH8C8WB9
jhsq3r0IQhR4pq0dseG3iIvv+Xu5MUCFLicuGlb2yqVkRyFRJXwkOWQ/vMnwD0nl+ypfQeE53QIi
rhLcneABDFRfMgffSr4eNC2h5PzTpR0S2gVhVVmh/kNSdVtkvT+4ksMnWVQ6/xm14DvLh/AOeN/c
z4GAdc3HHeEqoKsoqCQ32SYv78miWqehDD0oDTTeUyJuHfGkEsGMKztBsgOC17o5YTVLUB7nnuD1
6Fvd3zfTAuzNpiPPWrWBhKLj2s2iW4ErAVV27TdMIIAvCs6wkhbGqgofhN8gD5GdHcwY3YZA4deM
EPjHxgpfXpq16iVEL+5Ffw4l74ieVgJmVYtmqb2jsHn5prsSqbhteRY99/l2Tuwdd3x4EF7YSWVG
BbUtXTg/06rjbv0iUnFawtz+I8Nzs+73WK3m2OtuQdbOcrBjbiDFLbl5GYvySW/K4PGVc799kf0I
9olYspX8Q5YkvwdcC6ac0Ijm5GzBu7K8BSTGSS5yWIH5npEYcVAtBlLos6Uhe4ASAOySNlN62Ybc
ovJCcDZasDMFFPYb7aiGMmsjRLbu2BjZ89CTuEFCnodfzLOIqhde5Q/95QH0bIuazddvZ3ODj6sm
8uCVvTDPWuWH6g3C9pYdt6VA3YewzFkxJ3A6pCl5Ctwx7l/7VfmDW3b7lj9y2D7CsfnMN5b/WQZg
JVncyNmS45U8/E+u6tQnN3hp+d0ac0a17og7fxG99BV+kk0jAJ6A0JHcvn2LH1Ookn84vhg2+Nkr
RSFpnwrp+LLDcI5MxN/u0m2U2EHXRUpyq5kSZR+Yta6zs+bMlCwaSQIs1S38LIdU6h/D3nBtr7ka
97wJ/MCRhXbb2s24tXHm8WLeaXgOsE1n5y/xH48ozHQ17QIBniRuJqSB7G6hQvf4gNXT+MW66uzs
+NyDEuFqoy0zt3NEqwax8HF4eKILH+ejXVfLKugXsu1N24ocTtmX7dP3q76cz62e7BBiPg/GSdpl
q/vnbT3n5rFv/yDRs3glPAWNx7HeFFIpSbcPifzflOS11iuMKex6nL7lK1mZRH5GJEBWQWoj1EMv
dFdqwMNqm3sGo0WCg/lLeKK3xWrOQLG1XeUzIlqUJ/YXfc7ovTx4AzI+aZkL831VX431C9FTPlqe
rXzFxwIGyaw8OTykD3KADStUwscP0a57dndepK/Gt9agRlz6yHZpndkDYuJr17/kAeTM+HiPeDpv
ZN7sZo95yyaqqwrxXvFfz2SJmaEwn/MJWEPAchxirVf+3rfNWthFlDLMA8Np/fdvhZ4AN4Uccyjs
rGwflB0grCDe6hv1nXD83jUPj7W1QPt0eXLDIPqQfiWv9HMeip/DJtlF23hyFdS8YLTH0/zhmBnL
Gt7Q827rm18W45dVyBnu0LUx51DerDMb4Ct9Oym2tSaVeb6wSo/BOjngWcDow8Ulk32WV5LkV+TU
GGTfPnkI+I9AWOue6TGRMCHLgzE5Gnt+ujnHi1rrdjEuGKCD7t7oh+hdDSb/vTlPXLJsBOzb693V
BvtguMKqIrM55XKjOvmt1sZOWN3Zpzyp7zeizGecgGi51m1Pe2esTYjRnMSGfYMygIjH431lMnVy
Sa/S2K8uL1xklIUNAbtCODQbMSHzuf0eDxpzxPq5F1b5qrxGsBnNM/QF8/jYPC5Cuo9PuXlI2x0q
6AMHpbxnOzUj3ZqwcEKiGQrRSl5ur9bV1Gde7f1QjS+12dFsEXuPnDnlzPHZ4Lw8rrNHo6Yrt+HE
N6U3wyPGF/03/2B+fhtWQ1v6sekoOkZoL4+8dNzXxUlKVg+VNftf0wBrhHM4k44t1MrIr4tXcYjs
VuuDFKw7mS0sti7TC8ND3vrRsHUs02SLa8E81tEfkqsQGGR6aXC/VimDgfEUEWsMvpM11cc7YUYQ
ILuxCTFoNCDlfsE1GiyunrLfOTMCP/FGI6D4lPXuq8WLXCjfRsiCqhbGn8J3e2WERDp2dkKFEFxR
2bEa7VBDH5Nfnh+YKVM5tpvX6CLwcCDN9XaOjw3I6zzIAC/u623h3+NrfeiP5XHI/Kz6LvYVIv9j
Z1zzgO2x7hoTp8y/8Yl4zG5ghgGRvADKxiPRuOnq5mfvBjbSIrx9jdsGb+8+kd8rxJrEw3YI8cP8
eER7PR+wQ3oBYral24jNbjEuH7IfbY1QPs6EoPGzvjvde7Qy+KjJF+CGIsr5Jz/lPtuOYeWQKFRj
yLs8nJJgdRdw3eSml1jdpfZbRnB35EbEYjLa3wCpADEQlETHr1QKtVx39A9YFZzIBkdzCjn77Su7
GF5ObSn+SHazanH7UhLP0HX1NIMW5iRs0//gk3aT0DqAZEhUh0D6Xce9saUXk3xx+a6RlgzhAE9n
vHz6/XZgq4MDUuLgOlenCMQ4hp9i17/XAa7lzEmCv7MReNrRA3COwko4hPEm9tJds/pqroZ3Fi/H
JORQ7/b15kdfK1s9vAc3f1ogBv0wz/eQvSjGfEC/wIV8MIIGv5K+l/k/fR+v5W8K6EOyxnYn7gjW
Rx/iJ1EB8g8oXI3246x8Va8m4RQ7JqW/hJEUa6TQc7zQl4NftSxTcjSyg6d+9MfBZT978nmETnRI
1gmmpuqcZzRD7NEzOsM3EBeoHPYZQ+ZLSxb1021Cyo1mwaG2yN8Lf/PZ7CwfSCEdATUmyOqGTNO5
+GN6WFF3SZlrBL1funPs8hd8v4OxmVk2NK1XYTsXqGiTc2VJJvvecqzSj07SEivIUgSzuIcMEiiA
RarFbJn3Ijc+5Bs83dOCdwckSLDb4ET+QZ7iickST2P3JKsXr+Qm87TCaBPkDfQMxoY7EaBL9VX/
ysFIii3M0AKuLTAsnFjAkOolrkqDE+kFf+fbDCpGGsKubKdrDM00Avk2WkqkYwPY82SHGPkXC/Rv
KB4JirWr8/O7CmcOD7SOxdxY/8SedbScnh7nuZgLqhSjC+9Q+hWLnuiQnO9X/FlwVsIO33ogfcH1
BEAwn+aF+wfr9cKrts1lB/uDh5TdraPlhOB4xhpOMTG5eiA7r6Rce+m+n89tKFgDB/JMOzDO4gHG
pzMyJ5pfks3JusvtYp8FtQ260wGm5TW75zn7oxhqPU4F0dlxiYef03oHPtInYmSG+pVgfnZYXXe1
855xjt82xgmejq3Ov7vj5w4A7GZXAMEIBBvNYl+d1Zc53XyDA8Ct9vlS++w3faCsJJYajli1XR4p
5YH0MlqqoN0MYf9x956+0fl8YSqXE7RT45hdmtX5U/P/gNi+ywFGM8rt2P68b+/UvYlzJvlqQU9y
ib1PLNZw7nlMOXrIEN3hrYTrpP/g+QejMLi7ZHCgbHIFAhVaxh0x3Nhw6WZoxGBZM7wmBBv0JDXO
wnwl66YHOqI4H1VAMk/w9PD0Fsvh8uS/JyQckwjFtgGU+Sfm/ensa+8WMLe/3ubwd3gc7p2n3Ya4
GJq32+LhcYjfd6nHqoBvQSCHAuojYzOvlGik4XsnMJBhHc3USISDNQxx7sIdUv8aXRZ77nwu+uyZ
nBIvPD7s47HnzdXdqwCuyk5XIjyI+vUtul7engs1xA/B847X1TjF2fjiAjprNC7c4Jii7R1huDwy
Rhjxjvh1Xzce7Z2w5e+O1YqZckzPMB14MLnVNV5K1yj8idfRd0nf3dlnwK0hRFpO5fUbGXR2/XY0
99lF8FSYVvdls7S8hg/luYCEvvqZnDxcw+tevA10IDqECznkM7wQYx4KoJzsLz3kebbM+P8zv4OM
9RfF+4BqyocI7fLuXB9H7ULu/6IH1nid7KAO9+SOUgBDZ8QpfYbQjf6wAmyGC8TRnGu82Xsfa1CS
zs+P4d1nqAmFxbpxkOIdpiP1Tl/wqXxwY/jq5+1A/+/I7vMwsxhkV0DlYIdnCUaHP18zZ6cJ3AvS
4rYzaYVLR1uVOKMXP5LDq+E88iT7eJXbYD1TgdLt+mdya/7mbf/0j9eRy+Z3JnUyyKHt+UnW1mb0
cemLALa/Rh90akXLspRdjaUnr9w1TvxWIPXwDLzvbyBJIJtMUEy/Dx+DA7mEKspF3rm5bcC+TJjN
pgRvWo8/3Q5vEmsou2lV7ZpTf7mvaK6BgSmu+MFkm+9TbSQcoNs/D/eTuQ+rFT575ydgSJxirrKb
scwK3ZN2YqjtcLt9MRxfPkPhBIIZJCT134MuHUrwa/+i+O9HCfpR7V756DbMq7e8AevjrkfXARDK
vX/tGclshY/H57E4UWMsEmYoYeGVuMZPUtA5wgup3HzG9w3d3dzx/qghHV/wXB15Etvq4b12pM8j
iYPVYj7yo/090L+5ejQadvkb5zqHVvdq0HXBktlUPNKCeZJ8HuzPz4oVp2Pa0vZQO5145HMQujMk
wHAXM2SAtBV31vCQLBcxzAispTzaqNHwP71BaXDYCtrXnnTSDyT6aTb/I9EPp6NtfXdv9TKlEKsX
Qmjy/cA4aTEVeyYtoi2StOrRa3DLz5n62Ue6phqNLuZm8G8aoGoRfhfdPIBsyw4buJscR0DxZurZ
Z7t85Ri1fWY+9i7noWfY5QgVIuccoMADTahmHpWfeeh/01BBbaK1XGmfyvo8EyG4QjfGSluPnnZN
3WFlviXvULZ4DoXkm1SnyUboAD4Qpi618sRPOhINQaQXD1fR6xG9YNNceApyO851HL87ZYjHkt/x
GfymKwGqMiATfteZ46vYh2pjwCSXocdINMybgifCQnsDx0D3TMegAU2be6f+u7e/bzbU5t/pAu0w
uPvfN++3Zu+Mn/LcpEGOIgvcpV4StglU6vxu2C+RIx4rrkwgFiNgi2wbHd7vy420S+GvlOjN1VyL
lJyFOA1dXvp5nIHaHE7viJrue7FGe6uuyL/83QIcOMfpLgoTz1i8F8yFuGHUJdIFAtn8DEY0txGA
bV9/m6921hLQPVwVlQoRbxb0EDjEbR8UsPyYDvufyBIQCFtnlX+0Xu5p58Y3D8+ztZMD4VStFVhU
0Y/yzT7ZzOXT7JFjuGV5z44/pV0D0kl8eeyHMDk8T+OFmmFYyPtZTt+WBIISsbooVsnF4tq+JAeq
RAlv3MzlejMyWzhGb6W2F1OX4AY1vF3FvYaSrAXS6MyIZ2tpBSqxlf50LDwpGPfUHoi+2Dx/ZI3K
i8A3QERXbUsHxcJM7UrbDF/f1gyz+wvreZf4gAvztlMpSbzhynp5gV7t8+UgxcDrsK5zP0jX2/x2
Lo0V7CivRvtepAABE4SSl2xBLes/EO9dVqZswcEtxHMrXmeUtcJRcKZtslZBxUVoQZLN1Ukph8rk
ZR4nF9/808+bXo65IWOVu+ATk3nOlbsXoAZOo5P+PhdkL7CR5g4vQDW8jg9zx4FoslLyXgDBQBTp
6REGzO925gF0Qb4i6CjUsP+cEe4O2PNJYyB3SUAfYSpOMJC8SDDZEdVsMKulXHHU74eyIGGUzQLr
GBHXfxL4iTO7bZ+fFcT4/u7Hgo0jnV9f2yKXUtNwiShUtfQUsIBPPAbF705eqNitYIeorv7Gh9Gs
FJJG61/aGVrJtHZ0w+PL45uWI4Vzj+rmL4ap8P7DT7ccHpexsaDZjNd6GCEC462umQkdom8DUxCP
dTOM9mzw8BSg7ljFQRzCX5icbX16zipSZA8vMw+QK+RQ8C51TpKsep5f390VdRFjpfegvOBhgXgT
SG4Bz5fnOFXnIjqXEpnU7sSLgD5pDzxFKOyzdf817uq7/0StmUSvK4JobR07hPsWnUMI1O+5yqcz
58mz6PfmGgafr1DicTUAPXYqz5o20lJajhU+QoRQfsfQ8CAJ1GtjU/uad1N2CW2DYo9AaBz5QiNX
7B67P2RcwSNHy9dB5fj9G2N0xhIaNjyalmXkV1cwwGsyUXr+mrkFnFE+f7IKDrjldupZ/ebyVwya
QuZGkAEBG3gpPYDfwwpa3a5cBZK8ixbQ0HWaRNXWJXVn7jvMfa6EJ1TPt7UsbbWbyFyE/QOwfIYt
cZmbGILH/iCZ1aZQRD9RB1xQjVvfyoD0AT0Tg1bL3UpAVkXrSQlnkOJQId2rHapdl+uYMCAyYHQa
ExZKxRfJMjmfT8kgM0Ve1UQKs4wodMe6UYh+RQTQoJ/p+EJdsiTrekPFcaO7fKes0NEjZUwUx1hD
k3KL4bGZKgK6PFPioflpPD+mnJDwXZ3x0QpPPPevFZ4VZUgdKadcZjvvIZhhy2oM1Avglx0Kwim7
k0Of6U5r+jrzQh/N6/FT6M7t/U+mpP3fA9X+HDQqiYxb/7r5jlOJvXzi3ETmrn+ZkfbJzcjlWEwX
Lxjov+/MjBpuFBfpf3s7Y4y40QopTrmY9QKZ4b09fcGkpewfAFpS08B/+ii2jw9jPrMW1tri5v9B
7cxejFOqsDl64SjNXubj4uaAvr7GFw7K6Jtr3vyWgE+9SO9cB+1XHXtm4iLA3+dkUs/IvbJxuemf
v8A/8i/xm3uj+xR5UlICI9dsrCPDLpEu8VS89Oslb1ixgFq2sXK/GYMZsovrgs7Os0Ih5OPuCYi2
dS+7phuh88qrwUKK3cSwSB//sxMfyAAjZ1hUDInJ+79PfTGZz/+zO+Av3/8PdwB2c0WW/k6lIGvr
z+4AWcH2yVf/a/ntT+4AXAMazjWDhBdLxovwD3eApJsqq3ksbch/hA/+B+6Af2VpU0VNlKAP8fK1
+et/CnyY2ruR3bGrcF4cCEG59ed/f2PpGnbAf7qxVEnjNyS4mDW++cb7009gPZNQOpWfcCvS5xpg
ClFc2rYvjtpzWFX5qzzdj8nMjem+Jo3TAKar3qBm3BmvGsquEpAVp95T4ZMaqPMVK9Rit9bMt/7x
07JFP7ATf+u/eq32TWUxcOPUieoJ8eaZhbWKjqvd/Jrfr5q5DHPIO0GFEu2hGM45DHE0BOSes/jL
pkI6U/M+CNX+fFaAQkU08grhtQeQV10VkBhPzvV82NaFtCruKsgGRgBEtxP28KCVVLYt2YPVYsq2
PXSP7iybE860i0lR9Yxke8iloORErmojzBMitQYsD/Gcy0jboOPtwwFXxcEz0z2lGxyhZSFnxAR8
nJr9A1U/zzGNk3MbV0cDTY5da1EYvbuWBkrEs9mCopvBfkimjUzXSLaiozA+eFrRJldkJ+1o68Gk
y8h31RRkteFiH2YJzR9Vyog78d0avonTXcL3zoahxQjzVlCXYhdJ6mXZHqQ6cU0i59Oa3PBbgYqZ
gsgIo3tHbXRVpc5vgXcUt01HQ2b0tHzqjyHW/qM5dQ2B6jd+hZ4s5amCoHOOxe9xhqyDPSkG0nY3
ev/D7elMQ7vQSGdO5ZsXkSLU1e9mDMIybZfK0zzcyFweRep4cXPj/BgYiTxFYGxKsiSsZ22OvC6N
NiZayt02ttAzxfOowdajBzfQNtFPWQjq2QGT2IPPv2XYAMqiRJNGoyBercNhyMJ3s2fvw1bSpSh+
Cdptmz+hJoN7bnlUKsunQuqy/i4U5OgTLLzTLKwpsA+jUdoPMdXGs17cU96F4cE1NbBk01nKYZTe
noZkS32HnY0Fod663itze8d0I05VIA9P20xa30Iqly1KfmFTt6QEM8xIQCUJGM5K9hkIkVqJ92/h
CcEuVvDicPbgmLm3hJ/JeZAbL/kN9f1JZQmuiF1Yp2iJ+KG01qEBJPevdgQMrMvQmMkd4eSq78QZ
J4x55wy8hmSWx7pPKr9GL7SGC1FgFu8MJyMJGgNndO+UzXvLFAIzeB6hohGUFk/M7S0Sh4iIyvG/
CePgZXJvt1nu3VUMfhUBlD9PcRWDmeknT7y1h4oiV5BqsvwGt9BQgaNqd1PKN32y2NZElYj8Mjsq
TcO2HC0H4Zg5vv5CoeTKd/eaCqXp3cYi3vshLXUO67yZvITtRV6E3YPOkiUquVmONYh3SV6iuAvi
9lfiT6mSeCoH78S2AsZG52Ed70brPfooIPtsXipku5/2xlKdkiznBE0gek47i0dMonQfgil5yUQj
dKdCmD6J7LMl4Y5UR9FoWccyki/iIDkjry+bmM9L32aGXb/8jLO7T8ij1+DLJPTEkmklB+gzUiH7
bdT4ZEc5jdoGOMPsGyRLFh3wmmdO+UC2aHit8UZOLFuQKLxbVnnZPOkkLibpS719aErtjmlBacKc
4iZ7d1yubVYxENq19bvOp1nyAh/jjVF9sdAn0W/uOISKwpefelA1RodE2LGnqM7eemF22eez3/6O
8b6YHfjKH2Z8UcY7iXl1uPLn+DVT8bd09YNML0202z8qVkvZCz0SOSs5ncrqL9HrqvE+4EAt+zgU
SzW81yqhsG8EilAm1yQWYA+iaq5qVi1i2h/1qwf3Zs+rBKZGzs3dnvSjFUHZxiVrxCgqWTjeVgo/
W76T2NBA/VS97GHsYirtJ8t7UTXBoWfBYhJds+jOQvGRd0FmxauB4Cxl1KDPozbH+eFuvefS5FgD
q2dCvydcA44SjgwaNCXBUSL1myeFLUs0pNySSlsgw6deRwxgFK0sBTgQ+FodV1fJREvCjFKtBYbG
bblooe88GrKR4qNlibYiEoXUrMhotVO2X5tXJUbol3/jqXLF5/ejqvyYiFd5qs4at7+G+UCRDQaN
MEgsR4xXxTQ4ZEm0/NYlsYJs8MC717nhJPfBFKe03syH4VZJF6oisUJF70wjg0GZgUJnQp6j6Zw3
acTWBQbj3SPaI4TA/hnz7Yupyl56uk9xsgKs6LY6AUeNCMZFvqZKcQAELKrOOEI926b3OlQo2J+p
4Bp6/1pVKh+kFv/Wt+EoPZODmo/L/DaFt6TZz4GOYnX/aJtyH0XKsk0BKqEkCCYOu3t691LuxJuV
eVoZe4O+iXiOprm6lh/3Ddm7nDhfstxgmiMqcqJfwuGaD+Z3pjDMI2VHY6muodnkjbEEpv0W2WzJ
mlQom2Qgr78xlkg1nq9bQ9vGIwrXwIYJlgGTSW1Z0ZgXStAND6+MDpXxErEWCdeOGfo+jZg5SHT/
cYVT75RNDQsv07G3VLeOX8ciw3ugk8Wi75/3ztWSfCVb6HgsnY2ENE23YXdLbiuRuKWc52+JG+fG
Szf7grQ7IhvbJKi4lPTatPVoWGl3ePLNujXNrWBanjjIzxdBMe3isbfqyiHczY3z50vX4dgSiMeP
zCK43y1STZDAE5OJ2CSA+tC/2d1+yRPNraxsqbaPl66myhkIZ2Crt+DX5qFYjuVwqNt7sf/f/2h7
AHq5CVtpkYaSJ750jL5HaDEtD1pSTf2o2Rj93mrn83T5P9lDrLCgohPfC2ppDmP7UzXsfjQf/2UY
3n5kP//nf8km6eB/7RL+6fv/u0sw/0aKm4rrl5vvL7lw5t/0/we1o334R49A1LhI/iObMRbbOJiL
/7tHUP/GPSkTCafJEmBR5T9yEKv/gtP5/71s6S+LL4pcEd+h0VdCYgjix+M3e/a/Mnt7rqQw0kOP
mlROCJhXCAPFUjPbwGRB3C7EFCG7IA+jFpIvIthrL2mNF9ijTFzK2zl9Vo9tFzck/qhJ+JRaX47U
dZcN75WmoRdNnLGdr3Rw4+/3fGvGEna8EShTJslkRhTEvVVm6bUCs/qKm0Bvh2N865fdTTloivam
dsq2YJHlUeeWfcdtBx0jNPrMN6Ycw2Jr+M2tv7BfhyW06wmZ02+HOGJqFJFcwKKBDa+AKDoq62xC
ey5x7o0M6LVafp95gsEgjsLikbNSPU6tJxE69VA41Du0uF61aOqZGQ809CX7P2U3rhVsa0/AISXr
3VI5Bf2EUqls+vSLz9wVYH6SD+0Ijeoo2ejEsgjAjsRIU6XmHraF0Z/UGxGQhrysOd1rEV4xMRNT
yXa6Jq4VNhDvGdOdRxmmyp1qgE2aWFjeqv6YQgzKVAw6VsWaRL4kKdIhd8g11DkG4VV4MoQzqgsb
sl9mhX+QvUksoP2LWaiRJzyH632kXUsTTsk2Kl0QW2wv4GWSBNK6nunxmZiXpFRL/97FblyI4aPC
FR1JDqyviyaMJ1WPHNNUAg3LnsgiZMaRi7uOXd2o0hIvH8aXvoYh+IzlkbpSwUlGOevrcvIL/OBU
TsWnxe5z1VT4rvt4c6vSk06CRKQryy66KmZvPzltsmk7kjw1FJiLTf1YTbLfzVJbl3hlbYIuFELS
5EgELV6LuE6ZccHSfk77aHgykeGMH5RfvQEuSEzGkyNQFYxzH9f0AAv5+XF7dMHzQeeRGnBMBMy1
Fc7ER2W861b/Aokp0CdiDwbpVZSTnQ7QvSfDrZ0CqcM5VbOwYnV78jp80/zS8q+ijX8ohQJ5atmH
Mf1OyTBT4xXVxeJYZRcRwrNE/ioRxasxFiGQlpm0afLna6yi8RBZ4WqCeSYfgvpEnxuf6kCu0r59
KFhHzOGll4TFTZlOZBIyg9JLnAdFewHLdHzU3Dxm0y7MLvVac9wrY3yuFQbf0jMca7AZRLvEeX0d
I2j3aT6tIyla6Tda4U47iml2IDLqKpkRG91kTA0lKVB681PlJ4NXNd04qOvO7sWwg1p4e+T7eyHj
a+0ry3nCaUEvn8Jnik9VVPDfPbOliVjJBb2Kh3qXG5JfmeNiSKVLI5em00RMb80B5vXNur+k+RBK
EfbmCNm1lV7Kjtq4TId1XNFFPXQURHxxIKaabnLV0rok5ARGg7bQeWropeYXkxL2iuznmuX3Twb9
KjkKvZY7hVIGbGqsyqbbifFzFT+QJ+Myfh0s4C/k92WONj22LZWLMKZsIohbIvRcKGYkDtyIUyOX
skJCfRbsyzXHRqOjU7/bO6BFbG2qCd9EJyncUH9uhYUVtACjLeFyzKFWqs+tqmjXoU+In+3MbVIz
SkmUFyt7yYXez2KcfBO9eESpiRX1cd9rOstf1KvYtkb5V0h4qDTxkx0q9ZCkl8qgJ7JUA7kWPLBT
K+2L3uC8MUTwaF2MhaJ+ftDl+4lFit/dlu5EEaWKTJ0qLophdWvfkqJh0YmEiALx+0ath0dJNx5s
zzJosZAUi/ODGCXVKA6lAhinvObdikg4tsa+iT1aKymdfiIHbc32vk5yYsZPJ60DKScqTS/BeleV
rzciY2QJRIXMvLxVNVtl0wogAlE0wP5ugx3d94lo+KJWumk02T3USfNp+XlrbrQi010CjAaShVmE
zkFpBlZDQIiSTkgfxHKzJ8bjsyUAEQfm7RGS+CyFbWuEGqN2a1BXikXkn8kcp9XqMIr2N5nwkkf1
KubCRiyE6xO3VSIofooD8HaKBnOl6Ux6ivsxb/RAVAgy+L/cndeS3daWZf+l3qHGhttARXU9HO9P
eveCSEd47/H1PUCJSjJ5Q2q+MkLBK17lIdMcrL32WnOOqQJh5zaKfdOj2SqMul13Pt+7dEQ/ngJU
9PWHvJdc7jzlrrMRJ3Oy6WNJdFyqtRjqUZ6mF5YcEWaSO9XzdFKMFB/6/JvoH0FLkHIBC5yhr95v
fZhyuX8GjgRPGdMBsCW7RZBWJAvwXJuBCuQnz+ro/tYeZYBjTFVVlR4Metg/c85sXaOt+tHr9dPr
P/o0PMrSYSzLLPMrcffvea79h1DxRKuEFxNU8xWB9l2vxvATk7LUDdvSNdYL33o1EmMmt5fD+NXS
WEz8UrbDj2sMxsLCVnXmuYCFsaTZU6jF99PWkAde6KLIN9iUt3UkEAo+9vmpM998FSyl/nvH6BGx
zLd5it8Qqpwm1f9gXLdpx396U3x+/XdvCgh2Jmmqf5Gbv4347T8Y8EuhCsNQ2QJMLr+PtwSZflN3
btmqmIzrH28J2neTt5CqUat5rflLvnXeTT+N4H/8wnmzf/+mCGiavEqvsk2h2tdjVy/jGIdTl9aP
rR7PiahqWSaGHTWHbPSZhSiaPLPXXCEOSNCapXginMyE9MEObjTtgVbL6p87q1HmRF4jWeHUSHzO
CsztunuoHHAYSQYIJsndrVM6s2LEfVojmm4kbVBSPRBmxELSSjZeypZV0wykGV251BPyMpXQ6mZG
W19T71gKOiRjyGLbq5MlxKcDxMDgtDTW4xB9iViGGkr85peo77Tiy1BOmWIDwWQ9Sp7okHjxIuuM
fB6aHeY2CaoIriwupS7fdoUO59W/ssEZdQPEPJf8jwC3T43qgcl0jUslsxDdc64m6CnKqlzlnZxn
tLyaxyIyCBBt80UGnFGhKiGJDJjy3XHNZ7UKyuhBRPXFmAU4HodtIPulZjgrS8kv3FFZ5AJpQgV1
sz+Gvb6qYgNJ4q02qQZYWlRE/CTDLirHizBU7sa0IQVjVweAmHt2G8yUkVpqbbTIRhBctX9X5Tis
vAernmZkHADMP0xTxQ7eH0CjQM4mRJPZRqKwxvdTgjY9517a3Vb3ueD7NeKhHkBRZqxC1ImWe4ON
3bUZvCO56OLrvtdIAH+0KiLDA3sZh/skMPfCHreJGV0a9Y3ZmRqMuxYToA+/RrTEvUHF/q0HBZwP
RDJzUBCHOZWSf641PP2fDqDPr/9Wa+QfsE/YURrfyJgfC0UOIChBqpQ6YA5IGEwfvqs2U+oEB9A3
nObfBxDVBniGzgThzymD+BW7Mfbm/1Btvv/SPy38XN+ME8ULMzZg9W3erIWKHERxFUQmVX83Bu1V
D1FZSbR+7hepXIgsXqgiXntcdXjuUUj1AtGDhmcsNvHSmu4sMtJNHFRnnPzlTOvgc5ZgiisdHvEU
fGMBuCji8FUI79UPp3lXbzEej6pxE/HszQPP3LkiWASheHc8pBZVgKSkSg6h82IWJrhA1isdhOOY
e7rd0MIRbT+LWWR0WsYVLOn2RWRjQ6BMNhNMMjFQVjAwsxkuwANgRMplUgUmxQTQ5pOd+3X/ojHR
N0vtusTdH3bISvIwvJWJ/QJ9e6e3Ubz2exTMHNZ4JAgbKxCQiRhgY+uxnvMJvLEWo8p6YPAx28Qa
aH0zBS+YrpykW4V6vg3gYTLfWwIVxdJQLPXcmunFa1WZC1jCG3gPD+qAwCVQFnUH/MB117KyT32N
ggYXi6lNsWvusXfz1Vfct8FVL4pUUD4hyWL5JjC52ZG+xldxKdL6yNhmVVoCIY22NxvMIWQBMSRj
pSXB6JMxfjU2xksU6e2JS/dZZNpRGbt41qv2HgTlTBPsK4k7Kx46Ph9Wi+xfStvjch/OWZIeK9vd
93n3Rc8xwBnkx0/I4cGHdNXlb25GPTPL+pT1xpImet7o2ZegH5ZdYzxUjW4v+uhVN6pjlIUbUuKI
tIlvbTLUFD1MUIlWjrG3p7OH5n/fcRgVUPBNYeM3cbfxdFqV07k1ZseQYyzmOFOhfGjT+eaQqSr9
k6WEyUyW2Y1asUtt1PiyjZJN70JhnkBJbgrdjQ1SCVkDSLTC0Ip3IXcjWESoflgoMRvZRBG3k8wQ
F8Ls9uxlwbx3uA4SZ/97F0syS+yvLAQiN/5tqurwAZ+L5afXfyuWjE51SV1D4ABV6IfEHfsPZpaG
TZtMgs5XysLfxZKKaAldSskkllnv1FB969aNP6AQIQ/hj4QhgQDjl4ql+XPojk5rSLfHEBfdkfNJ
dtSLXnogdXIIVs9Bz7wEEPCjm76abGIVIV7LhF1F5MClbD3rxSkY3wPYXsUMNYfMv6wKY5dEAaiT
Yq6yu4uK9pil0apQ3V1HpuO8HftjlLj4kDMbZ1+k6CRgwIfRXIYSgIrA7nrBPdFf+VIBgA/xocV0
MO30eo9Ky02TiZmm4mxvke7GpvrYduodgF2v69ZVdFI6HSOvsa3iYWF7xlVdUo/job4tBn3HiHcV
whccWqz5BgqGOnky+v7SGe1lI6uTVEOSgYu9kPmyAhII/v7cOfE10HMWtDUE3zZcxU1+DO3iaaxZ
ATLuhTI4gdJyepxuhoQM200SPbUJv8vU4gzu1V6lbT3ek0yWQH41AkCbwYUesETNVXxKjBHiRJRn
IxvPMSkmTHGxsRnKowrBlTHYKcWiHjDvnLWj8c6UbwQrRnfDn/CUhvayFM2NC68m0tMzqFsw/JhT
HQBkKl8vtTIiOo8PIuktSY6KLNgzu9XaiNm/iQD5eM0hondIkAN0XaCLWStRkPWkxVpmkkpUj+Yx
6OM7mZg6s4Vk3yhLNvwSBqb3Auzs0fONx9LODoUlDx0jrs6od1KJHoZWJ/84AGwxhAoacIZ0Y8Aa
VWmMyzoDNh/vguiY9cleNN6Dqhbvlhxopl33T9HP/3nt//sjt7v6qjp6zfKhDDy//vTb/73JEv75
n+k1f3/M//74W17y1x85rU5++A1fEFlDl817OVy9V01cf5M4TR/5//sf/6oRN0POMibPqvqZXdvb
+3+oHbrQaNUsh8vYv9aenzc6wvjx9R+1hy7NIbpruvh9Ral/3AptVsJc+2xo7JOI66NP+3r1mwqM
bnwVhfHXfVd6EIQBQOOXP8cL374rfykc//wZfPyIflA8TjOQT8IsSs/HZ84l84dbYZPTA9Au5hso
+gBlvZEZJOqCSljoWSKU3rBS+vya98tBB4bJtWeVBsnGTPyzFVrnwU/2NfExDYf6LNWjNTjN/WDq
NezUAHr6cC3ZYsfQEaF5AyQr8WTyDOzRQkDz4/3NpXCZWPKiz3lsxqaw5gCmEJROj0Q+PRwtT0kK
yEDjqclyHdokz5GXDgwgLe8E/veCzAiL501MD96EAIwFc2JvELt4ejZ5RhXZ3YyJg6Mqfgpt/r8u
RlEc6uUynB7wjCfd4IkXPPmm8jhMhQAVgbYGDH/OHaU8N1SLMVALyF01PhgwW9tR0w96pp2BNW5q
L78hiau+FXHnbHqPBmEkOMcjPju1NDiZCEXjtr91wX9yN9sJ199kDsm0pcVwFhG2noEp0ZMbGXo7
uoFr8uFAoeouAgQbeoBuXpjqsBjBT4+pWEv0RjKpN01dpQjNw4OO/CMOhbcIh+YhxLXsIzERjMAt
MrU7Jdu2dn01jCbdSLcI2fRrKbLlskQ5I43bjDTs+EXvsYwGw340hvfKLhclYp4knnLVCbkw5E6p
IgQJ8aEdzSvCMhbDxFOHtncVGcZyCORKAUsQ90zQLecxaQ0uyDUO7AglWPDFIZeNYeyr7h9dccO0
4G5ky0AWzHDf1dYTBHdWV41xbsmcmdmQEYx2WCfCOzRReihyC8lYo77+1q0RWlOVmSFDFOn8G7TK
sGhVPrVGn1//UZ6QkdPFMBtSdYL0eP4/6hOTKl37K2v2hygy4w/NQMopUXNq3DMNBKPf6pM+XUw1
1KRSpYnTUXr+Sn36D9Qq/ftP3aQSfj+16mIr7Nt8TDaCZ4WwklPJ+KHSmoVUyEfI3pJMe+wN7C0Q
6D2E/oZPpxFsm4FNRPPSpfTq3Un1Me512HrUZ0+C1+hPMrFeyirZpL04OHADuv5K93BBee5zJuE9
YKbQyL2GJshC482cOK8GwkdFgXBbYNFA+Fhaz6OZnS3lLvaR5Yd2N28cee163hORfBjlq+JUIotL
mhZfjeM/J6y9wNutzXhg6xFceA6UajFswrCdO7ZCShOsI3WlFk8qsq+kx1yHtSzo7JfGrJ99zWjX
hhs5CyOAClCivKnTDJYHCDuY0RmE3EohiWVEURcO/tZJEK4l3nggsvqc2EDuw76pkX5kz0KTx9hV
HpKuXfdQsMYYkvPgPdS9Ms6m/XLZKNa85Y+s224fgWkMjGHppdDOh0Y7KeiTJrLhyIRrblRi6TnU
m9DEHuwyZKv6+rKP+5Oq18TziqNTwpk186VM38MY5pQFOkLrCbcpzHnZIsHK0rUCbLst0sPQDqs2
Jg2uF+1Lp8Qk9irFdsiUdeHhWnFs786vMJobyrvuybWsk53niX07ySNbzVw1fXeqHNRfZW/tCwZx
iUYgZJEjCY4hYLOFnxWafLET/5oJ5pqIyGLKlXuuqEJ9az80gfWgupGA2gBI0HAPoKkDEOmo3bIU
X2xV9cfMOfRWJ+5Cc2BP2ewKLTooYQrCLBSIbWogLLF4DcxWmbUZe+5Gi/qlqvsbMZovVpW+tWX7
oviKRUIFMI06ZAg6S3LPOJkiLNQLH2kUc9P6AkWuXOUD8a2bkZ7xNpJ2cZlW3fCWkYfHFs0T4e+t
whGSNYeAqKfr1hTM/U/DNcQ6PxXFz6//KIoaenyL2sYK5c8M7o+iaPGq77q5b6O1aX4mkTdSSCnR
msPO5VtJ5LbIBZPeUvIHmug2f6UkanJqyf40r2zf/u9/AQpkd/PdFy4/lcRhLB1Nhlq2SawCCU1d
PWadq77qCVLjMu1NlAI9Pq+wLKFRkkvCeuHWF1ht63LesZBUe4TLbVTAuic/WY3bpZkQvuBY18Lr
13bnbLMYUm1jgEzFqkqhGtUj361NZMZkoQExksZs1HwCrNuloyBRMdp+1hlBey4K27xFwTMnUGyd
FKjbK5Wo5narNdEyj4A+RMXB6DUV52yN9TdXeYPzPDtBtuu67uhW1rYtyiP7ZiLjinArQv9aGyHs
GAqr37q71AdoMHUWHGsPPlwDm8+NjqlsuMl4BxM9a6bx1Pd3nm1c+LaF0LyHc+C7d1qnAEJTUYvn
eRrPW71lyRqMu6DowP4g0b2IlabeEhqG3bZiZRyUGhkGzpvdEqqWqdtQ8ZZK1BzMwL0Y2/Y8dPgm
PcvdZ05DCGt5panjuB4y580osp1vmbilYdEr8XihslohjkG81IF63+iPbnM3YVU1XPOmBtnCvQ2D
Rw66RU3amJuIszWJcqKz1YLyCfCIi+Rc2Xf8QOUkH23tVaiw8x0fSvFaaTcG+xnfuLLwxfWavle1
kyXB6tATO+p923O97sMLR8FyWPjlqimbUxlUZG9F+yqPNv6gzGUKvqseEEISaLNxLQ+CXfTQwuQR
ZYejuOxRWmndY6Yp13zndqg3sEsr4bU94hwN4bWaPVT5wnu1FTCstVSg55byLZDjqi3tFZuBnV0S
IOcpx4xcrwa1e10TaOGX7SIxhycr1d8lXPYW1yQ76yB5HllgEOFElAAu/ZFUFzbcSgFqg4135p8d
ASGh37psw/0C0SPrKq1/rK23gI15wuZcTCIwLi/s09vhgqnd3E67dkkAfLlKBfHAIY15nFwX00o+
0B+KWJVfxrRlGum17RK3zqy0sGIlxYVSO0vPAtKsIJVWxt1o9fPKiVHBRCd1+lYRAsCy0VnYJXFA
Bb3WIg71pSgVRDzRuHCmLA/E7NWUB5WLVRgySEiqibMfYRmtS9hRFUutSrQLhqgLrTYf2LJUy5Z4
nd5IevRUfXSu0/ys8g0qc5Kdaj89ahmk+DBryAR3jdtKQ+WviZijDo97ZrLnkSPKB8INhYXCzCtW
CukqSZBuu8y+9dr6mMeYVu0M36/VdztfDs+14r+ySt/EDd5+pdsqaolLh1COxMggJSgKoOHS/a1z
wbmQOxRzbZr8fTWA/fOpQ2v8qRX//PqPU0dwODCF/Ot4YQjxceoYMGAdNAyOTect+E8f5w4NuMqC
iWEkm/vJWfXduSO4Cziarf257vmVc0f/qu/8dO5oKDwZlArDRE7KV/Z9Kx5LVhwi1CHLpIT/TlK1
JonJXRWuxHevv4o6xBfjOkunOytVvM2qnqZuiugxr+k9iTod0rsh7g86xTyLI+Ze5ENe0GBJoZCd
QwpaS+RZ/KBOk/a6nFlKckiU+jnxCrZAKOsDzBRGCMy5LvGHer5z23dDQn7PQlOfEom8vAwLCl+w
UltYVk1wzMx4L2MSvC97A4ineZtEDvTyCQIZzmQIvwmBpkZeTZYq7H8pgAEUH79YmWBoZG8BDA2J
EFdAJXnyltHDLhDYbkYVioPvaSxGSrQ8fn3j6eMLAapPZZVffY0TqVLIAgSg6pb3YHYx07vinEZ4
ASRYLzuwsYu0NixFi3Y97o1Z3wSQEcfgIQisDYLKjRzNFThxkr+MQ131bHHdZVCl/nXU97tmOr6y
6SDzpiNNTIebqcm7GHcZskaM91F2SPu7nNPQ4lQUnI4Zp6SRhEeXU7Ph9PS96GhMx6lNtsal3rur
xCEAWHGvMpLX4ukI7jiLG8fY9pzN+ZDs4h5pgMGpnTqMVc3pIHcbZpCc7EkTLnPRbS1OfDfAjafK
ddngo5pagswzmnOXVsi46BccYxqT+pt+CorA7BzTVwj6C58+wwsvfBwOFd1HThcS+fZWpStpDeO6
npKS6FYcAma6qX0RUyPDeTDTVHw0Yb3ze+3Wm1oea2p+hqkNamukftrUGqVTk9S7D01oIRKWVLEm
Vo2FTyu49KS4KQ33wUsSWpu8O0Yl6v2srFa+0byHYBBKC09vq+x7TIr+ELxbjKU0u0FHrJwrPd57
ZqPO8EihnnNZUQVWg609gMvdc3V0ZHdnEtg3De7NxGAgW921XXyOxnTRcMaXHrkkDJySpLnEn0ou
nA8wYDCv7bK9khHvQOQHW7b1W7YE28SoL8LkJSI4YyjFdZeLZyvqr0UoQfJ02Lw7C3FDIKYc7Ba1
fxV3SPmImqvC5Ozk4VMcMh0OiaWJcOWX4bOuP+tAjRs8GqXpLoKmXWfTwo4VgwHqPInfovxYckoE
qropI/gJcphbBlahaJIusC60Sr6jUf8Yeek21REsI2d2Oyz3qF2thM8hyNJip1fOqfYHc16Y5spM
y2Jjc5xxY4I3TXhS5HSrzusn19q+UiFtGNee+5I1/l2ExrmOrtVYrtohOTQsHRhZC9S0vXdvqhUo
d7gsuXVU9YL+EZke99WKu3chQ0D3lAotJcXQnmWuvchte1lnrDejBetnrs6AS/R4WxKdEpnp3En4
oSWQ24G5u4Y1c9RjoPVraXsbLbn0WvhYbsKJGpy7StmkkXfjGXQqMl6O7eNvPaJigk3kgq7p/I/x
r7exn5zTyOF+fP1356LK6o4OCicDFx/ucR/noo6MbjJI4yqwDJWr0se5yBMzndM246ivK7rvzkXD
dviTuMlZk+Tql6QO2jR9+3wf++FT/6S2G6MgUKMqA4M1NuZdMDwk8UVjjqsG8EpQmFeZRwbaZHNC
eIxwgCa4v0qHfmOYmPoI5QyTx9RdM9khtfi9mLb4xr1aQaWhhXNyfV7GZ52AoUrhCqHvrFLuKMUL
I9d2cnoEzC/4hRnBHksRU5NjbZOrwZrop0PVEJnQyRsmKmIeB7zBE/gTtfROdMEraVk4pTx3qhex
vxWWq85ki7IoQ0qt4hS26SSjYcFfIpYc/Q6hXIO1zKuYf9OZolXRbdCML22m3NtBTL1CIWWKfYWQ
idnRzIaeqnrVtZdkb6VlXbY1MWaM6V574QQEHDk7RLk4OXxRk13VUAHRPKAmQOc6NMrWU97iIXiK
0CbM9No72oVtbYa8ukiLKWjP8c4FkeXwhXMqNWfXSGPhjeldNHUaNS1HR+uR04KEQ7xhCYZhcKNN
HUpGq5LCfoBKyDFnJg5DFkN7VNtHVM3cowCI8VAbprc1teg8hiQBRigqksuWmRDtz14pH8KaFa23
DKgTuUnkaA/UHNWIRR1xqCdVuC1R46cp5mt8cK22zqBbfDV0UogG15mXFKaIdEIipZeyM1Z2XG2d
wD6WFLIao5vvBPdmuy8pc4G6DrPsUFUET3bXIaUwpyR69asfyTXj/31PzYypnQU1NEfhtkCQPy/w
Z28zD3ypUzc3njJyjjZg9bMii5ZCxwyurmOqtU3Vruxp1Ekd73O8rnBvHer71G5ggt/oXTGLxmMc
v+mcBR1nwuRd9DkjCs4K7gu8Qdhe6s+K+qS6RLTSfGTciohBdB/K6cSpCP5WzWZTF1waldF8Nyql
mTGDS5e0bysl02+LQDynCVHYyLaXWWyo7K5JfnJrBRNKFt2oQb23e3upBSBPo7gnML01W27B+Z0r
Mphb9n0UIGstEtNklZldRYryZkixVar6fSzwmxOy84zT9y4TnfZShDyKY0j5ngCw5BSUAe1ME3q3
be8wCRmOv3UhNywuGya/4m77t1UoWtefLjifX/+tkEu2Bjii/lwLfN0nfKvj8g8yM5ibcXRMVxic
an/XcfMPDT20zcOhooT9NFfjo5EWIa41p3qu/8r95mvs9ec6/v1n/nnVEOcIg5J6jDeenqTBPNN6
HNY6nbiT3mbmSfR7y06IkvcRSKpONV7UbVbptIk3fpS+JJg/52aOebLPzEdRe8HKKoobtQ/vY50/
E9UtCcKk5o2t8lw7L2nrrvFvPQRSXQy6MVNCtgRmuJKKCi7VaLz7zk7XetAlJLtZznXddISzQ3BM
2uSUayE0jCpS831UCXGjGLCx3PSkhMFThqz3ixYhbbJh+khRPLTpAO22A4Lbp/R5fTRU7xk3UUKJ
9KdOg8rgIolQDQAUSfeIx2xEZxBo9nvRZZvG2mYCXLyiLKNQX8jioo1A8bTOEj/QPKHJqqNu3QiX
2MmIifoDC8edieq2VYlsSOwVh/PW6rR7U4PtV+gbLTZZTmy7OFrKIW1naQ+33qn27iifK7DMU7Mn
svcqIX3DfgkpMqGmPsjc23Bl3TrusLfSngD6alyJkoTdKV2pJv2p7lJnr3jGc9aEWPIL4NtdsHAZ
+c3SwdhFw3iVug2HM6lWZXfJ0CxY6R3hljHgxcK71TH4uKqxURPtItEcyggjoBpaklLYzUZVyV8I
DXOZOIQwJbUFnczSdrrHNSQOzyxU21mj+a/ET55bJBmsRIylNUR3STYBo/3hFPbkScQIVPRhlKw4
vQj+p2lskGFjK8nhwHUmTbc2SRXV0GPmGG9dMeaYKGM0yG21HovkkEf5nS2+hLW7iSwFC0/7qLUF
y1JzprHkmYcGp6KEEOhZey1RbmKmlnFLNC+75yxo9w4yP8txbgwXTbMvLphqesuMtjkRYmVMNijy
S+E9gnxmiVRZ4jkc84tUiJ0WDM+TMnnQop0z1OG6kjXH7mi59ymbipkvCfUiiZGQMi10Ly1FRaSM
F2JthsRZrYtYqpvfu6wi8ELwgXvAEeq/9cfWz3OjSSD2/es/yiobYSTGVGxsLnIaDn2rq0iB0ZTR
PdsaffPkb/loj20kt387FT5GRpLoMQwz6Num8L1f2t5ybPzcGv/wWX8StpVZlLctd7+Nx40dUJ5I
Eav28MNsQl5iHwmXefAJD2IQgLhd3QV3QOF31VS2ZsR0OMUWJgL/oikHFY9a/BVn+ADTkDLWym3s
7gq5yKBqljOlQJPA22+WHtJyp7p7nlpyHG7acA3VY9Suh2DVs0VzuHK6xlUHxiubpSAnuxXUgKJM
d0xUmpbGql1EMjwIwrr0ZATFZo70IKum1aZhwiIvtKVaXpRvOtw0AsfmwUYs4Mzc1TflTXaVXBWn
/mDv7B0iV34tt/aOMI8rBgCMrfAcAOhLjbm7jsdVinHQPekYkiHie/YiGmwsp9s+MhDEEsnER9nr
+lAfzAcAxKfy0JeLvr8OyPxAJlGuHPsWHDRXb5s0DPJ7l4yMIyA5VKJok3pg31akBmfuSYMahnAM
lcsMaPRwH2RfBjj51Uo2REDBd4blQwqPNlJrBwiKb/wmRTuX5nuhLbziJH2ayhAUxGlIl0r+aPms
aKqjhEzP2AzbdTY3cAqzY47eUOHALeog+BFaSnTvsM7yRW0vxx7YOmfOuZcgK1JCxH2cjCqz73YA
52Nne73aEKl+R6o306GZ1V7rwIogLJCs4eJFdc61dSPKPSAleIqNOczG5D3wl2p2romYjuqF7ixM
fUM0HMSchByTeGaGW7LtWrkymnZG5rsNXFXnvaWhgrzJ2ZcbHcnrUBs3pn6Ok7UBXLe88g7iXicy
Y+5zJuvLBOjeAadGWR855Wr4wfZRe9Njf+1IEkKW5SWQxAv84fqYrUuSU2quTW537BUoz0+5XGvl
BbbmncDXB6yieEirq56DIKwvslpbG300b7gwheqihfUgrqr4rie2o9aAa5AzSmxHPv0jAFVBzIDV
SLZMvUjljbgyDuOTytRC3GobdQMBpWec6tVg5/tLgNAxmu5u08gnad4HdP+lUs4Y5C9qDyoW0pxN
iW48ecjkTiPJ5zaDE/3U36okDuqEa58qFgGA1RX/mgVC+ZT320Z25z6Fptv6h1FTinkFFmKCvnSY
D82dxTe9gHObz8n2W+1O8/l1B62vZciZfikCqLKsp8yFfMnP+dlOQEuW/bnsLlBLsb5cWMxDbZLE
Do55WYHIyeJqGeO6bMVSa5lT6qc4g5OO/MneZBWrjPyYrY1w3b7wvVHi9bJN16O4MSMU6SYOcR4h
h4DfMHZnlWygXRGoIPihwP/XurmqIw7fKHyZsEi7oVymBGJE0E2/tLtQ09e4Z6abDk/OF95Dbnp2
jlBNz/mJDMy7NkaQe1uBWOax/sJgkVSeitntjCBNSE+FGm39ZMl72DBfwi/OrXgqk33MrrR4sExo
29j+n7zdAIicq5J6i5ICkh8+JjS78yhcmiqOCcTmjVxECdTFUxS8OtFD6PUXqOV4OBTtmE/w+HCm
PKa3JDZENTvYMlgLAE7xBKAcv9ivicvPoV6ynSYLYhditcXoA5PSeG1xTWHF6Gbdg/JE8wCfyWkX
SzVa6X60CFzznunovof/Ec9HgP3+PKXN+uKk+/gZ7eqAbzyv8EAsGEOEp2bBdyIKb1PqDh/meNuA
0f3r+IT4zxuh8T9N+l2INQBrtF2G2Yjc9Ji8BhKyqy2fkD7ws5g7hMETcU0scfGqcj3rGNRDJzTD
E4plb+GQsIo1wdmRXcqQOljZ4bwDKWZmK5cpOj0VO+VCOscea3HUnZK2gu4Ecpx76hHkSqauCHcn
QtTvsktTP0nKkU0OSbhGvW8PL6h1VqXHOeSvMpdoYEk4csfuGmd/JWcsIxDyxCwLp+iUvQ61QcI1
T1eKeSgcZ6u2L3IVPwZ0ezclWGZi8aLhsT4PJ9AtHhnV1Yw3hbs2Yb85WNPLYZETb6mdJ9RML4nk
uYyA4DTFfWScI76ayGSbvLU5ZaS3K+Wd5s47AKM+qP9zmXHdX6vmUQlO5DlW1nOpPdrhMXU3zJl1
MqE6CxEMcwVcJ9Hcw84ira0izyUx3colbjsIbgUZIcuQFUKzajxSXgriEOYIDf01x2WkbyBHc27g
uFMzBEP+Rk15M83y9wqO9o30SHeyVzUBmPyExMrDy9Fs3KvfusXDr8kQE0GtY1hTt/VPq0GgLD/d
nD+//qPFQ2kHyAJD13QHngyk31o8CeSFtEdhmZBmpi7vhx7PQtVH78fdmTHnDypifA2gIyXYkF9X
EX9VCX9aDX7/qet86d+vBqUujaaqimTT5D3e/gqoqUSzl2OSLGNizSBRgbl4CcdwBZkKPgZOUE7j
tCZhpSXPlKXITtcOCFsmmcGTrzgwvKmEWqMfTPluV/ZCGO9DXlxpTrZtSvvGLLrZiK+qAfTix/1+
CPx1qBXs253LJCk2gqFan5tbUDKQWqAqeV/8ujs7cXps9dR5MD38+4Xue8T2Qjs2MnmoY+VZBj3O
qHaZ9+K5J5hOC7j6lenRaAQHaqL5+3bQQEj3hPqF9sIWhMpo9T4RFMQIZSK+Mh6YYDsYrxpY9yQ2
OSHz2dg62yRqrsmM37VlvrKxuSL8xQ+kb8dQfa96BMBBas3tfJsn/bYU7zEpsmHfc1UGbeU/5JY9
j2yAAckItAzSQDNsSvEsAViJuMJsoEP2JeQq5CAa5NUAUNpJMVfQfkkD7nE8vPrsj0aDtEzaQDsn
4gCj09B5y47rpZHwdAucsOOit+kOzQd9KFYC+mzXPfcU2Kwl5C/Qz5ZTYMPVy1Xct0DWVGqnk5xE
nINRiLeRBX/fcVauDm7dIquWvPREVnuD2KKsds/DdG1O3dssLNdZ2q2RSjM/WQXUjjQdTp3RAcBM
W4qVrlynHOruEJ4ykqSUclhhWdnZUUV7OThXFn8laqbM+b3vlCYLjIkYMNkW/o1DZUxc109ahM+v
/yg4pjkBcHU4H1Pl4IH+KDjIy/ivyBjMz3dKiWzOQYygOaqqO5Sij3ulgfgNhRxGqskCL39lVEdW
78/3yu8/c8Hf9H296fTOdwmWjTdwsK98Rs6EgWQpe9LRYrPNKAjyoOqKYqF3/b2GS9kMYCGqApBs
vffH4iTG8rLU4p0/XJh6ujWBwt2kisu7VRt5lP2c/IyKnUaZMXN2aI9wQc0CO+dt7NPqeC0ZL0UG
CTxTNHhVrYr8KKnfpYAD09yrY/jYV/4m19NDbrHv53PDxZMjJxibZBnnfrcvWzbEmkX2UlVrpKEY
pKSZ+BU5V72FXmgr7f9xd17NbWPpFv1F6EIOrwTATJGUqPiCUkTOGb/+LqjHY9numi7fR9dU9XTb
pkyJ5Dlf2Hvtwtsrvbw0heJiUoXHMrig5JB6Tb/NJq3dRIN5kYfWbctZQRdg52RarsaZ2yTxUo8o
bIUBhUPvlYEbZVHhYhHK3oOc0AzCL8S5MZhmN8PcaZg70H9XZpmT7TJA+pQtwgrimY4TYzkq1GVh
klY9lSgtGs5xWcNNGmktNScyprVWWXSdBiOzfmG0gzsSF88CKtwJjcTAVIhEO0ll8k6QJri6kd91
hLr7fKJHY4Nqtl9UuNKr8LXRHsegPY0VEEWZpj2OT4IoAHmEBYAeAZBp6Ee38MRsjdpEIV48hsPN
MFGCVxfj8Jgo7WOpvMqN+LX0yaNQWVT7EsWNZxo2K45tXxgTNNLwRvGm66HNd/Es7Arky6CZbyG9
SqTHy1CUmcVCTpT0gzJl607BdYEwAsEYHVojW8cSsEze1M9TGT5G8kSELjVnVxD548vSgzTr06mo
BRiBfhK/NR5VdCPxE1JgeOeYdAPPgtyKL5Uf4VU2FhuDyA2tjl0xfM6r8qwlTXxVG1p/GaKahrQq
nZCE4zzHxJpO1IyDcie1gSPE8VXfp1sFgM1BqT3l5Y+uv7AZIwZmG4s0ay6S/mf9pf7qkvj58d+P
QwX/FngWWtl5ZsZB+v045G8EiT/Lsj7tXd8nbAYOfRmjlqlw8s276e+n4WyzFzGjSmiC5oPyNzwS
KMF+PQ2/PvHP0/IrXDtsaxSwU7z2bi1ynJptmDqJ6ioLOhXWyJdJWE10vlsIQ9E+gZkL4ghJXx7f
R0+BtMxfcOcU45XI0o+R2TNuJeFmPHvPGkEHTKQ32Vuw0a/IezyxxbbW4k5yc8fa67k7tQT+1Fua
MXc8D6z7CK1NDuZa3uluvuMIGbfq6EQH7Vh/eOfpLb1LyXsh5LLeVg8yLdbHcPSPw5HUzG6v3LT3
+APINsyfsYCJ2gI6GZ5zBgWr9iPb+3fwOCTmIAh09+VOvBpX7GCxHYUvGdQ/EkCejJv8nu/3GNHl
EszLdGsGLzsIhzC2hUxGcGQxHeOQw2LGDyJfTArOI3sKXAo3axkxKGBBz5ryoTwXy+Ckn6uLv1Ne
h4egQidlS8f8QwIc5ygPJFDgckC2mXcF3o0bTXIrgkc8mz1Q4JinkPAjpDHk6qqgrQh1GVZgMtj5
IjCuXsRh1efLeJXUdp2TWWKPRDPAcmI0yndIysEt/8X/e29Y3hQfv+/KGJ0q37bY0l/waZAKCcyK
0yBysmzNhqJqlyb8f8Kdr6N7lrlqi1LoBFwEy25GQC1fa88/5I26maMC4A2gjprR3454mudpuPMK
MMlLddNF50rE/GuxmKKrd8zLgI3GNVxvnxAdoK50hwfAIZeuqzVfQhRW/Ac7e5XUqmtsHeNj9MLX
+/sP+9Ly88u41dpf8TiekTXzu2x+daG+UceTeBAToNoeotwpDELGZuh6El6kq9za+NAHnokiFz5G
b9F7i+4suYm2GJ6Gd2Q4t8U2Fy7mi8zJLa+zp/iVtZFiWx8mCDMbPgC26LGzy2XBa6o5hD9CS35P
HxGGoy+2PgzmDkfiudH5VMt8XKaqm5i2fkPiWnAdz1nZp/BGndkDCzgJjPq2huE00xPj4wp0Ottj
cxUE9ui7aeQG2rZAfRGtw7hbaNnJmjY6o7LExhs58OZDoscuap7xUCwspMd8R8jv4/Aqq0uMKTlv
YK7TaF0wGYSpeQpuw2P01NjlW3Q9y/j3zZK4b0gQT+odRfkD++7ugZimZ64eluWjOAORvXe/toV+
VZJLcmMeUlyZr+29cPE/ppC+i6/Pdmkh7H1Q2TUhXz09Py8+2WWo42F9P+pX+QsZoOENqa/LwWHr
Ro6fsDS0Pdx8PlRatY4IcG6p4+0eApw9lqtcsvXk4As7nThZWEKEe8OPYcwUbWIP8zhKd0IzNAIt
mbxdgf9cMpJhPIlBQCpgCrrEsoohgxQbER36z9z5o28xVjigwNDfUEv/2xQBcdMvRf3Pj/92i5l/
aTL+Qe4k+Ha4nL/cYhAS4Bx8lQp/2RQplgY1BoaaBJr2R8Ds7IXhHpM/bS0MGH7jHpP0fxBS/fDU
Z+PLl3ss6K10KCpOs7YwoeNVM2mTEb5Of82E1mSk7ZXjspFUV4xQzFvcDuyJ0MyuBIUxbeDxvlKq
Jz1PtyzF1y376aG9NyCF+IzTSPxwzHgeojNRt2IGh36rs+bV9J041ldeUZxozZuFkmfPdS68Wy1b
iTBLriKmjmUpPcjJa28es/QwtJZJPaqSuhsT71kk2SLx9NGWxWrXAr+3RMpr0olMiyqxyBn1juBM
dSt7iQsOZcHbzSW7PQKOZA1wVJrqLUtNpKQjA2hlKUw67GlF3ee99tDFAYFDcbYIJHYiMdQ/IYiu
xKTfRjiwzeYdnAgHcZ7exz0k+jTryMhWvRrrnydsJr0qdgb6iqUWpPlmaBEa13Jjx7G8ScvxJIyM
/FV5tLaRzy1V5KG6C/pMW8dD+B57xjFu1WI5VML1VHNi10RKm8E+zYW16QWEfeWdnckJ8MbyvhrT
ZYH+J9NQSxUzJ0JjCyPUxb5XdX5qw50m5pvUeIYl+tg3+plCmTG9qb3ABGdYEW8rsT00DZq4cXgK
ppgtS+GIBcpdrVO2EKlWoTZAs8sOZiStsO/h2uicQCCDKGd1APAHHNC66eKTKcU4P4OtJeYEchrC
tW+FTwIxPNNQn6RWOsloLxpmQDnReIQTeeh8O0lbdXgFzUZYChLhkFCsmqLHcjK5jWJuffTG7UTG
R941To75EkHiQtVnJYhwXSnl0SPa+88+tTBDIMTBFCzDHvzftTewk19PrZ8e//3UIpCGpBtOw09m
Ir3+t9rb/EvV+RtNEV0RKqD5QPtefesg8CAXGMwkKL9/mEUwntUo2UUojfNi/HdOLVkTf62+Ub3+
91uX5+r8y6kloBeR88JM1wkI9mWjsM/1smSeaMlq+jaUzzz7da4bh86X7bQrCXYabVSZXnvrWSwp
hN4N9eSstJozYP8q+mDNISYbhLgkRG5IeGx9oFTaa+Lle68hCsS3hYCPiWIs0hKH1kCQlEGInYC2
sZ0lnY1FpWwy1PNno31jObJM2MdQEZMA4Y8CSVXbnVLUBz2Xbumx9Rg5KYkLea1uJX04A4M5RcAQ
AhWHVhrv5wNTLyy7bhpWLg2g0etsokUfgcVjQzJE1uuJmw6X1EoWs+UrynAzj8nK8HIWaGwHVZYY
cnX2lYQmBI5yk7uqKLgDEhPyyUiBeJiUajXhgMibQLszUeD1KPE8w7rUszQPPbxrlJSksrUOm08X
FTI+ET1fhK5PnAV+ftO8w2DcJCj/PBSA1SwFRE8B6kYzTxZz0ZLMlBDFoDRLB5NZRKjMckILXWFB
bamlnEcxbAOMGfqzGtanNowaW5D1h3yWJsaDjmDA1E5gw1ddOz4qUnGbVhWhSel66qR11qMQQC7m
xUQZlOJV47GpFEIkCbqXPGa9tgtkg70JvwB7/3nq2MhXCQIpsNtYyB/EGCVEEhVnOcuPYpzfKokk
raoJPJgvHBOtYe/F651227RDqpvFJDjARm+am7YP9n1kLIfcwPgYotIMqSGV9kNM4wjZ7mzJYc0z
+sHChDRdZFSdSXNBcf2QaPeYWnqWr0pASzHWNH1Jyba5N6xdE5VbwbAe8GUMIEKATlyCTLkxBgra
Vkqe02gybC3zHywT0UGnJ5ciDpeh1F43bLi0KHtVs/BaM6ZbgAH49VLq4lZn4izELk7VjaE1wLXr
mdmM2z3God2FxYuf66e4Na+aYTzoLR6QUnQHi6GRNxsxaSsiZA4TRvFcvFbSdiEWwLhC8aIX3E6h
dDN23q5I3qLwTTCJmUP0u2hmF3fpP5r9sA5Hn526Tr6I9KiPEaOc5KyK/aHKKuSiZKw2Ybkw9X6Z
ZfTPRdxh+TFYaYAGRyh9L3rqGTvLUkGAQRTIGT0tHGAsPUL1Z4+iDXg1KPCA4YKz+bfz/x92Xz8/
/sv5DyIVFNffCv+vo2i4qmj8EanK+t/T6K/nP1xeSWL0wtcF+kWt+X36AvAGbiK+OFVH5Ppbs2gq
3X84///7rc8i1R/Pf7+UenaBfbquUaYvDMNXFvXYZofE6Fw5ktY4hhamCXhFztyOWrSiNWXoeNYr
ptAkvYbJEmn+ThXrQ+7dKTkBUBJaUKujt578vSxItHLkPHFgM0CQ93kC4y+FjkOGYpKVu0w2XNX7
yOHVyY2+17hL/KRc91jHupANfEgKsfnUjKKbTPJKDMB+shezkB3EcnvvDaNjeemdTlRNEmDHzkkm
CtTdSOZjZ8CLiI39EGa7xgixemXQExndCOJNW1JJT+lwykx/Uw403ZxTQ9fhcYpdj1XNwox85tf1
slT1a65u9vrQxr2s3A/x7DqSz7518DswXGK5n+CnF8TC1NkcZsQUQ7b2od6/9HF4m2g8w8G3bKms
dddKSmsWDEkuhoXByfCCFZ9+BXO2LhSpQVmvoz/AUpXaqNxaV8Xr0OJ5yLgvaWQwNAz4ucZCu5hS
ydJsAgASrGCMIM+q12xtH3V1b1aCE5QfOgYLXxW3OYYLDeOFZ6nbkSiHKHr1YGcgCTP8xp4wa1jq
fVmjF2jfLYwceLky9WGqdDtNr+WW5mOQVpLV37Ymk/FSWfRM0oY5Mk19TkUw+YSStYLIrXSibVuP
XIZm/oAtH3sv6HYcfim9ewSfjSXHq8DiIlXOGpeqxJWhz7eswnUbcu2GDPTkFi7tcBF4JXTRDbX8
kHBVV2iV4vja4AKvuMjHFpEoDhV5vuC56EMu/JyLX6QAyCgEFAqCEihnBGKeMiFiPKNQNoSUDxJl
hBzXC4myotMysvwoNJS54sDVb91lFCEyM47JfBe16QopNCKw98SS8bcAFNKzhaXGF0j7f/h5aRk0
z1AhVEuRGEX/r1m1qtAL/7S64+D64fFfzktrbsg5k+jW4Y1/rZfB+aAhoFwFMf6pwP9eL7Pqg0HN
YzjDPxUG389LWcJmZVLV67PH6re6/BnL8bPK/odnPv/+l3JZ8csiU5qUwJhhCm6kIkMVJnuF4hpx
Dy+zoi83iuRo+Mmu80JiALJl1es3cVt6dOEgseTkFIjjRvDMbddYu5HEOQnWzrxbB7RZH9pK3YJB
cAqBA9EoXQBHtuYbZBdqp8IKzo2ig2b1pO1QeyQ46LDxRObCuTcx1PaagpApypZL4VN8a96plEti
/NAiVOSzeQRQkrGlpjk0gSkF3x8d0yhbNS0CBVQ8o7yVSk9dTl5yCbt2D1PhRTJmkYAQ5avWq/eF
ET9pJSSgRKZe70vRZziREVCstfGKLeMfTrniIsBWryhsU/4NAAoZ75fPBEy8Hx7//TOh85bGDM/s
a4Zc/fCZMC0QWCiyKSToMX/oIVn5ELMKeUv9xVovAtnnE/j/sZ7M9pYfPhMQruhjYUQD1KJ/NuYW
88tnYrSgUvGmz2kj8sJtrerAOGMlFeYuqfAEZHK0tyhI62gkpwMPLeZmVZcOA6kcqZWtdL95iCou
FpkwadE4d6a218P2nID9VaTsprf055qJc51mN5NoHClWbKGq95We8VG6BIFw7gkBDUqLQJ33eOwv
IYxfAbUaR8j+y8l1+lsT9JU4yA/1p28WfM3Xl8n6acpXgsBShLbKKMQbIMYx4TA1aKeJ2J9K1JeT
KTEBQgsotPtsREOkaXd6lO7Hpp6TQJFtVtGNP+iBXUCs6cPmCjzdQYgQEc4xGrI8+nYsCcSQRtnR
M3UCZuJjOpQ30Gv2UpV+NF638SWEsQOh8ZpA/pCeQQeJZJltfpbttEJ+VDJuP5ltfyfJ936kX7Ia
p4mEfy0PIzdkXRMasaOKsFuEGGhJ5MglesJ6VRLJ3WKxXIlAoBWBNJchWJKtG6NvSe7kMNx32BiN
2HwkSZY9yLMO2DrhZsbYvwQKvDagbo2dsTUSARqycYo1OvuxujZjdl5FeI+j0jUHtjfBHKSSit2N
50F/NUlrqTD4eAJ7tNG8VQBxFZG1aoMS71tcfFRmTDNT1U/sKlcScUENvOpqhKzgG+NkC5PyXuRI
vHO5XKFRcJJBWKVj64C9cuKCsSH7/9tWSKEba1BXTXSOzFM1REombWxeRPeSUrFYqD3RURPFcLRJ
O1Wq9KSE050XYgH0sSomQe85oyo4iWHQ/SFCr+LuPCgiPEapzjDBTy/qRBhk34xuIteoH1nchApy
MH1kmBrn1cuobipmkS36Uc2qQSaYKHCVZngWO8VfZ9Y+TqYDaqJxgfOR6eZM8Bo6/9Dh4I7DSnLV
zLsoUv+Uq8lrB/yrmylgFjI1syRNqvReerYxTUpSUQE4TI4S0BRy4ODM3VUzW4w3ylVk6UDyib6F
iMI9lW3BQ6wUhsYlgAQTTFnhsxgbAJdNQ7HpZpJZL3Uv7cw204th2QI7gxjryj2zBFy1CVuzYaai
dW2zDsGkdcp7yuVFgiWdpQy9t9tI7XiwgKtlkgjPWu8dv/fjZU53PM4kNgMkmweabQDR1k8+OQ54
SyPgbTUQN/Tlq3KmuuXg3eqZ86aNAN9m8hsvKlsa4YFAk4MBHS6cMXEELIr83Gs8ukyaRGs1Ktis
/uj5pjkXVIQvkaXHIf3l1PuHyD8S9369m356/Pe7CRkVVSC7GUozxFZf67VZbECBMm9ZsPegaPhe
rxEXQl9MDQiIkXvte38LgXG+x0w4jKIFe/a3+lvWQv9wXn996vPl9eVywi/rxb5cpOsyVV9qEf2K
SUwvCu5r1Uf+bQW21YquhPpGDwo4iIA78nxZCOcMuRNNrjbc9eUysI5kwrEzbAw3005jtolf6pE2
DV79GXVLQhhqRRKqwZl9LxmrpLUxUnvjMTbtfvCQ6pQL8pQ1+OoDgKhOXdfxKogAVNDgoftxqKaI
D7ZpwRzVAX3q0CaSe8O6Z3F5kd/Vd8UB5PL5Pwo+u3FAyy7VVb8Nk12IHw+svU1Mb0V4yU6YaRJg
IsGpLQh0yo7JjZDjYOJjZJf4Lv2N1J3wjDQV2x9HHret6x3MAxKs8CNgTdufWcZW/YIgbvG67V8l
zNnUjeRtgmpb4JgI7aZdsvaervtHYM99u+AgbV/Vm/G1+IiIOhvDRWkXTFEJ3+RJH7LkUhbLqLuS
+3UaA6O5EU1XeSliu55RkTb/wp+j+eUZ50/je3UjvDQo0OVba9cdFcdaKnvGktUb91p3ETErJW/C
Q/s83lUbfat+hNcs/AeS5B5QfFeBW2I+OiOVQJgRXFCAm6MrGo6BnYjfD5zhRVOPAGJX+sZfqY7C
2WIPL8lACNmSaOZN8qrtpYCxBTp8x7rHFWGzJUYWwZ8lBQWFPlnrDrqJLCBldRl99EtvYS7HTX8E
UuftMBn5dn8sj+FDcUUGPDzMurY9WJUcTXzDG2M1Lo1VvhFWYD9tVl62ulfcoiWLsFh5IGhQLJgX
/c2/9Q/+rXVVvYS3OCMLPPqqA6lTuFbQman3nrHHbcVQ0HRjanosTo636XbwXU76qdnpJ/WkXWUv
xU650kFMI3Igy2uLKROBRfKivzVrfYOYTj+ZG8EtSXdvqqUZgGF/9PbS1URmq3yUq6NAv/02vpXx
MojWyuAOGFO2cnVpG1fQluIs3XNlzF3Jgkl2qLkoejt5W0HFlFtKtYXyoX2gaSj6a9naVAIkFvJv
3xpO8Wc8nwx7Uf5FjDUv+Uv9AgooxgPC/MeIr+TmncvT6g6Nfg+ULT4yDA6Hh1jfG9FhsnI3CZa9
9UamRe4tVOE5YLOqx3vlo7kDTzq4JfYTTxoWQbyRpqNcXqLQLp4xU1GX+o/Dc5aBUGm3Es8pu+am
f8D0/0zMhIYjg3rJ1pDjtNemsG1LMtkclALEoQWxqwnzK8oLhcxuXvrfCicYM4fsrO68l47hyO1E
klrskG1WGIqdxIvqEDofbzhZF1AuFvLKOyQb9cw/98kemRGiItLjz9ID0iG/XhaBo1QbptKT75/K
wDhUBjezMsp4ffl1eVnV1YEY81iwuamdoXgucDUnBZHgqw5WTjW3peJC3GVet9ctkrkvA7j5P/oG
5B5SiEIg9JYG7V/Udar86w348+O/34AiXxgtMfM4dtFf1XXzhJcwM3Dnnwb/r1k26l8gi9niAZvh
uvscZnybWHADfobYzDc1jR3D39/QJXwiBn5oz+hYvjx1LtUfb8A2CuWxNcQYdj7rh7JR3IkzXNeJ
whW9EQhHFIEcsWrzbOnZZRQIrymrUVj41VRFdsmnuoM7kqFeG0sCSUrfEQ1vqQ2DOynqSqwrR6O+
nAZamCglPZRJmWUN1kYPR89JJfGUZ62MafVeJzHQDAo7LZ61MJo2yqA1eF8xoiZwjLrQkbxrz0TW
E/sHVmYvcd1tpiZgaPps5SO03dfAe9J9j6zyKT7QdUpsEtvnyBSQKA2HPuu25RAug15c9b3GHpCa
OLPWnZE44E08QgnkRUfuuU/e7NhVG6TSlI+MpXXWc5m2mcS9adGvVPsWe17YGbaiZAxqVRJqgtHJ
Uu0GRvOtrpRrfhB5f19jexy0lfqWWoCOt+YskcIm3HTWLpf7btGMb0PyDn7NHUwFFKS3CUHLe4bH
EYINDFVHHvTXgxQMtu41bmZ26y4W940w2E1I3I8VQ8KZErc3oIQlPv66VuvOQodcajKLndzhG5X6
O/ZR2ziPET/iEqu98SOotIdakFdl0HGExelzo1H+krDNjpJYndpzJrxqSLHX3OsAI7XyjIN41Yz5
oxjr216ylrIRXscih1HXatd9YqG+JsMMfHtKxJCAI9HPXuoY/leU3Vs1il5Lh7VqAKquchAzWFAK
uvtiWPE8FtguHxUDVcPA2yPUNmpRvTRyfUvYhmumT4berfUePlDZnmo/ZQOZO4PBAlhCu2yVd20y
pxrRDA1WtevI31XU6CXT0q3kk0FmUZdZTJrJ+Yj9+liaw6qCy6IN6Du7VyDtT5OkbCJVfZ+EEEhl
dPS78FYeg/suGDidvYsRx5eRF6NExFy1lxodfagMC83fNsg/KwkbZaoAlAcuurNMqp2sP5oGaTnq
BGnMOKYjgJ3GX/Fxt/WCzq8V4bmBAmWt3eq6m/qK48fpuQHnLZUCRulxobP9q9sbBuBbUolQzIVX
0Vg4pVytpHhcRVxRBTi7rCjPrOdYN8buKDPNl/313Jsbrb8MYghpLIW7fBXm+GfkHrcs5Q8CIuJM
hZWcv05cvnM4rkXCZzKwWCE+ZLKWzFDRt6Eu7IVl22fbvCvvw0hddnVJ2vyjmQp2qj4X3XOtCmuF
lXJsyAshM1DEaXg2MUIK0jauH4GauE0snivTMW6Kah3MQaZ9svrcKAC51fxoi3vV6VvtJVYaO+fv
jZN+4akCevKn3MBPNeCIVuN09SdfTaoo0wsBg+YK+df0Dnq4n5uzXx7/7WoiZo31IXfMP0nmyDeD
xMw4C+jCT9Jv5CVzrAfryf/MFL9dTepfzNmRqxhoWTDtaL8lPlFmhvVPV9MPT137qTmbDBHiTgz0
lanMyujnsVamKvf1lLrN9KZ27CIz61x1YAf66XHsX+Natq08kO0mMh+asi4WqQ/SjjDBAPWpUj1b
5F43Kp/zUD5mKvWpQjatZJ2ssV4qQrAh+vG670ynGpjHa92xiyTHoBj0DHB72LsaqJhmkjqhaVJu
nVprRmRda6OCHjszVnGHBEAWZmDVShUZpKl6dCiQ943xExkTgHI1HXX6W+mhUmtZ1tXTndHEK7Bj
yKkfA6InOutKKKqlHHhUptpBTltYnB1n17XParVP8JrrylKemGji5CvhIyTo1ALxzSQ5RMcRy0hn
F+WItmOmg7m5aMM3GfB+SZE5TfWNUQIv45kptLKtFgBiKO58DmWFECEj03dDaVzntTWjTlwr7c7l
sI2bxFiwsK2UNatet+Ccakla9U0WuXVVQeSm1q/NY16Lm77OoY4R7JRPS8Hyl0pSorQB51wUFyPI
zuGkbbsSAW2EM6VMy23b9cvKQuyL79ZQxG3ptcGiGPJ9NXT03c0hLzj+kytIz+6g+M9jW2+BkGxa
3ePSSnGsFFrvEP/sqpI+2VmTnvT0lYDIY6ID/FKt8pbIOTS7OUFLXllvWismOgCINcS6tVZIq5bl
cW4+pROKyCGu7G4wUXlcq6yaJVbOWUHT7H3wzgA/Ue5yFtORlGLwLueTfF8F1aqYpoU0b7JbVtpW
rB1hFwMb8ICnlocwHXatFy1F1uFjcBXr3qmjrZhaxc0QPJoE81kebxtlYhrcusj7MhpiizW6lzI4
ZJHosVBsWCxKzAJFEGLl8KDToQlgaTStPkf9uJGRScn0XRVr4KpM7BIZVRvv5YpXwwr3UYF93ugJ
fSYtFxynWj2VjGOTZOISVEktSM6Qf1xhVmyFt4NxsVBxzduiHlVXgbpLQuU1ls9RU6RvKXjKmiYs
lG2p2admf7CM/DnoH0csanVbHtXw3ioMSBrYNaqeHANhkaZCYfspk4+mO3i+YoswuePsTW+VZUzY
DGmKRFg1i04ScZOTDJ4FG8Po7xggZQu9I01gRLISh1ee6s0SsxPh6DF6mOROM1ntJi22tgJx6hRZ
GwYwHXxnYqzJaze8q172L/FQLVNJdSha3V6Jn5VB2UlwCefccr1VN4qZ2R5YIiPtFkMrLHveOk0i
XjcyunWA1EI17afwLiuaJ1Wut4KJXiztn3U0ET4Pq/mxZ9jio1ZaTegsMyvBI9/Vtxk1n9roDtOv
5xpkS8DgO+kfESP1i7YWnsRyZnHiudB496Be2HL3EYCurXGGwQrXVgWuaMK14h2zV6dseGUxMURR
us7jgVD3QxUhIAsEfA/NjSZ25Fk8ZGg0UqXYT37uikN77hKTUCDjaGEI6drqMAXxHz3rZN2M14k1
Gdcpe67/PetkbvnLdfrz479fp8QpWBKrNvnblvmbltP4S8XYrlLSzUhP82unBwLOUtg8s4X+z0X7
7TYlNRshO7NR5VPJw4D0Nxo9yfhVgM53TsvIF5xpop+kzy+jzilQJE9K5WQdStWynsfsODifJqyZ
fWudeyEo3caUd2WpYHfOfJMJATsjLVvHCZSflGSppEWu2SXSqpDzfahFK1MIExfsW8MIozsAfLu0
VrEZ43TTpNK2agHbTD2f/ClpkdLMMcdKjIXbiJmqfDRNxggUTyL6PrlH79cRhFLfRSJcezHfSoN6
BxVgTbLAamRfk9X1TaTjx9GI3JL7XdeeIjGDStOwiWh4yKsmd5ekKg6tDstBbT2yhdVtPQB+85Wl
7r0mlOtB5Z3TzL+OI+ZQsI/SVl02JpYfqozWH7cSoVKqFaybLHjOe473nhQ9WXRbKNg1ohK9DpzI
YEZrVRH8e2F6ClIT07ZRwIaWgEYbduJPTiuCzvNMRjQsmaZywTm6aMqdBr4/rA4FGplyqMm3R7ZU
PCVSSIgrTzkBedKYdghV39BviGe0Aww1g2ctCql2aoOsv+m+KPp1oGsQS+5yhdSftsWP/2F6M3pT
tStrL3LYD4Bg5E5GTpBsq8xaGeGOJNJTOicXdCfu2FUWJKeewZosw5jC7yp3GOflQrwdKszA/TTs
JL85qHCIIrY4osB3y1qSYBn1yDM4URnek4lBcyjSyA66dtVXvJECet/+IhW+21a9uhED3wNQU2Gh
klIdMol0G86nqZKmtlyaXNPBesJWO7BoRN9pvfL9BdqoXVdecK0VQbsmmu8jlYZDOrXhyrL6THUD
8hVONbtSD3BgVfWlvPmjuwMQaKbO6UKRLv6bS14zfj3Ofn789+OMfHYdMiUOGW32yX9f3Rh/EUlD
ohZ7eFian7/1bXUzH1pskazZt8+0a1YDfDvP1L8gWsokoALg/Gwpfuc4+zyufqRysK/6/p3/4pLX
NYEYFEwRFWHDLeP9vF1PepHtas3cNdm51HHPpdm6D4Udq3cGHTMqkTDzXqb8TGBATXpI5PJwiGur
YPpPpjFhFW5rZrdBxq51HM8jYPJyJIYmb7RzQLSHD4R4jv1MsvaNOGbOSWEZD76Kr5whQtbYXWVs
vJiMo76/5IqOM/wgQ5EUhaeW3sAn+DQfr0yrPNdAuRphKxnDJm6mDdDjjVkQNoe7vRLPWU+vk05w
0z46HJyVTK6G1G7KRt3VLE1njWMSaVi3B7TrxODR/gtbo4yGVYtNJzL0Y21YKHqxv0fmuWybudww
butGWyYivtJSbJQZ/0lcZ3fK1W3jlaQ390JHopP4bgXWNo0CZSFIERuRSApBEIEECNXFaE6OKAr3
hF2t1IcCKy3AT2smfwoFvsYYGCh5LPdjjGp5poRawIelMhBwzuAcDUGJZuYN3OhacqrAL89SHjBY
oPahAqJyu+p6IzvkZdpeMi25ziyjc8wygaUx44aZN7z2MyNj6g1XVGGxQdbem2pxR9TtI6mg72Ei
MkvvWmvJeP49D5jN6HFkXbJEobAPOlT2mSViP+0mlAZtaq7/7KNjHnlrs1lbx2vyL5WQ9OtgQf3p
8d+ODv2vzxRPFMiMI/5e7X6rhHSIPtA8gPPgUmG+8GXrSyU05w4z6dDUnwgb86kikeBHlYTqebao
/8bZwdn462Dhh6f+k0qHUDkuGcWIAOlouD5MqFW5eov8fk8VlIJjeyE29qAl/abLcI1Y/S7ocgM8
lrnRmwpqddHe6tF4lCMdVIx4EXqccrFv2KMnLkNu5cl/znzi64DmWNLcPvTOiA5mwDeXxKLb+fcU
IYu+KRyVTsfr35ryqojzK8tYTz77WiseKWl08jtjBTJDL436ski1TWBKL/HAHDVR2UkZ/8fdeS1J
bp3N9oUOFPDmFkB5X11dbW4QbeG9x9P/C6R4OENSYvBWCkqhGbJZNWX2/kzmypZpo4kzVSxORgfa
m2F8bg7rjLYsG/HtspqsJ6BiqYPkZyWrPsFZkpuh49P2LTNEUo8xDm+aDFjilFxr+VCiuFLDFDcD
UC89kU51MBAAJ64zwzsbYeu2s8L6KqnVlj8YUwIf7B50s8kxhtKGXxg0F9HyQLuvOXdDGfxv8VLJ
u1HUloW+9D1tOwovsgnHdYZ8NIcxW8vTiSay7yVSmyo3Ch/zZB+I1gIo+tFcMPlfSDQ+c40CP6/h
VEz9exoobjPGuDZa26h1txeqlZhM64zhfQc4KQY4LoP7am1Fu9YBkmHx0ONCD9NLHS1EgY3DVLtK
hzZRytdBBBSkLt0Sam0cfKrWc6p/qHnpCuWnZNLe7eUht6MxWlXpuxe/QfZddkV1yJPboFhgx9e1
seTm+9ZCimjtoYbKLhPtNE4r1XyIk2vB4s0Qn+tq3wfBSggVYrFG+APBgmzdVVG8alBE+ESu1AEL
c/qBFXLXVvpqwgbdRvFCLaZl6OsUSk8+LnNyVeAcYNiRIYJ0L1p8LXNKYbPE/ozqU9qM1Ju9FzKy
CVi6PtAwHsIJKOV4jGOV3EBrZVGV+rWw1MpF2H4z4kFZ/pZ65yLs6MSRfotfsYjInB35MGMJkM6V
D0wbvKbbyaTNBqimomAne9/IQvn3ePmK9rxkl+2FB2GI7dGi/zbkY8dgIRvKA33FI/fYUR4xutQY
GrU2ueOV2hYsHZRguiuB/llPwrplE0FajcU3xYIxVa26Gn5DhKFbHfA39SWbZDbuyTlqLSiTEE3r
ybIDpG6CwFq+00qZSMFy33aB9YQnpiaKh7a+Sy29XWbNlHbL0Ct84m6h4FfFQL6WNsHHV5itAb05
az0RNZN3q5JkYXbBqvAQ1LdPkaRStMduGgjuVKF9EKob3JddbXwQGoC7TWiO/69v6yAL2CKsB5bC
QPH04Q1LK/CUYtmri//tywZwCf32rICV/s5Co2l/koTjkvz553+4bMCqkxj9J5gTd42EJZwb7t9q
8d8VRlwoGCcBl4Ar/vdW9rcyVfsXFBQJEAnKWGjGrHr/wV0zj6j/WKUyJmdRq6BVwpv+83b1988D
c6uqBTrm71NvLag3ecL4Iv+acPlTKPmP+lP0Wn/xeD++Tn+42QTVl3K60mjdiHyUa63+IGkeykKp
JAcpnVs8D0UjY7XyZqZwCnxm54Gpua3F5rXh0EOtyj34UGWFkxD9ZyFIaWuOOVzIRvhGN71Ia+Vq
DNOx8/KtpTQa1jgV7nenvE2+4DmRkUL2zE5RXF8sofsgm+C7MwcUhvnZzIl+zrwPoCJLLJSlK07k
9jVGZjLkG6adogyHinARLfE/auGmG9HNoPImnx4dISATDncWUEYOoI3TW0Dn0cA6KUvkmauUQUCo
z5d0ymjUWhLjyyp3byC575R821GF5wNz2vKrZApaiLsy/vSjp6Lc6UN7bxXZbbITBr+oYjphfoSq
uYzHS9I8o+0I1X3mQVZXPTyUq3w4aNK2lQ8gwe2pep1SoJ7eBhrXIkRVNCrXhNE07iA3jjJ7UneD
8iUYVx+ZqAIAuNmkxcUsYfEa31kebDNlZwafkfXeF/sqYRpeXdJZ6MRAXgrRBUWXxK/tQX8Py4D0
jiddf/CAdoC2X2pxSCAimhZcKFJ7GyaWGIRmA+LKD2a4t/x1U38H0kjHvZ164LQLizA/QqomYSsD
9iw++/hU8fTV8YNZN/IlWF109bWHcIiE3ojM2i8BgYwSnFRlqxSPmsCupX0J4NMQEVhwUgfxQUZY
ZTG81T/zxoIENuJXfY0TXimEbqCyFlX8nCoHBSePaBCAUnYLIyVLl8vSJA9WjNZdRO1UDsxBqzXY
NlKaMJg+WN3aZIdtZpITANTwkRJ5pJ9X8iYAdhy+Jv3BCDdxctCDq1C+hsJWnFhLP9Io/zIN5tMf
erordLUL6n2ibOqQu86y0GpqNxNxtEk6XLu0EtFdhzuDymwavswAn7/Z2DD1+WdjOzcKR67fPH7p
dWjuKhD4Z4WeT+A2nGMn5yQ47yn1O0ejLGqsU4gDQi4rgK5sajA/ZcFLaKj0HxBV+nAxGv4ypnDy
B5I6GzRDQ8UjDsZHzjLU4wtZhSZUheCqVPXNwLJWd8WmUusliPuNVD7XTfpcmQUkErQXzIxMVMzk
aHEtRnyXCdSc1HUm3tu+g2nwrYf9amBHHHfXCoWzpX5V2Jf8UHeDme8wCe5QJvKyaePiXPEeXBCM
IAYQD4LWn4VY24ZoRnZ1l94r1Q/4s/dw8Q2A+5Zpvgj6+O4TuSkH9S2PZtVA2UWOb1T60gx1j1Kz
Ix5lnoJLoC3FubQNxHVJpauJR6EnezrY9H3upsp37z9pwbQYKZFRxDt+3TOU8xfWIHOkkGo5vkYU
1qM6Lcu50p6z4otyxJWtLvW0P0WU5MZcmw8SOQoTYDet6HbMi7aJ0m40ynnPf5/yGOI2ZX6hPmLz
BJ4J63/pDTlUKMkch18VUP/xOP6LNsOYdawy+h2GIr8gQX6YuMZ5LaUeYVrrGJxvP5P4uhe//TSt
2/90IaCRdYUlhDub14Z51H/zhmnan7vOP/78b4WA8S/2wXOGAJCGX/CNPw6smL2DSgBYJpPo/mME
C1MpyhKQjvSjDLUk3sTfKgH1XzhgkGVgkvmFcvaPSGay/GeWApDKH/7of7ibg0wSaDzTeD0UZATm
Ojg/atR+Wcj6UVerVSMi+pdzxR587ZF4X9sXvdfaAvSYhMlJEqfvSLJuE1EnL34AbGuEPTSBM4xF
HfUQ010IXVaKxrINy1M1ietIq5ea0W61nk153EPeStdBC91leqwzeRMboS3Iz0bIkCTB6FlQ5gfV
sREziFCgntJ8aQ5cBoLkRJ5gNz3i0emecbdpUeFKCsJCeM2jnq8kzQSvMrrgemHao6GVS1Z+ZLRO
p7b/xInDBCtaJ+zgY/wVmmrZEhD+JBPXvhWvYy9xy/IBCqpTsbAsEZdFmOPIUHatFhhqP7mRYBBM
GK19hJehUiz5stkMglZ67Nvs7YGeGfaI2JStILvg7jyx49fg2Yymvhp6eT+J7UoDWRtN5rrRVIeP
w7WGdTII/o7jcOkFLPQM76pn4z3xIG3mzXfRjGjPLFuRs6+e/qSptLWPELvGKJoYZAxW3rxkbfnh
ZFnLonAr5CG9My9UW0czJ2JwrXnCFM+zpnyeOvW/DKDyeRbFeW3dfB+YlMygqp4nVmVM1xQwxCpT
6cViqFV2wyGJ0Y0LFnyDgCO3YQDm46hzrHkmls/TscnIrsU8L/PqID+S8Biu1dmU2stdSuBn0hLo
wjdG3U2huUM5sYqGbMdu/S0q79WMehsORTd4qKrM/EaxDAzYW3dhhJr4aIYWV2ZK7in4HGNqj4Nh
lmcO2MDWwvTcK/nJTPRz3pfnuumqBUbxTcC7aHq0k9BzL00NaN6XlxAsaamGhTXnslRI0RSg7HWm
HEstuouVZZ0rYrVDS0jdurNe+1TfKk2+65I2XhamtgLIQWxLrZ88kJYqZuOmxgADQ07O4ZRLkevx
CoUFoORa6UG7Tf5KsAAeSMB2ocSnThEYj7oZnfIJNTHo+rTk99oB7jppqGkgr4Nyeigxmv9vH8xM
5BCoGiL427/dJMzQgZ9NuyrEx59+/veDGb+jSlfFMmnG1nDw/TYOZJPARcs2wZRRyP7yt37bJMyn
79w4SRzBDBJNrBu/H8z8mpUEMiR1jsb6RwezxAP9uWv68bnPk84fXSCk7GljzH/WbY0U4UzEQeYT
CnXJOGDhdz/FO9wK6Vph1djTx7/kxq72gNssDPORuoGjceeVOxN8ibgavG0AYNV6ZD5k1BtBdnN9
mTLAHygzS6YuYXoI2kNmfSntOmw9ElmxnW3MfAEdxhbFt88dbvj5/4fhLXwixlYLzt0LM5hJqi45
Xc706X9Lp6EjdQRuE1aJbjpXWeSKWrEZkOcKnMADFR2RLxFWuK0v3yr+FeDtaqrhoHF3JGYx/g43
/bRupqNQbwZvQ3CVp93qR6VZs3EAQ5ZYb1P1POQ3eLY9fd24RSZiDdgnl2JJ+b0OEZqEElbgE62U
NnxHmWXX8q6QF31pi+k+9K/A/3uiDeoIhuKqb9x+1MlmdfruQTIudffC+EcnB9J46JGGjCTU7HTv
NW4ixLjXqG4cU7kEzcIqfSdPnohqZUctx+/Uu2hCKTvjbqOUnevJnwxYZW0hZTOvsBXWgfo2+l/T
9D4Gj0G60Wq7G1HCTBS2OZl86wi2L9AhMf6Yf81rneiJk3IPnrMHQlMmvB4yXiC8/dHoqEG+MtKD
au6zNnDURw+zCxKzapsTs3jpgPsyhIwJM4nVlccWg4yHPHxWxKc6e4rLXc+rihBKRr8EH4FfWYg3
FboSWwJ0AXWi3PqRQxI8rMKjBXzCe45Scak2S1XdCt5Kfxs2FZMxu+Sv2m5u0UtMSGVnBy8Nrw3W
F8Ro5O8Msv1KFCwrHZt0y57k4c+KsAOP/t1ORfiNTmztjGk3SE/6G16fNl1rgHVs5QifMo8WhLUn
T5nnpL3T6/tiR+YJEE0CJMmRBqIIzmwDrKLKXf3T0/cgOyMCFgsYnm23ZskeYCtQ0f58+DSvo/Al
fRfd9+hvA0p3InLpnDTc54uSQPdUwcBKIohKtkL35RkLUKIFaJ3cYa6pEBMRP0o1kI7n63BbZi9g
QFcCDmBL0N0x36uEmFRIc7ul2B26XbBkWt87TfftocLrFHqq8aNm3jc5jeVMd+keYd0IX9TAxXek
Yf1g8A3ix0A99tl/hh/xSWcab5vr8pzeosmGnikdfPQ7OcYju7soXxNBPHbKeOHJQsL30X3UVG7b
4dl77J7HS/7Uv4PPNLbpXrlilwFbiu/pefzIGQvwUiRO8W0EzpNwIETHv1XHaZHyrV/Iz97D8J1c
+1P/yYPTJz1ZVD6v9Tl467besnpqH3G0mpRudg0780D3Jp71T2JY9FsFaxKGNSNglNu8xcCSL8o3
mUD5uXujSEPFaHsf2VtyR1jEFqz67hmWVqQYufCu+jNPTJds48JPKN/01P7ZukT38jncS69c7+qL
cPBv2dU8xY/VO+NWvg0ypjBboi/elYfo1D0ZR5isp+bOq9rv2311r5+11+hJvoknnlf+IeLjPulk
MjvKBSeUcDeIPpLs4D6zuk7dSPKMAFrajq5IiJU39Sl+QJmUlPZ0YP340T/BzZTfcxdd4LFE8wFZ
g0oET9irrNq0lcouOoHt4DzcpQfzLB35FPXZvowWaLaPnnaOcCoxn3jrn5WLcknu+KfGTfMGq48I
wiWpN5TK1b13wzOJoJphx7zxlwoLGa8YFWmwGOI1UXmy5LaKg3Df/CD1TvIWs60rIuTJHcjAAShF
XBUnFcMk4vPs9hk/AWsZaLGyYmfv/AOmzNDAju4sI/IPSKrW0cuc+HF6J7b5U7lOJL9Iy4TJE/rD
9/JLAvQA+DTeZeVC1Z2r/6gXNoHxeMr6eCnfAmK9fHcsZ4dZTj4EvFUEX6rrveRf3Vo8WwfEcOaz
sCLKVqqXo4ZiczHSOhOCHbg+MVTwvg0HV8PEbZC7pWVPF+W1ucvPxVUmWEt1dNSHZ07EmR4hE5/A
RMIxSdRBo4JSnMsD1hvUtDVCGYl8cdFFpkJVLuMcGFdM1T3vNr+POoZf1Pf7snHG2MmO0ytHenFB
3o03qYl3hr8OJ1dQjnKxUhpXVlemiLGbT+hS0fdVe2DlHTdnLTwKiFzkNSu4sniibBTldWLeqRLR
hmq4mLSzMmwn72sYuEW2Na9sdpWV9UB+A/6/9ljFSJV2endm/eOnF3IQdek9RPTULxvUNK+YB/r3
Fmmej90T0/UWxCR/Nao9EczU7Lyjek2fssfkIuyNvWKzMN+kV33RX/y3fBG60YIdxxvtxZFDZ1Hv
81u59HbaI7d9+hC62SLaFdtxxafsJGz4rHxUd1LmF+OuIl7I32uHNtjFENXJfnrzdsQ/ffb77qvD
o2IXq+wSn8QnddetuiskeekwHcI51sYWcof4DFlwxvfUWmqbVnr3w5em32Der1bBK5ZBsuY5sb6s
l2GF6Mdu+69Y3RTRMeJD63dQAPxiQWBvTftGEHH+wh0ysvGHIe0bL9LJnzZBs7XSEwsWUWYOiZL1
ITGKVeW/CaQ3WfK9fWvifY+BEk4w40nTmVdSCa+bAyVJ/s6wgvzCnK5BYxOHUbk8VgCcegPVenSk
B53hWuHgkWW42X0wPmRFH7LiQ2N9xdyDVRP7vERMk4XQ2WaBB3DOcDqWbiNKjBlyze/wf5iC0gMI
VCRXk4Sq0Eleus9p093a17jjsl2Y795TgBKL3JIXVFs74Xu4q3gTScB6kz/kZ4Xg6YWCvzOAcc0p
RTYbBwLZZ9CQOSs4EFm48YXga1QhtCWEapaCO/1HxhN5zp+HK4eb8CY+CI9cBpPNKVfdqzcRYeo1
fDHeUKM8SIeowHzrBA8T7ks0dDfp2z+DgQ2uxkX/4CQNb8XVBwE+ya6R+0utIavUfG9lsKsw3JgE
OtlXGh+k3vY/QnMd8r0SE5RfW7/ethbbWj6Egxsjnt2ZMuO7DYE0SrPv7haauCbaAF9VYB7ARZ+e
/YBJ3Fn1t0J9jGtAcAQsQJ9raENZ5HKi8AEx95QYr1r+OXHo9kCMd4U1bHruSDpmD070sMDNw16x
FfZje4eCjCSQFaDu+ArqVvDKAwN+X7GVM6vfpL/F1ZPGmwENz8e+i5S8NjMWoQdMRHbfnfngek/C
yMgCc+hu3AyC6NYiomrM/k74Icm4Z8ddd+Hvxc6kPDfYV+MPvxScOr5ojCHS7ltEhBK9Jl9h84B1
qlrFWrDyEc9xn/CNLlVIsWuWsKbhinC1pbeEBZ0hfGvzawqLdtAfkv9tv4mBwdCccUgqata/G9DN
OtM/9IF//Pnf+kD9X7P21TBpBQ3i6Wftx299oP4v4gRULCfa/+eg/t4HWjoxT5bIj83Du5/6QJP+
EB8KcpNftn//ZFWn/wW8Rf3xqc8gnR/bQMNqc5nRB+pPnWRgW6foALsJMoQyfZFBFus25pQ4oi9R
1bnKA2dOVJHqPmBTdALOO9O7NgTiat6qDA/RuGuzVSbjBWTOlcKb5Ot1gyNWIqnNdiEPMIHtXCZI
NSx9VZkfhPn63J8M0LclNd9X+oiNYPjUi71OkgoGb0z3RxB3+jY0KCyv9X38rrxV1WziwW2mh1jd
wkq1pQ8BwjqZcG6XLyLpRLEbNI+ptXmzvrTi0ZX1bQkAwHdTojpt3JUV57UzfGurim3IVl8rJCG+
8HQtsksvKb6u6T0MN4i8HHFay3O25oeZPKTiweTkekZioL80T6p50PdS56pnVd+L3dq6xhdOpnwx
PKe2f7QUF82vVzyYC31hxofpVDz72SpUXkowpWKVALN3IBCLNQO9XdaSng6v/kgmS9et4mQrFMUq
mPYRMjUVo4Bpaau4fsXPOYOhG0E8StYc6MAsME0Ll3KYRmAigDjF+EziKPs0sSTSrthZGC9Mblp9
XHreoQBTb6xZ6hWcBiC0h2X3S1xgyGl0Hi6z/TFyAyM+9UypFgr1GgOojrlT1CybRHMB7KEtbJTC
dEuvWKs1YIR8G3psd3CmN9VDijebMjlHEySczXLtDy6T3egB4CBVHX8FDBFWUXkJCnIJdqkGBvs2
yfcqhoUYkN91y8vPrFmoAPk7e1bhGbuIReo5uAnynq1SSNKNCX+Q2kGCKrEVUA2DCnXj9tKEt5jI
bhmAIUl/VnKwCJsfDkazSep1TdTyQRVnbL6abQOKQHmfEH61ZyMUnIIPCBDW0tz4sG+rvdaBeay+
PdwSybZVbpG3yY+od3Sakf5xkGlDcQPiZGdZ014G2R255V8wPkpEyG5TMgNoG7p8E/trPC9saDFN
dMzyKC444JX0Ozr25ECYySvpB1L4Ycpvpmhb4ZauDSeROewU+aJPMcSBizod82athI6ufSYT9bd0
UUmJOGr9PtX3uu+2EhbMBRe92j4Qx/ZEUVQwqYWYZpGH6i3FBiINg02N+Uhx93Q2ZeQ+bIpyMXsf
nax05Qnz437iq4eIyCNkgWSkeiFmy2FyE22FuLsOKK4efXrkUvlulS89eCRQCPMX2m/l6vtfWXgy
kYzDAwkQJC4jbQtZUVZZT56NV7i4irwe27Uk3izzWCevQvCc9ysdTxHlW8yA5WIaj0gj+4iLzm2D
dTa5tCjjp5+/RjSRvLJz8GK7rfzn2FxH2a4MrqG18qtFPd94LFu5+trT+NR8Fdzc6J0EqEJ20mG7
3cB9l9pTbgF9WBTKQ6WxRGhspkJAdSi0SE3EHYYlh+szLt0JXAZJvwCR0p3FOtWnk9+b5oWot5we
clPm5OUuBRqb4CjR/3YL5StKH8Agl+p9QvPQut7R9Mg3OrJ+q4x39FpB8+IrGzN+rgkuLlGhsw1e
SiTx5qhTqd6H5pSigmeo1d0TdE0yzRs8+DSqyCHx7QGSeoyfBua5k2t02BdJfCaGN9c2Og5SK/Ff
Z2Q5n4GakU2jnyfKqg9jo84kESDz6wSNkknnfAMlmXC4lhSa7fjpJQcNHiXHo6idUo5GKyOFTgY+
9jgwE8+o55dAG9BHqVQQfOWC5y7ZZfU5Dd5lsOt0jzkFU73ED+wjQp0Ik2xfiCG3Z8kbz4wPlJ3m
i2aNaSCINt2Tdw/lVeovEc9GjMDvwQIE/LLfaf0Fj3PsrXymc9mTqW0stxnWSXuqy3UHLkaEojpS
EzE3AEsSfvWcf4P6kCNwMw9ZdOitTYFPXbYeFWkjU7DB3EBTgJzfNSFZByyP+BMx2CBBU7MAbD+y
LpfHHR0gjaom8TvYy4BuY1C6ZAWeP2tZG9UqKa+h6EJtMqNllPAtuCnGIh6+wVpU3QkIM7tOP8Y2
aX6VIwv//KlSPrpW/NVz9B93q7/MZP+grPnpsqZO+emy9iuYC8p8WUsu2rkW6OneuMYrC1cfcyKm
ae/lySy4R5xK+5vF7i/i8j89+KyzYa2oAMqbB8o/bHb1LEG9HNK/Gi0pfgReIRH/wpOHDQ9PXSly
JZJ0+/TD7vMv6HLGjGL486Nq4H2RJ80SpZ8fVRUioTFTHpU8RL0r3JBGjEDXV//UJXPKiJm5SS/R
5a8DiRjobs/3afjgek2pv6F1z5MfE4e2q5ZLWdoC4pYFZk6Htv4CZQtMO1TWhbclPYlDXCpcLXdl
YzVI24aPjmCT7gwiQUtIQrDLVRy7vr/Fl9oqLLrUpRy/xsWFMe9Yn6ZVFW5Eb5tpy7Lbaa3b669S
skBbmuiuQUSseWI+gCM9rNZeuPO8pQTgrmMdz0j7LNcrFlgZCKD+7963vy7xoCT+9hL+4Y0Dq6uI
haL5a027EpV36IhwU5S7KjYrrkmem27nk4pwE/L2rCiMHlE/OQEplzLnpseZOzbvM5lQeWkRhBje
iT3TKDwF1mPcYHMFUkScBwHVyUIl2jxhrsNS8bskpElRAySenARA7/NWQLiZ29Zsx5JdvaEExJTV
bEeUihiBY++AbnJtyRdSoh3dRHfEdCjy+23Ho5adtUyingDss6F2ODtXZX9TlI2cLX3zsbvDCubV
Y0KAEqersEQXZCEterQ4is2hbdF4ssbU3QZiefjQIXIiGh1igLISJxYbq7hftclebB35gWpIamEz
2mm9oFX2xl04PRjN1avB/DPVGpIHfD8NFY3pdsTV6Qu0N6LykOzy7CUenljZdauRVGoON+0ets+y
D2HKJSjAL23jsFoJngCiX9/9Ty/eDIwxukoTM6vi+Vb/V0WEiRHnTw3Xzz//Q8OlgQbVVOXXNRkN
zQ8NF4+o/G7G+QG+BgIHspouYwr4NUjn970bz1THN2n9m0n+T/otzZrXan86z3545vN598MpOqVo
/XwjDlg4bdXy0z/G1MRW8qplsNJkN5yjm0bUDOt2hbhW0LaC4zEiRnyQC1evB5y1lxOm+ieOlj0A
W1GkRQvcQOOmRsxgeQereBF7pmHveOA6rm75GSR+v9C0ffo16DfrXcCCw514ZnDkbYZ16Uju4Crv
BiljmGkf20f4I0/tcNNFp9VYFPhutWy3+pGghBdU7i98adf9Ovfces12a6GvGldf1Cw85J4gdYOV
OPcklvIV+kG37r/8EvTJ3nzXqdWjZabuaDBObUOEmpMDinJIh2qzTfTYRatBsMPT2gIycPOUdd/Y
WbwjXDH1KEEd2Vv0+u4waYuGVQcNAwJMu9eQm4ETX+b6rjhTyAUdE9UNfiUfR+YaonhFUsXEi+jE
9TJFYKctOAmXNegPt9ZcyCJp4krGadk/6iRiB18I/okjpj7KHaKGsSlx6UyQ56gWs2oVFWs8Bq7I
/KS41Vj+lujLMDQfsWkaVGnasBripfZBrgNpw1NykBvX26KEbel6u4M6Hsppk4pskfBVUj2sJ+MY
lI7PjB+Iulu5d/4MyMuhcUfqvh1cBOa8O8EuTXYD0m6nzJdXcbILwG3SwUgZT23afk1XqiZPskPZ
SIx5/lXNsUIU9FgfyedcTTuV3jY5FTvizSz51p/9fu1t4p13b/oVn0b4K0X/YNWLatzFEEf9ewPY
hB0dbahKSQ5TLGeI7orjqaEbBaxsQmBZsTfT1CXXXAl0oXbES7+t6CLHU8JJnS9Rm3WXCJZF4MBD
UrgDnviX3iOmi82+JrHB+1Dl5TK+lJcEksOwiUAs9C/W1ZSWak74PMl9Z95nWkDDtEdqw4Q5I8lw
ZXo0nmmmCSZ+AivGbF58ys0Xrk+JYDa+Pk4kXOR4pXcLzvmapYTlwnQVkLUiuixA2LtU9fIzGz4W
eJ58lCN0NShWFnXLhNdmHgxX3mpOE8okwbCfiR3V6rVaOq/6VnxNHr3UntQjNUmm3Ot0G8qbLqGY
3GS1S1k2GR8hIW/+znrm5aWqmDNaMHEIwiPNJiYZ5CxRRgWL885JIJFaZym4FrcUU8ew7eSNjxXU
e5q59M23Is4iXycoNr1qx+ZChHTYOfiM7YBmoHaSbBkJpy64etaTKK2SbmWZcC/muJLVwASx7K6W
fA4zF6GRnRSnhNs1K05hcKm6bdzu8/qekalSfGXngp3dSIWcyICI6AKZ71NDSdoJKKJOjyAkh278
rOgbUr4f5MNE3s0fTTs9+CEF+kKDT7ChjS6uLbA9uhBmOQiz8cr4rwadABY++nZZnLMY6WBEOpmE
jmaks6n57mBkWVgNGoHQTvkgS93dREg6uWNzylH80CXJVHdNuOStbMvXqb0PyoFPetswB2aIfg1M
B7NveavHB6U8K3NnQnQlLTq+b99JoxNTAUq+vnxXWJxl0k7Ut8hl5pRCemuRZSMfiAJXY4DM18k5
XVhjkYagH9IPReOs4fvlUhIYoPn8ZF7wYIPJkpVJE10y9nWCxDU2afsQzTsHQqQYJ+2CxWiHy4qG
1GD+gfNnL5gLYrPMfF0Od6/ZsXldNsEmD9mozEs2n9xKNn8jsesogKatgiy59zcRGtTi2QNquOF1
ntQ3UT97UFKiY12Zb61I0KK22IZjtqoqltrE3toiG/HQyjYK39k+7BeWQP4YY7NWfLD0UnQJfzZs
GZtN5HNVdF95hV6Dpe8lVxGIxSTsWiyOozjaSohLieCV8+x0z6bgNKK7MDY/3Op/UevPRID/djfq
f6BmJ2mYKZVGe5MY65AnpmIl2Rr6loBJI+UOAUWz0fVtkC//+wPLf6FSNCwVzy8EHwL69JmY+sOl
bLah0XYVD+xL277Z8zUX4I+yegYWlqtuuGrKVYM5gIbhGYKb1nC+bRCRXYJ+44m/Wlz+Y5f3i0T2
DyUCBg2QQjJMofm/Pz+bnpy3ahCo12HjCyA868bcshXUWuxtzHBi6m0zZKah3JToMWwV7p03KEog
frnyHwUMRDX17ouafRfI2LXQWJaU6R3JHAZFpy8I5ysfNql06suy3HJJrYOHcJEfuPgaPXS6d5MG
p7gU1oOuLvL2OVK2jXC0WjQ/Cpkahr6SZsdEupfwE4dbGQ+DUC0N0GHsiRLlZmQqWyFBPQv+QQm6
rUlZoKrIC85lNbj/40WvJqM2E3VN1ay/2zLMHfifit6ff/6HohfXD1wrcuNnpsbPWwbAwmTtKMA4
zD/KgBWq8JmwJc6xaTze71Uvv2eoULh+LZf/kSFI/uuq94en/oePtBWNsZ9IQQDjRbZria28I3HA
2DtyREXYfSILACNTnGc3/e6LlcnW/c6wKT1hx4iLozqBiWsgP33W0lqIH+cqF75ggCCk5nKczQrN
dZLmkvKpgsyoqCBRF5XsetXSv+OcfFLiZT2dBOlcIYrlbJ+t4IY76s/ltB6lVZzv2giEhM8Oc9wN
zI9kV/xKdUoZ9mcfo/mg9NmCKEc6BYxtpyA2zqK+m0Bq9wu1eyOzOAPXOyoqwGOURRZAVwNInOkm
Hd9a+leKNVleDc1lILR5DNeNyWKVHDTzBbixluEOKRZR56X8z1zrDLuOcvNdJ3GWs6cX0EtoZ7k9
VPPRW9m6PDpluE+tt1hxlJTSOwSShShGsNJl3Li1fBykGyCKEbuivur3xuAiXgWahfS/s0neCOql
gp0CRUVFBt1KxzDxjmIqrRBJJWsm5pbn6kxd9G3ufRrjJtOfA++h0XYxtFeZHcVc5TUDRMV62aj7
OgldthcFq8zGNUBFmhsGKJCHRHMjmo+B91QIe6k5Nx3DUt7gm9L9H3fn1dw2lvb5T4Qq5HBLIjFT
FKl0g5JsCTmDSJ9+f+h99x2PxmvX7t5tVU93T7fbAkHgnOf8Y79pYt0pWrL+xHhXIc8Y73TLYr4k
tcO4nxeAiaLMVVRitkHOcC2GJ4PQoZg4g0OwBJ+vw/pSs1uA8Bv7RUyikBbfr5vAQbRSRpeQwzqU
ADq5ytjhgpnCJ+3W5rdZfeg5wOOkhWyd7ZpJ8RyIjK93m/WN0gbRqzN33MLKb0rlUsnXTvIpPNJr
P7gWW2UhPCq28nahQFB8lDOfX7OlhSBJFqZkJ4s/B0LuEf/GJyG2wR2lx+EhXqRwKwZkUXXpuWee
aSWPSt1u3OXVceJQQsixRqNUIdc7aJU1AinY20xfT7A6AexOaGcwPc1C+ZB5iExdPPacSwY+e/tm
wA8p/L8Yviic9/SfYhBbNyRiufcPhXDr/IjnqRidRPGCk6msy9NUbpPAOqbM0FILvTd4f95ZdZaQ
/9zSWWNIzMAOIkrftnS9iJKQ4oAFe/qhM5ZrJRlll2iUiOv0JbggAYhu3XVbzLPiVcne5HwbMoOU
3hhfyppw7tudyqvxsZfOdAMwb5qJVzABjuv4oVT4K8jQK688YG1iUuh5VExQcl9CKSaD5ZVneHha
FncyQ/19ux6sm5RtreDMzNhkWwOgMDMwcFOJuBWFd3OunJR7A0SVAFX9f71X0ekhqktgFFZOExjj
jwDNMlJ926u+//f/2qtEyaTLk6K3pcyI3/lf+AxgkCnzmGAk+Ufi/N8ADd5VEXDGwkTzv9JXftmq
cE/Q/gb/iXEF8v7/wLsq/+6BxVhLzD6dzTy43x5YfNdmLGRz5AefVftKYt+qkfBJuXR6yS/xtMsJ
TZu3FBuRJ5iBhCzeR0dgJe/Tp+DZVDdl9ReD6+8viYxmGak5xanKt+mUfpG56HC1+41EEwdkxgsC
QDH45PFWiDuroKt9EHiReMbel6IzW1qBkNcOT/wj1Gh46X/5dn8zqC/FPf/xVhP5pS8pGpTuiXyH
v87LiUyTo56LgFi13fRrOMoZ35v40U2c2ykg7/OaHO5Lhsylm3yp2C1dKHc7tHa0dYRoijoKOdr4
rAujG1LOXGN02BILaymbltQrklSFLQfPu2tAgrMDO/N7TUw6qufR6cRzJWyX97ZGQZko1yH0MBYS
GnuIAFQIM+dwprbYedZ3mBD60EZCCz3A69KwW/UNKkAZNgvz1tCHx7Ij7OUSMmdv1o9Kv+nY3oaH
OvfE6hwKjyoZ0cBO1lnNEQggRwi3Gv7HFHuQ4PaSLR8C9dANVxUZ659vsrwwG9+OAcavN/nbzFQY
bY+hZor8O2ef4AYMgokTETZ590n/aSibQH40IZk7lGKkGoP/fBCrfIe+5jRNNobfB58LIqWWSBII
mGysJ85Pk0lywV8oBlLZfnOpmBJkxkiDKXM52P1yflJTQbuXOVsxLfINBSTRBjxKMfzmR0yjgLl2
Bc694SdEc1q7NWMQZ35K7SevJvCfQJ4DTeAKrNIDKEX6VXeYTokgdKhl7d7TF/GZCnq5w5eLPVfg
LFHT1eXlNMP2WwFAUbSb1171q2qrjcQVI+MyT5Qh3Uv+/IM8B54gZbRJIq4tnz8bsOhoPxpVQA/9
c7yVp1x2Wv/P357623UEDQ+HOPwfnOb+/ZZUjLuZmFf0/9y92loXm+Bpqo/il/YiUhXWOJisiDhc
UTNG4Z9gUriznswzx/7SWsn1oRLOQu6Q0W/pu0D9WWtOUTp3aT1M6zG5ARmJIkFysGEraOpW4m/8
VHrO8xPA1PhfvdX/2xOpxJngN9+wyUGBhAAJudL3fVwyO7VSZ9RzdxJdteJKmieCfNHchUZhJ+21
FQkApbmyQamy4SGNH+KHwi9vnF3xwubgMHsrxsKHcxm23U/NF7T54f00qEe12gP+oerIj2FDDDQK
3o9aIbPfLy+kSRjFTYiP1itEWu2i7JNlJ8VDLdrDB/4QFR11OV6UYl1NXqu6mbK3pkdo7nu4UVFh
0I7RHlkQQX3QD/Lk6/KlwfqvngyVzpKjgoD9WnYEssOSi9seLSWxNamvwX4l7WYWDshGLPmzmOB9
5mfe+Mq6aAp9PJc5RE/kEg+oDZ/VAGzMJx18hVkw2GthaBc6aZbPg7FrNn1/FMEM0oMwXyQgIpPM
VrcTnKS9RMaDKpMGJ15pvgK189CKtOpam15Hw07exZi+UCQmOxQGPuSgDS2Fs7+gsEhkuD9Xmpe9
1ohLVWsJgMk7N9RQ2oSWHYIEy7wNzoysy5CcCjQOGQqSBEQmnT8JDl8gjuj/4q5eE/JZa98k2F3Y
TYZTVg/Ao9l+hPcb0Iz42XjmmVVOTKgSee4rgVW52gAEaNf4NLEhqZv6JCOfJD5ez1AVUSizDkvE
5c+xdR0/6ZsBIqcuok/hAaW1fLhTqU0UTj6t48kJzSNptSTscxnKCn7jfkcBbeszYOeFigpigZi8
AcPJNhbcqaVrC8ZkGmNCSZ9b0VGzHaEvLdyJTk+oJCLVogjL7X6O816bbU5TDf6E7hQTEBRJjTch
2NWlXdA/6EuS2gPtSCZA8KPOaK2ASYKssfyuEnTcZX1D0KLNP4xikyfnNtzqpauH5XoGiY6bfWN8
qcY5jogguPdkj3HTMYz0RNY0Xqjs6omw3IvQIv1eWYovCp/1DW9hmHq0iw0bWeN5c+7ZsWwmZCfP
UkOH4paInbWhbrCttAjxKDfpuD2vaXcigGgKNsPzHYVO4+uxJyMHl87TaNPehWAqmOnVdlKwv/o2
BE/49JlfOjiP6EBYcxmWnkCKbJM/SPXWJDQO9Zn5goTqHq6Vlt/MoepnqRUlZHL5I0BDMl46IHAz
2pa4r1CNTxS/qMBjEQ2vVx4f1EGWq8s7XI7r6DQvwDBJEC4HyHx45Se1w6mKEh7plx6RK/e8PMfP
iE6twelU5GbvJTUs3Q7KQBp3SeyERxw/mNrjD6B83jdacDGveIwxcQ3Z5cAMAbU2mQeWoMyvRD2M
7DbzWsFLUznQ6JWFHZPU9zPPJBIBXfUa3LjBgfVhen7sJk8gr9FJbpyHFeNI1QOrZ+bRzZpDI4EQ
5y7LS4oJbpHkNRyXGC9CryydhqNoekY6EJwVW53AJg+q4g45iq5DPLyb0nZyDPTti9QataOGHwnm
ujtImp33R1oYMCzBOOi03vgmrwo5SHoN4rgp1NfogjoxkG/6BzkMxDYEnOmYQnfhKebiQfnUnkhL
B/VaDh9DMZwBLXJgmmm26XWpoOMdlBs/jknl8lIOh+rd1eI9vwzxEverxbuVuAYt71TjTWRjPzK5
UcMH2xEfc18AR4h2qNri4aBoPiQUMduQXztZcTqEkLscxHE64Jtjkkp+XOtyTZRRZvNMuGNstxz1
E06+MaEn7OSF9KxoN3HeCiy0437gNlh4LMibXiuYBJRNhB84iL0ARxJ9evySRRmQkr8ViR8pr3vS
POfBE+JHiUD8jwkhWn3lGYpK3zScOri0Vu6LeHiq5jnqv1J2GItQJMN4LWovzzE0ke8i48juugFY
4QymLgYR0YV+iH8h/KSssDd4Qp0wd+E10g9lY1zzeUPgNpzS2J9K/RbgKjRts92FZGPnXibZc7Gm
bRWEYB0HFL45EhaWxjfaFzti7nmBrsSCGI0szBKp3HxHluxOgl1Qz1CfQWJa862XX8K7z2wbWWdl
3pqMzWRtR8FTJXxZBXZDgqEmjEpEVa+U/DL3ZIFDx4CkQBcezB8ZOSMbUdpN8Ga0vgIrucazmQRH
hTgvcdhOGHsqp7E4GPvBOd3FIAJEYF+hCCcJe9tS1IwPr9zm0c8a4a00YieEEVFXkXFS0Jeqx+Aa
ZaVNDntKqU//OWqhS4010hu4Jsb8GA3D/Rxw1UUUYtHmM8AenmPzJtcPufw01BOzd4o8Zqu+8GIW
isvWHGcYT57M7DBlB1V4MdVDD5kl/2AUhxYmkb4ZiIlAmaG0tyWARG9mu7Qb7ZiQ3ZW8Fezm7TrX
TwMBVQxV4BX44KZt3WAywiiJGozDgerH/TGbPdYLfoGVP8UvqrhsQxWxa4k3MfnlJ7hkXghR8RNw
JCK6rI3a2Dpr80Rur6NrhwbCaE6QvNJvtq3YeZn3k+RoFr4+X1rcp8NH7UKMU1eRpLsZ83WE+VTG
9kmFC/l2LH6oY4nZ2vapV5ONRoIs0p50FdPKqWF/3ZHSGcm7UIvXD1K/aVVKpUyH8UTK4Jsnkb38
lTh5UX0P2ucMd+cStXYQpfW4xF/7JvJeyLkeNWn1hdqwEzeq/MnYwN/oiTtKAffzxPrK9nUPAeXz
XYN9cGnLcMimC9k2w8K979AxBtItgOomWSTzo+4jR23nkPmOrICSQAFCfM/R0oyB05bnoYweAwFK
DEMJata4p/dq33yISFzvoV+VyKV+NKabBa+92dhZeBvVWz55AyxYZGzT5OfUvVkECp0ooYGGEk4S
9yk06WojTwdNH3WPfPsXE9bhwnpmKk4q28Pj+JYY54Ik3rstqh+h7tQbDIthcJuIUxCLVwHffQSa
Z65rMsyjs9BtQJRgri0SnDijF5sIA9O4nxVkOc7cn3myZPOpXpLNNpr+JI7II1eS332MGcvpQ4CX
A5Om8ByPyDrd2Osb95XmLJFIQx32Z1uZj0b6iO6oJN20I3g4ixYAyqJaa0/WqK7Yo3mtlWdVOzP1
MoeSAtN0607cc3hHazUFeyxu2g5+KeJYFvFv1Q1F4CJfL61rLVLt8Qm5Jg98i3gtXvG0ucmd+rUN
JCZfFo8vGJaJuyw7qippqNYtCk/cc44CQm/LhcaI4EOTjvpheen7p4EonNiPTkx38VbB1o0bG5Wo
LY5bSTnpeERExtmVUpw7sFmy3zo6TouLWlxixI0EG+vn6RPcte3emuKQ6U7CQ8RpFJGD9UF7XZ3s
YkLxzK82QXLHRjHu5LsHJlGhHUOOQPND/jDSqGCEj3yyHBL1Xc5veeDK8o8mO4fqLZm8xZy1qEdj
MnKoniDVr+CFYutKT/1IOvU6lz94u6RP7kz4Izw120qzw/KlNbdRM3JbmPWpv4m0x9bwYhStwWID
yMxz/Mg8Rp4SwxZiAM6exA29z4DUsS33y1u16GaJieb+oZVQiz2y8exktTu8DelOnJZNV9SYcBf6
3TCuVXKtx2vL27wuSrByj935rrJFUURkM2e3xb6vOAkVWKTFcD1Zgt3PoLYPXeON4b5PTgnu0p94
tL1uXqP+Jv8knRB8PIweP7R44R6FaAS2JQZYBAL3y/JpkGgXD2N0MKtrPDxDe1f3C7NLOp5Z/qYI
Y6yFKYD1MCJByk8sB3HhXHh8BYWJ+obNjq9CIFSk1k4RpP1doDvHQXgyho96cIXq5kYSJjaLmKK1
dYefFe1HstFGt/5A2qkpLq1vDCtqC4YzcDz6AOLX+5W4V/InIztzOFvE2WSJ0Q55yftt0v9ABx13
O/SouvEqEvO//OZlMK6zJfJIRUdTPhu07Db5RW6JbboWurwx2lcRW1xDfEaxVkzyLVc9yzgDY0Ta
9gHlYSkeEDv007li+Yzd3twjHOKaOQeVl0rbI/npiRzXN4r2Y4LEBmJQOSqiOdwmA7ODV0mnqfWZ
sUV+45J6qQ1zXivsLXrkTBTU0EX6mDOgSaJdhZXPT2vIWVS1XR96jb6JsSCzqBGfPAk+O+/LYMLI
O1O8adIPDUxb45hzjgbfyC+K8URri9YqWNC2WB8Ea0N0atRTP7STk61s2Zrg+1P5ogauGXpMCyQu
IqaJ9WRfTyisUnqYjDs5Cqm92LaWHaeLMDvkD8RMoluhXVEnVm6yq/rAt9bXPt+i6Y/tXn6pXQiy
2UQFwSJDAJimIn24LNHzY/X2Z8jj9wJhHczUWBJtwWn/HfLQZWkW8wmsv6d2uvURKTF2wQUpCRja
tmlXFjXMf4OegHf/E3siZZDibuBIso8XIOYX7Cm8R1YsMqT4ZbKd8Sy3Dh6R1rD15XC50V6DAa3Z
hencIgSmrNCEV6Pftu0OyVNMdl/IPyIQogrfY/PRkr5UpMBS+oaMYuTap/S5j4mSlejysjCVv9G+
Q4fAVyoz/IMwQh2Km7g6RgTKjeiSkZEmfeQMSN6RIvWo8mL9JVbzbUccoIQffViY+/R54CA1s+8E
hbaF41A7XIMli1wQPyzFZG04b7W0dymGuRgodmN4ReWzh0DtVOyv1RoqpbmP21HHK4u6ftSZwCmM
YbYXOIvI1c9sOVWY4J70Sxahtha4QNFEKU3If0CGvNU/1Xf9jYKxq0khSYKLc6Zh6AKyHcTnknMl
pVQUfA4uA3djrBiVWExReoUktL6VkSM1+1R5goIdtbN2Y/yYFLQJmUvobvsTxW2T/LjvFgUM1Z/R
OngV7u4nppBJIXaXg6NN7Tb2itmwK2ljaW7aOYTwDdhrOi+kNUawdY6x6H+FS0wMXorTdhUodsbh
NEzOjKLToV3kXg6w8VycVTYp1SE9SQY7ad449aTtI8e6Wthp6NDO9EH3DlbH/T24sNeGKz4VJpMY
6V/Fe+MAvME6qvEOfCXVnEX1hKhNtC1O1MYHbpAy2oWRhySIZUSgHAANVX5UZi9/rF1uifTFwRwu
NonYtLzgqyPPb7K1Cu8TXxfKzutQA3XuxzvWMsCTiIOOZyJz3rWPEmOi/m5x7URBgNGEKnAUaOAn
k1aKZTiGjnxuxi1PdK88EYIh6U4n2CQlHFqWq5q4b8J98JPUsGC70HqP+ZXE3Q7la1EduSHYinIs
T1py1i+phlndD38IpKsjCiU0ibnBuJVvzU/sV+PP5aSPk85gtOLpW7TzWYO16InJjjudypiObWgF
ebogXOf7CYDsPwBukMUwnaDJD19RykBQVALK8hPaNqYkhjsVBSN+MBKRm+U0mk57xfoqCTA2V1TN
3f1eeh0QKVFxh50avauMwcA22Z2lK44pFusKzaMnEr4Lz31Oi43au1wBuqDlWe1spjqLkkCRB6h4
xRTEZXKwA0pioS0HO/+gJXDCmc5WXhbHqQdW8jsQBaxTidt5lMnNZ5z0B5ZjFQ4QBlX72ao/sawo
OMvqlfmOaBMTANOqgfGWCexEQEVPvjDngsgg9prW1Q1kozQ9WGf0kRxpEls/zqmDKCwNVmS+8CWl
rD135qUjOjnGoqFwLbx3rb2EBqD8E7B9rTiz1Jugw8Zucx0MO1rqWKktbKCcMb1nW53Mzj2mqrY+
3LFlxov4TEo3lXK12HwRqo2TL/PjEOmQ5lCtDR7o2BaeK9KvVQ6unGLBDih89Fk3OiSDHz1PZbSr
upC3wCEZgiGJY1NP6KVyMeyQLQRm6aCnrtW57OCY7Yj/nQf0cjI3+JKHoGJPnKUJdRQU/z6urqSR
VtULFBWz0ThvBAPQ4W3+kuV1Of3A7dXVa3V4RrWfRpe5ZKB4Q8wvGa9zsR35ISrQpejwggyad0eD
IN1KxrDgCJqOrDAWGD150mS8PXyrLImct3iSmvd7ttbCVZa/zBxhJxsTOxbEGqC9mqnhcJrM7tll
E+KRVwL664NonarcU7mq/MQCgl/A5FTxzEy2uBJm2TvGzWnEGkfMiuq1rywGRa5S65faYsvRbd9E
D3p6C1+n+F1N962UAnIwjb3TATpjPc9oMiraA0CQdcwx88fBO2rfkbhS1WT/+VlgR3/jrWCQq/RV
bd9Dm7Frjf4lusiPIW6JZC2rZ0zlBdIL4jEjfdV3lwKXg4gI2lrzsDD7YI01qkNkbEAvkCp2e+Bb
o34iQ7JWLxzNDd66lJvVgGyD3IgWczGFu0hs+G8D30oc5kwOXSx9WfigKoBexTENcwR45Je/V8lG
ikF0dnnoSfVThmM21j4r2Wu7l2S45RuVgod6Y6jc3i8Zfy3UHP4vIf3B1NpQds/lixwZax9F8PAX
okxaqJTvRNmvE8C3uYPqmKhrG8Qqo9sWDhE/A/JQTgumJ5MRAG0Wr+c3JMvisbB+/mXm+c3PxpSE
00BWEA+q33mRIJAVWSiKyE+CLaYoJLcR8SQnwgYolk5Nr717Q05Elp3OP9C3//mny9JvOEJTwtkD
K4w/Cnb434ef0uiKWg4zWKZT/B6BOXkg/+W4no7Gc5qeLQrHwEL13SA6oGifKfU95fsosgYs7hbe
DftOujc5RU3t1Nlmtk6R6cPgiCaQ1rK6DdWNlYLP1N73CzlXMynsxu6oRK9txXO+1Lv+o3Jf5KmE
GHbJlreLEbfk8McbFjgHnJWEitk4FXW02u8iSq8amteZIUf0lWZ9FIqdN+d5Nx110PX8XbDWmoCL
GyddDk0xcsQulvmXVr6EUAN/MfShKSdh7DELt0X8Vn8E6glnFaCFbvk4PkWSR4TF4UfdkmCSIva1
FN5687TBvtVTZkdGWOzSN98MLrW57j18TATmUyRmo62NzxA+WJxitOojzkXXYqdHRz25SbpJGEVI
qorqr6I+qtpXRiMHcQ3WD/CYBgn2Ledc2G1mM/xnC9AQHgN4e0g5OxzCSHxABlseT7IegfsJ+JCe
9NwrmzXOWZhBDtqCLxzLrUaVfUBOFlXgcOUkxsbroLq1D/gGmv5ACxq7VPbWfSZbomQTqC9iLt4B
2hZYuRx/UkSEJD8ZH3h6VneS8G31uZhBpmO7dtX8gH6VoJTqYQC5L0gEfKdvjtk1JZgM4gMaauHO
Z+Q5hBSDPNX4/Dg7p4CZtJDX0/7hnv/lNdZ+QyL/27P8zabWq/euztWcEdfgdMSH/ykKzyMdsrnf
Q62xBSPCIoWkgeZY0xc4+MNuNMhdk6mLQvAnObVOkRXuXvrkSerBMFD6Ag16LodYzAbIASvqfUkB
YoJw9VcRT6DkynjFSf4SH8bKU61PKluwinJsmS6C8hbsm+oZBzAzbQHVF8hU03fMVsI2bje9sm3i
hz+/0dKinPi2lnETVM5PxAbK2lLK/etpptPVeSAzGVHbC+8sIK5YX5rhCF6A8ISRkSM6QAWT1l0A
DkOe95fzlLx0vf3pCr4LYGKIrVwU4ojz1EYvoGGdON3o5TE27HF07yoRnLawo5arvWTCVvvRMdiF
V3QzCBFWkI4ZvbiPxdX0CC44VxsB2IK2LZ0BSmIY/DIPwHYdoWR28xm62SdwEo93vI6OpPetra3y
RUdmuWo3NFEejO2dKCza09bKNjo2Dqk6nuGoNpyrJ1KNQUc13kTOutGD9sQ6W++ldbP6ObraYzhj
7F6NV/Ewy+v7U5SvS9mDxQnjDVtBl3LUgM7ZseHr0DtInNnyqRfBJRpA9sWmxqrmEnaRcjSZ8X44
eusGutt/jD9ZFBhuCSXEnsiEGl5TBcu2yygGWTrss8KzClAo0slfVGqssZWYDseNoHKTM4asUcX4
sCYTgbEUEQlcPqYGKOeDhDURBgzWFsFAZW5rzYYnVBF97qp/2MM2N6HIyPqBEpBec4pMtPRLKTpO
g54oLCMV1BL2BPJxrfkj7zeI4jrelbeRvm6Wg7FEciseNTsmBcOidKnfaMRtOMu0gXGKU0OIfxOq
c9iinunfZKIKDJtILYZpKd3S560uepLhAbeFIT9gwd9t23N3W4A1MIsARQ6sSFv5QEXqiF/bIAkj
3+ocPfW+dsel3IkBmRuSPciRi/b3z2+PvEhi/vD2KN8mAS1LqyQxsTMxD7WkqKOuaG3LIWxwNw23
QCSYbcMBd/TxBRUiZg/vnnBWvJEOv8RLWStwxkncQ9ep5ZYG2j9fnvK3y/v2chM+UyvzwOWZh+Rc
vGY/OLEpATPYVsSxxWEYTiqj3KlslukbDIpHEPqm0t7G6RJgsCZeru0d+mbxM+3iFkG0zyEBcUjQ
HBhX9c7PaVjdcuaoP4b/q6VJ1yTTJB2aLJtv67PYkRVLYMU/NxdYZGwObGSU6pDW15HM3OJdPOCi
SbBo8UAxDM9/AZh+vzTpiyARFzoqlGUa+gXqUZNEVsSGhP+UUMHCIQlSIm+wWHADjmKNN9/pN7ML
wTEbP/9hvdYnUb4BjrJicuL4Z2bYAZ7zGvz5i13k9f/53P1yYd9uTak2FVL6AOSrtmkjZ2OlnX0D
NL9UI8DWgqSvYTc4/6dXpE1xZXOA7UK/Nv9yJb9zsqDk1ynxME2Eef88gr/cIr2UqHtb7PKEqkCD
pNnmrm6h7oXYrRNPVWxOhwt4cwATb4/WFZYZ0jsmM7Owu9ufb8s/r9v311EWiVXSzCVZSfz2OmbK
fcqCmH72YnQbaBvZJq2ys+mpYB0LkKI5EDSWQ/2PFrmzfKLYDCZLS7Yiif4QxMN9EzY+ydkc8ALm
kfqNKJ8pvs6oy+hXzCgVCZ/+fM2/8yARy6sDKJoiWid1eYd/uYHFZHQWXQqhT0Nt0hElBrDqpflH
Fq3nyTHgT401QEooTn+Zf377EP36k7893V3dZ8j6JX7y6IJBCpPbn6fM68gwGR+SEXoAY0MDzIy/
niDTPRRnCdAbgQpv5fv5z/fh99/dL/fh2yMdVF1dFApXU8icrk02TYDGdWG5ivGGPqWzCGLdjSSN
V/ZY+rzzsbERm43VXf7RYcLTsSMwiRkC2iuXxMGFaACgui0VovobvrihO/75mv96B7+tr/I4Upcs
c81g/kr1EIr4Sf1a3hnmNRmfiuaZ3ToSHM4PMMkJq76nKK6Vkt6wHo39ny9mMc/8x5rwy9epfRMS
hwOznEYCOkXedq6vAGAw9AlkQgi7hRN02wMgPIpISlP9ARmHVTlR7gGJqr5FGyDLOuURyEFM9gK0
MMtc3gbrTNxJ8Bziy5+vdlFd/+fVyqKkKwR7cCb4drWVUIRyai1fd7ZuL0W7CcFtMCsET2a/CTUq
OkCbVlN/6FQstJtZPCzNUb2Tkx/1gqxuRNtS13BsKEyZH/7ybli/W2DRhP/35X0D+dVAmO6WwOXp
lhPJdiQw1UF8th9lSarPWnjBr4eCC1PQ3XJkCByqwXphOxFxkb+jCRyY9GLcQrhg3jERvQ/KIUeL
NKGhOpX1W/U4qBiHrjJ+FBL+e36AI4YXDu+kJqor64z/mTsvLBq+j1DZwGdZGGA6LygfhtLtINY5
FWHEi0EAv5iZJgM5qoPMs/jIcg+aDGAF4NhAmxSuHwsZUMWW0wMwNR5StqTFVBj+ZB6Vy7cuOYln
guOVjLafx7lzUzI6GKZ476k3QP+ZHpd2LoI3aLFDv0x2Zmiu/kas/E51Tnb5v275t8V7ToUptXRu
OTvJiIdVcafwKxKIBdp1tM/gS4H4JOeLOsAlxQmIcPD7/pUmQD7NOjpowJl3+//xMf2Gd7SaGhbj
clEMR4jDEAcZ8wX90HNSbsKKHNwzZHbBsCxuifI95jiXVrDNsJDNtAWlodmpomh0LSXhXy5NW+7H
f2x2v9yvbxtHbI68tMulsfgYocPhYyIVZ8Wl5msLiy1fVQQUj6e1fwVYIQt8wlvbmk8V3knEkhwr
1QXNyznJ14/cQi32UJvHr+/1vijIE1khtTO0w8WabNrqR7KowoWxNtQVrgPWrwU/phCnJJCO3BUb
XnSu9uD30//MGfnfqoGJvfjtR1U0i52QQcP49i2oRX+vhXhZ2gjHGl0DnaX5kAvxYxSYTgNgUpM8
G7auvHRSI52iJWfRgEzVqtRhKXsJYGKHb2wR1lHHu6sD3Y9VwFFx0yrBZYjazV3fUfvUauWh7WZ0
X/yq+12HuOREIxnvZXjQp5OBvyuK3s3cMUgcnAj/i2m7ymE872SJKss638J749de/leccnxYev4V
LpdFJkDdQWux085BbzfGh1o+meljWHwRPUN8zMLbHy1WOb3+UWnsuzZOXdaVrWahtVcW2TlKWTL0
KXB6y+b8YhaGg7U+qTL3s+Tv1XNkXqt8I2Re0O9IVCXfM26eq2krIQD9GFVEkogP3KJ+iFMarE5G
tFvywsjOuPdkHGJQl13ArDK5huZ1ah4lVo/bZJyyiCPVyhwIMvdH00M3CbKoGqbbPppoemJStkvl
nKqfTE5oSiMsAzAzJL0BJYdkHNwyE1UlkaKJM3MRpMobexHdEyc4oL09NqoETvSOFR4nqx3U17zT
VjqtIYr2YmKyDDTC5AjHfwShIL+8hWRpKHQk8dC8qc0GJWCWbXhTVj0KuZNUYpMM0MuK6/YVAI91
rCB5cVy4oCAtXcdwpCNYTNA4woPlsXjiUdTmU/SelJ+aaG2mTPBJsRcHB3KNsKlVSNJwcqTxMe1e
QrFZTVxPGS2V58Whr7Mjtr99pfF7+FJY3e5xsG6+DLki1GxxiBTdx0zyohDS6jZpfvTOdXS4HidV
38I0FSN4IVooiZlY4UlKe4EQx9oeIKEIHVNHl7BBbOFR4JiciklFFpwhuOWExwUg+vUETBPKBNFK
a1VwY3SyQJPpsS1dDnek7eryHvkJahS99ghKaWTXguplKI7/ctr8/VFAw/Rn4Y5aKml5i3+ZZKWG
UrJZBhbHNy4TxxyhAdokUUcmAfKUA7hD9AN8gRT8aEEYVfJLLMYmvIb4LjtnoKRL/csi+dsTnLz0
QymLrVj8Di6NyRj3asqJQJ34Y8UDpPcbKowxLVge9WhyKazy5oaqPQb5IAjFrpur2jkaCGrwiiii
pMeuyD6Mn3/eWH6nXcC6omGSZlmjr+PbuGvOQio0IheWk/9/b3bEgNYoFwK7KTYFE5fYOm1so4L5
8881foe2Kf/y2S2e8F+/pKFJ0/uks5TC+wFaCONRYN4u8YFWKNrg/FXhXHTgfI6ie/G2vXRI6Yiy
qAE491lJ4ys5aA9JT/2gnQk2/+Q+XFl3YNfF+VEG/9cPHH+j94zvVzJoIDyW4lnjiBx5MZ/xo9PP
9CcoZ2J5zBcEtTCCMBfI6NuaqMKPsdhC7aOQDEjlI0wooANwBXuVkLU1fyjBp65tNVoGIXsHYLxj
VOzRHUsWQdA9ITynP98ufdlEv2+yv96ub8/0qBbFFCynM4a5zPQa4k3E4lOCB003AeJZ2nnfycEO
SwI2XAVOP0VhhWhzA4IFaLXEqFDEgxeg2WGrlswKtfISE1fWznQFn79vVJpJzgJh6issawdxMxOR
QkuVP9gZUdT7idqjyDFfiP6a4zWtPgJK7RYO9KAFqLEuyK5aYztwaxeSnOwGck4Boe4kitnzIjT6
y2Ss/e2OLIP9L2+5PnWyLAWMHRbqxyp0QwVBvvSkwVeaF1qXVQBZaisXMICQEmWvzCQ50LJ14ExC
UG0a+IrXkLyrKYjSjqz9ULLw19YWEf1ID4iAjJQ07RXjLEvsZIG2UqCLX2N+ltiy6+qECBiWHVKR
pHpOD8KIy2BBIVX5CfM3bCj0NglW8D618ZdPD9H1lwfi29RlhnUkFXceCPwj1Y86eTYG4E1enwgr
MUHsnFzTdNvL/WVikauzz94VQCIYPNL5LZYOWviRI6DppaOuuC2mRZ4r/RDUbxbSRoyDs1MoBwAm
ptoItJACMWuPk2t4CF7511Xmc7saci/TKxJ3gmHrBEnhgeAc/OqAPhwR4voqboJXIIsBBPmLE319
qw+DDuRY3cbquUPoQ1Kmp9ZXmdx08QFqdyFgS7RqhGXi5Vxmw+SI1eveekG74e5SJxitUEwy65bv
XXsS2KrBw0pnAExuV9Uzejn6YzAmJY+ULUwLSb4cIdLlz/je21dB+x/cndlu41jWpV+l0dfNas4D
0P9/wUmzLFuWpxvCdticSXESST19f3RmVTgURrirLwuVSFQgw5ZEkefss/da39rEoScwH0dHwO/P
qp1OaEJGhTITqKLTTfODdszpmi5aSlrWotz3a61aMcdvRaBHDPDmGjoJHvqb9AEfQ0BxSiAFfeaj
ix09RMLerFgDGnBFebX/8zrwlbsOezF7iIkheLIc/nrXB5al4Ljna08RA1hbtYwojedRtA6iJZoY
DgVsuBN8Vl4XCQ2/ZSjcaBp8WW/g3DQ/Z9fcz0O8gOGo/kCI2yoem9+ooR90g8k2m10HBlPL1yNF
l46hLjnd1u1jVtyUuEzQoPz583w59vn8eS6e4mKQQ7HpeYrbdtZ8oPyJz+GQCoAMzw/+i/K8K5EN
lU6bv1Dud8k3KysJv1+trD+v6MWDVIZxMKhko8+H0KMmRhhloBRS5jz6UMJ2EJhAjVLTgBOTnYgM
BnpymbpHao/WC3k+MwCNdvafr8uXTZTP1+WiJ1aJQj4mEu+KXAbBay0qg6ntO4gutzc9zSy7kRHH
IOcy39oAjqvLM4RhjgcC5QGCcIxv4xtfMP+lPz5qTG5MsNI20E+tM7H8fPOGv6wjPr/hizqi741K
ZCL5cRlBYnBIMIU5PgsKQdomnPMKBqrldyeyr6uIn1/eReOr68rwdBS4TLmEBtImDZQOOU3WTkDD
ImB1ZdFgRrCoyJUxHXEXl+uRhg1Ni8GY5toYqSgVqrwGq+3/+Sv8mFj+vmX/670ZF62byKhPp1Th
vTHVwC2DZy/ctM1CAla71IonJvCWfBXsmC8Xr1wuy/RDzuc9iMMb8h9SE79jQrb7DOtKWSz06Zxi
Z+F7LL78+Y1+JSP5vKYY0xPyaSdNz2kb5lMLLCXSNcMz99qz7u4F0dNqIGmex5Ry0kXRxfuu2fLt
a1+UgdY5aZQ85LbBUB/9OHY4R8GD2Ll0l53nXTbN6KuXetzmkMqSb+6eL9umn+7Zy+N8kdbqiLX7
o9OjsB2hmGESW+9jbc97AEDGfcLpDj1xWPohNQ1VT3uVW3gVrFuOLn/+Hr4c4n1+Oxcr0WCpx/g0
8D0c4VMW2+oZFQtcGeTWVYfa/Xqo7lFx6N2CoMR2q90dGehBV8ugV73x1sDr5tou15xmn/TYyKl9
vnmDX3V2FdWQLdLZ0Rt/HHI+3SiZrCVxMnC9BmizSHxydAUb0JyDvKvlLagtC3ps/sySU+BYn5RX
k6t7idsBLvl1ld425u2f39LH7O33h+znW7rYD9OmG6vozFs6M4AqPLVanXZCPVNi3/Lx7sJQY6ee
xFtUyEfRwW/A9IBF8DQcv7k6Xw5QFDJfdd3Q6CV/yDw+XZ0I4nIjJAMnGmq+2g/uUD326Y7nmM5E
FU6nji67xvH1zSWYOtS/XYKfr3sJjxvCY35O1f6jNRjFLmIlord5VfwYcMiAx317mv16sScxBEKy
YcngtX5dMZJY70+hcqbl1xiMFGxa0pIxuWiKZDom9aKbpe75m8nMx5Hwtw/66VUvaoVcOAVqW02P
a7DLaMz24LCuGum0YlxlkJzWoRqgen+i4cIu0J38o3CDu4F9ferH4dqpo+144PFetnvECWCUBckz
1X26QgQNcw95wzTml7uNXF9phDum80icU8fX56vSmGvFLtL8bQApeVJetJsSDNSsqV7EAVEFUXo7
uOuT1Pb1eCJqAqHsJChl0Ef1cGp3GNrRXHJ1gvvJxoX90ljEG1p8iEBjaylSPaI0Fbl3AXEA0TZv
USxD8C+DWWfNYfr3c72eYX6i4Kzf4u828K+oGxNj5l/f6cXq02UQ1oWWq9urvvF6bGaRT7WRjHcx
ImC5wzsIRQBVmOQyhWe56VaVf6Tq9acaXHc+8EydW16RqWWkbt2R5PPNE/blrEYhroY5uG5Z1hQt
+nmj6oeyjIeS8TG9r/rRAq4xtfagQRpM3odrpKntnuxOtCckHipPXOtpwuCCRiEpoX2rrhSASHQ0
k+SbW/Nji7y8NVVNRAgJRXEafv36zsDPDYnZox2im4FEoBnRKvgQvN0828vxIpLuGmsrnj/0qtpu
Ojply37Yk37E4AVgk7yEbWzoDi1QE50WjQdxQd9DnEISZyMxi91VAfqkRe6/ZOTIAYVNqZ/KPwsm
C5EnGrrvOeaAboCjwDDyvWx7N7gtEX0gKh6eZWNJ97RC9dqcdnW/wFpXo5PHNwnd07w+pisa5owt
csSEuA6uCMrFtIdZyWYDSr/Z6T6I+X+6XJfFYnrMzZOBqYP0GmPWaH5U+FnDHTMfs/mEjyM0ofWE
5oFTQWsejpwNgK3RiZKXE2dWfZMows1gjyFpfMNqmRsYhgDXYGOaDq/A3RqwbqTqxF4srymrKOZp
ihj9Hkatbrr8NU49QneIWiKv2KhEwtRm420/L4hgIHFq0B4Kgn6qiSvtNcq63banW476OJVG3FSk
4JyuW5UoP7vYGoNzmhWH0pilWPgHy0Yvjhj3m5v/w0T02zUzEBWQmWTKinGx+qW6GaLoVMJJ4lO3
CKYjRznvUFOZrc8H9+tmrm+Uzk7WE38mPuAEkpiOyZMCi6IAjFMieFjJNiGGlsjpFuVpVuVIDRz6
QxQ67JNDtpx8h5PinQkgJy+rfVGew/+fExe5w//6JBePcRvUjdYVfJKjtUnMaeKhApMmupoujaii
8CFbkFN+sOIY02I3a+xhdpI2qe5hIT7RfyKNV+Etf3cW/aq84Uk1Jh+XokGM/PUhLrOgKvVUDedC
8Si+Y2XZ58fNaNnpA3ha4CKHbzbuaVH47Rv99HoXu+gxK5XaMrgOGMdz4gIsW38LGT+4k97gKtBJ
jQex4ZNoXsYuluGxmnUEz/75XWjadOP89jYsSSeni5oO8u2vH5tiz0qHjhI8SdYFsv2CCRLgQqrh
NNhXrEPscoog74oGBwfZ8qjdHFXzu54YK/o+RXeVcJzUyTulHZnLy6bq/bNGRJGm3cCUbUzRMTVx
AeZs3yS6jVzIL+PxJkzv8z67PZUn5irkDZnLTMX6jgZRD+77HqtIPgtJUhhS3Pe40NRwUwX7mCpT
ghYe20edAMEzw4XifXr9Lgk2vbCb3mxxbAjI2mZ6ta3Fo6cZ7cqqFGeau91qsTeMa+Pk4xKmU0LX
vSAZeUTiito4QOlytjF39cEzJgdNJOH2RuxIabH7463SCzx4a0wIYboGv1WzUZvVJrP26IrUEVnR
QqKfGGB2YHXv4mdS1pkeoZYk05VmGK6PSrnrFqfwmoKi0Fc1QnQRgTh+eLsLaH51swYUgN48lDyU
5kwc7lVCFfDOheq7mT4J1V1Sgftx6pdqmIfJti12JjEopyuykhvSoLFu0Lx4zcU5akvsACC/oyts
Xi1BRvW9QgGK7Sa5kwn16L2GB56Ajog4MICXrXsa3XIi4bCT2+wUPkJp6VCBICd8vYTPsv+rgZx3
m/MKSAmk9kF+M58pmnBSQ+7W2xkQ7VbxSwJ9l9AF4DfQMupfKLgr6UXpIZOFS2pRo7uG0paPc9w1
pulDC9B8keQRFlqiaJR7NJLMIE0M+6ojV3N53DbVLUMpBAoBM2yE7UnvoEQGSkwCGXgGujaW34tz
i7l4uhYe+DOoDlVftdbs/BBovmk1zvEWYSrNP+xc/Bv38gnPTw0ltZ6bPQRsm1ubBqSUBRzWgQa3
z13j9dR+7ToqfxyD/bRpo1sp0FCTFMQEoT8oLP9v5ryDgULUrY40wkFRoyhEFrvqzLrNltpSYazK
hkYERmfn8Y12B87z0Ig+qVbASIVowQeSH+hDWIzf8kb2JNKdO4sILcUJSh8QCKiF6ZvEJgAIi7eo
aw+oiieCJCj2cc0JMRTm+NZRadFxp0mqw9G0iQEZ6QQ+EjjC2woEF3nn/pTekeakMiCnmuPL53DP
sKUCaJTvZTQf1hYbeJ/fACrivuDsjcy68osZzX3JdGgr1i9decOjg8tfP9LQUGwTmibuxGiJQNr0
imRL5CKiHiMGxTTvjNfaQGuSYCQVdgMqHwVoLCVb4qb9bUY5e1ogOKcCzutF+YM9FrNjX7lBv2TL
ggmgGXjp7AGGVsQOBeAMqQqfmuqOdhzN23AyRUH++qvBixAao7MStD4kVPDp/aaUVsI99CbKMjAT
rWKfHmoAWoxR3qJXDa9k6xaBhy8StMR5wd+iDOMYyQmiBlOL3SBacqHhCqFcOmncow5/neDJwtzW
0F0Kn/d96p9x4kmjoxHGHGw5AQAOOZEWR0XSbs3jbDBf4OVPQZbFiN+KVh2iMdqtW6S3cX0bo5VE
yYpeOQr34Stj2oHVEtpH9qFxDWda7dN9ZjOXcxfalfpM+WJ2txLWltGJKBklCkv2SpzxIau2dijV
WXvglwQ8plTp/dk15aujenPUDwgvaXRjKWRXnXrv5F6knnyAXas0No7IOls0rxyceeQjwLq5S+SY
ft6iKw2NA9wlnHc8pYH1CJgim6frcFOcb+oU7hQzMYdKiyDhWPG69CqPoPT6RB/AZyhVL6le0lsO
oxOeo/MBwQOTqRX7g+Y2R9+FNPT8JI7+cboXvmn0fExXL7c4DUQmYA2Fprl10YpLVHE0miNbXHV0
8psAZq6JfWfF/cE/RFnFL9DZEKoNGgnDzIAJFJwVzLQDTjZb8UV743IqfiTNEfzkxCFnt6Lpn9IX
Xd38eTeWptrnT+9U/nUzhsWs9scz75T8IBxMicEMfVYKc2J4IWHB68dNC9OPTrie3EqgvORu+623
XP2qpfD5el1UQoLcyc0oTddLY4Of5YVH3az1KwiGVAfcSXH7zPCIPeCsuNRrufVWDri97+n5pvgK
0PFPNSanL7wzfTHnRqyYiNEvZ3Drg81CGxYrd9xJ0HlHdSGfXxPhTsYa+22D8SsB3eePclE2C0YS
nZOKIsuay/qDSop2sYWrwEy9ekqoAU7ekSU78unzYdQHR2OkqwHC1v23/T3tq3rv81u5qHulk5aN
VsZVlfSDqa0GzjB6Nh1oMGpwQOEysuWq80HyYGfN+taVisVJesG41oe0c45LkHtcb05GqeUiDJEf
MrDLz41fztIj+bxkzDktOiGN6dm1qUCla3KflAdWPhQ2eToliVm7VJvz6I3qAV0q7KCeZ5IQjkOg
bRBahuoCxd+f72l5Os396Z6+aNKHdWacVYXPLWO6PYHj9LsER2Z2xUhwTPHbX5v5TWheicbir5uG
5pECXUL4QXhqIT6wYuJvDxSPEQcbbXWmveiBU2q/U1t+aJx/f6eaolq6qPPPxX2PHAFBe8TN0uBR
z8nFWibCspKWtPMw86nMWTK3bR4GcvhOw5Z3EZIbjfOS6dQ8XzL5LMxHpYfbql9HrH0aIA/0My6U
KOz+fN3xHgkMisjGWOBCNRW4N5zEUf4AByVvbDOt1nW6MstvDtxfPwQ/P9fFSSNq0iY6mnwDKGIA
BE1LNv9G5fVGPZYat3/+wqXpMv3pMl48c3qungW15OXYULUrLUCY6MKwplRUYHz0Lvg5ogiBRKH+
/PNLf9nF0sSfn/TiGTPqozgeJ70sTdhp0ly+n0ida2+ibB3LpK/NGbtI2PoUm4Od+YrcB2XWRyKO
mfu9sWRLbkz66F7+gwTuvCOD8bu3+PUS//MtXvSKcuFYKcJ03iIHndJE0j2oSJNBdYfqhndT9Us9
WTE9Vq03pFMk8vVr1qynepYL4UTLIlBJ0A/KI5pO6Tv19pdd7M8X8KI1E4vno9pOsorgDU6IyFkl
XLUMPtnir49MmxG5IWvAivLnL+7LljL4afrmnEBV9eOL/dQ9PxsFHsiWRw+/xFBt5AY96D6pWCB8
+QGsUdj7IDT//KLmdN//fqP+fNGLDztmYRCLOV/FAKPCnOnvDKAYtMplDArzkOFpLztCZp1BnWOu
VxD6wWSbCp0x3fbBmnNVAozwfkw4lJLWQ/8RU/roIHsG+VBFdzRXjiNBV+TzLkP8rIJjQEfalUzZ
OIdgSqFqpBCjZorKu/RMhPsS6Yz8IhYLOGucwniBZEvgWAosMelpOqHISIR1Itq8cPoAcAIpOgZe
fMWycxxuA5UadV6Sx2semCQRXg/7hsEhLrlVSoDMzFpzxFCQ1MazP1/LrysXDQCOJU+G7MtxZ2bI
gXBKQWxEk0duXaYL+nonotlvg7sAt2I3R0IIDkcS7mmtKYhwvnv4la86Gdqnt3BRPMmlqWrR5Icn
7pAkuKRbmoV31L0TzeyR9vUbfX7tvC64YLDEmaInyVXfeRTXGEso7VAOI3AHTXg2XWFKOoK5lvsg
Zk/MZe3gzUS1e/Q769U8rygAPy7g//5FXtx8ENpfy+NYAxBrL/7437dlzj//Z/qZf/2d//71j/zI
37/SfW6ff/mDV7RxO153b/V4w8Ava/+Jg5/+5v/rf/wbZk8Y8Nt//U8yY9vnzCl/vP0Oubdwwikm
yggZV9qne2V6sb9/yfY555eQzjKVBJeQ/Iuf/wnJ12R+KRglk9YYnPzPlHxNUyS+Q3FiSyuTJKoo
6zb6r/+pqP+gZSfjjDOp7vlLfPM/KfkA7ckUIjdewT5nGf8WJf/LNuynt345bYsjvc6LegIPdJzX
7mjaqUx/6pV4nAmARE4P4UriVH01mlstWR9DZrRHBiXdRtr96LWNsXgPTne5jHKYYF0zueZMWvVu
DG9zcMPUHgioU2DIXcnhMqpweqjbfrid4IHnYgOQpXsKMZnIBxTBY+grxMH0+7JdxyYZsZAGGPxh
VjG9E7YK1ohqORBR66ry6gQAGq0Ylo6JjWIf98MKNeQGv26X31gGB2gO5SvIfzoICcKda4dQ4FKl
YwdmZRkh9lNywUafz3kW9DE4aL17Ovra/IR8IrVRmB0gsieuBjXUk04Y3aZMtMaploUrh04C55qj
PajT7h3CzrLL3fC4DRcIkTbZnTmZ1r1b/A2LETZLg5m9gZZWF3TpJnvqcEPZq1VQE0bSOvqtEZ74
XcXKgMuR5jQ8gvrHuDjLoK1K1KRE88XDXT+PlslyL89Lt/AQwwTHGdHfLL5omPMT9lxbeM5W4bpd
wvRY96/COA+kNXjBo9vQDu/5L8DXZ0rpm91KA1y8EjO/VB3htO7SRzmm07I1BJRk+HKWKm2HkeB5
eAh+8lTyxgtAyPYRUgLZqhnRh9wGh3LgMnaojiF4Uue5nboGJkIR2MB09tFmYyEv0O29a0nJGbsC
cELHovHkaGPgRdMmG41sE9zmyMB8HTVi6PlIf+zEFWPbgZjI6R8H9RHSm+l35xtZAVJn3qv8lx4Q
QKzRQv1rD/0PXrYgDExJG5QZlMl/zPaYkGu/L1u//PynZUtUkZobqqkpBL78umwpsiQbCq5UQyIE
65dlS5VMQ4R6IMnTwvXrskXktWjoHET4ff9WDpX0MR26rHQsnJ1/f/SP0ern8qrqETkJTNyC98BS
Zh1AhZGuJ847qGGLMmGgqkeOfty1Y+Ep8trImKEfCmXdFSugJmylYuxkPYtLsEP+imDYuFdbN1wP
8D2WqSMvEMzqLsrPluRWHdjQXuNQI8xqoKzn9XEFN7C5HTY0OjGNwAtOfJiXtuxc3d6o9m5GCxzH
CaiHUbKVWfve+8X8VctcMDyDZqdr6qajd96GEvh3dJ6kE47vSXYl61t08cP4Dvwd2i3wKhY32AcD
clxs4XT9MP/DUoMJVfe3xdHYQis756175IzZrDMKNGNGSHoLRvk4M6q9yiqXdcjD4ilpo1D3KhIB
wF2JpyVuBBg1YclhRmu3k+/Fla7Ou35V0li1TRYUaIecsQRHkVfp2ZWcuFpibOoCd+or4AFFwTWi
zlMcNVlrWNzETcVQK7Klg6DSnnySsbcVm2n6ehpuNXUbsgNIIRl4V4K86vsdy7BJf6yHgWWnkjco
Pf47R4khSEN9qub1m0nyCDCtQvXCctmGbhP9fUj+T33geYSIhVNgFenKFNfyxwde5tm8eOAvf/7n
Aw97SLdUfGCEBZG7/LlOwXOETgoRkDKFy1GM/KxTTNkiEsrSP846UyPyU52Ccd0ijpEC2uQB/mf1
tvvrOf6rVgzfyr///D+KLgdHWLQN9Y81lboXz/vnd/5RrX963kmu6U+6ChFVTE/QXmYpGB2DIy80
mZjQzRwjWPciA3bT3jTtXT1I+ROTKhHg+uIcYMdz4hEs5EO9J6j0x2C+Mn8/x6JnkekBF11OmVgR
WVHrN8eG4xFNXRndOwEYJrkVSWe31iJS3zthexYOSfakVzt28LjQnqUBPpXFgxpADHmW6XQN8/Mq
dnBROo2rLoJb3Amu+s5uVW1hr8xlj+dXLZmOrowh6z1RwVqYbJkdwMYphGvysNjr6BuzvMBudXI0
4uKKSDvmS37zUjixe4h3JKXA/Mk82d0OHp7kmbIUZopHb/yqX5w9GON2MGc05QWRLy1qCLAeqRs4
InBagJ3nlLDlM0qPw2NyaJbBdbQBJCZKFCVMi5yOjo41zadwj7RY5SLvhLJ6iUJjNeyae9Dt9YS3
C06H7LTohHWD/ofYgteQ2B7IKydoKPNkIAfQDiX7SD+enwbdVRLGaffQS882Sntlh1EFRQsobEC+
98BjUvxtSBELB9xpZu/ItXDkK/P2lfw8e/uOkgkmpuj+6O10P3nEGGDX10ypjvbS22eOsig9eWbs
e2dcZgsRmJu9usvtu2yWOIGDVLizr3s7dHkPtOmw2ZJA4iZz7Vlx+sXjFlTmycbtYsy6teifvccJ
3PaoMyoXff1Bw0bDtdaOZ1S2bAfn4y7Xb06i5hd6TyQDIJI88q2MOBNYLgwfQI+TJF1IDne9k8yU
Qb5PmbgJP0q8//GrlJDCd1rEkAOLBBiiWuIAQNT/KDJ0iP0o+mG4SB+cI/hKWnLwA2EjOdtHp5jL
tzt9HUO3cxkphbPWRjFp6/b949a0CZGxwXVtsxssbWDyafif6XUjfLkJHrhKsKcdtkz+DiyLNYSb
m6Kx0x+n5+p2dFVfcURX8nCyO8SRu3/9T/WFmcRfVxzd1+60u/xxvM0fo1W0yuawxlfgp27areKZ
/vJwwCpr96t6OD9Up//o4yT5ndNKKluipskKZdAflmmqIqqrX5fp337+n8u09g9wIAYsDmSrF6Fr
2j/IOdM1SyKUjRf9fJzU/wHUTkO6LXHexBfHtvDPZVr/h4yFUTSVvw+o+r+zTgM++G2d/uWtX6KD
h0LO5eZkpkjatgo0zJjb0PTGEBFKdSWdCBSz4JsF8wE9BVnFfXpchJQu6B8mGTKJiL48E5fGVWM6
GGoX52qTVk68TXBoYhGZS/PhhyDaRCTaua3eWLfFK0JrY09EAYez2MPmJ90GPmQWT/ZGj2zN2jY3
GFZtYiBX5m64LzVXZBp/l66q6yPZzAfdya+1Zq8RZIO5HKA6hxBWENkjO9jmMAsh66lCbf8oIjpK
pvNmRIKNaVe8g8ShLnOrebIe/N5DSegEUIoo7Jav1G3gIkDZ24IXL497kxnvqtww1Qgw+zuEfmf7
8amNbMQUxjxcnuaoUJzRIdHU5Rdx9JRuhnnm9jMyfZfVMl51lpN6iS/Nz0REcQQX3JJ1FSnHpr+B
BMoI+jqTnelznlllbdIDhnk109hxgAiuYhRodkN6ml/Nwrd0aXL0ipcBQQrJpgztPlooALrs3bCc
VYDVxtgpmFuHDgZpwIB9NeFpOaVmBKmtxkP0Wl8ZxlJ6ifa1DN3M4VNwevbT58EVn09XbJkaYpHn
sJ5O52yp5YHOAYN2GH/LdEXu0RV5J9Bzsm19pbwkic8fGn7NYJ/24nPdeac1LIYDHUXXBPqEMby1
mUjUXn9IILPTLJhYrplb7JtNtWx35jMKz3Pvj9nW0BZqOiv25xV8TtPOoZg7vPPYW8AXoJ9ZLuKn
s60ejJfslQvKbsyufZ4r9+FTOYuvmxlJ3/uSVBR3gKB1D+odbvNOuCcrPUXbArkYCn/UrZqndHlz
sos5X5XdbfX3YUESvNsS/9qsJLtevMQ2myQKbck7vUxUEAHK/KJKMRLakCjt8OkcP5aHdp7OYhtP
sY9+zw3f4CLPGvf1hjdlq47iP+Srh8peLHBOuITpUFpQPfBdOlxuj300tNv7xK0cbX22T47lvIWe
f173s5iz/PQa9w3sEYCobqe5pKuF1wUKi8GRVvlSxVDqtIt+xsS7vD7fdm/Ci6lt2z0TRWPeHwx1
kS7V0DHuq01MutdVv8kN7sKebNlDflAfY1t968k/cobFaa+ttFW8UtZ8iY2ySocFT+Rcd27NBfFL
FPsExd13G76PhkB0xIdW7IvRu9au6OfkT1RytDOT8UepO83h4+GswkW4FG4Sv3L6mTQ/zTO+Rm40
RuvkoQgexnqfhwz6s4cacjyc2hVZAHPxHTyvNzMOzUOMsMYm+NETE6/mu+fx3Oo/Bh4LTPbCDeBv
vv9mI60ofHAbhSAyzJdx324NQkXtSvUkNXceUU2qdjssEjKyOQV1xZVKOMIIpjNL9mpD1obQASaw
eJ04bG5O2SspBnK76vUNabJDdzU0T8fjM57LeRc8BsxGBXUv1XhJCUipyYMDbUUEhMU50tLupX5+
lv0IysSEpnVEJDEQHlUCUuTsWoTO3D+aI2i9BceoIdyfGfkD7npTtas0edRkXw1uY2OjslZlyiqA
bT+tWsAe1YnGrG9V5i693y3jO3XWv4vtC2hhbkZxBr1iXa1oDE+VFABYU7zulg1r6JnWi3N+VTfG
GikwuLeNPNNnMtTb7QOpAtQpRODxwHM6exeIK9LsbjlcHbni/rjkJSgifbJbV8SsmCfLDU4jxc1f
85b/0FMcOzDtYGnq+UoIrL8pDyYfz0V5cPnzn8sDuP0azWOFtvPkEPqZySrJokGX6IPg9RHX+s9T
HOWBLsp0eqgoaOtM3e2f5QGoHt4rdQU+kOlY+G8c4+gf/V4e/PLWL2aFSpt2YhRiRNBk40HJhleQ
tTRf2f0LNEms6DEa7rTt6SGGSO7TpiFsm2wVqaULqZVvgbYtxFmUoNlCLzaSuZE/9UgdEhCvWli6
cj76GhqIOLqzOhhISOHU7M2aIqkrdlZEYImEy3wfKON8qK0rQ7kNQLTrIcQCUqqCFyoVrz7nXsGT
OdkD5OOm78JdqBk4gQLawJBHkj53oyJayNVpboAGouEkBD+U4U2R9lbBXlBdjzHkUY4oAj7sJuDw
la4leqaa8GxYDDzRuyVH8qojxetRlJZ0qog7ocwpO1eDwGPJc/NIy7Sbl919J8KdDV1VgeYgvBlq
bcej6Eh54zfxMmQxL2gj9zLQeZZPXjdtf2R8nvMZekofu/05d1rpfaARJUXCTJAf9eHpGOOW10Hy
TtqgKaagXp/orFhDhR0UyJ4OcIR2WCPvg+IlaQa3Ee46A1J4UCNdb9yMBpMcI+TEcj8E6zAkt6li
He4ll7YOymOCqEjglh96xHpFbnHMYxvWSKEhiqMw51V2V8fQ+7F96N1LqXBqjDmhUXsJUe11xZOg
bIYgpCOkez2C2UK5CiUV5l/iB/0+Qd1U1lNCO8bMonZOKdeTdnzZMaEIAJkDTagZRWAkCFoi6GBx
Sa1Gr+uuZ4oQ6LTVlPXRuO+Na0HjbHdTobCVGOqJzZvevUXqnTHskgzraX0nGpz+9ZVCAFtEoEFw
H5zJtV0JyltBkBE2mSS56ZB0xijyx9IJRWuem5gNlnpETNGzoe1EPnN2ftIi4rjmUvlEu8A+Ny9j
/FTGiNZ0X+fsG0uz82mSadWcy4MQBdIUMtJnlFMT0uRszbr6RR7pt4PzCICMqxR/yjlCCBv6Rmks
Bj2nMZl6BUPTbqFP6Gc2ILoSlrJP1btGOvttz2myu6tUOPghyUoTnCNM/QmOEh0Z+qCcyYNNnm1S
CvTOANOvYIXHmc/wIGKqMyxkkEVNdGVp4eNJbD0VIs5QAUGuDoOsXEXac0eIqELqWTw8q5Z0J54N
JEhofSYxHsx9M33I8vvReLJAqA3xui1vdPW6HICrgiDoT2+i8d7S5YzJjrfwxaQAZkb9Fq0W7BeT
xmKfJwyamp12XuUdRHZt3dNiqEzSH9IrsJUSd50qnt244cUU3Q6zAbbe4BQGMMd51T0G0YbLE7Qv
UXIf1k9FvRx1VPrwvao3mXN/lHlqy0DFfNSJEur7eym7SY0cqSuiXDo3Ig91qbx0qCLN4CH/CKlo
oYyNjISwmg4bM8MJUzwFjHEChv4SyQnSXCtbhPebKk99sTlwRqJdRFKj+H6eEpHy5VBJQDlkNxQg
Yh8ByR1bR2QpSzvJS6WHgvgceoJEXdwXYTM3dVIliTLrNjj9Y/jXJVpjq5UQiNAmih9ylc0eWFAb
ezW5Poz0pBy21Iigt3sDW7oo+2XNYLiUtkoMgmRkKQ1mJxAcDQLarCbTqsmWJA8uTCF3IlRY57ab
S0dlxqLsCkYDKMOwS0PcjPJ7z8o1BHSJjEGvHcVMFkAonot6IMmxNm+zQnyNssTPj8WcPnUC/Udj
qeUIZQoAyhXzKdFC76yR3FaRM9THuzAdvPFc74VyeJGoDJVQW5Zl4p7relYzwjIz5nPkUORdvciZ
X+lStOlaktcwlZ5L2GqISk4WTRONqOWTulCkAaYpuHJZB7fM84BAsqPRI5Si06d3DReK+8c+nZS1
3h1n46CsrDKfBQlhehHq9p7Ro6AtzljX+o67tDU5X2o5nO8jza4pB8tUyEOyjttGzE3b1Am7Pp66
dU1jJxCUg1AE9VxnoCbhvCvODZittgNfWJ7uTznJRHWhYw6RomupNr3yjAJYOM76DgBdXbzLuslp
sVsPRZmthCqFriSlAWnaAjEXQXJfpwnKnzChWKyt3BmHFLFCB/+21s9PfRvvWiN5z4/poiqnSaI2
bM8l8QQ8OxCYm3BVoQEh+3a0dqGMT0qXX3SLUI8QArEWik9aovlZAifzmN6goUR+UYE7V6ydFpMO
2qtHyzXyAoMc90jPTXhWO7hs9L4So4IyNwKIPLoBTa5Gi4DPsdgIXbZQQc0Mffekaf3N/xrSOmVv
DgFwqHgSzWTVapmfEqJkkGQl0Q4UNmnfo9w5/kdP+oAZyYqOE0+n8/NtR0mlsLosGS9+/lPJSAcI
TYNk8O9fJn00m1AaYCGa+OV/zQR+lowUl7pm/LPBT6H5qWSkvtVMHDiqKOJv/HdKRtIXfhfv/vLZ
1QtRkxinVmOJyD05W5jEeWA0Ud+C2VhxEPOSH0OAsWRAbw3qzZ1Mcdacm7t5Bk1uMDV6tuZgfaz6
qnjIcy94it/HG/GG1jSqtMgx9qjVtmwulHXtK31yXuZMvSFR2vD/kNRtWj9f4X47XyWLeMkgfBfb
bwQ5u8cftKuXndeNtjzbGL5Imyp9juc9BUfjmtgQYkfya5eFViOK1h58y1xQ4jGfp6lB94O+gWUX
C4mgLxdEpx27La3qcQZidx2ummsaOrN0sFmuODknvrl4u2UudsdZy2XmZ+ucqgu3XtDAnaEFmqlv
1U1/F1wPPjWc13toE8YlulSYCx717NGub2857KYb0xV37B40q8g45BdVdLJmxdQssQkI9rBr0mYo
Z8wo8tl4pW0jn3kfnS7JYaG2ebkb8ZBcsasTnCxLfrBA68fQY6vM4IVHvvpYcjQHqeRAal/2W9kJ
DsK+9yrCgM/2Ll9jcvXwrHvdjCv8f7k7s+bEsaxd/5UT514ZmodbzQPzYGxuFMbGSEKAACGQfv15
5KrqdmZX19cVGXG+jO6I7KpK2xi2pL3Xetc7hMAXTYILm0Pq5jOhs5SLIFSEzVe2SVgtUMlldVpC
+JocEz06842tcwqpWnmLcB6oFVgPVCbJbYpwfyB6MsAhIJdtJdDdAIds4rI8aYAQqpmDnjGilVxY
JzaRj/xh5YaXcVaFwqYaVxtrtFtfg41gV9FjQC1tJYyIGdCSZ1sx4H3L3NMUIby3J3AVur3CFSRa
xSuGexvfeIeEnfneHiLC8rsQQxsAitoB13BOnh5wtosehfub6KCMc4h9n6rOIb7zXogsB7Pkn55l
VwP8MUI+pF1Ht+lplifttvIBU0aWrdlPwmJvPyNYdmblilW012ssn1yKW7+QbTNYb8jjYE3Wjd+/
AHCIx23GNdwTZmKEQv99UX+3pU7jjpVECfMEpE6jhgQKOk0xcCOIySE8ClZpGimGnboEJNkEhvuK
y/rvPhG4xwrtwDSF8rHMsHQGpqECswXu5F68iYra2daE9nB33YYY9eTrAjmcZCvhTBuihSSUBBhN
3l4D7uuFlTpgQK5MkiUxGqPGMSOcN6fCVPTvftNyJy0WeB5FB8K77A0F3oS8oxAAKrgkZaIvUAx7
dFDczj3ii3lrBF9w0DyfPCIXg3NS7dzGB8R4VePO14f7J9kE0+B1R/tw0Y65BfCEJAMzLudjAgAc
Bt9Jy/IUE8m9zBvXHPLdXh72WQg3eiVwjSuo8DO87Yim5YL0wqeAg1szr/nx4wTBFgsdEbHqEa8Q
AK44ReO0XoeljSOD5Tjg1d4u3m+ZztngQNU7v3cruSJWRiw0NKMemJNwqwLawh06Lnwwwlh3ijFQ
20Lya9ZZdFQPZFXbnAPSJUc80NMHMHfO2hAVAyDINjZIA/g87pZ6Y4T/Twy2OOh5Cg8+b+FOxMjg
brkPf3saToMmrr3VrL9P0WlwqbmsOF44+kDnWiqrYr4PENMmpc/mhXALNG5wAxBrBy8l9zDuWfaG
B28s8pRmPlHvvm4fE2j5bi8AICvUEcfkcF3oAd/3AVK+XupGP3tl9hgUg9OrCs4H7O4FOiOqybac
84zbufNwUhC3WTU+TE13NyTmya5GpJs45mDL9oiLpyPZB6exwcEz3xxAWKCuCo2R4LzxSoDZ9p2o
CepctiTn4Omvik/t7T/c9QaG2CBzQUofhi1HQIDTrQfKN9iqW2sDRcJV31V3Bk+E4cSjssG9uHwH
cNfg+MT78vkSSZv+OJrQTTlvi82aGybgtYKTvUZlZG+GMswUJyM9y8X94EMPDqPMARpwik2V9Euz
MEKKs0+jOsHr90Oayk2ZYGY32AIhh0Fnb0TvZCd7lxG1a425SfDrdqGjumfcyLjlT/YYbH/LnhZX
K8tjB3e4/VDhe8f5FvtZdlg5aF46HyvExPIt+5lcZ5e+is/VevWEI2XCA2ErL49J/6wYbzc27qv3
GE/PPjHY4WVohq2rxJU9N2gX3OKObNGT+Tmv2+Z+v5+cN5rLLMM2Dk5e++ZHO4Lt0R9i6CX5+/4M
I8rHW7DXJNx9E40NpRozQnC3dCcMMRs7QzDLlgBEfFtaKw3qHT6sTUhYuqdia48RKX424CZbgtoT
yW0ivIydhiwzjoSdv58Ld0eAxMNQRQ1BUY8OnRbz3h1rTT7Jcco0ijlxSTyEZBsun8LGDc5Lyd60
3Nxtd4PT0Ub2yWYT454WXRNrYDoc/2FKfbu6JvQvEHSCyqE1XCAl9Y6MfwycQUzL3fFqSqw4nBQO
TNygDd/lEURoHCWuEawdRxkSh1Q4OSPbo02AZ2xxT2FThoMGf+MRVLosicMhK8lmAjJ4RIwfDP/p
/Ygj34ZZvHOelLOeGLD8MEe8Ey26EQ5n6zhp2E/QfD1hwGAblxCCx0PLJTZ9+LGEZkQ0Eyy7c//J
iPdAQVcOBf8aw0N0j85jeZiD2652Lm3k/IyTrLpiEXbzLJCYtB8dsrVtBtLTZlhOM0wyWhuV8Xjn
gxPz25J3Oh9bGhe8GBpfSiDNpuBydj4mpT63TGJ61025YwJvDKAYys7eJ3u95TdnU+wqeRGHUDNX
xOtw227wBn4X7R1jwCEshIWaZPGRr178LNi5laOeveMUYpB3Yc4NAHhd6H45PcCHBKXv110DuSa4
N3qSImXyLvhAJJQH/tVrYGSO2rCK5fDOCuCYxYfidHBKT3K0eFnEJKpw/hDFvC2Ce1g5R+88Qaa/
bYJqZy8rbp92hSMeJMbKKZfw1F0MkJ9M+/UxfB2l8/IVOaN9HefcBzene659UP3wFh63NT/KDcOW
5aRJP12/uaSfu52HJqIfl1P3FV7p1UugCnJ0GAB+QBHwaLagepij26oKTMERwwqVLTwJyyXvzyHl
L4DuMD08EVgMqUEMu+UrZPApoSKsz+TEocmQ1alGNy75JejvsiIut6kjRXc14JbmKBVscShTkfRb
W+p8FDH7uft+5/xjj4sNu7pT2rAxurDD3mr39JpNDhw6W+aktHn4tulUmq+nEQlX3vGlYwKEGH3T
JccqvO77SDJ9exsxFykmerBeCCNpdRj2PrVbiQmuSsmquPKSsowzwmJyy5SUCgWNNIez8FYueHQx
GTvFe2R24742YfCX+2oTgc9wLO09xkgWRF2neindk7NtJ7e3Os6DnIlaDgHmPLi6lacuMFAhvKtz
Lck7poyRVS97uXln+/JZDiJV6TND9ZOfx7dA9Qxfj/NRc3OaAbE7Y35HyqlAKR8Y0xv8wJ1gc7pC
qANZYCwp+fSzcR0pfPclwmLDu/AH6UUMJqD5ZKk7W5A0ji2qbAAKUorPXr6Ve1s7itditR+egsrv
bCyAxufpaShAPbwkOX9L2ML4vmQSPDFBKygppZD5onOaIazzbktpgzc5wr9IWTWQoSlhqH850kjC
8so3lQQf/DN3zh5/DFvDmxmwN7kSBRnmAcdDrAXFSLW3nAsebQAz93uMfNbhqnahPFFpASCdsErG
s+bnFIEgecKI7DVX/mgGNfNuEmC5VKqHwNjbD9WJTt2/uEyqyf3pDlWEA/DZ4miWmK9NSet5MF+2
z/lQ7ai/VcPjIgqc2Con8yGKiQgJixiCor2PJpXsAf9hbRqdXxXaFEqg4DDccZSJS7wB3MIvLF/a
iMAltCyZzaCaeXNH9Hw/426L4IbOfFwWL/u4eGvXSqjvR/3IGEEgY1+kwr75rmAHHtEm8hQjzAcv
89UBhBc/C4X4EhN4wU4u+hDGbDhGiNddaWiyJGHzhKPIhYgrZCpDYyistS5CZsy4cHSeSMMMe1kt
sNanwfGV9ER2z3TU2svWlRelnY7v/tU/2i+wbLg/rbX+9nDeqNnoBy+LvibA5Wwg3zz0SLjY+Opc
TJcQebJZ45E12b4RYN/xBY4vRo9PBAs4l5gE4Y3wvhu3YZYSUx9cX6okJWl1fFxll6RPH1jvB+kc
uXr2KgWnbMmAwxiinbP1tw7+WJnHhYWPO71Kl82v48qWYqlA23IBpGaP7XPoJZuqrWV4AnPLYvAO
t15wrbWCr1uNt8ChNtz7A/rCGFvsywdsJdXYaDnoa0UJzGQVnn9JDQaPv90nWE66kOzhQ+h9d2oQ
5RT2cLzezHdanzB8vpLSTe1jTPfRze9PTcQE0X6JpP2wpHmNdgNjuG/9E8ubY3lgy9ITCHx79dQ3
mBmvcLR0Fdsr0p8/aswS4AFyhXaT5lUcPIanKlST0tMcK268vUiY5HmqXWycFXZDBiBhOcRPcc+k
nowBbkvJs+JyxPuBcl59ntLs6Lj74fbvIv8J7s4Tsa3lfgKn1nk8nQctPQt/3MommJHqiLLETpqI
PAsU85wHA9oENn3RFoKe/F45+ix3q7VAz3JItDE9Thk1b4/JHbkODooIpk4D5W5j+my9wN8fndCJ
lniR4FagYC2Edxj++K6Gj613VaMiruLDWN5ApRMmor3M3ae+rJvToXvLOQpxioBzck9AGKEEmp5S
s+HHzEP8ecknFfsu1nu6hU+a/d7aRZLZTzcHaaXzLk+N6EQdZbccKJUDc7cZMkdy8nHHnG5eBjhJ
5PKS93lizvWIKbuuqUsGQnGaocXl3/O9U1BNhLm7d0/MvtmBhxVxArCFw8wTIjLqw/l5AsxoBRln
I1gsh/YHYx03sz92I845XxVZuVs0NyAPnlzMsKgfBPcwvkAKHUyfsEFy8zGG/M3SpGTFnL2pBnv/
Pt9PCLcgkAVHqJMWcbrTlJMAjktaSDQtsC1yPDV1i6lU+c2wWV+pc2+eNWYqYk/nFWUviZHQ4uwy
fr954M/uwVWcjDuKy7i4c7rqVOf9HD7gr+2rPmywN0tJYmKSF5p2HpGYRomC4JCqR11lcXcbW3eH
WZuBN4XmAqLy79ak0SeX7dFLx2w8MB0etrghNaS+V05FrB7FFMpyG3aAzSSh8cWAWMhRrgc7inTZ
R1NPfwAnO4RRZYv+kikTW1cGT+nyzM0TMld7OQ71Ed++Ss2RcnY13ob6piiEoDTL644Wrl33W6rs
wDGHXHRop/i/XGFWnjzSSwaQyC+gDWhewDUEgAamihzBnMh0rQqoDPALB+ButGceVbSKuyMUU8tr
6jOs4T4H4f+1M38E2Fh4i7qGHuyvpRoM2v+VEthruL/+/BcAl3gwJBeqpUi6Kn6RagDg9nILUFhd
5zf3vL9/ArgSP2Oh0UD2JpvSF4WZ/k1CcWwgM/uDY/g3Zv7yn8K3xNoaEBB7G6of4FvprqfFoTGL
cG9DmLrPFk1orTAW87AiZ4+EjTJuhi0zvuT2P9hkSOafqHDhLfxz2T7tWr/Qxnd6ptZ1ZRWhgpNO
wxRSqs5uOdHY7o8ihCzSH0EggG6o10Oou7tzcLohYD1Sm4gr/u0K41i64SRGvLotTncfsGzOWAL1
XKWej8g+jvvMJbhxykHM4ry/g/xoYIO38+w8refnmLJYxMTAr3Ld0xJqZqZ0XXKn5OP4SrPoAXaB
ivbh1cy7+RqJCtL4bK2Ogi9cPFGcXozoueOXuIXsqs1yh6XUA9LyBwh3J04uZM8AHnYJ3EgKvXNA
geQeAssBnunJwSAfOaWMFtRxSSEfA6URk2LNL4PjRIQjab2RT7tUFkoE91j3nqpBAdbjuyngATNm
xKevp6fa1WP94dJ0gy7x8iE2PtCv2olFqVYAajkcKprb+eWENbOlMPObhFofUIpdArLmhziFhu3R
T1NHLkifdTiAwo+YieozhGOyDjMsnaf3pO/zTn7LXl8EhvuYWK6cnMe1s8xCKklXWD8gI0vQpiBt
2CbtiWGXEzWgo6VZfGe/9jQX+C86h2e+2B9eWFIEt/j9yJGnr9ga7XKRRZTU5w+ufUZvgoLw6eHX
z/Q918F+BJ5YnaBx5qrt7/Yu/mkw0i7zG+CSMCvdPDyjPNvZh6s97sG5JpQRtYVgY+sDXdfDuTwR
Ae/11wRaJUgGeyqIt+Y1MezFF3Qxp57LRkE1SuOWsGbAm80uLlwtbEfspcGmfcXawj2sFXeNIQko
B+9Ij9LIdMHvD85b5+A3QPUMtuJRvxMXvZhBT/B1F/0TuF87kqFPXj2R6oTpQgelVsApwcWacQDa
VmWA0cr4ElH35xT89j1QkkyAukqnNDEn/WcoegXB1UVFYGO4ofoWAgMl0NbHUApIFHHN8RV8L422
uyj1qwvgH3xJv5j33cWuZ+ZNYbbCCXEztN5B0zs+eRLUPNpxWO+sGivApV+KFn0Ld/B+JhGZuhBo
NiuEBvuQW4fKiC6M8sn0bitQPo/3fvc2DUTRHVNp+ziuk177SJDsSzFaCctstnobUKBsGkqr1n3R
bWmGOTwNt/k8iURg+1kP+ks8bEDiFK49g5Axx+LgrCQa+pfGqW2y8JxVMBvjFnliZu6Azu904MUc
nNTTALhVZ7yLfXghfTpa6uFMzk1UT+h1eN3gCawkLpd3u3KfQVHhUBb+tpvprlp46aLevOH/R+qX
rQXCcBd1fSsWMpzXQpBeRspnpx4zWxFs9eVBU4z71/Dsbpm60PRhyeW271TD0WHY474Jw64Klqsx
Eud1T45kDLIfUU2YdrdBeL81t0ry2FSbLrg8Xd0JXlpBP1khAXpGvBMzofG9DWRGDur0GKHdyCYq
gP0+ICLBfD8sgY9dKBhQjiFL0knS9BqjHMgq46ELWl94MoCS+9xH1X6pySWyz3pgbbNEDY9L+epc
hvVQXORvYkjXfozajRyefZnREh875TZFUQqY3v/Goe7qkfmC3381Z6awjxkZdBL3CEPuhThEtKOy
0zEn6miXUwTrXFiNYBWJfCMoXzAvR6Q02XlK07RjKMD6wEnF/HOZTy0nZ5ogjLLxdXjk4X1gLdkO
q/EjFDyYDPqEL7mHIQ05Yd3DNovzNQ99k3AQENsAEs4cYIDLqMMOL4zSd/P9Pqk2Gnufwl1Px9Sv
Uz+A8NNJNu6b+nA/PDubG/qPYohV1TW5r7IpQVQhp4AERjihE3Bkum3NP8dcbCi2zfttfQiwsvfz
2aFKWh2VLOEXrgFBzashS+i05kc/n+6mOZOWxxxPNckFfQgZEO5jMkCgGPET4T6p5lBswzy8mq7i
m69KeI7bEQNJPgsxTUE9OEaEPYXmFoQgn7KKacRQYXnWRrddr25+r3xmQtOUzm1phD2bXJ2kExlP
0p5UK4EFpXHmYP4KRnClGSMx0NY2hzUCbpEHSOlTUsTn8ok5Dxz8ypZfZCF8YwDqI3V5bbjcAUKb
LWO50QbWq6vGIpuYhEuvvehCQHxnH61yMGMp2ZY2E89iIDoMfbbGsp8oGqD+UHqiRT0BeABXAZng
wIH1QF0KKOGuJR5IYNeHbY6w5aONSh1hoL3sTB7WFnHOIwYUNhYdQqF8dMEdj2CViLnNWoxPnhRZ
77tVf+0Mjq1IGKhBP/kRnlMiP3h0F5fnm0PACrNLTInwVol5SQMuHakosTySp2pQRfIrINOEqwaL
5U6Ds3NPMePOYTO+jBn7hBBOPh6cr48507aOxNZIC3OuI3fw+jLuUTQ8/t8fMNKB0TKX0xsWrp/O
SaK/uTDGJ6RuxXpk1LZ2jm8lT4XIVIbjlXFLh7JpRIu2arFthYm0Ok477LsToNQwRZNKWNgrgz2A
SJwoeWYEBiYgdLaIrJw4Oma/8gv3QxYzfOWguga01A8vIyA6CzWPnYG5jsetA2fJFqPyCRWet6fY
6IJee65xTBD/FOlz/puxCFNMOgTmIqarI9taq1twQv/sQa2DaISglUEKdD3gFyqjmu4Jd/w4h824
53ezOwfmPGOgufMYb3tk7sUHjwHXtN22HFEuFp4+VK/X25OKxIPNisVSF/nQXGjs+vtFP/JSRges
X4QI70CzsrURs/IY7tl97/WgXu0pd0CfCbvgIuDNM7KdHCYDbKnwRfKQxJWv92f0JVf75oMB1B6b
T+0aJIUz3IzMMSBJfbFvvAS8GPwUP0GjAbjC4jS4R0Qf+G+QY2Joqgkeos7r/BYWtuSs9IgT6OM4
0gKDe1oJlGGD519CDMuAWN87WwOhv5eLI5sBOmNtfYZ0So4gu5wy1UHG+jxwadbNzm+35xt4zjK9
jAUS0cL7s9J6jw/zWcSLUQrpNZH/Z7jUUYuVStC8yhkWIMi7lNP2/EhQlXWM3+jM9L5Fy+jVjp1M
4iBzss/JXmpfaL8xvvd7eL1vvhnf2WDdWCkiNsBNAcNOR3Xxye+dN8t2SlOdo1qUnTvJIsVaxPhA
zZc4rANZvOm3MSsLWKNzbl9XO/wm2Rcx/OPv2+BCLN607Rt/aU9KmLssQivoewQ1UTd0/mqo7h36
YjrbV0xMjGGfcvPc5GEsOUumCk47w0rCNQGN/X6/Fdyl8qF4cwBBgPblyy7S7deY8K8Z9Wcseemb
7J8ZbVRDRJaDa7QMpcllOH1uInCSIj468YO6lJtgCRTyefFXsnt32Y1tChAbz4x7bcuJbHuTHZSQ
5uL0I84H5gyE1aD0HJwi3KfnalSvCO4wJySstIyIJOc+fjUtmziGNyMWFxjGosLTnHZeho+nmjVQ
9t6FfWOpLfKno7k0hxdfiaxIDHtYx82CIkD7Q/kkkFjo3ucYNTu7OH0xRnJE1ZK5Dw9DB98IjED2
UQHEHaprZI5XcCku+MNV1QGW7dbUHL9gEhUeh2bS9pZkxaxITLt9zmYiCtAJ8oI1QTWPbR3gYs2G
sg+X7awapsmVlWTGwN7v8FggdQxVvwa2xAorqoM94xmPnm7weMrYVi7LDjt17IZwhJVc7qjhYXwf
g/AAMBPtKcS1gyHNbQEnDy++6f7sYvEZYGKD73d8BJWqzk4xQkPDuKlW3XvCR7I7Zi63qHayGOjF
v8o27y9N8KAAovWo8Dpv3o/D8PpjYNZfFq4b0zpmdy5Ec8cCv9H7TMbuPOjBv9uJT1E73dLI5vqm
pgaRudOUGEuT43NvZW+jrbIvvja5hxdge8PJnzUHERjIrQd5eUCdTMl5AOdm8uEdiQnE6sSDlV2T
JsCp1tnaq7aUtg1xqgijroCFOEOD8PDtSyzmoZvvLR/qZXMf5nf/MNfuoYA1qa4QH89dtlG71K7v
Xvmwb+gokOTAqtUdfaOHrQ1a94yfLE/peQwenBhROgLhak4zUY00DsGkAaDEn9Ic6CTIXIKWBkrK
mVGyEecqPHEYrjkHJNOUjTrSmWHQ8Hks31a+0r6kJPfZp/k1naTrbCF/7EcG2H4zuETHxWGGJ4iH
Jmx4mFbjdkkhE9K+QHEGzP6oFvtZudhBNoQNUNoCMGhpH9t5NjmN+m9A3Cpf/aqGLt1srwK+x3tl
V9r/5TgRrhsKYA2qTAke319KR/U/0YbAEPz68//EiWDrqSL6TNkgGPEHnAhcCiBIQj76qfL4ghOJ
RBPoIj6jEkxA5TttiEgCJNZFGjTU3ivk7xD9kKf8iTbky1vvf9N3aQjF7VodCrEIzWXtnkfgCvSz
guGnEKcE0aHGYcCxBPzANrKeN3iKgxVwH6Hh1/Q3Edg/ZZ4pBdD6joNbrE/pGVdWmF1DS4UXtPsw
5hnFxkB6U6cAADgTYv59HanD4+Dh9tO6ELM2lKOz3r92ZD6JwxNFhkj3Bc8qmGx3dFsFJOteFupK
iBu8/XQXn7f1KbzfxvphA21B3EF/jqnMdIBmR5k29OsySW1zZdB6KSnlztoIkX8+IKfUK2F2WlL3
0ludtuQiPAB0KbFDRQsuGb/MEom38tHT2UblHqmV+TPvarscm3Ivx2SwAeYEU2KjhTAsqMElW4SS
BcEIp2fmXcdxNdaBpKRnlAlo5xDlrRV4GA2dSr7tYxbE1n5sZCTzpAPe+U8bRRz2A30QBXYcCFGa
bV+46ZPi7J33b+2+j6aAyFUjoq/sNbTf3QDnM7dtgMjZBylB9EgCHcYHebYLulFLjs/Vs/mHuPPa
N1GbZeDDERljD/vYxd2wSKoZZB6cG560aRqWiYyDslsl6E12tLvVpqEP1gfW+jww4qbCS9JWProP
0lbx9D69i4v9+L66J8aBmEwXqPymQYg+caaBqKeSh3UzPBWkN/I5qNVRjU/0o1qmI7XydCyLQYgI
G8d9M3XF3O+3SNSZU5WGZD9R9k8na3rsDr6YHMEbGq5UN0A80eRRgYk4nLZen998MD7C9Hr33vQq
lDd8pi6bC/nmVEqJGQkzgeqttMz5ubGbVy09wbyw2KtLimiEGDnu2uQ7mBieGLeXnABozHELD3Cr
HB78DOyLLNyXBmDoYF/hUGNW/EoDc4IyIkU6hanlNsYT/7L/r941ySiSegYzIDgWJf+j4B7J3ff0
6H/5+X/umux6pgqPGYX8j+i6hvESmvvfidNA6H+g69o3Fcs3kU0cEjRv6Qu6rn2TdZxURIWf1DSR
LJG/ga7358EPvijfvfMfydGK/kC+c+uEIC1JxfBlJbiCB+09jb3h5D6khSGjcAnzJkCSuisI+/LF
I7bR3pdz508MWv7ELVHHHYYYRwvtoSGKP27eh3R/OxkV74P4TmymmSEpt8mOx8aalY8CCThULl+C
zsxOq0iJlT513XSnBX/9PhhS/MmCQFhHVckIg4kDK//1FDFveop66CQE5bNaooB2xinFX4NEIaDS
QG1VMPoqQwgDVWWLhIwfYvzLpDTI5eisEPKZHAAlLO9sEYrm1LdYgmaIcgQWGfardFLCiECXFuRI
93l1Ay7nw71f7QZPxRTbtyStkgP/f33S5aFJtDXwxiFudiOyHbrBrvZ1YVRDmLXcS5Z010CUooMU
7uShUIdG7wblZ6IvQgvOwxsN4ClQmkDHwkoY36GE3LwHmlwl5redymB/dNuznxt+KeIQb5cHHw1/
UYc1VX0X3B99dhZCfujwxXO7xZv5PDvhJNkMqhreddJxkEDJZNeywgeaPugTTSx08xZKCzyS2pOY
At5RtMA3CETcZySkR/YxIxbW5web3AOokl9ZGnPLqIRFONc+3I+rFMn87vBGiK0B6NsRzMIC1V57
HvF9luymfKCGGCjnJkV1GkhW9GjxIg7PZH0xqOUvcQ4mpZckz4fLNzyIf4DRSvBPaq9TmOoqb9u/
BlczOV6H2sG/HHxJJY8hwQzoluNX5RbvOBwcb16NAhLe3cHBOpOXZ4EEvh2aFhiNjKjOUU1XyoJW
93Orv5RSHXKFsjpiXcAnhWskdD7SmrOBvbsHNiHCHQU0v3IHfPA6x9zrauyuyZsO6iZQlZjV4cV5
C3WkI6OBBM0klbB1jH1ShuMw8RiT1twQ1CicZ8S95m4HuCEH+xrhi7eTowYwW3tKpXEljQ73mW45
VjEzrsOTcvCUKzD1cf1I705nzE5Y7pxfuv2rrvdVS42Ac3+5B2lO9mgHulS8dtfpvZlJuxGpdhao
F4GzAn1WEzPg4s2fpbWIf+r9/KEZb4b59uClD0uRs3+MkMi5X+HOppTlyBxO0vgE4XI31gB+D0Z4
UyVgWSADuJ2KimfOEfzE4VBHRH83B1UbarC7TNJw8tg4q2F78E8GNsRv+XMtNlhO2M3hCUX647wk
dOWWLrLDKD3cGbw8admcCCc1jcQbLA8d6PAyuXWrTj9BJH3biaPMMulvcudyfZfPL9LTvlzuile+
TGYZK6Gy0qTxPgK8j/1LkM+Py92cpPJE7zERVHvimUhZFz6l5mlKkFrjtETVhVHlc92NtbPTVf6V
CUYoMFFqhtKalHihRfDYU0IE74YNIYG7k6P3VIYXp5uck/Rht8f4DoXYz8Hd4PJDAqVqrb0c3oBi
l6Jb0RsqwuA4g/4YlIE+kl6ERQPwnNDytLPHnRLDLSBuJUz7GeWBDI24G1/IQdxefQvUNXgspYeT
raERoP+/N/497ih9l9dZF7VDPWidBF4/GlK72lZLITp6jSe/xXTW4vOdtWF0dH6n8ICi8XiuwAIY
I+JsxFyDJEjXmJwKBxu2DPIhe2MEGTKskg6jJYNPY6dzYbp7v4yQS8MEnpQFsRIkqzAYoO7LEGPO
3k7P0JqCclbOdB+hB5wV6IOITT3SlKvy9cJ34rP0CO84IonBEd6APCc+Y9c+14ZPolM504qEyBbj
NBGwggN/pnE2iuhmvpUgbPfL8ESFfkIie64wgwKCbwDPytBqZjttKXK1Jg3Jlq0ng/UaWDZ5R2h8
ma+IsbgfXHaLA1JucKqj7h4zsnNCmBe3g192Y92K1Lv/gOBUYFanubt3lacaIuuFAcNa5km4WsyT
gNSwfThcX7KuAvWQSE8v5ehw4YYxSa/tHDyfbUuY7aEtgzs+4CgW1PfPewsEHIbPqnupsS+2y3J1
hvd7Hlbq4nANpeNEiyUCXX1oUpcquawbPgCwwWGS7YOb6Tcc3vKsxNJPQLa6uEGxvoWUrhiioeRO
x8qFu2981WZnMxRBWNNIs8ieAkCMUtCPPpFqcfBxsajiuWZ6aMan+gracT0sPEacgnMep5tDT4Hd
K166UrYarmTP1VTcOwA58FegXjOEZEbeTAAuoMJVbMz09Ewhp83dqyGnVKQ1A1dGZTNT4hTKSDG4
C/Ftv5TToKCsbjxc/JQ0LKhU4IVcvHMdpdCHwQVM4826v6YnnsJBVk5uEIAJI0emwJiLMcXbkfn5
61W+RwT4SQzi+CjYWp0CXWM+PiJYpFSn5YWokmUhxkRbIVVts0A5s0HzpaSEhOeDpSoHt32QLQy7
LUSTei9cvfAqtMbX6/h48HLGbVf/lgUHjG9JBjThzrRZZdfNWLVCi/+4fxT9DTOsHtHBHF5xY8Es
P3NReha6Q+GOkeReR37TDvaucFkCWCZlw+xHVtansHI/a53/XfrL77/9Tx2W/+HY13/106pvgXPB
Dx7N/9E3/VHx/vkL/V6a/7Vlc29LCrkFMENWRFHSf7Rs/nx/0947+t++XIkGsL69Y+mM37IuUY3r
+LTzYp/GpeXpuPv9y4JhfrPwPpTRQCI5RvX422/7slj/bjn++pPO/sXW+l9f57u3//p+oGbLr/Ul
f6u/9jC9NvQ/XIIfXuPLKmjfwIX6qlnUcFz9/JTfrYL1TTIhL6lQjfTe0bGHpv7/r8G/N/EWVaNP
0ZTJcMVj9kfo7O/dEfo3zPsNHWvuf2hfv1sLkzbO1FWiO0W81li0X2w1TBW3cQvUzsLQxVD6NO/v
gMS/txraN90ykPNq3BWffLH/+3++roYpf9Pxsvmt1/00+/zVbg1VU0VJUnAxlSUaw59aDMzZ6d/7
O00ETf100/u6GIbxTTF1ke8xRb76K94abGP4AyH7BtNlVX5qNTS8BTF8JrKa7l+xTGDdr6thit8k
WIb42wMu/24s+6ttG6Ym6lhJAxbgcftz9waMS03idYjc+TTOhoz5dTU4SHTZVAwLz0V+1adJ4y+1
Gn22AabaHKqkFbDV/4dnytc9+bsDhQDOf5wmvdHVd4thfeO8ZSQBe/UPx8pfazGICjU47oC2NCix
1s8+KIYoi+yOUGt/d1P4uhqm9K2/aTjGCYToS5D/rRrj67X8HiTFq0wmRAp7Mcyg1d9OvN/iQP5R
yP3HFRe1hgQvGRNTfOT/ZBM1v/Xe8tyIKriuyCH2y52v7Bqkb0CdphzC6PqnNlH9mywT9CIpv5O4
ufbf3Rvit95nG3tu8XM+15Oof60nBSSculiB287cklrhp1YDiJwwFgkDEfk3y/HvV8Ow+nQUftOv
WodibYVjOm56uLRzFPzUWlBs9GvLK3KT9Y/ED2uhf2MogWe7JGM4LMHZ/9XuDFQJGgZ7OrbytFfa
z94ZBEgbmooJMpKFH84TSg1i9ySeRXqAX60ex+SZvV/hfyalIX3UT90VdCc0HjwcZH+i+PhxJQzq
dRKHmDH1lcivV4H2HtUU4zRPNFFQEX52MajbCEOl7upPir4V+7p5GnrfvGNhyar/gm2aRsSTyNNB
A2/RTfzUbaF9kyROEIop2hN61x9rcQVljwzP4zfFz2+/69dp4EnC4vTot014LwZH3c+uhWUQkmHh
YdVjGQwCv94VpsKRShHOUyT/4aT+ax2pKs+HyYC5R2I02qufXA1OCXpfS1MVVTNEDqUfVgO4gF3V
+u2r/Wr9YqthUXwaosaTInMW/mxfAjyi63jz/7E9frcY0jdG/bRBBAz1hmi/3FlC5WkqEscJFYGK
5u9nbw04XD2/Qfl/zN3djizLcR3gVzH4AIOZPT89A0i6EQzYNwZs+AUI88AiIFsCSV3w7f2trK7q
7soSZHbURZACzyZ7q7MrKzN+VqxYcTFECnvi8WhIWQFhsp8f0V2grn6xJ0dIM1C2AJaZyR9/K9Ll
vsEqkD4cs5GF3Z+NIMFwsB+Ixxswaczza3VRTMnR1gneYUuTblbjrQC9UtKPJfPwbbvdgAcSjfa3
zCoUkzUzG6IuuXbSbX/6mttu/9az8YsxcPd+KDDOUJeoy5hQZ+MLvEN8u2GW9voO35FIwELFCFUj
KnDzbW7CYI3uz8bPS6aRsBmXLRhpdVO+P35AOsA46ZM4oWxF1aFMXlkrAvvQS27ya4lrXMuOVhRN
7ev9LdO/7MhXEc/AfwOCirqvRnIffP16gccDd3I9G5aSONhfP1A4JUZEbHhdMfb6MbDtonYiDzkw
Gz9KTbyNLPmH+2I+mhlRuxGEVsVAwSARenE3BNwuHHv8k8lwwokHl/LzYkQBXrkS46+vjoDGJ2+Y
KpiASLmxbDZe332TQtIyMHMG/uLHf4ShG0zay4h+8gGiIYn85VPGWb0poHZx5iusSA3tsjMbgD9z
CK2y1FYyRLRZlmLAFlSS2XOy42WLNwX0LSmG7C0iHY83BdyV8t27SMMoyAVC73Y2gFCcCiAC7HBN
o54vGIi2gV2firiquBFIebAbCgap4eU0jrSOA+61GxHSFhoas8Jo1NGNIWySWS8z4qUcrx0H6Boo
/mpjm+2FOrGbAuNn6qs2lF7NyHcEHCpTLsvjyXBP3I4LdPCDD+54T3Iy1MF0LggRIeVFq2FsPD8t
HFV25112u/HrRaCnPvEmHmnpX1MwwL1RLHi/yKOqNlRfmhIifsL7yOd3u/GK+BUQMCcorKZ24EbC
ci8KEOG++FP1bCDLvaoYfS+Fg91usBs6aHyoOSWZbD8byoQCOFx01VCF8tJuKLpqaQSRfAvLX9OJ
8+BRFOQ5LygsPOXLDW0HfKX0w4QyaZkJDcAr7caHQaCxnmyCUG4m/13E5a6KkndTUNRNwSeAYmJe
xRWUdgOUA0v84ZykZqap7c8GwtsrMyveU+FtyeNBTvj0u3M+3vFYirthF35eLx+X13iUqdwIIk6C
y+so3mRE+FitU2XpA30X1UjRUVJf5P8prr5LQXzdJ8rwVzzUfSSa6IvqnpNzGS6lYc1R0TWYrS0R
K9TrbNAS7hXbFGdsH5eHGpptF5Zdi9XdzoZfLzn5CLF76CGWborCvORUQhyYePYpMlgV75TtL+oV
DcsHSTd/sXeiBCWmut3AQVC7TGXX5k7c0F8vjEniPFyFz5bRFxBQGKTXACRRbTLAlJWUAUzwEEa1
ZLIbYj2o9B2vuFXWJt6AygTjVmISH1bjDcC7Eiv2Qxzt3m5gbXDkyACvmC4uZ0dUFLUAWq7ahrr3
VY03NE+DFdGbBlVlRr7eeNfU9nryWFQcvSU4t18pVylHX7hi6nai2gGY74opGPZcSiCvjtSmV3gG
JV6hIStaPhYshURdHBdi5T7UUI12dXByg6MMGks354rLjGUhgWXY5A01k/Gp9g4pQYdcLMLukgg1
sJMxnGzFKCwtQW+rMHRQ3kCU0H6WvhhqpCjgjIFJPqj27Oqv0teEYyAlzNEMdW4XlAuRBBmfOlAY
thPKSmIJlff3wTLN094H5W4KT4MdarWF/dbspjCgFCty0/XmgOeqN0U0BRzWteAPB4xI2LA4lOlY
87lmkYYyaKhZJMiTc9Y24/0FKSadnQEWAwBPR2MhHfJcYVC3wwB5VQYDACWGRtArVqPHbgjyU0eb
ubLfKCwa/VAmZckNEUDXRJUcDpp8E2C+GLXna0pwAY1wbx/vCiYD/X0wGsj1b7zrdolaXRIppr5O
pXlsDRh3GeJBMcUeVnkPnhWw82Er9GppbMNhb8iHlJg4EB8ABoVB6HbtUOi4wLkFJH5o7TwoNF6U
m96VTnInc2r6RRlCRsRQZl81Hee3FGWIuSR9IszB/dx7ktTWQiqGPnMoDEq7+gmTLkNLLd7Pq7Oo
HQsBrYhlPO4uLxFyuY4cjShjuSntggzBom5cco3eqf0oHg2prwhDWX69CA8mQ6+rgAYdYinYf7bj
Nam7hknCFaL/1YnDPKZ+Rp0Gl6QnuwA0OKiAK7nhFURvdza0QqAaOdmg2mqUoZqUirbE1BzwdCjt
3Ilqkk3XHLzkLu2MqIOdHw/VoJlqCHo1VUsx3otfaVy73fjSDJseUtdordn3CjX0WrIbqms5I9XW
Xxh5WCs45RtN+sFuYHmpTQg2Iq7YsJVP4u5M/6CTf6qs1ZG/KCdEsZDjGHqQD4EXn8J5ceZtw9AP
cXhQHnUU3PciywuXB7eSxAgAMDH5DtRQPwGhJ2b/HC3y/VpzkMoBVGlTGvIwVVT46y0SBCraifSn
HjbaGq8QNv5Gq1iuSjufgl+fDEU+Eayqtht8ihYk37cppz7clIChLEYqWEOpumHd1RXxPhU8cJ9P
aJLXiGIiXGpKM6oh3uB21TSDAWKD9WsMJ7oijfITIZQnpK9cCpATvXLJRHYeNpIBjEq41F/pOeiX
tLnC2H8DooKF1iJzVlSc71Cszb6PuxFmk/uY7Y/OSD8jqjYecRAvCkKF+1xMU0acid+FBbpchF24
ERqVs3GVr+p3NOJaYdsMnyJKGfIaJGnh5mFpTVu0DIBAdRSiOhIiA+WCQQGhyGryzupFUV1WNfCl
a+vNw9n4hnrRQuJ30vWnktLMwaqG5Xd9hiWqhajcJB4oRxJyRYd3GCCXgr2ggLIym7qBPXBA6L1i
EoqFQlsR3vh4UcNVMxrKHQvquTsbDk1u5VKabUdQsBuSihCb33OliynsR5I2MJ8kFcQxkd6U5MNd
cB5vUHqvFJZPQciL6fhg3sqVaDxkePO1h20Pi0pTpHPqb5L+6HA0hEVfGXlKNH6cXKVsNwh1AdHS
f5+egj3YQzdUVX5zOe12A9gDtlVFEYMFcqilKeihbw4bp6F2pKC43w3ykJGaTW9XzwbHuDxmXm14
1D+qu3GJMA9AdAy7mFLYtxc5WxpgBsu6YSwK+hKVK4Wmg6Qai2o5kPvpDnTcRuj9GJizGzTUVv2/
jnG5gxFMzuF4Ze9LcTkYEL/LRZCSYY7tAfNAPWEais2b1l8BXyrReg7Qvd/roGhoMNqyNFpHr2IG
voRlaQG64unLrezDbUoInYicLE0KPkXKhqpjBHtBRgu0tSumgHqUDiDEayjaLWdDCUWj8L4UT73P
tCSKhp6lKXy9YEgTCIADLlIaO6tBdJY6JLb5igM2y1KQNoJgq4GYlSSVquXzdsNrV2Vbu012uwH8
CFWbfMBVCrDZbqTzFaXkM6Q9MHcxg438MsAcD2FrAr/PUuTzRM6uDeL92LI4LH4bG6ptW3pdPhnp
D0fmuUrszjY0cpwZF+A6tczmw+728/XfIeIU25TcA00LWFxSMkHH3r+ibgAc4V4agYcMWrdsHpCv
ogF3oanjiJf5TaGoR20a7Cwd3skHwDaU4TI2TJNDx2ZPyQnpXzZP7OgximdDeyNFt7RGo03N2bzd
0DQIPc4LCCeym39lNwCAItHUHp3eWiQq2njHTVdj5bEjFrnzKLJ5kQ0jC0QRo7VDetJsxoTiYAEz
1YmXt/VstPH5onSAQz+mAyxtz/ceRewV6lC4oVcmSzf/SpTM2dD2mqhJ41kp9vqE5EjVYoYGlWWO
RFN+S4WBN+/Jso/sFDq1whfyZvVsOGjs5x3Ktz8bKIc8StpfCO72sxuRKOfy/DiupZjBfrwIaeU9
PwTkIsSyowPmpqT6jb5B4mmRuuqGiWIWqHvpiZaET2NT/1Z1RE6ajdRwfijQE0zU3ADu6wMbv18J
NlqRGVUig02nXTkujxYRobO8+AkfhhE6fbBBl0kQ1hHpyZsi0waa01tUy1/512ivAIk36Yid1ZAv
C1ZhbM5Pv83A6YFRsnxay3To1tJXww2A5NnXhaiwMxrCcipGP5GKV9PrWTqILIYw2axfBIJq6KUm
P8jqYybKpAa4BBsbbaNdb44DnYSBtUgvcL3dM7F4hmgs4oe70kHORqIuefx1AkK30Au0AcLkSdRR
AFLVm6I7h0yFrnNp6lHK9vMj3kXuXwZpL6v1gUQjMBuLkQZHxbFiWwq7oTtHTzQ/xRz97ALRnA1B
O92e92tXX7uzIXONYcP5Bm+XXYpqjA3+0qzGYae34N6ljJuCY7z0+zXEvXI0ohRNPshzlDM2NHVa
kMKulFknmY0cDQVaefK1etDsaKi/4ik4tuqOaoHlONQdycbyUCmw7owopgIb9Rrtpp7kNxgDlEpS
EVJnlQkIHkaECTJw5RBP94T4HXLoOjylGwg4el+p90VDwNyccu8r/5nUz5UbE04fd0PChjgE61nF
idulrzEbJPoSiUY9sxqWp3VPqLFUHAMN7GwoyqTeY92gPYkKigbaIggFZywdkLgE9HwQl4gSFK9x
eDZ+FOH4k0WYuOUkIWdD5Qu3SQ3ZP0q7IdrQxobE4qtGhjqdjfSjKy4gXPMs7YCeuBSgnRw7bFa1
x+JuxDkFgKenAWfdxV5xKSqObenUwSDexY46lqUo5b0Q4YusVpWVXZEtkRe3S1YuKmhpWmkWbIyM
DXOPFog0qm5D7ayYS2C7jB+b7slP5FcoavbUU8i8V/nmN4WYtLQXdZvYUFypyCJqjTsYVpgB4pGy
VY7kiP2h39kgcJZ2GXEXz7fQvZ8vpCTGkNFLhEdRcTobqhMqN0mUr2SwZvCwmpixD+ntk8aWi2yh
O0TGeNRX95Aou6FOsTBFVs2vXrsRhqIOjPTZZTJbrZDypY8xChIi88OuT7rUMrZUKoyLbmpFReSK
bIidtERru2FuYUZqRRRrSBYd+BQ3RPDbVYolcfm5sVd2YxmpFTx8F5eLvUKMWP9GOytK3iwlUamF
G1+kU6PMZhIIII2oSS7f427I2TJSAd2LyU6LbDdiJJAqnA2egB4LrHLxec/7lIxNBZcsOssHZ0N/
PrQU83AwFYAfvaxoeBYRiZZMDWb1+H3P70aws1BjNk2N3U0J39BSsbQty9GgYccjk3yjClvNUpKq
XcdIRB3z8aYkMlemoC8an76oXbU7G8qvkZ9yjetUBbRxzmmzo/NupJONki0Fm0iUdLspfAqrJlYW
IwA0y3aDnuobNswCl+9AUWeD9AjmZIiCPSU3TnawoYleca190TEXRRfbmqM09CiaHAeJGMwtZK5Z
jSiW68Hnqg/Hv9oMDbL+xZ13rc7npyHiYBCfQduQkOXWbRnqzqNEPQvt8Cq60K4hmH9Np5ICx5jz
UrUayjLRBUSNvNJAd7sRQEy7LaJxx/GvowKL8aVfKWl2sQVWluKtI47DB8aIlNmj4I/eqo7daimZ
4aG6oWIqBy8r9aCJIkTqRkrHjx3ZexS6RXKUxlW2sx1KynWj0ry7IhITaKk65EJ+6hdmiED9uBA7
T9AdFoCKuxLNHvccYPuQexHOkKYZQ4Z6haBJ5JF5KCeLHOsGQzylTZywl5ka0zjLxBkU99Su8NiR
7PqJ0izJmjqQYjSEuFZgYz7ZH3EXOc68+r3BAACKarCsNTm0ZNkP8+ma0A/ApSjvBtcpXHE8Rv7B
UT/YjTeFe59cayj9YtDoqqL/RRsFL+n6+wp5PIIKXFi7SSC+Pf5HVzWdOaDSpkg5s2EfQrQQfNUb
MFRU/VvINRL1OY/nwuFJzEZ41P04kRxKZo4Ft0MRLVeiJaQS16iFSlIOUI0vWMFdVaGZQ0mTUkY8
I3wLAqpVeZhZqJWwxIChe6Oh2dPnArKmFPvUXvEK1DyMV88gjyL6p0QSuj5U9apVvzOhQD/9pY2R
YSiDNE3AgQVd5odqT0NQkeosnUg7hwLhCXk4u98yEE17JnkDdE79I4F0i2cDqgrUgAun/X5/UzA2
iOcDQ+VyziRCQ7OwPP11GMMi6WTY3mhxNzhW9E/hRIanTrtB5kydmijJ9egsqEEjJrVjDazViwq9
ZuFqdoOAwOgPFM9R8KBp/HhTUlGiY3QVD+hWTsrBwL5h1JjQDMKoHgxBF0OsOKIuMHFlv19E/dA1
jUyrPl4z9yqbjPwd5NrZLepYDeWIDE1FTw9nag68rOJ/7isiip2AjMToISXV1RSkpppNyFyvBZIH
9/qKECnGC9mraT8fuUzJWloEHPKyewVbYDu6KIvQxmQ0dMthbIwZqD2b2DT6I2ykw4g1rRUNgH8B
frfa2pzL09iTvEgDWjaxZVDhNRDlXev6d4I4xwN3TBFNgDWdDRhQ9OKhG1cybTMrGnWeeNioMUO+
ij5F20IkVoIppoXhcTdoS/xojQWv0cyK9+1WQsHkzEg9xOdIPrCnxd1A8WNFr9OR941Kgg0GylrL
8GSGY6zWJ/RSFFYPBtgxpGKAYlhOwj1yuhkiS7BiatuKiqiOgy8Vp7S4WbjZbigo+e1QW5RZvLdi
82tKr3zrZ6S6sVj2M7fgw7BoUxC6WtFMIOMU084vCqiqnPEpeDzC0GNKJD1A9PtoxV9D0W5nQwLL
A2jbDtR/gqaqfUjhYCkd7GNR45GjuIq+AooOr7ZbsVFDBJ6aeTF+ZmZvVa1oOhdTiA5PlCN99CmX
zxeIY7psQfPKNv0qKcSU/HSR45c/sKZFn8KBSgO1zK9P+xCZ/6JcbZuU5Zs2HYSwl5xSWZQ7KJOH
gSSpyqijHaiwiDdA0WsO06+QItGUNWC8mQwmKiqfDKEXj0KV5iiDVUhhozRTDufaDdvgXRM9A/Nx
SjT+V20GAA0C+O/oRBqCIdAI4pVp3Q0JgJAegB1sJvEGhmgtKo8aIBZs9OovYXLNNGrORECW+aod
i0riUA0Amf1wwQ1lS0sW1IxPplgd5RsFVK1tl7+KQ5VlNb0uRNl2k4SEGmGF2gi4F69STeaT60Qh
7DAMFWpokyNLOS5JQwMKHKYR4gYz8zKV0sHQLy911ds4AMBJuIkzEfNG6SWqg/xOQxPqnjAaOiZG
K15xN1KSl8LfRuM8BBoILBkJCGr8WIpKY7U+ySuHQmyJtdATHRJ11bnGpQZ5x2I5oPOEpSAkX4Wb
+p0N/fK4vkPhIHXi6k0Jv17/wrVWwlnfn41UUeK0GhPfVIHOlGEWg5IVvM7G2ZcOVOaxIsBJmoGj
EtkveTU+TXMj8gDBN/qIJbuRYMMIqcQbo7y6d6/hjoJDo4wkSfTPdnZDUXg0uQeWgUmUdoPY37fc
NKKko/NmBw/zKUmQ7f8q69VsNwCiToW5nBG5jAZucTeiLGtGAErMaGKb7IZLchGUL+o97SrzQK9w
3qTy6L4n6POo4srVv9CDIv69vymREMWJg3yhiDAb7eINuxHvSolFyKGzr3g2or/polxxnN1N4VOU
7DMQcFRRGu4FFXtGTxYfklY1fU3u5+UDB0Zn63RP4ksutmu0TPeDvCLRDcFX+tKuKhgtnQxQueLr
rQV8L9Et2pAMAY9tx5WG36vE5p64JPJrQqj4RjWPYjdwg3hp38owHxQc1fM6axU5G6qu8m7hefD+
6tlIuREfWXVmAX/3kSg1cLJZma7d0oTCePAKOFhgfjn0SrkRduHqpWdrdihq3ww2knVLGiA6D1ZJ
JFFgPZk2WTwa9CZx/FRXh+zIvhaNFEmTWg361kDey2yYgaHqgWgheBSFVd1r2uBW3OL+jgQkt+cp
OVHBbsgpV04agQayLPpKvWQwZL7dARBxEpCdbxWxc60LENovjXdYeVUUNZV5QGjVeLpkAcHRPw9E
ijKRjqVoOyoaLEzKy3vUjCKpuLyWzEVgYSRq4ewym3FvPL8MwFVjUvV2flqyhsVasrSAMmCqIsKT
LB4vYSUNT8orXy+OBYdlPIZmY6517H0f9A9KDrZW/JNu6sEsRxkMcWqMsUMHsrIK8gL1hB9XX9Ju
N8LkDNyC9K7GVotAP15goFGhdvGOiDxoTQjsPJdKk+J/aE/NHCvuP4DSRRccVHsvolGEyhZ8ddQF
5jADaqBisypOLLlQp5sixcRo4lzVk9AGilY0VDG9Tqq54Sfss3i9F3ioAANUat1y7c4Gn0JFR4iM
XIPBUgxBtb1mBPd9+nEfeaGuqEyQv+4akOcOAybVNdKg81EsvLoprDIVe20FvjPB1cNuXDJiPsKc
+MW6bNuhfyGHIpQnJpKAv5WpK0rQPBNIa8XBH3aDFWWjUrsCEkZ9pZkVtRvy7nSwSyaDy5Xshjrz
uysHFc5Ywpmi8EWWB4IC37nOim63G+rCIeyFoADdqCFe7EK4fyCtwwZxWGh2ShNb2zHiaecTMUVv
pKxSZGChxFXNQLgxUthHuyF/pbwCRYfIt2xGAe2IuXD/kDbC5qlFXwb+2gXtjdjIg/M27YZrifeE
6DPS+X7xBoycqESai9LTXd2NwGeZdTo0hZP1PFjRSzpfxzIU0NJa2sxusGo8YfQacZLk9LXoixXF
kk7zBdE4KCub/LAbP+ry6pDrBKFlsT6hKJwWSSHqBqjerIcUXOLwvLAE6EwV2q1zY+Sou80YZQPh
mXA1+pD9pBRYDK8w4xQJo1S7L8yyZBHYoQgqLJ03u6MBMYYbZ54CMKUdSSFnQy1avSv/UReWGN0L
gJIUnGncTWcD8TIVtuusrY43JZLtzLzckpxS6aaQbo+8MikFGc/hbsgL1xmnDcvQrIZLMvrbwT21
vZCyST3SzrF41106nzK0zIXz8rdGCtMM2oj2L0UpSlb8SlG2Xakxk0C0S24pyM5mJPQnxJFZhQ2x
ctmV2+GmI+6h5pXuCHIoAQKZ2iq//GgxMMoFvG5j18FSIPLMt/lSRy/XDaLmxY2IVkgsL3OP78/F
93uUA/CehqPpdzCgGsY8kTbQo4TRVJxGl0Y+7FK1eB1KCUIfD0ZyNfV4Fd7RqtXultiMdFxEZ/hd
kFEXG3HloniUGH+IYd2fDJshFtPNJbQR/veLMoQYzDr9KhkluL/cDR0KssrBqp+7Oxo6XuHCq0xN
y45XjFWRl2yTXSt2oRgrBWiWqfGtQwXwcTdYUHroxpHdwYPdfCuyu4qX7rpIDlf9ifJzeKaaWtnR
feJqN7iab6yh0R3czmwEjdO6lhKQf1E4KDpXAQaGA9onwf6paqAZGpFMiAcFer82S7c6GslMGE/x
oKyBcECtLC/UADCH+ZeBwPjBjxeFETU+FPQT3aaefA1ohoQChInOo8xWPBsEGfRVX8W69oLtmb8m
ZQWlLxNCGqYngbnSH4DJiZZVOxsJyaM/DhiQB2sm2J2NTCqEcmFSNR0uT3iLMB/MDnMA0au2G7DQ
EKhxhoFny0yx+3CDESUqCxOWpqyft7IbrKhgQxe0WENEXa6v6YKL2ghsOIjifDYUJsQjRmYvacq4
l43gP7vBJyp8sKTy+NrZcFMYjU9N5gueBRa4PxvITaEagsQoAfYMRTU1ipSUvARgWFolK0p8xbCc
TZPpqPYq2mUzMsIv+F+/swHfGYlK5lnWz0ZmA0U/1ARuOzydDUipWI+PDR7WrvYauyGSjmYT11L1
sMlg9aeJvd4OacNuihRGlBo+qv7wbhUlu4F7QxdRJT1geS0WxXzDK+QyBGFHleiQIvW6kLC4hu39
PIoeZajdCRNRhnCATWWTR1P0nhPpZPA4SIJra2M/q0FpTKzBBeAjFSuvdkPOg//n7Y9i4mQ11Jsi
Zb6UodsVlBD2VBlZNror4OHibqjK89ZYliFlI/ntzwYZBRsRAsDiUJZiXp9oI7uhky+tfKfQ6+Ms
dPnIUIfs4e5s2A3GepsU3FCyydmQNShuADOrTC9nQ8lyabsY+O9D5HXBlsUCdC3p3hgE3O1kALxg
cjIK6DBST7Em/xEbmQrKv8Pz+sHzWoDjfu1JEQD8BGiAeTK5oyjK8+EOkJTQ6ATTOMA1LuQQnQqH
YykpdeNq2A3/By+nOJ93Wis0YlGD0CJ6xCSHmrKzGF+5Qz7QxiVUXfe+j/0MAhibkX7X6BjW8pNo
rzgcEvXRCr2XvIMAqtSoKYjK0i7X0Lc6uMHjmIvRLF/K1kDluOmooWnwPGDKRlWA/1KiiE5UP4a9
a5JbDo4Ixl1tXUNP8E2ydPXXMTlquikcV/BoNd6O6HBmUESIOoKfOnOKuSsij2PBMy2DLybh0Hfy
zOgcNqRlVR7Mzxu6xDSKQFHFIJScP9FiZGzpcKQh95CX4qv1ELZvrY/N0jVQHMSOplCmgJSVMne9
zvdhV9o8I1+eVvkfpe+GJlSNRyaZ0loUvRYI6ln2n2QNiqg0QJVpJCCT0dBFr2NrC74apq6UGqWS
0ZXCACw5FBCPRE2e45p44j00HLXhjKAWl+Uc9mu9YM1GL7duFLlmle+GXg8uCojz7e5NuwEaNhta
GucjmFe/5kYH2twL2HWKH7DQauilQBXvKu+Ly9jxZLF5Miqbpn/T4UHa6+QLXD9WQTTayjclt+0H
EXZNTu+tqLORTUdiCMEOctwvSQE0eI2qgyqiVbGR95cfWbAH/Vpa1OZStGqkF6A+2zQsT76WkTki
JvS3Gmfjg5pwWPqCWqgiG7LzKZoNtObbsRuno1e08akABIdIzzy7Vy7MI3nhKeivdjqIQO12I/JV
Q6hg6Zlu184XRnlS7FF1VAqqpvOCOFWDL24FWrK3okgb8BNoStrHWxKHQRG5x9pHFKPL5Kahj6qC
AvIMI+bxaAhFI4a4AT0N0VAeFqGHnFf6tcpmg60AD2t6XofbPriUS2aLO4cKeU1rSrA//s41F6Ez
faVQFGeDSzGLMIM0VA72ZwNno3nwZTOSbaY9E5pZCzcML+CZJGSofqOMsrspVHY5r3DtBGARK+qW
pgi+kqP4ceJy5rR0NqKj4Vm1FWO4LT3PDzdF8AVj03Kw6hg1c69SiSQVNPa1iJTJwwM++wICLrqx
08mIMA/2UFdeObAOrdwQ4BA3i5tBnEehSNazjHmYvOtF4yNtk7YKgGIM1S4tGGwo1kaVoZBR2HzF
UEmYdRSkr2SM8O/1MF1Zcb3uSVQQzQFD6cwskKJ3pScc1EsAd51ssbsnb+oo4NdN1r3bsBzQhnCc
E6CgKkwo90OLWDIzQvyCCbrvAAb0pC9jq9kvMW+rolImWI7my5AKaheFczUnRwCaNgu45y5DSVEp
EJtGoF8t9RDhT9SG2TVJlrtS7GCTy/u+VJSOC47fLypK4Y7SECPv3o7mBdIAYsIwsb1gt+UwNJNQ
+KYxFHn03jyEGnYDlUPpVRfQdbJQMyOqlKQhwtBJxOfqeAOBl5hltDBkJPl0U3Sj8L+IAKnYROes
WxgK60/oRTNACFad96qqxPjoU8rOhmW/cynaUfjVlL1J1rSU5gkVKW8ULAOgq6FeitFefHhvNEwO
x6l/kjURi65M62ZnA5hhTAk8F/yn6Fi0otkNkNHKYQk1+MFuILFkK5zBbY50K7shywQLSyexFd6U
y2uol+ALbBTV3qVRbU9iUX+NZqJ/C20aVlKAoHyKdiUn29Eu7gbKDk2byC9fe593ZyOyTngK0c1s
OoNNnSfMZqEoz1L0sKGV/4IY3c1lvL8poi/X8dcniBB7o2OXuDueEjJ2cxrZahdF8IXll9ZXaewB
WK6LTVe63lKJDOygnZ7qoIYynkLlaA+Xi/OuSGDy9D3NI9hyNIChqIdJdBsyRLkU6tEybwd4MGZL
qBdeJN8E9JKuH/VtaZqXCiGxXPGNdhggmV3ya/oNMtEH7be0G1ECtLmQ8qtIwKMRTWO0+8Fs41rL
3fp1KkEnlX8QZnVcqTzWdgPwBeNjMK5zKvcs+x/AV1qAuJWIUrcj9bAbkdlw1Zk2Y25q+HAcaCa6
YZ4u8+Wns/FJxOI2w69fmiKZVHpVRY5/LaLlgi/Yr+KANoYrJ3bnYHlyGVFGS1xlWlqFongDYVKn
ImpmLbG2kt3Qc5CqwdtddeB+NxA3DNnQxSZAy2yMfuVoWtQIOJBb9JPo0xR34zs9DFFUHSXnnd3g
YWWGYTIsM7P72Q147mvmUYR5Ipyu1hwzLgEwGraXA2BvH84GqoKol1458ODay9TrpijOm3Aj8DLy
6bvaJw4WZThUIuxwCtLu3f1uxMPCCd3NW7262W7IXt/UlYDm4uliaSk9jkj7ktOYZO2j027g2iEY
r3Ib3XyKEz2mY0mjPEY1aft4sany4DTiHEh7Udtwh9rymzJw8sTRjSnNGFa49AHvkR4kFvktzwtQ
adp28JPxHaZwSrDD0is6FKgFvJm/jsT1vmWeQ0mrh37KIbXar5UtNRQvE7+ZeGO5zKZ5S4Nj7t0y
/WTnXsMSdR3v3E0zA2o4X9rlBQAUysqIaHBmUqQ3tvTOnWhvlBIJNlr2HbjlBKRlWGrqqCdFtFzt
QKLu2wiqJnLZ1Q4GtxxSTilw6d/pl8wbf/GuL0JUngS8WjsAXegAx2sbIsuc58PZeH9BcpHfdoW9
aPeJkigHRDe5TASUvmb8hVT+2vr8uBvGgYSpEPSvn4oV4YPIm3mb6QMu673JTmRqd/oqD8cCP1QS
r0KhdB/sq1+H+NgHksORK6zvBjCLQYYkJoDZj20MGuqGUNkdI5M7ng05CexaP2r0IN5rc9jSuKXU
LMYYBJb95LFkrrw4bcRlbEo77rADm57tzM3LiIYykxpETpyHw5jzVnshq+Vp9M2rsPkLI8TrROcR
QQ9oEr0pQkrFENSOZoz6OlDp0XyGVY5WJhpHpb5S8LuFXUZEkx1JOERdouZaU2zEYIHwQROT+z3u
hkDDuLcEeTg9kYnslrcKuyJ9K31VAQLNLL/v2XbPuNZNVHgH77gmYHiNGasiSTsKYNpolAaZDZ0A
1WGF2uXlo2oCUpPQP2bWm/THBVn07fsVXh2MVE7SnJOZtHVYWISpb0GB6tr1/BBqINibNhVtvJ6i
I8EgRvnPOwt0Xb0mcjUQoh1Z5xfsdgOT56rXtBjrTs4k1Ol0m8WvVgcVhjacmTucCQ81Op4fduLt
BTcw88l/8ukgWXdzJrgTkQB5z4ToMroTdQ3VmKts+47HAxKmyvnLKosOXLviiZTViQbSUvM0tKUs
sSGyDwcWApqLskd3CDCnfZIJHfT6hskaNlbSVmic6nF5N3QUuwUynaNAg3dNDcHhudbjuwWh4Xhl
3CgXK0qqEnnQE5TaVRIFXrNs+yUagZmYuQ4C7rYZpAOUfGRX2NT2pNwCnGGu2B/qUxmlvjcbqgkE
4rfu8HYq9oJPuabXBZyEu9SFFFwCOIk9HrL9u4jc7FsSConyus43TT+On5dyhmJoNdTIODFU0xW2
mHfDwWBHx9CUjqgGpqb8xB1xoet5vEOhokY8dOkneNwNRhQlISZFy3H4kN1gYTfF/eAN8Un0YJab
5fkmIosArzVTvw++WFEhKnhQZTalpn4YTwpqwTOgVEaBlVOUKFNkVvoyMH2Xyacej3TpPt4Uv1qF
oqlAu8V4sikdI/OUUJ4PIhqwYd93NRyPN0UFOgmMnWpKsMd4gwCqoEvXZG5FDyueQI4WmoNWhx7N
4244GynWiM8kRtc0ptXZEBkIlcZoNFP6qt3ydgO8jOOw1hofdyPFNYvob8ARjM5GN8wLxzv5BCvv
jJPVriKAaH9Y1HdAzoMVNUFc9CU3vAk7tTobgUKTWaOHJnosI4Ce1sHAoXYGVEx2Z+NLY058zpUs
2TAW1Y6DvOiERLipaEXT+qq9YumHE8PsU1j9Biw1vfLFwbbbDUiDMnquMNOmFFSORUMZ/nHlIgR1
gJWzoSDC5DD9ANG0bGWGDfJfxogXey8g5SRtgFuwxEiE7u/J94u4zIKi9wXdaFZTSuIKo+QHkJ9P
aG5UGkkur+NplN53VkM7H5MiWh3Hph/So14MpSTNx7JF3LMUepGWDYIGYV0KintiKKxckBfXFTH7
fkkKtjNJPmmKvgs9JOWwPAiPDFXOltrBzoQqN95plXe0Gpx/mi9NC1MELMYaVJvcEmYB/n6g2iRj
A6cj85PjXZobm1mN0EgoQJAcc5eTUlYvCl+Nm34TB7iPvGTz6QN1Fm9yNc0iL3Y/IpehcpZFIqPo
5YIwP/xKkLSdDf02OlmjFtGRRaC7H7aBqRniTYbECByrfShonzokF2794GTcn42MwBWa9XQniTSo
oYReAxjVsVW8JWbNaDWP5vlBIdpORG34G/+055StsRuRTY5sNp53DdeIBfVVdwS//bFIY4fLeOW8
tTOguMK0ysUHLF89IGcoFNdEtIfq3IaiwI31ADuKPVV2NYUTFYqYjmmKZZMR88liYH8k5thFGrko
vMltFkQ3XxKrn7aAMHrKPY3pEzXn41Za3V2TzGtcOzLaxeMjVUOT1Rwgl6zH4wL7TDukMpNRv7Nj
NSUzaas0eRycZjbDblAANj0IweuMoSgKzI9hxO5owEAZKYMMg/21a2kc7kQBGq9JFx/GQtG54pZi
ZAirjjSKYjMUkpA6Rm9SO3xn8a1px8Hz1mBXjjTUEcPP99pVSnYVlGzGpwa+a+7Sj0+e3UChdpWN
RIlOUfFoRCxzQYuuwxx2FwXPR7Ggq6C/3eBVxRmSbl62XIdmj6U7IQYdacqKx9MDDfsT24Rl3cyI
Rl0f90rhNX2G1emmiUJxQwlKHIsAmm5q5/F8mNJBKe+2G+w77ElcyK75kTVcWLNWZDo+wTxA4UQT
DxdFFErNyec6rztqALoobJkqI9wrml61xBWzKSK60DMM9UXj72E3Mp4Pit5WsCmy4uB7dNnoTlVH
RBtIN+TroeRHsZepKBh2qF4UfQFfgvZmFwVMTlY2obJyErmiavJKIk2FLvLvaf/a3xRnA/PJxg81
pJaiPKir0D/SGqgFxXAjDHs3juW4Dred7AYliR9wmGN4dTndUjYgPwkF1xxwXYZ51JfVXNUDDrNX
kgF4tGsm3xEoD5XXrweJutBF1TvlNcU1eTBLmnhjH4peCDplSJFsGcfJVWpnN8JQiOlQ4XHja3bD
8FtlV8HX9SLMyAYbKhhNm23LBraMN4g+tGooLYVyuOEa4BQyQWM641x6TegLDU1LVMMJfUJRRI1v
3CZnhM5DNfjCpI6KCx2CMXlsZ0VNzDE+QC6/fNqRBEhUQlaJYaNboEhRyOiLN98X9pgTMlUbI9ik
gKIZetFl6WY3wLiZ6kIfWpcIWkntbIi+IL8YoPzoYPM8ng20tyykCaipjqoCEMLGaB2SVtRsaIb9
2lKMGGbyoA6t/yLTYLVgXLVXmnmUdLAFJxcw4asxfuP3Pd/oGWwV99M8yEBbOxuabpTEGrQ0F2pT
t2Kj3Yjy36CWS96uCHZhN+Rr2CnoPGPk1u6e6HxV+ZcELA1BV0ZEq54+xROwl7tuhkc59krrgkaO
tYdxtxu/pPtq1GnMX3Teut0U3Xzh/6uUuzL1DFZtIFNCP2XtBwPmQT3gYSdxGYLaDvhKsmlghcG0
KM6KgFVQNE3P5nWl0L/0cz6gG98vmRCjt5SP7Tg0R70AEfIiYAIPp5pesqLkqKNPJKBbao77LAVl
A14OJ4ScMlXtRHbtBuBFtKz4xaAWfQqRXWyH+I1EXqNy9HA2kGVJADXu9mT9I5PpOp+Qv+IE2Vuz
/pC5ponqIi8RKICN7OwQ9O8Xh2pHCWanbJrZk7V7Ig4VyGUEG7sg69mpeWU3UFui3QByjG5TN48S
ZQ2oLTPqjX6XI1FMbKRsiiLgwHlKzKv2C1BoxEUFe/1KKfEorHyGHIUqWszmIzgc2aMF9Nojoiyo
HaLr0Vd8WT+33xclLroj1RwFI8jxtx0Du9jjPGTKSeUDlVAVXKV+ubx2A8QT8zwNmTI7p2o1MqfK
QTNMN31I827YdTeIFwvfrt1u8Kt4z16Twpi0suhdFdnSQxvxODVYANdjVK4470jgCVLlBtA7Qc1s
KH+S3ErTf1o9bUg58tJxkMOGuzEN6LMb0Z3gXvX9dYy8+EH5pGI0WxoF0dpNIWIFWIW757rQKxfj
30deaW9EHjIsOiwnR6dbNh+8NvI8cAg1Dma0dDYi6B/y8KZk9bgbzkYyVxQilIBRPGh2U4L0iBhT
c8x0qXJdKVOiM2ZZPBqc73E3gvRE/BsZAPba0acosekQiThuxubVFXpcA/3EN5WV3U0JWQZ9OO61
Hd0LeMncZZy60xEma/GekICUzHOyA8jZnQz3hPK1CsXgRITY0e2epIUKkov6zspXPYoam55noCgy
4AEimt3AYVlIgi1lNrQbCoOQT7iBcnOjyjtkmM9gjNBBJpshb1VRghqswhOtKvN+tIKjK5JZ0fxh
FSvPnTNEi1bqceVAEUV7eNvdCGKniuLnK0VXtahV2JQEAOEpOibAejwb7knkF9kNNceeI9hkWORU
uQFekSEt2VC7gdAjhAsRhM/Y1VEipaAzX70RXznutVvk5aa45eyFNhJsxnKOggJCn/5OjOjeu9oN
BDtEqqbDDQAbPImgSzapiFLmD8tOKIQJuob64T59vVBo4bZkbLjbS7tKLyOqLCzEcLZ1OEIAq8EG
2AwrA93+VRI4jQF5peol6sViH3yfdkRAGD+FGIl3FLPLmiP4w1AtGZuMbFABd0aU2RCN2A0Ix1Wv
ptfZCCCqauDX03iEfJWMqNI8+XfwbxQ4maHdTZGicLA8b0Zx6alcvHmj6ivqH2oW3oCppGmZL26G
XpQAXqZL6eG67LDyeBQuJ01Ry4TTdlE5/ipnCM/1rt4Uvoq7oZAkH96S+ceLQj1ATV4aE42W8Lfb
aVJL1dg7sCiWTQQei7shT8ext8HEFNy/3W68DVEvxhU+L49tiAGmH0IcRFU1f6riPFS+tYBzT+j7
/OzjbohEcX2QRDaudTcTqkcErySlci+sdjKgw6kmInJt9cT7yIsJxf/TBbSWUbpZjTEhJvIG0Guz
JS+1qDxSCiSP8AAzRX4+GRyOwryGOWx2wW9DPFTRI7IXGmegdsWoXIUt2qzhjiFNTfVGUoDmh+sT
My54lZ/tdVPSKyMMTe6QxL6Wzes6CCESZ3+bo7W7KZjljatKckj5U1SnCLBgv9fsBqycjdQ/qg3M
hUjl/WE3DAPpXUdR+FB5TRNbEOJ6tMEe62JUM6L4N3mUn4wQBw+3TVJUjWEuUF3c4ZBPStEGnxId
KO8fLrDE3Q9nQ7QR37WVUfr5FIoKih/aYIH5mklKu5Hx8goDsvWF6HeAe6WchMJC3gMTc7mXjbIU
FHCd3RItAbrrXj0bqZ9hbZAyPohEZSnh19FujexIw0JKyjspHrjp0YquboY3HuG7gKtC213KlvIr
jmjnixKoAfpFXkLmULwogi9qP2ZB4gin/8ZFuDcbCTcUF9BHzWoDOXZMUgQZaVhFtjgB22CHGQ69
B4ekSJoKKF5goCVQbUd9Cw1QhoVi476UC0sf2nO0+cqGAYExDdPZwB+NG1/Q+XYoYDS6xdBo70jO
aRYpuhTEMd+IPSyk8K3zbkT9ZmG4LI31rQJzysPqHorycmxOr9gc/fUS6aYhK7jEorvd+BK4M9ty
5etVGXvfycFCKWkwI80ifFWJ9jS6QRthIqemO8tmmlkYrszaotEPFJWZiIcwvrXpZvJN6aY4GyI5
kOIyESRUv3ufAt4QhgT7CCW1oYyAODkIB48C9JdhlHeDY4rAjZ7g2OdpN9jWpMuO4d+4G/8f1+nP
//B3S5/VP/7TH//5D//5//7lj3/5429//u//9tuf/vo/fvvzv/3zX/7Dv/Dvf8F/+i1f99f/+oe/
/x1Q9+3tdw9/9X/+9V9/W758+Wv57//wr//y57/8/p//8V/+8Nvf5cfffTL++//+7V/G77z+/16f
b/7pDwutD7X+j//lj7/96fd/+l//9NfxwV+vv/K//f7//OZ3Mn/QqmXd/PAYqXfMbbBvhtqmALh+
nB/x97+7/eK7O/EfLHHhaXZL7FU6lo+fX+JV/rZfYojRKchc59hUl0ixfVqCUtNriAIkrFyL6hIJ
5XdLqL7L6fmpDy9l+/j5jcrt3S/h27FzZRLu2/bx80skaN4tQctJIRYZhyRePG11oz7nEyUqe5hY
Xl3idfuZ271gr8C7SkNygNu1eX6jvtm+/UZF5c+MAsXkUWGoPsXl4F0AWDCjInPLqK+/4OmnIG+8
fse6Uc6RGk/k97iM5OrFp/h6275jW0KdbiiREghja+tL/PDKj+8C0qDTBcdZvjc6+6tP8XqwhNxb
4QMzC99re1XPv4tvFJ39U5AZDn6UuZknHFrtyvMSSlVY4LrjSOhvr+rppwBTzUvAteWgaPiq7fWN
ujOltxMl80dZJhG0kLirr3u+egoBoBbFEYDKGO5RXeJnfhfuiouttcTbPsF3q9hO7wILP5Idavzh
Xq8fP/26maP1O7Z34ZS5D+Smwnc+wUa9zvdCnUTlFd6JXpjKdvVd3H7m7SkSwQoPzI5grOpLCCn3
txupR5Eel5gK2QlL6EialnDrwlU2Bo+4Wn2jBgl+Z6PA9O6cplJjNQPgFd8FOsv6Hdu7wBPHPw8V
P6NP1o+fPrTKNut33C2RLlCWHAp5SjQ4+wvtR5IjsAV1i5SLyhs134toZAo6Ze3i/xOW+N7e57ZR
+xJg8SlUQ9eduFvCm4gcypXTVF5ift3mYKTT0bvA/atvlCB/fgoRmsY53Jsw6daPnz+0AfeXnbht
VOZvckkZBHSCGcSSnJcgt6BjaWSVZ9zudFjtn0LsoQKgDwgIt+3j8xt1EHAi/mR6MKTmlDhK0Dc9
BYpL2vc1gIXFu378/FN8zOFBmFw6H3CYFvZ48V5IVtafuZ2oHxkep0STlC3cLv/zT3EQNvveMLFQ
k1N9WH/B80sEyt+dKKw9zkiQk/azE97FgY1ixENA1aOk0rj9gqefAn9qfgoZHhNCN0RgfsK7eD84
UYgt6gnG9wG96k9hjMD8FBmZG9JdWh+3h3x6oy7v2/u8HVpVM10m2FRS1xM26uY51yWAnnnTykav
GZS9PuTzT5HmlcdDqxicVlRhs1txQlKMhnmwhLcsSpOMnRHTDnHM6SlEzXSx5DDnnKjtVN7eRXru
cFHJtw75raoZjDjO/ilwfzPQg3sF/q8fP/+6f02WFicXPxftPHbkFj08v8QtLr5t1E6Zq7pR3wcn
ake4ri5xwxdvTxE5G0cNiDqGoFWXeJsCTkwuLch64YU5Zxhz6dx6ZLanSIQjiUmfM2mb9ePnX3d6
YneHNktI92R7zO1mJQtLzPdCTB5Z5PTlGAuy/oKnl1DeX7/jtlESQPFV5InOSCepvh4s8ZNQTZCA
e1p/F6aIz0uwHtiN4k4vZPu4sFHz60YUwZpNZn9OkDMDFDjKqJnoNN+4AicEOXzCtFHIxkRlNKrh
ItzSj6c3ihLhvIRWODQjvI+IgK0fF5aYT9ReJ6Bqo2acNlI0AQ4i68Uclp9ChXb9ju3qqemDRngm
KmonvG7fMy1hCkOad8FF0fhaP376XSBYrt+xPcV7WAvaMpzaM5Ac8oXzEiqgxPwyPgwvfP34+aeY
MfMojOoeIUOken/CEpKI9WfeNmon91s8tCLkeQnZEX8hoF26v4tLKOfMS6AOpvoJUzujRDJkSnaO
dcibE3sS+Su1rr/g6detOXf9ju1dwIETzgIRwm1dPy4ssf3MuyU4JPVoGf4ZkJeca/2Z2xJMR5po
EMfoTm6/oPAU207cLaHr0+3InLAzUvso6u5eN6Z9ogM11hCI148LTzEfWkREJVAhTkZr1pdQNFp/
5rZRMnsWKrNlOI4Tlviabze0OTLOUDUNIScsEdWb3bsQ3SA3ozDDQW6FgaffhdrdtESUBAVqGfd7
hqV1cOYlPuPt0g2gV+SEjXqffTflO9rIeibSCHDCEt8HG8VfqKtLX6Ietj7k8+8ivdu71w0ph21G
6yYyH+vHzy9xme8FqmSqkxaixXTCU2Ra8uNT4F6h5FA2gvyLQdaPC08xWVpLjBBHNnZKCnP5moKc
aRL78pDPP8UcR1lC74J2SMILo127vMTBRkFPR0CICHLD9Z5/ijngHLYDiuPsijnrJ8pXrUdmNeaU
QWQvYDW58RleD6lkXiI8E+mwRziFGDD7CwILeGqGY2iZ5jLWX/D0u6DNtn7HbaOARFqbDSxaZLmK
J2rMjH683Z7iB5DNJanznJCxylTmp8BrFwtmXs0ZAaca58ESj9161Y263a3bu6D5RBGAQwrSsv6C
51/3nCWZTQRFDT4oHzshPDCGY/2Zd08BBNY0hDhzCstrjkDSD56KVaTw5PfrL3h+o+Y4KqTsOG2P
cUqQA99ff+a2UZZwLzI6JpZk/fjZp7iQUVu/47aEBh0BFCiE/zvBgNwS69sSGmx+Se4jQHiGjbpF
MXdLQOxC+mE+btfm2Y3SsbIdmbsl4CtoIKkynBBwAt/ndxFAXjxL+e8UmugccJLXxSSDIlEKO4Oy
6wbPT6FXhGocEhmBiu3j59/FHOQYcoMeipMDmhxSVlVLO3ObkVmUkqIdlmFb22l4/ikOrp5SkrLG
j/k/8UrrPj6/xM3ObYdW7SKiZc6sDpITbvfMM5dtj6zeJilOlm0Uqd/tO25PAaMNHWft7q2+7psR
ui3h55N9TH/TKf5iZrOQrhYu6xcCdJ6Rd3Oh65HZniIayBqronpwRlKM7HGwRLRFpGPmJZ8AaMNT
5iVURjSnRrjhjHQSLnSwBNgumBf5jZs7ef7qfc6OlUwURD6vmqHdzvTzS9w2+/a6BeS6YBxb5J8T
lrjMYTPisYpYIPlF1ah29dA95nchb9FYACQO9X87Dc9uFFu67cS2Ub46sm7unti2bAYVdA6WQJNJ
V88ACE94ihkDIbMfsAiQqq/2hnc/v1EzVy1jUVIkzii5E/JugOzm/7d3IQp1J3SpKIjVvV5IUNPt
Bqe94aopUGbIwvrx8xt1EOQg+iFQCKhJt90e8vklbpnWbaOUib1qLwT6eMJTzMVozGZBc+Zy6MQ4
5V7MMS2kOZ1bKvec03Yant+ouQAqSsvMZiRz6dIZBmTmHky94DUzSHR0NoPhbuIeiJq9lu1MP7tR
UpjZJSXwF9EGNT/FgHzOTyHxhhMhxGFinfK6t53Y7kXmSqCCwLvOYD+maLRaiLslSIqxTxw4jHP9
+Nl3gYcxO9ZQrww1DjZ4Qqusp9hylNtT7Cbx1g4tr7e5tbslyLLjBGSqQL1+gWK1bfZtCWheqLSi
tRNoP97FwUZlZBXAS7R5R7ctvO6Dq8ddaKQz02fRlC2+C6DveirvNkq3EpkAHVZngEVQ5YMlAGqe
wi6e8brpocxLCDy0eFAvXyRFixvlnc5LiArSh0Z475SnOADu9moZxacA8E9PsZegqC0huJzvhX1i
zqk0pvN3O3DP3gsuaQ4PvGncAwwsOOoZWdJBfiEmN+whyqHikG0fC0+xfcd29Wh3wLsiKb4oWlbf
xW2zb0twRME4dXlAv9bT8PxT3MK92xIYIImnIbVDl7P6FAc2it/WlhGd/FM6egTg607cnkKy6nWD
UDXLnrBRnweHFgKCoaqBKyqb6y94/l3M3AOhIH4Xh/EaotQJS8ydbt7xr7QV+Ceq1wlLRLVoOTLr
u/DVj3NbqidqdkmZykCzamTGpzzFrfx4e4qohH7DDnRgnMDJAUXMG5Vpb+oLnuMMxh1IeV5iN1Go
+C7kvUdLOKzhzJ9jaW+I9e1d7Ca3Fp/CHTt4CpGBAgxJ9hMic3LgkwGZVOSLT3F3ZLaNwsxI/1mG
jJ1Bh1NWmzZKZVIGk60Kpr1+/LQZxJJev+P2FCF53Y0trm7UjOQQARRoun0ZFXbLDQpPcbBRu1HU
1ac4uBeUjMFp3jlI+FYHevopxjSC5Wfe3gX8UVMPPNv73mz980vMaj86Zc1KToO3iRknOFaxxnyi
vGb1BUkr7KseHqhSHC3hMcyJQvo/4UThL09L+Gb1C6IjFjoB+VeIPFiCeoPBcCkonfEuZgpW0guV
YrEO5YDbmX7+RB0EOVE7+868TO77hCBH7DpvVDiJwOZMmzrhKfQmzEugf7jcKK/LrN2qAZnFnTgL
SZ4aa7onT4AfDwCK+KNwl8bLPoGkoaBzsFGkebVY4bKcQXZ9nbsOWdgRNLt96rgnGJC5hdwSckms
fwSsMwJOdmjeKKVVbY2BH8UI68dPXz0pxPodm78glpgtUlWXiW325fklZt0D3Ay9PGQowgKp53oQ
zoOnkG/bJEJYorbyRvEH8xIxgqal/aRYXH8XnmI7ldu7oERmuDbTErbo9vHT72KM7dqFB9pY04em
MHYKvQHiNJ2omCijtIiFhfe6fvz8U8w1Vv3EKriwQY7vjEZ4vJv1Z97exeA2pK8AaF5+CvXuOQLR
ZXMRGFA2OaMXRsX24F1kkxJIZXhcOfh3gbe7dduoCB6EXylErweclth+5t0ShB/BICzhCbcbQjff
bkN1jbSX2EPOTzCDAv3pRO0HjBfDAwN65iWE5uHD6S4AgqwfP3v1vIs5S1LCla8mEnQHy/cCvXj7
mdvrRihS0lOJjjrBto/PPgUk82CjTGfynjN//QzO/x0L4/YUrh4GeEr3ZzQ2qres7/NuCccVwQto
jnCyfvz8Rs0lEumqRDIFMfyGG1z19BLOzvozb08hQGBl0/55RgqjDnmwREC7+O1ThBllREdLyMBy
2BQAto+f36iZ9pPKCJJJyCaYFNs+Pr/EgUuyRChenPcyRrJoozT2ThuV2S86cc2p1GNyRsA5G3NE
2sjosZCnpJPA3oOncC/wMyx0BgYCKThaAt6sl24QwdePC697trRK9aEv4cozxNtDPr3EXT1qu91G
bMgswEUinRP8BVbauhO3JVDIEHIIq2nBrt8LoM3BEhmSwV8ogp5waA8qxbp4/CsUyHC9ttPw9LuA
pcxPoZcOF9XB1UtXXwKyNS8hKYay8EdkB8vvgvfcvuP2unnuFMQ0L58QcGr623bibgkGigiFdsEz
BEvFrvNGJTIXbhKRPePq4azPS2TmK1qzU3UGQHHXTH/bKDWkDDNEaD8DoNCkNT8Fql3UWfTDn6Gr
puY1LcHIZgo69OCMdyERm72eygUtQOXoU6r26v9zTBtEMLNYjEU4oSXQU8yHFh2fCcGJ87brltZT
HGyUxIX54CvOwAYtMZtB6tOiA1dbKfeEjJVQ1HyiIuqKMp8hmfVQzbuYXZJ0WK5MlwU76gRUTew6
PQXza4StyhueZb1+EbHbeQmwf/DmkzicbtnBEknBTFRL+L/Zl2cdK2xwPrT7qdK1sNmbnb1e9EYU
ckHNYIrtNDz9FFz0tFHahdyMzNJhpbbL//QSxDYPlnCclkFzJ8DyTtR89fBxZBZRZwzvf/0FhaeY
7wU4De1AxUq154R3cSdKtDlWaXfYtANquZ2Gp58CmrLuxN0SxHgiUHuKOhz1l4N3YTIraVpm8Izi
AvWmg3chs4+ENlqAlrr1IZ/fqFsadNsoS4Qvr0B5QqebjZoNiHKbaSRjwNgJOv82arNzd0+BK0ze
mnTRCYUeWMcccCJXJpHMnA3sxPK7uFOwvj2FpiSvQwIjlam/bkHZ+jPvlsBUyxxSrcs3v/v0iTrC
o76REr0IsiYAwhOe4oAfpQSD709uUJPHCe/CNLJ5oyQwYR5LZE5Bmw/qehEsog4tEKG9VN8o4f38
FKJlqEI6bk653Qf5RZIkMMtgUtyc4tMniq2YngLD0uw7Gjla6k543fCUgyVwIt+dqC9NgdsvePop
lM/nJVS7IQd2i/OuLyHum5fQvxo6HBG9Mxob73r+NgMS6jfztM38/n+s3W3OJcdtBeAlxdLMvKMJ
Av8JsoB4B4YzSAQICWDLgLP7PKflquo0GwlQRWE0P3SFy8tifZCHh+ShN+iyq1p4beHZMiQdTc/4
UfW94NlgJYJZviC0z3XcN/dL/gKibbsmrxd0bSi5LUI56fiOZQuoHSwbyJNppuPjfRFvR08Uhszu
DqTGXMdtERpJjp/5dy2YWZcfTBOJhQ46nKaJ82cuEdgC+irEm+Lbjl+wrYW4cXzHEoH/gYyaJjkN
iR7Zyfkzl4jQKwUeSOAu9fEL9rUoT1JyMAoa4Qq4LA2omsRXtUW42eZipa8QWvCxFhgM4zvmQnnq
cLCgUi0IJ5rjixY/goDds0KZBsquO+jpgbg9YF5mU8BB0glmKLltbl7G+I61UHTjq+EWtTxJP5ZC
lbx2mfQu+k6B1VRyX4tyDUYE1xwEwg1p6EGBCFXNrQqGFPHF74RKcx33tSg0UVqQ623VOwo0fy5C
3quYGysRasDv7wFRgftVROIXyXThhfTe+Hh7oVx24zvmpgXJK9mTduN5Lk9uWwTHuIowMQKPTJm3
q3buhm0RaG9VBFazIjHgY0c3UQHd/JlroUAgbqg0Fe1AOHXjq1oYjKX0GjrRwZa3bZ4Rq3PhRUJo
UVesFu38vfhaYJZLBLTLGceSOs9OBoKoC+WCAjjzfzoG15pf+bJQ8TgNCjc37ua472/awlWzUJjZ
obtypRpyrLSob3dEaGKjFh6T/fy9sDVfbJE+F/ybjHSeJ3N7oWCMRQS8Dpz2jQMEr5274UBEXSiZ
aAxRdL+MdZ6H/0BEPd1iC7e4cwecbyBYilLqQklOooDLXbQ4nFDlKgIjhy/F6+RVz92wvVCCrRcR
QlVklg8QRYMtrEgVIV7FhsOd7pgqK1R50SIxGDeRt9bA8srpqlrgNbC4bPTnjuTCrXxqvnoA87yr
2AGgkLmn9829nNYlIu1ASNAlogePeiL/+hSle2yaVyJINbx6OFDFFhjNYbNwCbVWnqbaX6iShaFF
6iJgwXznjmtQCUHVwlUukRsKZ0fnpcpVA9qlODNlHlhx5zsKb2XuyrmjUgqjZEgbOljn+R2FylUW
KjnDpHkA8x3eIEC2ioA9xjsAgLhqx8f7O6pQsNjCZg2XDM5ib52LeAlhIES6QwgtwJAttqhHz+zM
QHa/jZ5vWKh1Q8wdpZGh9GdCyZ6U+sumBZXrPMfasqAN7gEXfNhzafHZ9YGjndLidREf7Ki6aVlC
/ZnaJA1BlpL7ItYNsbTwbBt/l2R0CwaybuubCDCLLAk2DSljHQ+0qA4n38CeBcr3mNvbM37m1EJq
MiAt/yAzEcbH21rIFo3vWCKkJXHVTOnJnKzx8baIm+u9RGQUgog1W7aBk8O/Hz/zJsIkhER76UHX
sFClRsxAGBJ8fcYh3Jo7bC+UV6dqgcrnrZCf9LKe20Iy+EUEJ00O9+JhzY/3tVje/bQFTFDenp/z
oxmdHSJqOBlOc1LFCrnwg4eSB1rUJyk9z8LWTe6tIQGqdnH8zLVQQCIxWKZftwAUpQxNbaZhh1xn
QIg4o2GhSmNGIly0OMc54x0pdaBKXSi25kaB5nm85zuKa1lF6KEB5OR04liei+C4VhFfMzwn1TAi
pbmndzdtYMYiQj00Y7hkvRbnaLObor560mFXWxbc4IbWChJ39UnCzVDGCg/WzrcBoOAk14WSSf9i
R3Fsby/Wri3UadUdhZktag1YK8afv2BXRJq4Vi3UsHqLsAfFYx0iXmzBFUxYrxngLU7b1UL9QxHh
e3nlRgH5rMGndR2Vy5yI0NhB5le4NNZxVwsPw4sWwlXUKD5IBwVLI/wqwkBZEhy/q571WAuezPiO
8SQB65w5gBQcuIGTw80v54IIY+N8kqj73OG8X0JLi8+4UVRoKre5xSg3ERk9Iz8SeuL50bPc1RYi
7nS5M2yoY1AIhK6KEB9xNmH/acY5Pt4+FwCh8R1roSySXSsnFlh7fLwt4haSThEZGidYlcAw/3f+
gn0RhTdoRnFg2rDVnMBzmEW+qJ4LIoTcqD9YP+f8KKBTcQ+ihUfvE0pQhkOe22LlBpct9Bn/SgD8
TkDZIKKei8QWkg7CMEfw3I+6NZm4aRFiQ8Yg56Y61kK8Nb5jisC8cjLMdEvPkfNzofvziwjHLi1+
ewp+a/dp+crPBOgnhAHWQDz2/BcnhyMoWYXHnq4m5yFMqD11odgAknoV86+Pty8QJRZFBLRZaC/D
YOMu/GJfxMsFAjvAfoSoId6tk7kvoqar8A4cCWYIuaFjoUpdkmYgcqsZGxeS6DlYhAtad5SbSZL4
Q7P/lmvQHfE0d3rsol+lHbF/z093HaCjgAQwKLRJV+WG7tP6qxb3gIgkeYQWmFgd4WSpUqdFXChv
XlrENTxJuJrVFnmSrjE6Hx0tDV9C+x+ZAHVCICMJeh6xQgDLHUVEbsdPmoFIgs6nfft0W/OyUPBC
SBSMExTScLpfWMGQF3MjUBO7ChvXzxwPKxFYtrasdFUHenAjLy8RJhmlfvIHvvk5LA/snfZcIuwk
8CnmQ8cELjX15RqEGeA+JujGDjjP62lDVUVoLa/1ElQtBebz4+1Ne+veNBcKoSkVBbIL1uv8pn1h
y4NotX2Ec8odNrDlE8+Vo4cW9QnqlYxSAx5FRIkvMEy0VpA6dLw7PHNlQVULR+KqBhRmNFzmvL4q
Ah9ALMYXFWLMW3J/R1X6dFrw5JZKWq+hpti2qU+SIAz7W3dGXPaOc1GmBCJHuQKJCeLc0ayDR1Zs
ofecW1YuSTzZEMLIS1UR4LwfNPMyRazj1YN0vIjgfqSQLvMzG3ZUDcQ4NkoXkFn4/mjg4xccbNp6
gWD9eL4lFoK0NIhY3zFvWn5ayoVwwDsKVZI2GitxFyEU8+JF0LzC9hdqxe5LhHqbpJP81dHjrvY9
SKSHpvbN4ZBWX+HHvhaV9qMTAS6LHZtOXg1Rkneh2gKZFh7FFBnbMj7e1+IlvkjfF0m9ND1uKL6W
pqghDEQeeoCeyEnocA9KJ/B08Ir/xBdM1m3ekvsLVUs8kmEN+dG7F/j/3BaVe/AJjs2D0y447bzm
yTzQYq7EOHrBT+EHOC09k4aYdazETYRDIbzQgE5MNj7e16L0PWBuziAfIVzwhjGj0qjzZ04tPEem
rSm2Z/EO96CWoXmOlNpcwZjtO5+T/YWqxAANj1NSkAqPDiKZ+GJu/LVQMiRGVwmVUJjmx9ta8JDH
lrmJgOHIYOQO6bBF6R8lU+/Hg6NwOFX9nttC8V/RAikK9ig1GmLw3HAHC1Vctcztxv7mPEuzNhw9
VI+qhZ5IiIMqMFoKG3G6/rcI9AntTNKdVjDZQgL3Y4sIpy6Tq9iiw/n3M19E8NH0mCGl4466r8Rv
58JC+eZ00JZnbWnCrzq5LlQGR0iIJUty7jbjeU8vZmqhJBo8oZ0GTOp802KzTKd1iVAVrcKUteVy
5y/YPXohEJWFgu7E8fe6YiDPY3Mg4hElsTAwT0GxHAy39tyn9SvnSqyFkkPClUEM7gBRHeO5ElNE
mi6lfkTBbwfLy7tQbEGEfJvrg0O1wo9tW9w8ypsWPN34hC0d8l121dzCixQuw9WUo01T7WuxEndL
C/64wmX5BUnvefj3RTydf5sWyow6rV+YeOwc4VRT/HAPIiJf7tkQ6HXUiOlzVXcU/0O+SiIX/WDu
6f2FWiDHsoWjpx73q/u8gy2vrKZoAWBxPabBjLLchh31BFHzCrE3/yagfEMy2mX9cHIiAl8RnG2t
Wi4QJRB1oQDmFyyfAd7n5kYcrCKAzcj4qQpE1R4fb+8o3zO+Y+4ozyl4BT5B0rnbzBbzZ95EgEBM
x4Vo327JfS2eICpzwyeEFrjNPKkOLZ4+7W8iroEtfJyOdJVsarUFRCrRqjepRYvliy1beLW500r9
PRfzUdy2hfe5apEeXo62EOmWB9oWoZdFFcGPQnUNat5zgdRzcaF2wYH5/g3eIMi6aAFQS4s7j7cX
6/ymlUSoIjgNAladsACR01T7tnhGrM5FeqZ8Sy2as9dxDT7TVRGRQhidWXSHxmcZSu5r8UypExFH
kD047enxdC5iLfY8eldBdPJufNt1bPa1eHb7iRZSM2mSKXHYkIWx7+cNsbRQpq4OjTvleT3fUUpJ
x2LfRKR2ix8i99ZgC+HQiwgwS2pllXc3bFqjfl5EgGc1wL1oWFPJbXN7FF5E8DjhqEjJDZRdSZDq
NnssMmUISAs06tBibpllbiKcDfwJV8lU8mChXmwBY7abgJwdeT0LVS9z7C4ZDHtWuLci/wMt5iV0
Wyhuf+7ydA2bSu6LeAlhJKPjD4ot0sJhbLhtETc0aGkRd5mtkxBreFjV9Y6fuUTkUAtjkv7siFhf
Xj20iQxUCdW1IxATXxctfDWP2ZHQxqFlR83jOxdKURKP0/Mq1Gsw98eTQeFJ8t1CPZkYss6Rf5Fp
vUAy8zqTjMK5a1goj061BYIJcqWTnxYR4+P9c/HigUjCcAadbZUyHejBojcuc2NO60AXtmsD8i9o
fNm0X2wl3RU0kWpI9KTifSz20kJeT1NZk4A6iGS0eDF30mFpgqVVX4OrJllbtfhJvSFyoiYzHe8F
5l4VEQIZiIdFWmK9ChbB0xw7ZQUOXkdor/z5qYUEBhQH2xWC0FB/4QJ5EWEoLj8q9AA45/gFu6db
frDcURAK/Eccavu2ozLadT1+5jgXrlrl48mHcabONy0tqoiQ+a68QqL7qeTuQuV8FS0U8ntRwVFc
54UlHYgo5yJX09UBF9LS0BZJuqq4zXwbK+XcIYq2YObr5Zzmzqik5Lt5zQ00UefixdxA1KtvAO7g
OWFGWFpuWvRsFb/J2weunabaNjcCX9lROKjy0G4RLm1DRgyj5EVEGLtoojgnC3Tb1+LlGryIrlAc
q9Rx06KUVC2uFpm5Aq1Tgy1WvDg3rWS0N1XrCDdUg2cu6KpawNLwM7Q9gyCc31Ga2b2JiP+PNqhk
dn68b+4nV+1bWnAmTQWT6rlAZOarFnql48QpAM2gzvHxvhZPlhctoNnIODBUW3at476I6vwrG0tx
lX8lETuOXgWLlNr7Zu5gyicbsvauirHY81wAP7xFwmKBTENoj7NbRXAPkqgCOjeQXTlMc+MvLbJp
7SWH41aNs2/uSjUJFT+/H0+jBSz66TlfL5s24UX6HmQ29VRyW4svNZekV1Hq6MhIr9FjEVy1+R3T
FpmLRYJYLKdv7IYDLeqmBUPpliRV1RKxGqRXL/PkV8Hahs94XxvuqGcFKHNryq5VjmBSnuR8ocyQ
qkcvecnUmWqn3lHwK4U37LnMneAotoCpddy0zy5YFuqLXBtXDXWwox+ITVMXKr4HEpayQBXkDR5I
xUDSzQSImjYa2Ilzw22fC1uz2CJhPZIl1yBlVuPjfRE/VHMLhsHNGkziBzcAdzfvfu4oDlQIMzja
usycXyCcjbESSwQjCCSD53RkJ1F/X0Tgy1w4S0fPItFW9aOwAfjk0AkdP5fjvm1uoE3RAiAPZ+Zt
Sik1eCCiiBcRIknBhXe1IxltPHQV4eqQgMlsy9toq/2FesGj4qOJ7SE5SofmOm6LUIxetYCyJDmS
GL/jSXpWkbhpQ5cRGWeufUcncPVNVQvrY9IKMgsIZH68v1BrsefpVh4mo6jRrnuqI75Y37FEkKG1
CeqgquKGy/xZHBFbuGKdlzAoGrqafJURKbZI7wsE8LTR7nD+Ed6qiCvfhj0hQ9lgbg3/qgjNncLi
lObpaPzulS4i+OP8WRlQOGSHFs/uDcyNPC0i5muizK8Nt30uQB1PLZIv9KY6eZqvNiRAb82Ax7ng
B/I249KG2TevsAMtii0uEYLJjL/oQNWk7+pCJdcNxvlAy2/waW/Q/loo4CMqGf4Sl/P8Avn2LOCS
JFbekXYd5gjn/R5K7ttieZRLCzGS1lFAFsnDBhEL07qJgAXDm/khLVpUrpoBBtK46i+S7e4wd83C
RARiQzqChMx+bosa6xHBb87Ak7RHarBFZT+mp0LYfGn40/HqyVGMlZjmdvBUufFnadKhRaXDqZDN
w60IPrM25nOyfS6MsSla+HJIkehbaUHDe6G1QRXhwdCBzvGG85xHSYCzIuKTn+9hkjsUGJ8vFNp9
FQEEcRFSpQOggBO8aPEFAQQXRADTUPArCVnfC5cfJ02NWNLq50fPaIWyUOpTICBd09BANS8iwBMy
ewqHnPMGLV6eJJnDrzxnDZ68SXM37B+9tSvnBYLGAgHBbTCAdx3+XRFpnVZtIcPKFHAvBj9eKIUL
L7ZIi4s8fD1jHW5o0FqojPAIHuzROH+SwI/1XCTi9uyl7reBkG895iU0tSAiM+E5Uj2o2iplWyIy
x1TkLcroYHnd/OKbCMAgFRIWd1wglU8bp/8arZdi+46j9+yTw+EMrQg10a6ChcxHcffowWnnd6yF
Mj1HJxDN+rJY42Tui6gcTvCvkFhiwW5rSOM6F3XTZhCaBpnJVXWk1HUwGSsxFyqE4Izm9Hh3FPz6
qVVE2uxyNj2uHo7x8bYtwGfjO6YWwoqrLUFy9ysFuy9ipVmWCKh/eOAf6d8wf8G2CHFK1QIS7Owh
OfSUeHydP3NpoQsPkujXFCc1hJOmCRUtFEbAaPFyGGo9irsLJUqprpoYEv3R3+n2P4/Nvoj1HXOh
XOEKCtJDrwWg4PiVhcp4vRAHBd83zt+uFn5mNTecWYut8AY1wjoOJ8MfqlqkwAPm1dXt5yWcFMF8
ZKrlNxf6uut3F0pkXTetRUo7Ia+GMtCp5L6IN1sYfM2Dyki0BuefLeqrh8WeQcUaaRgO2WDumteD
yHuMxJlQI+d87IaDhSqnW31KMHm+M2ytwTMXYI+fOU53Oi+FnC3nLb0313Ffi4UGTRECYrFY6jz0
fzl+9Zi7PKzARz6UusNQwNcv2NeiMosyCzLpekVwbrCOhZq7ci1U3DSXl8iYqzNMta9FBSjgRNYq
vZECfJ2LuBUeLS0gOahqWp+ly/W5FvVJsmGRWYLlCI3P/SiIUN1RGgpdc2HCz264QAS+YyXmQun8
wq2VP+SGNGihUUMVkVs8xb7QwXNUDZBT3gt3in7mGFjwnI6IVSfuqgVXVlwfAKTB+ffyzNt62cJg
CpeTwdRAkIZNu26IKSJj1jC3gxU1oM3e7vkzlwg3kzYUnE4x8VRy+wLhvRZbZDLWD+lCZxBQg3vw
0v4lAtArxRYOXsdlvu65tVAfJqnjxCXB1yBCqFIXihUuXk5LFyxUjHouTGrMqMY84IK+8Qv2zf3i
HkQEFFVA3MJ+fCkaYm13bQbj9pgbBDhWYpobCCUuFlKqVml4WG/TJ5YIfjkkSiFrw0R4/VFq/gJf
V/4WxSGdbNYtuW1uIGNdKPtMjQyPzZ0+75dtESrRiwiMnLTq44UkbB0f74tYYdC0hVoe1zlXBxmk
QYRSsPEzlwiDM/Mi8R0amhIIIuZKLBHp2hAUpyU7qdtVNTdqZWrcIqUF+a/9QIKgKqkEeUEPlpL7
5q6dNMIG4GwKxrgHiwR2IKLgUTLQyP6YNEoCO9yDGwtjmhs8K6nApeVxrhdrW4vPtXIBpShRN6qX
2ZAd3mAl9V3zFmQwNMHqoGDZtNUW4W6Cmi1TUlbjZO4v1MvbLb3KNRBM2rYr/NgXURkUOnjpJBT2
UkjODVo8m41Lt6X4TD2M6CJj9s4X6uWmBclnhEfIqA38KOaub3dy6aGROeYtIUxtHqveSRsNWxay
1kAMSF/BsdjzdKczvyyPhl4dtB/7sjqcapW4H/xz9MQGJ+dzZcvLE8skYUD62/EYSu6fi1o0lAVS
ZSp52DMUEjo3fuayhdcoaFQo+WtP72tRYXlfn6s280g6yjPF3TOYm1rAzGMO3ThBnPPjfS1qZTSG
Ky9HftWF7p+xjgci5pa5aSHbfQXdyXufi6h5PW1d+R/+pL6746athBki3OJI5ql0a0j0OF1jJdZC
hfOT3okKPDq0qJULQr2L1sfoHbX2rsG5ZYYWRFgiiLwSzZvLu7+j1krcRCAEu2lR/ztAVKf4aQsz
itUse5WQNHid4+N9LVb6cWnB0pl/J2ZtILv+xH0dP/Mm4gq7YRTqcefJPNBiuhhLRNoVGU1hAl7L
HfUcIizGM/kzBZpp2tExtAVQWhfKllXpA7xLjDE+3l+ohS/OhcISFbukFE2yeJpqX0Slw11JXNbA
paVEgxa1RixJHjmedAMEBjeIqFkYqTCT3mDBxrV3ZGFuUe+yBXCTJ5UR5C1oc00ucEoQg13kzkYD
t5mnMY/v1AIDS8MRBm8hgfNA6ulO1cLlr2EHN8CPCnfG2VpacA6E3Ep+47CNj7fPhSng4zumCJMv
tFTDsOR0NlzmZv0UEfg+QbNTkasL//h4X4vqgTCAnmcaGn5W39hwumVCxs+cC2VGGVjSqfNPQzip
g1oVER9HGtpy3Tbc/kLVcBKAmmLcsGV6mKgvN627T1mgNLWG/w0AxUsbPQc+7CvvqqRViy3qq5cO
d7gsxnRmHtow1b4tKudfnOxQOxVp5Lvul30RlWfuJs9UurS66OANomDVTfslObcPXNGLunu+UAva
n0cvjID04Qel/tRxgdQEqGj/KlVJb+gOqonneazE0iKOQfoeczk77qja0hB+ZDSWensEig7IC9O7
agF/xGywo0y/a3iSvr2JQM4IWpRen3PD7Z+LGhSLzdxQV1Jdj+sGEbWAy37VLyyDRgX2DT4tsLTY
AmHXwAUxQAb9dtxRcyXmpg1OpKrn6n3QcfRegmIF8HaTTAnizDLVgbmn6z21UMsMn70yDA19cjC0
58a/icipMJE1wyfnL9jX4iXW09wa7BjHXA1Ug7krNggRhB3EF3TIF3NxVwvVVfVhDV/R2ypU6ujb
nN5E5VwAysNTS5zRESWJg95EXE3yDXdreZJewklaYPtbrhDK5snctYWFqjetLDcmiFskvnODiNo/
SmMqMbGKPcFxQ3kmpKOkSCJCoa/54IhFK/zYXai0qXyaO3cTj1bVQrj/czfsi6haALLTuS0z9oRp
DSKWRznuKCJUkBtNEa/2/L2QNio7Kv0n0kkoR7ulB0V11QJEoaFKuuXV6FiosqNUNEoTY1i6aRsS
PXgr5b0gImZAcTAoZOEX+zuqslkuEXGimKIBuKPFjN3njjJfw7nW4yIwZIMtKtVEyzPvhbaJobR3
iKiZYghz+tJhSElftLx65UkKfZMXGJiF+3980/IEii3kDH/HmU2FZkv7ehDj8xpEIEtnaG9FC9os
Z17ORThqqZJNGEbI+AX756LSG5TApI3GJeZGZdsXUQMxIng3mWeKGbzSG/siatbeu+1ApKs5e587
nE73XOxxutXHKmhEDUCEbUA4OeFz4y8R4pq0ltTDpqG9pLe7OJyhJPrjFrkM/3/uqH/409/+8d+/
/9c//8fPv/zbv/znrz//+vP3v/z+n97+67/+9fuf//sP3//y119+/X//h79/xZ9++f7HP//+fwAA
AP//</cx:binary>
              </cx:geoCache>
            </cx:geography>
          </cx:layoutPr>
        </cx:series>
      </cx:plotAreaRegion>
    </cx:plotArea>
    <cx:legend pos="t" align="ctr" overlay="0">
      <cx:txPr>
        <a:bodyPr spcFirstLastPara="1" vertOverflow="ellipsis" horzOverflow="overflow" wrap="square" lIns="0" tIns="0" rIns="0" bIns="0" anchor="ctr" anchorCtr="1"/>
        <a:lstStyle/>
        <a:p>
          <a:pPr algn="ctr" rtl="0">
            <a:defRPr sz="1100" b="1"/>
          </a:pPr>
          <a:endParaRPr lang="en-US" sz="1100" b="1" i="0" u="none" strike="noStrike" baseline="0">
            <a:solidFill>
              <a:sysClr val="windowText" lastClr="000000">
                <a:lumMod val="65000"/>
                <a:lumOff val="35000"/>
              </a:sysClr>
            </a:solidFill>
            <a:latin typeface="Calibri" panose="020F0502020204030204"/>
          </a:endParaRPr>
        </a:p>
      </cx:txPr>
    </cx:legend>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_xlchart.v1.8</cx:f>
      </cx:numDim>
    </cx:data>
  </cx:chartData>
  <cx:chart>
    <cx:title pos="t" align="ctr" overlay="0">
      <cx:tx>
        <cx:txData>
          <cx:v>Distribution of Grants Funded</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Distribution of Grants Funded</a:t>
          </a:r>
        </a:p>
      </cx:txPr>
    </cx:title>
    <cx:plotArea>
      <cx:plotAreaRegion>
        <cx:series layoutId="clusteredColumn" uniqueId="{EB2F1B0B-1CD7-40F4-836A-1C77202310E5}">
          <cx:dataLabels/>
          <cx:dataId val="0"/>
          <cx:layoutPr>
            <cx:binning intervalClosed="r" underflow="10000" overflow="800000"/>
          </cx:layoutPr>
        </cx:series>
      </cx:plotAreaRegion>
      <cx:axis id="0">
        <cx:catScaling gapWidth="0"/>
        <cx:title>
          <cx:tx>
            <cx:txData>
              <cx:v>US Dollars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US Dollars</a:t>
              </a:r>
            </a:p>
          </cx:txPr>
        </cx:title>
        <cx:tickLabels/>
        <cx:numFmt formatCode="0" sourceLinked="0"/>
      </cx:axis>
      <cx:axis id="1" hidden="1">
        <cx:valScaling/>
        <cx:title>
          <cx:tx>
            <cx:txData>
              <cx:v>Quantity</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Quantity</a:t>
              </a:r>
            </a:p>
          </cx:txPr>
        </cx:title>
        <cx:tickLabels/>
      </cx:axis>
    </cx:plotArea>
  </cx:chart>
  <cx:spPr>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_xlchart.v5.14</cx:f>
        <cx:nf>_xlchart.v5.13</cx:nf>
      </cx:strDim>
      <cx:numDim type="colorVal">
        <cx:f>_xlchart.v5.16</cx:f>
        <cx:nf>_xlchart.v5.15</cx:nf>
      </cx:numDim>
    </cx:data>
  </cx:chartData>
  <cx:chart>
    <cx:title pos="t" align="ctr" overlay="0"/>
    <cx:plotArea>
      <cx:plotAreaRegion>
        <cx:series layoutId="regionMap" uniqueId="{F469852F-56DD-4700-BED8-F808DFD201FD}" formatIdx="0">
          <cx:dataId val="0"/>
          <cx:layoutPr>
            <cx:geography cultureLanguage="en-US" cultureRegion="US" attribution="Powered by Bing">
              <cx:geoCache provider="{E9337A44-BEBE-4D9F-B70C-5C5E7DAFC167}">
                <cx:binary>3J1rkxvHka7/ygQ/H0N9vzgsR5AjS7RNylzSXsZ+bM60ODjEoOkGQGrOrz9PVqOr0JeRi9UtxhbD
jlWs6CIK9SKzsjLffPNPN7/+8WZXV+3Vr/e7/eGPN79+/+TuePz4x+++O9zc1ffVYXO/vWmbQ/PL
cXPT3H/X/PLL9qb+7ratPm/377+LgjD57uauao/1r0/+/Cf+tvd186K5qY7bZv9fp7p9eF0fTrvj
4Tf+bPaPrqrb++3+h+3h2G5vjuH3T35u2uPd1XXVNrvtvnpy9bE5HKvddXNbf/8kKsIkf3JV74/b
48M/Hz7yr8wfP7n6bvwJk91c7djw8SR/V5xusjwqkzgM0yhO4jx9crVr9u/Pf/yHItikaRjHRVim
RRDkRdh/8M/Vfb+X/3P183X/ryf7Ubupbm/b+nDga6p/nr9Dt27w1fnm/FWDfxV9/+R187naX103
p/3x4cnVjfxTjvo9p/79k3/tt8f69urNsTrWh9mT2oHQjrP6/skb/nl4d2r5W7aHRv2F7UN3qv96
o47uuyGof/7T6F9wmKN/c4H7+OT/0x8Nv+h/hD0Io0eP+Ythj+I4AFp+SkkWlMkI9nATxFmU83sP
syBMM/3BPezsxQl2vW6A8TzsP1WHY+OGuzoqg/uzenff7I9eop6mqxl7ssnjTGw9CosoC3NQvTT2
PNvkacnvIk9Kfhl5WPY/tx519uKEul5ngTpO71i39dHJ3tVhGdxfNm19V1e3V9eYv5foxyEeeS1X
H0YpRh/mKX48Gnn6vNwkUV4m2H2RyV2AS+g+twefrTiBr9dZgP+yATEn5NVBGeSfvqvb27reewk6
V21/+JP79IsdfRKnQVGGYRgTOExQz7n/yyQNyqLIszKNJ/c7e3FCXa+zQP2nFqTcYFdHZWB/s28+
Xz3f7nZe4h4E+viX4y6wF8R2RVrEZTG+4INNWJZpnsfYTRKV2cTVsxcn3PU6C9yJ2fa7BydzV0dl
cH+6e0f43u5qH3HPgyBbz97LnCg+KYoZayeaT+IojIoyyMQTDPy77MIFcbPOAvEfqk9bJ0PvzugC
8NtP1f7GS7h5vq0Id0Yol+S9lU/NPImiLA7iMAjSIpU4fwC67MUFdLPOAvQlzzdOyoDu9/ONwLs/
/aXePdnEQRkGSRnydI8VrINAvtgUYJ4VQYKXJ9gv+g/uYzn24gS7XmcB+3WzO92/Ox2c/Ls6LIP8
9V11+645tV7Gc3kRrPaESzdi62kuSaAy4Xk+esIVm6DMoyAjn5Nj+an2NGfkZS8uyJt1Fsj/XB1I
Xn15uqY7KIP6s2q7q718t+VYZ29zS40920Q5b/EwzKIwKCcpOl7tZREXRZaHhaTvBv5d9uEEt15n
Affzuj3+0rS8sh0gVwdlIH961xw+bP2813lG9ce/FHMcfJSWQcjF/YiZp2TlkrwoirDoLoAB7gV7
ccHdrLPAfZmDl8MyuL+oPtRXb6ubm+q++uxlEB8F2viWoi9J+aKMsyBIshjDHufpSq53ydpyE8Ty
OxhnZ7kAnFI1Zp0F+q+r/W2z++jm6NVhGfSfHu7qd03beAl8GujzXw58TtI9Jgebh2kRBfHkdi/y
PEhLfhuqXDOO63L24mL2Zp0F8G/FVF1cvTqoC9A/UkXzsA7DZQwunbtdDngZJklaRlGhDBkXMgrk
yzDl7UZQRyw3fbOzFSe89ToLvH84tXfVvRPi6qQM4t3f5CXmONz1MM9CEq5xFIcUlKdVmHwTl2ma
9UWaSRUmZy9OoOt1FqC/2h6dKjCyuct7XaV2P5GQ9TOkowK6IuxlHiQUXfMik2T80NSLaJNRdMmC
JJEX+ySSL9iKC+pmnQXqz057aA/vnNy7fNAl8k939a+ECHXrpb1n6z7ZcYTk35I8pNpCLmDk47nS
5XXHIy+fe7KzFxfkc73OAnnnS10dlHHxr6tdvX1/5yXm6ZrGLrd2DJpxEXR51zHmvOWjKEpw89wF
M4Gck7UTyJ3XWWD+vGr3taObV2dlYH8KZchTSydJup6LL6FOlEGRJMqQx++2nHdbIfl49WZXmZzB
q538l+PN3q+zQH1Bcm5ws79ubj48XL2UlI+X1h6FqyVls03IvR5Cn4vzvIwmHl5RK+DVBGFOKZ5f
R/+D65Oy7MXJw+t1Frg/3ZFaoWTmFMirwzLm/uzUwkt8DzvLR+gpf64Y1XFpk6UpizJStJrh5V7E
Gww+zJOgy8ZPXnCyFxfozToL6K/v6rb5UDtB3x2Wgf7pHgrnZ4iWHhIo80zfs8sf7hKpZVmZhfwf
bvIR7kTzeRQHXPDk6aaeHrJN4QS7XmcB+z/ban942FEo31YuVi+bvIzoX20P76u7qx+haB289PlF
Iq+udTI3CQzZNBe7L7IizCaFOO56mBhFAt8yTZNspgQbuf0C+A7dL8fiF/BzDRuq2jef6tbpB6DO
y9h+z0e/elZXN3c+ugCYMZrptNQFZJuAbCzmHaURl75QqEYxfgSVMsmiJOip9cNoj724+AD5Dta/
gB/xAR+4q13g7w7LwP+iOSn2/HsfkS9Ioa5l+ykVWWi0hPF5lAqtZoi80KzgW2axhHxnqu0AedmL
C/JmnYXtLyHXdRFs3zXxork5+enw8zRezdwpypGVo2EiSeDezKZxIE5n3JkwNIR91//a+iCfvbiA
Lt/B2tyd0zjqoIypP/W1NpNG+tyX+vd0k/Bao2OC9Ewi5ZehlefFJqNMm4X9H+sqoAY8cgrtc76D
NeCLcjhyVgbz66Y6ehnXc2ArFuTojoAUXSQQrBLFhx9d6iU5fFI8RRiffxQD1y57cbPyfp2Fa3e3
cjkog7i3Vk4Krfeuy628DNIIuIswnXPr5abMUv5LXb4su065IeDsxQlwvc4C8J9O250zw0odlgH9
Oen5q1fN1tO0XbxeAJ9uCl5vIU/0MoFEPX7Dq46oIIJqSWUmKZJpkp69OEGv11lAvyhtpw7LQK+6
Y66r+49eBvBJutrVnmwiGDRQpOHapCkx+uRqD9KAW5+bWICfFmPZiwvy/I32V/uz9rQ/fN7efHB5
u8knXbr6F/WOYqyXuFM0X8/Z8xyHotBf3tOsXcpjnYQtZVqJ9vvPPUd0lLid6jNmnYXBL6zBc1bG
4J/SA+lnih4eRH/4S294qjNUYSPKsXmRTB9uRbiR8D4gBkgi/neTh1vBXpyMXa+zQP0pKTq3Tjh1
UgbyZ9V+T7bvL7sPPho7DNQVIztqLmVyTtCrJphBKA+LNkhzajOZaoaf8qzYiwvu8h26dRa4L2TR
DsN5j1m0RbEm8FztdDPyfM+gV0pz5SXwMK3SiEdcIX1xOewL7Wl6N89eXICX72AN/CI3rw7L2LzQ
p73l2EkmdS1XT0Qv6gXwKzsKxgh5IvqAZkm4GeTw5rqeZS8uyJt1Fib/D1Ly751qsd1RGdzpivtY
7/ztdy/WrMPzSA9I1dEMM2mREounaJLnqNnM90OyExfcsfgviOeXkCvVURnkvbZ4Tk23JS4N7tIN
ChCUU0JoNTj0OVYt2hYRGlaom+QzqibsxRH58zoLi1/o65UX64sxviOv31QrIA+wOTF7gJAFjXKT
Wz6BnAHlFsI1WkeT8I5foVOTlFn3+yOv2kG+FeR1mLUcefhWJWW2JKVPYkK9EG8PMwePkMc00M08
4x1pliB/fgj+/sgPn/E+x3c8rnVlbCny0hYbcI2TsaMsN9f9ToYG1ZsYVl1MQ7Qu/vaRPXtx8vZ6
nQXyy9piu2bP3ubf3iFu6G1oD/tJI7AU+nhDpzh3OGy6VEmZDN091dgkzVKwJ/GJt5/hW2VOyXr5
Dt1PxgL6hSnbjkLUY/+PmxrVy78edrW/fCu6Glc0fjqMIFeTq1P9kOPHHeqFec5vIOCNhzKGiTF7
42cvTsav11n8ApapF8phXQT5R3L2x+2Nv/DTzbwa4VLodiG3epRFSqhulLuXt710XnBBBNmcJILs
xQV+s84C/gVve3VUBnwRsTtIT/zJz26qIg9XK9dBvRKyLRn6NEmlgWLo+wn4aKXlIZAHWTDLtWUv
LtDLd7D3/Uue9+qwDPjPdhVlP9VbU229LODkyA6ul9UjnUefHLFdeBYjvszn5jRMk8/jT+NEPQT1
jXN2/LIXF/jNOgvLd2+YloMy0HveME2iZT3YIc+XUZ7BxxIFy5HVA3tCVy3s25n6PNtwQZxwxT6D
74q4fMgl4k8ffC3Slmsqn0CSF7oFuuQzYNNHVVKkJfYLyffMtVOwFyfE9ToLG7/eVW41WnVQxsaf
tdUBafPPfnr2eNV6TYRSIaUYXvVCtRle7MR08Ky51alxU75HtbT3Lb1nZy8uqEPdP6+zQH1RiVYd
lkFe/q4dSrVeIo8LXs25k8mhcYqHGhIowBuOH3PoUguZXrfQ8csY0C5lLy7Im3UWyL+qRb/CjX4l
R2Vwfw7p7nBEid5PUka0WhpHWmcQp2SqhPCwpgpXWHwWU6sj1TqTuRVChwvqZp0F6i+ZFPG+uXfk
48hHXSJ/jcU3rZewo1zRW93S7B29FBmKdsgQy/tMiHWDCF5SN3KpQ52RSs6kSxphBMcIvl9ngTtN
jSdI1o6yR3JWxt6fVcc7LzEneboe5jTNiDBCzPMMzsXYxRcbYJWgTwj4M6VZ2A5Or3azzgJ091YK
OSgDOHm/Bx8B5zGig6qlRs54mVR6YWmciUidBMoPmllSCNVCyQopzURdjl5fKiZB61aL5zt0t4IF
4AsTtOpH3Gfoe4/hI/D0pa6mVot3L+IY2rTpdR+5d55t59zchFQtG3G60/U6C9R7pFxiue6kjKkz
TOqu+uQtr3o1sh261DzZ0LQpAF8anYeXOrzqDEU7VOiLMptrn4FX7fR4M+ssgH9bHavTezf5i5G0
2bOm2ddemjpjAta61DOZPJAiZCicekm+DUHHx3PlM2AEjfqelTN4tyFI7hbB63UWoL+q23+ftryy
nWYPyBYvr3bs/dOWd6CX2CPfo5/OS+/3FMkTGJT97S79cJdunhwdI6SYEwnvalbzhq24OHr5CvbX
u3uKTiWf+qv9efVQH/wlXqiESmd4y1GXGVLkaSLIF9NeOdx8xGOdFqeu9ja537kh3KI6vc7C4heN
ihzFdIdDzePf25GBvKFX8/bpBjo1LVH0x4rK2SSil2wNzNqkDEq0EKZTxGQvLiZv1llgvzRf032r
3vCfbQ83jZeuHuXBFSN6aBYMkIvLcz1m6OpzaNfywINwL43TU7aV7MUJeL3OAvgfKrdZkd1BXQT0
p199VTIkn7ZWZJduRHGclmdUL+b0qYMNFRqh0SNsdJa0HUR2PMfc+NR6nQXkL+ubD7t6zwjn9y5P
OdnjZWj3sjoe73xVM+S+XQt7WmTjnMgtJUunBoUOzV2ecowayeJuROgkPcuLzA16vc4C+mUvuQHs
z3aNzHO/EglbHx90JNc0x2V5eMdod5gu6VmqchzURyT14N1oNj1/PjR79uLi6eU7WEf1y5Ush8zK
Z239qWr9LMbBfu4hWI49+dg4FhnTfubA5YNOtUtGVG148Ksn3Rh7fhlOdm/WWdj9CzfdWvmMS1f/
rG2q28/Vg6f2vlrhXVTNmDmC0Z/pciNXH2/g2aBfVz5CpsNu3Qrvep0F5m8+Q3t0uuBHE2eetQ+H
hr/J2/Hva+oXxqhWwpXD3mXmgEp3XFRnkLODhYOjx3LUtKHey/TVGfyAk6PX6yyAXyBnRxJ6kLb7
S8sd76O1Y5yrpezI0cOe+i3SPPqGzArEHcyV3dmJC+TyDazv9mXaZnJUFy+5FlLd4erN6f5+e/QS
+zTUl+zy2x2aG70StMolSpt+6OnpmIJOyThw0aqlcdqElD25jr04oa/XWRj8gvq7ilT7tI2v9Xec
7YqAc6kT0JGSQeaqKEcd0QAeYeWmM1anCTXgPVvmkczxn/908+sfq1sGABwOV+d/fv+EW6VfZwH4
MkHqEcvmtPfVw68Ww9MWBUEeyRNSsAwJnujQM3tEhHDondLUq8H7DV/tFsPrdRagLxIx5IMGPt7v
2SMk0frAarmDL6HS0AZPx5uI0Y4IVrRFUbmhbkNFdr4Az15cHDxPAPvr/X9k5owba14d1cXlzvh3
f0tydK2uZvMyBB7teebEknmfAi/K1ClzGAPa5fqGqaHN67zbFzp6vc7C5p1vdnVQBnaPJ8rRO74a
20b1v/dJugmBtqAeQwMcoyh44XWPuwHishMnU9frLBBf2v3OWRnYr6td9a463HkZxZNNW8vJQ7gh
9xoiXpRg1FPCvMweoy0aDcOQkC+YzgJnLy7IUySz731FU5geNpeEjXzMEHb5m3wEnVtxRQePGTM9
UnAXLYNRJM/NLmR56u0QsRRhvv+19bka9uICunyHbp2NuS9reB4EddIlsfN0gGS43qhYgnmRr6Cl
tSzPEhaXCXkGyzA5MmbqUKoCPhlJMXDzuH4nN2/WWeDO/K/Dw/HOydrVWRkn/3a7pw9y/4c3TI29
99HoZVhEj8HScB5PX9L7hI5dyQxRRkZN8jV0RVE1U15euxr9ds+d0vLyBawtHl6lyqbLzE8KKTfy
z/bhdf1+2+y/f/KvPVpFt1fMHTrWhydXH5vDsdpdN7e1ShHIORngXze/iraFj5DjI7XZLYUcGk0A
TzZBxS4hMzPj5wnjKcpzrcukeEPjNX7ejVvHd7BGHSrk56a5dbH37qwM7Lh5T5k2NBXpdNly1NHv
xYFfjAa89PI834pcbuI0RClgRsVM9uJyu5t1Fl7e+fmmDuoS8hZX4eGwUBzxWp6dxqhABgNhy6gY
TDvh8g0ZeJiUtEZBxLgQTevNnL24AI7uiX2i5h/7A7QYJytXR2Ugp3q7V9JFPuKOkazo3hkMm1Bu
pdEReDtpv4uSawnuAQWYM8dyOmBGN7Z1Ud7E8TyakP8C975AskodlcHdczlqxl2uiDz6cwRqZwF6
YcxNXHxEszNXPuIH6fTVzl5cLF6+wxdc7O2+Prr1O6uzMtC/QK3M34Hg2PyKzOmSClyO6DCFV1Gy
GSGPTJ3MlqOFqpyXNGEvbsj36ywu90U2z1EZ4Km7tt5G8nGyWu012ZTIRDIOkvEDMu1XFacvXH2x
KZGvY96ISFHPSBKzFRfUeR6c11mgfn26f1e3MgfK6ZZXp2WQf958rK9eikqhj9e8ROBrhXfS/ky3
BKNmAlphoNYNTZ6sTcFPAlXSIIFoi7fvP7gP79iLE/h6nQX4S5nz6rwM+j9U9ESSDPASe4hwPQST
kOrqOxVUva+bF81NdSSzcRj/i6sd//54ksRGTIcUpArC+6JIecWPsYdCS/FdWqTMb2OQsUMDxylj
Z9bZYN80bp0y8ikjb3+8q97XPqKOarg2vKWok6elGxKtWXqkzlzJQXhHX5xh1E86ImUnLvZu1llg
vohWp47KGLvSpPT5RbdajlYq74jVXI4EHQBP6gZtainAniszvZ/RaVo39jQRqn2adkHqZpCk9ZVT
R+5sRf/OE52GdiaG9eN/LwGn550X/LlpaqpbJTtxsXSzzsLS/4ZWsGNavjspY+jXFNy3JPl99O98
l9WieXohU5n8289+5+IYoE79lVZI0nk0z5wnzA1vdfbiiLt9OL9CU5R6pWgKbX1btX6LTsN06x3u
0is+3TBoQl7yVOKg1YzVbaQ3isq8iFQmfal28BPAYzvlbM06C9Nf9I5XmQkNvuej5BQx5pEs6ReH
9JKYQ+bkrHkwyuDIcy7F6snudEIn2uv0zzk9//OR/TyStRVyT+c0LJBf+pw7E4ku4G93zfHoZ2Qf
mWkvS80e/SLETJgSzJQJxZoden5RJOYR/2gnNJGhk+M36yywl7Zlkq131b1LHkc+6vJN9xdf+VYM
BFjP2UvxPUN3tpsFPJotIiYvET3Nc0yXmmmVgXznFufpdRawLzZ5Oa+LWO+u8tfk8ZUr3vS0QzLl
BZ/O8KB43Daj0ncyBIYSbSdP2//qjL93uunlO3xFfz++7r0GX9+5S/09etSQ6LH7frjI0N8ry4eO
B01nftBE1Lc+ffFdbx/oLzb8YdcUZVqvsV8tiwf26JahVpsQ5E+nDyjDp36PNjFEXJqo9Acbw3fK
42H49kXa5eCrx+s3EegViFL1zne54cdRAs8Wzz4nRA/4pFvJ5yNVL93yE26G7MXpia/XfY0rX87r
27nyNel1OfgigEGwBzWnjJRu3SC/A/gF9z0aGJDw53iXkZvwCZZvz69fbvmKdfKNWP6ao4akdlPS
8q5kzjplIFOqF7ePNAptVKgeirid5n0at+9o+f2Ioq9h+XJe34zlr0eyJ7Mby2VPsN859km8V6Jv
C+v2sUY6ogE3t9+v+xrgD8n2vgd82gCXu/2QfgcJ5YKuJXoCPkK39MozQrQTROmDDWP5TsRr3P55
3dcAf6hn6jn4a44jCRkyEnOrq2b4cQutBHwlmhk8yjvens4vaPDdxpGQG7JvpFx854+mkvj91Iv0
i2sFy5fpwMjhFGoGkcqEDe98UUQrU5rP5wZPFVHk+NTr130Ny5fz+kbufGgW2gCXg49Zk95jFl83
O3ro9hEzzhgtSYlvWsCXbbhc92adBe7uOsZyRgbwl3RX1X721MXZagTshLEjYUHwnkLFEUxHaFO4
FUGcrm4/lbJlJy6AI7J1XmcB+OvmXe3K2FAnZTB/oTi9njbVUUpZDXaSecwnAO6yq9Cot+/Qw8ts
eNz/+X8xie0KN+D5Dt0PxgL4xde7nJcB3+vYjp7z1Tw8fEw4GiiTZzkTiVQD3SifA/RaB2lKyGQr
LkYvX8Ea+2Vt8wNH733bPMnTFR91kLAQPwmVOoq6wkfYM0MYBnYvqaAzyDquzxwfdf26r2H4cl7f
iOETS69ZuC8CmQ1vhFBG4COOB1uD2dGzrdSyFxfLN+u+BvgjEr7PjzrS7Stm8WFocenj2rNzn/wl
+Mwik+bbAok0ajw4AF00Plu+7MUFfLPOAvx/PrRtvds5MXXUWV1YfbMj2ttWXrJzKaL1Edfy95zo
1cLKDKAyTWfQSQKfxxw6ORnjw2WscP/B2uP3rZJfWrTv11ngvjjUk/O6wN5noy+wvx6D5eCToQl5
3Jk4/tLoBXwZVsFMyiCFxDlTtM8dPX6/7muAL+f1jYAvItTrgU/hjmAOvz83iw52pqR4kMQ891br
D+49Pntx8vh6nQX4vMpoknPjZqqzMsC/2h6P3vZdiQz1esDTasd44XM9vmOwjl/32Ds0zTkhe9mK
C+5mnQXuiz2+HJfB3uvHPXqj+tZd6vFjId8S3zGdjMkl004MtE8R0aDDlue/zLHRL8v+umcvTuDr
dRbgL9U+5bQM9G9O+0N9vGJo9c2dp8HempZPQRb18t645aAGlk/RhjcgUpipcDT1B/foU+x3Ql+v
s0B/sekPx1j4bfr0xazo9okdA3RU6MCkiq7aUw34KKWJoFbOn5JRmuNpsRcn8PU6C/CfV84yOtJD
dGn4P3g60EBAWg9zlA7zSATOe83DkcEjpQ5DA6HUrhmj/2Bt8LljIr9fZ4H5YoOX8zIO32+Dpyui
x2DpXQ89Cz/O+Hi0NFRJduLtkVKBudkT8nWQocF3E8DFt5xfhV8DfDmvbwb8Qj+yloNPkK/7LEZG
z2TamAoP3WuioKM/U+NeOD3sqECe130N3OWovhncwxVFNcjmkdWh37ogzJuo4AoVX+ZcMOCmH2TV
Je40+L04xhfn875iw62c17cD/orMrDiAh43QUJfFVyZiQjzJ55HNoWOGGfPSljt53VH1dQrx9Lqv
YfmiKfqtgI+prnfdSzI3pPeqEzYfzTkgvmckJVOpH3X77MUJfL3OAvylsnnDObQ/Vg9obtafEM6r
PX3b68t3+YUfFjzsgJ9K15SqJZTchMwPLwE1BWMml++WzpVZKd3PxgL+xaF+x0D7RtpwRAflkVv2
i2U2wghWrUgnBsK6VTHxheMPNzIJg6fgo2T83C2tRyv31wO/0435JsBHwXw1y2dqEXxs6NgBmgoo
6Knr0YAvE8xowGOqYdefNynhyl5cHL9ZZ2H5P7XVXvlpp+K9Oq2LO7+t69t7hBg9dfor3vk01fEf
kjuqPK+ITQZ6cfropCKUWwYJrZkT6HHebne+XmcB/XKnz3ldgO919R4ltPWcPhX5kBYLVFNpxUin
4Gcps41Mi87wocdOXKyeAoJ9dueasXNtezq4GL180AD3Zn/TtLdemvzFtJnlcV4ig0h545HbyyeD
iRFRlEGljKpMkEju2rGHuLMXJ9z1OguTZ2rF1mmEHRIS6mdsLvm6bT7Ufkb30CXXs/UUGg4VW6w5
ZqzJOMALNtTsMuZWdj+KaXTPXpxQ1+ssUL+ujtXnd5WTsauzMk7+zV3dtqKHfgXV20+bj9fUT2Sy
lQyYF3+P/Lmqc5lrXvQTUValH0vGYAQXHKE+qcdenNDX62zQX6iIPyzbev+0R+pyReMXqyfExwMw
kV7xGwz8RHlUeRDLh5s/n9BnL07w63UW8L9umFTkZPrqpIzpX99t99XVT23zyUuvL9H2isAjnZtF
SSoD69Ski8tKDi87dHWFsoHKYiJkrf6Dz3Yve3EB3qyzAP5vzZ0aPOmCfXdYBvs39e7eS0o2b+HV
HnXSgJUhkJggmKQ4eBIFG3MH9SSPkV7gsofDN23AYituoPfrLED/kef8B6YUuYHejXDqY7z+7/K0
8ZJc65pPOuozGWwNejHSiXxinm8ChDMLlJQ7lzAu4MhenLDX6yywh0p3+qVp3WZdqcMyBn9919w0
n7dMO33w8WFH0+Jqtzxmn1GeYbhNxgMukfzgpdlzy8f8KgLE8+cFVWQvTtjrdRbYL2u8HFRt/W+8
pJzWX7grvOpFNbcEeSZeqLFGI/DRyS4QUEgy5fZ5AQxf9ezFBXxqhV8vga/Oy9j+8xMSC+3B2+od
d/6KRD0qN8hhpTRbzGR11J2Pxhb9GN0LYBrpRU5EPfkO3e/GwviXRXpyWAb861314OuFz9Ca3vyW
270U7Rh4xmhieuwmU02LTczwIzozo8cmHPbZ2M4dTPbziD4+uNtncRfiPszieow7D/C1cJehV0y7
QkmBFH3XWTfy94R5dGTS2z+bxYXO61az0+ss7H3JZa/O6tLc6/t7xr95GeTR7r4W7sy8EsK1bric
Bnnc75TymEVZZjNKueDuFuTpdRa4O6dyZHdDJ19/qmVGpo+wM69vxfAuILjn2S7DamHejdL3XO+Q
9hiTwWBIacc2fkYncCO38I6/zPp6f1Pdf3RWUuqSkv2T/prUgKe3e0Fv3HrWTksNfXZ9b/0ob19E
DLKNU/qvY9HHVnn9YVTPXpyier3OwtqfVw+fm8ZtjK06q0sv/3DrZ9IWGNYCXdJ3XOrMrJbei8n0
Yt7x9NtQw3vUxbMXF9C5Ns7rLEBfNNFSHdYF6s3ul+pXL108cfVasMvwCwaYMoqcQQgzslkRY/BQ
zaTVihG3MtSy/+DexbMXF9jxV/b8y1fN7oNLylY+ZHCxK/WUk5/hXGaq45Pn0hfzLsnShgE90yTk
ZyYWFxsZifF4ZY5g0K1Ao9dZ2LrzCFN1UMbOX1e7evv+zktDh/3a29tyzFHLyeFdwbaXTN00hOfB
jryCdN9Qk9ef29s5W3Gyc73OAvKFvCv2bGC/9ph3ddHcthx2EnM0SNM7R8DGxS5ndFGVozRD+R1Z
XHi4Z1cwjOXYixPuep0N7m31qXYqypFeHnj4n+vPaCa0fs6kh+q8nrXnMtxAVJJS8tdd/4GBvQiZ
cUjgTgUeGiZ/PDF39uIEu15nAfuzU/uhdrrX1UkNbH2PwNrD4erNx5axiF5e8DKKZE34CxSQM1y9
mPXY2Yco5QYFrRXlrFQOO3EE/7zOAvxFrLtRvqbZw7ppfbzhmSapTW+5q89LFFBJwHZPuLGrh4BR
BrH8h4eeOIX+16ZpN4nTFS/fofu5WMDuHNWpgzIm//c9Md3xltjOR9gL2I796S+HPYF9TGM8j50w
myTpeLirfDxPON5xpOr0B+vILnbL1vBXWcO+tJlCbdugf92gt7LbevqSIw5fC/xsE4viOeDnPOJJ
vY/Cu3SDN4B6QfMkRdjSPCF7m2cvLq6edIF9Ie76BCn6eLpxesPLJw3j+rbZ7SofrV7ob+sBH6UA
n8UJrdHEcWNnX24QUSEC6PN547yN7MUJeL3OwtkvStepwzIm/+ZIQ8XBY4e/YmwvnXNkapGeJ0nT
dZ4MYnvYdlCyIOLNPuRjt8ie3h1rd/9TdaCO4hTa8zEDc2+r+7r1tCiT07u6nsFTZYNREXTPeFGy
vnzIc81HGV1zpPBFJyVLNZu79/Tsxcng9ToLg19SeldnZezde54dF9eKhVhehyFCGPPFGWTOkdDI
mWw2m7uTnThBr9dZQP+2OtAB8d7R7LvDMuhft/XhM096H695eM76tl0a3CcbpXxJEKcn0l1aPRX4
y/K7fkr2oT07cQFevoG1r180yajLR/b19zfHq1fVaedl+oY6pqa1L0WdaWS0UOix1JPsXYB0QsIT
vg/qdWjR+3r24oK7fAdr3H+oPm1vHYkX3WEZc/+BnHPjZ9IW9Yq1rviUBA1PeGZVIIgjasejK17k
UJDARTBUkawmLTRkFZyueLPOws+/2NLPvnON7QZPOVD3NG1HYVn72uXGzhM+TgnuilxmVYye8NIZ
n5RJBiUnkiZKUyPonTx7cTF2+Q7Wxv636uaDo613Z2Vs/c3D7pOfz3eaVdcydRG/oTNa9G9US9TI
1JlHyYxiqLaEdQy2mtIuKOm5eXi9zsLU3YdSykEZxP/OCIOHq+fV5w8+hnNCg1sL9nRDhh6lS0nD
ige5jOV4waUZYje83zrtE/2p/a3ORlwMXb6AtaHLre5Uk+uOyYD+ssFj+Nskg0teEXQYVowbzQLE
MCbXOjG8/CDQLn9sAC17ccJdr7Ox9VPrOrBEHZUB/gf1N/lo6cyT0lmTpbd6gmxlgLYdOtWzEytK
EvcQ71BB4hfR9cgPeRfsxQV0+Q7Wxv7mpjkKz90pUacOy8D+tnpPqs5H2HOq5OvZOko2XNc5qgei
bDMVtYNwh8JxhNwtKkjTegx7cYFdvoM17M41WHVQBnKPmXWUy3QddKmpc6mXlFrK7Dx6Vr1xTD5e
/Dv/g75FQr8b+ludnTghrtf93t6dgzKYe+zdLwbDLIVcBowTuzN2hKwrtOkx5LDqAth2tCsyy4BL
QF8r/ZuNvbiALsNtrM38umppVGaI0HVz2otQwY38s314Xb/fNvvvn/wL+YL69urNsTrWpNw+Nodj
tbtubuvvn6CwL0xvA/tfKMJUu9urvx78JFxg7yumaci5poRszCJLCX6UfQzsXZ7qUn0VjrV60A+u
dtmLC/hm3e9t8cMsjbfxHJojKzp5IVoEecasIZohOk3fC9Cpt1OQh1yFXPFZx3oIOntxAl2vswD9
ZbM/vm8w1QcXm++Oy9j8P9sGp7E9NMp/tA+da/jXmyfSbfDdza9/fF83L5qb6og3mfyLw+Tf/NeJ
fb2uD6fdUXV3X6z+T390Nfju4fdPfkbH5e4KB9fQsVeNfVe2psAF1IoMQVJEDjrRosGTnYwsCdkg
6hXMxpc7sb3Tk92sG3xzvvj1k+FhRN8/ebqrfyWIr1sX0OWTLh09NIv9w9WrhkZIH7EX41wrlqcj
LmSWZIJSmbjx8cBJqb0haYn+AY6eZ94kHS97cTJ5vc4C/C4ec0G+Oypj7v5GdjykdIC1NLKTTvcS
VhVjw9U8uXFiNt/wuHucOi1bccJcr7PA/O1255iL707KYN79TV4aOuH1eoZOaxTBPAOlebeTbR8m
ZjF0GHYZvc5Grnx4t7MXJ9D1OhvQUaR265Hhe6lv1FfZ36q/ydN6K15rNXIFDj4JGSVGHg7Vwglz
Wh7uv5mjk7044a7XWeC+yMEP3nAeO3g87nrGjhCdKH5wsc80PMutHjOADoUb1TelowmTrnGK6Pit
fEERZkkyfhDO+Yt5QbFkLczTDdLjCTrE8E6U4uzQwVN5g11n/Lv54D5dw15cDF2+Q7fOwtCd5Wu6
kzKX+gseA1sSOv693HIIs2thjnMnAYcqKcl2GSI7DuSw85C3NQ3R8+rTshcXzM06C8yXOPeOFdZf
6v4aOknSFaN3Ka/IfyGUdoNjLt/rcqMHVGeYI0iufmawjOzFCXS9zgJ05/KLOihj5z+e/n2qHv7w
3xUtr+RAPDT3IFzNxUOoKeh9TMqYl9S0H0bIFRFCVjRMkH0V9kXvZ/p7nb04Ia/XWSD/P9XtB0fx
aXVUBvu/0GBBo7unEmWURPrjX/5ej2TizlxyLtokdL4Jj1baImemSLENF8iJIuxL7M/BqG4dn+vy
SZfJOYX6j7vqePUado2XJl9Ke0/3el4KvXDoULTotWellj5w9tkmi0WPPKNpgg7Iab8ze3HBP9fr
LEwepXDHARPyMQPwbzk2T0nSkCHWQj1FWraMsyim43mmEIM4HS2PiBuctemkT2qQrBFihgvqZp0F
6gutvpuJ1od2L9VAoddbT7nSjG5eDfyMKWEhEb3oGEB5mQT1/Dk1WSFRn6/5EfiyFxfwzToL8F9V
h3+fmiOTJpzS8uq4Lm763fb/Ve9qKXd5Om2AhoXVau8QL1KE/0vmRpK2mwjOE+DTAy9a9MwTzTpB
+qH1sxeXH4B8h26dxQ/g2a7CV7uA3x3VDPjH5rOf7TEw3XobXH7fS6iH2y+ZJiGh/PC+J8Qv0oAW
WGLBCN8gfdFD7NmLE/Z6nQX2b06tW/WdGcic1CX0PBX+l4R4v00cGpyKFOepUXcH3yE++HNFHhhy
B6AKDP/FFREuehFCRIpJ3YEocoU9sWIIOjPkePdRrZNUrpo0dQn5mCbw+K7m9ebH6wffpPuiv300
Hr7JI7Gry4MyvLAvxY4APYf1HsbJ7PRHsOM1jst7TIcqZy8uBmvWzQA2+FeKPVHdV/sbt54HdViX
NutpfI7q41qgQ3wXwgSt43ho3q/jV5mwJsi/qIGAM7pz7MQF8kKvG+A7T5i5XjjysXtp9uG57yMf
0QuL1wKf+DvkPzkToYQxI5SYwZM83+TMg0QwDAXZObVJ2YsL/GadBfzPq90W5WeX+Kw7qwuD3/+y
rXe3/0uu6cF3/48sOcgMa8GOzccIFJBjoeeF8HtEh5bkK4pz1N5KXu0zTKmCvbjAbtYNvvq81UN3
dpSkUSdlQIdl2Ta1j5iTUtL17OXROBrxBX3JzHeOseexn882hTDnwPssMdr/2PqEO3txwVy+Q7fO
AvOfhNruZOjqpAzmfzm1XiIuLeX9wS9FnFCcZ1dccjSxSrkPnTuZN+SHiPdihkfMj3CPnXqb5DtY
I/7shDzB/TuncK47LAP6j9W2pRv2s5emTu/BWsBLHM/7i4zqWU54CDxxfMn4T2quwo+feXjn7MXJ
1PU6G1M/bXeM93TqZZQNynfqQ7p/VB+uXm9v33tp8jJaeS3kkY+Ucqm4eWYyT/KtXOxc91h71wU1
LbHJXpyQ1+sskF8mRCOHZZB/Uf/aiVh5afNqxvo6b3ecPZTXgB4nKPBTsQJG+sIqRYuGPihmRSj9
ycvMS0Sk7FZP1+sskH+FsITT7a4OyqD+Y9XeeytVQNy92vsthTSFZDhSwsz5kZrpyNOrlgdy7/Q+
ok8UToly7MXF3uU7WF/xi5/vHNcl9g/18Vj7DP9qGXbgzxGTxt/T/jmbuymEQsn7HUnpuakBaB04
wn9eZ2H0i+EfpNl9z95gOavla4GfwZ3ICtOrjrRwog7qoscR689THD73QZe+68OMnibLXhzh/4Ku
5qXJO1U26iM9/+EPV7T+kFlQOP9znkYd1AB+rD9l+Cv/q0mphXRv6Gj7/bqvYPtyWN+O66dPcLUU
HkLykrPXsyEU9ciAT6QfJrAgyOnPq9DJXlxs36yzgL/TAHeK+NRRGejfVrv9SWLHT16+8chUrGj2
2C6KBqgM4t2h0w1jPtI6zANLokdz9rIXF+TNOgvkFxKqOo0G7fR9ZlBybKsZPYKjoj2ZCKNKMvMj
jy/QMzHkPOrbKF721z07cQT+vO4rAK/8mAG+Pt7c+TkpCILDis+8GP0pCCcR84K6kTCXZTqmgyE3
Do/ukfFQ7MQJd73OAvfXpyNAuSb0usMy7h5d+hrCvLcMOthOfay9PIsfoj8WBogS9UH8APsYfi0z
BGiMgko5FTXA/bjF+HqdBfgvqxvHUp06qAvcW1iYSIR4mc2D6LYe6OTyspAJQbzsZ8YEFWTz0LHI
tDZp/8F9sY69uJg8/VTndRaoL+iLUjFL7+V/qhgO1foIOTO6VuPhMNhZpIXx4VRmOgXhgZ2HG1J4
jJEh16P6oXTNoL/d2YsL5PIdunUWkC+ZE9NpKxrQZeLMtvIU9hXde0QLJDctz3gUqcYZXK72EPX4
AUNnkLcHPjf/rtf93rCrIPUbgX3FSJ5Zr0yIYXCHqI5OtKUZ+En7+3kw5Myt7vh659diH8ovMvZB
HN/9TX4aO+TU1a51CvMhNXkKMVj0lHdFYR7hMphZhHPzg4HYi4uPl+9g7+OXFObVYZl47qftO1op
/a3VBGsKEiIqjr4kMlUoSU8kSEnYxSRzUSOMoewUcLVGIR1cDbe0jV5n4egXaFrISV0A3yA++pxG
OB/vd+le6E9/+fONOD0V4VHqMxK/DbN1NEAhcEAyB6cw2/Qse3Eyeb3OAva31cPeiYHVndQQ9sO7
pm08hX3FsA65cMTiczUtRBXeL6N56BglE71pdmb889zURw7WKawz635n2IdRHdbuL+zUR9eydkRs
IlpZodoQ3MWU3EfWLlME4N4UyNPJn05StPA4nFJ1Zp0F7E93Szpo5LAuDL6tGEPho7UDw2pxXQyh
ElFRYduiTzTh04u1MwCOLuj0rDbc/976tzt7cXHy8h2s47qf68/M9NlTQXMTnlXnZZD/OwxrFE2q
mzsv0c/WvOKZIIGyBQ3MWSLku6HR84RPyNwkUOzS/s+HT3j24oS+Xmdh9NeowcuATpdiLM5qQLf9
iSwtUvRXP1Y7T2c/JmtKHKAumzMNLmNqBI+7EfpCtoZxm5cFRB1VnxnZPskfJ9s36yzQXzTYWx2W
Mfyf2rre+3vbg0WPwNLYntte2qMSLnTFsRmzL0vKctBskCOHpjEz2hsIncQNzLrfH3rVGqazd75D
v2agR3CfhgTxfTZ+EN8DPX9U5vRYdMPj+t9cX6BJegLtI/Tv+Qb3COjtibcLrX4U6Pls9QTcq73o
kw3AouF5MdV1AD09s1Dwie/xDOdxI8Prnr04Xfd6nYXVLw725LyMz3/bbt/fHbvxgP4GfRgPt/Mj
BidDMoayFr+pc4Hv59JH0gZmvZonMAz6uPYZF5rQhNV11Zs6oXEATuk8+Q7WIf9CB6BCmW/E9yNx
sBb0NFklJG1g3s/7fpkPCd8WX02zbcfWGTgAFO6cHIBZZ+EA3IvzclDG8l82bbv1eC5osqoSORG+
5O/DWYVi7nyG/1LOo3Ve1Gx1esGYvFuLFd/ha5m8CmG/EZPH+65l8qpwB7ZCuplrnsfbk9JLcxkg
qoq5Q4NnJy43Pr7+C1rnl5Tt1FEZo/f9ibdqK7VoT4chs2HRoY5UWdvQ7Lnm6axCoRKR6o5n3//i
tM07tlIn/ToLX7/smh+2UvsNPYJyK5ZwImbIgCtFu7M04SjO5wWYIZhEnwW/jKl8HXtxsXr5Dtbu
/kW9b7Zu+Vx1VMbm/77dCyPLx2QuRbY1PX2KDlYGt5LJAFRqJnE9Dbe4+aTTzJh01MpeXFA36353
g5fDMrj7bvDlinG9vNZC3u38Y4Z0m6OXklHFCYnyIGhOGRpcAy7QiyK2tcG7ttDLh1zC/paBgTVq
KTtP58OiF91ftUvTuEgn0D/bjSFQVLuRm4/orId8j6tnKrQR4epveHbigjqxpL1CrSvq8iGXqP/U
bu/rg4yQ99HPk3Jbzc8nErhFjICNM2XNUz+PoRdaS2MQz8s+XCA36yx8/Ovtzd19s3fSx+kOyvj4
59X9rj56Cbkqp66TskOLumSIGIPjgtmrPRM/wJ2PbA6ZPUXeGMLOXpxg1+ssYF82BHzYN/m8aj8w
y0KGgPtq8YGZ0rrczdMxLeNzUcDjHxKvXzp6CJgZ0T7yd8jkzWqlsBcn+PU6K/jfMe3x5KSBB0N0
ENkBP6m7d6f2vY+Wz6NqtWodvTUhRHs4dRj/jMxpuqF4DxtL+uzOKvUDy5e9uEBv1llA/0MFoUaN
7n54cvXbMtVG4vn7JxDJ5aAunT3yOG118BH0ArWStcI6RE5hZlB+pXOWdvhxZ00ugpcieZmgaD1L
uGYvLqDLd+jWWYB+3VafHEcPqKO6hP1Tzf/n55ShNF6tjw5hjIg26RCDB36Uq4duHsI1qTVGi11M
oRraOntxgR3vYt9H99/OCubqpC5Q78dVeWntFMjWsnYomKjhiH+fD+6YCR2lwtGCoinT4cfFGZFM
dIHdrLOw9mftaX/4vL1xGjQjn3Tp50X00uPIjl6XtbDnAY/UKe85I3U0iuwQIX6sbZZ9OOGu11ng
/te2vnXlXqpzMgb/shFpBG/zNgVtb+vBPhr8PAAdLZQQ3iq69rTRE/5N+qnYiRPwep0F8AtlcOSs
DPT6L/MY/Vj73TWec7zUUayV4stkdIHMlYN1G1DZhJ07L4zhxLtFUMOec68hcwns5ZO+NfzL1QhY
zBUUASzGDOFTRN5yGOeJFhLXPaODM7K3ZL9J8A3iPFa5ZXP0uq9g/wMGlv4xeWv/PFU1DEvtH0oG
Y6OpyGdnSYwh/jzvkpASZ6bTuCP8ZS8u/t+ss8D/Vd3++7RlXpFTQqc7rssLoD2KwpKXsT4l9B6B
pdCnG8bREMWjiUVhZqJ7SsMNj/6Agpd6/02a7AoWuyBv1lkgf10dq8/vKie/r47qAnYeDE1LUsi/
6WQc2YrhXh7AxeBW7IbFq7vRUHEE9YT8LgoL8402shdH2L8gn7MI9mG45y/sSFGv9riDaB2ihRWH
pHPw5eP+KtL26jcBSSfmFTil4cheXGA36yysfREDSx3Wpbm/v7t61VCf99LiaXlZz8/jwhP4lIzt
A/5MmceFxUcb+V3QRU/CT8QT9NviXJpnwolTad6ss4D+5VYkKh0bK9VhGejffGxPTDZ8td3XPmKP
yazo7cssFuFDLWs4eN1j9Zg64tYlLPsZLo5sxdHq7Z39QqsfeXufrZ7jXpGGBc2GYSZUbOiqnTh8
aagtIDjQcQ/VjpEXOqzsCTnsxRF6exrWQugHVKzn9Fb56/ARu9AILA3sGUfJY52hZEwvQv5MkgWX
Vk/tJsfq6acuoeby+9Af3EPPXpyg1+ssHL50v6sXuEts353Whcc/1n6qZ5BwX++aD5hExZPN+PJL
1It4E2LxGVE/3A1GyOs7Rl/ziRPqBd+h+7VYoL5A4rYLWfumGrF2oeP4WZ8nGlsLdip26GLQIJ8h
VQ+wU2UspHSEDE8cMMvHYS8uxi4RpTXsSyt2gzv+zenjx52f73h4MWvhztQa+udkDmknjqWO6CKq
RwgPcn3UN09O0zfsxQl3vc7C3BcMn5WTMg7+ZdUe7rxN2CIwtNpDPmE4AQI5DB8M6Zshxhtd7kyo
i3MaLC8kUYcJe/bihLteZ4H7P/aHXfPZ5WbvjsoA/7zZ7R48nkqZJitG9MiYI4IYIIswJ48lDdOS
6w6YSD07j5S9uCDP3DP7iN69YVoOaow7L3nmUnp5x9PNuCIZC0dO3wTqZ4HSwBnZPGSsNIK2gT4W
M20wof6S0QF96UjG6tdZ2PyP56EDLlbfHZZB/3+aE7D76+/JoPYQLH3MSYGWdho6pmFbkSAYxXdS
oKe5kkINuvdzKRzCA7f4Tq+zwF7XVF3Alx0OTb891Fdv7nwdNl+siL1IWEd00IgyHizMkd0zyAhh
LIqzdNgy+2WSuaWi74S9WWeBvTvhWg7K2PxbKLxeenqYyjplvtTaVXMN/ZPonnTJ+hHiOY/4nLHT
wSMaCbIXlzverLNAfEF0p47KYH5d3X+8elH/3/rkZ6oeSUdNiFsKvejhkKmNSNBAtptIXIv+5W8m
bGUvTtDrdRbQXy/Tvxzoojw/3aJq72OFBrXpFatzjBVA54yOqU7MeGjxcr+njDUhi3seWdMHFjpt
VzhW5/p1FrA/O+1vmvt3To013WEZm39b4+g9bpnGOHsIlpo8ifoYY4eEg3q9DDAZYk+NhqkDCCHN
Uy95lzklbM06C+ShXmGkLmGdfMzl/f781N7u6quX9Mr7ec3Dg10LeBk4T5dFRitdJ3gzBF6aKEnu
xIgdz5Nu2YqTq9frLJB3z92pgzIG/9f97bbaX/2zrbZ+zrHAMa8HfFKiZAqHCvQpwakI2GRtReK8
CKnIdWRbJaMwyN7l7MUFebPOAnn3ORbqpAzyr7Yfan8f8Sum7pINL3iGjqbdwFkJGi9rc8DO252G
aSWBOUW90Bm47scwuXcekbk16yxQXxLVD3N3f6tuPng9r4jGtrUMHuTpkSwv+fMj5CnL0WtXIIWL
CLbp0+/DO/biYvD/n7vvWnLdyLL9lRN6vjwDbyZGE6EEaMq7418YrCoK3hCGAPH1dyVYAK3U6CR6
IqBuhbqPyUIiF/bObdcG9N37KC+CvjZamrTsPwD6Nnh6ImX/JrctoBdRWQe6QyTeEb891fUovBYU
HrE70GGeQ56psh7Idyc+uwh5nNRO198578Vi8+kRZBlDdOlUjAnsS+ZRa0vnj6KACpHN054qWnol
oh8RE24QvNtOuji85LEXFpmn77Bd10HdX1Z6dRi6u16ADimLikE68wh29ubQ0RgOj34ptJefTc6C
IUNEiQ4Ks7bR+lbXNIka7IUJ+XZdB+QvCNgeOHTf0X1vL9NB1tiiBr7HvKxKO2jBYY6xU3RAxaFx
h8AdpT3b9Vi2EcPmisdeWECn79BZ3EkOEiMWN357Ujs9/w0RwMGC3l9aDqEbgc6Lx90NZX7aPMVh
cgXKK3VMfanJck5BZ0zLgYSlM+g/F++ewxS80fCY/dv9OgqH3C6PtHhflztybsjFoSUalVeYQndc
XIvQDR01r6I+h6NFlm3dTyPs2AqTsLfrOmh4Y3EJ/RU9q5283yzCcBFHvjPQoF2flzs6pWG0gQxJ
FxGUrykhd7EbGrSD/gf1mYAL/lyBLcd2ucMz7F5geyH0Bxf8sKFH/Lk3ix7UKIjPq+iE/hg0enjF
o6IeTbS0/gYKX0Qq58Suw15YpJ6+Q2dtfx3ZNfc0yy2/Paw9qV+GwyyxhXS2h3+pA0/HFQgiIGhG
Dh6iTnsmNXRYKKDBks9xI9C9MKHeruug6ydRkm4ymwn0+qz2QU9CpHsGG7FF8WNrZl2OPUL0aIuq
e6e2Q+cO4naU6xBhfARwzmZo6FaYoG/XdYCe3ZGj57SHO1Jyn0waqa9njQ/yokcopbeYLYgRROTn
QGF5nhNDB8UphhGiGG87s6pVOI0Xj70wgd+u6wD+M5pfIj9mE/z6sHYfwPMiSJd5Msi4HRpY+zLt
wXkImx0BW8TkFDp3+kTfI10rCyDL0ECDWqfrD+N22AsT7u26Dri/ZJG3ZONBqY9qhzpGVQyS0hb2
cI+iThOxtFP9o1HmCHKwYSgw5+HC114+1z54584xiTp9h+2n0gFyw1+ClBTyznLJb0/rEPX00x0K
rLOFM8iALZrZehN5UBpjLBEdVCLKNHpX+z87nw6JWfTQIi2Hj2A7pa7RNQ3+2AuLyNN36Iz/RdNp
Dj26AU+nweDn5vAvN+6gxTGIAg2zyMMIIi7wI+OONkdjDhmy9mcnDmMvLKijsrN7xNbIwTue5Wws
p/RJByZeGGXZoCnsMSqoP/jRUYH6ajCbUWLr47J6BOwpzzVIkjDDph5d0Ty4EXrshQV+BFW7Z2b/
wEgZy16EGyalX5/WTunfLvJk6X8acDuVBv3cwHCp+CMxj9o6CX3RsINPCXGQn0U+Hk10UAE8Jlmc
cp5iL0z4t+s6XPovb1HGfOfXh3UIvxMOdYQBxKaNol8KvfxZF2RMeNAh+bCMZFR07mt+mqsDXc6O
ELWt+NyJPlv3LN6h831/WZE9Paw96OvJdgP17HpL2qAigzbJQaoRwz1tpEIkD+2V+A+4zalfd5K1
AWUeU9Zmt66DxF8SycP+DlEvBjxtmJKU9KXrKcmlhFk16LEAiy0aJI8EHnlaHfOKQGYBsgR0WrYB
xFbgGcnP8A6dBf4SYvP6rHby/pItsgFnasFD3ds1D+hRPg94Eaf7YD450PUcUvjwARAE/4uhs9gL
yzVP36Ez9OZi7dA2KBYrb3tYO+xvlyVCOgOdPooi2R6RlwA9WBI4BPHBeXjk1VMDH0MukMvbdVke
BPLoXliQ363roO5vHfRU+UzAb89qD/jtjxoq8oim96XukbLjQIqDxA1qsmgA/0jd859RHouhNpg+
fp7rEnthQr5d1wH5P9D/xurW1S/UVFvjExpssg5d/61xfblVj7sdvCcfY+WP++jQQwmBxiXAb+kx
Ti957IUJ9XZdB9Tv3syoYGY4pYe1E3jQITkDbZ1FqWRfwo5meZCXyihVU2nB9QkVkoZmKkyxEnTY
dzSi00aNG9sOe2GCvV3XAfbn6HXJeL8j5nGQp73N0YKbDFTLwxXqzYtHog4NM4jfyAodQkUDNPuW
Xc1tStM28Pk0FTOm28jhB/B0LyzA79Z1Av4NxZcI4QVMtl19XPsS/w7e+mHma1S5lbzLNT0q6yQ0
xioYWwCj/tidE2ljLSW+Qzn2OWpTmHxs+Zp2XQfkZ4tNEUVs2br6rPZhtyxn+QlF1/5yM8QoDgiI
e0vb1APKINGw6BvK4n2xh1mPUdOqhJLsv5hVhb2wiD19h+26DuBfNLHiMGlzt3Del0MV+R6dOWTp
oORBZK7QVrnjslsYdzyuAR2iDYKUM/Om4eUxod6u64D6ZcYdTW3sy/xgjTtA0Jdxh1YqFdU44EKS
JFRanbHpoeEFAWRIf1Ftjb0wwt49SXe3qG9llguefq5HqKd1+d0QtTwdJtMX8IjVg5UcXHciDcmf
8CDBuEOfNAjOEcw/1zBNt8KC+25dB3G/qHmyPquduH+3nSxdZtkQccdH3FuOBgJPSQyh6NEvTYvo
D416OPHQB6jTQormfOgGe2EBnr7Ddl0H4C8T+IMcTU1pDLtukLjLam9WHbLx4LdSEY1tMzD7Vh0d
MK4JuAcaTpQ2fNB48dgLE+7tug64G4sE0+CXGZOmrw9rJ/D3yyKOkmHKOxho+9Lz4EACAw4Sb9pH
idU+6rSZSqP+vQLb+6Op9jBEj50wod6u64D63fLN85d14QQT8PVp7YC/W2SZvSzSIUo8nOnekMdM
SYTtVBCYK1I9d+hQ06ObCnVXCNiiLvMspS3dCwv2u3UdsL+E+Iwe1Q7256h8jZJokKjjRu5L3mkN
BgpuUHSDKDyHDM0R6jpKcdFSC8NPbsjwDiQePRlMftxuXQfU//AXGDOK4WEGLZBGxOWN/m+yeV5a
CLj//htI0bLl+6dtlv23T3GUZgvfiN6Xv/+GRiB6WDvc75avi6HSmvYXsasb5UGBhCmz6Jc67Zql
xZYow0MkHym7MxzGCL6wRezadR1g/+74jE0VdHsHoKOXCj10n4xkuRwmEQ5GvvYn8rKAgipq1HMY
MEu7J/YvebhyAubPIq4DrvxzkwfxQbDF6dt1HbA3FilrWo7u7wj8gWZnUAffm0EPw05EABYUhjwI
MCDch6jDtJNBoYDaWlpqeW6kOPbCcr3Td9iu64A6O7tlfVJ7Wj4Kk2Ey1eO8egvaIDSPvIvAQ5HD
cqtLpvclHZhrKoI5uvYxpqC1JRsnDnthxPz/psyuPqt91KNkwGV2GN7Vm7hLKJlGoBbeGoZRoZni
SNwptyW+B6AvoSka3wbiOgd2Hd0LE/Ttug7ifgHPXX1UO+RfwuXiPf00WSZDnSUu93a/00ZppNsU
ROukD2gPpJ7/jHJrcORsgUeg7Rh6cFszQd+u6wD9BcxX9KR2yN9FibUIB3rBq6AqaE7/0iQ89d95
neMxaVLlaK3dyQUPk2+vvarN/rflFyKTxNN36HzBv+QQUCY3rj6pfdjhAX76wxmouGNIYF+4YxSR
gBo7Fel3KPu6rOZI3EFnKsDJR8nVWU2PvTCJe7uug7hPF2CiZKuqrY/qGPh6AN0QYzd0Imh/yFN5
h/cuUivvlMpWo7FcHlOotnymu0qvxrzDXpiQb9d1QJ6Ztnx7UsfAP/jOejlI4HmhNa8vVfUQeR2c
VnDiz3rwtHEK5fXQCR+dsm20sAEee2ECvl3XAfiLOM/qwzrG/tFfLlLc9UOEH7Oxe8vJIniHZiwB
JEfylvjs8KankXo0VzU0OfyJ3NO9sMC/W9cB/ksi9Ydch18cWmDrL7xByj2aWtvc6KVyX6doMIiC
dkht+yH3b3rkZGHXo/IWbIhnaTHoVphwb9d1wN2AhXcJQUJttjatFHfRJnobZMCWpk/7u+dBawqy
erRT8AjN0sLpfdw16TMlxGtniZ86dNgLC+70HbbruuBuLxNwIDHlaLaHtafu8yS2B1lYCxFrIymX
Sju64sFejcJqsGLUuB/CroLsTkDVko5OilMnnm6EBfPdug6Ys1PdbeuIGjG/X1ioskMEZ5A3O3iI
+pN0QUZYDpPEocjP9M6gyg4TCsBxB8DrnvjmwY0Pj70wod6u64D6XYQoK5MPX5/UTsy/YzzBp3E4
SNQxNKhHD54H71FLdsbX+eoDuisOyh2uHFpnkLg5sefoXlhQ363rgLqRYEAgmwdfH9UOdlRafSLL
ZJgl9LzQY3ZGgm7HoCHMHKv5iQ/1O7w40NxQS49Dob10Oj9cw16YYG/XdYAdNRXgHGaRdro9+kat
kgfstxHoMYcJPNIojbK9/GJHah2s1JhEc66WmjbCI1SnYups3Sd32hiLvTAB367rAPxlHTMHVjwE
fqDxedSR9GbOwTvDKGFEasFgdi4Bjz4pEb4b/ss1aZvDjBz2woj6x7oOqF9UcoOj2hN3FNPan7Y/
b7CFdsCiP6GntOWgAKtzM/Ulvu/EwZqnNTkgPpTAa35mToGKvbDAv1vXAf7Z5p3NsqsPagf+w1uy
eIM3OEh7HgwlfYGOlmh0zSAAX7dO1HMED0DXqAsHQ582SCJ1c6LpKVsKE+jtug6gT5PFlrCC5Zan
O9wX+4fyzygZpEWPYaw9Cjt1zUFpIqHiinY+H5p2iNQhO4/uig8OpJOIDd0LE+7tug64k+UiB1hM
3RPbw9oJ/CPC8ktrmNXUKILtT95p5wTIqzCfi7ZQHFfdYMYgh37Zj5bYE0cO84mYDLvdug6wPyOi
egkDwuGUAhCfhwOeJgwh7Qt7+TMCNsBcAZFRTWB6JPOUv1RHKR6N4J6ZKIudsEg8uBM/1nWAnjly
Q5+yr+UfnXBp50maDfKCB3Vpf6DDvqLpGCTkcNMfF92gzA5D6Hi00m0pbVvDoonXYSssqEP9dkd9
/G4t3yLk0Jju9/qw9hQ9kM+ieJDdUpgL2CPw6Jehfa8fvXBHmp6W1tJqalqGp58P3ohMyNN32H4x
XeT90k65LQd7E8GhUj9YZjMqp/1JPU3BcprEIYKHFM1xB4VCKzBBUQ2aK7Qx72UCG7HHXpjEvl3X
Afzvi9TeEk8yyX19XHty72+CKM/sISp8yEyreC+P3aHxVVb3Z8rte3SQezrDACQIytbla03LtvRG
ZPLo6Dt0lvs/QlZus/qk9lCPfG+goTs6PKQ/eUfOjZJUC9y5EksU3KBRHuoAaZx6cniraBp5x16Y
5L1d10ne2UYJbw9qh/nzwl861jAFvcdUrASaQl0EpZXMyYD+mKIaXXI8osPgP1DQEn9mXDysA6ZU
7G5dB8xniLGxaHf6kH17/nmxHGzYBnGz/uScls3R2YEolz7lqYWcU9WO0fQCKE/wt1prspVzjilE
r+IdOiv37yiEY8GcPuQQ88HKOVRWjyUXiNVI3AcnNe7uI7ddo32Rf+W+YR+Mer17YRU73lu7tLHe
B6zX8em23SqXG3AqPHUJ+XQBbdBohD7BWxHhx4O2uGU4O0jD0b2wYd6s66DX2TGnB/XPuMul/vQ6
CiQVqtJRNIt6i5qMcN9oR5QGOkDcTo88CcrCy2NS6rt1HQCnNTGzRRiBg5xFt9Nn7eOOtGsw4KED
mOjd35UO/g844VTgNeV0eihGC0ENIBcjYgQRyKiPTXcNe2ER9926DuhfNkqyPq2dzL/YS/91M0Q/
Haq1taguV/Poelb4bVD2NNuOWx2pMnRKNkSVzfe2s+SYwnP0Ff4vLDmc0w7xYd/sPXrp6HxQYMjx
ek1NemrJYZQUnHREAs/US2NqOIucA/DuPIUXXOs4pX8G4AiXNrJ2qYzXY0UwNBKXO+LsSLTQM9rV
zdJYHO56EQMl5Xoe/HEsDl49mynXruug2y+ZH1af1Q7279s5saMXRGiCYSr4PrlNdFRSgWB619y6
Dz6NyalaO3rkxKqDC8lUPLtb1wF7dnmn57QDftAKnu/xTkc/K4JxqJIQRb0uiD6CHLcvh3lyGlgK
z0wIBXaMl3qz7j+L+T/oUm9V7aU6HvzDqJvExBjQTCAaLuAHH2OO4ngUVtIP4rSsAtczW0VNu+4/
CjlXv84/IkKz85x6gBzJU3DQ4mIXT6fB0igsRshIYD1Ajfy5saAKz5Zdbdf9RzHftvf8MzDvMa2K
YjnKOoj2N5m2MJ+K+b+IyvFMaVVcCd3Tqhdc5wc1sgO+zjX0m/ZlvoPFAk64ArS3Yl5ff3vmuwge
ykYFnGp2uhMWh223roOUXy/ePNZUen1SOxvuZeOvF4M02jHWoS/IUQ8vIS6D6XD1hPdaKnaII6cK
D13Bn4Omis4aaC3HJiqDrbBgjqEVH+s6YH5hfWx9WjvYn5cYJDvcoinQA/eHvYQeB5GOx5VAPHyi
4lEqibYo9D/XzY6nAo/hoWzgt+s6gD9b+M6fi5IlBk/3d+C0RYjnI1X7vIjxCQxR8qEqe4vVQNnD
GUd1PIKudFDIUdpNEz9roKZFrwyIh2uzrvnsPkSf7oVF9HfrOqCPThjGwYDbo9oT++j1FdGawQo+
rXJoELjUnkcljYiIK/Q+RgRi6kYdyjzQ+hgGr4tgNThPMU/3wgR9u64D9M/Omx2gO5lF8reHtQ9+
02ExRKlHVLQ3sx4RWlr6LssYIQDG0WOqcRqhFRUwGsAMrNsi2rBBc+FjLyzQ03fYrusA/WUR2gPL
fvgRWnQn9yX36GhFbB6VZrj0KVvJcZW0+pk2vMLpbtqhmgc34GMvTOC36zqAf48qaRaZR4VInW5o
/Xh0VW0+3dG5FIMUehS8NMd/qb4H7gKn6iik23LUHOfhUG0h4suAvt8Wxx+n3GnxDSPu3VNxF+B+
mIobOO4Y+NMr7oi8ixgkQx28Wj727nkNDXAgLIRO2MbnWwOjkXfshQn3dl0HeWeO4dQHtX/H+8sB
m3eYzdof7NRTx1SJHdnofoQebCaosuNgvqMC59SrQ6skk1e3W9cB9Gc0riwTWuHMourpo/Ydu5fY
Cd+Rgh2intek/mhspM8opcOsuGYy1LGeB/0whEaSYP+dHxaHvbDIO32H7boO0Jt57DtstFX1Ue1L
fLoc7ihYWW2v2Uvvdzo7SsH1jfNBrvWEjhL5GZ22OCOGp4GUup46clhBi72w4I722o91nXBPGF15
+ph9cX+OcmsJ13CYdh06FPtS9MBdRHYGEVzQUqondOPUmdORmgd3zbbItv3gmvsde2HCvV3XAfdL
nLn6rPYEPk8WPqpyBzoMFoMg+kIewTt46Zj2ijhNzWdymJ2jVzy4xlGHWs8EbT+4D9xRgsUWv2nX
dcD90iueHtY+9I3BMNDuR1oV1R/6mABJ87KgoaVzpI7uecg9IvZIyPMowqATJFuHosVfYiq7oe/Q
+Z5/jooF2zVfn9QOehTXOelrnmwGad6hK60/2AXU1OA2pF2QiNoeuXOY/C1K6IpVRGTu0RMjtx1Z
DezYC4u6Ryi9uxv/iAZlJpu+PqgD1PP3xRAhBzztyV9q2cm44ZsxMXWJ9L4jR/mmOWCt0pAt6mpP
SyqxExbA6Rt0lnN2yml6TDvAJ4mTvg2TrwrMYf3JuKhRwkFdRXaOzpQ4vNhpk7MAGjNOo3/In6ma
x16YIG/Xdbjab9lI5fFK9es0EdqXRUgjAIOUcVys/UEuo9kVxtq2Jp5Szx1IOSBHqg5Be6RqwVx0
MhgQx8oUsNmt+49CfhipGTLkNH669ZsvV+symAiReJdRX0HDcCeQQ6djphPq5cFQVg8EPnTY0ULB
JuXNug6QPy9ADe3HbMkYbHBfub8sF1aCXsohyjqKWnuTdRETJDDdG7Pdtz1Rxxk47TNi9eidQT0O
OG1qE+8AeLoXFuB36zoAT5I8TAvnjc2Oq09rd62/2HDXoywbJvQgmOlP5gVoeKRhQEmIkrQT6x19
r4jhgWFcB8HJ+b5Xppsd4Z/uQbpL+14P7/fh9r3uMYlcrutRYIdKajS2wsVBjfyJrkeqBszzlGH6
OFBDGU1YxH23roO4G/YiY43M1ue0J+yOT9vlnWyQvjo8axTB9XbDg3pK+eh7PTbpoOZRU4/B7ojS
fNAfHKh5uhMm3Nt1HXC/juyQdQbo9qj2gA+czP7TWfqDtObRldgj8GhxR00ttDyGScA3PxF3PExC
gpavO2lOCMbpXlig363rAP0FtLP0pPZwpwyEmBzziTJRpsO07pTezHpq3YGlEW2w2+q62gQ+qLeg
o2EpCzUypmetO4XJrMdo+I91HbC/0Lqjp3WEfwzK8kFCD37gvvS98lnGaF+U01DZp7MeD8UeCRkM
DsI8aHAP14WV8PgOND6iOUypuN26DtD/4ftLy16EbNOD6tPagz5eJNlikLhjYltz/JdbdxgKBHIL
0HQKH8Sy+8EbmooBb5WMhlhEalFuc1xPC+ucMRXXrOuA+wWpmMOxgC/xMnxbJoMEHZnQ/kBHxB2j
InDR15mWUy8e94CA2iqwmtHoTetDNokY7IXtjm/WdQDdyLdDelkr6Olx7Ut7AvqqT7cDnfmLirFe
03AcqEbROiOdGSVCRR7jJuDtSXVm/ozIK2xpOLzD9qvpgP4lU+LoUe0hj3lzg7XskUhphe9yVQ9Q
cbUjoy7SMqq6PmHPulM/w+MDN4LKoYMWI2DbO+ZD6uleWKR+t64D7ne4lNmq67ZHtcMdjHW+swio
hzhIfb8XTekBeREz4jgOXTHn6y1QbANy4g+FcCrx2AsL8lq7rgPyV8nyfen7TLn3+qx20EN5ZAOu
pVbRxd7XVU9LK5HL2J/0um/fIR+L6ghBRoF9HbNt/YlG5rEVFuTpK3TW9dPc8VlLqbdntQd9HgQo
zB5qJEdFWrwv6NE1g754ZOhEXdWlkyorcJTKIDwBcy36ZjAT9sTKo3thwr5d10HqLxwlQ09rB/6X
RTLYwZAwyPsDXkN0BvSziNqDc5zWUe3LPAw8lFhzGCWC8ovzM7/ZOihQuvXhFnQA3lys0cQeMVXY
0Qcd4G5HwWK4vTNoYOoVe6h71E/yPCW3Og7hYV4cpskBe4RpP2bGHsRx6F6YhL5d1wH7yzLzh6QI
X+DXDTRfA6euR2WPqREAHIlXDBM4V0oPEw+2H3UAzg18x1ZYYKev0Pmev8TCq49qT9MnCNwHi2Fa
9qiG6k/Vox1G0hGm+cjKH6l6oR4hiAGRHKo2JFRdNw9uIjnYCxPu7boO4s5eUksPah/0zUB9OV5p
D/5yXw7BWHAdobUEMnEyKQyBegkNUrj0UWeJNskTLx4Sy2TR79Z1QPzWCd8in+lup8/ZB/3bQPsi
VTQmN8J2Oea0nBbEBjq4rOitfSjl6I9DJwV6aeoL/7QIAzthkXH6Bp11O3sX9GFCtv45aLlaDnMS
KPyp3q506TPy7OClFBTaG1d3Pe6b8fDfMONbFdFtgqFRJ6jTnbCgvlvXQc4v6YXdsnc0tdTfUWW3
eFsOMVIHP7kNlV4u6ZSrEjRDyLbREpu6WOEwRouhEiC7QnMU5bc5TsPSvbCgvlvXAfXLxnzTw9rd
6buZkkOEHgH13tIyILWi/ZAgsuPREnci7vDaQW7zd4U32AsL9PQdOqv5r6HD5rJvT2of99JeFIPE
HKOS+7vYQTyuKtC5IqYKnBAaoSMObAgguGuLapsH78x3NiWPd+iM+WyxKaKIjeiiPqt91Dcosxos
hx3CZYin9FVgiWkCqLhpHLfjQA2tpAfrAYpWUEy/nTB1GKjBXljEnb5DZ+jZrTp6UHu4L0Oa2xmk
uAOjvjAHWS3m+Kqooavne1Kbbd+io74bZkrxLeRtmKARd+yFBXP6nXXG/I/UZpoGSR9yiHmafbpe
/vnnMkGYd6DQ9+bCgbcQE54xPAqVlXWu7QR62gb7t9AzOXFA5d9w4hzfW6ZsGdgt/2prztc/abDJ
GFQ/9SXzMtpiEH4D7vJZLw6zB0BjiWg97AB49ruhB00GFnthkXno+e5tMxfo+YMIHa25iIpPLzEt
thqkyCMv1hfyElLvyLRoKLU6l4ajMyIRsUe5dUNz0jy40fbYCwvyGN3Y3aC/fEzkQbHVwMdESv1x
lQJ9atGDxAZ5WNz6p9VWdOQIbHvUVNfD5U7RZ7LvgH53++5y9A/NvGEPCZX6oykG+hjlris8j3j2
toJ239Kr58OC8wKjp7bjA9sA0k722Squ8A6dLb3L0a8N2L07f8gjYnEFNyJ4aRQP6KO8FlXzzbTQ
Q2OPok+ZEBDGAwvSmbZJfBOMst+s6xDFuxh9el57Lt7AZX9neF2OPhojeXCcYNiMAICPym9o3B51
OWBA2RKYn4ncs02bwlfT3eK7HP1jw2/Aso/S4d6sPvkz+qcECaxG6LDAFVALyUEEHy0XrbF/Um+J
nbDYfPQNOut9GGmshVf1QR0I/UB9exUDAPtS98pnOiIYvVGYHVoTWR2pewWRfQR2drA3D25cPOyF
CfR2XQd1T5YorGcK7GyPah/0EIV7yTDduz6HkPAybZX+4Ko7DuYhKY/Rocjd4ipAlPeUAweUJkyp
ut26LqhfSIVymKtzwnDxGg0ya4P5Hb1lbegMElzxSMrUddXHjTTI1OF2R3+NzukI+Z2W4NC9MMl7
u64D8pfQ1tZndSDwtItmwFOiUQff6NxLrTsayEUjG3jnwXN3WlUP8DE7XAN1/bZD/sS6U7EXJvDb
dR3A/7l49xi7qOqj2mG//UlDztj1FsLH4GAQougYLYkiaVBc4Qcf+PTI2PEoxdkfJn2csWMK4dMi
/e62HRpcWQL49CH77tyv5WuOt/tPXfL/9Vb+t7WMbqO3RYaKgqd8mWyel2nuZ+n//s/2z8xFthiH
GWq7O//pXyz9y4ztFp6r999/k2GwQ2BRXwFGahjw9ayR/9r/eR8/pInPgKm+0Sh/uX65SLPffxvB
4ePQUIuPA7XZH0MoC9S3bf8I3IjI+QlozKsZlH77FIKNwv79NxHDEGilNlxIhIm3AcSUspXUf6TA
1AQdk4o2D0qY/1uzU5TabqwobA/x49efwjx4jJwwS3//DfuOt39rt3FQOqCsCORe+GH4DOK3xTMC
+PjL/P8rPWQunFhwZ4KQL3IhG1uhf/3bp/ZwzjyCRzvDyTPAH4W6VRQqiiAcOHyGqvnzPOACd6ZW
yThLOIOT86tSDQ0QT5mq5Y+jFSeRtaUYcSaRv3+4SC/606fvoJXhku2/YSFwo3kup+4ssUNhqilR
bth+FJByXVxtNu40GfFXwvqWVzwickFJvHIkTZxK+cELS6/MJ6PVxijKaqymimCKc2ltBF6mkAoj
i24DMSJq4a9WhHNTc+69reTnMONNbR5M3Iwj7rwkG/9N0b67m+BK5kUzch4861uWuRMn8Igf8Yae
u8QdTUFC9zXJ7gr9vrTnk1EeGko1Im4qm5pVGCAxuZknKnHVZ3FkGxGXXgtJStZlcbOyfMNab4iv
uw+66BIrz4w4se70MiWCd+2Gtyt5Fimjh7QUSKpvxqmXzGJLIpEQEit6kgqXlGVurDYpUZMHK7j2
5dLEgZn6qiCVkhnV6iVex0SIstlGuQ+s9AlfFEl9ceIJv0rxsXCdmR/7b5Krv6fB2NP9+5EafnOD
ubG20++rkUbWycpIBeUq9nwTTLomp+Smp5czpZANqfRuk80vR8zvyxF/XenxtR/Zv0JeuVKDZBr4
3kSv1Ktcy0iVKZPEKm6KebJIqu9irJtxPjJXgvSyyarxKOYSokQLR79SI2USzL/G2EsVhIacpQvP
llNSuElA4kIKiMblZsard0qsGr5Q+aTSQ8/wNzoZKfLLKBLu51lkhKln6JZzVazEuyyXZxk/soga
3YnVchVaorEOI9Mq01e35L4nCfcmZpKh2/O7ROBMy5tPbC+eikpuhPrqXoqL76kVmpqajUdJNg0U
YZziC6k0ZaoU2oNWiYbvzkkmyA9qnF6l6nosjWyicH9qnjX1bYW4YjyRAtfIQmfmjVRTLSqcZTqV
dNXkoorw3CIUw59zZXXr5Xw5VvLSedjk86dSEtZE5hOHhJpl+FpoRqNq5q/nZMSrRskJprz2SFSM
TEVeXQlKYmRxciUJlem7+bTEp6gp2mbshoqZVu5NEPnjtNLuM20dkmC1To1y/kOxbTNOLeJnlVmh
T9P74tr+zBPzqerqxF0VEy4sXlcr3xSjEcn98E5Tyjve2RiKMH8ZxQlJoQPWI9WIY+517aQTaJU5
WfkakWPlWxGuyMqy39bC/HuOR2R+cZtz62+OW9gkETOXqNbqmhtxhZFKkKs5Py4zx3AtbVIJ/NVc
UW5cXSf52jJsPZ1mc414aWC6mmsmI+0qsK0J7+HZvkcCf7kS1VnoqxM73oxLPTaz+Vc5CIiqhFfc
Zj7W1smXSkmNIr4SOXvm8fnV2s0e5ey99JVx4N766kvBbYhePFur9Visvtp6NFE3/q3uZsSBvLqB
N3HVV8te3RV8OnbxsaGfk0Qb3lhV0gRzpK/hfQb/Qh/yiHOcqkNR43C9oPmTF6i63Ff4m2pTCqUL
dbi6W6X+NNL5mbyZzAXRUKt4VoTvnL+ZOdHqTrSKaRCKplIGN3+vlGms+HQT8KJgSmMLqHA63AS6
1QN8JNhEEd7E+i/bHxFZ+KaqOT7RzFhFPhEj+zHVROJy8b84gbP3wd6z4eTuH4CVysI8KDx3Ziv5
dLOpIH7cBLJC9Pm3v39NeBmnb4mR5Ois5+ms0qObh9fSVJqv8JYhn4w9S56subGec//ifYSzh7n3
GIr4HqI2Ks0CZeO4szxwSCGHs0ooyNz5kVXJbJ68r8vr1fxlXiVGjOs91X6ure8r8SqT3jf6Dy+b
GyM/GxmZUz5Vm59VKht/fwjnPzhwsoOBAIyB+IQPt5eXoI7ObWzP4q9d+bYq/TXhcC2k8UzK30to
JH5uk3jztXBS3MzQQ9Hz32/hLA57Ozj65P3cKiLOBw6OyJlCvCjDkqyUzPz7p5yzpJDUad/zyMpJ
564yCi2bwsBPo3g1id33+gkf1vDjvvH2FsWbxLHsD4O4/eX/fokC/PM/dM3uNw9/CfPv40dSI/rg
FycWdWM5njW3/+IPOxnUyHxgkBfcXZC7oU1BgJS1NiN92JFBjWlvhwb1mfUfBjV8bETWMTkIBZQN
GdmHQU1jL3stE5QfrbGnMXKGQwOcJkPvoTCDth809rSMgA6dHw97Gj0vKLv8d+xpbOVI6o92Tply
98UxlX3LyiQeOlS3rpIqEokjrm+C1fzWS8KXIve+RoL1GAjrRx2GnbP2iTW3ftgr9zFTpbtV5JJ5
HD7MZZjJmjh15WqiRNJ07Xs+WWn3uarBavQeeH80U+0RLAF5/cw5tpFr6v288MbqavSQ2Z5Fosqb
BAKePvefBMExK1m5CWJ7WpTBOCznL7wdPmEc20xSYyMOsx+lNDLUWL0BuzKxfPfGD5NvflxOqmT1
OLekJ0zOuEfIyzadan23mo9I7Dpm7LtmsIosI3ekR39VPQhSaJMw9F4qTX+cb9ZkrspjzuEnIldd
BYpMFCsj3np15Qm8IYiqmdrzqS998d1rRw+nm2ThVdxUKlIoBw0vYYlTP5W+4IKe+EJ5l2jXJbVZ
1t5YLKJJKap3+mZOHE030e8+KaORQHJqicTXmRw8ozZnmqyqib2exwRW+5/OXH3clCrJRytzvgm+
bTjrfaRH97boPKh+cCWmik24kTvhHFk3V8roceOX8JYy4q/ziRe/asI7n76Xo/Cbplamm1f3m/lC
T2JT89UxV3ATKQtNPlcmyqYy1XXwxRMLIxJ5M0ryscg/qZzPEU/KzGRVTEtrM12LySTI5TvfU4gV
p5O1aj2KYmwK8jwyC98dr6PHfONfa1Y+Hfnylcv5YyHLSRBUPx3+NSqtkPB2+bhaFfOxM495E8Tt
kel41Xe0guN2C3IjF35moUwQtJyNhJTwTvQY5omhye4PJeWu56vrStKIba2+WCmMMfdbIa0niINd
4Wow47W7yCL5ScmV+yrlf3G8bc750SxQ86mVKQmRYm4yl+OZkN0lMk/UIJ8EsucSDp+tHvo3eSHd
e2Ey04rSnOv5bcVnPwO7MMPqWlK+lJE8TR0BrpI2S2TXdOz7tS5O5Wo+Wc2FhWsLxAk5Q8ztx2jj
J0QdcWbl4NPI+E1mSOomm5TeDYzYa4XP4mt9bhG9ykma80YkwWC23RvqanJuQYSk+soJ0Uso6Suj
gLGhl8q168K4VxTYeL45t2Ciud7VKuBIqVvXo41ruBlP5lk2rhy4FvZXl9q7cmRG8/XYUd7LdWVI
63QaeZsnJZGu/rkKH5VOOnjF6Eh2Gv+kXMR/p/DBPHKo8M+sbyIoaHCUaMMrJ4G9YNvG3ERQUD8J
unEBDRQ0RlKPA200/hmy+kbji59BPIlhkhoyd9su2eaqO7iEEaL6+PV+BAU5nyONf7R1/ci+sGwp
CAt4mjPlKY5IeMu/iW/2F/2hmnBGQMQ35Qlxh9jggrHoG7EDz4dka2I/qqScuLdRMHYFc/Si3M1/
acE4Ew147WL4AFdWgsr0X7xwXE64a90yrQX/Jr+NRhP9Jbv1FlFhpn/Cc8/iL7l7ZfnXXDLxVFNK
bwvXwO9vbCPUPOKNxqL0nMhvSugQfyNNuEzFBiajueGaKfG555VEXNM1w4lnjMbzK/vBfrA8Un3H
v/CPG5ve/C6ej1cirqsZZFCyY0NMb0ej23V0n4U3ZUCk0WQVkezP9Z9hYIb81P+2Nm7zyeotz8n6
moYLfmzequtqM4Yt+uDejxIy9hUibkgakTIh/kv1uvoaPpTcnR/dbOTnYHRdciHJNFLwP+TvI97g
KiJMV9Vsg0MdWQvbn6R4oSS+lTfYd5UrRpmRAIEk/8l6mhdfbPGrPTKi5Xw0s55sm8zXd8Hq63pz
6z6kEkmXHiKP+TJ88K6jJ0h1Wl27/kPk31gbGRehKc/UmTxz3+LsTs6e4mI6V8honhJPnfDOeGUR
70af6Df50+Yue0k9gn+SkBQr3H7EGfsh8TwTB+t5U8+eOR5ZRQYfzaK7lKSK4ZREdh/8kWGN+RT/
Wk2jO2+Kv5XmZuBNhSKAxrsfSb6B2FKoT1LbN6KvX3StIu7ENiMjMCyyfF7GM/ikcSUTeW1wuLdd
A/p9cy+aoendqDP1JsTxc+/raun571Vxn+i/il/yrf8W/yyeU1wixHdJHJPw52t5lZLqi74msB1s
/OZj/Gj/HP3IF/a79CeHT3a0KOy7TDB1ohNpfu9o+H+bbzz08zojrvVamQF2gBARKedk7hM+mODf
qVuaET8TA4O/lb4h4EGEMW/aRnWVP6dlaJYv9g/uDhGq6+JuswQOiXwV/Uoto1jnY957iPGK/rd5
MatGBj3lX8JX3iYCoiZfMmwxvY+/pAvlOq9wpmaRTtIF9mpL+FqMTY74Fgl0EtvGxpvAJFPDK4Qq
xNImlmUIrinJCIUQ1Zngd6t4DMQgLKvF5qsgmevgThqRIjNt00vJ3BtbnqlKGSms2dUa9wPcdOWx
QMwl1W49WzOrm0gbR0DGein1L+XcdIRJIk+dZVSsSTC1J240S93Htb+iP0Kbu+NUfFFc4kxz633p
WTOVX6w5e+o6BRlFIyOZJTP3NbNIUBAIkeoR7sH2ydTlnwJtagm3Jf+lTH3EVSCl8Re3tO+1cuJA
HciE43FXAUXD4nDtpz913Uj8N13IzUoim+Cp9Je6dBNFxVhbBUa4js2RF1/JhhCnBnerbN60wPBw
8VnWjV34AFOFGSgYDqI2HnSF+DRaffOqSagAZDP44jxubje32f36Wf82v3He+KVyU6Vfwye5GIeO
jejNBMEf5TUPSfSwelFeyxWRXnnFWAmv7nXw4j/5T9J37EuYxYZ/7QdT4FbGhp488+51lE1dhEuq
O91fIppyI0/Cx/WVaErjzV3yED5AQz5B3NyQVK/WLy8y1IAII6KPbiL7OteA6tTTxlw0CYyNZJbp
TTU3uc1U08YrfVyKpqaZamBwpSkZqm0mgSHP/Hn5a/M4D5VvVbla8loxtsR7NVubwuYHfnpewtwe
C8FrMAqnsTOJnMcsq0gs+abteUZokTydKepU91YGJ5p8YaqOISpGrgSEh63MP0ZzYsePhWARSVtI
6XhdjuEIxNzUwg6EqV3+1Ffwie1gXAjFtY/w1P/n7suW48axbX/lxH1nBziTr5xzTqVG64UhWTYB
DgABjuDXn5XV111D9z0n+vF2VNlhW8kUxSQ21rQ3rW75YYaQwGzjJtsHv06MXctUFfXrusUGG/Yc
J+Poeso8Vl1Wx40MAwJut375bRspMaTQKKJa5+2P2ovDOgq/BXbhG9PJGw5yXdOh3wNyqgpnLD3r
4sw/tVqjyc0N+tU60TqOGfgvJOjqTMkcZv+5WAeWDSYm3mcqOpiz5d8p4P+EdWDu/Bnr/Ivjfye3
kBDwZKU/jOT7ndxCXIDvc+8agAF5n+3xC+sggwRGDAaL9jLvjoT+yG4RRMATW+BAWeG9lfDfYbdI
MfwF6/zl1P27CvIHscmpqnpwlGsXM3XzVqrnqScD1g0shcFlUeUvoCMbAIxXpv1SgfrUduQ07NGf
yEWMOtJ4udXQh8Z6G9oPZ+MvI1l3vtEUY+DkdiMfWkogsy67xgQaKqEx2/LgMlUmDhmudFpuTsfS
Ce7J0sA6cbROGF+f2CCBaOqj0UwXwp39YNRvS89P1F2Pi7C/+9t4sprtSYryudU8GcIyspY5tkw7
CwdANSjM86guAwsO1LyXAsAuhfN1wFXxXoPoSdSz7VJjIxJNf1R+cGQk+JDrcGxHkXrQkR1DJNpb
sU355XPjUGx7xIjY2rDIsmcUWv9IZc9T1yYfZdO9OLMZNWrNhOu+IE/0gWem7t1Vncqa7tzuLPoh
wbWLTerupx5uTdVFW7PFs3oxu3Jnt28GVDyj0Iom9lztnGXKpnJ43wyxx0zIpCZlPC5VH9kSmndX
JV5b77xQFn1pJJxYx62pjbQDZmolSWbiRzA+RVQaQEPwfaRek3HZe9gMWuAItwr7yAQgc8L+LDx2
M2AKbWMPwrxOJ9yYc7Qx8iatOrO6Kufiw7eMWJtL1pB2X42kQo1ed6E7oBD3gIFOdRyacidR9sQm
VWzU4hoOoRX3TpOGLs9tOsQMn+fkM2yxoJTM0F+mnHecgABu2tvjoeGFKbpHS5PvjDY7o2uaaHW6
k8/knGiz+mzBlXU1DPutX2Pm/SCLPJsTi7vx3NfPhMqMlFngdYnVPfFmgD85z9HS/bT9y0z71Fhf
WlyKqlqjtvzRapX2aknLJevXDcgaN3u/7NhiRJ16DclPSI1pJ+y/S4v/mcIfJF7kIe/RN4JicW+p
+Z9qI4ZM/7U2/tPxv2ojaFsIcokBZ/93jtn/+a9ftdH5GzHxyDEfkTvYGr+NT/hVG10MNkYED+FM
1EAMsUfF+sUDMXQhgMMOyTBAKgul/N+pjejw+Kfa+KdTvyfD/lgbuWSOP4UL3cEQBTTWp7Z8nwnW
rPfMWzvWebPpV7kah3KJgwVGbVKXSf8KoGE8MO+pDr6mzoldWBF+/dFxK3bhggYYynC+25XmqXVB
fLoIjCB87c2otSM1JK4FEL5woFElEjp1sQVF/2teIm0VK9YrFr8dlWLfljRZ63y1Y+c0dIceb7SI
H3W1Rby8wLjzPeDqVPl5+71+nAEZ10PdPLf2mPp1Fy9OXi0J8RPXTr/8EqqhCCNpfau2uAVUHCK5
Jngr34q6DRyAFXYSHuR+Osn37qG7+ZEH9fJsH4bnbo3twvjy6DcCw1mo3JVFOfux8pd4Gb+36gRP
iA+7rinWMDfcovw2XgcCdDJElOXbOMbEy5bycfNv/vgm6ZMf5rgS2URjz83qCpi9fJRDhgvDvefV
O3nAXqCmrI/Bku/iIctWL9U6daELuSWPVzfhRqQYHOqk+tpe6oO4aPt5++E+S5ZMXbaeu0e/BnAG
sbiubgw3FDBv8+x48FEzUdm7ALUpDsfEt6E/xrjr1qwHZA87PsTto1nImCd2Uh2GM/9SYC3zsTkH
+ZY1Z3UsH8bjkm7gbN2+vsgTfuV10qRt4mdV4e3Diz/FAwSshSsIdiJupz1bn2sX5J4ocJbyHAY6
Ghd17Wz2WXrNUzs7L4uSqaELPeahH3dO2kzxYiajilYECKY47GPvgg2ZhLCE49Y7mCoSLNrEGdpw
l8KJZw1uv9jXMfh5AB6pIhw8uxHsmgAU7El/GR8akPKz/QSy9PC/G4NA+HUMflQa0UqQkojAgYcm
VfOVDO/j8IiAxZ0rp5OVsfelOYN/sSrePtdPMKpyiYDfQTGYA0UhoklwBdwu7Qie7lQn1pggluD4
91d9LuGRMRatNi7EDnSf1N8baOS99KKJH1d3z0s/niQoywDXp/KSef7pLajkNDL8p3G9BVh4UK5X
nodLgqaNOGC3copYjZ+DRY0MzwMh+6F5ZtegbpMeuvDetPbDDICTyreV/4SzlJohYLE9gxjxXCoZ
mSAdw/w4lCcqaGQPKvath9BICa4+7wumX6fwUkK0FVWqzWON8xp5RIMjzH7/I/gO0z8xyqspDt2Q
yG/zg1Enffnlj4k2YmPNS/3pOZfFSmvnsW0+6+GdQ+0Bkud+JIy8Wt94mExYKMN1hoXwaD+odMZ/
zZiW39stRZwhrj8JOViQewycYOTi8/jOf7pOZrrRTGP/fXhzT+INx2KBLtGIqvOyXPEX+slybxee
iZOAYPWv6mDttofwWX6/yqQvvMTbsVNFC7Bgr06gQq9tGG3QNxC7OPRlUoqslWmLlEWfINhi9ZmG
FFLFvZsH9YGqnLmJdBOUR1kn25TxOXOcJLQLKBI8mucMb2yzDH9GCMNZInZSB2dXHq1d8FQ+rYUJ
FaE5VOZBaxUR/HQmZ4ktkY/hx8F8GcacvVX9g2RHBrwKoaqq58gPziL8mMWL5dw8ms7jcZ5+zuyp
7lPGL355JNsa2e2A64CbvgT6ql/DHm7qDJqpr1tkOBrltE4qhgQFmyGChF71WrvtabLPtk6cL+9J
X80zGLloY/xeAl5ViL9Ew5f70vSRfmoYtK0haQtgz6h+6PqEv68/xibyPptHwyhQbeYf3hitJxDs
t6XKxXpoBHTriUTTk1U+c572Zq63c9U+Ux7GAKO4wRJTxFN1NDvzMFo71mXEuY3Avm0XwntB3IfS
fCTfzfAb8V90+X11qEylivSD+TjFIq1jVDN+tfsIlbIzo+2tP/LdkjZnby/sPahyMqLet6cqaU/t
c/uj+NnHMIXyNi9jPwFkTLzUS+uyT00d1zK2uxRlZ5axanYKygFNu2FXCuDqWOLV9gHO7Lqe5pNh
kH2LleY92176n0w0YZ+6eB4iHroGQPW/Es3fBxf8Pd0HtPPX43+BKfNvgDx47BqmTvwGfgCLfoEp
E6PDbUQLMTX0/rDX+2CPX2AKM0wwhgphQZBefP2eb/4FphCNxrdDp8M/Rk/+G6K6fX9S6Z/CE385
9fukrT+CKWetulUNRlB0tqFSd0KKwYZaaX75NUyttpIxMk+p2uS5G6bMd3br+qid81zz2Hax6/gE
O1u9M4ybcKBA8aOjq8QSKgrpWpDWzH0iEQtzC14Gp8V46fmWyLm/NK5MPf5ZSrkTjBTr3CTruh48
fyecqY+8oIyZII8BhTk5VjfwHyhV7ctiDane1m9THXhR764RX8q8c3xI3yxVo7zOyPkESwtJ+Cq9
OXXLLplCHZt+Gy1reLHDLhJIpC2uleqg2rWWfVEedFQLGRz+DR9FNuklmdoVYcEDDV+Jf5smSJvK
TZHtSHUjMh0YCQtFEYyAZO1yHRnNy5HfFq0OZrjGFt+wTYmHYDMOoCw3ZRpIW4UvFe8OS9vtTYZz
iHm9FXCtBayz/qqa5pvf97FRBfGGauK7Kqaye+oY2clJ3CwaFpOmB4N+mvZSMG6lsyEiO+RPwzjm
ExS/zR3jiZfZxNaXEhVyMvnJ2G68m48Tq/YbgZ4PlNoHJnifs2PIca1EnjTrd1yJzLQ+OmLFLdTI
nhsJ1gj2LHph6ylob9vKIn8YU97TxLB56q8qM4z50VW4grpK+V3wC77xyn+WxnigerxVCldNblui
hwDpLPsMtrv3myUXEqbMtsgtDswFuNl814abGJzCTKS4oCo4eTY0emydTFE3FWTd20t4WYbls26G
3R0MYN76s83Ggi2IhFkDj/pqil1262oJAUDATekR6dy70ETEeOLmi6sf4XDGzP8wZj8yFxIvkHRl
D0WPHgf8U4Ukngp+ePrFAmjq/C0KwtcS7qkLMOsNsL27Odts/Nl/svoxUlAUdAfzdfkyN+M0b2Gi
1W3zTiSYEjJ44KzI6tXf0fGR2wRMovrhWBQS4M+hlQ9VILDnwEgw2rCwK3polm5nyWdXrAnX9hSJ
gMebDdgs/EyHYCLG6N2vz5H421HjY0/EZp8UoKYtb15Jd4avYf+XAGF5YO2sqivWGscbjn8w2uCB
zGxOAFrPI7UjDYPYWJAwhfXR+92euTmHQyFD8+Z5i8h1jyCAvTybdntcPF50kxF5jXF2mI5otywR
aX96kmIrgQqvv0i1naaxTkf3tC7ioerftQ8IZVZ74SoKllDDg6G5X7718AgCTg8St1E417FhNRfX
QorKFz6ukIaYjus+BmcIXtC4gjUlvthTxzj3Q/A41rCcGVIXdnVm/fIsEEmNarZ+K8cZC9eLhTvv
vE1eVTUXHm8gsGxBE5cShCF4VsGcde2JkJ3TWn7E9YeX9SwPoCfT/kRc6+TXVcKtCx0+zO5bOWcM
1cWdnok+clFF5nRSjvm1wChw1zJTguYNRGTuVrHXmYkOd7Z9DZTxiFzlYUPkNB6N3X/ujopIOWYi
QSZ18OCT/1WewAzlv8gT/+L4Xza19zeM+/j9Scn39NEvm/reA0os3/TQWvDbvNY/7ajwy6Eno2P4
PiLoD9Itnt4CZQLP2/bQnvDbZvtv7KiYMPCXHfWvp/4Xm3olbrmyyhFY2Ivm2AcRN7eG1i0Mgtg9
nysEMSq6ZcFIjv0AB5KOprnbQhxRDuzHNkAzhA27DWGmgvBpmIKspl6VTMhmpMMM/+PuYIYPoxgu
7QL+N6zdMQS2X9Rc9AvitKOJ+PFs9FnLhBX5sw+P6p6FCavpyu3qpXOMRzmXT0NJDsMIG5y0wWeP
R1dGFdVD2nmdgj0IO1ubEwqZ+eX5zdGh1I+UCr8NMP0TOgJd06a71guyJMyDBvCzddvYJU+662LJ
rGS2kDkfofs1Ou17RJV9hfgSz7eywzJt8m5RRx66F3eDieo0l7oLEtVyrFJr15MlX0Y/6ccmMQ3v
2GwU3QuwoQ0jmKMQBnDtBRe21DQF9fweImITadec4tURr+tov3jz7KXN0iSTZue2s+PQ6N8bym80
dHO3nuKGdEm4IEnsZIHokcTaHojuD6HTt5HBxy5RJvk5Niqp55DDlkTkKACyx9YGMaCBbyb1/DCH
4ws1ER33ybxCtHCH03/ykicAsfeMiOWg/eQ+5uV/UCSxDCFZ/rk36J+O/7XkET+xkKP+x+TtX+sd
/47Rnhj79Y+AyT8QNCYEAG9Dc8SydtB2g+jzLwSNL91bC4mLKA1KBUZH/Bvr3f4nqwaSxe8/N6ZC
/WW9t61D7a6lUzFf5d6fY8UzTq/Bj+khLHedVSQv1klNhXUa9ope+UAiPp4odlE7Hy0N8XHn0x0y
VuX4RaHFIDmP7oR70EB9m+iTk3prBDlpOCOdENkMdvduuHn3lyzb84vKwjmupgxIp/O+heTRPQ7f
NnoGbt9kUe/gy98mSIV+5L/qH5MTyeZlSM3P5t0uhhPPZNylLo+Q+dDuw7aDjAKTqIxcCJ5DAgpr
H/U5dGIcP15xzhDHppuTBh+bewzanR8WXWEibPyEryF0cfDOyRJ556EAAT9DFg2LOm6XvcV+bnWm
0EESU2hEUPCj85kkZjynOoOXkhE/r38OZrJkxil8kEe5m45uGznopAE2Z6Duy2W2T7zoYfUUlp0Y
zn5BnAKsnyWLdWZuDO+9Lxo3DuD/3F8BEz0od0DtmawRw/lOdtM9Zx+7acBShx54MUHvQpfIS1jm
3odZn4zqMoO+x9jiBdqCEOWUB+fot7vePonpAWoAf567Qu3dKnOOoUahUNcQTR14T93jNNPgiPj3
RtLlWuXLFdLXEd9bf20358narTf8hRc44AaxBd94SLwhgb0RFNUShS88hbvlwHIjGXlavoYp9caH
EnmTL/rqn7BzRB9nAtkiMk8j1GC0z0DziSTJGp7du6VcSGx7F8BPpOj9CmG94KXQOqEXllFb2KmK
lif5Zcd1QaDO7kM7Wooqu+sIdG+9Op/igk6JtE3tuIq7xHmVj1Yy5iqn702f9FZmXL0yrh6rRx7r
MfpaosJ5Da+Pw8G9OufuMHVRJ5AzzRqx1+j7utJTe6qfhxG7CsJFMTx1+q7yNUe05aUCDC0j80Ne
7RdI5Uf7I8x1FkR4WcrTet9WubUXaGLKxvgnglHIn6DxJvXsfL1OJJ5ifHs7WdKhgMQX7GWhluj0
0kWHg0i5kcMx07ftsfp0nyAmQ4aCuJkpO0J/CSgB0rHPL+WHzqvhLMWr9r7hrf//L9x/amn+Y+3F
c2rvrSP/72p9vndL/lf8oUTL+Me/OPRXoXb/ht5D9LsEHrQLDOdCLfyldjh/s637lC6CFDjmdNwf
f/i72oFHoWOC278IjcOLcuDGh5YNZAfryf63arV5h5V/kjuA8Cz7bvx7GBlI0GH8Z7nDb1bZqRZd
igyR+txb+2c30GVO6hnk1poeatunD1W97HlntjkZKzOxe2Lf0PqJZHO3TVhhfdws3Lv1BnIt2wB9
l20GPy4aDu2yOe4V3kdQ9fPVm6qsqnj9KAyFNDlbuuMw9f2rrU6h2cQNI9t7OXGe8BBmqTXy/tBs
HCmjeoDLwEz/QYZbGGtoGI9+g0a+yqvg85b2LbAMnY1wBw+uYOHBm8cpM6VXJhaVbtavWPlCD+v3
MTRONDBho3Ree3C41xbbWnb5bOrljSiVAHCu31jQR4YcXViuLTJAnYcloZH8ktRH/qcV+7WrpudV
e5CHDd2D7G3j89DBqhD96CZ90HsgsyZ95lWbdG6bt93WHYZVnPX2oEvq7OZAfmDMA09qhIRMubZZ
x9wAovxGczUZ2bKkvRjNs20zaL50TX3k3+UG6SLsjnPQ6MNQWkmJi/VCRpW0vWfv6nB7El5np4Y7
qwSNBz+M5R4Mw7cjwzYkzSb9qGnXJYJDzWlPC74tt6mZw9S3HhcfakDldBkn5pAZziByQxzrYQpf
yKF+wEBBfq2m9a1cuiXr0EuTgu0vsVaTKMK8Wao5GxYID6HJi3WdzauzzjcOVeDcTfUaeQAEOYLt
m+UdjaB1gdklyrvB41GRDl5RAIPDh3s5Oap+KacA+9jGr0YAwuxI5Bd75wvrSBZN3TmFrz1yYWGJ
5LSwn4bGKBXaZNM1oMMlsDoLclHZ78J+DgHbrTVHA9KaufhwsjGkuUP0nHkhUbt2BReuagj2vNNt
YtRyKsYG9onRu/RgLsZPMZDP3iBwsyppP8CIqebS3pkWD4/uFPa7FW8atyWz05F41d62JhYFDJ2G
s82Mey4kzEcP2gVAsw09m0P6gVAfl3b7rmzSHPv7b4iIHMpmZgXlU38gTYv7nsYkHOx9V2Lz8MPb
1vrWKWCrdUKrd5cMrdMkzKkfG9ZnDHfWPih1kCy13gdOWV+ZbcSeDLyH1dYaMX2Ovw6SxapTU4TT
aNMQ4khayWFBekyv17rqIIujqXxvzAQfP8L7hmCgNZuBblWhX7i2jGTGJY99tsEmRPuo1y0T4vP1
llv3fmRbe3PmT5Dc+3qKnpaVT4dV0U+7HNsdmiFE5CLQwO+WliAqiANp5KBAqtDbbWHjQcrev/oE
iKQz7z++ttDQYQtVrIZE06UTjPl4v1n7cmSJ4J6TDGbfpHpuAqiKzSuhDtCHsB69qtmz0rZPVhW8
UKMUh3ahyTBsTTR7lXjrBERYNfCYowKfsHZe3bFiqFwmEragPdtq6R3xXdzcrD7wsqeZbdg0pRz7
rzuVXj6NAAB1Df6HPtAtIroNkrJtsNAclAkleg8dFKt1thmDq2ojW6n4u+NImYhA1HsIwMP6bIRt
OjpsOgmrhnamVLBDS3ZqEHvc04DpxA23F77y/uI7EEBNQeJhWec92cK3IBzhtHF4lLXbfTPLMhGe
A2AXGOIbA/TVxM8mafenqhv52QvX9dYzE3Eav6dHX29eJAOKLgZMBY897nqxY3TTZfSV9eA05GLJ
kV+CxX/YtgaBULFVKODefJbILnWB9D+XmaZSuLuqr1+qpdrSoOuDFCLcXNc7PZQu1NaG7WbfH5Kh
88O0VYzljFIWMcuoi7o3Pt1aLI91aSH67GagDMgDIlAR160CrFl7cfSU/cD19Eo0Kr/5g/jUuvS4
+1NKGDkPISguD3wjqtYZHSHhZgH3K56w2Sn3arBiR/ofFSvDF7vU5dlR5l6hKSZZe4R6p9pAorbu
1qPXGVamiRtmHiB555P1utFAvNfu4lx823jWxD50ypuehZ8OVgnHGc5GYpn1nJFx+onIBXr1iQVh
YBD06HKJzYNsrOga+HMyaN5aZj5WDPGLAFGIuWmbJ6W/93N5magVPNeG8YaWlkPfI1q5NR7dN9aC
sDKdrNhycWm7zsdOi5zS2aLdvkJrU7Mt+n0j/F17eOXcdTSblAx3lQsHrqr0EAs2sgLpsgbtw6GC
DbyzHfurEjR8kRXa8jdSXVnQIpnQBPSx1o0VL5rdVtLInCv84rVx6qiddKtdJmYfzgdnsBAnl/yt
pC66WJpO7PuGzvEcbN29T7vO0euEDKiqrdyjVjFsrnia2slGK3u35p4pwktgzwUxfT/zlT/G7uyS
YyghHgtjDPJg8xYI6d22qzhZkoA6ZqQ0r86LETqnRnjv6HZNzNmznhdTrHtWm9eNdVWsHM+9ObiH
qgVhX2HO+7E0y3hyLTfHTo2WptYIk0VaPy2tP7qpMV+0eSAzD190u9wAjD42TjliZ0OYOs3wXM0h
7aORTMNxk0baN8EHdfSyF8by1g97AzQ68WQv4iHsmxOemXP4+0bi63pHgwC7Yu2bqSMVKdSAPXGa
RgsYAPMZGiX7lDpDdw1b9DNs1oclifsAMcXctUTaR6uBz1xL7NTUQdTfGTi6k8aJRMqk4kmwekvD
ANv6ZAG8d0KrorUHcVAWlHjRVSZ8Fr0nZRsUWO5I2CzfvfbWlluJpG1Z56MJf1bJxrw1bZUgWBwe
bCnyeVHhfnAXtfftSzU55DaO53Xoq4Njsr3SQmCAAojCJIzDvJZbZlIP/j2iMQ+IMx5CFKCjKG0M
uGjQRDCowTvOnO49Sca47jtw7RaN7ZsEKoCvEU/Lg+xwZ/fVsN4qMj2Og+E+KRPNbqNHYm6CwwVj
lRu+GI9d/d7ahO+CUX8p4oLNhOWYQiKMKQvq07qxKRoHhZSO21Ro5CMCiRFM/sjxOUdzU3XvC1p7
Mgu5fORCg9hrLHLGQPE+Fr3iBdUr6OU02GlQfQvCCk6FFNOQ2qNR7Zathu6IHr9ZBNNl9iaAx3o5
llqaRbmg42tQrpM4gQzgf1j06Lnix6SghovVzDw6ogvBcfhuWAJ1tQ3jdREUwQH5OPqGeKzz32BE
Q4QHi+tWd9zMiJRNgngpf5tlOq0obcZ2Nd3mu18Ddjiw6qXT+ycM+wdLrXpQ0U1CbAu/cfdmUGe5
OKXz4Tp0yrutIIFEqt6shwek5u4xav8QtG0mQX6OyESOTssP7ax/wtqix7GEpMGr7d7axqAOMpD+
mnfNYTR7xDpKnXIT7QyjwrCBDlBrdZYqrerpCszaHTtcxdjzwd0dp2oLaiM4QAyqo9muzKz1vZfO
GuDuoMey6IS7xZbfuNE6k/HQQCSdbcFipxVo4gj0szMgRmJb5ZNvKFaMkjAIlMuFArtFXG073iPp
tI1Y88iAYoSD8VRPe6sM1Jsve7zDvXNQXnqHpxCcH0KLIUjb780JfRCkcUpEbjTZI/Aq7ghb1p6Z
AMhsiVJIupbevN46p3+hThg1k9vvgrnD3tlvt8aELMSoPgmw57Va16uoeDzZzNwNq2PvjDVMQy+Y
E9sACFcLgu/z0JCMtvyLc2y5pWEjTsohkzCNfi2Kttv7HAvIGqu35WBdCNsZNmZNUMPPhmATcX3f
UYZmfu1U7ex+A0M436gXa4C8SP84sKm/swDrslU9QkxbeISjCEmqhZOjrP7RX8sqZiarM0nbh6Zz
6hO+vm/xUNfEa5AKMRqri5kLI9dcZjvijoZOdgdli7+sx5pC1y09Cy0BYx0eyNK91wKxHGXw9iin
Wu5mDsXIN1hzdBcIFeBE8CJ1nwae1Cla4OxiwsyHyEPfbC0rfKu1dR+VHcjEEzpMCXbL1MVYCws9
SsvNDrV5Vj7Y0/2LbA4oTgtZ367XOS8N9Eqit7aCch0LlGPqkXEnqlDEeu6nSAJsZ5MLr5lZsgWq
DHewZg1I7MDUhrIRs+pEsXa4K6XhsJzaVuGPwYmHaonxzkNikjkNdMBTMb3PFhCWCx6AUBZB5mn9
6Qd9gPQ29tR2bL5jxjoWpN0jx9P3WCoNWr644yFzNNhbsmyK5WEYqATb/RxLA8Ntwhk2JBo7GRwG
JKxNxAmEpGVhGxZuAWrJpK3qt7oJqrQcghZbLMoAPrp0aF9qDy3Ow2a5ybgFajdKpABpBYtRLMt/
M3Zmy5Ey2ZZ+lX4BzBgccG6DGAlNKSk15A2WI/PoOOA8/fkiq/t0WZ2y6r6oMOVfUqaCAPe9117r
83MwOvii3OwhWtr21enbj2ikAu7mCB1tJTuystanZs2vAq9CYwcz0B9bnuoU+5igXJlWGha77kMm
m8XrpiqD+5kRuB8Gw05HKzmVlz5QmpjOxipa4UwMRwK4c5COp5C596kuzXtUDg7omrCOa5VibLvd
lqPbMVz25gR79H1v+vcijwJuP1zdsvWKa9+aT9WQZZ2F6a5llwZHqdabkoshbiiqD42xdjdHaI+V
3ggpy+Dedxmc+0vHg5IyDa6DMksEUdzWxTHvDP4vR47zYU3bNO6yoN21BZH1NcM6XQ7K25u5q/iQ
9n8b7kIS4Uun5sWYiis+O3866pfDTHr3kGfzT+P3fNyYyfxByLuJ5jPOleDNNYM866CI7uyFR61o
bL1bjJUdR/wf+75qS9yGs9x3eeMdjSsBTIzyrFTfnnEME2XHaHyuepfCzgnuK4LR95bwkiCkWhFF
ah8doREJlf+z8NY4tYfu4C6ZezLpNJ6DU+So7ETW3tlNrNvHVAzfA9/8VNtlou88b2qN7vsZA3/X
ttEtM3/p10qdR0bgex1667PjrgGfoVmupmeWj9ZBQBQDQOtu6f2azt/oXPkGMD3JJqd3Gc4glFx/
ehpJcBfLiV18ekzZj04CKWc/9FwXRKuT9vbeVkd324Kzdgp4Fn1/qo+YRYmHZ2u0L9T2W5abs1+H
taQUpwkrjbyrXct5DbLAuyvkVp+KsB8w96JoZg4TqnS84OOZHutadrt5yvJTIKt9JPFwje3D2rni
zl2QpYs2VUMcthYZwBCXhTIb0j4Tml2nmuLUpGVxItqIE1SRbTN+6zzYU3+0IuIGTZ4yuVInbffV
MSsjvXeABV2BnqGkb3db1DBj7KsHOgLsJVHt7vo6s5HOtz6ejBxjEL02rhq2wBUG010alV+DcVrv
MEyvs6nOmxmfTDOZa1Mv8Vam6jUwu0Z5E4mPyL+n7ziVUyufptV+7mvrpue8VUzudnYgg4vO8DDi
r2FRzZ16H5XV8E6Wq3fQw9kut9OQ+vrQKSyZxejO55A2s2nz5WJt8ovTKJJf8tusNA3r0j31RCQd
NUWHbmuwmrAdXBzPi0ctrgRjyHW0ZokbN1ghDyBShcKKeIyLi3HuNe3wfVEtH8Bb1NsgNwSD9sdk
WcWLqIuPtJyba5bm3/7uWCWqfKra8OA4Q3vsNuvrjBCzOcH4kuMb8r3Ru69cvLq5nuYTi5x7YVmh
ZP/iZVP9lntevjfhfvEi3ttosDxlzakpZvdxsQV4A5Uyg+Amn44LgYok6NQZzIbzuhncJGNpnyOL
m5q9+sG9vdvV8my6ZlFconKZSHmEw6Uwp3Cl3ssWYppLSoZRZJRzQ+miNTnZn2ALzVNdB2fbs9Tz
SgnomufG1/1nSeZGTiXakVdlR7lCnCpFd/Xb8k8pRqKleHX8JidxCBfkUjqtIPfvImIoO38IDiLS
8jKs5JCDMlbpcAJNYF1UsVXXYsWpklUYfLN1CO/brrPOg9QvXbTw+4+VfZmb8ey7Xnua8yhFRCy7
vTB5cV9j4zoBkoLtYVYTR6sQP+BO4YW+9P6iPhxFhNZB1SS7uz2KZs3PgL8o8VW4l50V3dvdL7lO
p3UFPjeqSe5zO/rMLa6WRJ+JKfayXcbu9qQa59neyBd5mm6GymZ5Gr5JsXXHxRuH/ei1iUjT7q5p
LP85x+dfKvs9nyfvW2Z9pKmlr4XnExYK0kvghtm1lHXCm1keAyUuCLnjSZTSPjOwH3bs4tbesizE
mMbGl+yD7SnC+WFx5ktZL6i5nqxeWj2coq3tWDX79TCn3LPdTaz1FvVMjAsxUxJ1LNs8PGyl20Jp
aFks7PZNVV9WqBlIKcFP18uXBMdK+yhuSQO9vBZZFT6K5ZKhod9F7Muus6RnH49BrAJDaxMJvGYB
sYa5WctDI2V6QjhHxWoxr3Ylnvk1tfB/L9WKnS2zzoVFbd1qkx3bKpVxPy8kwiaVHf0eE9VfxWLe
MLA1S9icrKKDmFeb6TBnVnMcxrHCptNFp5BHfevQysMGQoVlnjuPbrwOxINe9fxmIipl9ueHRcif
s99FL1XpRC+9QCFY0SakeFoCCx+gY0U3ybk8qgbuhraz2JLp8JL7E2N/u71fsupd1bS9LJeM0NAZ
vqCPxN3aVYdlW5vLSq2HrM+MsDO4watlDw7PS4xjsp3l4V0uhuYkF/eTcBZ6oQ4O8DiL9yDsz7Ia
3wb/5zxvOOu3QRIFs/8EFRlR5yZ/yIzKOV+B6gXVkIA2esCORWGr2vpLuXYvwTaFJ6qvFc+deKDU
yS6ZTeg9ysmR53On7tLasuK6c1FcByiAs+VGsdYOA8uOQVo0CsL55Xi25t0ow5b6iL2idJlFqFb9
mPsigLOGrXA2ztPaeM1RWu13Ceol3+DiFW6H15/RBCTHGpFBtsm0hgZQgYsNkv0oCBAVSCaeyix8
wPapkplxsrY9wunIxlX9bG24CuERJs7txf61FkiDTWXObjhDkin8FxsJ5Til6TeLAM9BdCyT2ul2
FPdbHIworhbfZLWlnUidn00j7XgcICuq2X6kAvGOixh1EioxxFJbY6yU1Z19jdd0YvsKlc4JLNtk
6UvYJFtA5i2jql5zefTLyCAbFYfV65ZEZ9mSgLXDjhZBcBnGCmhj/kRbsR8H3zp5jXiws8g/2iXj
bh1Up2UbvojUpeGt4apZTdYd/v6e1RxsvF+fHrueanLKXP+o+xrq7r4UmROvQ7CvZ7meKalZXDtc
M04B+YR8cB7/nFi0k0CZISnNxvzaQE0ZNpX8fcko16sutC9mQBxcFmJ1TXaY+yk9Qhl878b6V991
BWtRdteQNEzagtbR8+s/Yae3g840bns80eg0Lfn7qRp2lQlPyzr8XH02awZHnVXdlZh+tvQjL9Mm
cbdQnDuBQ8AKVRLeXrLK4LjMDdTOtu0T25KgF5pV78XtFvn7guQ77SLmL3srMnMi/K46pZpsjluO
CZy85dDly48pj8Zj5lYvIXVQTLkHYgHPq7OI7iJsSbqgWWgaZjpCDno7Lm313Jox3QVF6+9VYe9A
5ySog91x5n5Ptqa5M3L1TpS63ppx85pDRZO1W91qORQbFYbVRj+yof7Vie009eHrVta/U9s62t2c
MbxhkMEuGXCvXIyVq8TBqnl0c/sttUNgG2LsdmY23/wckRJEJlVgfVKr9aRW6VxMD9UTgDnCDYwN
Q3Zzl0KwRHbjgxjar7a3ib22MYEWgdCJXJ+4c9kCO/8ealKbBKJsjkKl124hcuWU/YZLE6Qoa+rb
LGb3a7fh1c0r6BksApdwCPUx67v0uPXma1R7BO5vM5KNQwauXnv7tx7uYEDaD5bU1afspn1pUX34
obKS3vFfc2t1j7YVeond4oJdyG7ZxUS6CEI3Y4zsVFkLa7bOxIcJ3JzuMcmcVOy9CpUbxcrYcc/4
hF4mkLHIo4mboCe346/NQcOX2g3o9IUekuX2YlQ/Hmk1n/9xX7rrxArqwQQVwVdRzPejCV+b6Jc/
vY1F/myZPN1teviOM3BBuYg09I/gUTY2ITFd/VltjCDRZPaBRWLFwlG/w5SIsZzfX6mJUFyVTsx1
hEccJXQTix/OXfgBQvEZB+0U3jZjMi8dRRE3Jc4TNMRjoOnbf1KmgKs+RAp/SmGJu6UWzyiOpMPq
IbFE9F26/Te7mHl42+tcUQAHL6t62rL1m4gcloIQcBNyw4fV9u/qp8wfGifQB4vEi8LSOutbU+1+
HW31IsIgsUh2A/R67jESN+66z9kS4hQtKNA4ix097oYm+lqN+SG15Necb03C3DksXlmd/ajo2X77
5byQnm5WbEAgCJlu6KTJXS5x0ApEOs1ESFPxbihkw3DKWxRthsxxMBVqJ++WiXZwcMyw8w0u9orA
mMskqdn7bhNhWyFvBlMz37IM7S6vUN+z58odUCNaHHiNqh6EtXM3tnBTvGTIT5QvGbhWtp3MA6Sa
ezOj4y2yb5KGnYT4j3oTNAel11+lzwAQm08+7eU4IhlYLe8+z/a98Rowb+Kcj350ymiInGBazp6p
Y51npJNva0+dsUfZpUj00K+oaC7wNgs7i1sfgzJqz/PCvt0PA22SF/1qcksd3GyjZm7chSYf6Qt9
ILYCQLtbFN0XQfhBQZzt13SAGku6U/eyoML2nXMGwOFUOJ4i8Wk+mUzQYpSyiH2DK9hJ7fLKDCU7
qA7z99wsIon6oTluxr6bUyAP1JNoeBoQhdclm5+nSTNQVq+hyHbBur43TgQaTJq3/vZjaQY+TA58
Osr6QoUApqROIRd1u7/b3d+X/ra2i6LEPePLp8HOr6ub8/7STu1G0Q+J8uqXwfdZYlOPgrjLnf0s
MoAd80Cvgr0nqucE49N0+22HlOueZxuPdts84lrAKJZS9HU6e7Bt/oooS3qhH/sJJ2dQ8aBXnfku
l/6QFczRpnakab7t0rff/O9XS/19LlLsqPCRYwByHwwwu9hum7f1i9fiF+PC9j10AUPh21POIM8S
AnFbdeMfkFmYd2UTPrNfLbegx3PUleJIU7olvq0ZAjiYXrcmhMfsrGTH5nc3bL7rLCCNbhZ8/jXl
b+O6gg7Z+xHdqhP/AAjCib2WoZoUEWyWVCZV58gkDef2Mi5RLFzHO2lnefN99gyW8263pUT88qjC
IlsLLE/9IA61lGXs1xjIa3C4VDpmjnNrjpLacf8Mwr8IHx1z3bzT330bAUtfLPXds61XUayP+e1O
kV56zbLgPDjiWeHDOYXADWIMsBtqGVOEcDaPWtUkE8vjagcMJ/vgJLzhzcxlxu09PlTTevVQhK7C
zg/GG8WzNzYDE4mUpThY7/gkJ4wAy2s2L49Utl/o1uRe+uN4aKLAikVBOtFhgaBX3nOaKnimrX6X
PEmD7g2lo7lfRH+e3itbE0hUJozbBdRWkM3tQdi/1TJQPXXgRVnp0lMxI+Ytafoy0gLuKqlu0Ot4
TAtaFiXPqds2uwjyYbLo9VTXA6vgTZjzwi47Vq9DaUFzzvMvrBMpsiIyhs9kW6Js9w4ro5Opix5h
8akbKWcC14h4C569sW0eYOs0ekN68itVw0MtIE+XRsQuSC/d+PbFluoImR25oJGfRS2ri+1QxITm
cWYkch0LiZqA40YXy+OUYQKgMKlH/T0t2x82HzHxJINz09FwI0bmz8s8fGsD9xucSJLc/tXuPQtU
+Y/WwcLSmQm3gLSWy+pXN8cIJKqWzjpu6zy25ufOXS50PA675K6MbLKYhQe/iWnNPgKSzmZwi6pu
3lu0CHN29C8bKqByXMAUPV4YYpcth58+lSUXbwqr8eQ0hKizoXwNGdieldHnak6dZPF/px128Vxk
F59eMh6Deoqj7s/YpfVH1CKvKFIoKq++RachqrO4pII8L6IVJF/831GvyBgqhRUUXEfaQCDKy2IX
bKuMZ1JEnnKIMkZ2drQDBDJB3hVx2d0zAK3iKQrbnVjtdZeK4I2bIBYbglCuepf+CGNAVu7922Q+
jRp83XV2dqdne8a6Y43YDauCAk8A10B1trPvHgXrbZzyM4iqaG/zh6UMoWLAeawnyYKbEiGr7DE4
WrA/ue+hYQQLEyIHN6lZMpSml3EsswsWLBPjZFAPupyfslAd+4psfeT8Qr73n6QOG1qp+wmW4n7O
euu0FMh1WiG61/WjQ4PtNwGo7iw7sUCVZ6zkmN4Fpgt96Wv7VzqCdco8gABFFOFJsrv+lELcSBGG
WK2oUuxyX2/3EtZWGt2iyZu5rutIARIa7KUjISKBa8sT2MZcAQ9xTNs9kOItnvxwwuca/p7vt8Na
oP+NTTrDUREQGYOSYfm2J0DDAO2YluKbO756oTdigsWjUKyluM2vcP7g/jiQVwKYhMjVedhcqvYL
5gp5DKsatyas46KR5wrwHKrDAfGRDsrfNKj8lTZeM3SczMK8EZpW1Yrrat+6NRw6XXEqwzq7Bnb3
Ea7BvgkIhLEKhsPMgKQowX0xxkWzYNGwBMMmVTU/ogUUjH37xfyepN5gzJ3bpuJcqGGIi9z9JdGD
B/tq+Wt7yHIC+P1ADLnzyUFZ9HfzDZFgUSSzzYVYZrCDEbMN8rgsR71vs+GZLo9N2q4HCIHbwRFm
XxfaEArCBzQq5+Bbyy3k1MbFBlEBoWDvFfOPcPRfNpAl0M71vu/LS/oIH6hBNGVshO4Y15G+2GN+
lGIdk065h8DYoHY0IfG0do9lCtqq9PtdLTwFSJNrlznLszVmUZxzd/SVnzAYBUOX9qdSWM4pddqL
v9o9sXa32meha3aZcn4y+vXioA89EvoNQoy7Ptll2ezXZzocnMnFFuMxKY5Cbt+GAsRKlw4Totf6
EXT3WaQAe/biR714w14uIUDugue86eZPzD84ZSe832UdXRkEW6d6bA6SHznWcn0eW0iHXbFiQ7r9
LUtgC0iEPVIbLqepg8rayEvpWf2XoGmfynqKEuY3wV6k5k9nkwX12uDek2QpaCEUhaPaey5+d1l1
4uhm+WMF0i9NJ3HW2POaer7LWunsPDED5uNu7YceMIbVMWhmbgEEg/0XIYUzBppDZmWfo/ulndrt
a9+cNu4oTlsgDe+6zrEoux5+BHuRDyTobMIFqJwd3eEb45iIflwPzebu5jb4aGujY6k0Rpf1JWtK
mnvfzeNVFUx3m9vdoEKm8DXAkBSn3cJJCLZdvurAeZeMjxpBvCfFJiphE/DMfa3xIR6xaNCmc39g
IvPUFy+X+ZUxFfQN2wG5HxTHyHWuMkjfAdenez2FsDXW4hqIMakaPz/fVPxJBRhjNOcglNT/mzXu
N4eJUWOWjvUhh/JgEz7o68c0XNWR8FQfSzGmmPsGeJFNkTTjkj+MvfksH1Ytfno1j6vp26/9NDDl
naNvBYcwHXNgaE1eG2xwzk2GbK71RmvRzhPPBG6wGfZFoZPMKw/9cJ0YxRcu+3LEKIx6vnhL/aCk
8HA5+CBD57T9KVna25O4UkOz9oHVK24V+mDrebr2wVcoXNPFvlXu4a26/vvyjz+GNE6BEcGeU1M6
ALFDhchBhLdpMqD1N2Hh74vz31/9//63BhVjN9F4blEt9rlEuE27uU3m0g6B09FnmkA7RznKF5uW
sOpSEgocIpGO1QLEFk7T36/y//7q7x//3X/7+y3/9yf+3bcIsdIsFL7ec5JCxUozAOhVI2DQqJSH
zNnW2O4mnHkm3faWQp7Jt/LQ5uNXsYhfmc7GxwKO4QEUSbgTg7y2ksMr+sAmEYAdOQ74LjFjM508
kPVwi0unT6Q7IwiS2k01QPp6mcs77rwTS6x7XA01iSa6/bhYw27KG0HC0QDkcicmlcgcPqPandDF
NeP/Nzm+Y3wssd7OiG3pt29O5UT3ov7DmrlyegrLnFbGPwTDdPJFBBrY+Z6Vnt6bFDJDu6AiOSWr
pBdSQukd4ruTdKn7KVk6OEhi367et95Nn0yWhgRI0agYYlt6+eH2gXNNi2nvTAxBgxBdyCyGy/M4
RiU0b+1hfpxxFLmB3Lm3ijJIrTfd/LFV1LwszidU49+Iq/l+s9Ov2TAR2PXMyVNTn3QVBCy94quB
xShIBZ+qXotjutDZL2v3azPlPbUL26Ct3vBDo0tvLAVG1lDDWTHpiHa5E1aHwtHPnM0iZ+sZF5G3
5019XcbgRJde8B32GMML/6kQKHalKdbjGpEucUf52lqkdKdlMRCuiymmX370tuZT6uVlbSgcbL+g
4mkiWKW9QGwBHylz7Z2KbfMTzxv8ZNbST0QnX2vLIV9z6+jWBmwrctG6D1cjj+s4PtRaW8kQQb1J
NcgWAkiDz4M7DfyFnfKspFtLhKwvGQrsEE7jtVsfXWbVOxZNPR5qNpo9x+vkO9NF7SFfG4420C95
RLLFrt15P87kqC1nhRkNvHwnTTMclN+KS8m4pSqQU5eoPlWsgvx2aOlNY07RaLOgRKBG8qi+mqg7
TFWznMWtx5u7vmJ+wFkK2YhXIuq4Fk7WuFcRbu80irttipxDBhrq3Kdj0vcVnu/VOf99/8746AUh
EspqPzAtR8mEa7b5zXtYVU/+6pFkxPeWv4kUF5C0extbAsIyovSzLql3XOSnv39R5N95Ae/JWpCc
88A6TmgGcz4GZ3wbnA+0ocVGoZPh5pNpMlmQBdZoOQ/5PJ9n45/AJhiGVqRgmu5aFT7L2UPZwt9s
NP/ujKZvdmEWBrHlpwmYeW4c6uEb0I8SKeK0nflzzOkFRQhYVoLWMz3lW11BLCjupe+8T6sPnCFK
v6veufPK4DTV4efW1h/rOONpXLtzuKSfXpqnTLFL/TJ7oOU2G4hn3tDVMDKDPo3lGYKqAvLuDCSS
Qg/gw1CYz6rvDRN/9Ki5tKpDWoIVkXZuv3T+8NtuwtMIQO6GTJA7ewjicqlPSyWK5zZnsqW3+o3Y
XnRv1dTrtA+HkIkUo2lZPjYcFcIRUvnRAiRxX05BdFnbwj5FDarLIu66NbLOuhiZOI4RktDg4/HO
Hx3t0M58D9y6umu37y3+IjOEzytSTsbEscfUcVQm/1Lfuqgl7DqUKXwLkskDc0dwzPXyKmt0jlqX
YaxuU4euj36UpA9wc+n24MjaJO7t9pt8pPpIcdmzFtoO4+Vr7hIXzSrULZuKNE6pM05pqx7yLGBu
1ZfvZd974A/Kdk+aAv57OLGLNSaDQrUQfOfkloaTc/AB64Cpg1kPNeGVeDMcoLOUZMttPDPMdpbP
OSrWxNPr8o+XqN9Q/F10g74YIRzM88lhEiE9TEH1cGnrrUzS6XY4kt1/mR3/Mt0GGn9fdI9Bxef8
HnyD6dtarfCW5Qh7xi9A58/rr8buwlhGWJ0HvV0pmToYOpNXTXvhZq9tQ6FIcmLZzQjWCWgcZKfb
y9bNSIQTk0WtihaEU/G29Xxvo2Z2tcDVoJBuTc/4yy2IrP39QRwANFa3NY1znv/A1ZzipRBvAiBq
wa1xjgaPmec83kv8TZ99zwSvx2jWpuv7eJtgdxKWsL1Uv7BL5ZdZ9vbjrHC/h1ogBhbWG37FZkuL
J0zGU7xagthlWInjogLFrrkyB7DLLu5lq/fIcfl1s/4Y9Ho6CXENVBE8RhMj7XZzxt+yP7Rx7XOs
kVgcdhXvY9EMim0bM5a/SA4cE8Md+nl9wpEB7Uzo+4bffoza7pnTGX6scIgzkW+fVtddo3BZfzde
cR89Lf6Wf44NM+3N8gsmOD3uZFmSwMyAJeUAfTZ/Oc4lCr4hMrDlDFEjty8+XB19eos//jLqPczB
lbX2UzaJgG5p8fei9f6kIWbUssvgJIyyPKSzS2/YYtjyyKLsnTzL0bzT39VGwjObtjg32ACzbmvv
TYhFdHS26CW8WcCjbpTfnOUy9eppsv3nYCj0HvpHdVFSHiW8bzQqBlf1LS3QQCxezXe/fBJrkb+2
o4OMDnKqYKjPk8HKFg7ld7ceYQynuCmnydNHqmzIyBmmkqrrXjo8cn1qK/zFyqadHZ4XbKNQYuef
8CEWtpJofO05faKksoU68xwYPd2lN2CYcdqkLJwUrwDGLjP0GQkYh1AUn2OQh/0lk2iwrvkdgbdo
s5IzBRbxxx3yixyxfNO8B8di4UJF2vMftSSbz1KoTwKHxQuZL/pcMk2//ewM+KM/b1S4HK636WuW
+yRmtPPE8QrMT0fGimEQ3Lkaoka3DPdz7m1POtCAI9wcCRi5jYO57C8Tdmnsy6q9z4aK6WqJmDqP
tmRN186ncrfiWFRumIS3McXfl4aeMKnel3zq79uq7O+bsQgOskdd/ccfEfJPahIm9qhVjNiWJznl
H2TXfbo0Jjy6d59Lmfp7L5rxUw1Ff6it4RYTiay4yskiW37IerdWB3+dxrhKg+kyheojDLfqLvNv
17xHuRGVI+6Gyvrqazc6oAOQYc3/cJ7zbYs0b4yDAI1vG35IgVvaZxwMNtXi48HlqPoKk2u9JSr3
04cZP4BHUrjITfUkX5agwkLkt20sO41BIlprctXOQS3YMQlvUBK7Ai2pJzTTsRifraaVB5ladfxP
Ocd/c+qA/28PVeToSGKDgCUEXN//9c98JJ2nddFPHKsUuIoQz6bc+3myk8Kdoi9cLmhBVZFUwuPo
EnSbQyCMYhdn8r+1hFIopTCz16aocbSUb7OSFLgADmD+FdYZ+wqsBKCoMHZ7739HobwaUE03hvU+
66Fbr0WZGEp4HAN18DrVnKiWRdq5ehU+/A50MkKCvR3Qk/Kz26efdest9yoayourvcc+3TKOFPg/
LxJM4rnO9GvmDMy1AOf2Mw4424QBsCet+kNvO886jNL/x2UUhP//NXcpPYd5lwilx6WEdfXPl3HJ
CURs7pSdpyX81c+Z86nHco4rr5Sgdq0AhWMuPgCfGYXnJ6y9PTK+94zb0ccOUncXLWrvmfmregzF
dsSzQICF8yBIhdn5Cw8uYRwdvtpGWZcqgqCIJPe0VmD/uPbq0AXBz9oZVYI5OP/iEkPEcpF/q+FN
nOZ1a96cAka+6ATCqcg5nC5Q6UPIYXNyNcMVS+jT5JLTE2q4TMydqc/g3EnB/Pw/325/Ty36l3NC
4aNSAroBMdkwvOVX/4n73Ho67XJ8AWftpvsVeNMhSNWpXzrebukaSkkfWtw4TNfZxsqaz8eSe+C0
eJrjVYR5SNvIvsuZUIQc4nL+G2Ar/Wk4+5kfAYErs/iX3zfZI1D2dTNQQouHldM4OVMTL6OVNp9W
Wc4v1iKueHj+83vj3/2fNwFvLrj9D7swrJV/eXOGFGs7b7ezC+r6gr0U+fQINLr4lgP42YusG3iU
+CCYXomjN6h111uF9UMODntXRxE81pxmBvLv0EqGrcxPZxgA2v46Rj7w97FB6ua24oyJDvMKE9vH
zAvrf/qq8vOH0PWmB6Ph2FtuNf2cWSID27TvwZSOR3nC/LMmpHKdh61T7T7L7PAz7ZtLI5jGtav9
Zk/lZ+HOxVeqG81pkVJytpN2n2uM4Du8SBgxFxNgUbfeUX2CF6IS0LjKQhxGeo644yTAeGBucjZ1
cAnA1hNLu7r50yg5RmjIHPnCppdgLYdkOdT5Xc9hUA80sywIKVnKsVzTqxra91kF8++ZYVcqpm+d
NgaPO1ZQ13+eZnwMVehDyfQn8cKRKcjTzdomkoZ6bzkESZsBO1+o5+BjWLtHZ9z83yytZ9TP9BoE
K4HaIuWETC2z1zIV9UE7fvBAzI7EhdWcCV0W7BNokPmRfXs8bhYRleWotl59EnvDOA6oKyjJ7y7R
dOeWpFzEzHa0jP1HGwYcbYFJAS+WSMocZMHkjebkT1gx59INcVZN3qGmzMjTzvn8z3eh9z9XIvjF
N9hf5No2B1v+yxPGgKewPDK55wjB9GxjXfaQNu/D+b2e3aciTCsskWNwQEx0r7UDJzUvODUCCz0d
v1ymw3ibORa2+6Px0XkFs7tTaDMntw1YzwZM+hYR73AVSQF9c9VvoLzDCRh3Y9Ag1SgPXheh36f5
J8Y2TBuoo//F3XntyG6eWfuKKDCHk/+ALFbOXV0dToiOzDnz6uehNBppb+m3IWAOBoYNY1veXa7u
Zn3fG9Z6lqOm00Fs+JuJ2WvrlF3lv/m253vqx4MFNQWuN11RDRD20k/ftqCVRLfIRrCejPwUxqN8
kkeQoHoihEdfa3dwkNN15me3XCabRO3E9kZHcxL6lgazqttzreKx7CAPN6PmHwQv0edhJRkGE57l
okP97acdysFZCDkNbxLuP5sMXdYmUfTIh6hYWOzE4qo+6gq8iVxbM46Ol8lA1ktlgCNN5FRblsCR
2H8tCK38dz8CSf/rrx4igapZOn4Ppo+AX344XI1OLHAEl8G6k4vuNCa+eWgrhX2Z/KwbTXOZfD3Y
ln74YahoN9SweOpDb1EZ/rDUDZGBXGoVL0l8ajrpIRljVMwEv91Sg5DfMkuY+4bDTiur7skKXzxk
Cueu797LQRTXcjnicxNU8a5EZLE1Op+0OsKvMuanRvGQ77PGDvLknrF4O5GB9ST4ZKqGXhxta6Fq
Hyxj63kZAURMhBZlOhTrts3PCZykU8UKeT/446sp1h0y03RZFyPqcE2/12OknRpwPSfOy+dEDcWF
Lks8pgSCX9EPKXtYA0e5bDVawxR7SC8cWlxFzuSrmhv2U3GqWdUsmlE+/Kot4cze1AktfycOJvKQ
croWmnQ12yLftWV1VZTGhAkcoBmmGSysCcUxeklAG/1OmDH7Eom6K7PVcFNM5qqdrF0jlqwKejHk
yDMvmtTGK0FvRKhYvur2AoJUbIp+AQqmMApzL2s1IaZo8dwBadmS+cenMVqii5saMJNZZk7fJt45
SaUTE4dkFXUJLHkTJXGd+ZUb0r67opSW8AoNxHeSEC9DOc7OYgjAxxeQ74X05d7EsFuTSGWaApi6
aLprWyfx1tYC03OlUpJXagNtOblTXFH/JUz0BCivUf2uSQWTr4m8NH+CS2co9WoKEKHgjKT2azE4
FhkkBQCaGn8t+C4T+Yxu8yAh2Tr1MPkWKg5TE2GOXdJ2nauktVzdAAg+jAxcwlEC/9VlaAEN1BZj
KN7wmeekOQyh0+t8ZeDp1OqTeUcpZisGfR8KU32ftiMLHhIJHv/1yUK8xV+PFkClqi6ZqqTCgP+p
RA4kgcFQZwgwGxlYzybCU2J4noOiG2j6pH6CyQquWQGFfZTqxC0MNdv2gfTaZYYPPYHBnRDBlcgt
azjXghxsWotrLQ2sGwHt4boCWbDsjJ50I0V/akipG4oxPWi5VgPWFpDulR1opCBpjpYH7E8zcxq8
8xDEwXle910oSPFWwFN1wwzVr8dynsy+aGV2DUlWTcfX+YxTBiNLuIWU+KDniB86rYcTilX6oKkp
a/NcktgM52+szZlUm/mhDYICdT/PY6hJxlFOGsi7OnHKQV+B/ZGwbqdj85T2snHu49BVcJvNPr1l
GmxToa0/jLHehBbqW0k4y/I744tuLeRsy/NoOVFEHA0qXG6SHuInHAp3gvbccyC7/Rza7MtwwMXU
m9aK7p+bLEJyQwvGam7cwL2ACTz74DVjp+iM9RKvmNYpExs70Xvrjo32EI8ldAr1kk1orii8lW2g
WdgBG4PkipCNdOpbigu2kjSMMlNOcUZpjjBpjw7TkYSCYgOjV5WgjOmxJu30zCeXkZxnnu5ZCYG4
Gr2Ldotw3jD5MtNF56HFjOJ8WltmXB5D9CAT2ApX9THjoZKM/Cj9sGKEAVYk21LlyTvZwKv46xP7
vxDz8EPa6yH8IK0n/25+jH39lRX2kf93buz/W33lx7f0q/75L83v5n/+1v+RqFhYwyrIYUUBiKbP
t+P/n/gDDVFW/gz60VRT+8vX/479MX8xyOfRwfNIMi/7B54NA6gmzmzjHyIDCYnVTXnGQ4IdUfnD
n9lssiFKxBoSc65j6VD/Ce9HntMQf6h6fn7P89H1p3aK0b4yZmnWrPsMYV2gzL7PnTLsE6wUhlxz
9LNEgfQHNKv7MgzvpctzV+pq1CcV0PaZo1uz3aeqsVO0os7oq/7OYD+kd8hnQQdG4y4ezXehSr/9
pCUcQoZvJhxHBRYpS+FFKFnHuONqUmqWXJ1F6Ftd4fzzbcjAl4ZxMSAck/EovNcONc0Qv+C7YkUz
QVM5aJp5SGeUaKYtCQKCMp7GKAylm9qZ+UJRYnT4BjisKY3uekuegee/0vCQPpovrQxV9VC7lspE
OydYs2Jtkg0XdboZZEyoaFgGnGBew5GNJIrlspvAuwVmSg8sqGSktUelajHpeqLTKJjKssrpfXwE
PqYYxQqvZTd9+NXjVFrw2gnTMEX2wfugIKrNQsF5ojloGFyrChpddIRDvSlD74guJG23gncvY5PB
qr5WgJQlans18vdcAiy7r310EHqwSQl9C73aRTNhm6Vmm3nnCEqDtn2lUrYPrMEzPCBsDhcZLAVL
I1DG+orrjzChMspOY4R7BUCJHJD7mDFZ0w3eN/covBZLeSVyxjTSdc3q1NAeA24ck2898glJHNCw
9NG2IcrHxyIVqK+9DyfXP3E8+umMbFaXlRguTTQJihSz1oTw072J01dQMBzoz+ih3AzK2og0pozu
YviqY4EmTw43xTJKhb3XUT8psUekwBjd2VnOhCny5QrH593mmbmp5t2ZzxaVObIaPOs6+UspkcJ+
4nql6IQphQJght4IL03PbZmR/WO9MmZBiEheSH0cSiJbg2/c1XTLwcGXBF7nTajZPZJPgHvlc0C+
zfHuBEm9kVVtodXWJYf2hzB2hw7daXPSBHFUw8QZ9Jpgxn4lMhbw+JIUV2lorLqMghcFe1DAMXxg
nOLo1DYj2JEa8DIfHVs249Mgs9vtETNGjZNSoeHYWypWs5EMnMrES0ZSfBCMF4V+AP1BbjpeJ4bo
eNg99slpqH03VRo4Nkh+kvYsaf0+6fRVzIhQ9L1FFlEQDYp8EKFsFWTEIeXTuZdzYzEU3WeJB6z1
mNSkITwkRg5jZLmZ6t3yIoNQPaS7JvVe64osYqHmM9vxtIJYMH32P5RRi1KTT2ZSDu7/1iX0f/Dm
UAHnYkszuDY0yZoT0f7FzWHA0v3p5vjr1/9+c1hkDelUcaakWZLx60v/fntYv1i6ZADI1wyGRfO9
8gcvTqSXtSxOFBlo/4yS+4PtyXRJRidviiC/RF3+J/cHt81P1wdvXJ//Hwwef4Rz8/Xyp+ujNEI1
tbxKRHR+qjkm8I4L7A1s5bP5UHHIlKxEZ+vVuXzU3onhOUaf1S2Dky5B7l5MT235yCi1l3ZldcFH
ik1NHRn1rksLSdYCw1iu/gaMpZj4+5RciRvub970n35bM/n0z28aqYHJiDIW1yZKAZSv+6p1KhQ8
+b2813d1a+q0NgTdiJvxuyXytnarBbFdZ+1zelHOVuaonsN2Ohc3irnhZGjFTRxvCk5vu3yDmtuC
eTHXPa+/heEP1DMEgxfMAaes/hh1peFamPZcZfpKROA9pyihMwUJPuy6XfSkARUtOFZcv16XrTM5
hDwuYUSu6BP4EcO9F0Fmps/B3Xo9nzv7K1pKu3ibLauH5sQS2igJP0ez42CqxxegzG/BAQdRIadC
8lXb2af+TbCRwtyvuRYsbojhQVSYIBE5h/f0rUQ67fBCarnrQqT6781n9KwDS0abC1WzmvmfIBe6
72YrvEUxSZn1ps7AB5xi74HDearWcrROLaAt+sJ7LIj/aC81mBRuVODKNIeMT4h/HQ/GrrxUJ6lY
w7YvL8Xyhrd4Jzy1/JGZl48pZW0BDDVwxY0NebzDQr/VwCtZACdfZrdD9T0HmACwqHboR6LmOJXk
MV0CQH+9TeKRoqwtUDHRSh1IT1oTWXtTPmS2vmQJoWyvxiWHYOofApZI9hwQhUsSrzFlOWltCj+Y
RIFNQps4DSxr9uUBQWZ/FjMnhqC++JLPY/Dh3UTirdBsUhmxugVW8S1/S8/DMtg041La58f+G1Og
sJY22me/8x+qVbkkxsW4AQV96qm6LDsRVvLrXcVaQUBxv+ie02/9FbY0ce4uGeBW/KbshWaT0mhs
4jXca/oIl0v34j9NZ+Nm3HyW1R2Pn/FcbGQ3cEJbIqCXa9q8sE/HzZu+SXsfL+CtvaOojYOD9YG0
aiZQv5AMOA6rZicTiRWv6J6Cxpa4OM9Ud07+kc3woSfLHV+Ma/o1LwbeGdBmiblBti1vefkkfs3v
QvuSROepd8TCZY2hAX3WGqolO/qSJfpzG1szdsEQKeYHlFEcGvtgVe/uLQRcXNJ2tMn23RIfzu7z
Uu8ueGVJQGj2DAYyYALisaJ4cXssCsDFRixqdrHBR5VNS6taVI07VAem9ER/kWSAm0HfEqGhIz9u
mNWli6B9Rr7Nn7Mb0bylbqfKRf1u9sYAJgI9P3eZrGAfc8KrRFRpY7OZQrrjooGw36cbIxn2/yRC
LxEpLru15cB6WkG/gVDrlMQm86gV3jZJ3J7MobWAw92UVuiiMlevedu5Pf/rWXQO3iY+WMYFszof
JY85L8dg9ZR5i/TQ8elPD0rhEjPFDoNZCrZs/VP9lDcKkoFsKferOHJRMHnZkqe9sYg12mi6DQe4
OOrP7Jn9h2Cbn/AfLoorLr+gec2yPT6ArAudyBjsPHLUdsX6v7ceRfEcG8ZqLtqFwPEYs5GEqDwh
tTTdoV+2V2TAFOMVLq99RlqJ5aAms/qrgb20WBpvFLxWusgxNQYYc11dYg3lpMbdQl2WNSwjcQBR
6CxB/CDFIm8KtRxKhAXPAAqaZxNoBnkHzmxjIZTyFS9Gb6uFW75PL/Kh2U8bq1r1xTXKn7Fclbah
OqRAKtVBJmEoWM16LQRw2Id50I2nfqXemTpYz6SLbYmlPmTv3VpZs71fJjeyOaSl8CGru2Ivr8SV
dutTWzxa6+Yje9ZkRzyqsW0+yquM4qe/yTAnYUM73keque3ADvFdeOAmMwltU/Y8O/NDZr0PnS0W
T5gqW3Zs1iJ6acgV10iEWXQ0HZ/6XjybN0F0vBt4Zi1f9S/JriKFne+G1GcJVMKplfaMoiZkfOFT
VNnIrnGy2Og64aSG665x5crfesG+q9z+kL9W7RPOasVoEKQu8gsn9FgBs2dTzKNLppvIaWUjrEBu
0XOzTXYVp2Rw526hn4oFIrQVGLncJUi9vRU8zt7eCm8DIWnKpqn3hGBleHwgcAThUTzepX6VffTQ
mtMT/69F4gBJqn0itdfRsKpBFKgrQimms2k5/cX7AqHP39ENh5AcSALRQ4ATyF/g8V1n7QY9l0VS
E2vH/iQ+ZQhKDjg9atRuKIfXMla8amup+FvQBzutuqpx0SB9Fx/zHa0A2nuiqyWQ3MMDh9YQuBrw
SJ4at19BpGElT4wqfJHCDtfFJj6mb/6VA2AzqCXf0wHeAR8gfvCEFIvJi1QuVXm+NwBhowrnVEVA
AdKHA3yGe0vyiVnleMIMvPMfzXPyUAY8UsESANHKILQsh7SClMSGnEZw3GP7qn/5dDctbwcY+NuJ
F6pXVuly3b4i8nrHeRPRHCjtrjl1Jz39UB/ZzAsFlCgXTx8n4g7KVlqfUx/vh7BADuDrd+0rqq4m
aHNf/RYJWW9IJX2QP2DnuAUfy9h3214HPrOUKo6StXzLh6VFXJndv5CslnEz/5aYlmJhlVm0XKLq
5CHHnEPWk/x1Ct2wvRJLwJZPHI/97O3juXe1S2i8x94hH1khL0Lo/v4hklaRddRCxBNoKRMHZTli
RZlBFUlf3tY6+LKdWEfZ2JDqqrVvoXcwpoOhLjvyvDVSdfhRmlQXM+rURrqAHcxuXIW4cBN1QqMa
/HdeYoieTFLvONxLSC+esIy1q0/ylup22hKDYr1nbZ3ejG1wlag2MrdnxJ0R6sBehU4M/HfYcWTu
c2oKKBqqy7/7xIGpGjj9h8fmmgRCmjttO6nLdsYWO+SUm/qabMJ8JEEF3TRuAjozToBx1x09/Yq1
MNOXgbbrh2U7PBlznaRAQl2GpVug9omP8DCL0mYUUHl3UlghiHlIsPbdM+KSAeHJrLaPDyYbLEsU
NhFWziE9ZfpaD57U6kwA8C35YniwKM3BkXoIIEK3NfOjX5Ee45NoFmzVJ3FHOiU58bt8qb8bDoaw
BagRDIsnQVuQu8ABo3LGfe+rac2Eon7O7gSizz8n+BbrgmWtHZ+m0q4ueFP6DZdBU56JOlPu8JWf
pmJJBNAlWiON3TLG2Xhrf1WtVe5Bgn6+MKbr+3IhkfQ+/4BJGHeiVekap+jmXZI9kuON9oLctssd
eV2exk1y9T5MRJ93fqWr6ELC8lJ6pOYrX5R7frMMqPYBitPlcM83OG0UJ97kG8wKr/2m3WRH7zn+
NO71SX4KXtt35RysJt6C0R3kHLSZAzt4ahfW13CUDrTdHL+ncTGS/c6Mg1SglXFRttVxvD0K7I/3
+SbfD6QqITWFfOngQl/zrTgUD0TDJQ6mJe8aPnTMmPbZtd6bJ+kirQYA7+kiXnpH1GmX6JWCrN1V
kHbEFTkZHM6zxObGs8xgOxIxONkKw9yQZPoHEdWmqS48JrbRPQlfImOLmtR/LWOXFEKufJP7X32R
1JVHSbHTjhWcT0J83HhFCUGGZ+NRPj+E8xpj5ZNN7Tu+dpxfMdqVI3Lj26BMLlFdqQgR7qrcI29d
ckgM/ilECuSfUeiN065vPw1/CSC/AHyDEJGjAE6/DgIWNeQWFgDPW3WtC6is9tS9Cc2ngox4ZKyy
1B7Z7uUOLpM5MWshk2rs4HsG82DHQHog1Ivgn+ySYE2FXzy2zvYdpfq4BRReb9X6KxkQFq7nHnCj
QLoQpEXeXUkQaLoLYbDEli2I0CQmlfk1WNhpTg5bGA9cx/v8PfoyIfvyPX9wMBBHcqIg8Pjl7jK0
AR/ygZLx0O+wPNJpLdtbfC4EtzlG/ObEBeWOmz02h+YaXcfneh9dkytHH0+G9xACp1trh2FrXQQo
+mVow9TOvtWbtEo34iJdQNivFq3xoYhrY6WslMPULSYeBGGrr8k1XehrXn7br1PUntjZiCGgBdoU
K3EdNg/xQ5keCh4Zgg6NN3mJY3alvMZ7fc8cUDvi7JGccNUiRu/tak06N3MrtCvc97qtPsQrf5tF
y2JZX4uQS8NbcF1dvSWXENmxPBjpQVoL79Hyw99kqStuTFQtJGovwq3g8El2lVXhqjxWKZQCpki2
/iXzUX9hv9ayqf8KToCOWB3arbwYjohcwOnmDd8mzx3gJ3d4wlcUXrCC7cX9dFDX8nv/zs0sLpif
LUz0Q7b+woVJckQSObrwqC9ZJhHMkNA6b9Wd/9E+GCiXz6rq1J1THIkd86M3xSAczilTOtnM7RQM
FZd6M92rgQ/ruMcNkDpvb9vHxwd5rZvmIk2efV1aWTND8+qrq8B3e+NWNkexPvfd5E7hasxWYf/G
XqdLlgElgIXA+A5ei6fVAIBKYCQEcR3VBYXmOpqZwk+QSYzX4ptUz1O8sfBBSWfsHxq8rIugvMiQ
cyU7hIr3WZ+7lTMj6+49vcmRE2KJTxzw+URrQpfB5nAPxvcQO+dcO9McaXOmBZdOBdMz7uyAutJ8
h9fa5y/kX8boOYWFvOhvCRZp/Rp2Kz/57ZtW7tLbHKcXrCT2edtqy1bfYYwq5YcJuzp6CJAZAO/R
rEI0OEBfU+EE28IL+LeOFgFPurBEslmIDh9xxO2VsCo+FO09E+IF4XvrFokEh272RTL5AOrcc73s
LZe+yqf6vX0KH6pDvASmtAb6t+yuvn7hmd4rQ2GnT0j99xoHC3XIm2Z9IF3Ytis2Xw/EkYiq3Tzk
W7JXHX/X63ZXPTeqQzWHFRMNbYO8Ut2K3Uep0bVGNhV1waYttY1PsXyIIaySXNfZrGMp+bFKe9s4
cM3gOirMEbqUIKEtWb/IhUj7jR4768G/dd8BasnJwU3BtnBIttZoq8mr/tyJayld9PxYVapN2zPJ
nIvsxAFuT+PaY6520IbW76Qgs8jEE0p1/pgctBfsYxb59OsE8nzKJzBf1vNBhd7Afxkid0C/fSx3
Hp459SzRf01z3ugymPP5Pkkq4Igx12W3kq1Nht+BdfL0Fq2Frbxvrt0xgm9CY/CIKojZUP8M8BH7
IO1FzJJX626dz/p8OyTvVbcZ4RfierNV7BAmWE0CuCELrQ1OgngVN7vJdMXkJhFwKtnz2J3hhCHc
S+QogcpAZm21t1Sb7M/CcBlK54+heUv9lwwCmoHACmXO8j96FssGnsQOMq0YtGqMJP/FLNZk2/eX
WezPX//fs1hT+kXGHsJLIs+UJdP4Y5PH/4RcStF0ArXZOf0QVTpHfpjzwk4hwoPBK6KaP4axCjFP
rP4sFL86E9x/kLP0t3PNP79zRrs/zDX1uFFBVEnKGjl5V3Nkwpc7xtVSTGGFtdQIi9Dbxfo2Q1yc
d58px7gifkHGyW/FcFTZ2DCweojOyE5Bw2OZ6vbEGYG5vudcsxTOilO+xbvaaR9jspIf8ous2uT9
7fXyI+d5bdi2pXQglbCswQd477F/KeeC96pxlqkg+4DfRLb5KUVOfIgfTdg5IJ59aV+r1bHqvzo6
9XlUMTV7KaCoUXFV1WvOX9CoaCC0yUXFXerfWEjFm7lGgC/pDzI87WrdQ640VlN71PQV7HGC5pct
808dXVqH0GE31Qct5G09whbQmL0VH36+NFIU7x78tY3fP6nmCjs9bqyXhuBwX/mcmrfYumY+qzLb
uzcA4MAvr1lmAosIHdwhxo5O7i14Sc79nfi1iYVTGm9awTVxc/sh0oNFLx387xIaBg2SLYA4LzEt
LALrLZk5ugtlWErdU6qIduMvrEZdBv61zs6c8kBORgYo3sIIHuHkxMWHVFyCGq8D06yO1+Kqx8WR
ULfYOOgnZh7tnpw3rJuMNTU4WKtuduAwonJwrpXKg1LroAUtW2QyyrgPpERQ7zrfokAlLGrlQxY4
p48NoUOpicdBO067sLAOuf+dO5MK1e0Cjyuwo5O0NvEBUVpdEkxBua0zWlbdcUv/SEtnwFGUFol3
KBioPo2rZimu1BXv2I/XY+BYIHFox9iXOlx28TavmCsDthiXsYnSO+z57bi5BCfkFnyOkyPeBeHE
wCW7YTzVgxT5iUu6dnIEEkqWBrcSbANY/X0Sc+3PHbd+kr9+/ZNSP6WvLSxt7My7ijTpBuS32XRb
SWS9/dgrF887DowhlPixpq2oM7eeHOVZNRZRb5HttUJ0FMSPAbMHZPMjeDU7OGPU2sgrTMNP4Ynm
0G336Y0xo9oS1ZX5IdlJq8L/MkgCOzCxgkVgjhVHtBt4u4QqgpHrM3nfdNF5tJeogt+CY2BwTdJH
7NpkJT+yqC2Y6JfueND9E2tcVLLL+GC4w5XPT/JEM0SkirkZxGZlNVdeXYHrAByXehvuyhG6TvFN
WWnZdsIviEK2zkviTLmp2ebVKnbrxxJiz1WhhDkyzZdwxkpLi4kjg6sax/nYROeO0BMZVBQQmbm3
r/3xGDSERlFlsJkBNp6zg89MfKoQFxchU5Xkziq3VjCGKZu4eaqYj+nyvUkecp4SGn7qkHVKy0Vj
27PM6GHVbuUTu2L9RJcf3iQTwORymJxSddoNH/EAYF5oN3eFvJNjdGwRVhJJ2m/0XfFaDOxB2WU6
uIB7eDKEUnyFS97zpJxUo7LJcoR8BbROKVYQBrpx4xsbK7sj0NGUFXV40d7NcIFNgspWeZWNVSO+
BGAm8ovwJr74X0F0EmYVxOQYR/8xeQKs8ClGn3lxRYLqJYadFPlCHi6Mwze3nC583I40a5XyaOTr
eWGAncaecUclnR02v4zxW/FWsVLWD4yV4/O0y4ytpL/6vIIgkmmEDuFU0StCG1BtMhgqvg7O9Kok
SscZ0A061atj8T79jcXEVVpY/LaeR0BfEUHvyNFj4t4XAbMabZmJMtwTxkATZ6myFMYTw5tSAVVp
z9QRGbXDbOrix8cHVtMOcunKDOLgahGD4Fgss65olAqiEBY8/OltHIbl3Jej6xhpC3FjV6tkKw8n
Vam3VbQfmZ2EymsYLgFs1O02SxZR8CUTM5c8qcVREc9WKDrKB5Pe4cN8ZS4IPk5GLiGl+5KwS2vX
ZfvYfyl6B85ePS4kZVHQ7/nRsi02XgJUC5kmkPCqevVw+0DLYXaAtpi+dFp4s2qhsuMQULf1Qmca
omEA7oFuVtPOKnErPk7NnkGgMgfdZfjlHlr9IiDVaHmQZF5R467o9L2EPs17igzwzNnKkLdgVJBq
cD+Z7z1kHnS/UKP0+tJEbFjQxsYn6bMSNlL8BtVog1pyFnxh5j5IxgJcTkkc6Z7MFhfvIcyVR4yL
8kMtHUOuGhaCdXgSu3sSfSgRZwC7iYG9E6eqeObHGf965erTOizOnDhbubLJe4HIlrdI2Hu0LTA7
GOeUKZrBFV9T8s/j43gnEFuI9rl8yWuJD1y8MKJ9Lb/wn2WiOoaONGdC0/Ek4U0cs+8OgmPFi17z
N+tjZEkCh+PKcF4TS+cZ/Jf10Zf3cEbdM1mbnPFq7NOdBApEeCq9E/qQRceNLTcm1PjvgcsY8yi0
RYc5wS5/qE/iDdcXihe9cVWOY9XR3vznwK2+rJdoFWPOgZUmvbXqIS0IEUCDugnRdUzw0VL7QkUu
MeWmXPnw9yt4EMRr8Xn/IsyanyVkM55pyFG2XBufsKvJAEFGM+c2bRVkJlJ2xlOAYzL4zpDWd4sh
Ypl6HZhR82TgcABs40aPpMO4KVYRhZKDiAZHtKFdXEpMew4gVtijchcgOyrdvB/cXj21YUg8Dx88
Q1uMLTsOChAm0bGjgwHg8KYmYsKl6+CShHUfnSrCVHQdtKwu3YsrFEikG9EjmLfvVHmsVu0sn/lA
uIKqk0zIRjr7OJUT42qqSe/KwX9wKY8ZSpNg9aAuoJqXJCr1f1XKaxKb/h8DU//y9b/LKshIpuye
xe4Ggg1keX+I8vRfkNZZQM7+rpQXkfGp1qzhnVsAdB6/l/LqnKyMnkj9TeL3Dwp5gqB/Eij8/H3/
5AUzRm/IS3xta6ijwIyTgJPFp1ZtcStewMD5e1h72XYUqEiV7lvVAJh50YcUVXu/aK76gO9TKyCC
SJ3mFqCYV1iZVnl0G832cRLwPAfvtcksTz8avbGtO+pySklLAIQvT6sAq+yMBGpHYYl0rxmPDSdT
AuQlY9oh1Ij5I5W+VT30ce5qZO6xv2qEh5DVQjOFx6p897uCcok4IS8GqQyZRyihGbeLMP7I86Oc
7VWuEkCSB5nRUUY6AWlqB7T8tkSgAMo7N8E562XqQgixkyrhsz40QNKpXJMjtCjH6pgyBtqiC3RX
wDPjNJJyVBWKi0L1L7kJ6yarH9p03vh42qYtSD835s9xEFsvum6cKhD8ObVR5pPgVwpHyXsyu5dO
A/M13qugPgqBfKqCCk/GXgjKxZRNW89XlxobTS8SFn7dINGInVJmECjl1NuCa5kj1IjQXANkoorS
O4bBk4wQvy/Z9AOaf/zP7cotCVWtoiJi4iNpIHn9Nx/lWZTz40f5L1//+0fZ+MXQsOyIoAl18Tcd
7e8KKeMXy1BN0Zi9TJphzp6e3yVS2i8o8vkYY8IjoVwyf5BISQr/CIkU//jXhv0ffJpnRe6PGqmf
v/WfJLZBpJUtaQ/ZujdInSWFypaj8CikwZdRFSLq0W6Hh4SsIJVhpF4BQQutN78DqJzUKZZ3NHeQ
DF04QacxzE5iRhMZNMzmLS+6Wn68ynP9WwqZmEdFuMBQi2ymOI9huRjH0g4qYQstZdEKw04Iug3J
GFyFn/mg3zLu1jL9CPq7Kn0TL+pEpPaZ0XuKWLbSfKZpyi4y/Meqp65pJJWVuDAczao69OLMj2W4
CNdI6JOr0fPkD/F7lynwwehZ888yikk2ShajGbyjRduNon8USmOjlyNz5VhzVU+aC9F9Qz/IpDaL
1rFVQjSrpJUmGpcEqFnEfV2FGdnNMO2DZq0Zh5EVUB1eao1gvFpirhm9ALXfVx1mcnjyREZFZnwx
WbHjb3U1kqEa63WS/b1E5zlQeOqETrSTQJaFv80NyDw+/alI7ZSbwnvDcbhsZP2xGRBFluE14Cc6
sXudELelYMbAVjh1Ub1PsuxYc+wgCgZ51BZB7KFpGhCNqEwR1Oskp/vEf5YV1CIg7fnN9HtphqL6
DPYD+S2JGvrYhjKgQ4QAWjIRTHZi0zLIYAkQMd/oxouqp4tw8IyFQqVq+uNFtMoLCDRTfey1Afgs
QfEOBHqAA9lDTxkyjCJvieQaO+lRQ0x9TERa5eSeCftAp6yCGWk5adyDtRsoBknURPerL0wEHaYQ
fE+U8iRbbQn4c2NouVYcu102bHyNoQmiGJ2iyzCnR9XIY/LsSyp1pkLCZfaG5NlXabyCu3IQIovj
RoIA1jBAzY3xcWBa0GYP+LxO5gj0PgRznZ7K0bzh+1+JgUGBTn9Sss/rMDOk07Mc60wTStfy4c8n
7E/KNN1MzUsNzso2Im3Vl92uqbzdKEPLbFMSR2uopCgQqiR6a31rb+YlTo42XmrEG9rE5rA86Q+T
GbwA5sbM2L3mVfmFr+4uQcjHTu3pyVPLJEnNKncoUvc/96xmsmhYJgH1yE11bKv/Rs1K/fTjWf03
X//7WW2SVkxSpoRzG6fFrwXU72e1+YulKKIlypgo5nOcA/mPsxpPtAZ9UVOoB+c56f+UXXNUPSNc
A7eEZpL988/sEOp8Fv/ZBDq/dZMrioITd7kkUnH+WRrqJ7DwVAFxn7Vkl3NNXSQbD15p+3Rf0IVE
NyxAupLwWjI0Q8opCmyFVHpH+eQ3Cyhu9nBLlRe8Zy7jr21xirfKzkKOldJ1aVT17Eaex+YuwqKy
dtLe/MSM/F/cncmS61aWZf+lxkUZ+mZQE/TsGye94QTmpLujI4m+/fpcVOTLkBSVkRZmNSiLkELP
9Z7cCZDAxT3n7L120AVG5ybSUr322L1ZijbTcZp35lI55mGwqpGvecKX8FUFtyVDxRzgRvs6rU/d
uSlAU9UoWzxKvoDlk80dggtrXNzmwgJT035QrOxL244xQ/PHTmWGeJJd7vnKF5YZo8u7wVwXnQI0
ItQVFuRkpAt7ba2t2d6h64neCDgMBL9doOCqz/nN5yVAlYov7YK+IlIQt3nPf7JX8P0WY3Cb9uYC
jA2t1OZbvvtg6TzBAwTIOOzm3hnS/iCILZzHiXkH6kbNZfLspXPF13wiZzNpAYcyZaU9dySHokJ5
F394/NAKrtE33m2YklHDdMSDc55JlnDNQLzSIb474Yt8d+W1uBiX8UJAIxtI2TGH19zRmKF8q6Ql
jkTpOceeitIxqbWu0uDWLFechbRXR4+WeQ9QXF11Kx0e+5vuhO7N/jIYWMN/X2U/gOaFAlIRpb31
7JCRw4iC90L8hIsGhmD2hzv445yppPoKOexovOfH7FivKIvtp/rph4NMsCyMf3Ns/feqZlV+dvf/
eun+4a59Ssz/eOkW+h3DxS3pguraacEo0HJwZmUg7GX64pFzB5CsnXqNh7MFVRs81Z2WCZt8O7ok
F5TCfugabuimYJIshJDIk5BCty4a5QXq1ecHNLz3o9u64tV4oKSrVrNttnnMIcfMH8fs8CSj/+Cz
nTwePbhOcNUYfC4K/g1uDzqn2SbeTfADCnRE885pXWOvb+krrbv3dKW+iFuFS05aT1+65k7y82oS
lgqtep5rO4aynslVKG/vFkNtP1w/VoRIIB0QcPdJrxn2HzIWaHm9iNdwfVtJ++hV2hfvmFxX0zb6
qXiyYF1xb4QLQqnj+vdk2c1RdFRWcSXXidE+bLVVdJl22RudI6ZszNNkInjnqjN9JBszp69kq5ob
fhqyTxw0dxv+GbM5wju7DZsl9Ykz+jEin8XNTt4mxZpp9h3YffBzW/eX6IVWwo0HMVsmhvMo4fCo
vIwBWG2HqDELOovbWjNOM0nmnPTtHVMPGpbmWnyxKQxpTSFLv6OKtYa58qM8Nsnrq7kcN3dXD6ot
7cZj9QIwHBq4V6+TBdjc7RSUa4aG6UtyxvtkP15Qd87n5ZpgQ6OfGz2RsDbACPlNQp9C3yNzj9lC
KC0ZP7Z1o0Mr2bO3EWVBvlCXxbZdQ58OxODxcj/X39k+2acv5QkPMH/nJ2kNB8tKoIN5YX1mrxP/
tNlSKj7HDB4VNGdaLA4F41aM/SSIlpxI+hHXa9qsXC24IzELbJKHk4G3MBk52C0fvie5wxxhnNSt
6sNFYehKzrL1ELxEXvM22CAcbYMe2lP3qKHEom/lHKUT/aqGvZ3f+yzY0kllLc+WLZ85AxNfG+1w
TSSS/nK31BdhL+wbT1k3XvEu+MQnCkQBkMpC312DLumiyxdO4xrmlDDMhYlK1Ytltz3FAIkLq9Kp
bUlFYWNka0hGtLm6Ls8ILxhBKDSDtij7J8PSFKsmoY+UHwuDqbqajmxKGL91trxSuAzZNO35HaxF
CqhSLn+HJ0T1UdvjJgKfONeDcqEHMssIKoAXtCI2xtq5uhpQg7ebLAgXSVBu4o84ccdnuhntdov3
8bYDRtkdk8q+fUifxitdPpKGgDfu0/f4ncmQzWXTT+Ag4U041baHSA1pDEml1/vG5z2YWd3XCHtt
o7JbxO9zLA9RgHchODMhLDfNHK/Ahtd6/kIe/LLYnUnLm4sOLoMP3TNRqVO047B9WNJJ+dYZKdkh
UW0nzoOmN6JJ5XS7ckS43Rbhq3IqvG47xZ7w8ZRHobOfbWZ4JmSrWuJ6qGkPX+LS1774F8PJbP4A
3q160DctA5fnYuyEyabJnS5nrLXIfPQtXWhX0UeIhnub+KSqhF+mfpSV8wHf6haIXLOrdNiMP3Fq
8wnwNxKaaa64F4YftnR8DAdaE5Jd7Err7W132M3vKECPwEEdMtTnqjdbcR4OBgV7ebdekUNZoJE9
5FFuvSyXJdMSlrKCDssyKlxtj0VaWXYqk1UicqBvkWtujwt1lYQBY1kCk/sdXn5r6CERCAOpDUHR
rWQXJZFZ+AOtBVuZI/Hs7dvbgEfSr6rlDHknTytui2XtyetkpfJ/8BVb7UXcm2dxr2yTOSMYdJuN
W67uc3ER4v2zhOdD4Cwi+c6Z4M3zNXq/GSdXr4ttvmfg6bLtuQfaN1h7X2WNyffyMts/FxdeeX+I
t7NDc4H/7STfyTeSdX1YNRcazBV6vZTfBpW1pny8qJGF+sNnq1Ogof39c018wPnHciGcVIZdRCR6
BHyay4ynyvQN8pG91RAzdysCrk2ltPJ9fS7P1Ut/Gr9vTvHCrjKis2TdiNa1yt5tgHSP6JM5z2Mf
vWDXeDzeyUWGCEZOxDgc42ild0hm6J3b5XeSOamXnCPEhEG6jc7ROYfsa7iicEnTLSZzUs3AypY6
k1bM2suMXJqkF0g9QXgkMuD1W6RCswMj34zvwgTXr2eqzwKKer4fUMZairysASrCgmFHUX0M2ncM
mbfYKbMNvPIOqu9LU25h2fohYsyvnuECZTrLvClsNDY6CMg/h+etq95OrISNFfLZzk6Pn8dP8YP+
tiefz8BUaNOTM67FZ3gFJdGhnP4QYphOCNFJp7XSg+LdDvXRXIiI2YjLTmxCQ+D6LzSv2gA7ee2Z
UFSfKEUrlFE/kmeybcnfJ3yOa6wwDLLn7JV4XEtfJM/BVi7sNwElAcMkxLqJxQq2pxEfI+tUl/oM
igLqN2h1duHK+9q7WTuueuea2Vf0Ws+b1i/eSPju0aqAORoWodQuFneYgboeI6HObw4kBvFlKjtH
QL5eS5tHtYOZT/ed9+ARe5NgXzvBjvxPzIwWqTe2YfVsb9ycBK4jCGxvcOmXupKHC/JAjATmIHDL
6AzAllv6q+yeboHmscHgL2mFLvIzXSKlmknAwObVrju2xjIUcGcQ5pRZ6iV2mjfuFs0ZsPnS7fvW
T+lPfTXZOkbOtcRNeWqJ+5HLn5F+gqjs1cSGPWW1G0ny+9ajCB52+F0IFvLKZfxN0qe2ZXojSCt6
HToRBzymEUPpQNnhamQ2DMeGJohq6c93NlfcHbM9Ugx413igofh3niZp0EH18fZRbyaiq3D+JMmT
MoydKfl8RoCqq5jHVo/sksTIeh2y++yrLdfH77aSJki+Q/CTLAo/yTH+JMHZZI3IofJZserJo228
RKsbEGNr2mtbUVuiLlgowX2LQO+2ltMd6jJtIx3S1fSuksYyfOW6f5PRwff4t4sg+1CiTSq4twKz
k3rSv2H+QpbIyVPA23XbdsO8njn9wyrFa1p9Cpofs2XvBqsZgvASvj0WBGVRMzx4wtrkXMH6vtaw
DiwUwD6joQaXLd4ETGobvAjiTp7jgSIhAoNcO09FryOJ+Sljmy2lc1NiAiZvzxFiL7lIB3We+n0w
2yFajl7wi0NyKSx7XCXoDMqEMBnzIrcrHtpoqvex0gVZbmXPIOPYlhhgfiK3hjFjPB0J6PAdNFr0
3qpDv4qOInxS5uY2cYU01u/s/uTw9YbtZHJG+ZS8FJLXIcMImfXZFA8M1MDW183SGFdmdiW2Qx/9
io0lJ1Ggm2YGbJN06KB89HqufvunD25rcowbJ1PRuQT1JT19KYc9A2giJX3EYDgVtfVNxd/AXtKw
v7AzSVdjm0S+jkEckBXPgMbN5uq++oHUr72nn3q+IZRee1N717igNnyDZKVpvh7ZeRvkO1KM8q4j
f9IbtVct9DMAsno6ny1rVfZEoJYhFIr74/3beqNO4358WG+EsOXPqb+GPWevvMxOkNkx65WOtL3G
r3SOWi9+pcHusvNDZUoKrnPzCc3gL1LKlhOTOISjpxQ9/me8RC6+Sna9k1boK5w75epjjSkkXhsb
fWfC07KQ18921LAMFk+FPfgQ8516jmJ1zyVFBmWxVst5ii+9X6oi+VfE97hPXFqBUeQ8JnPMKqhz
cGezeg0bCHvCGADIzrzsB0wNKymlNK/9U99dfjX5ZKhCAmVZbjlISz6hC3yq8Ouvhk0dpWD2Ppz7
F/U7uXIq0TX3iAL0y21Oda7OKx85VHcqzgyFXxrwevNymzW2MbMp6PfNQUY6hHRUWDUb2Y2X/F3u
0ETbacBbsRyPgncLBqw8mzxb07gy2q/7Bfzj8IGI+lij3sU6wzXU9X6LRPcdWlFj4xsCsZAx4I+B
LGsfuAaw1sIyqy+aejbH0VU7VArk1olzIVyGuUtcmSk4dPuEMxGGRNTissTgdcN2bsO0b76VS87t
yw2K7IHlO15E7TJEc/StvMWLdFGsBdKdLW4yrtzIRD6Joc4h6ooBKwGv1r9xf01hVChiltZF0cDB
/T8oFCWBUv6PsxCilv76/b8UisJvhmTogmLIMs2w35ki/9lfM/gjQBkiOBEmIgqa6j/21yQmMzT8
OCpNeTbR/tBfI8CJ/ryEy/v3n/mvSBSVf+yv/enQZeEvk03BSLIwKSIxoH3O1ovuwfszgInkqg4r
aeuiZkNZ21ROgVfQ3MyIm/bQyGIUyO8Oc0RkDc/1ECoSYIjIo1lcvoYfjTInPSL2YnhRG9QNj/LI
xo0f2f/wD758SBQ119bly2n0GG0+sPVJC/5T0/D5NVt0xlzkT+5u/srrcQxqNVdG16ADaMzNbedo
cA8ttGkcmKwHAreYiMHNQ6T2Wm5GfJ6LosY/HC5kLwmSJVXQVg+eOjQI/7lNEd4kXjcB+HGeh4py
X3kx5SD8CGffWupr5oa1zdhzivBWZjQ5iAnuXPae+Zrzwl2DJMVDQF3GjurrfnhV8aPsE5jbol0g
9/u+f/MCkYvSLd0aaOIG7jFi44gW33C+naMsNN/4mG2aNw1zFS5xTHWii3ElWw+Gh24wyu3m0ucr
4yOcd2/xNlp0F3Zdp2ifIqta8g9En5CRM9UZ7Gvo1TNL37Dpl+6Hhoyt2aLAlBe/dJ3HqZHiyGDI
tJD0xxMqr8PsvS13jxz0XfB4E2lQsmo2y3DVBGwGCzbWyCxmVrOkhJjhV9+V68FeoVLaEGua7Hjy
9k7cf2L3mO2zo0qnYNdu66dVc44Eb15thtfh8975Ok0OdryzRb9S8GFgdQtU9ocfZP+4PdeHwpbx
Y4PIxZG857YRgfZCXTw25fz5b70jorAqLPT/ndu5+ZwvAyKyrU+UpzZb5t+32eT31Cu+4Z2kuUM/
WyQ7fSExZnDucwgkxAa9d68ZTuIvgkIdRIEbEyOJjIydxd8p8TpJ7/JCey9I+tGd4jPHFiHMe1qZ
9Emrx4WYkZmxMhIvq727AY3mIE2HZuZ2NNM2nSt4H9PP+DYuKwXZiy3Au+QL/O5w+L7x51SYAjEC
kGQwWONS2qBmp1dtaitjLy1g07mdJ/kY1R1x3i6wlnpCMO2jFamY/uTXXu2AoFsA85w/LBiLypU9
aWJ6vODksEFDWRv36/ESbSNtbXJyNr4S7j6U9HmAFo/+FqaEoF+m2QbLgtdTBDoIJQt8hHa1TrZY
KRcJLR6rYJPiNIbLY4ILgHP+YJwf9+544fALw43j4HEaA36z6AOUA3G8mH3Mdrj1GLY9v8Gc/xs/
QcDfPsUmgsb4WjCefKh/IozRoev85Qnyj9//a0Jj/qagUkeQ/hSsS3BF/i6MMX9TeX5oMLI0yeC1
eSz9mtBov4miJMHEMmVV/dvD5ZcwRv2NeYoAwET/hb/6V6bpT83PX9vcfzh1Hll/bnNn5DGRc/MY
g2GWzR/wnNCY6DTahnQtKtVRnlJ6l9iAgalNiTCzjUw/tWn2Ik9FMFAVqGEPr7hGvTk0rW+a7UaA
R1KJNzdNwjegnFT+YJ9JOqqeOQd2eEdLGM0WwyA6Icw5Nqbidy7IpCyFdl5sZyGOnvotIcy7rlsc
rdg1sOrIPQsBtdDQgvROKNXibc2GP8OOoxAUOlG/RIY8L/KU6NNoZwAYlVOJ5snzTl6pIvQIjWdS
12b6AZTenXAadngqzDnyjJOlyMIasvVW+3YbqRfcgFVJm+FWnclHtnIS6pF5Du2XKoWuVOXbtir8
TrhvK0z9CoRBI5MJr2T7Ld5+zK7xMtp+t+6cmkTztn6ERqCO8PJmCHO06KULG38WzmETQn4CQdEh
1KFLOVPVpToJa8bIgUrWFmSoQO5R5+8SMhsB2nwkGuI2MqiySXIjel2tab6aM0BJChI3ALCALAFq
jdmW/Ho22RX+TEZkpspOPW54t/AdzsJDc6vmD+I01Ur0kMsGt0L2hpv4Y5TZSyV3yInqt05rDkhA
viJ51u8QJxMvKfDCoBdrK59Fl4jAhBS86TNx3ZK1pax2OBshuwj9m67FH3X+9LZHCRXn/Q1W+0XB
3Cy3OIdqrhmdEItUjedVcQ+yWubAJlj+aYpXK24cvUFySC5YNwGxxKfQRTBaQ+17qPRtRpCzUhIo
oubH6IGGK4bWxBUmF0irGyS7SXYZE0wRN+0llc6ghIkDnFYPIC5pdt+KQ3y9GZC07www4KibWfj6
AEsy3TK0S0X3obTNoq1B7Ui9YinTumm71yqSSJlFwcW8UTlprOBm4vcQWhLjqT2BlA5tloTzMS3w
wt39OEE28ng4Gj1042a8Nb2MCSAx/6236KxxiqRJpiBKGhvuf7rAEkLARvbPW/R/+P5fW3TxN12B
2/efgiQW5l8bdJEBuAJjE70SRQHSoz8urxJY4j8sof+1P38uvMIT12tIzMcFRf9X9ucoHP+6uip/
Om71qUy8fh4Ssj7/z/8S/3cxkE7StGhRpqE6RFK9S8MEkHbceA/G0aM4WbdYCNqm8voCi7+VDU4P
D5RmI7NY9aH5eTwhjJ0lH/ebjA2yWwMVw+df3pZxic0GSXKp3+n3hQSWgESjMzw1uf9of7TBYHYj
XpsZ7FH9LcU/KbZ4DlnlJ6Fym2adVe8R6dAlvHCSE42Xh9RYLXvcKn83lNSewTEH4QpA9xQ9cjdq
YQ/xUhP6+jzHtekrLD4GKuMkR7Obh19RhBR5vAMoodGBH8XUN3JJM/fBDl/7eEa8PFiyRLoK4P98
QTuOcfRmpAUsADQoorKuJ4JWks/qLiwTrV7OjKMp19uMYaLZ504/A942xEdF3iX3hX7HB42H/4Y9
Q+b4gQ56A93ERzx9Se26wk8sjitRPyUNqKDOU5X3pP5M4x2wUEeVEHWKI93ri3qjB0ab997NGyV0
Z9VlRj1+7xR0lg/6VHWEmKB8zMM8OaZtHVQzmHB0J/taehFzOruVxMOO0TvkOiknE4A8RJkIlRwG
DI9J+nXRMizgcEjqxIQ0ai2SxRZ9gfP/hjJIrGBzxNEihnhRxsAVzIEnTzYnZhQI4/2+aRjENEzJ
s2akVIJZU3H4+ZcQfwn1E1HUUNZEVqtmdoXaSRoZ2DxEp6iuw7SoomEb9hsxebA0XwiXe89Tw+kK
YY02BPBV6Cgy5tIBN6zefTYqTpLoGBu6Y6oFppsdudVBhS2SAtg1q0KFadlsy6pxytEPMSr1o5+W
uRcib4UI7D4BzamBJQRrxj20iPJFOEenJhQ28P5IWaLnmx00grtaEnuNNva4fMnw3MeJMifaxdHJ
YiFYyH4wRu9KBR375dHc3ZkBmkdd5eKhbiG9xBMJ5sRMYoSv7+NC4QEWh7JXM/EMczMgGMyOSTCJ
GmRxYe2NXGtNWmxU1E9iZK6LYvSSUZ+H5CveEgVOxHgY0yqopUveSJ4SaXTgp6VZDpuiGM4tuVuC
Gc5j+LKy1i2nzuReDh5j5mkzJGLjhOBWSTY3cV1HxCLGdJrUn7QngDdESF/e6NSGUGuiJto0eHy1
B+KJhAQCQiBbhHkgVsCtCIVoC82bGEM7IEFyiDH81x/EHNp1dhkYqd90cRsZ3k1rRC9rJdKl+wjz
F2aSqp/oR/ttdJ1FGOXH9z5CKN+h4qoF1Tf78zCwgRvWknnVzZHhTWonJsXXJHHK+AMEPAxoLlKx
+STrhIclOZ23aCvmx0nYilHpGtO1T+u1cac5mfyExqfRkel5E6lQaGLWFblmNLlMynJQVDUWM+3p
WpuIWmnDpY6Wb6qyQxODFaYGH8qdKpVBF2IPY0r1gHhUxTfmzy8lQjYCQQ4ztNTS1NDHR2BjxC96
Y/pkT6GTK4hFgxnTtKtUSxY6yw8P6HwTDihmbo1iCQNcUA2ldiq/a6M2rzOM87fHvMw00RKIa4hS
xDATTEa4AtMovsZJvZduwjoFVPrvW/uYlDyaSEFBxwqo7lMM9s9qH6CJf340/1++/1ft8yxVNBk7
gCEgA8Po+18PZ137jThvHtxsBX6JjP9e+zxJi2SSoCMGM/5ULv+qfbTfZIEjNAT1b6zFf8ngi2L6
2R77o8bnL8f+LM7++HgexQp5nUBkNwTTdIg/FZrR5e1Htypk6FIFc6M4SrS1Tf2TmIVQPlfNh0zC
YtGyUujRvArv2MbYA+v0K3pcKaDlrIbHp4IDaBWN+qaHbgloCyzTjEyKHHkm1VEzc/LMOR5Lapt2
K6dYIfNDERmwqScrpNNEh0vvf8zpWp5MbZ1hLOsK2hWxgndwaxTMEe7ObaDvFbtSvhMB0yhueAYO
5MT+TP3KNiBNHxjNNvdq+ej8WY78BmYWMSUoC0SP7flkNV/iMQuGleFf6MT7kUtry6Jl5Kwfc+0V
es6W6ekCGw3Ytp72NVKCjMrDPfrDYsdgv3dFB2Bd6IvWcQfTwkmRoQFva5a8h1Yxn/hxpd0Fk3UG
andgfOIeRefIHYxsBUWENTnp+1YNxDf9AqrRQt/HKIwXu4xubDPELpzZG0m6t2oxe78AeLJjp/Tl
pXBK38kmhfYBqgKhhmbfYH/oh8HaJgfBHb6ALJxiG6jsQbRym2SHlbzS39SgthnHu+xAUGOAMvPM
QxW0tM0iC0w7L+PJh+TpgWqsztqpPg48W/sYDg/rw0QElDp81Ttvu/I0N+bjrnGvoXMFC2S7H8Yx
8knVcx6epVmDuzOcC8ESNmSUzD52S81htLWcQaw7Q+05hXOkKhw8Kcne/MqgiNfjVOzD8+2H68LM
tD3LvG8mpErlynPQrq2Bxuzxfhp3R1qqdrWEJOTvBvs7Wpg4KgEQLnSPHcIutse1vIys78kGAmUR
mxoUVCUBY/R8/Q2OzdmVNuIJN9xfeE0aosRIWUeFWfLAh4vICUgFGpuUQwdRxIfUeYNHAMKytkaX
wEuEQWiSgFQmSxh8ro7qBsiY9z1Z3wjhD+B2yMvhNwQSRC28tdBVzIPhhB6fnwdN/pQ6KBxWqOx9
Y66749U6jj9IK92SD8t0FeuQMOFxV5vCgpGYuK1/+Dac7fn+ejnQceA/0hl/7B9etEAZoW928p4q
1zsgGlXd+fEyOHkg2NprFMRfChyz+yJ+Meat3600pBgQ/Z2DNr8v6CYsnlRHZXc0rfPzSl1r/vZI
PGugBwoovndQmHboR0vm5lxM3uCwpWX76L92Dr6530+FEnF24AD91qk2b3xglmLPk/UQoOL2kLzB
SLPv7pk8TuuMksHZWdtqVVtk+Ly0PueLxgWVRNCs6FWzOBwGL9rkn7MrQIuWj2FYRYfHB7Pp5+vd
v/VDtNiZ/nd7oi3NxZmsS2Sx4ytOHoyAqLcikMNBuwZxgVCJslx4JWj1sav3R3ZQlnAVkNrMuSkE
dy0tJiRFIncB+MQDVzzkG27dreDWryTAW8pcB7FjcJ8fORO7XPfrs8Awb7RZLPCVr2Y2ZkgbnCXW
IY8OOYw2zkdyJz4/n4hhlE6QiFaCfTnutFV0ogV/82jfR9Z1N77Dv/o+djsChqwdLYl17exALu9T
iQ8MI671Hm3QR7mdJfvw4b5jsDm4C+wLNy7vKwISDP4BEjGa2vWK63yl29+5367VlchFPTAxffaq
Tfu75h3KNxdyvLjOaRD7kS0+kWTl0wqtJJblJ/AX5MFFUBFiZqWdvcFltUTkZtGR4Af55Tp0NN4/
jYbyY0N55PK1E7nikk3o6hGsNqPV2B8YuEgL57A6u752HGO239UgtGRMtEdGDGibTAboDAOImF5P
TH3taHVADkBQsCvYAPRsjvFJM+IG0y9cH2tUgNzYSBVoQaN/UaxuSy3nQ4mBYEQvBv8l91Tuc+8H
8qrYdSs0C1sW2gMaJLgypM06Chc9wSrr9IWgDkc8kH9gXfpPVvLeN9/CD3VZsq5WS5g5bsmbnrlo
FXMPve0qc+s13jT0FKyzE586zTs2vLsmQBSJUFCyt/MuCJOlygAc/8lcmysfHDAbdhYycILJcvr9
nn5C/uAp8AoIkS4ItrjzqyDmPUz2vPZbtLgD/+msOXd27iMO8tNtvb5dHs6Z/bCPJmY5BISNWRoe
65eJIU/saN0TGlZTKzjpHuu6ivSPWc9jM8VwsEx+EKqBFHMH9nKYBY9mGXslKR1Isy7nAXeq+IzY
re5ESqRclqkgugqW20O8iw5qs4gOLEo/5hNcd4o/mh1iR9aOmPOPWDrTa2K49BF7fNLOnacH6YA7
iuoYodwz095qutcOaXpQwIBjdAEkj1HHa/E6/ChMOSqIfhZosVW6eSroyIwVGRU1KJLm+XN5PNE5
g1p5H1/u1ToeEaGT7VreIQ6gNhj6MqB1CSBJ/TF/+mMGdgmlZFYxIUkgi1t9u5ekTT28T1XnlO0R
V4JnAjPLldjrgNkA1lXqTYOdlrQM9cnLedqkAE7oByoaKg3vdluq85hlDjlJnxTWi9Isa2GVv5Rb
89vkenrVBKfc3XcFOSrgpVXJMn8wLS4y6JBW+wYxStHPImZKpj/qYkDCTRmYOfdtsRdP2Yf4qnh3
PMF3FxDcvOATXKAVYIvuMtfxVfMNrQMgYXn1JMwfpe20EXaG7IwoifDFILAgHXhx33V7wH9cipQV
am9lPH00+zmRfwJQbf0n+5ANB5UMsR7fCQIaBAHsgV6znY6GXl/L5ye1hW0Et6BgGzKAWYvfr4im
RQdVkqx9MLyuwYSg4Fn8kZFI5RPGS/WcKWsRASG96RTA6/vQg0mZMxBKZz+RCdJZeZOrcVFhcDf7
RdxiyfyQRd7AyyOa99FKZoiv1idK4ehJNNrC0GrlV0U53NMzDzGZ7aZar2blq9H6DwQ/Q/CUvdRc
es1AHrwrFutnbUSvVkMZbEzz6T0dX5oRePMSdVxW+AoBxKhIp01HkX4nWKac1ikjSHGJEmEAsqXP
vmvkeugexK0EOGkTzTDQ/0hApgaFDrWb3UFi7dVhttATir1sfkcp1S6ZidVE5ISSq2twpqZFM3xE
zTKi55+tG2VnNmthID7byyuvM0mVQvauDQ7UnFS1czAWsPSbrdytDWVOzyQdfcoDUPqQR3njbo9L
E7/c71uAe/jyTfGcGV8P6Tz277J0vqsBGXeScqrvkAZ+HsMxUiCdoYPFIpXLxJfHfOoGGwRRthLh
9m/cbDUpnKRn9poi4vFmnPXPKzq8QH+t6P7h+39VdPpvFIsGdRkG8r8Zs3+1W3X9N+ZUTM80wiT/
nL5C1aZpGrSm//qTv9dzOJdMpBVgo3Rq0H/NbST8dZb15xOnj/vnci596LQTiU4I1MI4ZLnwHRHw
VtxPsQqMkGJLfPoxeaAKyjWaPot68LLIm0LjGIIan3UsVFnxHtcNfOibKwFXCYWbH8skMIaQ1ZPx
Uird5jGYzOqTr+zpdEZ0BXrQyN9ShgnE+zlGf1sq/X3bFGRjFz3CRQ0fd7iKn9qIQXDN+8OfGbMV
GaxuR873Q9QXZZUgh2/PWRtv1OFoJpQeGk7pOvaUSTwYhHNwE3bye2cy5qjGeGfen3OnRL9Zg4nA
kaHWyBCmmxeV7ORamtplXhDfFn5LbXptinI+PVf3tIBHHppbc3ysRiP38+n+Iii3rTZVupfWgHKk
iBFbKhdvVT7s44wwmkYuN92kYgVRAjpal9Z4bGo6L3HMOEnUFmqjfeaaEETP2hA5VvKQ7PaRf0j6
Ax9hXO+IWliTIA/lrjQrWyqQQJN8wJ8NN6fvO8K+O9n023oWLtVcwrTQBq0+W+vGjP0oMB5ykV6M
sNwMBurVeKSausHZUWSvbabDCFOGfDW0DiqCLUSmBaqHOHHMKbgNX6mSyksiCE2nGvRX9WHiRprB
YVEneS0nH6ZOh7Cot/cRuwsCMi2xHyreB4GtSxdru1zID22uL2ZFCXfd4M24KyaIj2MtzZb3CCFc
olKRz+ruVVbaH7VpSY2TdoZyR4KYUllV2nAMq5mGCJJEBEWZlrWuVpac6ysChbdFj0bavCnYK9s9
4JT8Yyy7Sy6Vi3KcqNra66xpt91NwLwsHEZNPdYiAaUkhc51GBszQ2VeELZXQl2QYdyfEZAVqJc8
GmFJtQRs17mf5qXEYUOKF9tlXXbXu4m2rNEevnAzr0Uso+GFcT10S7muYZmJtpbNHAPMx22GWN7U
CFKHhvz7AvP/IA7r/8MkElWgESUwDoJTIYv/o3fzH7Rl//j9v9ZSvJvM+IkMEYTfA6voc/3ybpq/
CXTNMPfToGJZ/LN3k84mjSSSjU1FZqn9e3dM/e0ZHSLguTTk3xtu/8rs6q/MDH4KLTs+Yf6He1V8
Trb+MLnKI00kibjugmfdQAy9nf6tR/rfWuzQPvAj/th9+/1A//7e/tVhF+fdTbsPehvQ9sp3Zfde
3fS93kt+AWnMiB7be9dLm1v/gR6DYm9YiHnuV8+NrpS8ZkV2AfBD5Aa70RvulHyRMITNBMORn1Hz
41WkvsvUcPWIqWSrzJtwrNcaMi8dbhj8KDleSkny1WnyVhfurzmrVj211TJS8l0a5Y6WoyU138Zi
VykzpyixJkhYRwsyMcR53g121N1smVl1MlC9jZ+FSEJpLUPU+Q/uzmS5cSuLtr/y4s3hAC66i8Gb
kAQ7sZNEtROEUg36vsfXvwW7spyZrqgKT112OOxSMpOiyHPPPWfvtfV5oT/28kNy+wsmnoeidaCk
6rFbeNVLFD4xRGQRZBwmfNp5rhHLgrWNhK3GQy3nO/RtFNxF3B4lsfc+nU2WfXj1+DB6yIuTflUo
o70NM/U8ZWyRnLaH61qSiqLyQU6gl2HyXY8B3iAdJRryjjXR9CuVdpe8PrxRs+Q0YEeRBeKr61ho
N7aHUTbASENiAe5YJyzveguTXcS4fAJqzBApbT/7/q2EQ6ag0p5aLtglNJXpqZrSpTF8yyOCKuuX
MoE9zcS9MjDHeNoj6oa7lpllFjyMhrUi3BxIcYwxA8enwfoqBsvvsWTrR0zsCNaacN+V0aYoyD3o
AtCcDiopH7Tf7YiQVwggX6exvDeAg05Zhw9fW3rA6gx14+nNKmtRQQ3aUwsxKgJENzEHaVuBOAOR
eftmKQRs5do2npHKnblqiwlx1LDQ5IMSsJ/yufIZoifF0RT7gZj0TsYrw2ou5ag/BnF20ibnmjfG
Vq0bQqictW0zeQXt3+ntxQ6fWRm6rdl96GG3TmdzIXNUDjgGrLn5TXTRJu8YaxA11rQtgK0hXjXg
VpZJOt175BOMFmAn79wGj3qT7oKiOJZ2tvOzh39uAXY0Lqj8bYNzMFDOMqL/b+sJqvSvzexfHv+9
ANPMCgeNgAVplPo+l7jvBdj+jeWEbePV/9fu4iftgOY483EATWkukn8WYJYadLrovDRD0HbLv9fO
WvxOP9XH37912yKykHMAofEv24lJM0liVRwCyG2T6UA+EWBj2fBM4p20JpYUdU10z1c5qavJcE4l
V3a76V5Is1ypKSDxUCeTIYe/DlqtM8Ect7ZFsBRTk1BvPthDQ1RTZsBgxWRM5F+BrexCEieKuN3r
iSfXcTQspFluENRs+rAjjy4Cx2ffVR4aQw/x70iQkDlCurOg3zc9xN7ABy1R7ew2hZjkfyk1gX98
6qdKVZddU6850xbS6u+0nEwTImTXig5AXzOuIybRuCkJeguums6ILSghrrIoVst+ZSjhxisQYZZx
D/pO3MZK4SoWGQjK9Far0VZCSY/n2Ia5Y0lpXSBQkCMFPE8VS7tDaGUmPRt2vDud9d7S/2S/N0J0
RAQc33iYQrORmYQfZ6iUjGUxN1H63E61YV8v1D4fCDRt332ywwDSz9E01JkEEtxLoHlnB+BL6+D9
nGhvIxsRLunyipIckzp48nKsx6S+KUOPDdY+pkK4vOZsN9kEd/a9BTC0bKMt0V+Mtfx3W2MglcaM
Abso+ki6bIVeCgOqZFEgQ0Z+jnZ2FAqL349gD+Zi53S5K40WxnpgDQ/NlIU7vxWoEFp8oakJUb8w
a4ImBnCxQG3fimBXt82SDS6gacK3pI5ifNBhK1sBIm0x7iZteFciZL4dmhEjX5diTFdZPWxzfQTN
7Rx1RZyUCG9hOLGEzhPw/g6t5NAyL+6n7FjwfnZzQ7yJqr8ztV0y4LIFOLq12uE0BPISehlWGjMB
9D4NbplGblHCJTeeO2968/NX2U4bM8LWVqoPsYZXbmwe0DCsexTg4dxGh7yTAlQXur4sBOtf+z0q
4sdOpOecbr+11n7guG2H/hYvL/xym+wRLhVVNR2I0xYRZkLjFY3NgkNvqSksQILnKPT3LZfCpGcU
jHgBADj4lGgT2EgPG1xcOvZ8RBOV+lZWEHb4IXlU9ymF7psqSCBwIuGbbdNbj5F42j3mhD7GDvED
7OBG5jiWGHVUiAWnhpoTB1sMG6/tWYi3rzIIr2bIct3QUhYhbXLbq3Cv0kk7ax6ccr0iJkOY57FE
BzzQtcuUMWHlPVlRBgNvQp/Z6We1qdnY9NHazFWBkqB48lQPlYeI36q8OyWo1exocKWH2UYHw/rP
PVloP4HLEbQHYxqHh/U/Ft8IcX8+Wf7D47+fLIh+mWoQLDu38T9H1Dq/WfhIGJJo6izstflNvy++
zdlRYtFySyTBGheDP08WsCw6ZxSMF/5By2z9ndZeiP/Qef/4rdus9H9s7rPRQr/T98O2NwBR9ul9
b4VEqCmowRjmp9BJcC9iF62WBk3jqjNoXPtpnyPpMc27SrKuzBizDT0fhcCL7rP+OUR1689RGz3Q
ENm4sINOlVZ9y5X6Eigk8oFnrkklGq36TqcDB2q2DHE7yfItG+W91cB0jtJ+zWXppprCSxzpj3FD
sgP21twA+B6TA8XKGOZ8kOffpFbQ2KU1H8FxWcsmI7ZD/WwcMurt8FI376ioDqlNMkU4GM8t1Ja+
VFbxoH0UzpzP6eD4VuYQ2ZBsAY0Ih7Er14qj7cn/dlMRuR55hlU43jmlXGsGhHpVP1UR3Bg9IF4q
dIci34STvRma8Fh7+Ta2uw9GkM6Cb35cGW22jcfxPpsia1Fo9iN4wOXYl7tKwiTVLTd0vhTbOWaR
vjI7WMdEd0c+sGZkzopO5J+FtB9aaCbv05pEM9NvCNizvikkz3nJ+Aqdim2RdlIy/67si13VvzY+
YY+UQeieMWrgEAHabAOm1qx8SZ4ThdyoeBlUSgu5Nvbo3xM0ubTN4NB7HnPviGVCdFWhKksHW6m5
bn1W8Jlxx9G/KxJkDPlH1GWXDgte0QfbIIElWCtzRJIvDol98erq1tEqlpdPbT0y8Y3e86F8KVr1
M2XAwmV20TvNYfRNa2n4popqiKO9+UBStiwTf4Pu6Fuslmtfz5Z+Ox4ECWqAaHFETOBfJ/224aJV
UPm0kmSgsa8YvLMIMJH16hHmYWU52TYr6sr7gkq7GXXYPvg55DQ+F/r4UeXROZ2wlmZZvO0nhT2p
MXyOQ/XsRf6N2hIW3zNFDz8mkxyRzgG4CP9Zxg+hVa6jRr00mmRep32YBcO1Co2vkh+ivNkF9kll
Y4fk3fQ/Wp+4qErdoys5KdJH4x6e45EssFoUTN+qfRe2RJTFytmO8+r0Ty6/Ahsc/9NhAmKi+++N
PfXyL+X3L4//s/zO4t5/64d+bOzxXNgaLTqCfmserXBb+LP8MqJAE0zl/hd09N+6I5N5jElqrK4L
YWPs0/5O+f1VdMS5YSFswvLBxcPhNfi5+LZG3Y/BiK7UmuRNgN69ZJ/3w63n8scM5f+Qz3zJw6xB
Saxb893g59nKz68OY6IfK7yNNrFLm6zFMpes2rQD6NG6Du1fW10URox1iTsPSXGtDt8GH1K2BTlC
Gy4J3a6d3fRoeKPYWZdKcIyd6FvBGGIwhlPjEC0ESiM29YOjTzS0xO7ZKvGzjifbQ1aWD3Gjoyyg
9Fw1e0yXiepprscH81YbwEGZKYhsOlVIMTBsFt3Ihk0T8pCZSDRFv21qwjHb8FqEZC9WZ8aaa42s
Jo7xbekwLh3s4xRhm2CsEUEEsm11keXtWlfzo1T8+7Z21g3BsbGCKZkbf+ez5NO7TedFzH/Um05o
S6WrbovCxzow3lHxd3pGuhS658hoiIS8OAQriNiezSorn/GRowcvVsTAxP7KwEzGcqPlA7SITQPQ
OM/jnZ5ukkRs1bzaG9HoRgIEO9eTwfqYLILKPJPKjZxHAwzmoDc2XBVdcWfuxIhOI9bXSOFYYJIQ
S2CfNpFDN0TP3nRtGW4MPsygfuMbUBFQREe2wz6wWMVddRM2++pUxxGrcLVkFMRgBXmlQ77LQHYN
zvtEIy0e08eA3RqHj1sBjnHygXDe4Fgqm9qGJ0Bcm46CAF6LEZh3WkfYH7QCNffWTCzPsQOfIsVt
w4KChL4kWtsIcIve2lv2sLRAddvzQiXkoKEHD3rjoMRi1/RcgYaXOK5xg/du2RrnUVP9hdEM/UKz
CR5tw0s2avAyCGfJ1Ksl32vjUuYZC9gRH0/G0dZr0e2oQUJUwvg8yuGWmnzxWv54TffJPqD5oCtY
pqTy2i0QA2W4+FGwC/haP26n6ZonBqFNIDFTTgQLNE4gDyoabcXK12lkry12k6mGXm66+rXkVAkJ
DWJIhagvN95Kg12D6DZJQO4aYIIJdZjmycANO3BvFhtcUYpPrcF46bf251gl/kpJ1MAt6/Qml3jr
xwGlaga7QDa7WN9CTj2NIoAdGYlNo51xIJB2yLxKUduveHivTQIljfqVKf9SBJ0r+9t60N3CkwfO
tm1efpoWapBRWcF+PCReJZix1SvVNvdSAQin9PQ5xDvXlvcoPO5tdGxPODFukrg6SqgPqec/CE3Z
EOJBNAW+csICDIJE45c+abDB5Id6YHAnTLLFyMXr353+JZLPWc1O2GjNQ10SFQCc2ylBQlX6pgzz
L4PhmcpgsEw6QlnbfJ0n2hWJOyL1gDjUkqHDrSzZwitl12zZCCGeaMDyXyIEEZr/mdZ3YYhgoT6Y
/lNRP0sTt6PYN9OmVdm6wNKM92V0HsqjVXVuD9UonRMBo8NQPTiI9fS3nEWF4r0nKcM4ZACyQaiT
3rftZ5Xkrk6+/aB8ZuPOG7cWBtnRZ+PtsBQcl37+6IjZyTlLtF/G7KQgnQkRGcTxvd/cCzIWGiM+
ji06drQfYCtKBEzB25ChaHPCbe+Fq0olrwz6hkcnE/Flk3sty8WYKCsl4VOke1tFBPf/4BOe2wq2
G9sx8cAzSvtfrkr91xP+r4//84R3QF6q1r/mbPOC5LvtR0VZbJnMXU1ORZ2x3p8nPOYe/l9GiZJs
ec5entCfm2gexfLEMb7PAv+Gq9J25uP1p+P3p6fONv7n49fSQdc0qk+0Cwo9tLgkn08VkJ+Xwdlo
YqUEroWAZ61AsoVPS1zHTd+s0/A2xFY+R4XjfivTLfCsZFiH1grPgN08nWNIPN4a86Lg8zYHnUKu
s9N19aE32+pSXQR7go/pELykd9XO2/RuciULRrWBGF8j5wFytsGe+JlwG0Kbe/uGUX4zrTWSfxIm
aHtPcdO7MtkyEcPbR0jQfV5AlcPYLrfQ+jDlV/D7n70NcT3iq2C49ljY6n5qIwwa5bHQlBVlObDR
E6UfpbeBzKJqF4WwsXDOsZM5vrmDhWnCSeIWnYYb85nFmSKyozR3rEPJ4MTKd6Mqn7l0fYDMocuH
VMlf/eqmJ3uj4OahaAd1wMLgqjyZ6sI6XccTdNWCK0c3znhzSaZzxxrUOtiA34oNt6q+IC5hOd1W
hBljw38KPxNOBPEyXoqRZKdLku6q+ovIRuUNg1GrYbp/DyxlTrlNe7cuCUumMvlHiSYK2Kf8itXN
iIBK9FCM63X0+6u81Igon/+Sx/SrGy9eehnzp7q4Hyp3JDWUZ6rKe+IhclTRxNC/823AwhM4X/mu
kgPaprYFurxUzG0Bmvo0X3bEEuuoiuyba/q7/eof+CM38tDABnNW/J18C75p9aVm1seTLfJbE7BZ
fyouAvvnF3t66ZxwHaH4mTkjrviy9uFNdx/by36TqymsK9iZ4EbID9/aoTv1G++typbaRZyQGnBg
89Phe8Soztv0eSjOvBUwxiJ7542TEP4HKiYEKMZcoDo2ORlO4RvvE2auzyzlGrLCv8ZkrxufIeFO
NnDJs4n2TjGIMiV4OK0pl0drR1ta2HQl4TEutbUuif02jiSR03HkPhk/GC+HL81+7dR3EnD9YVep
71eLZlG4JVLzAzSZNrsQciSHM0E1S1gJcNcAn3obs+iLZd2QamfB+6qf+s/C3IE6Y5GuaJjR6AS3
WnLFQIM+7ZVEmqC/ZD3zv3WFii3YN/Eyvp1jd7+lr7R95jf+dPNJuBkgtWj+ZaCgTOr+mbYsGQTd
xyVOw6d0qUabSYql6I8DaNhLWxzBxQaP5ORCVyWxT7PojZWLhnYxYHCIEdpA+QqXAaw2n8N3E913
C4mNgCPDDXDWPAOtyp2F0A6ttU2m4wiKsAImQMYYmOiF+Qq+LkAQ+S2BWudHN5oJjGOPUJQ9mwps
dlvYG/5ZJ3dWcOKf3hO3bn50gH/aCj3GZXrtz/QUMKzbSyZ26Xxgrojftsn1PSfkyNaH8KpWUKwh
3S386MCoeAqf1LO3NchbHBkZ3KgUrv5dkIzME/bYuWq3kM2ir+FOvXBL7pfFTeFWbl2thj1okaux
i57sB3lfPTan5jQe7I1jLmq0ZSTyVG77jI1JeeOygLOPCK85aeulKvgkO8fkpn+pX8SZSKm79Bpe
grdcMuBf0NNB3zaU63RE9DjuhH1HZqQ5Wzy2E2OnN5o/jbDzjSmQKO5xb9F2D8emfhiO/rv20P1B
nW2bo5Zs+nuQo8CFasa8lr7gwmHceE8mSenJObw6CRKeVYshj1GyP/8LKQ1juVI1XFzzv/BV1sN8
iV+JGcxC1PYCxze7be+b21aD5d1gelgp2tb46F+CJ9vY8ylm/WoTDk82FeJ6Vtb8gm5FQst821kW
2tVG5Bpt+2bDe6rKH9P+Pnjs5Rv4OPM1RNPq5timnyc6qKV5a3qXEKUtBDttJep9ubM3Jn85t4wu
yuXonNV3hkG84tm4CB6Tr1RZ86aqx4vR3Sx0exZGarTo+a2fNruRdN2GMbO5hoIxWdqRGTuG/mw3
38Ri13PgHqvZwWFobYNzXhsjV7xGLlW5CeQyeIy+aDHNxB3stU55dd7yd35/PpyVyWwETs2XjZZ3
FV6td/KpHSSW3rj29KU/EY/DIMen1h8ndZuna8mckuSJfA2rphTc+XhllnW0GUmmV5dpdjDv2FPz
wkY5aq6G3Y8RuTb9ughdXuNMbL3pxtvSyB6mr+4t/gg/MNOZZGp/jehy1fcULzrZGgt/B27eIerd
OuZoUHezUvX0hgHv1mBrwJL5BBsQ5djj8MiPLHh6/+RigYIeSx2SZ0oq1o/49lweecc0R5NrdLBT
F9Pw0oSn1rqCGeunF0Lip3vlJjpUz8B8Fl1G8g0j1JbNUGCH+3E4OLTZcm3uyOJkXXWqlK9p2Azz
6A0smXpiRa/dO9PeTC5lZlJc7n1xNwhMwiCotWcjvTXjSwdHRt4SM9zr54iky4xA2+dok2g0Att/
bps650nY0DQIoUEy+L9TcWwGNj960//D47+3qayRCc1Uf5fSzD3gn+vluQOVJgQo1gosoP/sUc3f
WHirP/A9/uxRicQxWBrAEGHcwS/S/84UShi/LgF+fd6/qCUdpbM02Uo2co5Mb6ohXYleQYRhNq+C
HrVyHgnEGDdmCsuyBv4nOf4dQSlM9KJcpm1/m2rqW65pe32oLrG0ToZd3hOKxVzB6FYm93mmpchK
aobnqe9GgX7JQaAx6n2QHhPRsLsxiJAZ8ELHCoaKVLl63E0nWy71lnj2rlWXica7uSvxt3YvdQDo
uPFoVTGKtdVj5ucHQ282sc7JnJpWsckFzCCv8NcktY0Q1vg8x3bhLFLuY5VpbE0/pvvom6+gy7cG
MnmNDmQiyzljxaA2fG4t5jBc/vWE0GKZ4HjnkO2hV/Wea2HKUSP1UmXeXrT5TTZkZ5l9Y8297Qzv
qPbwklMkPYW1NEc6/5wCC4tsXRj6U5I1D+aQYqrBw7yyAcPmnf1W+d01yKp7p++PFgUKlmO+7fqg
nNErKUXK2+QxJ9RgF7d61xLEk+DbsFq8BupNUoYUh3ITGtnRSh2meSam2pS0b2SuzaFPkUVqKa2t
ya65bxWc58Frbn4M5iVCZ94UnFsJ6RpZdrHM8iZB526I+Hm+crEGxwCTMl/I08caX4Tu9askgP7U
cF0P8acwAclMMPMEhKxAoc07UoS2+6RQKEreIomT27iA0QzeO4o+nVI9qP300DCti3q5Flm3RoK8
0oMvM572EbaQBKJknpIDBN11ymAnQzkIvWRLdtFWWnjMAkQElrVjYIZZA08Hb0rLepc058H0lkj2
UGwsnOHosP8oLNbhdv5cTNFe49qhcdFJvPEGTR2njr5OEKsm+o0WJNt4njnQeWUKotoKnSwxSejg
ifxVMb6zu141BjaE2qgFp3i/4+P85VvJtWvkW9SYTDafRQPEL6uxx+urDGRJD5tR+d1Zfm274m4q
jbNlzOj15N5nMlN2MFclhgDPujFDNu2N7VYT4mSeuNbjQ9C5OVXFY5DXBws9kIEv1JsehFA2Zmd8
yrJfRmZ69BKg8rnon9XIilYms4ul2fVXMYyccUJ/yDPexnbSEpOoLv65xR0DgaODHqFwImXkv37/
Vv8QKa7emrd/VfLTW/r5//6vgPjBuODH4v4fHv+9uLPJRXeIBsgwfhdiMuf/Xt+d31grO46K0Zfk
CxI2/qzvFgp6qTIUERoqoV/czayL2QiYJpokRJd/iz0izL+sAH7+1uf99o8rgN4SOcpiGLYwFcBn
k/njD9pW08KN0Dz6Lfk6Gt6q0VQ+00l044zWRS0wSVkPfdO+64FyFLG+wxO0j8z2UgDfbTz1mo5X
U8EYJImyiD/NsibsNlxpQXkzUBxUuABO6ABcVk9az5g8jvY++EE1c55k5tyZ8mNI5J3Q2rNWg+lo
uNGzJcaOlPWbqqs2lSZdQ7EefLqdNhxW0oeOW5RHXSVWIhzWtYlIspOLBiFM198qDdwMn/AkhOGc
Uwd/sr78zvvM8cwsEYmY+Tx3rVMXbWa+tHpjPRD6nlWpm1UW9sJkvoyXZPrU7dcooNg1zi5qsMAV
2ywakIsqS6PRVqPg8qUI9KWRnNaxjTB0Mu7iPk7duG+/atBDC1PUwdaujRt0SGvV1tZRKQ/CiQ7W
8Oqo5FhwaReNRcZBeBNO6U2fP1Yx8vFW3ztAFwRPpyVEFGTKqekp/C37UThyRrhpclLjA3+X1lxg
kgpvljOAWIiQf0SOdIgkvisieU6T+pLmsbXQu/Iu1WkOW9Gt4qm/k+aACaiwP+KGyVE02vaCRcG1
lO02/f1lGL/Jzr/ERUqMU/rMEnqr8uKN9letyl0paehltfdrirwhSCeVxUaLy6UVDNth5Lbg4/Pp
a9drPmQePkYDq1Ld33TRvg+b15h6VpTFLsUdFFv5vV/3Z+KD3uc6WBTFNxMkzsIucRVCD+eQWabO
Pk/eTNXtrfrcRfd2mjzkMYnDwFu1/NIyESN3dMQmnI3cZBxnqadrQw/JnkPQC75aj9c2F8de1G6S
GmsdZz9wfPO+rbBt1ckzMot1Mlao9cmqGGioa23XpA6pnlB1dAyjFlCWfiRxI+Q36sjIY8xR40No
bA1YrSHuLBv+a5udS1RDkxCPueEAmuFm3t7WCcDsIjz15jZRzGNlV+gcRoXzlfl1qfsPtm8sSy5c
2kiTn5FZXGNZS9bK1Lq1jYdYtNzVYAOjl/CV7E7PJZlfxlHNUYmBMXMwcaTqk6H750AEV7V7HnlB
an2l9nb8jy70JksUlrQwWRn+qv+90IPb+0uh/8vj/1Xopf4bEkxVEBHzPRPpe6HnSw6VR9oIeuY+
/kfGFIF4ZGEinceI9Uc1//ewmR5fB4mBvP4PwMXfWicTs/eXYfNPT137BeE3Re1Y+YRU7tIyojAH
DrHJwyoa5adh3mppTFQD8G2WNTP/LStgOo/g3Ib7uu92KcvHACxmOJA8SbfAqfQslfhU1uY+FVrG
F2ved9V95FQI7Ktd5c8TjQJ/SPqGeYg7g3OrmyhSHRD7qB6NWmLRwftdm0i+5c6UD2llL/FBKoO+
wpi3bItmizRr3cty4wXwo0r87HW99fj8VlPvZrW3ZPZpZv5JN+1zyBa1sdvTMDY7KYqzD168Il1z
ZOhrOfsgVbjPKhhgmEd7LWFNEwtSD/hn3mwdeBrEbTGjBGXaIBzMPW745ni1WPd4NuPBWLtPbHY5
cf3Uld26Ss1DS13NOMMEw4ZBhdlZequcPKRwQKfDrFaQ64ygYZHF5NN4RQDrCS6FgAtfEU/fBdWt
lM2GBGTs2Ak+yvISatqDlb0YQ7AlWO/EazwTunqTubmiXTpfuB6wfRSTXFRyxkwQbW2ySA2je9Fz
ptxUPlPJb1tWAui2dnmo3BZsOw1/dFnk7ZKxIaDDW8XYnpxWuhnD7Tgf10nQHiwjPQmwe2MZPtV9
fELKdJ/n06GPre1kyY0d47WaGK81yMAWyIxg4WdHHQsTvL+tL/K7RAKtKuV0jgZ7O0j/EBAbYsQd
c//mwyvNkw+1UUXvHuIsKvubtvO+UsM/+4Vz50n2pw7NeMKKm5fREJnLn7rQmsG1cCTAyYYwRdJQ
xcxV119zi2SRtl9YQ7cOvHQdpRazIUweA7sMRz2U2YPs8etPjMMh8XXp1oBjVFkMyFNlaSInakcC
rdqBAW8RnQgBJCbaypZF8aKKXakb1ymt1jhotoHCT7GN5aFvwPKWSDaLTTwAeexICI6Zt/Zd8jD1
u5HBbNPgOKiZqxNfkLXQknW5tMXnbExpqi8rLs9CKa9emR4FP3TVnliz+Ji5nIWTcjKW5tIJP0JC
+uoQQGEyrgNxLILiU1YcTCwe3W4Sh9AIHnOTqJgJlHg6lTuF5iuMgzvQagvRvdsyvyoZL1uprMNS
JzmRsVMPo8Bxqk00evui8kit1fOTgRXOsPtTKaMbtVGfqqZ2+0o+GwyqIhzyBXLXlkux12VuAR1N
LZujb+JQ0zT5hw7ln+n0QrI5Y1qp9UC7qd3//aaA0fUvN4VfH//9AFExwM6E2H9FI/8wCYIiTnif
qalMfOz5okCT/l2PhJuA/5aqpsrfn88PRgOUolwrOEMkmiQkpH9jV4kx+C/Hx0/f+Dze+vGekIUG
6cIxs1KNbZkSjCc2dlenJsStJySjZjriIK1Z9lXy6RBXMCigVcD/RfVwY6LeB08RP4Zxv0c/taua
cmcQ3hcFpitDht++ZiuLsg2PspQrq69Be9OhKXA9GtTQkejcwe8ePORSC3Uaj37e8tHGfIbDCTuD
ziwzBTiXJRaJKdjdw1FwzMjofSIfOEqybhW1LJ7s8NEhHKOKfZLiQ2vRYARtILi6wqLyTvGxywy2
jeMuMgsmL9CYOn88xj5YMRVu02yI1QhnzszsqS38R82xt7Fa4D0I4VII61kLrbfJLl6ykCgRK7ht
m2RXe5GJ3wnBbOUQcWNna7Vpto0uDxV00UU5hutWVDu0M3KBtOKu0lNGW/392JIU2jdxMwMAKXUZ
Cgs1CE4BQbCL3BzIhK+VR2HXh7zWN6oZPWkhHOlMeypr466sultd7U61Qd8qITTCkWXffd81UJwh
rbmFIlgWBGx2k2zvGOG6tE0TAZCxdsr+G1UNr1dx9jo2I+bY7nKNiPqsf+WOe9DzYxOqQKS9dWZB
e6lRW+hlcCXmdUTd4F3SMF9lPAh1HYmBzPU5botYEvOn7UzBEpEZUqAyqBHhJ1rNxFWNIFq3uHBD
AbXAgkI35m4CO6CdWY2oZXcpU4ohHjcli1G19851SDig9hbCcpCQ1JvI9RXQUgVyNCht3Gp2YyJd
wcCSurjPAWTEFGlcdFbw6SnRNWfbntLLB71sdyVRGyIJ4O1mLM5Rr1WgulvxWqudWweTW5j9XTxO
zDFxboQk9Dnp5+igkE8HuWyi/N32iMrQ8D6KZy8Ta5GQ/tQZK8uoXMk7SlMItJiqzWiQfTN6931f
fKsbfzcIdmRDgWNaQizHkVjiDShFO+ePk9StbvzA2Dc2wWsDfvWNqaRb05nEQvgc7nl3GYBVjEO7
94vsQUxyW0SAH4f6rkVrvcg7ubZ9x9Wq7KyoqG+HGJm2CR+i6CQgEac6Jb8n9EBpwvfOVWVjiGpl
5xUiGT5mcoTCpGWPmXE1g9i1+C1LEW09FbuaGuo3ZpuCGbc2/+SZEWBUHeuXRn/J5Iibwn+xnM2j
nF9Pgr88/vtJIH6j4qAwmXF7xqwy/ffMSIrfTLTtc1Dsv6Mmvp8E5vwljL3MRC2V1pI/77tuhVuG
FBB1TQS0kMT50t84C+aj41fdCueUZCEB/hZerzFb0n5w/SaZGpapJHLdT06O2qH8/2h6eI6Jrb73
bFdNxq94y5GEiGE1qt8c30C+QnhcNK7L6ChKeGGa+mLXLNzHi9UFt2lPiKEXtzaSbzwr/ozSRhfg
q+M9scInq2VhjQG2UxltJ0H9Qld+DGOfVi9cpUm1xZ+07pFzOsYtMtO3Ad9l0q0cirQZwhZtt34L
wcg31xOUVL3+dFT9zib/zEPwUSQudHLG6rPr3/Cdje+AaE51E/9vsg39we1ZkuJ5OOu1s2na8jTZ
5a3jtesW3GcRR8uh0ljrNefJUKNVDVAna/GFeuqmnMiXsykZCbIUItfytHNT9HUTTjIty9dJ2vP6
wEcPQuZrIneWsh5x69HL4Z0LWW0OE7kRAau5YCF9/2bgxF+hnV1PiN0jJl4p4pKBWJom7kGc68dp
Ql+KNSBweB0jFDUwzl2nI9e2QR1vKw95VT2P+Dnm/Fya60XchdssFXSz7YfGOqTVXgoAms2QVSvT
KDai8wiHy1itKPvONr9ZhfGc9i/KDJSt6UjNst1Mafcw6eW67y3uZzP6FCy3RVBppp48Dyl+qEy7
uO5eZW5eCBs+JRNJBRa9aYUkES7iwQ/VO4/5VopVS2vEYtQ+kYQu+uA95floJF7okCoE8j4weRFG
JRmfDU1RPspi4thSDyGaOgVAchjj5Yidra2PeGTtVUaGdyu+VWajHKMpOAqTEBAlJqwDwJ1+Tfwd
FXzfMj1PeYcoJGJ5U38tgpka1xrKsa36Y24b/5+781qO3Mq27RehA968Jlz6JJOeLwhaeO/x9XdA
R3VUKnXohO6jgpI6uqqyCGYCe6+91pxjDl4h0jJrnztuY6Nj3Cx2bj4zYeg50BH1IMWVG+aiHXT3
KZoQC2WnZr6rOJyrNPVj/SXQq+dlOcBk9tv1BzBmW0Z7LOLaVgc2TMFAtKlgfSAPjnHsrEHISDlq
UusryTXT0di2jWsESFnyucTYVuUXsZ/uMw5ORt+JjmhgjXtpRsEJEE9PI5sv7KQ8fG5hDDURsy9u
Tl1EPhW86WA3qohT7pwITxPevjm5roLpcLkuAHUUZT+y7WSwTSb5rqKfCE4Cwx8jePbyOd+JSn2U
kvShbqxr22jXskYDpAg3Sr94loC7Mwwpjiyh9iZj+miCeI9qMya8vDoNUNIrWmoiFuyYMi0z5faD
uc5m1HLlODE41JQCvQl5v+biWhJkwFkgyFanCmk+W6DtUzW5oQ6DKrIccwbPpzReZo6ejrFQXwBm
DPYoPOWislWy6b0WpnMxIJIwBOtZN1N/PYTKav2EwYeLUbYl9LJJBo2Cr9g1a0ZFrZheslp3omD4
0lexxmiQoI6YTsBaaghOn53nPMGCCrlNFt/ThPHgqIZ38xA5gpJ8M5LcQkWhjTEP9BHgf2Ejapje
T1C1hlmsNgDyX9FP+0ZPTRKO6Yep1wdGqPt+yB6DHgETiO5x5oxrYEJRg4ugN2dh0l6rpKNWqXn0
0pZuBkMhMSNBXkdmloUToVmDzK+SII3mEeN7eTMuGDjRmYQClqEcch5Sv7F4Nig3SdH2ihnxRty4
AQED3SoZVLLEHk1UJcK/uEsIT4PpCnHk+OxkSTWYif/N1g46ng3w53HQf3n971s7RFudA5wqGWyf
DG/Wmf6PcZCOsU+FjcSMhqMlQ6E/Dnls7VBFdAs7yrp9S7zqj60dWQIuDl1B60r4lPlPtnZJ/XUc
9NulqxQQoqaxva8N0p+3ds0UggTxeIoqTMz3VQWWrldJAY5QOFVW4mrk0kbNezCnNwJR3GXaPAYM
Y5MyRkH0LOSKo+j5Q0J/SahbYjGeEd7f1M3sj9oza5uFOTkiekomAHCUkFhPEXvrwHI/GXfo8jlq
9ctBnYWLGgSHrIBbV1TfeWCweLDhaGKwS7XWyZmSzEzrcwPyIGlyaAq3XQbPo+L34IS39WNs5G6T
y7slqjnYxFASq3q+GbKUn4WhRNr5rQLeozcJU1qklZ1rFcAWp4Bka+LlF4WTUqrAg6Y1D0pyILhH
N+4E3NOU6M9CggZV/l5yc6/r09bKoWloUbHrM5ZuqEvmAHJfu6tl8VGr9Nc2+Yz795m8x5Y+k0A8
ZTSKp1SixpdCv2DOM62KtDk6dYV2I4SEo4aEX3DMvsoKXA1UgIgj/DZE/smZ0NUrCFMNW8wg7Koo
9cc5OLcVx29LSd51vPLKFOxHodwFEe7pXnV6IuJk8OpKH0tg+CNmK+vG2SONVDnCt4DllRq/pdo2
pMsZg3CJhlk5CnPpWwm5umrlBoNgC4L2WDcsyQVBQVVG0mW4F1opf2msCB9ET5BuuljNU8IvfqlW
0Z6xLpJe9W8+JTBEUMkKUmVpfUT/fuBgEETx56XE5LW/vP7HKUEETEETEYW7+gOO/ftSQr9IYd6s
SJImK/iI/9wuIqluFbAz8QarxvP/x0oCluD/m5q99oP+rG3/6cKxMf4ybpiznlIrRuGSy6NsS2p9
KAx5L+PUdKchI0U3FvdVybRLCmll9qrMVjlT7LSpdFmP+QKN0pyweT3ZDspypb6XChONaia7nXGs
F91f5uyu6/JtMexzVXYlqz5rZe8IQgn8WvEjFeXiANkNaXFeBWS9BBsFEbrGqqOPzxND1qppz1Cz
9oJUobcMEkeeCSMLQl/WgTtYowS+QvDKgAesHu8zQSG4VdE8vW84l8vU2ibteEQyQvHRafFFES1b
AHGRYYDytHZwg4ixbrkPEHD2+mhLcWpuAhGDVABmYq7Na21lHzVsBlvT+g+LFoY4wUzF6EprYGdm
7T2+2Zd5biuu3twxMHjNZoY3RM28GLxP6FAY1SA4ou5yDQMFqTEf8kkj9ut7MVrfUJn24LCukW2K
87jNtfiadUDvCGJWNdhjI8i0NHZjcfI6lLPJXOwGiOB6ZZw7hbjOGkG4HPerBtnsbKNGviubyb0u
jrdyDeq5aJ4XUUG6HdWpU9S4GEqIYxDPs8TgOx7ZR/K0QTlUOkYUwH9EdpLNJGua15G69d+8LFD6
Q4Hh+TT4Z7XW/02FYVIp/Los/OX1P5YFkm6IQVHo+Zq68idejUnWzUrx1xnfWCIrw08VxsrMpztA
GQFDhiPYT1QB/DDoAyhY+G2DLsI/owro/Gi/LAx/unRrbS781DyQRAm/5ZJbW5lA63SZX4RBvYZz
7NBIdFPCUwRCVNKccVIyR3uzXRj1YxSMpxe1nIXNPBH8rISEhViXngO7NQV3Ienei1Huy2B2c1qp
6BbMc4wpJKAlaZYGxgiO0UkSnCLFQPWPEkWbTmVOEETwnDXENIHtUyV8g0ke7xm/O7hJ5pH0c+0U
dDC5iwmwyGctY7mBPWNKX5LMxEeJ501cWeesFzYjUyaK52OrjA9Lpd7XKs5/jn4PLH8bq2ERmMZz
OOnnZZycPlI2hRKfpSFGs81cNdSMw5xgaFfCfGvJu6H1W/gDoQnwvE12an1tET5XEAkXxSKIOpuP
XXQkbKdfx4D1JouJ1hYoEsyCCCpwC2o5OVL90MbZLumFfcjbbYgt9kbaLHOT3025tLU6LJHhlyoi
HQxzf04+2rwl9VlHtdM5s37ShVtjMZ1It07S+KmjalB0mjgTgpL0tuoJvRxw6AQCI6vxqUCVgJjQ
NebH1vyK9MYWMcgv6mEeIMwgOpDHFSOQIMUmBTG/S8rHUjnpGJtQgEQILmVwZgVlVabc1ujYJ6pL
Mxa2ff5aMX2W1OwaFjM84DJOSGgkLSaaD5ZIvVcJkAaW8XGqWlftWyyYHOjl5pKuCTkYKMc+cXNk
pnlooGWk7d+/tj1SGrWxJ/WFljmqds0GGuOYUv2kkBTTkBhTkBwz9sC7SV8iWgc8w7UnX2aJ3aQv
3EJ6H0GvJeSIl2TRCCNIxNUfM2m7IL1Vw7WBGntgXJzOiJxgfugwXaTL9J3UslNINZYN9KZk4KTm
4zKZm4yMU4uEnAEI20BuDo7Zavb1rnUG0nTMptK2uWm5tYZQXKLdJV20CbIEKTyxeNeSyROQzVPS
dhn5RJRGILPHYFgpgo4Ab0ymj4xFh4QfYTy35P3MQHn1D4EMIBnXSk0mUDBmKAMh+ePTWcgMWqLP
TP2U+JnAzME1gOpP50xDftSSN6StwUM1729iTV5FIhGpTpuGhCKxUX3UsfthjS4SLGPfpFyQLIgo
Uog3Ssk56sg7KsBOyOQfFQhxYDw5XVzbuFO9f++GsJ67EFLLirZCGzni/e2GAJmAtfvXI+cvr//j
yElLGFwBtd3vwMf/PXIaoMhUCJH/JVtSA05Digt4MiQohgnM4KdCkchJfdWmUJmuSLR/dOTU1m7x
z5Xirz/6Wkn+tCFUS5qVbR5n22YJ44tagCJZev3Oitr7Abgk7iADVCtmh7ko3hvR2FaW8tBa06Fr
8nOsLKkj6ni8xIZQYam4TaX00dBD7SDoASAvMX4WFrU/1DUkmoFGjhJXm0GR8Vat9BHFyL+WiNZZ
ANJvMvcg0faU8ZBmQrfBRVd25EgoJTaOfUFR2KgNBjrczaBXHs04u28U65E4syMD9kdc44QYWzCz
eSyuugQEPEhAtSSADD7FZqhUZIJKGdlIKZaTVkky0lvY1JJOF0gyW0Z1NMZpXSfScrTM5VgRBNOr
FWM8KsB2Ll7DBC8kWu/7uoDdImlfyZR/lLJyslp1GzbitYb17Glzcwrx0k+G8RgvLZy1pl8QXdCh
F5qFoebwivSAbNfaxY7/XEkTSBeL5Wm8yzvrUsoN1pjxvOA7XZlo6nztoa5H+X0NQ0DBMyhLl0r+
qrAjymP6aaIfnEr9qywUZ5KCVUWn74l3I01mOHV6+BQbi9drmddjCGyiu94s7Uh9mtbU8yXerq20
Lk79DNRW11cQAghVC/dGeBu2yr4sWn/GfKcdulm6jEgh9PJF4pzQsJuL/fgxjcGpyXCJFtJJUxtP
IxUrqVil2bj9aIjRwUWEoM/zayeRHS3VfL6TNnO+oO8r6p9SwHKUWNVhSUJSoWJVQ8UHfHdlKbdd
/K/uglEIQsJDK7eyFU0Ktb+pUQ2NqdIvS9JfXv9jSTL/o+lrUcuES8OhIvHKH10w8z+sVQoHW1Au
HFJ/Nr2shagB+2FVzP3GD/9jSUIFwZ1NnYokQ/7Ns/0PBlw03P6yJP186Qyqf1mShgRqz4q11fvu
PSJbyAzapxm3c9kUBwxCsm2uQayRndM4ShBeJUFDWdieF9natgOFmO6rybYfwJAUtwvPYi1caYjZ
Nb0ko668nk0vzguPfNBNXTS7MdVeE2YGAu3/mCzqGQ9EEJNNPo/nQfsoYSRGzXGgMS+Wx1r6BgP6
MVj5baT0Jj1i2RMhx5mzfBqs+Q7p7kHO5YOaf8bLWi3kpTvJ/bue4SsDdbSAFES969TRORaYuM3h
Nl/ezbpx1cBw8yy6XTVgBe4OmmPHKdWO4vKCT8hWIO8uEaf1MCE5UGR6kXcsCN2BuTRDQHhVwWqP
6+rU1kXTEwSgWeBP5MjECWdSKUzJGaPNLgc8EmFS0HS/UmqR0FiUzDNDw35UANGSqDWVK5i1xmmT
2VncEg5AfGtHL7xaiHKrNkFOhBC5rpaV3yyKYOtsH4PR2R2nazHSbpNSekCahjhaA69hRESrhNKp
0eLtZAGIXBG9ip6RsyQSqF3OtO4fi7G8IuPcjy3xXmMkfRt8/2zRHLKLE5b13kVJ+zyjKRSYgasp
BsKKyPDRiC9doOzbTn+2wsyNGvFTTGRY27FFmEk175dR4AYaFK5ewc6JwERxZ1oAzBOgn7SNGO0E
GJ211XkSUyuxiBCE1wQlv2VpdTPrkjPNrWsw3S8o8dWudspi2dW90VIgZ/vKHLZC3PLXtTLjnpgZ
RQQbvgvAZ8xS/jYokYb8eH5fg/1CkzcuBN1py2pwiEyROj5syMRYOmckb7ROo23eI7DgL80Kwpjx
8jDNwvMUdtPZRJAAu5JGQV1sw0Jw1YJAZxZbQh2v3UTMjiCdVD151st+p2AoamYaK7FR72JpvuN4
lG7DRbsH+7mT5f6gl9JZkYi4bwvCElXCIYtGwMMM+XKhkSx3n62uv9RS99r1eUfAOjYZtBQFO/0m
03s+ac4/gyrD6J3fImRBWXEeZMNGK/VZjE+l0bozJ8Y+WrZ5p72jMmFeF5rY1FXOVovxIQfwRiWw
wEEtIr2YF3+eooeiesjbNnDnpnuU+lLy5spSr//e0pRJBEUgvkdaCvz3/9JMI0X78z7wX17/o1eB
moHu5P9q2n60L/llKk4LYO3verefJyG6tDJ3/0fHADfkjz2AIYmOHgMK+28i638meJOQWfyyCfxy
3asK4+e6FBC3Wpilzjhbdq/mTXSpWaQcGTF/3iG3hYpZaG6i8jgRHlXdV/ct0SKcYVV7dtekPJLu
XNWWHIx/xzUyKLi1LuEbLrBY8mnmJ7vWTXbZbvEWYsMCX/ECX3S7Xbejl+lgEnPWKLrM47v601Y4
h6aLkWK7bMsTFaYb7+N95q1fJDARiBWRtaTaizO7k4Miw+kchLp8pRuW1d++WFFP7YFsbZ+QQL7I
Ldz09mh3/FkCfyAiiFz5DJaBOtWGw0pgmnUwSDqrvNytvMxBiscxem+Obhxvmwv8UfC84oN1GG76
a3+ur9knygSnfwPhJXw4YWw3x/jMT31e/6vfYis+TZ7qy764n7z1R8eH/aGzjrRe/5bdlEyg0Rjf
y48BoVTmfnQp8K/xNT+Hlj0czW9qZHRUm/zCDjNQAwIufKgvkLHd8FmaNsPrQ2NXeyF1llNzi5t+
2kK0ul0WHzDTnfkAw++VnFJ2lM24ly4TOIaNeO735km7FEfzNn/rs43qZ7vBE/3SjfzIz3ygjn7o
fJcbT7iEV+U55IL0/SvoMAIMW/u93rxiXL9Qrr5i375jT6ZzhaFuYsq76YnZQw4gNT7/tMAjpo30
jiclMpE9kN/UaD7/K5wjb3AyiC8Z79jz6Ir25LwzJnPw5avEgU1PJVcVzLYJwePDurAdXJKduJf3
xS5jRPdozuSqgeD47d8L1wQCwl6vs9ppz/1jeIXDYn10R8kDNsGnC3uNb0D+3HA0nq2PMdsQS3G2
oI3XdoUczC8fhUsFHaa773bCRvL0PSOhe5IcOaooH/ptdlzfId3Vdv2Bd+hUPchsPJUjbmGpeKaL
Ps/u+KizXbGrdqLd7ES33ihOT/5aAWjq1XinKXKp9zlZe/n2XSBvTiKHDAkPVy5soIftu2N+XtPJ
2rPw3L+1b9zax2YHSJdOFHfYACPzrY7XG8PXfS5pZ1zkPbb+s/7NHwq+C+5GRg8eFshqN5Owp29e
AfPuLD64V9ohEOFJLnydnNGFs4jXxlt/5502mW1+5W53YejoVRdaZmsc5BpmhgvaHnbrzWltiPoj
uC4+D6SP8Obf1zb5gD4jAxj9e+VQRaRV2wV/R+6+Lw6SnNfR5VEztgjZRdtC0r0pr+GBcM0dpz1+
7HdcZJsjUlf3LLkCgIG3M+YIN9tcr+JpuU8Py26kXnCjXfgYPCx3yr1yT4phvUmOiUPzjVureB4I
inngDeZAnIArucYHVQZD+UkewtI/FvN7B68O0ojR3kjXtOVAVPkkQu/XJWPxDBao7EiZ8LhcaNCe
4QbAcAhEDAQb07aO4vXzsXIeH8nS5bMV981R3Te7cBvzISoO+YnSASg3pKsZzJZuY6XQnrLNYAfb
wLPc1BfcCZbhJn8Ibji+b6ELuOJOvOh3w766qW4MFGNYhh0SusgdRNmxXe7XFNDXdVGbjssx3L4S
+/eMmINbfbTxGrLK6bf5I/ML1rDZzrjV1pXsxAQpf1M8zVOcylMOjLK9dJtuySVcyI0MHJSR8Fd3
MZcUkUmaebqtc9uFW9MXLuBTVZ/ZU3ie92jUBPrCRGTx8X8nx87R1kdrc/9bah2qiQAVmZM+kFPt
1iTerWuwxJKus8qhzXyHpuFiSuSJMx40l2VrUzwJ9geYW++DEEAn3gmvDKQ1/+XlBSQeX+JvX5Er
OMUp+wrvwruzvsmfiQIQyQQdYm/9VpFj5SwMpU32Iql/bgXYqblR19g65/mANX2T2OVBd5VN7ea8
Wb3bu3zY3us76wrxizDuaDZTcFNA+UZjhyfLDskfDLz4CJCEfm2wXSNO1wum+ONd4wnY6Lbh0YLf
3H4+Jnb62/6S0G2vHfx9PQqlDR8N9k5b3a9rjrgfvI6VtN+vK0Xj1W7LVdAs4MO93N8v3voYrJ8z
3W5/2YZ7ei3TE3irW3IRuZufuJcai9xIcH0LhHfb3Pdv0afwIX7z8SasaJkNI0mjje+37Klsu48q
m8bCZtjabI2X+mF6Wp8NQkLWjNrfFj4g5nxG3GZPSMZC96qcmXytLI7138S5v2ddfF7fMhL1DuQz
rIvFPQqATbOF8sPb8TFfJL9znwxf/2hZIjbn8/6BBFr75aUnypEJor3whdt7g7fdMU7Zd7yLd9O+
f9Yvk9255bE8ghC+lfYch/yeH+UMwN8vnzWc/3BMdk86ryVjcr/H5+hBA8lFLO97Qt4anigQu4Jd
35lPw2v8DD9GwufSouRGDwRBPNmABxq2nLtt/YPERb9/rpBZ4KIBurgloXar2clWctEd2fvJJyLT
lw+Vz92VAhcigfVpJNdxl0fb5CKJm/iVA+4l3kM+iNxU+IBot1gUQYjU1njXmk3bcOsbWAsQm/gH
ZBP36DU5yJuOhr1tPYIts+cCvv+mf0HOvRCCXLoFcbeCHbqAcfzxlHn0yEnvjP3QXy9hhQXfVFtF
dL+u62cibe+f9DvpFjfRWXhL+/ux5ySIcApu6MN0m22k68vicih4S4eNif8IUZvmlTKRShtpz5v5
qPjGLYIK9UN+Hh3Lz+/N53YXbcVje2/scYF5gs9ifdee0tfsbnlHLYLgmZ3ZCJFTwaPEj48L5owa
42zNTsoyV2yByNCEO7H9Dq6h+gKH/n3qG1f9hpdwO3+RdJlsvnbEqh6sc/NknSHs8/PoN8O2exqe
KOl4jJf35C67ZJfiLsbDawd30/CotYBonLGzxxKBpx/lPKSnjHdQqx1y90BONvwJ41OFNlD4+nTI
vrLTuB23ljNu+q157rdgQH3YXzT5bklYaQhMfZtI5gRU+BaHDoMHAGv4s8Pd4gNoykvACAjfe1gQ
75k82Kl4BRahjNto2imVh0S2hK8Go5S6asRDxbfqNdtIz5VPB2TsEJmc5ydt3ovqdh0NQCRbeHZt
VGt7qHEHiAu6bfWOlPqq5QECom2BJCV77eqN+CQ+CTtiD438fUgfw/ZOC7/E+QMirMxYhT8FsjNz
u2Wvpy+54QvMtORdmB/z9Gptx1usaA5jqjccVcN53IEE2RAk6WZ85V7pMWNxqBD3w4PILZzd0jnt
OJ2fihOayNArfPIXTv1hCPfRQwjvI7CTr/5deCnotJY74abRbxreB2pR2dUXIrnt/K547UmCFTGO
2wIfOQQfDqIrI2SlcXHG530utvo9moXzeI9ad1r8OHidmebENmH2aD0xQwMMCUN/HUidg0N1EtVL
OX38e4+ZNJAMjm9IzgAiKPyfv203QoP+S7vxL6//o92IGIZX/G6d+qPVaGpEUGKLNTFz/Qmyr/4H
JsOqtfsfkL720zhcxZa7xtFzDGVWo6n/iL+gyb+Ow3/9sX/R0veBZU1xFRXbKWATtSbrMRiXTyEy
3Ml6VuAXkOUCWTbbmMJgK1Lt9YbhpROq78DCOrsiBqsDESAbSfAWLX806EVNVH9Dg2soHA9xGwMW
pERAYN6WIQfCCuiXZbqtGG870qDAZELF+uwFy20h1Wlh7QrcnUsvPQ51ZRvClfinUgjfzEk54VN9
jhseASM7CTVhcgzSz3JJIWWRfJSB3WMxNLXAka3AUQb1QkDFNpMFtwT7Vlklce1j24KqVLDz0sQL
r81Uyki2R/Vu0llF26l9UghtirvkHDXUOO1gfhnEUsAmREXTFDepWp+rTIM+K2PZnZhVEoBHD5Q5
bQI3KGKEDC3BHfsnGbFyWolbraQg1/unhHdpRa/kXQ05HhUdkV9aE/mSQW0D3M6E+DfRnLOgXpv5
cJsFLTHL7SFL6K4ZXfWWKxyDFjaGpb1IlnAtI91jPMaolvPygL12QbmPFMbWqmDfdKJbzZOfhtWL
RhDvZLWHMqM7NUl+I6IyJLZVAF8ngQJA9nPTcERLGFMn4cLuW7+S/MEho4j2lpS+90N609bp1iBU
oStRTgsC/dHB0TkQivriT212qutxx4AV1oG0lyoazZpZrekzu2aeXntaeK1I/ne3H1aLs2Zq75Es
jeSV6EB4glOvED1PpMl0g0Z8V+agylT9EnbVUV/ZzsMaqquBjagDbROY1ZYBE9a6lf2YdwNc78jv
JXaT/NjVwLMXscAKKFwTxlce4wVswfFXOBbgDqYG+EWokmIgz9Y+XMpiU6DMnJrkqo5lCfi5VLcC
xjtpyFEh1q6CIqEZDDsMAP1C3YgZny8huDWjwbRBNIIVKPfNqE4bRpafciLdmAHY/hg0xERfJMku
YvXWwMKIq7gk2KV/5PHZA7tG93Ufha+G+JYbJTmX4EdlEVsC73tPv7Io6s6uAuuxHKE21hC5gVwK
YnYx1NqpGtzBRnOLtXuPEvNtDhD0l7UGYS1Tb1HpnyXSEXoOEUonE3+kJ+kpK4tbYht6ch/FW70m
s7NGgjJaGsBQXN2DOmqr5GGX5GDlpB6dRZ4DKeHOrCt8L6I4s7n0PepSJV2cGE+gmy8KgZMES1SS
8CyIyk7tAr/BZagxKtxoBmdXBRKn1SxeSBxbyKheNENK+JiCTojlQ5sboGNX44Su25PQQH6t6kta
0YJdrKOkJt9SpO3rsbxgN7vNYu0tbOVjOXC4gcUNLEo5Vwq+juJb0HhAGZUmTjUQ5IsabHLJUdjH
AY+6UTPMqBPNky1K1QqkPYMJrxh5M4wpdHOsmoNAdF6lSY4QKl8aGhJ5KTtbnbrBV/JhnxSLCJUu
MgHzmS+E6tUbtSrcXMwgLRLdPY2fhFREN1HfXdUqelSt6TUbsabK82RXkWwPiklWKL14ENrp7SJ1
flMDuk2z4Ga2kAk1snHP+gSXr2eBG7TuXgUBuGS+PM4SCiL5RdGrrZy/1NGrYtAiww5hpcsugvnU
KLEbWnQJZkho0vwppTFXLBOh1YwPTaMzvU0Q16vhEYtnrxCPB8sqV+2oe1AXvj/OpUqAWGjF197Q
OKfJuWNmxgPrvxs26l0kl7ulpsKfx4xk8WXeYd05BzWFjF5ar/FgMTHKdun0TJTnxiAWpB6gV009
JtI6MHzWEy9WJ68ZRb9tiCC3KEgxY5n66FljekwbGGhsKIc4l3xZ4UDfYHCnP3tsigSRR+wtsnnM
zcjRu8IVTdiThJwkHWGMLbcM82s/A4c11ei3c2YWNfTMWniTBNqEo7qL5BCIsfGkK8sLxpubsskp
1k1xGzDh7YfuLjTwqBgTzgjWf3cW0ycjtY7kh10TjRhpy7jRMwH7hLEnzdo3o9ab8nwbLQVTbXpF
7U2Zw6YHiyMGkD/NrRTHx7zIHvMMHroq4bHVb2o8SJIFUpfuU3Isyqd+kM4NeDRNSXxN5JhjkDGe
SXbFm87jwxheSA5CDH1Rkp/qDOf7wDOlV/LLqJd4Vbl39SZJAcBYCat6rG3KsfTaYNiJDZ0CLTtm
U31HksElloxvwcpPDY5XsX9Q+YSJOOk2s4XWyEqufTPdkhRLQ1Fo1M2MTgjgcyLa3VCf1Nk4tkFI
mEKbvac9nzjP3EEP3qMFG1LXoiaQ89yXM6Vm3CKNyOemt8YCspsWGH2S00xQT4ReBywbJyAlsDxM
K9scC1HDHxozKMBpfxyr+kFFNi9XypW/5gEVZ/rvlm0DF0H1KDNiwG/5fxSjVIq/zjzW3Kc/vf7H
zEMEBkOEiKHgMCEuZPXy/5h7SHj5wX0xw2Ys8ufYkVWfaaL2NiiOKT7XRJIfum3G4pTLMqlQMtUs
Hvh/IseBOvOXscefLt1axyI/yXGMVBxNMei0ba8xTkZ2EzfWRVLQQ5gP7CFbDUgrbsPYjWLUjEbC
kCFKhJuuMLdjLHkxkm4jGG40kwPU1M6nyOq9dt5ZKhrKNcdIYs2NOyIOkASuFL6g3XXoj9vyKde9
mmljD6gp6+BrtGjiYlZGzGrNXDoJ+lAc/h9JbOFDjl1T5YHJSj/QC9Me64LKSItPCQECQFun4pnt
40PXhps4FXFdwVJk/a/GnIUAtHItbPU63xVpDt629GUUmfANzqKJoNCkcZ+y2MrQVapMoKcivfYT
4myrdQUaNXIzOzlrUqy1AMwvMcd6MYSgWgtf4momTKLHJjS2QXPppPiECgn0Lx1TfBuSMFDV1t/h
Kh012fAEeAKhVr7VxBskNBnjCnOdifmwCSJnkIUd2bcfahXuQgnuuIAcqO28kY13KlaBj0QClYbH
U6X2H3ETEp69KbCWi1K0nePKFuroTQxQFU2VtFHCm6SfUKwnN6EwPZhD/FroVLNFMnzD4jw0Rj97
qVx4FEC2MkUHi5GKgfFwNPLvVOLXNdPjtPEwDcHD3L6zADJFjr+oSAjzyvrjIsSnua6PSp9hxmVO
oZa3ZZM+G4N2COQPDQqkYb0G8fAd1UxerPCGOIiNoaxCdJVWTUnUNtROb6ArKRKvG/X3TNDzgBpG
NO8XQT4wGXTl+RsbBRBsud7ManPBihjEBmVowVpKI8PKmaorxXgQDOjb9BHjubZRCvtNb8JajvbD
tHI16b0qgpOnr+PQ+1oksOzPlwpGwqQP2ga85nk20/usym+KJj0i5HZzVb10xWffd8+lXPm1FnlG
B3AZsaxgkbBBe0Qz8BAkwiZeVRmFtRf6r0wbNoOAdqJ/iJrIro3SRXlk93ipguJl4fpgdzAkZ2i1
pqzUWrdvitCbcyzT0MLrHBByUJwNBo1GdrBwAqlFdQFuSQtBcJU838udBoaVWeMIEz+im5iF0dYM
aEmIyUmbmgMefgPaj2PG1j7r2wc9IbBSC49GLj9SjxJBXkt+XWovZHAi2grtCOK3LN8vYHt6JNU1
nSOZmzWUZgzbKDSgQ3kjDFbBLK+ddSzT1o2Lh1SMn/R0LZV09GUjsByx2OlzFdJrUuwMEQVeYE+p
+XTDEDCqoHmmNFJbdpxr1yCOB1FqPiYhI1MZ2kCVOlp8ZCU6ZvPiVKFwaETyS2LGq8QMSFW6FaUe
14P5MST5MVZwYAlSeT9kMnV3czArwkAoJlTucKLNXbQObr3eHuZy14Bdj8LCm/FpmJm118X+anXY
syuSRZ66ifAAS77KkXXPeuBqmFrjNnVJV91lnXqJSVAZ0KlHynRfVxV2lNkbk+iQlMumrS+FBO1a
PE7BV5ovtwUngIDsmUZiSDtTtBplRxDo/+PuPHYkR5Ns/SoXs75sUIvFbCjcnS7CRejYECGptebT
z8fsyTtV1YPb6G0jCoVEZoYnw538zezYEbTki3H5dwZ7JBNDZSw3cSVQLPGfcMsIM/xzfbVwGfrL
9/8Ge5BRwgLjkDTIPv+7VvI34GP8bRVEGfybWK6R5Mu/+ts8Qf+biikrmVtr3hYGCn8AfKiv0BBA
pfDmEdekxn+pvq6dwV/ortB8uX+o/eQDi+IKCP2hvg5xVnVpsZS7UZYxTosDAQo9CPOQSqcSy5sq
bC5LabFzGjhosmgrJxphA5PgdHXiJVhqMSgi5osTN5HrVyuj9JQzhHqGgJFoxHIO3FFj3B3jSHZb
ZSWsEpbqWProzVoE9VxK2eURE9pMVPmlEZ5nC7I/pJxqTGEiSBi86KQ+MPfvkkxfHKKzABZEwqn4
3UbWtrh9EiI8TIdkBUDlxYnXHWlu/gjqV2FAwYoldmZLMT7Vy3Q1Kwqbao6cG0nmK7NJ6J4Zv/Zp
47aS+JPkZc52gN4Ub9tDmUtXzJhXNEsbhksmknab9CR5aMQsFbdsSr+6kdWbiOXYmHIRg+5lqkao
Yfk8F3rvBHDWbMr7Z61boZfq5jlomFNDa/Vth89pokyqeh2lp/RWx2wIm+nZtNp0twQZW4NToX2j
4XozA4LFg9V5KymPEym07HX9KMB/WDPj9jB08k1QaLlDsb4bRrYeDBINEvcALwaxEAcI/vLdbGX7
2Cw3GFw6i4KfxVxzRqhauumzbCZXqPqeEgyOCI66Krnk4pRt9zQVZc89kStbBaZsJqiEPbXtqsES
9qki4DJcuVwIRv4Q2KRBJOQr5kVHr1qOZDLacmV5UaXv27E9BAPru6p2jWXxdUaakGCKXhpu88w+
A6PshtgVUllstW3vyzHayFhEkr/u1Oolba1diat9RIcXDQFO/fDmBsD+ufbTpDkGdY+6c4J3No8r
1Ci9d8p4TrNbxMRe6OVtSgzPQPFWiprT6iT/atdYF+7MkZBHNfemhmAEdSDEIdmLaFjn+UstUwQ/
+iHGOrQRlqMeprjpyE4ZS05iSl60jtRtRHqBZXl8iBB9Bw9Z6zYuqELjtOnFe3OSfGF+LFY1j1Ut
AH21L9UZ3LXisQedUmtcYcmAjBr4GbMbZ9qN4MuTUZF2J8+e0Aa7pB3uq544E6KKN2nKQ1SYvlD2
AJPWeRDps+Bv22H2qqLaz2bJEwtjM5jhBb0xxk/alwX5uUWal9ewB2qV8jbu54RPXiS2BxvZsCKM
eHrXmlsrazbuG1ezF0HfMFKKNZfAvBM9G8JJdsZjuZuNiZZB8NrqEcORjbIyxkUc8bps0/RAEzHW
zeDbdt/iYBUbT2ZFKIeK4ZEqDU9RFxwxboKgtyaDO3pGcgxxgexXU65RZ8M65K+ZTgMt1/F2UaVl
J5VEGERxfGpnkktVrLFd1RhesRz6LEL1gu56F2j6y4B1Xt/qXpXuOxoU7LA/wsB0rZSYYYHPMpbx
wCPSxjBxTIT23rwFxXaJ5j159jO7O8xwSRl/1nDKoh2jH9aSBF3STHstPVTQU8tK3hhW/1OE411A
AEvYNnvycdQHJSVjuVVHNygKzFS7bdkAOVrxdspUZuDERXN1kkf9faoAwaeVgrpU2ldrAVrJ6FOa
fnUSJ40myYZDGMHUScFYglC7gslNVe+lknWv88hj4uA3DTKpUEcl1LTlYygtrInNbHQwPwdRhVGK
sYQI9UjLIT4JeX1Ntc6TS/wsi/5aDCxH1QSipfkZ0aTKBRZQIe2eKaid8+9b/tcZFoMjGVcitIr/
NEyBsvvn8v+/fP//jNeixktjnarKhvFL4/h7vBYx2GPLY0kaaxh00axafpd/1C5YOGHCyp+Y63j+
P+M13kkM17qJTAZxNDz4f6n8S/QYfyr/f730v+x7YrHLZllZn9/JfOugMVVkmxv6QuxQ+970MHJ4
DhK2MngTTylOvnFJgKOCXit4DGhU6BjI261UAxIztGqxZ+zVi9sIQA04rRFQiacQ9qLOupURFBHc
1tjUAq8m5YvfNiCkQnswm9ZretyQS6IktXF81SbzOOX9eylPaGH62Sbh9FCnGRht4slt4BrJx4jB
gdxPbIuZAfpk8AqII0uPONlUNnr6kEdonJXBSydpQy0/V0L60pUU3oywJrubo+9ZgTHVGTcq5k6q
jJcxrfflMH9QnT9x+r4E46r0RFnJuRHV0uNCOeM487HrdIaivjcQTTvypB3kYXyLaCwOSiwfcwz0
glp4SqUK8nf6rVgDWhrMmBzK5F0blTtBzZmRzOZYJBXupOVIlJZ2zGR1E8fCrSD1YJqnnwrvPaNl
hOvnuXIs/FCc1hr9ThOewCd/wqJ8V3tsNy1Ob7hdw5oO2cXdJrWIehjb3WaUbHFY6RfGRAbbKK9Z
W/hYq6Crrtr7YgbpKVR3OYYyrkSJ12DghNZ86KN8a2WnRes7G7fHzcRRO2fCgwLzFP/NezMNvGj+
kEqmu7C1jobUd0AY0aW2rupEZmHX1dCujOFqBAY254QsyoVqN3LwJi/KRY/wgTFgEYzS7Bex7oiY
xrjGVF7HJFthQRsp2Cbqsf6ti6dm1cvm23xtaoqcBQqLIVPwV/fTPES9E2qPGRbZQzb4EeSEama9
nf9gIg57yWjvhwnuUCU0k58kKF6H2p+q5UvT2GCmOoN0Ff9MFgTuHAtFewlIYxCtD3aa77Iq7ApL
zhCv60CZBJkOKTS+TsoItOg2WpK3MAqCI6Y32GGrkJEQ+es4k2q14EthKTuLLj/GEo2kFlg7QRMe
E8J3Bst0EM4zhMYWu5nqRwoDHxTZi0fSSLN4U5phxNXgrpEDjEvQQMTVQ0pEN6DMIoFEZfQgD1Ax
TVBwIT2MIZi6ITvJWHpxdu7ZFlVziBX4uv9rn4ZBPbTTZWTNX+C7M+jlSc/Mk9oEDK/ZsAl50Ext
PGSD7hL7WtgDVt2lLr53sv4YLlnrJIm6jaMSJRhXmC3puWHjqdfJl2yWTx2aCp3POAqMS9L9srGH
d1ND3dOB9rX8pkUVN+PLWGKaJJnGJjJXlySEoYpxStoCnIjctIHgQHM/WcMJMAygTX0oQtrN3gxt
hRs5WUSq5HsEuURr9lqKepU4P8VE5yvzSDQ+DsAw8DXkazNwFepRVfWsmf7WtMjaS+8lFWuVXC7v
/2+nKm3HtXDeSbAYY9rRmmWqmZ8EOfbLlpgBA68YjNSW8nOqDgGOA//OdRHWAfAwEigqoyL//91C
AIP/oS7+w/f/rovy33S0niJzM3WOAsd3/q6L/BHDsIy97P8TiP5PXSQbmX+HeRq3dCwD/lgX8ZuV
dfgLqoZJkqn+K3WRC1hx5T/KQKHb//Fn/xVE9Ie5uJLy0qjTMdiJreG0nn7Xbcy3WN12IJQvmfD5
FK986vE9vLYQbOPAG5RbPswbQ8rdpH0IJSK7umGj436McwjcsujMUncb7pfn6bD+KvCFG/YILEHF
e7WLvYA8vBJ0LpmZeaS9zEhi7FozobV0tRUhc9hH9foRdzYt5ah0BWhE5IspBPldfd04rtpCpi5j
z+QtfoMmSg8twUAEGeSbmke08wQFBQlC6S81J44ZROlERI4C3Y1g3pfIsjsEphaZL0x9LNEY2+2Y
6lH7L2jhqcFregJY5AtyHn6jIbvFspXyDFEcX9tBv+kI+dnzC8ROLC2jKGOfTUO6ZMexPpjfXQcy
bEvIKddcZlSvBUDB1cCvdQ4dFb9AfILiTVzeaLoH+ltl1057gqhF9Y64m5X4x0BCRYJob9ozAfek
NdlJdBF0rH7u+xRKNC80zg/h4FYg+hVmsIT+MFbYmXg3cnQK++CqTc+F7Mo/cu2kd6Bh+OF2/Ch1
9kx4mbrQKzsVOzzPfOISZZwJA2Q42WEaN8YzSSP9Y72FT2IGjY01Q/oZna7isAFIC89w3fhaiahP
L1Lr8doisvLcs+7b0YUxAlcWLmqpwwfBYwka+CZe7Lc3A9NfN8e7e8ZMwCaQ0F4J6uuvDPvlK9oe
2Kgne6Iz7OBknua9UILg5kDuJCcVVuMYXQKPa+bTghhfvsQ5stpydYYA0y4Et7nHcjuym3v6J2fl
8MOTOC/P0MugslL30i3iNzfwQ+8bQrRjefrXYF8gpdqfNGmsyYuf0O83g0Pwq/2R7vqr6kE3Bgqv
v6dDfIW1irfUqT0th9IpUy+6Lx2/PtWP8X458KLMIjvhlj5agSPcoVvRL/F3vqXRsKdd6Txg4nAQ
PgoXurq3/iZM4Ntt5XiG+9L5zp1PhMDOYE/rF3KT6TDshh2jlf1t3cFo1G7ia7z9vuCR4yeXAeq7
Ar3CgboUkLj4Wane8DLuQQ4O0ivUHIOgVebdffnduW9vMGk/Pj7OkH2Ju+tBouBRpx4BYBsK7gFK
ox3vEIBQ6Iuv8/DArWytRH/ZcJWX2XlZWu/lVNrdkdcJ9jD1WTVpx7Cxpy+EcUG5Tcat/tTedQ/U
N6Z0Xmp6WB6yz6q3m9ecOLDXwW/vVnFE9VC/YyFIRO3iZgNJG3Z7W1URiz+/pVyJsXs4w6uGCIsf
4MQqGDgOPrH23J0Vd/gCa+ZJb+94OYkFu3vtP4byPbhTM93rC6wCa+kkB3c593FbIKkhAqprTtN8
T5bAC4oX5MfTgYBd9gIS98Koev1CoEedXnJ9fVt67SLdsd5aebaJE7h0vzCxU+czh1bDXbYrdjyK
uY71td2+jafqvn+UnmNCvVD37UMPXZwsI2iHWV/NtCeYBNmWuM2Bx0IXg8ktOTCyLeSeCH26saF7
RTwlWDg8DR4t5Sdrme6nd9lPvYXZRrtaJ1jBl2czsrlF609uVelN7w7jsOGlnZQD5Re1kv/zJdr1
mQQv+7HwEvs9BPa3MeevWMYF71Zg7ueTthOe0b5Odr0HwfpFAYdAdaGHoOPmM1Df+bBQLqC4QPzo
t/bg14gl3sanlTFe+OaWWGO0NWgsoPYjf1q1EeEhPCQX6xYtN1i78Sl+DJhMfP0i3K0383qvr2x5
xIvosmp+lbnQwq/tqTq3qHSKc3/iTTxIu2STbOoTd9M5P4VvwQUmMKXkcUF6tT52K1kd4Si3LtCL
fV6FIUi17AeMqNzc66+Ka5hwk9huYq3RLvOmM4HngCwPy6t6p98Cb/2CEOEWDtlsHhlqqmm7OhqU
nuAZJr5uLzWuWX5PspvexMXh5GSFhao4+Uq+0LBzguaLk2ob/LthW9RPJX9nZpWPaiY+mJorPq7q
rRZ5z6pGWKUqCPC94MQJCVBbAWy8Sc/1Kb5azSHpL0a/aRB6EO5eI63ZhNxGdKEb3otVCXNZkC1g
DfmdPiqVRwkVbINAe8IUoLd8i92+J/SXkB75XZ/2HQZSCc3ka5eWLig4ch5qF0/VS/hASC2G11ir
z4w+MI2Do1F8DGieF68eMEGww0txmD7yKzHK6RtShF3pp5f0IlleMu2q6mZ+1Pftmdd1o526qR/S
S/iF8WX9kF96f4BEax5IHH4Tahtp66G+pK/SU3PX+uOxezcgNsn7eqf56p3yBSwUf2BxqXRu9J1K
3P08GMzRjnjgoBdhhyXI8nq/b+9yhTAT3yJ5bfHat/xtera4lb511/DQSjj9JvZzAmnNz/Cr0MHc
benn8d20i3cT93l7fgmQvyk/VuDRzBdP8WU+Ep19Dp4D2dgGqvgwcKsHfnSvC3aq2uboGODTnR0U
N1N1Ew1F6jbKSPo75cRCIHR+TR8Dv4THh/Ghq1Qu5mHInInBXhjfqFx44VjXPHWjFIdhv5oDz9Jw
ecdc2NZ+pidYRqZMOKuzEEXKiFeBG2peOMDzBPa6BNlG7R3lh3nhWF7yS+nPKJJI3UDwMH7OcKa8
2Ffv9UOyShN4u5UJTp49QkMRm3sDyZT5IHaIiZq3KbhFbAHyj7rjDJB7fJ+tVlrvSUpv4Y2xw2rT
qj3LQssM/+QuD+4DjmSiAtKPLLnqo42STj/qW1F1MXioy0dpAUbgjNdczo72Dci2Dp1cu0+KkyR7
8yne5XfRQ5kqUJM0r15UmK+ZO23zQNyX/eCEmbxLTfOnIbOxS/dZeAq7vT4eWHeOw55MgZK7PsI0
0cMqUdcfO0x0AgxUYZ41bGhMgyiMZsP81wruXO0rg2wyplZNKTcWyh0ygb9lfOlA73vxWxb2BkIL
Lrkqy93SEpx1Cna9yOBt6+gNxE1DUbiFVNDKGV80EqV8xemc9VyAq0sYrXwqum34Ue70W+U0/JG6
aTGB88N+r3/qL2LkZuJuJiTZsU60gEQezxcokcCU4is6hXcs5qNVbuK3R3VDqMw+3cRueK8jDPXz
51pSbMP6kl7VW3/ITtEeHNW19hVPo48Izal2evQU4QSE021yiLfqQ0IeGlVB3mhOf06u8DtIDVqE
nTQ6wler7PCi5F718Ome3vDWtpmgpV/ZxkNuq8yMdiVBltoZd8UBpCT0Nd4DA3nAtF0Nmmx8sCil
BE0bYL8WDDNbu4iwByCFHUzDJvrnvQcyeFXUy8pu2qSb8V7fjO4zrRIwxQ98rB5d92AH5/xBTEns
zf3+k9/3q0OUPFSHBk3PuI/5d61t7cvucGsex0OrnoFdUrfb1gRi24snOZzZYGjExBw1J3fnXUYK
ut2oLjkDCpPvfGuxLnqJgex3wi6IHBYP+/AZK13MuYXNGi/sEOEsIYwUuC3e4C2gZvKyu/xYecop
aw4thuQIgoTTIJ4U9AqpO+7a6hkCHh5g5p3B8XQfb9TnhWrocR1u/pJ8yAja7tiMd7k3eNku8eLN
/MHbFT3K4SuhqruJetwV4iZAV7opD1dkYKntQseFb4CNAl/w1G6QSODq2l8h99mqjYi8GUqxs4qA
RIKr18pduvhLO5BcLpNHEKn5SRC0LzkBf8Ru21a80Lm7OzqFTaNvv9bHVwwZODDu7h73+/vr7udp
dA4voANIqAzySe3xZyrtwYWqvM/teR+8qQhPGYGOFC7rs2r9KWaZtVl1rxKyLSLuuHNesFDfGLZ2
lrcjYtLipd/jxeituuXezhxkGqg2km3gGC4IDwKzVc/MEblJGQkinnnqLRlRrP8hKcOt0zqXlUP9
bGmYNNrJo0UrZQe35Lrutc64jeX3MDDvnfL8uP6YipNeVgjM0/aKI7rvjf2I1tlunAaf+2uAxmxf
oRBJHVzIXJLmMNYmMvVEqOwldjn4aYMSr9zgj/CWf2JB7cnuo+Sh/4B3Z4sPgJzlZr82S+V5+A5I
ZCg+ZgRyqZNcKx7GcVds6ROwCmIIiy8LrKlSwZ+LaJqfsdnJS+EH6EwesGG9lRdWUK6Ie+VuyMvv
fVxRfegzIDls6TluHCUVBtSdy1ot5iDdsbs8gqPeFH/9MtxaJYYPngJ0V+aYB008QM9I3IYCSQvV
OAOTVuKod/zNg/Cg8TaLPI6Gq9/4wevn6LE9tB/w5LejjQrpI9siqkHiQ114Rm3qciWPHDrlwh7J
TgNXw1nf3Bi+lNjXw3qvXCFToCYuPXmrbisk4yZvEgf/qhSftwwTu5ovw+fFD+lZftY/1MNwgh+9
PK6fSOaRE3ka7ppbdXsfj8WtfeAtdmlj3rWn5AB+EPKO15vZNzc1iiCZ+xi3Wm9991O3ouinfGKx
G5/hpInPPHrneQcoWGFA/7E2aSnPyT2Px4Et+x4ZnCvvTI6BypUP2V7/wMNFgbkk2kiLajLUul//
PcuUx/vIflwFSRRAnqnQ0Teiq2/uQh4udYPNi9u8K4HTfCiS56cnZkHXcgxH2cY+/p+EHbMd/Gmw
Ol/rnlvWJ2rPtAZOehLjvObot34nvMYbQ4bhuqW0V/v5OcBsk1THncxheTHV/dDT7Fgw7YaTwZHP
27HNHlmSlyal2E61rfKaP7f73hPuza25H3zVI+JNO9Y3qOaxcFdcLH/kJkcrdaLuHX5iN/Ey7l2e
4L32TcTZWjozbzmBCt8lO9mFq2dne6aBvdjZwqVwvoD09/VxdE17cbwjf9tuvOoHzznrDT9YB9bC
UdtWT6Qk8MThZcozt3jRrr7cCRGBmFrr6FzEOfHgv7aAEakTjnyO2Mh6MQLkB+KCrO2Imo9dnwlr
ASWdxnus7I0rI5a3ZtDP7sS5yW35Oa3qzOBOccik4SRD04AkeuIH9LsnLF5l2eUh2VTXGAcb5hlu
1dRf3rs7vHmGa7EviN7c1ufuJB+KE0DuCVsFbk+d+3fY4C2/N1jFOvGmch5n8pDLLXtl/xem+ffA
2cvfUbH/U/T0V3HRtf/5H//I0VSN1R5DJR4EE1HzL+a6ZSSbqbxYwS6+hfxQYD/nf2fQFB6RKROf
DqkH0/Z/BppKII/fBYuZ2f/6z//Acl39h+//DZoqf1MwSf4NcP4yUv4NmpLpqEFgsiSW9n8kEmnk
/TJbiwbeyojEtD8QidgkrrYm4Lv4yvO/f8k3jx/xHwDTP123sm4a/wCY6mo8RUXQRv6iqo+5Zu3i
8kknNyil+/SDSZhnwLhuEJwkJIk6lKKtpWnbum+3naqdJoW+ZdHRSRmOBaG07QNXpIWttHJTacW2
hmjXS/pJzqP9ErTbsCCBFCVLheooUo8VuGrlj6NpD8aXIj8N8Qc7H8wpPw3pR44ADYb+oKnZxkBw
RfD2VYqbqzxY22mYWDWNZ4WleahHN7w2CSdAyFONvp6zHMvZIaF0ZlMJEjQlqK3abCuSe9DPFLFg
uciG+GVkNzrr1d7qe+ze5cg4pml1mMzuvrSQvVfmppVi11LYbRVt+ZJp5VGsAj9blHNVNo/4ED8M
YvCwyKzheI/8Sov3g97vU13bZFb9VWkZg5h8n7TNk6I2x64xtjErT5vPdYt3vjPqDMHo2pTmiGM+
eeUEVEHM0KtrGAgeATiSC3UYBm6cma7e94WrdCAtyOAATeX2FtWYWxnkflgPRHAdLYtgc/yV3bp4
ztr8JBYxXJzcL43qSGhu4ZKF7GQzdiwNpXf1pBkvBJsveuuLAyZOU7jr1rj06Wua8u+xLT2p634y
cv1GlEdwtEB+hP6+zuJoK1pIsuT0mgSwbDIaEE3+iSdcClIEa41+6ONuO2rRoY2kPcubnRU0JyMJ
fCnWrhEa56ihK5iarQI+lxcxVLSR0JTciYNlk0X4ruprK/KRYMuVs8yMY0B4tLCK5Ux9sO/MnEaD
TiWjCC4CDrGI5UfLLSKI1nlyX2rlx5S3W0JucIfND0nWQS6W3F7BXipQjhGwWab7LZqiFmw8A1Fj
qzYr28Cc9yZKiFbAe8qEtjxk/aEosA+PUl8GCyQ4GlcWCly53GB1ucGQ3im1tTcbYTvzrwnZcMYu
jPutO4kTEFhjMhCXoluyDRa7+L5UJQGHVhWR4WD4TV29Vkq3b7XqpRVNuxGVp4WXwyobbZYADjjs
6oXtxbAQvtyHO1lGPpSib2/Qdka6NyPDUIL5pi/GvV5/r1nVMK2doIguEygPuQa7Wm2f5YLhJo5v
mCYfOtn6TIrBN8roohihYzCtVQQUKXG3y4hxCVU8YayhcmJRIZI+hgGbnOBiXXWd7V9kXRJJeoPc
R+4cTU8XvOqTsa0ViVBj8ygqSbqL4uZBqWD3Dz14Q6RlMTg3LDZGE5ErsUn1dsmwweYs3eu9eVML
48vo2IiKmIxF5HbOkT9C7dpYOT15KjxVTXLIRvlgzqwY+DBR3likqUTH2Ay/lybwxaQht+48Kj8T
BpmlSXsTT7vOoDdD7p4kkjeVupNVAFdZcG0h6otZTBhFtl3M+qVOurOR0B/B8QXlrE4dcq9GHTdj
i7dPCQkKD8qGFAMIRb+uj41RI4/7ngauIoY8F+UdGS+2AoFa7iNI++LBbGt/If2g0rpjGBbvfQE2
Q1JU0Oh3TaodNDAzwrhfMmne4MvstaF4tri+geCbookKp+FWLNj3Iq1yc2hpSQvsZizh86DC1W4L
4n/qetfhIVA2q3kwH8hSSsCzyUMiVodYg9OfDyxfkyi7ixMEuZFxKlRon6VlECYl35vKF17vjRNL
bELSOoEiQv+bVqBv0Qtn/l4TzOd4Joq8WAixretpo2awwhPCqpLq0QLvy7vcNdovMaQVHqtnUqgu
2ljv1KE/BVL3YuRfZTm/1AiSdMbdsDW38BtJvb4lSXuI8XbCL+5HHwtHnzMvbcPPOjK3bOsPGZv3
eiRiidhxuyM9UYML0uN/iugUh++cVluOzxEBSjOTgIgFOBpAoSRohAi/ZDhC4j/2YXfsmJrNTvXT
DOA1la/KwnjLKkvIAQvQouJNoL/2Rv1QJcpHE0/Qx/OLOKpHQSMDMh2G+zLW9haMGo4+llVKCF+O
iD8jvmq68BwH8RGnSWfu1K2ipreUTTmCFXOXSsqm5tbQQiw7pvcaK7ylxWMkLZwMBWCGeDRZze6Q
cMEXrCE75tprOSqPcYiZBRcrS8UukYeLWmTo+yvGXAgxkWIcOpHhUWTzby99+dYHGE7UximXFgKM
Wos9iAZyreSvSiCRxNd7yVy+69awDWTRTQzNNUZsa0z5Oa31TQ6RhNSs46IRU64skAAi1e8HhBBq
72Wzejan/hZM0rcpCl+mNcN8jdXNrC2vUyL6Fehx2wRuV2sPUz9+JUp63+bhs1hKu2rVF2QzfhHj
IdLSbUKmScVaYpYK4s6i5KAWSF37iKIpb6KpPswmEHj0ncztq0TQUmqZ1wokJYSgOOjqR7/kT4hF
EaYsx2kk0pA7INJE39SrtwAT2FwXiToh71eNgOcTdqlRfY3E2JfM9jzMwTEaws1SQKckeXaKAnBl
BfoEZj1BhGpRJd4FvmdB6q4h2AnzvjQJ6MZJEou73g3WiC/VfND76WwM+ruQYrzUoCy1WAXLsvYk
Lupt1t/nsXbJSQOFyh67gfMDiRF3fnO0ImZSFaRdGb/GjrdAJCJGqmZgUjk+FMwlIoOZmgeVj3bh
pAgKlpFa+KZGTLvBgmFU3F3jRrKFtPsE9T3HWfzYtDLLzl4lcErcpfO0x3x2Y0mJH0XQRQ0KcIKR
bmlwBudBs51K5X5spft6Vrfm0DzIULj+fRt+yP8iHbauYJa9WgH+E/EAMYt/bvj/l+//74bfwJiW
7ANac4JYsJFdyfv/3fDzRyYMCXTxv7J0/8AcJGmFCCgDF1vYFQauFL+FeZAKZSgTomIpoq4zJ/xL
DInVb/dPBIm/XPYvYcEf+v1QTnNBqwSAl6G6HyfNUxB2MaLYSS/fT1V6IJH3SoDadjCTzYxjc5dx
giaIsqSquatUClJrYIrTTsBwMc1b0rDV6E96MW6VSt/JOrTlKMWvPh/GH05bwS6a7BqX8ksiKxtV
yF+UMPaMhpRtBa6yNLTniZhIekGyvpVmfJ5QgDlTcNKV2ClU/k2kfHYvY70TzdsuDy9R0h4RGb0Z
DdaqEhYG00BMnq+touUOJxodj/kp5enVMsp3znJLJDoNNcEW0R8BSUO2WUzxQWWJa+RbbYnOBbwA
vCmm5CNcqleJiLshOZklC3+U4lX8GUJRlOHbC6+WCcxuYvpG9VjkEEkYhlKChiVq4gfMGEA3GLOh
fhL6EHH0lzp81aG1kYzRGQY4FErrVm3lFOwwKhTV9QjHg5gCFn3FIG4t8zGhWkrloRpUyV2MCYui
hMYFR+xrluZc+Co+HuoSK5nloSJdwl7Yp+WZ+EYi+V2cJiA6VXiORkwm+w5SX2qFZ3MEHLesiz71
1zEtX0SQlrBVD0I3fKEFPiTLcjKA1/NY5ICdgs2QRtt2haJUhWORaC3oFSUW6PT54lgeNBJ7q9J8
5WODxlweBoucXmyaUDb74uJpomKXgezP811DqICevct4BveslmpWNslkfM9FAsIt6T8tekOnbmo2
JgllXFOmp4yWXtS1x7nPT5IAvzqcMzefrVUUuJ/EjRzDiY8G+I0RQ2QrRrs2au/kIbxMlX5VzWUr
ygSE6dGdaDXAb1BTYQTZJij4r/JQ647cj7cE0p4oV7As1IqJUy3uA/RUaVP7wiT4IguxZsn3YtrT
3qRunakPghC5qXkS2bU0mnw3SNk2EHAsxmeqztm54MJAMBgIafUsVOFGYcnTlfIhQglTj+zWsb1N
hHZvDKLbE45oy7mISCB10z44DIbwUC4FXpMdPrmI47mXG9oNqqA3EkfUlkT9SP0uDlapSbNfAKdo
Og/S+B40RIhWwcs8Ll5s6W4tKOdRalmZKh9Lu9xpdBud+jCiCbDyxDXb8S0PCww7K/FWUsEinI/Q
2zMnt2Kyw7thOwTzDveUk0TWkUb6369YhlK/D9Lqmo3KFXImI6x1GwrzPIXNJhprutr0aQyCWxHq
j8SysPul2mZIJESGjh41m83b+dYo2iGc5dSVsug0L2y1/n3rD5lcJsCPDn0dlfY/S/41qFZ/rj//
y/f/BpzI9JKwPyfRi/8RoAV69BtwWuO+LMIYgKN+Gxn9ZunpfxMtRSJFyAIR/DPmxB+tmBjfRi+z
Fq9/pQb9MmH6Uw36y6Wv9rt/xJzUbrKUfI7lnWIvZ0MCQ/4v7s5jyXEri7b/8ubogDeDNyFAgN6l
zwkiLbz3+Pq3IHW1VKWOfqGportUpVKSmSSBe889Z++17eQRROI0nQXieZ+FvcLAocHQq7G9OLSg
6g+Yt2/TI8h0juQTcls7G1EXsDSK9gARkFDeeDs+6yjwEORpG2vffuLOlbBQ3Sw389pN4LX7RYdE
L/mh/o4HOHEMZn+jqy2UzY0YwYvsPIVZAK33bXZMkAhWV5hzbhavB3FfEnCqMrKr6GvIa+3EPhe/
xyUdFw98WHzHwBqumEgy3qesrzkzbSq3v0oKE0Ga8cfhUimrD/B4ng6r+kXftisOj3Z71N8ldj9S
9/DzAhqlofU8ohQyOL6O68Lh5/GanflgMpEqGE2JHsYXWjfn9Fm6VO+yehZ9G6DPP/lOwv2JXBnL
Bb4M0gB+e6m/t8Gdt/bt333a01v29X//z3K3cb393Lr9y+N/3EkLQ1rFWKrQ1MS08aeIATK0IUnh
85R/U7T+1tX9cSfRohUVYrdlggYkertUjn9Uc1R3P5Gn/0bEgISx9JdyzgQ5BgOCYBawRFDI+FZ/
vpUUsy8SOea8KYikYqxn/5yWLxRj30NxgtYZb8t205vbpF6pxxnhf+S21aFnTLvg3k8dGFAIMP5l
RhClnjTHjJ97f1ML24gs5vSVDSDInLCjc/c+099hIDzdwv44KFD0NmKykzRwXxsROhb1XrGvgzel
POKoIJ7gWKUbodya1BrQmzDMLf1HFJWqOytruX4XqSRn5SbSYWXgTUYVhU1R24OwDkKaIvVqFk85
ZFXTA0Ntbq0eRK16KMARqqdx3OrDqdC2M/aB7vgYK3aTebqYO/EX+ZOcppvIKaXncHzJk08RhopK
SDO07VWTYf1fww7L8i1JHf7DaAANvNXqukIiAGM+RW0C70STD8F8roGODg+x8NbAOomoea6pRLe1
dnCSmOTZU9TRYWUSpGL59qoakzhzIMnrhIvWeWaygQHbpjYTU6z+OYqMEQ2hRS3yIoyuGG+TYp8y
Oadc7feV6JUyhu9jV+yDdKuW7yZCdtjeqUugNE14R/Ex5B/gC5abrFrPTLCR+RIcGKEU4y2t3Mbk
WKt6vrVOY/Zaqof2AgKO7xgwvNRLW6caD/sS7jOu1iC4CtZ2SfbNd8iHWGV9/V4amWat8RP6/QMf
iIIAJrIZsOfNWlzcQLsOUclHBrSYRZnutnSHvc0pjXUofJaduZIHH98Gb6TDiVpIXVPZDelG1/cJ
b9921nFA8lJY8Z1K3nXaMybiim+e0ZCL+AVBAbhcb3xEtFlEp5q8aERGyjSiJjEG5/LU7zNG8AGG
fyKePRiXAmE2eBej/opnT04oRq9Zf6bT0CpOkHrIeOhyU3JQk2P5bcMT7KYyuqEmJvVdYd5pHuJ3
Rbvm4lWxHJGzclDcpGIrWwchvZbcVrx1B/2ARM2CHMrbuTGdxMPKJ6zrvQ78l52FpRz0lo0Y41U/
C0ciw86Kh57m1TpmBzSZCExEfnUHlGaTufGfVXfVbKNPYye72JTtfpnZetl2vGGTWFUHGiBtvdId
xC/TZ3wC8kTQ1q7WMRPC+1kNl+yjk1Ymkk60Ls68IYpxEapzDwwr82Ld2O6O0i2joxnriAWIlIR2
ficwFa6chh9H2VlegyqrvGURk1LBMyHOQvhcAzkPVvI9NW34JH+m7yIblXWakJIctXW5HneIOA7G
NX1MH+luuNIufeMMEt03SNZ27Ro4iac6Ov9L2G6ZWTiq8/FE82+Fxdad17obb8wNde5X72lMTlUX
WYQ7rg1PQxsWbQHZebOnIlM11uIlOOIEXcvbepPvucKeOJhAiM3tuEYajrfkQGZbOK0CWix3EOoa
R+VTaGAiN26+mT1C3LxxN30MLmyqQ/6d4F7z5p11xGFNIogEGrp2cOn0O5BzJ0S2brBVGePWSNU4
l0HX5WK5Tm6G1id8I8XdHXcKVtRoS3LG8kzpY/s9TqsZaa5BF+hQoMl/k7zwEbv6gQMDFyfxlrRo
7udr9YHuNQ7tWtv15RMjMKt9zIztZHjjpyQ54Ufu76F19K19Nl9G76FwMobHxnHIh7UZOD3Sg6XZ
HM+2H25N6am0HLzh3UuI22a0yPqc34blu2EqHQd53RUeTeE+g5mOmNns7ViQ3Eaz1rX+lt9V4TY+
b803GnYrfO157DadkyJR209feXCIrsj9G/SuwaHAjxO3+2pe+yzvBmrQZoMqTgFW/ibvUCXqz/DS
szXK+SpzEJR2mVMp9026k3gOqPLGR/WofeDWkT7G5+QR0DPZhyGuxLNynzxl7xnCfPwGn6gzMqpB
/eiLL6ZmF81rjERkxpyu9AgMwSFOWrXSRWxmiCp01BK4eu2y9mTxmfnaamA2ozFrr58GBIxTCSfA
PCJaDEHCMDRk/u/XzwqffDNddOOxU29CCrDLzt2sftaNNzN7KQ7KDIJSd9ued2/epFPwqrXTR45I
MX2ZU/RPvJGaVNowFszjiC7UQuduupaxjo89wfF+tw+jK+rkRUoxP6Lbxdvw4NPuCCTH98t1110z
A9UvZSwZiM/KG+uSbyOuwjBivcSvOjVjuySyrIoX7XF8lY68UPl9ecXacXif3pO79sF/B3G0nVw+
jSRm4YAC7sw21uw7MgbuADf4Ffufmz9swp38pKJ3RW6Ackg+1Kf2bTqIB2Wd7+bR7keS/mwV5TOX
JsCWVxWNOgq+DHHshMpiZLVAsT252ClYpOLr8G4Nq/gLQS6YNMQ4zVPpxTtJxwjP7gq+378R/sgV
OeyDs8CQygc6wPPSLJlITUkg/+bImRj8orfZWJS9X4Cj+V502D3/jOAV4UZ2QWaxne6CfsN5Fcbz
Z/g0XDjIYoTcVIPNWVK+TJfkIByrkGmf3T1zq5OgcUTkhGMMl8QqCWzMJ8Nar1lW/c+vp3Ja+yAQ
y3eVjnjiE3AJAq3htwG6NZm94RAdAD4ymV3Bo3qZX5AVaS/pF745r/WgZJPoIrhhs26dmra6vjEN
GwOJ6amiFw1OuKVsEK/mA8SNZLJr7HXR1aSUj2glJHBAT0m8kxkLluQXgSM4DgGg0BVIl41yqZ4w
R1pbtMPfwdkaaHqtQprh/QhcuXxFr+VMxX3IIaWIbeHeUlbpka81tMuEOmxcyfvubn419/muvMob
/oK/bt7Rqukj2ix0gC/CCx8wtUF0DtxmA/KJmy3e4MsbI/wwLJgW/bweMki0GrbxXt8EZ5/vH261
h0VqpD6PO275APnWXm0dGScnLQ8VIyeeG1t6l8TVuPdfkq/2KX+nR87mRkMeC57g5afysTowe422
2DFZbqstaY4n/z3rjnJxDKKLFLqjSGQUQ0xaA15Y7Gp/3QXrpzwSXkkxYgRTOFWigeRoeLWovnFR
9uWhG79bMFuJ/zG0d3l/y1NeOBLX4Gqm10E7avH6H3wiosUmcvbgAMKx3dT/P73tvzoA//r4P3rb
HKB4ctBz4CB+wx3/0dumqY3B3YTHI/0EQqZ/gMmPo5epEgap/5y3w7+r+n9cg3+LO8f56tfz0E8/
Oc33n89DBa2tKoOeuJGcNjtYMw6vCToFCtpRXzfEyY5u8WxV75HFeP1+RI/Q22pw3zRMMl10vpmT
YgSEeAhlXL5vL0FZcujmAleeZoSelpNefE+wHF++K7jlK/rkoRNmrqUcBMrlglQH9TswHRHmg0oY
Io7ZHR1wFuhDsrcsxKPmKhE+AbOXMNvHD5Uuq7mLLxM1TXkfgIHhyFHuOWwUSERoyb4b0T4gsEZZ
A4G7NkA88l17Ua01pnSZtOCjsJfBXq162u+HUTu0n5yCcDF247vmuyN5DdleCUkXvmIQTNPKq4fn
jM2RuJ2DuJav+sN4UZkrY51RUFZSlKVXBIwYiZhnp89R6GKoPpjwLtEnD06Oxt9gtYA4Vlof0nW1
RA0cxG2U3VKf+NtH03i0RFuhIsjWQLjq2h39NV+E5Sf+jgS3gRuvMIdcjbfK/G734ZOJnNzD+sbv
lL0o9623pcimk/pkbldg8axbsKPQ3aYvAIgIs0UUIz6FGHCwbjnUOxWRHdrGQKHOoAKzNNQ09ChH
2CcPtHJ8qtjwHam4Ag+XJj40HHwoxU29xiXt4jvYuDHAAVh9WMRWiHrRTTOXkCUbS4fBmY1ZpLIV
RVt/iB59jAADwzRECTTsOSWNuIDQPQvJA0NhuEcWbDBOdMxmD+pjtJecJexieFXXuFdo2eI3UteD
vzNxVHEuc9T70Lfp7QaDrZOIlz/IW1V0y+ZEPnP4nosPfI2usNsNnISjq5BBWrIJP2Drl56aL0xG
FP8As2eWfJW4AI5VHubzoaMUnj1/kz1TdXYw3O7aFexjDiocsDyf+pd1XVqrLwJ0g538gv28+dDo
N6O9hbdjORgVCCswTgw+RGMNPIiFlylCUBwC7TIwy+4fJZQmqqO+QMLfJ/He9G/gELuehAOcLcuZ
wU5oRNjthi/kCXia2nRlNM4kRFw6FnEf26JxQoWDLT78sNYWgW2rgc9f3hABjUeyAM4XkRgYWXyw
3EoosI3V8jXgUmKbcyys4BAfL9ZAdoL4YdpGHYW5vmj39Q8rOL7Irl9se+Ng9Nv8K+CQsxwg0G2H
93CzdQ2U45Ta40mEYzyOXBjodLFddBtMqpjDkHtnG+GNCt4H5Ldit0WtOnFGRDKK4N4pGJSgvA5H
FODUC0j5cxu9ZrqZcB0ClfUwqHzOtOzEQ+WqTHa9clejYG+80byXfFsCKeHV78mR1HFL9bjOv4x8
ebtGvPtH+aJvF34sTIaTRSUWLn/gCAyDcLOc4zKoxHfGOt2bh5n0w/ew5MjEHWiU3khEhC8/+eLe
SI6/v+WoO4Z+a92kymPyUdK2UIkuOc3lTq0eYrzRxivGrdC6JozznqJXLqx9Va165YHriT80E6xm
3HL0eXbDA7YXLj0SC9Yjfjggk6vEs9ZQj/kzbQViYcYjHg5Xx5ZBb4rWDUEeotNadvQyoM/5BJfn
YtZaRPGqW0SOeNC57GF6Yua5UJTgmb433XDf34pN7r/W1k58bd2QpDP/uqQFtVs6vxjtkteZJBJo
I+JWwkjduyiV3CW4BtDuNrWbzfX7szyWV6hHq+kpcvJrjWNnJRyixkbIvwzXT2q51mYU9VizADK7
wTs24nmVlOs42IyhgZVCu4RHhNBqchT0QzXdCj677C3HvLVknrjo4rX7+RI8zXfDlTbC2brzj0s7
Wvp4xj+MZWHJGsJ0iq6CX4QPLVlPrBSr4LaYXy0Mxll1J13QdNXIc959HHWeSt/hprwg4DK2PY5K
pyeGgk/E/6YExCmEm0WVHjh7JMvB2nzv4lOt71KuPgwHj0tNPWGfKZDTRTbWLJ307sW/xYiv2Iru
/C1M6+DSYfTG9NfZqAQP/h1b5lE9a6/Fs3Jc/KHSyXflrXjhvIoXqPQKvCNccoUTSnS/gJSuxEu6
l+8//I18h5A4f0VYXumEHKmXaal/MV1h3tgIXzpHAPrxTHZNZ0w3mnRsE2rBMTwqdBiV3UJkRCLv
BewGaOWjdX1j/ksih/4qXjMU7GSrKEjZ8ZQkpDVV+5hSO++2Wnjq+cSDAZrilS1LIK4oeAppQbHf
06EXtlbzwtZXorthhja+V+ONf9Vpz2iHXD/IIrKjb7prKf549HmrkJXvResPzAvbYj2/FoxAg0e6
ipxZmD2QZJxB8GBdsrNHos7812Jay+OrhlnWM48Nb85KfW0/SA2g8zdN9ix988z8fyAhjt9kjyCS
bXzAiLKZvGJjHKx7laCzR6PzVEry2DGo7jE4lN2ihnRI2FRo2sAVw5i+qM9nu7gPPpvM1r77tyW8
ZafMa5QyooO0HHxocyYDWcYjjqm0tUcvggNL2IDNEY17i38295F0asNnjagTHaAatxwZrWs+uZkG
kx6s4Nd4HFmyGu/diveeQITpNr7QMzbrfWRc2wHs6ZaoAkSS/NM4zMqu21bBScCp3roZEYTOlEEf
dcHpcuTb8WfsLpwu8TaEawj/9ZFtSQZG5iiE1wS43WzFQk+4ytjvCN9STmIE+QfpI50rbtOK4eOR
Mmhi2eeExuei/KO5lwqB64j2TX2JKbaQov+PTGVAzL8MPKBt/Pr4H+W98S+DBPn/mqlsLEhMkdk+
D2ccaEHx+GPgIZHpKYmGqGm/a1T+NPAQZVXSTGYe/2Zi/Z2Bh8E3+Wl0+NOProgiQpk/zzsk1QrD
ZETz2MriTg2/R53gv3ZwBRn2EEWeNMwPYygfkvgLGMk6LtnYk/xqaSjESsGzOozGiRtImN4LvXVm
v3PNiJO1uJy10X/i+RdIpKq5I5upeMwSms1IPqJF7qrIyXM5aE7VNvsEVUnbk4tV0ptDlDhpF7X4
CsPXwoROQxQ9Guxy3rRmv54s+b6eAeWFSshGN6Ix0zgtMRWAOZyWvR1l4VFPrHer0D7MwHhPNEcu
aaIg3aY5TtK7nIMWsMzx0Gb6UTTDF8Mfj3IUb61i0Zp1iWsVC2xX8Q9NGr9p0dbKtGtnosodBQp3
2SS/r0VlpnhNQBNCbF8mNdmGFOpmIAYc/Il3o5pN5+cOfpOOgsYpljczNLykyz0pqB5q8wTozmm0
wZ5E8Wwmb1aI+m4msioxGT3FuzRhktN/a+p0T/SLl46xyTRHcYYUwUOv0K8vAVZl0UnsfbdgiFKA
T1HK5qzUFfAyC32s2MlXLZHtIWc9iwzzLQ0sSnEdxpkRE+ZOCYVXIDdDN0x00IbBQRL7wxiMD22g
HxqSAuxej71MSBYtRgCwsuzXbZXeBWNDUF32as4sb6IebwKJQZIl3OMNIKMCozsxGKGor3MWQgt4
Xyb3t1IkUzSgPRInBy5+x7RYdzqFKEfrLATxbghwJ2KBmlt6XuFL2H5qZDIlxTEXlOu4LLQEtKpF
D2ss2PdQQmLzLUiDs8iM5B/cmyAoyURoAA1XViRF5wT/PxYv0PksAT9Pa//y+B+Ll0V2r8ggmJmt
wVqk8NQ/ehMWgfAiSjykB7qCMo9148fipf8LUC+fH6ykBXwv0TL4Ma0F2suKp4IuWjKalr7F31m8
rF9TmqD2/emlq+ovuoe6HCYxmlpxwzDLjQgr6nq0YF3M2AZsRpoUOH4t9UHQE1tGVyxRvPSi4fWZ
/iTNwR0ILLtDsZfO8WOe5CdQTW5Jv3UuXseEe56QE6ixmGskon1SCzIp1/OSRhvi8kNvlvsmVvZr
zwC3JJzIVzuU0RL8gA7VdKqsWNd2AvPYVWQaUGeLU6pz0prxpStN6M6MJkGN7XrZInFIdk2WnlDA
JYjyCqNGXutk9BUDnsb5XmgFg4OLTJ0V+J/NKNO+m8aHbpD2skhXEtOMGQxYaHsiLbu7QCK6TL3l
KodhYc7vZyRnSjfjbm/LT+TKbirXn75CZhA5QzBkufFpoqT7CZlrk0rbKuWMA7f3lQCjbaSqd4LR
PyQRYYgg77oyf48kQAQCgIPfcpfU6NKWSxpQC5qiUJkMNOpFbiHwBGZa3XwRqHoao2EXHEVMoM9m
Z0Esnb69sVpcsRVdpz4/+UW4TxN6/cVchQbgBJUqakTZLb8I3OCFDjBBJZ9O1G5Du+DdumkzLQSg
2Zj2OTlTVqw9Z7j8VR0ek4iigxrWIkTDBxO+6kwIgKKhukLaEFeyRB4G+rDtVOYBc1veekmCCrBL
VZ4YiUwi64dQa0NcyvqDVNAITqmWstg/4XU6AuWDNzQxL+5NAEtENOtk8aJP7MObahJ7HAB71vuL
ISLY/27L1okicKq+SfouvLphYoLbVeS+YM1Ux21rtk+GMrj5GG00vPAwtum31PScIgaINeOLlk+q
bnaIJ06S8Ko0RCVHiv6k1BGL/S6sbqqQ32CMHbKuxRRggCopjj3xAzWqaoUBI33p+J+tDlvkJqqu
gfhGFvwb5+x/rZIAyX9ZJf/6+B+rJBJk0UKfjC7MABCHgfBPq6SoyCBMpf+En/9nldT+ZbJKmkuV
h3xMsXjUj1USsyJpYMSbSIsL0tD+ziLJ0vtLhUe5ughtqOSQtaBo+YVsLtS+IddVQ/ioqbpDN7+P
KUY3bGlGqj8VarQfIzogZcwNbKjfIQz0VQm8kXJtYCVcUDGjowcZnhwGVLqGeS6Q4T8DW+qLcd9I
uB+0cjrlCSYuDCHn1NKNjZATKOvHb10yPMzyp4AxBUuLE3fHZKLTl6CnHHwL2HN93zAvK2YDMQhS
NZ0AVEk/xJa/6vsnX3tp02CGHSH1TjCruCXUYk3J8in3CRZEuLFrRQbGHBrfU9iTEgmULNsq8sM0
MIiNpLt46RziAGzM935GvNrTkDCFl8DENK/EHzVDlViBdhm/kDhFNwu+RLpRx0u94Jw1Uk44jrUz
YI659wSRyRo8h2ofUrh04gjtSdpm5rLlmOl2lPS3YcDiPkMZHptnfeZ0m0BilCSm4/oDkGemWPp4
p+fxsdDMmybFOzXgDBfH73qrvKdkCbLiF/us6ymaMSgJ1tUqYWv3hzpVj5PAjL5rTJsso35+tNqR
UpA+50xqUzodopnmh4T21heDB8pcbzaEI6rmNYajHS5NhmzQSgg9Fb2aPpCG3C6bzlHpgwbR3Ila
MK5AswXDSzmHV6P31wq7g60PKFLLICEnHRJcrfpkRkkkWdeo7rRJ3iaJcFaD3Mvm+VJN2mce5l/C
gKqlUuVyN+ZMmcTE2OCTWMeZSBqxtg1kZHnKfGib9DiBvo4ZT+UxxvxCpm6MCCxVSJsyzgx50WeD
LA1GRwhRN/nSNtfKY8O7XenJUereuv4rrD8bHZeOTxaEgQShOjYp4h9BPUxiy3EbnTuahBFAV49K
t2/An02GG1QkhMrSramw//mDV9YKhp1jDoBcxVxlBNcJ3raOECzDSDjNj5p0HmrBDklODFhkDbak
ABe5lA/MSGk4of8YoGSU007KPyiO7ABVe2juB971xCAKre5WFgSN2ZdxgUbOaAikp0meMueubHHR
xZktSsPWqm8j3ILUErdTdUdqB/Cnci+S8SFV07uSfPuJsJ7TdqNaHEWiEH9YmnIByju15vodijhy
kczh8dJnRNRjsyl4i3ETgRhXBJmX9TlzGBNyYH/cbbXGfB+ZRchWF6MF/efW0aRZsOay6mqsxwZZ
T/+7jmZV/XmH+C+P/2OHUBdV47Lc4137s+oR/4pusi6rv4mWf/aw6P/SyMTQGDla/0Z5/meHIBdD
tTDDSNT8v8en/q06+tct4tcfffG4/MnDEkatlJQqKWUmripcPl5i9ju5086VAp6sN7V9N83viaXA
tmhwhjcKF36mtm6dW2hnKzBn6iwfcbx8VLJ+lIzqJZVlr5DA7+jmLorPvp/da4hexIF587QjqAWF
mVVvVCk7qRk4E71dh0lI5ciQPhbSu7hdWrHGXWyEe61tmI/EkP9L9dkIxe80EDajdsbZZsJEjgRA
iPj9ovqxrbmJSnk3Dea+y00IKxz0Y2E4lzAoQ0KatHK4aOw7MUmAvqV9Djkan0BkySc5awarWRTa
uW7Z6SQd1CXuj6S+aO1RCfa68RJaI0oy3Zbw8CZVvY183wujfN0ZQgx6ObnLu8RLMPy3lX6ZAflp
vXmSJ+zVFGxZrDtdpe4DUT9hr6SAG9ay/GRExKEKtBlVSZB3rSYlWI+J7hwVZgRSQJDSYz9LAVM7
XR7urBo3xYpU0GYf+njUwnpT6gXGN1A9gETrvs9Wsa8xC0oR1vSvclh8yqm1r6P2q6H3l8JUW9Io
4lDCroxnQoXQw/ve1c/s/rTvZ1cXG09DuuSjixgRY8xkdSnzY9xzogm16Sirh7iZhxX93aOVixe/
jsmmGpwhBNDVA+5ENTIyuuH1Ar9O7FnG4crccB6Q5fHElnkeEHeqY+cq4yKTnTdlBssz0DehXp0m
csi1ahuFkD/kwZ3Uty67ZjHB5RPASQ3BkYSD0RrkMz21VWM1oI3l/ch1qFa6J6iMMeM7fT77I50q
ho54bHAJkQWmC+40Q1EYR5WcMOG5D/OXSOsY9M2DAFShfDEl4dPicJIVwnuShIdWpWwxmtT55y6K
JuR9aMLE7EDcWMgZ/3NRNMH3/7wo/pfH/1gUaS6AUgZhjK9CxJBHW+KP5oLOtwNgzJr57w7Cj+aC
St+BKCDDQuUg01il7/CjbOY/LV9OxU1JrVry31I+KH8x9v3yo0u/1M3doMZhP8zthguBidek29k3
4wdfbHZqfommtVS12/rZAOfbO6J4TSpzn0jXXr0F/YMyPKm1q5leARd1kLpVJjzh99vNneX2XKtl
+BaLlOOFOwAS8BExjMxyQainNQBgbmFHNsg1R2Yo2Zwyd6FkF7TwrCre90whek8VVBLIbOxc03pq
PsQA5a+TIUN9Bs0Kf6ZZhbNbvTXdTQjfovKrF47EY0rMwGRxCyFjdrJbew8hZBvtlUN/UZzSZZhi
EmZLVuhKVDZ9sq98GGke/YIkW7eICgl1XgJB7xAvD7nH35Sm54NiI7p3ja+bV7VWVPASQEvXLklk
9CODbM0gwkoPRJ2gfJ5yhwJOE08sGDw+JmOUWCJveUiLpW5LNFihu8kDMMGuekibvSAvYdPrHEbi
UzNeAWJkI/45aJjTKTynwWMn73XKwSNTVTXaCJItptsc7R5E6ZsebWQTfYhlQ3DMNj6xH2YOUzKy
BbG2q+JAuhiKq4KDgIQVnXx66zoSu8exvHc7ZOjS08JS0dq9qO4aXGf73HTFDFYavxA3y5pTRJNb
8qGhgEt5T4VNC0xOFEivCWFMhMdYGw4VcY3q8/wd3Y/f+aN/BzoKw0y6OsRZeGtSlqivAjnjELuy
8GoUH0QvcbbSqTVPI9K/6DRlqafwifaOz3z1KU325nwoMcFgDewAQ9OyL+EDMDnP7ub5PDRb9VlA
wik7QXwThWPhPyhcCBO+OrulZmYM7zToUG/qc/0Y3bf6vml5PXeobhUelqIRW9WP+LqT+/4xvmkm
MXzDs9Wh7/7u31ezdiQmNVBX0W9K8T4HBvBOIGq/5y+0gmgopwRmi1wRvHK1lqA3RYmXLllGfMAY
5GxcgC3a0v7L4vUwUQvXbbBoY58mYgWnepvFnpUndsgjZ/FeVi9sCmg9YHvMwqWKX6Ed9xsfgHCJ
3cBM5lOyBoi6UoCflUBD8TtFiOurdYisR2BiisTjlKv40OtTdw8yR/mufMEdo/Hs50Bng+bK8UPx
42ulbq0uf1enD3IIazC/ewOdRhtsfLW2NSIuQ0tgMso7IrbJRySD5QqLygZiLcbGQZksR2m2xAS3
IVfEd2gQOqMhf11ZpGUSPOCqdLamEEk0uX0xG38F9d/ttOHY+CWhAAdluDeVTSnvW6J3Yw0BAZnj
VrBjeoFGyr4y17SLf7AQj0qV5Z9utwbSB/vc/0eIhwH85/3ovzz+x35k/Is9hS43FCiTzedPJj+K
dLo7mqxJKiX8bx2Zn9s47GLq786k5VE/9iPtXwYkKhMbkaGzh3Kg+DtFurHQw/5M4v/lRyfx5qci
XS56qfUrBe1+MLwT9faZpcF3YBmub0BIJIOY4fhM2AzXezAdGgu3tZDg12ZycFOm4U0hwzxMs5lj
MH6GCT5sN/k3ZaiRDdEyc1LNctukRpeVhQQqa2x1WfEIZ2FEwdWuE3E8UxMiPihKvMwEX2EtjPRg
pxrY2juC7B41yN8jRqPMJ3irwFCSRd25D3Fk5NFOMr/E8TNLZvTRPkh7tC4l9ry8RIGl3tWF9DZk
k1PkuKFJkyuSgnle5sV1fQ7MxPbVk2BIJ7Oc7scczrMxPQ6h+rX4NWEQ+RP4Ef+oiNj8WmA28HWY
7Asj7sfcjXOifPT40xDQ/cat17bQOZsguYiY9NNx3iWshnpJbF4rMBxHD2aZ6ZdlhiiDTckejbJH
zcdCPCJW10u4l21wjqrw3SzSs16Xz7SKhmJb1tOuCDlm6OTVDFlJU2ie8Tv4xSPt+UNohceyK7dt
151TsExxob3CL0Fg3RYn32qogf2HWRA+eks/ddITmIpHRVFcU+3fqjrcBPCnEyw7RU0rQXlStPtI
fVUAGrVi1cC9as6DkBsI7UJmtJMrBTo9OnrfBpEFzYF0IzfDKTRrqNTY/tLqe4TEwfwxpKDW1Jdq
4nNJZzsT7wDo27HYOJ0cb1rARS3oczi2Wi+8JgB4hwJrwzTHF8X0addE8srspfsWy3IpA+YbyLlY
iZLxUnfCdwtP3eCA9c+tnzmkYzTGIMycfRnk/+/6GXrgL8O5//L4H+sVszRLVg0weTSrf1+UftTP
dA5YprAxLjle/Iml4kf9zHCOZoMGSsPQFzLfn9rOiIoxYOoGYPPfQ7D/znqlyH9tKvz00qVfaIhy
qScK8UbZRuvABphlCLQ7dwJdvfZz5vbMeHNOdHlP5SnktgZOfcC/E4X3LEmo43AbPwX9+yzAd51y
eKfGlqPC8ziEwG/PljyTTlmcsgI+3kSPUzqLceJ0kXqnLYdlfwBEgbFLnPA4tUiIliNmK8ZXo5kP
VoeLx7dEcktIg+ghh5uV+jm3LUSdKHW6tPvo0n6T19lb24vrWB+PI662hjpEtkj2ytqKQDrYu8KE
zyNK7SKsKcLR2aTcghLEBEsQbzJ6z8mCX2rBVqV5EVSBqxbK2pTBTkWWfPaN7qyPsKRpIRJKep9X
yckwQwzc6U6LEldVS+QK7aUxog+1EDFCSKiWtPZzSakrrMOkN08xRsU+EPDpEcTbYOGYhW2VxOch
GoyNXGCvCHg3lCz9UvSMODKMj0HIOjZo3V4tMDqGgfpYG4usdPLPeqF/F9H40phjAPAXfMgIyjmq
Nr0s7gUJZ5gVAdFVAEr0zQ524D3P6qm0aGJMGn1c7cfU3NRmaM+WeDBoZxfqpfHDSyHgnzU3GlV3
MCjnVNChQLABKaMjz8N64JQjhzqq0s6b/x93Z7bcuJUu3SdCB+bhlgRBcBQpihSpG4RGzPOMp/8X
/LfbLp8TfcK3DpfLVWVRRVEE9t75Za6sdScBbsqeemiRRr1bmZmQxbF1j9j08IH2lW9bSeEoEoZN
ZhG5pLy3Bdz9yOJGfc8MOibHvDqURbWpZEgVMOri9i0Ka7QRTYagQBGjl1DHwG017tyhkZwmaPeC
JB4ZH7AfxzBSyHKwkCbxEHpUmWQBKF5/GYbY58R23bA3zRONyXBMC4jQnS1SulPaupH3GP2vqO8I
rmb+ORKm9zJqt6qYNe+NB4QtVig9rvv0asm2IFqvoife9TLr3YDW81aZ1vSu9ldtZNThM1QZRsxa
aVlzzw81+Cz9KvVoLUsK/RucGzZkJdsl7FMTExoMEO+2D7ZsCdzU+ObGsJik9EmOc6cd1evIxHos
tGXTy4ugkRdyo897A8NF3LY7Tbmawd0j32j2TA94YyI4mxzrRARkzRtOtbQvDWGZiFwXDWcELB0S
6jl92b1W41sDjIJrtKEogSaqY0grTaUxAM4z664WWQMEP7ioeU81HpOmZTn2u0jx4UTpD7OxSJ00
F9EssefexLJa5UFmNyKwrEwnXgDRfAIEXyIamRLUq6x/TLL2xst2njKsQCryfq4anNJJkll0bnPE
tW6mF+wnvc8fjdmX4UqYn1KhcPrRrVcji5pjV3SgYeR0bQQUv+UiDLixGmyxDbNLFlmHQELIigbz
NRdlZKo+XU09ANnU2gnUTA+D8Eg74pShsWyszi6qpFg3sNDGPOHcQNeQqU/7DFQwvqiXnP1IOVTk
7XxSO4YEUkXgzPXdy80Ct85qIPKYRDLn0pHvSm5ljz6PH//cZZPWKQsdh90bJjcGtv99mz9vsX/d
5v8vj//3sglmAOAGU1BZMSm20v7kafmNQGD9x5vC3PU/qyYT2bmE2pSI6rBC/tnSMndUWjRxISAZ
c0znb1laGAn8ZZf/12c+r6p/kuLrKBilVJQsN1L7VwiKdupP6xKLBCr5UWLVC7BECN4cc6zRjTA2
lAXGsinf9xPbwkxeCTlXbGPuBUwhMQygoABUn1TrJMGGIWTrtg4WSSQu5VR6E6drkMmu0HAvicrh
tWfJaXUgm5p8EiKg2ToGAirAnIw9ctrhje2Mi5RGN1E1nTHzEgzubCsTrAfcEuQnBRrpwhB5ErK6
GaNuC4MtzbCrae3FyhPe+534M1nKTYiEz6JOX6m92gzAjPrQ++rJ3mdi/Vx409WH7LNoeoae+ATR
rhs0Cs/gbDEy8TM7bto1vU5KqjoxzhNkRocG+W1JtmRuitQHhA3iyDQ1bjpQjJ7Zo6zZAxJBqx60
eW/ua1hdYmHdKdIpRdvrhfTdbwnXTwzTtD3dxIu6p84iR+OLOoQEf20MSF3TXVY+QvUn0sniZnEI
VVoynIQdeijRR//CPJHeEiT6LrO7rL7L4uhEoKdyyhcgN+QxIf8+CleQpYjCaN++mm9lQghTBzoK
pazlUGJM83xzogPhG1xWLnGQkr+LovxW4ARFrXEYlWwtVN1KnDQiQOlSEZp9IqJ3K5W/jEZ4ECVj
2UVeaK9Swmmidgy/IlX12tLQnOj+stKTvQY3qUFNyWmhgB1gtFm6qFLcgJRRqwHsdc5LCYTavqTz
bGBYs2CJhmUO215WNqncrguCGpUc0qPT+U9Jklwrxvgp3FImkyguETQBQp0Tt/e2ee6C8TtIAF52
5SOM6KoYcDByB2XkopMgaZlzi1Js5yxdU+otdZiMTA2YJvh2WbHoCwaAZGIkxuwx4nlIWPt1vFze
6Ghhv5WE+hmv12LQSM+X6qpO221d6fyBBw6hiMixByrIz3tG/iwlMi10PZhgYaOV1ynvWV0Iw3S1
HTJ7jrx2O2jFs+ZDxqibY2XQT0E5jV6WH4NBp5EU7EH1rkNxPMmRtW0pnW7N9qpkCkT9YtVDS15A
uGIeowZHfQxilGBLOEgiHXY53ScTze5mk2+L1jgqQ/3wtMme4uqH19AtzMqRU4wVFpEhBj3vTaDi
SqD9q4N9UQc2lmESngV9c3OJghD8g9UgrC2oIpzTaWY0tP/L+jjjbP6yTPzPx/9+urKggiMy/Wdi
y2Lw++nK+pdO+lLTYRxy4/9tcPH76YrFABcN0wkWGJ6Z9IsaxFjC0Ez2HhCqsAv9ndMVLvC/rhO/
PvV5sfrzOhHiZ9YDy6SxZKbGKkqxjq0ZuwSDv65eU33YBD0a+RivhojNmaz0oJLKvewLRJ5wv2l0
lvtJ+6r3/U5Nu3XPtTdV1VUZCmJPCfgJP9RoaFH0badMTpV+MPS9GVY8XLzc3NYdIrKqdewg++9w
oH4v8I6Tkh21un5VAvEZT+Uib/GI+NwMm9FycnDE1mQuE417SsdVl2eGOypku8l/+2HOVUOosw4x
NCIfp8q8xaeZu3PH2d+dUrxafkwKZAuf8rItT505ibq1KIvHPbHtqm1DGxRVzKSox0UmDQRDwsox
6vMQk8OMZrjpNur1RR0mO2yHdqK6FZF97l/LMhRXIkkIgSCTOcMvKFpQxeZVxXxRYjFq2/igKoyW
s+bDoKMjlO3e8HAj17Yin7qoX7TDKwS9RU+UHqCSPc9o+TJMTIzDTx0Ey6QtYMiFu6LFS0URZKDG
rxnR7zBB4VbZTua69R2g2qlOGs/Oqli6TVGKpRS1WTNoCJOmnSVZhe1bMrwLkOajsQkKg9zNQPcu
dBW1uCqJtqn0YV0NdMiwg83VbjeNGfieEg7QVD1Vcfg99YHbDtA6zJY2FlysKW78elhSCv+S5eJK
88eVrpM0By0IypH0YWln7YWluDd2RbSmAY1+2BWWzJ0lfE2QV3uB7iF1D+C2QNYWNRa8qTwoRV66
gdyt/GL6huGMTbyZDuEIM8RI6aWOyABwTLXc0qLaz5/AfYEFTGOCtpQlFfEzT+rRIQWWI/Vz0psE
wDtR30S5WyZ85q7WAfix9NMX1jMZQ9mkYmmipeoN4WMZiJ+iErpVBdaQFKuonT1v3MqjCtnnpsvJ
XrYqXl2krbTaFGH1KqExFLOSx+E2Am9cG5Cz87k55ORzApT09WBQcIPbHf1xqfJRjDBhxcJYFDER
fenJaJcg8ZWB7QZwYyZLERW8WiNvTM+E3USuz/Pd2t9KwDrC/n3grTCal4qUswlBIU5siKYufx0+
Nbgf89ikIj5aMoC2npKgOU/ATrAIm5DWzIj4cD4oZ8+KqUMu3q0yPHjdmXf9auDkrYkcuJLumPbJ
pmFUTmQjdQgekNA7F4QD6+raFp++/6opBB3HztZBuSgtGVjpOWMBHefsa3aczM80iQmw4owTfjzC
whMLI61Aho7L1CfIp3arCEtdH42rIHoVyX+mTbhOFCZ7EMlLkNqRkd8EjMZC+1ESJI54lxitsrKC
Buz4RWMh1qFfJ1Bfmpa2n3pgyBibCVikxhnr7CNIQ77R1CI2mf+ZJNlLPzALibxqhT8dWKrcXmMr
hNNCFY5E5q2o610zHmjlmcMS0iqArjBp8s0jjKvJxZdVW7uiNq+KXD7rXXTlGnkKG8sJ8X3Xfr0C
M8oH4ogYqQ7itPmi6RWc8fgjHy4CxBKvGgmRl/HeUtqXNiJRrlsDrnADXgmvn1oDgLoKBMR7LhBT
C5xaotQK8QaKNIk6rkNGw0kRkS6ZvAeFpRgQTVjgcInRTSemrSV7fsqnjeytFneiXq1k9ZOXDm2B
+wYnaXVisKt9CqJyyenHtiZxlYohr7QlflMX/EBwJaeR3rNxoFcmYSMbpRKR3lGwVdSaVEKr8q1j
Ot/lpLgcduzrj3E6fBphehT16VSnfbmt/HgvBUOEEF0MwPFnKJ/snRtMxCI91GlRvw+MCErL2Kfo
V/jKY6AXntWeJ6rytPBV6FI7R1obsUGiUVMZTjAmxsJSCOkjCDljeHq5LnKat2rRxiD6xJbuIBHI
lDLKJfmcueCv1PpbhzKlGeLKJwgaWLtaEEFLxUe1Lz9wadNKo4D4aGl1VHqQG6Z283VEuCb2lsUA
YDTjLtQEDiTWaz02ty5INiat5KkVUohWRW7b1rtUipRFFCUqddpklUJYBblxlsixa8ljLL+oeXi0
QeAokfzltfFnlVEy3tJZP/C+HzM2dS1eI7nKtkEzPs+emr6UXonRrOpoNFeZrIBagZ+r9t/lgI5X
Ut7WTDsxVKBkG+rX2ErLxBp2SUGAGzlH7AdctvRO1e3Sb/TP0qNAFIk/svRN0d3S4CcS7m1ebSMK
CAXhXtGpGbT0vXmA2ir/YnUcaCq8kD7k0BA3pyVtCmvL76g3MD6qqXptZH1FtoF8DlyWwgQGxHsw
Uxx5jAEX9cfeFw4My5Y6Cc5JI1YMckAupI1OktcK8t1QVgd1ggKMpZdWnIuYlVtrasnNpm+lkZFw
SC9Zmbz9kzUMtoKI/7PtzyDIx97zvznOAVL/ZXM6byV/ffwfm1MChfjNIYuafNCs7/+xOSWRI6Kb
/G4N/EPEQN/n+sdMSEO4OD/uj1El/wtqt26o0EaYGxBF/BujSmyyf92c/vLUmZr+ZXOa18FEFxI4
3kfg5MfoqyVQLR0QxRTWoj0/4ekugjVXb4oovsRmVz7DCx2ko0RpxXN7RMQLioXvlsdqw9nIlvg0
MOZeIm+hjr81SJvcMrmfYFtYYLPB6qrUhHE2eMPk7TDOMMCcyuajbl0Gam+IB5n2bJa5daz9OoL/
skTIz9fJKVJnrFZo3PvUHsRTUbtpyMp77FfW6EziKajOnK7JuuPzo/CLnpOsI2durmvyKYYtfDLu
L0WgBVQS15tiM5trPw3rShm4mEIOWejZ2qhd/ScK1kGwTojcmz/izft5Qzkpvrg1F966XvPlJl85
Dj1MFkTM9Z/mBfcKyyya99wgnp3GW03xWr2tpBf129rp7xNt6dqLCRajSPepdy9s9UBMWn8rCfxT
R3ip32TjNZl+dGUn+Pv+JCfvGCkAY8hfNU0A4c5QDh7pbygWyppOn/6IVWcRnPzneTf1TsRSw34T
pCjBz+gJXvzMKVka2e0jYHjUHjtF4IDpmouHFmj747P4VhKUZ9fPBvNQbHHVWPCjiRxSFAcE5SxZ
p9rRhlWVnXSO/qCfiwD0Aj07gwYWBLrVYkj3M3HFTvDPfInVsW9d8UsGJQtlIyZ9jq6Cdyd12xs/
jUem0amrrsSD+t4r6xl9yLNWlyEwFlxaLm8kxUPHWjwNXzJ1P5QBk2hHW3pAKNHoAwGTRlnPJzwN
MtnTV9GeKTXSM/KaexMGyXb6ajInoD+02XU4t8XnqHUiYlV8vadGvEjNpiWu+WLOUMaFdgbHglMH
fkSNufIrbw9Zvk120rOcLVuC79QgpJt1ON6J85NOsqj1OTLaqNJ7h7lc4ShR0XtrLiQIjRi5a+Fb
juy2uGbCjjam+MCTAH3A7IK5Et4xOAmmk8KYoujmw1jqT5SQwvAKYldj7Lxm6a0IKMl22d7xAHXx
piC41NtjS9da4HDrh9SVfvM9/I75p/nAyjNvU9zG7SVH7M7FRzusES2G3A4P+bANBTeoGcaf8EHJ
j8lY8EUE2YY/y5qj9zV1X9krPTtcGm8chcJonX2UEoz6jULn2kdFjp+uCundeyly5suXcB2WT4jo
6YltdJjavrdOOzpwFeosQ8UOxNUMrKCiCFfCNC1q4DuZM4MPNjojLMUejqUzTAuZakwkLzgv+SrD
92NLFtao4Jk5z8xEFF9y+Gvd2fQgi8GS30xvvnxsT7myyFZhRt/WQmBydKMOuz1VgNQMvt8vfHrM
ExzmpMye1O2grPN+3SCFVTP7bSEd+guuLje2KYcUd4TrD8UazpdwMnhJiCJgNjoM6EeMVIj4Co2t
dCsm9SWFnWwEaMumF8jhZNF/hBfMEM1VdsdyC1/J0l1N/mrZmTTvntavoBMbzSHqMQhDzmGypCir
JnYE66T6tm8AmATgOJuxMEhNjn9LG5X+X5dCMdRRMnIEF7P7JC366DLTUp3kueBgauzmnmbYFcV7
vvHqFWd+Z3q31n0OC5C+oMVDVYD+u8a4Es7DT3RkP807R3T8L/AX8iME1hSZ1LdGH1LN5QQGBg4S
t5BmJi4n6W04UDootZuAo7b3xYM7TrrWd9hAzIggws7Ms+gJ5is25/yFmwOz1OwsfvSTjZ8XkIHO
W2dBVQLIhHnXy8g2WmlfoF/Z7XMW72+Afl7moisYQPvhVpP3NrGnoww7lc5u002tdUi54dhsObBT
pp7K9vDTsWKMRIhs60yu3HsS78iod/WTTVZgF+USgS18KYUtz5Zq2xWAqija4XZuia/gyNafg0P5
GiD7qt2tGCgbBiXhtmh+wJo4gTzyF8qkKV88Zu3evBt4LaMZ7JdcQQ5ma7os35JzbJv6oUHrRZ9A
GgQrwcTIfAYF1TN/unnbMdH5au30AzoKMEeUDcwnt3ahnEY4nKB8sr0GiC6fEVopFQKwDplF+i7l
tq3iNpgQBVcuX4fcEXlmvBH/ybswQNMWDSEYg1VL/z8MY7DdSSv/mo7+H4//fZKk/MtkkiSpqIS/
dwr+exdmUkPItEhX1dn4MRuW/9iFaWy1dDZnui5j0Jh1wP8YxtR/MX1SNFHVfxsy/b1RkjoXrvxi
GDPVX5/6X3ZhRReHcttY/mZWVczxbEx7ZYgvCJqkfzAxxgXycb9uk9tLKhJvk1Z5fwgHBPkwtE3e
4hvARlWzSC7SR1E7XrPlziBEn9Ypdwnt34J9vYuu6rP4bE6YPoVF9Vq52hGsrQvCZxUc89+6pGfe
q3qp7f7kr9UTF76V29MHuK42cXIgiL76mQrr0DvQQwhMp1sW4Epp8kGpey6SbVzfYT4orwLyoaNN
p5Cgk3gwu/fE4FaYP5QU9mnitFhJmAT4K0oOy/yU//ScGEO35CgHJkXvnpgjNPhTnXwrFh80sWvJ
gdnWQDJtrkHWmW7E8kJ4mvGqFl9ceoMiHVEfVqUvFpZqpaGOQ71iiqLtotjkA5MOdVwTpZBBQQvq
l097OyfgAOWyka1lJn+mcHfS4SUFg3XA9brUnPnanhs+nC7i+ewnKq2VdU/jOJ3jW52D9BJUlsVK
ExQYTsE9FW/lU/ukOt7n9KOxDsB7UB4AazCH/paWob/5hlSrJhz13rP4FeIGqkpnXYwrRA4NKDgW
D/iPqczXJlNkr1IY30A0W9UYljmhD+hLP7r1ARAZT+x3ZKJfTMOKqbYt9D81aEhCljGq2nWgU1dE
QdLze8M2pSuXwbHcwBumeJfSa5v7Mmtg+JRsqZ9f9tCSvCdlW9NTLzr13tiK++44vYv7fgOJ16a6
z6W814AalVAmIs59bPDLTJCvjR0JSxzcusJxHi0BSvuSGhBRgAmyDNXTxHaUUrlLc/Jqp8Q8fxO/
J+VaPEEMvKs/bMm7dEluddRsnS9SBzk34oMRV17owONpDbco8yU6ho6spR9S/ZpMSL6Q2C9Kwb5j
cugrp6Zn0cn0Ml8y/64AzRovqHlj08y7A1HGoNSuhqPF5IZ8+lo21zS1gKErgkPvfZBVJCZAO17k
wtOVxnphBA//W3YT9OarvBv3egiZNT2Bw35r2CabO64f2M3yXAxHCnVmiJp0DTL2arGpPzTi7kIl
uN/SsIplWy3tQV1nOMcHMMGd8qLluz55hJf4szTWAfpzc01M+laeaB+BYPQlNTgeOf/vLfi54Dy8
wBbyLV001F0BY5tktweZ903ncQgjqaqox0bkLF94YUgnsD8immu+FiibczMxr3914Oc8JPB+laZH
kgEJlN4sxoFeNR/EvkaiBeQYTzl9bjwbmz0RIg2DxDVRyXqkpdH24m+9zVxZUJYCil3tMDVYDOtE
6N1e1q8lNmg1PQluxxRAuQtt+onk+/BSjmYWI8FiObZTYtfma+MptKfDroV54umIE/vUQLv39o3I
XpkIyoLwrksktV3+c5dBhlGQMiSWnN/MCnOY5b+JESQSf10G/5fH/y5GmP9C3MD/jHd69j/Mk6jf
xQjzXxa5c2Af/xYcUBz+mJQR1gE0M7dMSKKm8oT+8E3rYE9NxA3DmOM/fy/HoyCj/LoMgmua6UxY
NAysJAZ/058nZVkBiobwYAssohZx9NfveRw9fMvaF2yN5Url9J7slFpc+5a+1KZhFwTRWreUTTsU
r51BgZDuu0UC5ofDK0tBW6X72ofjHXr4GLPEDkrzWqf1EbfmLvIhaKPCWgw5jA55tqIVSyFjklHy
O/iPZggxMugnIQTPSa6Po8ng1q347UXs7pvGDQ3hGnQliGMsINCxi97GCLgTU45HnIvj9LMiPzTQ
DTz0ESPwzhbIIlm1hqUxt+sGYxMrRdJY5Brz+MNjVlTlKUQmK3OH8D1iF60qB4mnr3M610qD3mAa
FDhvjsVH6DEhieX2M60GwosEoMXnxg+WhUhMJ3muRfzQnFlEs6FkStuIhnEoRHHNSHqbCoxEyPZH
I3B4UXjPcgod8FQ+dU24j6BKeym1DMl7mNVvJfA4KkUJ3bGHZ2iTBCJ31Cb4AUv+3KGdcmMO3VZ5
yIFFJJSyvlq5mGXr4D+0A4uTgt9me+zajlk6vew7MQKpJTWrElAj2XsqR/uNNJHsqMKLzpdmqOKL
2QY7MZbfrNI/jHW+CfQNHCF0qRnvOixpFlxU40DCaXor0Jh6S1smSbWfaI8KKn+dRoj/IO6sWN9J
eoYBJ/2OUhB8I9gnO8uE11gdX6gU+5ERl4pIO0kt7AEs8bFH3sPg+8QTiot61ZIvz6YvrbhoKc3t
qMwtuxdMBqsxOSow8irvHKnrWuaoKMHPpY6mUE3bjKVtQWxKISE7Jdx1FeZk5rmnRkefd01wdnt8
c5lMNgUFPIu/qz54FhPzk+kOsARTB7ngb7um+k77+lnF5JB2eAlr6sS4leIhD2GBC5G0SLLJ7XH0
tPgssvHYFtZrXtdLA3s3/30VEt0GesIIuf1gDG3TeE2RT2BrwrmNEa+lR0VwpZWoj++/5/a6TodF
KHkbuZH2XkR2PgckWVFOyYGbdahQTCcqPZK26losv8ZyWKgKXfYVhPPE2BqxupOnnYq3J6hYHQeD
S1BJ7LHr9j2iYQGVsEmuGkHjgawnmJ12voYLqLWxf6ASfGEJ7K+kHVHjFqZl6AvvUmS8xZRlixX2
eLF3guSAtu1zCQrJj57mR0kKDyb5IDJvpbnp1eSRVcD2LelJCkNkuu28czUNqiD0EZcvZKwqdtIg
XJuBtZ899eL4aczeZJGNlB9R8ZxtKSiIoHPTmfsxCjH9TCn9H/napM+UHAvk9Efqp/LRS+X0Ka9f
uxkOEGnn0LrnRWE8h7hTUlyDCkxAiPxq/irXLLbxuB8s+eSP7C1Map3mb/0IU4GghSHHzEmtu6lj
68QuZGT52fSDn9aCMh5Em8irj3mV77OkW/2Tl0YZA72mczjkF5gW/vvSyDL616Xxfzz+96VR/xd2
D5Wi+pmdJf9pYTTw7muSwY/fhPg/G/Tn1BBrNB1JBvHW2U/4p4VRhS6jkZ4wRCyAfy9QJM9L+i8L
I9sBDbI4FwZuSEs2idL+eWEcMr23jDJL3KqMMnzLwkZSXwxZWOsRooPv67fUE1eNym0IKTICg5sk
prJPRW04hRITvamBDxdHpnqWo1OPoiyX/dEgE8TEsdl4ZscM3CCxqIdKTaSwoIqCRA8S79RtO6nj
DvjaCiMCkyiyeeaaieF/qhFuL7GOdNx8ySFUZPlH84GUhGAGgx7mChl3uwJl2QT0zJYs+sBtr2WZ
P6Vx/yUyHK2Fel0WqL5DLH1M+OAp+uDr8cK16uHPLyIsWl2VU+wwmwqH1nyitLsfAdQGTkt4X1M7
AN5DiLA9atzgG6PGptuOAtFyI2+gPRNzHFX1s1ebp9xHXkoAjZnM3bwZ+m8g0fl5d5KAeVpjHDmM
slt9PUb6a9GVbq8SuOpaj4iC8NABO7XNy0wjkBP9o6cpsU+6hcqir5XqRB4fJXtI1gH3OC1G1ao9
vC3KXiOiOn/+sL4HnHnVAQG8lQ4J7nyDWXmIiKsDUPahKoTVY/DHFxlaTKMNrolnR9JuJitCY/TX
rhNdSyvX+UQNki+7JUZRj5v4SEagYb6r+A0sUWS9TnBzs7JN8TIVp54zlWwxfjUJiYLlsqjrnfcO
CxOZe8A7OHW67WloVDClx6l0gkZxgEziFgJNalp2A5M5Gay9ge80CFC8m+Su6dmllzgGGZJN8snt
BQ5clk4ZC8Bc3X/PK/p3PeC4sGUHj3ZyIDwVPfBmsUEVfR4TeV82xpmk6jKUjd0odzQ2BPVzx0nK
n5pNHgevlWA9BRqbhbJMTzkHmihQXxtRXBQeABSV5KvRK7c0sp4rnFMxyNphan985lRmgDlVwu/U
aQfcl6MFy9pv0S4TVvMpqfcgfg5Rl794ucAuMhKvBTOpJs6+4nZ0xg6DRaCifQptS2+8uVEh96ph
gl5dYYkk2lppuzBpVm1dOwkpLZP1qwjrr8K0UEysyeVvKxa1FmdYJaMdZQ753hRZXD3ByJ7wyTDf
qTDfJibjiNoTmpPSKKAup6qjvz1su/SrrZLpHw1K5CDAmFOBmcJhAOzqf7/RkzD99UaP2/Cvj//9
Rs8ZSIU9IIr4nmcCGLfSP85ADGT5G/8U0/rjDIRXEKMgE1lOQH9pcZipL7ASiWjpRF3/lqtcsuY1
6pd7/V+e+18nssE0daQvjNYtcAUGvnsuCSSFTOJOij9Pubij905CAMNfKUvGK26xpUrROyGFsInd
ElMEcg0VHPKxtLpGi2RVEdffawubHrO5VHKjPBmE+XHaQSe3aSXiT6f+0kpQRuffhvlp+Ez7+Zfe
m3qGIJCzx8bR5Mi4ExCYLtmefAeZLHInIvejjWRsvHAzVPfC2+rmMW6wInsrDelAnA4anSuADHIg
TOzy6ZajTCl/EqV19DJqTrapi2MqHTCsqz+a/ty15NAfvnzIVCgw8AqqTX6Ma8qhVuQj9Z+sWUEg
0KrDwAXO+IgcUPVCpVr0wGXG1JrHkPD2XR7CBDfWHQGIqyC8q1O8Kmkgi4sdPTrej7fVnOJUnOqF
vJTJYWJQp/6BuS52L7vnb/XWZOWPJj9XewQvW7jADXOMJ3XNKG3LAHvLdPqMhZ6sjrYw335rwtEu
vEhr/6Ys/Fv4I75hmfspf9SzdVGe/PcRCrb2FO0bm0ntZv7I+d//D8UONuVK5PeV3S/xf+/jn/E8
/4m4BpV9FlzBrcZTxxNollq1smRMKJxWVtm9xWDJIYtsjLKCJr5o1oQGyqeeQ+fg7Arkxh/qM9VD
ca8+a77R0qJdzp/O6hbtMdzl7I0h3qicIbF57Uu6jED8LOl8QBlD0FEaWtqxjC6i4jBYh7i3PaSy
0VExf6W8Xri98KOpq0Ki9XcxPLQXCpDd4Uk9BPtgr791n3jxkLK2nPYW8N1XlQNWCCz8jbfiEpve
Utza8CK9w66xieRsm/u9c5p7v5Txm9r5j4YpYJlUrgJs+HN+vZjH8H+jvfIkn+c3JovaPahXvGiY
VT/5rX+DPs7KgsCKue+ToRxhNLqRJDq2zCsvIGLbbrqIx+SuLCqUaVyJC2nTMPCVqB5mTsNJ/9hv
lY3Vr79aV3CUcN0Ld58BDfpxuDA6/OSrWOV6OfJraTiBeWPsa3LoukaX8Kx8xFvA7BRfDKXdtQuS
bPyo8HixHlLLvWthBO0H+dVcNfJF2Nc5ceelohzzck2KQHE5RsIxaJ3s1BAd2RpOYbkqABDsEKTC
g4e3xUwOPlmTF+VRxljVbrNZYxU5l7rBA79is1ODXbgMledCtwNWrYCondlvY4Mdg/UTmlQWP4/K
URCvPuw8t4cQQhYTXCo6xrLiKHRgFGcy289op2Lg9ni0NrY3x6cYGazUOE/uBu+eiVuJkIOdrSoa
qld6cNJv1ak9Nl/9c6KclGnn49ZFSRcdqb/Lq1kEnjbw0V1tLzeMXeUlsqb+briYC7bGjt3ANXOM
XeYwmHUZ8i3Tbfpb44K0K9eRPez4jG+DtFReAOHTSUKykB9olfOPFlVWvs2qA7EFY69flRcVQ5cu
uWNr7MVOtSMZJiD+USpWcJACilFngktwiS7aqzpAbgHigQJkl9twO+yqjw7qOis3PWdkYFd4G9RH
XS7Sc/eE0QNHYFxeEcCT3unXRGfLLfxS0h0jkXnYiXb2JH3k5/JcdcjkpLcDGz26unMXFX/G9xo5
hXjoW7wdoChHWJOXsLpxnPzQKhfu8A7ekpfklJ3UW4CADIuD03trF5TTl0v5h1rJ2FwOdxlxKCqc
KPxBtIZXQ2V6hrUhOlmMXBtrrqOkEoqSlCeJwkuP8iqN2XLMK18bjoIdeds+U9eHs8W7TxvmyI5k
a47CdUpPy0bfNnujXRot8DwE53ifHzWBsecC80zS38KrkbJ711eUuql0nw77GBy1ByOLEAbFhdpa
UDYq7SndQ8ltFRdeFEsL+B78QcPnBo6l0riKnB1gIlFcsdvwcTpVH+rrlNxFki78BiVmpa4na9Eg
nLDTXRGSb1DyK9vghbkrn5wV9sWeK/JT3cbHZm/RKbgw7iaXBd6Pk7pS9vp7YVcOcyC34i7bLjHo
cBvHkyQ3DJBZjvw17co6JDBrMeN26aaw2FxTc7qQf9qb8MnCycKSGc/D3lubW4m1C4pt7USynb7D
guTDs42Oayjbq9zJufnA8jXgzSSraC+45kE9G5f4Zjylt0J7bn/an8G5q2fz0G+j/bxeyG/5qt4K
gg2+4Uk8V3f5XP7kP3N34LxwKE/BZlyXK51/grVhc1tcJ2vfFuxsSXmLHTuiG7DY09p2wOeNt4R6
jGCv+TY0pP/H3XktN3Jl2/aLsiO9eUU6eEMCdC8ZtOm9z6+/A+qjI6n6RN/Qq0IMhqqKIEEgc++9
1ppzzEv3ycsnzm/tDzJTHKNgulSWgqe38UH8riRIBesQUgA9pVl5xFjQpAf06OJXwNqF7DxYowOZ
Gev/9uZE7HcTw7Z1qD+M5nq2fGs+pcI2SD28blqy1ZErRl4Xn2r1OWofMy6DxjYfdcI2OP/fG7OO
kKyT8sjBpSmOobkp0vWC7uoADdq6gDeIB4TiK/GLCWPJEKTqzxPMMP3QMKKHXYq++UmuSY5eYAHb
KUrgsfDuoRkTau9VH8p2/6ZE3aa1Vr+lk9rq6pUb3rkfjbTtPZCU/qiL3IhoG8k1vcIlRhYNSuGC
hnohYJSSEqlKSNfYNbbKD1LPIduGX5K9cOxCqk6mJ7khm+AUXqunJneM8DD2fgO4CbLN5/0H8Gua
mdcRRzI7izvu8Q+0G40bx2s34h7Bx6Y7Si56Att+R1RjQ3gkKwZRDJ/ZXJ3UaezE5b9t43Nb+/c3
lAHZ87ybxdVI4M5dqBCSYtS59tF8qa8pcTOXBIjN7OLeYDwEDpbhX7tn3X6ZSaxK95EBvOix0lZS
YyPeTxaHAjk6LR/LGix29I71PoP3qtrFeGwvgbKDBGvqds8vmzph5RHcJbty4mdEb6Mmteghc89z
VbhWTlIp4ymisABwjP0hJOzwjEWWEB99XNW0vFYyLr233kdcToaWoK1x7TFRZOpa3fN9xE32lF/b
q/Gevwo+VKJrtyNuSb8WP4NNdpM7bA6ICpPFm1R72WjrhZQWw09YBmEgjQ5m3kjfQtrSHkpbvWEi
XKuvaACd2VW3ioch2GUySYYqNkoshtFTty3W6eA2Fd1j+pg2ynawGiwoM4GKxaP4XdvSh/KhXs2T
FNJfDBtGnitNt1PlHiqiFQSeuEh7u+xojp71VF+lQ/gy+FXKkBUfTQtkPHLzBuP8OQU0blHx+6SY
JpOjIsCWnVZxNFQzAYM2Y91IftuyT/n441NM5XC2DibOEYE8wJXhU2PeDaGbKXzpTKxqDAJOA3K9
uWYel60qw0nUi77Q2gYZKK0vF95p23IgmTqhw9ptj6v753n1Q1/eTU/Zm9jtmLMyb9AXJ7tk2/pk
7mrvJhOSWZ7d6jg86S9J4ZIiIN7fQeQAuc3FbRXncX7u031+VV8ItoUEOT5iUkWrgHGy3QYfZLBE
JCpHK+XA5VG5MRG0vbdsl22513zrEpyCE+YSBg3VO3DCQ7/ObnenwLe1MV6ZPybftGOD4482rNvn
Zm/6uvas8QWC+ogXpaJc0QOf6qbo1+xo5LwJy45olOIp3zCErcBkxVfhUu/Dc3rtnqKH8Jwj9Smv
ImGqAFUgs3NnVic+KwUJwJhWGmI34eYQIUSzatig0klFEOYOoh3zODEO3bXrxG/53O7KZ0btyYFx
+IR3FA1UoPsxZw8A9imXxcogpSr0pYf67je56Xc/ASQ36K0YH2j9EAW3HMvUA8vF64qNhXTjA5Fg
nYpV0IctcItWt6VC9u4x6Y1aG/NhwrxjTXbZ/reo3ld1bz0xe1A6LxxXxnv3oA7b9rWgCrkf3wqO
fdWuWatfTM0ZyDesPtzsnCHX0BTtqXyu+834GulEC93PNoZNOxCvB97+wFsodHwSiQ+C03xXB9Lw
cHqkJ0a4LEmTD8xujb+RDkm8b71P7Fm8Nu2JAZbRrj6Bw2eceY01fZ1C3dWf91ykYbtcerr2LKi2
yRH8owu8eGaovcIqVSBQWEUH1dVav0RrdxsfIpQK39zHbOy9+1YeF4cpgY0qwMEBtIpsTiqrxek2
8xMa4X8rjhEXu/lD8lUNPqJYyTGL3eTFD1Pvi80pIGgLkSb6DQL03Na5B7vSz1nFNpCBNUzONaeU
dXmujhyjt/HZ8pNjcnzVV8m7skWSiWaDLUmGvkaIKNhNDNbkyR27HSYBeSRijyQRji+knMCwXGVn
kU3LJqILRnfrlPPNFNdG5JhUuhiCNTdA6p+tsyt/4gxVweirrwCB4a0mTCxthVRXmGesDvxyseur
X6O4a2hBKsXgDgQ3+ixOKVduxq4AGP9YE81HC+CEZId41u9cZcFRuLyj4wKm/w1NLUmHNjf4OX2A
STQ/heBM0Qqc34Iv48F6MF/zW3mrb+0Bd44r3uCBP1ccZvPttTpJ68Q58VPIZ7CTU36ITsNu2IGk
WpP9fSAPicu8IoMteR5fUQj78tf4eu/p0XTAtL5nlmS8N1w2y9vg1x6TpmlCy0R1alYONphh8UcK
VhvSyEv80l3UaDV+9WfxmhMArHNXPnBmro5kq0ywUKgSKDYReT4hymDzRNa6N71sjXdnXXok5nn9
Iwd/mTuKlgi24zVjTukA0vmlHWlXOH3vFoSl2ShLdX4Yd4qb7BCREreCSOYh2JEjk1OsRuzBGmd4
dilO5yfYr1TU2PerN+mkbYQ1xBGH+TEWjk3NxIp+Nf98CxVXYH9klZs2mFamw3LTBZTKGlbHZ7am
HHFDu+Vm86xb5YZ7rJsn8SRdnpULUIx8X9Mz+W0xTb1mO1yCnXSLoCf61PNgdUCc3x5V0Slrp+MC
ojxciVeSr1chYcJxd1g6j1UGMW1o39pzTvD6V7aWkdoCiGSrmsnjRIbMrrRntRvnHfYva5vFBxx2
A8G3uqfp3havYOkkFOpBT7XhStV7l6JG/6Hv3L4VQO9ck74ywzx3Cjd0ZsHB5KOnlHYzbXgjEZOS
3jG8CYy3thWd4G7TPOSvwf1iJkVZwlgaO92xPIe6K2yrh/qc8/4a9bdRH/Vb2bFadV9o5j2LXFKL
G70ZfdmFlcBdH8GQ7Cg+aSRjrzQLh9P1HQFEWITdiwdScMLiJdrGjyOz++EMXyh/EWaTLdgd5U0M
jb19/SfPzRQNajXoCyQcmFz+O9qKTieTrD8rKyFi/fr439upxj0bARofyTNgs37DbfzRTpVlRcSX
DQJQlf+irFThvxp394tGTO9vDuv/nZypoLTRoZgg/O7ID/lvRSooEs/8L93UX5669svkLGpG04AO
ka9LIfgWLOMBRA9dGenYxyTFBezOvGDWIe/xd+k91NKZACix/16m8Fyr6qYUOo62KYCLlONTGq2Z
CX1mvRza4P2hHylkcmcfRZfgDaA1Ykbtfolbt+hGwdEtrt3UIGI0kfyGOQa+AkNwm5A6vc1deQzw
mgDon8OMDMF+gVSkcs6M0G0qHBeiMPhpOsKqQ2DXIu3eQJad2ZjPEqctUE9sMBPJqB8qgaBzujxM
ADlSnYUAsupAC2OJ0ZISSxK0OQV1+yL2qCiTjlSqpXMyiQ4bVt4J72L8ORhE6WRUhdWIXpnoq27U
XnRBqtw8l4uLLvATwx57ZFYtpFCwifFaudpdg5GabLmB3wXGupV1CVsfm3LSenr8HmrM4vrIKcsH
ZVLshMOGSas3rGp7Nnra2RJbWX5RQlp45PtkLcmFyqtWTPtQpZeYPsdY2TG8AdsqhG3+Xon7KTCd
HkBG1sd2y/G5GNWzYM1Ox3lyEqRtXO3n8bnJ78QHg81eYUmsEMYuIq1hvRdIUayuXYl6YCE8I681
y61Ck/kj/DNGfdbRGpeLmFK6lcLsMykgTiI8Z+O8SeMpdaJq5Km0vTfJxZPSUkH1o9j5TSxs6954
V3rd85q+ep3nnqNZTwyHow3k5aaJCsmjIGcdrZyhBcj7WbvUhYG/xnTWVEPSFIU+2wajzGGDcK8a
xWdT3Ht22pcVd45JjCujo1NQLWC9ZOy6lTBDoaCcENWrVmDPsQZa/ZNI44/th4ZQxKizwzc4mjPx
N5VTZN+LhcxAzN2x0tYD9y0HEBrPcXjNhcyuO1wjWetj7DwTqLMPSvUB6Ja9qNQXcZGdAKVgo5I3
NSbNu63MEUcyNDm4Cg1y4yoh2G0Omid90SXs9P3oJlL6JXbNFjLDTQfXZo4N/TnkGDr1ehcRDHuH
CfDKo8lZ5ZiXdKvBZAxNFkeRSuchBxuiajcaWSv80ILyUubpbujjgzQIX/eEdCOj6O307tbnbyiE
KsmsHWmSvpZWLW0RagQzyRlRKg7NTOje6zrb6zCxgHG5Q5q9NH2DaaYk9KKRgz33BtKWOX4Tgq8Z
/U1umJCUpYFjxIw3gvkeubBSUTkWVeNcR6embTKn1vXLOGRfqVk9pkDVG4JGU8zsQcpbgczYYLsG
nfRMYvm+wVnS8A26Vt7OWuqkYr0vW9rcBagH+TKm2iqfSwJaqcoMMj8Ryj/IY+uZfbBrJhnPhOWY
C3G21ltAiAajYU8JvrQ+3irZcs474TaytnF6+Zjm1zaoEdJkvkwFqkQlSN5Pwvd8KbZEmjzY24U4
3eGJvY0as59/9O6o3nGOoKYAmWME+G/DRuaGJl/wy+746+P/2B0VxZIhNSLb+C394Y9ho/Ev1Cbo
MH9PHGIM+PuwEXOBzNbHpioxqCRu8g9difovJpb32aapMMK8MyH/hvtTsn6dNbI7/uWp/yK4LHVx
UlP2ozWLoZk9BnXwjhip5EwoKN8K6wFoHFtB1+1k5ocZHvJlvgn0iahO6ndB2gvhQ/1jzvom1S+W
18iPlvyc1ifNGkG8qZk/BWul6LxKjc9SmxzyZpcWzGYMW5wfcPaN4V0pqezb96xakyhTzr5uwrFb
t9U9B/4Q3rME8D40j7rxtFwCXX5ZgDpO5Lay9lLGmUiGZfZVwwzt0LixCGYDfn04HhvDbE/qBPnV
9IyAmY823LqcdoSsz7tK0ygNKRrr/qrmNIqrA4FLOFJcJRu8kII0/ZwhTnXjTwcg6xmIJZl1FO9k
nB+t9DrQrrcapG0g4wKkhtIhNerU7oQ+taUUaGJKri0slFFC0x+XlFzqdADC6zCjXIi/Dca3e3M9
E1d0qqZw3HYL8lMkLiDpDM7wA+3zlg4r2KNRh4TEzCA/tPWdKauhyalxMpEqXsMsYPwRegqcIyDW
PTrAYibuIzzUiwlBkuoHeLoXIuTIHsWxBCqyUjHiM2UQNoE01f/+k9KJP2GVn6EllPmhKOLXBWh2
Xzklc5uwG0iDLwzZKVQGWDVko8YqLwQ2ife2Ey0Po1jMFalz2+lbAiMWp6A6SI9uz1NgfaeJ4kCm
p7dVtyw27FR9vK+F6iiXFa0Q0n4jpafATa/9WGyzWzUNfiRE3rjGKOQDE0tKV6i/pjpOvG7yinZb
hq1Byx7zBDWkPVqXf+7CdQfQgS6RLIRrKLfvSoL/ohTn/P/LwvV/PP5/Fi74eneVOJZ17U7ahp78
vwvXHb1390oh/MZOheztTwuX9i+NWFpScP7HFvWnhQvcEqkUyr85fn/vUC8r92Xpz3zt+xPnF2b5
Q3HBAnY3tf+JvDeaudhoWcN0vU2+pbBaDzoo+RSzJcZQoybrO+9OjVhv+1bfF0sA30i0Il8BPkOK
oB1aAOVTZSJy/Ynz1x4y7aVpJnwVOtK2UVQfk0Ik/wDGowquJBE5FvWPjXjpjZNRWZ+iXnOwsvYp
OL/ePDZl4upWMDjaAuo5YLLQd8hV6Y2bjCl1DKNtsCvrR22AQjO+xaUpr2Qt50DSM08TLqH1NgXF
TijHizVFnK4bzkcXjQEIuj9iuyuY1fxK/XLNsGckJ6MoNgjANl1Y3HQ53y48rRCqYCMGT9k9IwzX
1hQFq04mcaG5y4puMoIzWomRLNtqU18kjTafWnuKUZPDQ9CUQQebpPpiDleFdV7Er1RFV6FS3gdO
G5brMqnpigSTA5GkWYCpNKsS/MYQZr4xm/ue0bW2kD2xAFPKaJEzzAwm42qQi92zmC2y5NZVttGn
21xYmwk9fRrRYZFJtZ7aQ0P1tZLC5UtRr6UkPQW1sJkK4aUwBdgsHBkNrLHRuB3CyKsaRuB0viRm
ltZTar6PGSjtBvVXRA9jdvIx9XXlPHYjomeso+oja7zV7Wb4VkPMC5+9hm27rWuEZeFzLX1PFmKM
br5aTOWjbaDqeHGbM9SG4wgzbhzEpyg9icgEooEVn6gPIUas1uqbSSjdqGYAMGmO0pcsquWm719z
SfYT5ZTDagqM2e7RhI1Fu6bYszv0J5Ukfg24jeKuPae5dZAN6y2rgbcSBd82BTLizini1uuqYo+O
/RKl80UuPxSk53GGzxTyIzBzCEUyEVD5LUqXD06pwMC/Ifn5xKUSoa74NXEXU8+AN2mfBKPchaAS
kgzXYCE9R0G+l6VMArWIXI1xHXWiE0/VGim9M7acRNPhkiuTr5SpU7T9cxnWn2GGk32smlPUWIjZ
mG+OMIoyLtVysJB1ytAMM0N+UEoIOwQ6/IMXZQ3hmmwi/xUliVic/95rwVnzn9K1Xx//+2nSwsVq
0DjBw8PSxyL6u3LNFP+Fmg099J8Cen4/TGr/Yg1HUcxnjpOG9Rf3Do8BW2KgUkbJzCL/dw6T9yf+
11X5l9+c5/fnVVmpxraVFWlZT/J+ALFmLM1t7qMr9Xe90SlKK1HcpSxOHfg4SZt8a6J/wbLb0OgE
W2QL9LqR1NthwWkOjQR0U6je9CwCMnFZyRqJSdEwX3pVXGvD4vSDuU05albixFRweJibbo/d4ygs
AQGFDFzpVoIHhOuUbDKrcyaJ+VeW7JK5uEI9iVZ9rmMaIVUwZMJGckh65+2XjFpq8xD3aBJk4SAn
ElPI0WlwRUiz5M1mcywJ+iWrsr6GIeliuryXifiZGTibRDtkBVE5g3hrBECWfb5u+thLYxJd2Ho+
y9q8cDN+DikiLotDdwsQvRGRphRPY58+REpK6tA0x3YxzPhL6zcD/txiSKc6KNBHjIioBnOPP6GA
Q0eD2jwQRmOPlSGs9WIga7uKwq1ilNC6NTyBLZKGUQxe6M89x1DCkTWfSAanzJVqDtAq0x2lRu4V
z/o5T81jJ5k5kljm29ohs4CwVmZ/lMNGcRTyjHguSAZk7T2OyPQkh87v9YUsUnLRm5C3hAaxxJAV
NXTL+jH2ykbJ2REGui1hCBUKBkYIc4IIxRB0OAsWUnN1I+WazzXyHIeMm6SSERm9YsQ1YQZQAS+u
UbJDixBOl1upI/TINE8WC0+bMxyTMhZMmTTelT7Bowj7mQF2Ll4mhcacou7GkmkxFcSoql9pxYm3
nxY3HXTvH7xAcXjig7MbXj/Wn/9uosAkyCnuz+Xu/fD1y+P/ODWSQUZ7mWbv7+zl3232nBpZuQwN
H6H2PwLaP1YoDPEAPyFuGrj6dVq0f/gL6ejyDCzJlCUZV+TfWaHACPy6Qv3lqSviL+WuXDbjoMyA
DAUQNn0NTaym7sIcr4DTkcqXsO892RwhS2hMsAWcstRKbfVoDHsR61qeRRex3Jm45ay66fGdRWtp
fI7RnwXW8h7OFhGrON+K8HnRw89ujPYTLoZiVNaalI0rVf+RcXeb008pstWanTeN6ktZnEkKWCkJ
MnXrhX4Mc2TMXIZ6lPvqWJIaYOEQXmZpP6H/CsuGqvpSZeq+jy9myak2mRBi3eUBiOHS2tYJ+16U
aBUbDROV9KdrrxmtuvDcgV0h22Stj9xnRgmJENRirPwQOPsTCPK+CjgfJzB59J5O1T0JHEeBRTIA
jWFvzCx3uB/jaNKOObj3gV73ZwsXpSoeywrlioQcynzv4m2h5pip4DTxrYz8UMvfMDI5LzbesJQb
C46oAvima9prS4917jS8cs/aGG5AyD9phCZoM0iRabtIaFekfgej8LEVu0vMAWacVOaCVNWKjrO9
HlOUQRbTwCb5ahjLl2CfxprI2xaHYx/DZ59Hf4lvNSAU7CknIcncoNTOOaaErNMhgUauQEpkVSPB
IDcYR6SDw8YxFEpdxmWW+Nya5dOCRBJj97ZhZbZz8nlpmXyVNN1wcolkFWrhR6qVnqU/LTijOQE6
fWGd9F4KXUskNrhqmT+LHLprSoVgOs54KiJD26UM5oV7kIxxEoSLXo2PC8VGAp1wovgoOloxg/wY
3auS9l6fFBQqWEDwaD51ks4hMI1ArLS2yhs3SnLkN6Cc+eX1fU3xI1EECZCNW4oii+JoETRc6MV6
FsNvLSyztUg3uEaxoCNfZT88VYt2AkJ4ZO7BJLSeDmpGFgLhmnxH8ouRU8AkCDi0xvx70nV2pWGM
nbuVVCF9q0ceZIoPPdHyInvSULNZxRP66ESR/KGJzwVDfyEC6rygSUtljDjGVi0/o3g8qep7Lta2
JpBnl/Oe0A82KDmmFv/hnCKnVIyOoM872yvdjgNiTHVyovQjTrJzhlBVIEhZnqrrKKC2mc1rMwFf
QaKNv0jr+80Uz36jEHXEUBZLkWggzKBbDtLxle2M9jwDRTRwuXpXc0jrdlJ2FskK8iA5E8Fv+fwz
4uYoCKBPGiw9VbI2VMEzi301A1onU7XEnCuBkam5381wOInB6KopiOiKyqAQLQyaKNJmzPdka4S8
9cNCFEQPuKiRbUJUid2z3JrYTu4xh1BkMXR5Qx1BmMm58AzzAeM0IAiNRNa7yuKhshI/pTjF/vXc
puJNq7SdReO5LFB7yNU1rWQvmTXdNeiWBNr0MmamP+iTmwWl38LDCvPUU0CLtMHbIuyq7oXiw4mk
53EKbaIyVoNGwBKJEDJ2f60/LS0Sh0TZywlNdAa9So1TRZuPuIcuFX0pI0EdyLRDULdZVazbXKf7
jlwq/kyVJIJIUbz2Fi9V/1op5abQ0Dn8g3dgDsq6CVQGIx9g6v+fjRE3/C878H8+/o8SwRCB5lqk
A2kQazRAMr+PY6ke6BnrpBz9lsb5176NYZqSYlEDMKL7raXzxw7Mhk1oGoRtReGZ/K0dmIPAf7Ru
/vrc9fu89k+tm2FaRo2p6bwevNYlFNaFoVUvG0zNk3TXcoszQjKvgc+h2HfLQIFyOafxSKeVaRV2
M3oob7QBHfVNeiyRWkuPpi1vF8/clg/ZJzppaDjsfkgGMnIkc9LKEUF5lvwwv6EwuquTGA8N0tdM
wucbgDBo3J8KAmpkp9/zJvgmHecu1w88dghW3Hfl22b5bR6mYxntSld+6zOHUzAmjMQ8ifPGYKed
V+YNI4yrvuGw6G0d+a1dq576xg2nv0k99gyiez1gxzV5LDZhKlrtHGbV01IvA9hJII+Hqm2HaWbe
4qpB44zx4VQQIDi73IJEymDFuTcGeDTFUKfg34cwfCbDLDgQd5Inm+mlQBzXyXtVW/F1uXXksxq4
au7z5Yx2g0MoHtKnobpOJqnRdmoR5bZKNtopwkXwo0hOUl+mF0wddOWL/fKZw+nZZ7DGVLfYi1vd
x3gpjLvlJRRACd/VwwNDxxMyZ6SGF+CjwsmcXfQ1R6YJxBSQWgZ3MWo3ifZVE7yIgrwfbw0/7Enp
trLh8GWZ5UeamyO7bL35h79Tt8L0OP8omSfCyEHM9C6Zm6G+1k/RFaBjwNicTYsM+9oWkr0oHgKg
w0vmJVdC2Y1PCUU4ei/EgYi/TFhbdrncFdzG5/xjfObv5B2Nps06WqCyJWaKveiFEolfhHlsLpzD
BdKBP4aHitLRelQH3sgFqCOhx06wbOT2Y2ndFlUYhm/wTG4wn/qfZnpsuwfCAAi3Q1yNUF2xByc8
8l1flpc2PIi/vVRZ5LTD+1RfQtTdOILMWxCQR+0Y8p4o5mZdPmWbUt/lGgxMO+bsw8lspfOW8C7j
tqXLo/rayehX8RMXS/eCLyZdNmCZpdph0FnhudyiOBc5HNoCsswY3ZyEESf9wfBSA3hbLUDlaAMy
xye7kyhcTIeN03ymPzvpUXkUdjW6YMX9t28CG+v88ETz0dBdCrrcWOlc/cuKow6dtmvZHg3wxyZQ
PtQ4S+Gxl/A/grZfHjkVdK+IePQbWYMD+hx7bIeNBMQYPiPGDEYH978w1W1d+Xp+jCxwyytspefx
Eu0VZ5jUm+IsiJtL/VEm+U+X/aBwZ8DZco+cyQNC4ZnVD5h67PJzzLUt6OsGKXZ+brQCMgLGCD/R
0KBF2VYUdI8Goh7eYibt+rozvjLZeRGHfbfAX/InMqvJntgFr+Z4YfEwy11v2UL1KA+XWPjJYT0U
HLtxXmC8ZpQbmna4o6w1Ecvbxv0E9NFVJjBgpi9KZof7iFTYhyD5bHt11e3TY3Yd9tPe3EIJdUM3
caiEV6GLzsPJfcGdA4Ynu6DonWO0zs8gFjm2ojA3HkosaJbNQTqRDyj+qGz7nFxsT2hxX3GMXQ3v
TGDKq/7S1TZ0qDlyoE7xMaM9AeLhYLyzEwcR80q1JQdzDiRVNJSqTZ4K/6Hu8xZE1Eu1BXceag59
wBYhoLKjXtkpO+FDt/bdY32ZD+Qw7UavWtYJkmBK8RY1SflaK/hn6moljaojmSS8ddtZqo+Rju77
FKOCBVhdJY7a0Sjm2UasHj95+4Zn3R2EXbgte2RcXAat0w3BpocAJSC0aBYnj7Zpds6HN6vfSdVa
sai9IBUiCdW/zbb/qVdmxzUmk6OZ8V1KG4pQiBv+PoSTdi3iRSLH4JIS/85nNg0HK46T4EV3Eo/e
vcdGkz+hxuWWpYt9/9cTcVxG7PG9xNkfXgjMrFh9Sb16id/bHxxy3IEsjUA9iKFKtzUumkP6LaSX
IKFfDSIcuntr09KgEcFNu0B/Fl7gGWoQF+dzXl61Bc29vCUxmWkEfO/n6hY8ZBAK9Qf6rgmvICD/
xo4YG6aNQ6caoPSwrEXUwcIhewLRtpe26cZAnavgX9C22bE4gtzYJg/kAwef6kv2Pv0AokfFjh4e
Ib/6or8Y23FfPNTX6Z1q62rx5eO+vJbX5AHZzkzXzP0WEMLm7am85yz4ArUP8cpQtYj+Wy+AzvFI
WYMXR1h17BLn0yH3gw1L8hrfz7COyrU8rM2OcMo1dh8YYAhKD/ktOJe38rBg1qp9cJVIvdXeTpRN
gaI64fm26PgGm7Nos+zKQ3IKL/dHMGcl2AYvSnYx9K2A4vthgOljehNTWWDXFrw4u7G8BLtW+BZe
hIfgNTint/Rmnptnc0Prn6fW7PSNdkShimA6e6a7twl9rAlMKFbqvV6BNn+UO68OXjQDHslZ6J7S
4VFm3lJgjhp7t1lf5fIQxzup2Abtq/BMf7F/I/znO+BS22nr7tRe4Odkitv70WeIf0BiRh19Bta+
3EY2PjL+rtyS2mNUa3HahMyuNUfTfQujXbwFt1JfmHLXF2E8G7tySw3Ad5Bvoy88N6c7fN01PpS1
su4PBpvgisDocZ1uKeyH6a3gTelxl8WortSw8/RM3en8Ilb8MmSSV9enebKwH/i1se5+uHV6x3jK
nrkPPuhsdm54oBbeKu5wIPtAOuZ7uD0noAbWyiYhgj++9XRObU3aQu4vcj+Ezjo/gU5VPxq/PKm7
JvYLwe9n0qBei88gPEnFp6DlXneUm200Nm7EaEAOvJLG6yolvERNCDm10+xuSg06MvlyxFvqTcp3
wvcEPagoSruejvRMl8iLhqehhIm7iXkPF1+wmEt85POm078W41QgCEfAH+4bbk+zBWEgoQPzh4qO
wW7wm8zFzrBLUHf5abPN0b82bpVhrPAtZRd/4t/D/zGQ/nhH85LDstLYeXDkowhazcGPyDWAXxBJ
wGC5OiSyj+nYckpSUdYX8yZJtkbnUVENGXI5L+jf6V8ENoPzTlllfner1XU0seGtxHJx6p22yXfV
C7wG4v5glCa3u31H/qgUNvm9pUG4fYaSvOl3d2AREN6auLDWUWSCLU9Ad0hkipB3iV93jXLmZi60
pVl/T3SHmN3uYr6N9vKm3eKX23i6I51aB1Fz+QpU6cYiQ4uatgD63/qrg+MB/wbFbfWg8z4VobdM
HEaQa636ayqflSc2HZnzGl99Tl8H1qxr/wXKF2V0f0aXPSO3nq/1F19mFW53rO7S7Al/qbU2sjUN
3UTxzcE3YOSQQuYudyEyguQIg6EL7NhhYIi0Why0fUrY7Wp8ys7NZnar6wKgG+Ptk+DL4nEAmzE5
OMWxv6ge+bd2MTnJg5StlJ/mPXnoKr+mFIAs9Frtqufig205klzD3BfTKj/1tQux7xl93C5+FIDs
QY0oDji3+EAA1qD5emreu3ftp7yGXyAf3rmUjB+gE+SMg+1+aK/hq/DTbyok+E+NZStPEeJ+VOkv
/Vk6gM64bsVrsAOlAj53uJSOuVb3/IkPmMd8pC9SSx2RYpzDZWOseAUJGxm/eBlBGPMFfGWIq5DL
sHaWt/wz/cQAFHPCWw1v8Qva9Zk1Y9nSpXqWvu9K9Dcyjkc3+CACQcSziiukZvOood1equgR0OOz
/qE/N/5ww/IXqKC7XUiY/9za2pKIA5dlzVCRJcN4+P9oIv4D5f9/PP732hqpM8WzBnsfRgSiCNQU
v9fWBJLT+EZfhaQLjhBV8p/EXLImandG3r9xE7Tbf6+tVdBCCo9AJK3dxdN/i55nGndI7J9VEb88
dfM+n/tTaa23LZqJWkzJCLRHaJ89BlyQbFQw2g5HvK4zw3KalxHWs75Wops2edwwl3uui4HjeyMM
z13o1oEbFjucSBtN+qZcLe/RtsWXGG/4+hnUgBxvFGk/kjmePEbzUcKvcP+2CQLfe3tvVeP543H8
ULE4JuOu+5TguYYPOU3kLf32bK9eICoPBN05ZuYEB9UP3xscB5645ZvOdniktqUyxQB6vRtqB6fZ
B5diQw15UF7oq20pK9VtchUsKhqbXfWkPsmuWvrVVwQok9PyUxM7FBjSRotIhDkG0tsorS1SoXR3
xt8ZrgjQ6WK3P6KYXjdfS+APr5Q301l8AMgVfsjTwyD44oSnBwVo72pXIeaZtvmmx4PTjKzTwLP7
S/ysEH7Tc1DRXaSZlTgiF9HtkpY2cXX4TcCgAqD37nG2dlA4s2/s2y0Iwm31Wc6A4CjMH1JaaqLv
cHRkL4qx6vYcHspPTXyCHkBHZ4VkLpH+H3dnttw2umXpV+moe2RjHiq66oIkSHAmRVGidIPQZMzz
jKfvD85zTtpKh9ynLyvsdKQtUhBA4B/2XutbCzZnlB5MnCbCDlY4eeTlW47VRXfU50GHNceOInjW
SSzu8rmWnWFENEgmFhMnpHBETpr/4/uUyhsHSNCULTzwCXM6BLcC0t3MuEwuK+viHdRV9hC8SDf6
DDsUfg94aDfeXb8AK7DL1+W6e1C/KcuStUR4nzwWkHnDFakBC2X2oM1uNzbVvFQCmlEutIV50E7F
Y7VtXYIY/Pt4DTrOWz7fbjlcjelXYeMB5ReLaLZ/1aZ6NO9g9yon7cTGU70z7gkoI0NQuH8X7kEl
+R/xVXrS1vqBir978G1xJiyq166a5x9pj3VkmW5MJ3bSQxPvjUR3RrQXgb7J0pU5oGdx9TXEd8rQ
xWwgKEI9qwLMoL1Vrr2I4gShWYjwu3OW2pHyFPl7XF6xZlObKMVTS0wRLsV+12gn4SA57iKFrkdT
EkZLNrfu2Bus8C5q8+rqrj0V2f5Cxq9GybmHAjuvt/oOC5UzdHP9KZbmHrsxlM745pulsjXXHKrr
NzoMdXj4MCIOGGN5W3DlhdF+1J7r12q8wYXtWFF4GyCufGAcdMyEpYADTWxtbJr8JIXwQWfrzlzz
V82dp5DaR5w7Nm/CXl+Ep+CDV2nwIVvbPLHFfOy0U89UF2qrdmuefHayOZDjhFuFE4ANVXhOgmS4
WWrKWtfmlkrjCV/Roi5WLJqqbdTu1fSFr1vFpe8nYHyLFRpR+oPibjmpPrdHqMEa5sFdXM0hKzh0
080TpxyMN1GY9Uzkd3xPwfY+Wsf7QKvPTWCwR1nwHYr6KId2rm8qzMfdOxJB/r9ex6c9mkqSO2pw
GihZsMNyDLwA1drtXhKs+sld+u5te7gGqm0t88naZotvhELZvdNuSeOp9kP4jukD2aK243V30i3c
5dExPcZk0JGVU0Zz7TXE5ElJiHTQZq6sAv+u37SJHXkver3KKILJu+CEF+rcsjqH5CvGc+RC2Ipj
LNnweopiXbFZR3hNK05+H978F/kmfdO+wQgeJXTr02fhRTZSNX73WO7YLs70C33KGBbETjpbGXZK
4UqkNO6DYF1QaVhjBjMPOQLJpbYn2uqNgI7UvGTCMy8Qopm3hjs8rljG059j1x6Wy6J0itVkiG+W
3DLsBZqlcMXe5gHupHi18EqHFco6m5oQkJmX/IlYYcC1JvfLeOa2F9rzKtohgmmHGfcjPx+/lI32
TAst/CZLM0+1yTPi8MGUNrtxrQ1vlrgRFsI1TGz1Uh/7S5Pe8d3Jj3YpjrJ9BXoaLSnaWNBNYA8Q
MN8yucxyxkjluSQTDwi59Tww4EPI5tOGQbJPdaoYjKDeInXtfNz74z6qNkpHXjmLda7EXLCo4LIz
WMSvvgu1EdzGBzEMS7JIYQ5QDSKQoE44DAU2pLEX8MS+tJn+lQglbO1DsVacdFmsRsdftDO2QLNH
l+axDda5uFGL4hRzmwh6ekPDfNThhj753wyG4KQgfSV5p+WXGMe8XagiP9N4DgqA2qJAGfMe+WHK
JRk3ZHGHOSOBgwpGd4I3A+OysaKaVLMFwbnP9u9SnsE603aJjOMImAMrvrdgciLaLqPlMov0tUgm
iuYY3MPYU9nNE70KVfyDu1G6sqwsYPsRaK9HT+wqWHL2zxyf4Hoq36xiiZpjp7sdSN+AtxFrMwoa
0Q1I6VEWaeUuYKnPuUfeyGE8T1ZLdnMwps/mI+kul+8rUuyRigpxaZ00SO1W8uSRmP7EwJKe+Wdq
P77DK6IFbgqhWRQXI18OOTqQVaevxBmL2qAmI2hOzmMi8mVchfx2MUl7yHDmLT3uDaQGvJi5E/GC
EOC64TtivnCBIcAcR6581PFJOeH/aCuDyioQR52umWCUDZaAXymCv0ca/Kjt4M2f3//P1a/+hzLp
bS2RNKvva+y/Vr86SDWCqFjiSnR3UHD8tfolQgGzgi6iCUF/pk/9qL9WvzpLYhbT3x2AGrKPf0N9
Jv9i8atrBGKZBHEpEtDBnxe/wWjQw9JN36lSFjXmhxlg0aHiZSgzRWOMoT4vvAcqiq3NqO5CkqSC
Ed5Rfx7HI0LSobkzSI5BB1Yp5z4tZ1YfLHSVfE9Pcm25OvxwoU9/Lsr/V9oAJgzSuvqv/2Df8PfF
ug4xDl4cDg/VVKfz+WGxbgqGq4Hp9p0h7O9gBe6VmLApZVil9b1RtUTMX3Ifq6/QnHxSTAjWycqD
HzwEzKBWKNphzAY7Jw88Xpn5LdDofE00/XU9DCTiYXMQEH6UdtE8aWa30DOVYMCB2eytlhHNRQCN
pG41sDDKMPuGjbptYKBZ/c2gAz8k4Aha2EXRN4Xufxgac4lMBl16wzkuFq9lPlX8DyYtcT2kscOM
ZeKEDkRsje2HyhNrDSwyRMrJIIPGfOvyHEfDqouf/Z4h3yJlVdOQA5IARdBTCJQhqgE1wegaypWG
EHkwKffGdK8B1KGJpC68Z1G2VUxiIpgYkMuYeb8M8XjFEsCrHrM9K4Uq1Z7F9Fx3L74gP4VgqqQ8
WOVMPj3GhAjyckmjH6/FUmxRwGkvHpGtUjWANNvXYUrFyLwMBqcosxwNVroB98JE+TC8dDIhLemu
KI+x+mgwUA9StS7ZA/zmtvjlXYH51dDZREIn/ORWjSojCUxXIaE8fVcJ5qmYzNwX6M0zYaidmlZX
E96FFit9/9tvDv3LB+iHQ396gEz41W4CG9oxq/gulV/Aq+JybB+S2F00NQhyBeUS2JrwOaX+lF2j
7BtAzEXcBQuVlsjXP80kFf20lcUypWL/RZqK72b6+g9Ph2wh7wgbrsOYH30+2bHfp9Hr18f4uzOY
EoHKLy62KSvmp2MMcSvGgiX5jko4CBoSu0heW5ZCg+LSuQDsV5l/1lHe+v/0PsgpiQcvS3986o3P
+jMGzp8O+emhN/yBk9E45EhvNB7ij9hyn2IVmzuxVSbNtUEz7kIF7Id2qrJTV/TrtAB8GH9r4kOS
GPc5dpguV5ZJusrC99QlwGQY5pkIsY1YpzbqoHi0qwFYIk0WNFIifVWof49NBaKehU6KKl2KBKcn
sLlVj0gTbAU+RLGtdRRO0iatXtABzNrSXQyE2ofVDLx9HDyOyWtYE/F7tUr2Hj3iKKQqYnuPNwIF
ibBMJIpSAK/dwVZ6Ao15rZStokqG5wX/MUmSfSCOG4xifut8/TFS0PnbraKrljXNMgzx2qf7NlJS
KMb4JhwVVBHq0wpjltwLdlY8+aHjuveR6K++PqT8u2N+unVqX/TzwOSYenpI4oMnVgsvku50wP+J
5LQhWh93MLZWOi5dokOANLKm6diK1aS+BGMx93TK+E/e8KoQgCJnhAOa8lxKGLqpjMQQk/DSvk2C
/hrzsCfJ269PYKpHfXXRqDz9/HwFBbFHGifgx8+1qm188HYV0PpUIOw1oIiSe5DzQUeIJIMqS5d2
VxdHy8ylEwS6y8Pn3CRbbaQSX1H4jyQ7HWlrIqnGkFV12GLc+6Kq4kVgist2EI+Z4XLjgalui93X
50LV7fOpGIo1xSdhtNSnPMyfTiXrCM/VujBwNIj6UQ/CpSgevj6E9KtjUPEjK541laZNoO8fh6M8
hT2cCByjxH3neuOmSuK97zFbNpSYamJoTFiBIwSQAiJVB+erJXXBi2h3WfbXP8svRi3TmsZGfFmg
5j9/cnUjjblqhQwh2X1UEXFXvxISWabLWDhJJEB/fbQpbOTz1SV+VIeIa2IUYKX285mnVi7loRXQ
mUaTia0SIz39ZS1edShOPYOgJ3VaVTAgALA0U/LR0FgbIGOl6KPwhUWnFUu3639zEX7x/Jmcv24o
hiJTif2k41VDXWnjseH2zZBL0oE2yXEoitDOdKyD9aafOu9YzL++GL+8Fj8c9dO1MPUh9VKlZoZk
59/5j5FmrhOTIZKonpx909dHmxDGf7/0/zqcJE6TyQ9z4Ng3aZJ5nQ9O+mBI9cxXXgQ5TmYiHX8f
sJcq2XL2UBn7VGLSGqml9Hdf/whfX2ZpsrL8+BNUmFvqEIms06oPSZ0gQpn8E+9l11z1gq3i0K6U
tvrN1D/Zrb88708PdG8KY2U1HDXrLQc9jK+AmCM6LzNiWo8OW585obXzwmfhx5DEyeu1MUvUZwW+
cJUyfqU7310mEEUjWobWQQwleyDnkQTqlas9GZOnQIloTw0GAWH6Rg6wuwnrOAnuCv+QwwVJNGmR
eyAm0fgCoemL2wi2yLTg5xX6feaF4O3j34xjWG/+fuI479kqsSAhUWfS3f94ubvAtLJBy/jAu9SW
4muPiFKJpUOJrkvrZDsCH995tx75uUgaSNeDl0U6I3b3uXSoFAhIoCREE1pmfCpc3WH1du4ZktMo
IXakXKlqdLUy7T6lfqOQ41hKc51WI1KcY0ri1JTXq4GfJBaOGClTdYIgQjvd8Nij2mkAYonFotK2
OVlODUv+dEC3gbI1aUQ4icaiS9RFFBasOmhOqiAAAc8aPtDTPNgq3bUDu+CJydFQeltAuTGStFNT
Y81rbVGN5QoD/aqTqvcxw8yjU8ytYtJMq1bR5h2lItes+kPRQMNzo9pTqJW1WzJfHkU/yhdaZ7xb
unAsgARrXbRHynjJWMQbCWr9hig001MvisviLhPRKfVjTB/TlASSXUhgZwpbM9KsFOwuMiTHWH4X
WprAGhrihmqJURGl96Hkkh1DnIDXvktl4FEeYpIBfAgXq+OOUORb7epzWV/59PDMprX9+pUV3Fwl
zTxzsQWli3IKykXanLW3gvp9Q8m+0t/zlG5Ios4T81HP3nW4z9yM6B5YXs/UnrQdmcVaAPZ0DOeY
uOZl8U1DXoyxfi7Ej570gd8J1UrsZIqOY9Obqx0IuwimVc92icwkX5iXFaSXnnKMYAc4YMW4RZcA
oLFFmVzldq/E93XbrA1I2p58L/FJm9LGSoGQSVAnYopc/dSYhoSB/j9tIyfzCWzPUe+1pdP0rwFt
70Gly4GwzAgeBAVNSVmcYLDMhYGxEanQPvQhkYbuq0tsnkqYdBPTNm7OSlM9V1m7aBJECsyvIjgb
10rnY2QRLJyvtN68BTXlUdLR3/KcsFcrQejIPeS0fBZx8hQX8Ap6f6M39y57UsMsVn1A1yoHc1Ma
ZACAuOrVWQyvauTxXon0qmIrZ5XTUi6OQGgKtL8G1ha0y9O3yNSG9RB1oT+vA4RLEmXgxi/FRYgO
LTCBjJuMJoLWOQEggqK/9/x0I5fVZtTQetPdpuyx0qsCTLawhDxyFoB+WuW4MkOqlbq316riZJR3
mlRtraq2s3qYKyjqSx1+qPCaNd5dKcZ4m7NVVqtvaeGurCpfubh/Fc+ctUa0UAmk8YaFIdZzPVU3
qSwRSKceDUHbmCF9b8IGBldcRs27ADB4mJ6hqHMqkZ012b0TH9kyX3WJtAUeLVkAlI4lVykpko6V
fkjH8SRNu2fKIV0f0ps2SdHVUpxUIakUyS6EdBYYFAFZZ4sACHTyntLozfRwWrX07j3PtBUT/gD6
2DrIbopc04niZoKuIDbCCiTToqZiWnrSsi4O7QhIMIW3DGivpSyhhOO1AO3s6hTELcoSEUpU8GFj
nNHCVFeJshek0W4sbd8SqCUU0GXz4DoK4iEfIS2OdNhz/1ZDnGnY9CiEChE9dMvbdBdmBtA2Gew2
qeZjcDNkdx0G4zHzaztWlE1siOyFdOSr4sKPyxc/D2+uNfVhykWdlYuwxgGY0g2iLxinGrIwnUAN
ddEJ/WOIgMtAKwxr594U2pN1TczyRWDm8Md2mw0UWJGRDFKGEsht52375NFvjeNngwCJOC03hXHx
oeYokBIFKuIFpV850NYRYchmtbaCzIFZA9vWX01y/Epm4aOaQD67mwSsTsjCXS8A46cWG6eg4MV8
E/npu6vv+BAPQZY4hogzLzH2ht+DO7f2niqt+1zctGRs9TzoLgYj6nyzoIR6b3H1yG9i00pJn7Q/
+K3cbuCMVlmwGtmW5mL05hE+MiBGiuNu20exbaHdEYebiZg7CxUnr4x5XTCgI7ptfWUelBLLQZDp
g7+RVLJd6kehCuDVmAup6w6BiOxTKy89RSw/FncRuFERvqlgQlvtzVkCM0Q3x3UIsXls0ouvxova
v4jKMS2FtWFRF++CGxCemSlo72YJIQLFloit1ARa1/Qy6WN3puytKgBQhk5hD5CooORrl29spFD7
w52OAVWBfey1OxmstVQ/6EK3VkYCnNGPGogweGZmZfOShXWBgBhhT63DoboBEfFKumLRQqmia5cf
VTffWwmeK/0xrL1VELgEomwKLdpINWV566XrMGjhS7cmpzYKrhaBeiMqM1OOll7zEfWwC0kkMYyT
Qd9dQtOTNiFLmnIrF5cYr0qR60sh69bCVCFvdxX00oyyTRww4JfpJfZLYOHNsqTQX+e7DmznSKuj
sV6L8Q0vm2/pqGwBBpQDhMGQFudbItLKURL8QgL53qLT03oxZFJRumBVIouyCLKWYxJhomwt+vXZ
9SME0+FKUYK9n0fcSTjG4JM36kUoactlxXspiXcjARTi1HWuVRu61V5uTCeH5JKZxTYyaYmQjR0K
2VnMuejDsY1IhEU+NAzXqMpemorSoDj4NvO2I2bWgemcUbm+mUJwkaQ7F42ogGlfM771GrpuuiBq
nxwLkwZdvpKH6CVnCy0k9yOZ5mb1irNJqS7ML09W/17INB2yU2tRt0BJHFSI2YW95TU7nyfBB3Vl
NYQ2uxaLJQKFBMyySLWiyulooHawZ0rTiWTAAxj1Emx9sHHs1r3W3nhXt9EjwT11EO6igkePeNGN
NqZOoiEVIHR+hOmZtPR5E53A8ZD+dRHRj36Qvf5Sd3ce3tUx3Kow5yHEwOQhM2htUvus2uDkl+R7
SqdOABPmnnRsR2MCJ0Yc5SfDa85JYIBuqxZhjMc2Ygoo1G8Gt96sG5qDAnm0D96tuAQdLlUHEvAg
1Ga1D6C+Yx6KeLxyqwQAxwMl+xeZsIe5JI+GHbr4CBMNc5rEbFT6BTLTLAidpIwLbamrsLHrwjaL
tjr0Anr1DOB9a+yTvrGODD7k8iBvDUNGmkBaZYJ0Fn3z7I6lLYsV6yZuRyKR3AbJaYiRLcy8hPWX
ybUQZNdc1dnkH9RVeDIbtaSJxTfsLGkuSEDViorCS39isdBGni2oh7Q4S4i8Za86+lK8i0hSUIuN
T7+5RvwgUUSNTI8u/0mLklWep0spcUSkE1NeXkmPuCc4dZvGOqvik1CYCzmAZhdfWcc9ySVjWpeR
oyutDBfEhisdJOR8XqryH7HD5WPJCOMSolrJ15aORBZfGw1E4DXzDjmN4Fw1bNd9qXFXJtGzKOlL
xeJRCmUSJjzaDwGe7VJrFlEq2iOL0XiQVnpNamIMiSKBvZc0wp3fnwVUPRkR6JK1I+N43kQ0fAdv
rWbyRiItMXKTqxjGu8HsNgYk2zYL1zVW7SDfa8CAJA1SHb66SrvqEXLbmhWyQdPXH49avVfGS2Gd
BNokEnx7j7JacstE31a118RdZVJ5Lol9JBwJtmqnY91gWYZ52G4U+WiohCyMrv/E1k+bqZX3IrDY
nXJjWwOMupyfw5IvGG5EnQQLjgzf3yrzp2C8WryzphkvaxWY8N+UuafK3KfCMllq6LdEQzGnP37e
Y2XhWIVpSUio2byE2jrDg6E6X++a1V+UaH46xqcNrNbBdxJ7jtEF/krXmQukcAOPzvYsY1P5wWW0
UJBmEcEXJiZZcZ4iLMdYZyfKS0L3RzkJlQEdeKewbmmldalHji9WDDaEbcr0SuvHXrvl2rMFR5BW
eajtRQinsbKvxjs/fxNw0frJsgrLlQ8pPWBuU7tzoRrHKl9blGbHq5jJ6xKUsVIP6Nmj32zhf1E3
+OkCfCqPygF3sF6bHp4La6UiKzWLEyZe9mvfMo1oSyxTqdD/pl7yq93zj5/sp9p6n+R1KDVc9T40
ZxlRqp38m3LI747wqepk1LkcpKzfnUG+j4yecnv8m3P4RYXppwv3qQLQZkzqpcwR1PI1qGniye+J
h7JbPovVuPjNbfr1k2B+Ki8FcpxKqsuxLOPDr/FQ6cJvqnS/OZvPzayg0+Biiobn+GNqa/Awa7oO
ZXYozUdNV35zz8m/6K1AswM9BWwPXsD33suP5bK0KFX6Z54z7TkzZdl6AvhyAJbdSSr6hcDG0KOw
nreZXQ9XP30JQgj9OSoMV6U+8FpMkT6DsM0UyvSB/pvqzi/HnR8a85/uTqPPPaMBCuBkmLtp/M2b
2ilZ7v1/fKY/HOXTHVrKfeCP0+hW+aRrM5+X0vHrI0jSb87k833TGZkh5Z3GMerIIEKygPwc12m/
oltOAvwgBbhJOoQ6tQVJgFk8adx1LgJZolSY1aGtBOFmWlZqQWIbIztTxE9eFy2MpnG8EbZbm2Ml
ZiOCQSTDZikr1Nz9EbN/46QlOrnBsOvqWFpYIdW9MeqYo0i3Kdbj6C4o4h+TQp+D/F1G+bqKgo2W
j7bMdspTH0wFDCEOE7Nf911JtYo2mrqbhl/Peh18ltvuZuxS+hsATv1txDoJfoAekxvLQNmhqDVN
vI8FEjUEiqnu7WL5aQoxjkxMf0zbrj5N0Wzf4dtgbcshRNHRzvxHGUsivJRZ1nDDtaCtZZLigYOX
r76y8icZEjYf713PMNJT3ByEs+FeGoI0/MlJT+EissAjkjLf4k8FbQjRKV2p4bHKkNtLg92hApKR
9GieSpqWkyTNaYDD7cknq9P2kWzNQ0pqQ69cv98P//unnmb1XZjxluVDGXh+/emv/32fJfz+P9N7
/vWa//75r7zlH99ygb7+p7/Yac1Qdm4+yuHuo2ri+p8qkOmV/69f/Aeg5H7IP/7rP/KsQrk/z94/
frZNMzzIIjoTidb6FFfO3P+VOEZReHx+Fsf87f3/FMeYf8BsIgkdefh3+bf8lzhmyhuEeKKiTdEs
xqe/tDGwPBXNJEtQ4cukrzPa/6WN0RDi0JnGsY3gHGD3P6/K6c/VzJ+fwa/bzrAA/zbW//yTf+pc
ZEXmqgS64tWSNon2aKjSbYhrsCDVk1Uhv26o8fRZwv1h2VJCuTlSmm/4tEGWkA1Rj9YD3CJ8GyGy
7/ZiqOM8jYijbsWZq2y6kYc50uqN51GBHT1HjiVpNUbZNZlQoGF5FjU6gn6r3NxMIk7QYq2LBSwA
mdIGNERry7o3IoK/6uxpjPgH3+OPOJZBbbIhFgJHkNgmBj0IynBK4XQMq2QhjZ4vsA4JT4Hr6zZV
u2e51lEOG5QAo/7S59LLWEqXuGOln7yman3SsfCqnrVWY2VtRiFWjbK90wbtwjYPnwUdlTRpzjBP
V0JkzYnjpfaKCq6Lj2JQkUignktJmekFihGD6Ks+psrd6dQdM3+Z9gjl/I7RI7VMaszYRDABCoN1
TJqa+nK3CobgYwAekmB+rHRjkxrwmbv+Q9H7alkRU54Gw95zGSWUxH8STEqxRnWndXCRtcFfiij3
LNcgjK/vNlaGcrWIczgiLSlqrGPTACogWOjSI8NVIASnoyZn0KE1Mm3ySRpzBalMLSO8Ybd4bTOR
SlPW6wTSxfsq92E3NbHdpPkxbuFMU8ztl50rXIK2r2xZkG8y1NFaahdViWcWQDE1gAZ5ZeUa6yin
msgQK1JEmuoU85wNuxGNC7nEl5SEsEdMpYZBUzzHinwVk7RH7Jei3rZi41Uk/ptZZOlrbNjDPrs2
YTRsdQ0LdCCRf91XhgLGWSI7foKeGHq7bw10R7nobthPEkje7sdYRjOPEY+Yg7JQN0MmnPrU3dcj
ZuDG018jUmPnRYIwufQofiTV1lWpRCdPQZqJ68Z/YXJeyuCiKFoWH3Lj3fI+2YbRvsCfRSKf16rn
lv3nTAiT8xiSAljwzvnYknpoCtGtV2k7wiQrdRT+ZrbzffVJq6On2LReshp1FLUsQtvY3MxzPQef
B2tdGC5pEux6TYExn1fbTgydZpygHKTLDk20LRI0GoVwSILEyQWCnbvAUY1oZ6TetSzjeU1+b0HI
8CzysaSr1jYrRwdK9TJvwq1UvhnGOUg1MOYl7oHKdqeJpyMHsxhhZgPqCeNt0wqvpVDuNS3GMsyx
A/UZNvGDh74samAYVN1776MWbqX7QsRJT5V1T3rtnVBwrUxEqCJiEfb3t3as9kknLf3SsAuaMwpC
KXzsE2DcmDx+mDY0dThYbbAzrP7R7+tlrcdLPQMv2Y3jui5QerOVLEONCOqOCwVKfqY3PVGdrbq1
vIfSC4ZtJdH3BHGCPJ11vgCm0UC/YJqkKuUnP84eFE3gglDwCWNcWiOigyhkE9WnD2klbVsxepaj
xwacypDh3IVKI4J+YGZVPX8uYxL0VJ5Kug20IRLVXJrimTLGWm7QO1sY1MY0OloRFRoTxXJACV3H
tZup0WubNU6utOODlI/162gE2ir0iWGj1VJQgBeJIPBYD/grsaFMIp/aQLU9tE0BWR5pt5EhGoAs
Xeh07lR62DkVxE4MMFCad4r+yBk7AjGPQhZ8G1EgJ6h504GGvybnN1ktdqNEU6wfqGGK6rxs8atb
8VOLGFhB5tF19Z1eKM2fe4j/kbO/yRSroUIVJ6Q2sbtMxF/N/tK0wfhx9v/F+/8x+0NftGQZPQK0
R/780RhmSn8gm1B03fyOL/vONvsLezaJVVkv/Cvo4l/Tv/YHBjbUsaKG3Pa7nezfmP5Zh3ya/n/6
0WXxuxb1x61RLqphJVuSI4nNbvCZorJOuQ87KlWRmF4aM3qQtOCx1pvQHiLDnHXu1Gok42DWN+ID
9MFDnHZ3o9k5sljuM7ld5kg9OndYuqG4C33010EvOYJSr1nv7joqOpqPKMQH3iAU9Tc3Nh6UqjyM
Ao1E1PE1WVOGIj6ltYeiJO/pB6TMfN3ZjXAOqMq+DIMT+QROFQi2pj+1Cq3QtjLvh648RK10lUL3
sUhIwxAsyut4mTXzYhj1g+C2pLa3Vw3vVc78Xg/aa5FhGJ1A/RI1l7XY+4BdZFQqURE5OcYoGufg
pdG8a2sDQWNekYkegFfxTOxRoUKTZZAgm5j5tpHyQ1GOy9YEvzHE666mg05vVMpxoxWk2uWgT1de
LsNIoD5QVf6mRgYzmvHedSUCnwRKg22NpVSnf0uP5GDGtNikuDhnGZgLqTmIyUEXm0toSSfLr25S
SaOj828ZVu26y8918t3yXftE8rE+8FGoWnlNKjMFziwLPXQJiHW9TLlzFRJy5fpWugWkufSYxu3B
9bxj6b5nVT8rLdEZwHA3MvU8L9sIlvsah6GD+HbVWT0+DAHjt7qIcYJYArvpJjiVyXOiu/cqVom+
t+4UUdjkFZTNlC1tp0N/CHbEXDCNb2sKTcDDZzgmFxpY0FkryqRREZceiiYKPRw8qWwnwjnKUnHR
x93B75sH3aS0nRkLU6jp4FP2dhWZkUuH8C7tVR02Aq7GLrmPamHh1SByhKVXUwXulXchkUr8AmM/
G6KEqiprkXAIX6xk0h1HWwXTDtVANqVie9DTfN7o8SYPUFZ2Ad2SauOR9RZ5NJ+U7pn1wFmnStBA
2GjGmj5W6Iy6f40by1aGYa+Dycw1n0AQYu4kDL7mNauap0ksWUPCtFA102HcBpQWVCu9H5p0m7p0
AcBYxnqxTrB9tWoJIcJdalm5zKDw9qO4UmEB0e3DXENBm/JVX6n7OBpe1cZCr30ZjZOSPVDx/kfd
7H/mGI6TVmZIJMDdQB0/6b6+GMNR/DPI/zSG//39/9zBWX/ouoLSTRbBnv8Z8P4Pc+8E10X6J+sW
d4hk/JRjpP2BJ0KUGKsUlL2f4Lpk0E/afkmEl86S6d/ZwqkaO8ifCtekwmNsxsKgiiozwmSk+FEc
lMaDEBfdxIR14/gaxZbjd6KdVcLDKHi2EZAiTt6cXxjLNMiqeVgTnlz3thrWuEjdWVI150oxHC02
7IGUSJeyN6vszRiaqMjkUyC0yowu8zIEOV6pVBL0DlBjPLoPrp7qIfkzwUas60dJx6ZZvAzBuFVT
9kvSiG+4oK2EQC1WaULvB2PpFwB+gZPTvYlbzEit29ulDtVIH8q5GNbCTBEEvAmSCsNvHOyKnKQh
oC9nW5W2CNFryMpz3wZPENaXg4IT16rsAsqMagXHHI5QYyiHwlVPNFL36thS9xAwnDaj41baLcDq
qgxcHBNmiyGCwKjOY0eNJPSSuZDUixENC+RuzBUEdYpPXuLtEsE7aVWPq1ZYyEq76jX6vKQwK278
VOgFnnp4ZYF77L38JpDimQ/mNSaJxwgBLMpae/CjOGGRHX+ziGJDTkKSb4UwKTbvTWyUcjduRGyd
FbIgYP6rqvS+uSn834QBCd4jhjpVQ08k+egq4rt4wMmoEHVES4SYS/miSZN3TFHs2q0wbTVuMGGp
APOJK8tDGlcK92mKXSzv6PwldinEM92XHLNQHrxiWIkUyAjCkBatvjbl1NFLczkmIfbRzJsPCq7i
HqjBuJCqYOlqieMjTPFfJT1epA3cK8tk/4qVlxFOD10nHbD0KvquEjG1DaZcgAtBbjNE8loKU/U+
0XzhLh/Ic9Bc0uBy4jwzkjdpFMUgGCqYikEZ79xS2bo1hJ08Fu9LLwTJQh4mu5qLX0RrK+9sI++3
on6XSfEhQ6ZmeJWdEOn2f7k7rx63sXSL/iIazOGVpKiskiqowgtRkTln/vq76LluhwZm0K+NHkwb
RqusKovnfGHvtbsaIcEYVycJwkU56zc5i67Iql9ahbBX1nvKqJ9Zs4DMb82LOhkwZkDp8FMXFeXc
FQ3b9K9KSU5FFl8VdAFz0NtVxb0XVHd9mO3IUsIr2MLfkGwtpsVXQM6TfpwUy2KBaKMJuaFVstoD
GqqQbdm0IIjTt2mqr5BjD2MZ4Ri6jyGwSZ1b1CP7yvLgj+muLagmojh4SkXoR7V+kgJSwrjbsyyl
cQZBbaO4hfO6kUwcoFm/9iWRh3tGAoP6gktWj7CJ1ypbVwhFKKZOY8ogoJgVf+XXp1j8aIrsDqbk
ca4Edv4a+6aGWmCBQZZ7K05POrbAjmuxQpSVIQhQQO8rBBAqXbZrLEhnaJWmoH3t5OrE9ITE3PZo
AXI2rZQHqiSwEZv61Gz1bDE9tvO7wmjXn3Sd+edukLYSeSMEEid8IIJwP3QwqouZrCcSQbVqLbHF
lnN9P5uvZbet8QSWtbIBIhLGl8RItoKUORUoeVXSNnXZP7V1u5vD8aRUQrKz8PXKDGymiL8r0fgU
1f6lEnkSiIoMfZz8YwRzlYX5NG/TDr2nBvlDsBj3Ewht+Ww7i1NFykxaGPdF2zsiJknLH1kHq2Q9
CxxKsryK6/o49rkd6eQYmxr9PO7lgkAFs1hnoJVan9aW6PMYKYEwXuQxX5PP4cSJ9ZhE1irjL5Sl
sGQwxTLe8rr14llcISNbMfXd1Dg+i4KNfVo7KoVMoMHCCVxjTCBHkVWtimcWqavcsmDvUPnlxmPe
g9VFZCIK1l1F0yrCvxUEkUercRHD3SX5/JTPUBHJ4IMHFLPBxQ2BlRrvEJNhcVWaswlYmLVfi26s
8IkWGIdDgKR7KNBNoa1wtLRdq010m2fTY5vPTqhkANQstymAJyEg7WXyjqcGroR54w98GEcQaAkE
POG1y7W9qc0czqCucOuGLG4H3z+xQTkWMe1pnCWPVsWQZtQ3SV496ByXVcSjiHgGSK7omDqdvjXO
us1I60qO26vVCnspQapgkcLRApmbJQNkLqFzgjE6eRFeppG7m02DPcqil5fVo4FsS8qIgwGVoFhT
fR5G49/c62oy/xio9qGLSvr/rJMWg8vvddLfXv9LnQRflA26tYysYXP/nHRb3ywIKJaofbdjUBj9
HHVr3xTm2QaJchQvGApYrf4YdWvfAI8aMnJoolx40/8ohACC6t/qpF/fOv7K3+sk0QfxEErxsCm0
5wTwSMbVM2n7zihfx7m4q8lTMoKZMDerA6DjE07QX7guPd1/jGblK1YFxyyqp6pFIVyV4K3j6q2U
6n0vM/AsmfXpGQVPCtxXWgXoraOZsyIXGIibON51ZasCOY6wVfdZjWrsaiXaNY57yzGE7aIorQWg
vYLOeKwFN/FoCuRLIQfHSzHLXimMSH6BhKmJ4hHvdCtV3blGZ6KDTET5wYlTP4yITGIZiU6WArus
BriMw2msqn2MxZ54pW3YXUYSRopS8S8hR1tm5JVdaO+Rms22NgDXkhcd/7QLA4S58yWp/RdfpNEu
SHM1tae0JCJHAtQgWh/ZFF5K9H1SfyMgJarR9Y4R18UsM4sO7LTIvB7NoUhqWNnT7IF3++qHam9k
r6p0rDrkMzXS9SVEShM7iNPyQUALyPbZDdtonaCIFeuOzmkIQ6/pABm2GjgtWvW7ObDIYCdzq0HP
qWqxF6UhlrTJxReLQaqRLgRkbls/BY5hbcsO5HfoV7fmVJNuiyJRhnlcePpdHCrlyqcJNePcqTsN
/CrSiyHc9g1hiMFxFut9rr0FeoerdNafO5ga5ogGUy5Rd+nSdC4FCXOpAEm2YuRc6+G6opPHLHQS
8nCdmgYKGHOBO5CK27+VM65NKqxNJmTnLBrjlRHKT9Osg0MQXxsOplrQBzchpdnI0i81uDXI5lon
Qew0pr9KBCqLhTGLjrYKg3XJiT6Rq5335GOnqBCF3p2Fp0HvPVIGGe+b7yKhomlMNpG/bSSwfPkS
rJnGa5InTkHSOJo+rWkv7FJ7Hrr7eTHaZzBd037V6BXKLxNl6KyeYjnyolF4pNG5KfAddFgC3BLY
TdEpVB8pzM1QcrtoOhvZeG3M1lGpUiwrOo8Ky/WwQ7gLzUvm4plZmyg6WYs16fFhfG1nfBkTk3Nh
5gPbdP5N2PimMyqoHhO/JiOCv9+8pFwygvSr6ZSdsiTuMIqtuKgnwVxFQXDU++6k+ky4gevo2uAF
hF/6QOZTePaD8VUS/RFDB9SDAh1otmrH5lbH6O0vtHKCOAQdJWt8H0mjp2a95+vhrlLMAwkit34X
I6BOb1gdrGuigVQepVIA/ir0iFXmIIGXE+sso8YsA8SJXG4ug/WgqfxsWWWJxePcwjUlMalUH3uw
kqJoubo0HtoxWIeFarnom1966LxSiOgTzDwLuJirUIEepIHKlSGQhb7kzGK5kUZj3SDNIN9V4U8r
UZ8HlisWy8dWzQ7GYtfU2v0cyd5sjGuUqnyysIyEHUsRnabCNPPHvkdkH3UwRARCQ5v6RiWGRCW6
KKHQaefw1BPpVrX1KkVx3C7W8JHIK/k/Wqh/53ABFSO9l0FzbdHoL1PS/zJcIOf0z0vz76//MSCW
v3EZc+8hTGFq8X0J/GO4QC4G6acMphUGsOJ3YPcvA2JafqAKOtFtJK0xEvh5acrLrAKiAgmSXMP/
6NIkd/LPS/P3t64sw4dfBsTqVMWkIRjmRiqOlnlMSQzPwGCjZW9hsha5jRDSeJDym1F/D2dz26xa
6MEaJ272mTwQ6wKwYOjvc4Qc8j64KNo6YYj61j/WyGq0nXrJM8Db0pXmdYVIpCYzYX6brfvYkBjh
YilwCA2z4G5G4BC1i0AjeduE74LhGbfCCh2JlXI3vo4AhJnnipdC9TJGgWg1/VUOh+SoRAd9I30G
TwBU2sgLMTKY/mEomiPI72YVy3bvpx6pAhtf8/LmzmoPk7CTxXMV3fbluRceM+VAp8rcYBUKj5V2
27mlvifjtzj7hGAA6tX2aby1+IMXZMyKfZsSb4Sc4a981cw1COyxW2N/bsfQ1dewsRXLVgYw/2dc
aYyVCaZgeVjKbmzCO2cAidxfe1RNixO8w1EY26K1ByZMaKZRXObxlNUL+uisYH2CCwPLWzHXmbQG
EU6D3zF2ZNQoPwqEVI5Ipzcqt4fIBAfIF52WGyAdGcFAIaUM8V/fzNFtuR1YbzuiuMXpNUBXim7R
HIZnfg9nMgdxJZ7BzopP6Rfw6Cp+QC8qWHDUZKDHC6uqJ5ztqt5pxTuCDlihpheTlVBTvEjJjh46
v7b5psKJwo6VuTS/LdrdUX6I39sPgGD8oddjcjIv4rqifLKjt2IDVTr40hQU6B5iOl/aDQYye7Lq
HW6Hsnfgb1i9HYfUEyReOyUx9t2hGju223jRjCdZg6yE89NpZGTaJ//MMKn0hXtBlK+NO4n1bcDn
jclt7BD9ab3A1O20hrgyu/5ijQo0ya5XmOXftS9SjGck3lRT9Fo7Td/L79HWeJlovTq7OExexc3p
mNN+OpCJLH2FJ7pBAlSAIRe2f1NsyaGy4z0ehHHNRo8W3X/KxNN4pc8d3fJUc8Cjpb+ifNVPkD7b
Y598CMl6oH6UHZFbGL3wncy4BTlRta7UAyaeHvJn4cbw5llhWr7TaxLqH5KsakfODnrkyvdglo8G
ZScTHmKOEE3zDegd/NYCQwb80WrfAUBj0GSbvIif9012V+52BZK/AERc3RFeTrU6O8HHCopw68j3
6gfCVal8ZxqER0MgNBFYsYg42itukpvwJVI3aedCYttgOGgeiRWRzmw2D+LkkEK1QlTlwSvlZ3Ag
yWOrnfWCqsELL/4pWHLpDGNFuDUpqlh79CZ6yGOWxpPNGEp4GRQnf0VUPrMYAte0TGNAfK7wO6M2
Y81t1+1zSd1i5oSqIHkiYSQ9TuCtlGc/KpivfYrRTdQEGyQD8vzWTW/fT/l/6YVGPCh7RGbPy2Rb
++/TchNOzx9dIKqkP17/80JjQm0sFyWskiWz6a8ukHhQZE4MyxUVAtH3ufdfKEziQRfFk8jA/HsT
+FsXqDJZl0ml0vXlFvxnMKCF8vn7tPy3t26Iy4X3y4U2o7Bk7VRaG3MIXAFlg9nuS9yB6p1lAZgN
GRgr53yJioRgVxri2oRqY11H/TYzvhjMLSYrb5zGXZ2LhF82BNsQRUkkJYLZXS5J1zp94Mf+MWQ5
LDAO6hqF3vBaEzKqDWQ1GA96H60U8h9hUPZTy4jOr3CcsOzrNpPJZqwY1hWQynrwLbRCMkYuLlXB
Ws/zuMnixI0XH/2Sty6RHzSP7Qpl5S0TbtX26/F+nDLSGjhDGVWibCEFz9i34PBhJrf+wySGSMEj
j5z2p6HNDhVnn0SORpO0K20+5CgT5FqUHDVUL03C5KWT5xPuKMbUAzjpxKumez27I6yImSN8ElJM
MfNp2BbGftpWcgGmr7uQzZbTU3HuT+g85LJ/FvTPtAP8JprgTQYJWL6SW26vjQcBI6CESabV+te8
ha4/GDsxqzfWFOzKUCb+Mla2I6PIUp9ea7NYRX3oCam/HfuePvRiRdlD1aO0UkgS1Hd+6u9T4Ca6
BQEwRSQGS/nsM2OVo7vCL4CXNFQHIQyA3sm0xk3bWwSbrs9KOo0RswGmiCmt7CB9y9BmUq+QI1uL
r1Iw0KgluDEfpfJDqHHzRMOh9++E5DgY0O+r6GJ0zT5HWk+gziEXAOnJ1CAyDdZC/W6DN9+8lON7
PH1UabaW1N6NtR0if7tU5COfnk9Bj0JsyM0tIYJoNaz7BFNkYtYHiLb3Qtt6aT4fktx8CHsRNHGK
6Err7lL2pIV4XDhGvqxu8wkRjMS2MCrS7cS+p0WnY0syKOMITL5tlBltMmw9y0qP6GC2YZR7kYVY
NO64l+tzi2bNrmpPEn2IbJOEP3S+5tiQmnnJByIKqIaNZFrTjRypDypw/NHw78dmgf1zDRFo2nUM
9wa0AsmdqD1Hyo1M7mjbPedkUoRq4rC4dSPiUQdiUo3GustmfRXARDSJMgiSm0CXr+osnmvFOqVq
DeyfWWgIPnxvzeL9AAc+Sr/K4HGqLFfAW/svPsbZpVAH0gWIMu3JMtH6b32JqvwpXPn7638M80wC
RS3Unkhif+tKDOubKAFGomP5K2r0R1eiflNAPRnAmTRF5A745RBXv8kS6DUIBgqkOG6Hf7Ly5JV/
HuLLG2fvClLOQgWzzBN/PcSzvvTVMNGLjRG13Uqvs0MRDbu8Fff4hoOVVprj66gxbtOtBq1AtuuZ
jc/q1jTaNwMgho0kscASJe1EOSfZQNiWmnkye4wOZiApbqBj6NTj+EbrHrG5v9RttiuMaB0zzLcz
UBP4CbZ52uG8RxcedG1zX/ij7xiwB4WawAajxQIuVuG2yYo1QzxHq9H4tSJTioQojGZ40fL44vcI
zGIl5SjCcuE2VXowamxw08QBXvfNvsmhKBmlD4+0wlc2xo3XCRi8M9jAxlisRb2s3D4iUW6Skrss
Z6ouFe2L0g7uTEZaW5GrBSc20y3WYYhdjaRS1r7YSU7sQ202UYBMDCe1ZAJuax6aVlIRhwGAjRoq
N4H7pZy7HQNR1lEY/iaGnKN0G3XKRpp1ddWMYNgz/EeRMbsFUYThjI1DDXEcyxNINUVYdZHl5oV8
TEY0E1PVDc/tHHBwjasGwG7dv2kNBOlZeyOXEBKxXni9zCyyL/H0mor1oXQE8QiR9G9+yvmkQ68y
CdoCvfS/RvbUan+I0xeN1x+v/1GsIU9Tl6eZGftSWf2c2C/qNCbokH10JOriHxN7DRIZRhrZ4P3I
OhXez+GDquiM/g2VL4ukTfsnjzlf7s/H/Ps7X9TzEhTJ76r7Xx/zom/6YFikPuSX44PHyD3SMIR6
/JJUD2YVeIMaOPIYXBOlRvpY7CbTfysiA8EO+ob5zQ+RAc8gjKPgnXn5KVr6i4k9U9+IiAeS8xQp
EDzMgNoLRGKobSWjcHQAuuMMzwLv86A8dCiJUBP5roQbKBfFqxmMh1IdD02svYyFem8NGZwCedVX
5ME05TUgHNsXopuxrF9z9uD6oDnxzLwyIbgsGqZjVmd3elC++sliAIGUlETBQQiR9A8DI3f9c9Gv
6iRR9X1PTBLbggT8d1UPoE4MD6Xx7KgztZmst3hoUjL6sP/5EkNTi0VeWfZ7ZUgYbjBXgLZgSQ+h
hs8+Z/+ATbXAhCtktkJgS0z7Su4y0EJGxXcQc+LuGilAHfVLm0e4XmJ2m6W9eIYHFnE1q4TBURRr
jbyaaIyBxrLnRLUV8VOnKSOlZ5OX/qmZSIDBv1hrkI1T9ZSFdI5ZfizAQlTkOtdZtqr0z2CRQ8lh
vM5UFnzdeDuKaxlsrU/nrQdEEmVvZjWset5oDux2ik5+GnlyOZzoIL4WqJgpWMuceWskCkb5W7Tr
DIQe0xYdPlq7fgZp0YV4YCkCo+c+3gYgZ+Jki1IESkJ4w6R0Y4JpU5L4eeZIvlf68XmudGAYREKA
vCA4Am+iw3gOZFc+vsqT5vbonMehJ3KObtNM931Y2YQi0npf5JxGk4iYxLdH1drMLHvj2doHenAa
fYT6Q015U2ZMITSg5Bps2iq5r4DKN81C1hSF94Ho5yov+LHU4c6CdBAlwjGKhYNciVic5WPEJiju
4z0SbFfoGEoF1fjpT3FqUwI/ywy/o0L7ksJsXxTJc2MV51kZHtMRfD5++ai7FJFwJCYQcTmxGEPv
04mQjZyFw25Stbu0KXdTpe/9ITCcqAyfgTHArQmfZ2MR96/MHpCWlaKbn8WRvVFgEcgNdEWyjkZK
8Jc6ocMnuU/iFkCXLpDt2mQjKkEcBpW/qQqisYwlMQgbVxVfMwpvNYwJatE2islHttPi94mCuTcE
JyvxJkhlcVQMBKVTqexGK0ciUfHkh8MWYpzu9erXMJLoFYewIGBMz42DQIrpfy4dlFY4iR2pJ0M3
nVRYKv/uMhEfEXhGTnoejv/R7asLE/D3ne+yLv7t9T/LRGNxTRncMd9LRUq+/x9fG+Y3SydHe4H/
UvfhZfq581W/ses1oPJpGmf7d1X0jxuEQhFLu4QMG/0z4rp/NL6G8vfnDcL3rGmSiCFnuTvVP8bX
xdySgW7hI9D6wvX9YWmeGWwRyxCQ2oxubCtiIhIr4bUaTa9PaX8SETNCujJSmYQhYvYUnfzEsvck
s/NojVapGbqS8olpCmCTfEkE9T4S7xs9PwdNc9AHRBiydpNE6V3LDGq0llSe8i6btKPBAziY2qGQ
ISGSFhQBQ6+6/im1cqB5mWuYn7o1eXlYeVVhracuJcUuRCMjyMlNtBzY49NopNuIBKVKF16QaTEu
EGZS7aftPKQMcetSYGZYYGOSia2KV8jMH0LEWnLI8qe0wJgJkDsSwVbn4BK1D1qA5yfT7V55jcZb
RUXuxkRRVIuvKuDMnTk1ZOATRtXvWHd+aMA4cPc7PMUnevPtULKyDjEVhC+y+Kzq5SbL5WdlmCSW
gmuNvKRBa+/JgU4caIGECAmRea+DxUpT/9xUCyDQ79atml26JZ53UBZYXyjTmQ/orLiHNWt80crw
GnXtLcvw4Ix7/IPPFRdx+qiVbLb6tLIx3TwLSmgSwBAJLkpvC/Om2IPtKlrHmrXPHJ2z3Qt5iwip
vsPg4ilShTjJCC9AwMggMI8aDJ22YSPh52DEywkJUwqpSotfBLn6VFq0WnIF7T6R9lMofg1+fFZV
GUVTvVHz5iDTaUvjDWIk2v/e6zX5mGXCBstZ5Sjo0E9s+hJXVNWjIjHAUKse05zwYeTLsFN61pca
v16qfSHq9tHM3BVXDGA5ISNnk94gWroEa+kXpDy86Eb7gh98p2nNqQ0VdnskVddLqyFO4VZcug+r
G1W3psgBQBQ09/Vk7nBGkXEpV1s5ACO8tDI5PY1g5buKHkftHvU8vBkUEu2MpQkylnaooC+KVWur
p8a2wUTiyNK869sJzFH4gNfqoRyGJ0Ev8Mi1KBT6uL0IhlHsE8PYjqrgli070zCP97KfsdSM5mtf
qrx37aykChP91kflXWMXzMv4sWGirwPf1+dAdgPzGfE6YJiRWZKuPphDS4wiIcYp3KoRN/fUEUYq
V+ti0UnXhvipFt3sNBOXtySYlDbmvZFCo6ibl8rkU22JLEXw59j/5puAXtq0ZJMzFo30sqf8bwMD
UeK8/P0m+Nvrf7QSElJo5Gx0/TBBZeKQ/roJ6CWwqjAw1hlA8H/LSPjHyAA7C/JltEKIfCj2fzW6
ov5RTey4iLotBZus8U96CZqav90Ev73172zJX+a+WDqjXCe1e2OV5O5U7CDCuvvyZyBKaBfrxQqQ
mC9Cgre7Vxej6Qi/WE02beDfSR2zRs4F1ZkFhM0dYOSuGm+K0QA8NEAwl1BmhOV0h2+CmybfkZJe
MbttDtPc0XVLV9EgIf1WQ7CfIdxvZ/kYsIALBoBSjOqggJDeSUwwjz2Pkqcg7hgwAuTs1kIMEx0G
gQKjwMhCTzIupjqv2cC6GlEirQUlp+vW2SKECB99CfJfrR9kqTtCFb4FfPUYWZ0TFtqetX8xoIG0
0GPHpGKaS3iajJ8g0BAjcFwL6Q31ON4xPL9ZdIZp4UUMwtMgwtEvsQmKwK3L883QD05lvSTR5HYB
jQkSwzq0LlmSed3Ifx+TVBKKPoFtFPxBfrWg+SWmAPLxaEgIaCPxhL2ZQTo6WdkbO3XdJP2ZnEDc
Di9SzmCwku5MM6Y4LuBd5GwqqX114DuiqL13YbdvEn03s09UB/9ZaWHL1y15NJITRQ99W4MgI8bY
WFtTtpogWvYRUuaUQOfRcAqdGVEiASeP1whft8Y8uEJfenXxnjA5z9LXWAmOsRJdul7yiiZz9SxY
I7TSXrEiOnPl5fKg/JuPEJWnEggpkzyWR9Rv//0IMZcFy29HyN9f/+MIkb+pDBoUCs1lgwSv8ucR
ghZCES1OCXIR5P9slX4eITpgJ52hIm+LI+OXqSNbpcV7BxVZ/4/T4p8cIUxU/zxCfn/rfxKPy3FI
pwobyKaYTVcF95BA7kLqvdLzj9Ega0iFFGh9CoCZoqS19QklXKDsUBBtQyV/FaUlwKR8pP+155AM
ibB4jmrFbfS2c4dwJqqbSJ3xqeLS6wKkuczd7ATlhF+Mq3ZJUAOSMgSNh40TuX7qpSp51vEmYk+c
hupKD6SjPqH4ERFxN4aFhAgIlkDxZ5JMCfy9BXeKFLy3TFfkeQeRtk+UYIeTYynVNjIcp7BnSTun
K3RVCNm7FX3eSrfAfRUnWZigmAUwp9iv649thG6bwNSAzp5r3e4NkgjAIGoSBiVBOM3Wi0yGoojf
akDhoA6GN5CVVRbCYWpZHIfTbKz1+FXqqxtISO6ANwXk6RcSbTYBQwE+koRFYoGr7NaE+4cPxI+q
VYNoLSC+ukdC2bL0lX31hrEiREfpriUBqR2qQxu+ZqqxH/OPpKn3oqDeTdPNAsTrmIPW5VYlbzJp
q5tIlF5ABTzJeOOn4LWv0Go2jBlM8yQoFWfZ5IoCcA/k7NKoPs4dFG/z7DMFrea7ulY8kbQqXY4H
5r3qZlLKm6zP0SFKtykxX2rcg2ILvD5JvkicTKuzVhefXdK9tOEI3tB0m2g6AE2BTQAzNsXjIUhH
IWOePQ6a10ka4EPU/PrAuZcD8oqjVZ5g7QZviFjtpddE1+9Gr8ubJyI5mFnDHqwwW6j3oeRpQbBp
JcOrS9RieYBcMWKuoChv4/ykj5nbJkS10jGYcreFNGCHqBSz+Aj/1gkCbTeMJcApw1HbbD8xxh4q
I3aFhpZAPoosY0S1YvSE044Pu20MxQ09/zVOzook2Vl4mAi06wgmGcLCVRDjRPlZGE6WmuxzHIxQ
ACQdkxB6GUY46z4Df4nmoCkB3EuTJ2joEdGFjyKakYgYXQwQtG9MxbcywXPgOY3xRSBoqBD1lQi/
xNcHRwqf4uGm0YnLBYZgNoqLrHVU5e2oRet/ccFHUcVEVtPxMMJE/18FHzKzP0/rv73+x2lNVccs
mirSQLzNWIVX/n/r/73g02QuCYxzInskjuSfp7XM2+E/NwHVf5en/TI8xoLNrFmh1lsWSf+o9efY
/dtp/dtb1xhu/zo8tqKUJxDn0UbYEKn3iYOfTNr9m0beNEjLHSiQBmfvRpPsp33IoblGEq4fmR2K
694zEfg08Eu2o4daixWlvoc5ISQvsE28GipFD2zoYAqb0Dz2ZuTEz5Vxjq2XmrBvn88qixE1OsLp
ijVPIu2NMoI0PdXF1RDyLOS465zuIQ1vAsCL+MRU0aVT/exKmEjb6ewfpACAin2fPWznPfHbd0Bj
5Y5/j2xz1qjiCrLusBifhVtVuYtIxMLv22ir7D5+LQ4WGW/H8QtLT8ccdB19xKyK6vvsQzxIoy3b
RNa8hS+ZSJw3myDdSXWHnT+RfqDRamRcrHfJ+nJSx1+lzse1tE8rtjG2bz9D7iMhGmOU8zw7xto3
t+r02Hf8TAP4vsojNAOUuZDjQrftsQshlbPzkwrr0ZtkO3yIUDOdYqfYY8KD4ineW4juAVKd2ZQL
yNFtpEInzS020k3nyCy1/9WVFkYKPJ1EZy3PkPY/Ki0ZZcwfldbfXv/j2RW/US9JSEuRl0rGIhL9
69kVv1GyYbtAj7OM35Y+7uezqyB90FkKaQhTv2tVf4zt6OOIwMDVSguIm4MR4z/AEvA2/tat8Z3/
/N4X68dvD29HJilyIXyKueCZSPPMYyfdl8zu0qbygonrZjfXg+2D6FR4tmbRTTuNSIn9+I5/QLup
nxp/hVSSNFQ6f8g4Jd2HjUa9KZ1eQoG2EmtM8E7Mh8539kK3St4QxrnVasgALl50LOq0hUbt0jxl
J44Au9zqOwN54RMaSZDQhYhpaSU6PgmbttI5szdpHrGzOrm4tvIU45PK7TvtK32dUk99atxzrPME
pRxCd/iVRPnCfwwQYZXKbpRzDz+b08pcY3A11+wY4nt1xxfmf9rkETDKzie+R/9I3q1wRq2ONJPp
mUIWrm8L7/l9eY8ddqV4KWY2VEamk54FOz0z9VNkLLU3gJn8HaCBOIKghuTVjjY+VJp1+NycqsaW
r4wZDVdzlW3yKG3DLbvcNUQ2olk+0qf23ZLs2aQNssd38zi/y5f2XblX7kvyiGJ3Qce6xJ1f1ONw
me/6573gSc/A8prGITrrTuLhvy1fhgVUfI6B4XgiwcKAhedtxghoiQk7krnKV2++Wrd1y8kbn0LZ
Tq7ZFSY5ngnJIoZyH2/hMiN5lWvPP/J1+BJSvYE2zy8sFMhPyP6qB7Tw8U0qOASAeUQF2O0WKv8W
MRJQB0Ao8Xk+iMdAIe0z2YyH/lAfqmt+eJqknSLUsA4dktyndZWgLQxXERaTDeABzeZNBa/+Ub+k
qdfKV8HA50jSvc1bazuHbwhL9PJpsRuQrgYphNvxSXoHkJSn9PYbckzx7yQ7eTf7R+nJ4mxFYsPw
gS06uuNxH94DtGAbKe9S+uKQUryBeeeE9w2emNmRKb7zNSTdXLaxCapgeriIcPmY3AaAdhZRMb/g
DS3v6R3zJb3EF++FspxIgQlAsuO/oKTlBx1uj9m0KviKgytm63irXnTCnwL28R7RXXzgB7cCpR0f
ph0DR6wLxt20A0ukLXmauzgiTdgmqzk/G2HDvNaJriD8DzJJlPehuYaEP295klqJ+MhXZpgkEN/0
qeOOwer7L/iae4L3mDMKiLKvsrZX4820I5Thjni61sVcG6W2+VK7/TuQ9v69tmzCA7itgfNKdoHq
4o5UZPWFOxt62GG6pNiAjv7DQgd04+glNW/AyjkUjGgpkq+y2o78hp+dSIi3ad84IcyjaZwi1Rut
HZDiSH1S6hWhH+ZD51Sr4Eu+5tYmxwVaXCJsNJ2y10WRxdVW5l/DQzh9hVSuRolS2PKKcRukVykF
JhL6FyvTXLU8VJ/Ww6LgiCJHeUoC5G9odhEAKvG91iLQpnUZV8ImWdV32UWz6DaIVLKLl7F0lY38
0J6he+Yfs7aavpRphvmEN8iZW1QnKuB1CBkUFrLbvYofKIFxB6chz6K0UkRH8eNtuY/fBBYH8F23
ulTZ/anZGutxl5PM5EqH91LBv9a8xF3pknxC0UyQqbKt92Bl54JNt5Ot28d0YsHIgCamHhjXKlBF
92wjvwLGFD0QYKuUH9qGhW/yyUTdiSh7NC15I7pgzuqVZD3HPoqXt8kXXHT6yacoABRdxN8pgOZ+
O9z2b0KHYK3cRQE02+Wtp49m+A5inbhbYOfVw9CvVM6DvX6vdytTcbutCUR/G03M/OHH7IbMo+7Q
WOlgiXmtX9mB11fqDllhp+mGr5hXQBV0wx19a19jbF/1XzhhMpheRFIj0gYHX7vRh8+aeNELbhvx
UTLdNNv00VPgaE4XuaanHnTfNnu7JjtadmuqGvZIK6b5duF1N+pBvNewGp9fYWglH9k22wbnKKMi
AxdAjRTKO/WpX1EQeoC1j0SdQWt04eDBTuddtDzSAMsq52DW2+YANy1ub63BNa11NZMO7liXiMc7
2M5f6EFVrkI7PYW38BDw7tvdwdjxz9fiCLtXZReRzTyvMGoHz6tu2lcqAqXtOL4OXE/dE6E31+Qc
brqt7oV8K8oKx/t12mL4TjfGa/Xc37ZM37SDv28ddNob9YBw+jxt081DeQtQfjcdkHoKayT/H/y8
r0LoNIfxC+NahOyPyL+Kbzh+rfBX2NlWrS7VoXMFhAyrhhHlVtrp7+q7seYbnp3JK6/WZXoijPf/
uDuT5bitdOu+yh93DgfaA2BwJwlk3yd7ThAkRaLvezz9XbCtsCT/URWeelClKktpJcnEOV+z99rC
X6JYKpjEmQ5JK5NBaB0n1i7c8gsyeh3SDCf/GdNFc9N27cFehxfxbO5OJdp6aR1foO/c+y9zKw6H
y4SZRzwBvqmeHPLQPYl6G9buW70dD9ktu42H6U09lBdtGezbS7QHnb7pz9aq2JFgu6vP9Xl6cPS9
eNL33UNrLfSnaJeeO6oD5qJnPOjyIrnqe5zRGx69tXJsnGKnHliJ7XHFu8WNK3nX0BQAClQXu/5Q
35f36UVzpkdagWnxVgVXcoeSB1gY6QxQcmcQMqfqJnwZD8Ut/VadWBtNj9JuYg+5ML/Ke8FF/kX5
cBLPwW2pP+fbF+k6zvaC4EQq8L1/r35YZ/9eLGCLEXR9VnbGGqSjClp3gV0Dw3v1OH3F99NX8UYu
3QX7ZfOoPteH5jHfijMnU3KqCUznil/itfS9Rb5Vvqxmx+/0rv4c3webwYnv+TtD1Q1Q0bYOsyF+
tIjSArHQduqzd55/De/1D+8uP/AvfV7ALn21+Y9lbqsW2eeClf9CLMIt1hHG16xp7MIhT4If/qwC
cUx9lfNV1bshwI25Mov5j/TMsiCELAYHVwWeG8zkJ1qqCTf9iMZj7U+r5RKABA9E8zY9FidvUbwJ
PCsXcAP3fkw2IUI2J75U2VpV3cS7Y+ZE9JHX72cU0cr7ADzUYXNloYZHhX1TstKKS0ihd1OctrrO
v3BXNs9R6LStq8mL+LVvXZut8CbcJSvlHaWK7blNQWyzC4cf9DyD9XCJ0jhQ1s0RRTEC175+okBg
zMQ/M0auDwSDG8wSqEOYxzil8Rr19wyF9OTYEuGw7B3EFOBRnJEY+2I97sMzDvf3Kl5u5HBVPPAP
MrylTnEMrkS7HKNX+Z0l2VcnnPj8dXcXuvEdzIJ+WYCc4sLZR68oi9V9fvfQb+XFhi9jRToyxzGf
ctCJx1hy9b26IScqmF+Q35G87aobfpdthUQZR2yGtes+yXFtjn3hdg/mSx6tmI1VD80xNo8++TEI
6nlWuofhc/pkVOW9V1fts73rz1gOi+rACuNY59duLU3rkKJkb+3HO8Nekia5jJ+7q09u1fo5ONib
/uqah3mhsR+v9ka+KufgQPTAkbEmeQbat7DjKTX/wDH/W20cxANjqldltHpIA//bLJ4ZyK+z+F9e
/71DZBY/bwrn3/19uEMb+H26g42DQTiyQPhGWPN/FHYY9JUsFxm6qWQQzgSAvxpEUstMw8TMKGYf
h/gnDaL6dy///A7++sqtGWv7wzYPX3KFNr2yNzblsRIiVDMwrI3jVQ0EqcfaurDld1+yXTs5a6Hs
5G2+Ln2aP12tr3kHCK07EDWwqSVp61WWKwEOScFODuRZOimJW2hX3S7Pd5bBU02nyTTpUMKYiEcs
BDma1kl/UeVZgSVF66GfXmvZuFpM1dXuadY9dQMITMFVoaD/lwhjLEPy+ebpLXdUm35i4NhPk3Jo
yYmy8vFG3kcjPzGvwo9CmEshmHKTquuZ+3KoP+RC2wZsIZ0aqZdQMckF+0wmPijiuuthSVtyvoxL
uNVpeEoS/0hU91GuOwnxsOUWBls6RbumiIVHX1oyi79WVf8lBFltUam9BGmHEN+4s8OGUtw+NmoC
yHRyNVhntgGF2rxXx2wpFGIUGftXgjfKuLq2sQXHuKKTiz7lm9ZslmNhLaYRwEquI5QpFrJGwDtZ
YBrTNLuYdhPfoZb9g5GeBmt2HLbrVmOjEZEoFEOoNQGxsb0IG5xzQBWPMXsNqISLGocj245ojr9B
mjCwBfHYhgxoA7yUHpotSc7R6kUzao/9STU8J2xTcnCYjWC9ErFnCafkRWbvUrN/UfPsKbZ6J0mS
tzYItxZ7GlaFTsDeZkpYxdifAc2YzS05UrHI9hv5ilxF14ZQY7RNW99L8Dgc7PHJl+/6SKelZnqt
sY3kW1169EpcZpl9EtwYRJThoHyrok8Wausk4APy3nWE02e4TWJcJx5sXEmJ3MC4JXhSarwpiOsI
dEbBEyoMyQrs8tZTmXhvUNyPA9WeJ6S9KbCPUNQE1s7CBSPn10ZtHRww2xCLDx46ZJbjm8Kbm/DQ
5LOZJojCnYK7xh9MxgskReG6CZTJ9XDhtLhxVFw5vSAqRA7T1IGzRTJX9enpw0vV2LFTa0wQZnNP
zUA0Hc2bXcR/5J//K89fNG8YtG0EboLJuWb+5wmdaVu/2Oj+P6//8/w1xW/45LTZ3sG87Q/NxJ/n
r2kikcNNwSEr/74n/WG6LtBMaLhBOGcNJvM/S7OZ2zGOR4ghz9O7fzRdF/Oa9ycb3S9vff7KfjyA
/ai0pqDzs403NjdLC89e1hy8iHWZlCY7DDpjMFy0ouYWFzSxQTUZrgi9j84jVwzO1UL1MYey3DoF
qbcrB1akUvAIvl4H0Ks9aggRFro6m1bN4Fs7glRibQpfLhUlPbtZLSBst0uvPMhzpjAxEvdZCgG6
0SGGiOkmydHKqATLrDJ4TTyCeIzIIMapCLd11R9DBK8ef4NSGgeprHa+NI6cMco+kjEUW24mDmNk
70mCySj37bJ+8pPcQL2bXMsiOEHG2ibyyLYKKZzQiRkl8NKLpUuQwpWqfQLlNafvmmc/NA7RpHXs
MWFyxfp2TC4y0LJRpddLR/q3ZLgmmrGRAGx3k7yrWSlw398lhYcrol7JpXFKzPjaMT2wPOndT1TG
AgCovLDYST7Lrykumf+UHdRKydx4rfFKkPizmWdH3Vf2CFOIlLPcKW7vhV9zOJB8Fs0noALnZKGL
IXIQKj8mBfWkPy3t3g7u4gZ/noQx4D63iLXs2n1TeD2k9KJ1wM/cx/yoo9raTJJRomFRGleNIdqV
oU0i+4BAUD0hIJ4LxuEQaZADY4KGHGYNrH8la2cH00sP5o4fVr9OjPm7IAd39bxyFkW4a9Xupo32
u5DgS8Gzc9ueZK+GxbLNOy8f43Hc+MG09/ipurpHe9IZJI7zfUm8YUs+DjkQQ3Twje6QFxixp6R4
KWGoL6epfkvl5JYnyVVTrFuhIxfzRLL15fGbqjF3UUtp3UfEpOpU4xEOvjjudkEZMihDZpzG2sX3
JNQ51XMH6mWhBMUFB9V6qqajNINgkpAdrD7A/bEl7NK6b5YMrtTloJOuE8cvZgECv8u3ZMUcp7h+
lnyF5Efrue2ISkuGDTx6QkoSGz96Lh98cJ9RNT2xxXqKqvR55LNRlc3CYA/dmqRgAqT3Mp+z398N
ueSEUeVyADA5YQ/EXasNxZ1X2bcS1xz20GMA3z1N42Mti/3AxRXF8kGU8lKXvzrw6viWtqUmc7bb
GHDUhOS5QEhveuPfmkYAII1XVhUfK2YydVfjdEfBXmksimQBGKlOOtLf5MUA2l0PvL0nJXeEnWPw
9pZgl1zDbN1uKPhQkmBqMHgP1c00Jm++5x/TwHut01Bbpknvekm8TxT9zZCeEyW4l5mmtd0ngF/P
BHjqCA/uWv0QJqT3BSz4FnXTXVMLCjwSfrBo/k7Q5NXWsCSwt1Zskok/IJGtRQvdjAegAGwuWdxo
1BfySyH78IyqMxsRFE/3mVwsp/YYRy1JVnymJoVUXf9cZBpE+RKfYrUZEyL7Ihz7sAQitywzp2Nk
bHgKQEf/YtmAHKNs2fjmhajPpY15aciNU5wHr4raPQBmcdOwXNk9aZfjuE+TgOsWKsLUo2NENllK
MHmxaLVvjTd+2uh7FSo7XWUczHR3MN4NzYeEazv5wHS0jdy8BMxEE5sQXoLo2qkI6fTTCgRz/pw0
cvxmIx5pR+WsBOUyZ9JXhzGlpEXv25D7BXnYIop9Gspzm3RPoObwfyVQOvOXXFSXVimhCWtnb+pW
Q6q/5xXnwJDZX9GovjYNJtySAYQCU7Im6L6I4l0LH7TUDtnMlS+vgaIdegmEMU8nT3zsGJyFcawc
iWftFwUkhEoPXbMHSBgpd22jrlT9WxFkd5pWrOppfI1MCxWedA7yYmfaTPoBbGKQuIF9J+hA3/WE
vwodv6lpqMt8GJwp4DMyeotYZCtpMJatLpb5JHb4UhcDU/9SSZbqyHK1la5U11spjj9EEJ+6tj4p
Ko9/3N/sTntQu/I4EZ/e603u1PT8GYshe456Nt71iaYCbpfKXCIp2pXU04AEvthyQ2m/C2RrFdWF
ZmVLjwWAFszJuhnvPbmZY39fZNleTCN27YxBs91cbS935Sw5ma3ZLVpKXBwaoAhpeUuB04Sg+EQK
lia6tBryvIlIvSB+L4dZlUj5obfz95JgN2yJFPGJa4bmy4QTeIEOmg9bsjLIbLAGa4fbUWIQwl5w
oTXsnjrJbab20BKv0X/YROguRIMVePRuCGv2oDIReMhfKh8s1Xg2uDJsMTG1T00s2NOS4DaIRoLE
gOIklc9D7a+VLLtJ7CFS01o1GMcQSU7rROf8Mw0GHzUfznrb6Ax84vpFkmIHy+CqY04iyID0pHRv
VdDXwMnYyVZHDZjIjLCI+pkU/0ImwAGcK0md2etoPwwIjg0kNXZQrIfSX4JHLkBLleuwDbZFw8dN
J1TaY5Qjy3UJi7W59rq3MMdumxQfRsxWOvwaktn5FUfrMZfXw9zRKOmuN29KxFS8V58oPc5EUq5i
nRmoP71r7QTcxGBlZpsOarBloeUrOe9X5jh8tgh6AtqZsrR2hs8ihJPVmDGHPhHkvacvAr3+5ukh
cLBPZR6za4or982D5LfMN5t1FxuHIrQ+LTU890G561Tc0J5hXVqj2BUFUI24dBny88nL9j4x8xm7
dDKME7cy7M84YIllmndBi6e6tottMw0fQRRB61b2akFOJFmpNIwvOdLwKMo2Q4U9lORaIXcvreVh
8rIcIjOtHLjWQFJGx8JGaAQAypLBdcY4sIvGdWbSfw6jvy6Hi4cYvOGNq0Z8oM+4+qxoxHCBFPc2
Nky0iPJwlPrD7tQH9HsLidauFD7bK9l7/zcLcmbaIQZJ3MtwLea6+j8psE0GJb+ObH59/V8jG+KE
MNOQN6D93DJA3gC+qBl/0KZnm+dfK30xL+5NXsCwBy7FjxMbsFMU/twauH8ASv2TiY0+K7l/ahgs
9N0/fuHz7/8wsQlTLfcmLfE2EoukpJsj37z7Eg9zYFfnqK5YQON4NKD9R3oEahgoTWwtC/k5w+iA
3ia6GE1LNom6scpp71s8GJK082u2EgRMSpX8AM7BqS2A9PWwww2yMoREwKm3baPGDax4Hxuyo07F
3tfDvRpjQLYIAo/vStY2k0JKUDdsOeCeJNJWvZzJDmE+8ID67KWNZDZeWo12xbTIYh95ubHzgNaS
eH2uCYxJOAilWIMSkRxsvaNEj8ZnVamPbRo/VjLCyklEJM0Z5jqpI7eV83VRRccGcl3RlStrCNEd
WDtsg+QWmTvF7u8UnIiLtPswInkzTdNeKNLsIaRUaLVb06e3oJI/UhAIMkuwlES0RUY6TdF9RIP2
hV76UGHks5Fo+02yR7nxWDa4AScPzEe7Gjjca29cqwqGj6pdhrVgWRUvGemd8TpxSMU1Va/MbMo0
d9LQbmgpP0xf7KqgW+hl8eDZyleMd8OzNLzz1drIQPF08xVigOWVWQZ5bi4M7CTds95HWw+cs9WR
vgrGh+4U8X3CHgFKs9mvImiW+sMYnAtNXvv6rsjG6zBMG1x79zmglLJK1g254k1pn4ZCehpSCdq1
dzeFEjVkj+3VeLeH9ORVHPc4R+JuOlnSzW7jrSKvBYr0iaSfSLpTg3ypoXCtqwFDIpBrw+SelkPy
dlMamXCbh+kO2PRTrUM1CcOcwh9pWNhBRk8pvIYI0QJXbmL4Vyxx37S5gGnMAx3cUh9IMjTjjZ8w
sQ8Nl7gEBJVEkGOPavzhGsKQCux0V1bxvgBesJBS8FsqMhKv8LAImQfbaD5av6bcmHeeUUS6Objx
GAWbUeQvmkTYhYd8TEI0wKa6sWCJ9dgxSZUPKQSbodsWkr6p/WQ9xjKtlHrxQQXUVceffxbeFfdY
PlpHNUOkKy6NOi9Ru2sXp0vCCNYBFMjWvk7hUxsEd1Oau/bMUNQfer/de+RMllJ4syv8xTEeUcqH
0jhznSL6qpktJls1qiAxZnS4KRfMRBLmtFXHdFMWyc6IymWIAVQ2lH3TwpWUwIrZo4GkM16mAXbm
jiJUrVW3UYnJs2stdGU4cQwsUdPhjxCIfAx/4pIOIYUYpza1jtIYPCeDcbbEFC1iHTFZpS90UgVF
B3axDlzP7z/UsnZMc9hMSubkRb4RnAVNUS6nkAifUN11BORlUu8aBPEambfxYLSRF+1o4sjAjzrp
sYiInpXulWGpad6O/OKVZ4bLCGZOnPfndCIrqc/u5u8tMT4ycSeB5e86AoH5kJx1kLCZnr+M0rFC
rpeA0ptNg4tGzMLxaBOMxX5SoFvFuwGrAaTlRW6zx2SBqzCdLgF+eeQnctQs2vQcEU9ugfJpDJvY
Xm8xFHwxGZCGMcneEjRI+nQds1vnP7cmiGYvhjNZCiqQSXHV2uaEM5DrxI43WbeyZlMjwJ9GQXGy
vXilwP40RQipRsQv49RvpgasqBCsknWZ5F3xaXX5IeQn2qh8cMdavplT/6VmOo5nRrZyjRS544Om
DDs7609lkh1lQDiNJF3yUHvNmKx2ZLKElv84CjZ3FBkt5hDMgfDbKBrzGQsdPEpQ2TTqKjP3EHqZ
zFn8pW1Rs6pj9RDIIbMZGO80YG0Y86Rb5UJLw9UolZvC/0r6/tKE84SWrSkbfZYY35Q8elCqbB8S
lW3Q+CS+Tu3LN4dQ6VPt5ct/czFiYbQQDBJlZIbYr/5zMSLUvxUjf3v992JEweKLhE/AGFOwHc/l
wPf9kfIbqyOE4Loga5l746f5JWEZKlIaKGD818x1+b5AEr/Nf3p+oxCmddxr/6QcAR/xt3Lkp7c+
e01+LEfq0o/kMgotMoGzh66nk8j9YyhpTp1dOo5NqvZbKSzuIm0NyusVUfpSUymFY1s5dwKCjG/T
V0z+KQmni2jDvVWXZ41nPpxMTAHlWspNhiZkJPK0VECBkxI+I7vckNC+mrlAU+QfaVc7g5rej5rY
JfqRfHF3jHKHSJ2F2iE5RK1C0qKssTTpVfpkhZnaBx4YBqfxZgqAS0v2a09cTBgX975cuVpBqTEN
S89AMZfnF4FiTCKkZyymheYPjq5jMQ2rC1ZaJy2qLYEbh6ltTmbF9IMyZbZC9BZDs7whwCM6m1L5
JHOeVhN5Dll4INz4vtGrtUR/6aGuERQXukyp0IxE8gWkp6G1GJvMNUdhLf0kesjj6bkZAfRV9s5H
g2mQAhuRW5TphVPL/VM42ntVbR84H44aG8lF15mLElRlrJt04/Vn3Ndc6wFHl9Sw1NBWfIAWQAHY
BElUWnWYFsucyqRHj6eWqAKSfV6HDu6FW8XORtV7KA+NayvtsvSyY+H3TlF/i43ipWUlp6DTyMud
XCRObzID5Qc6UTEo5KrmA5Y1tSWVbyrSRdFY1kItET4YU8nivOm+4Sw+NlX2NeZmqy9+eLYufyR1
/r+sTTn7sqb+3/9Rfg7mxE+va0zqDVXB8cSnXvtlwJ6afj6NUseU1X80G5WpS7WMNHNB14slnVUX
d3wTRc5IK/DH3/0vXcFov5tOER6bOnMRvk3/qZ/S5x35jytwkl9/ff33FQzJrXhTqeM0qIRIkP8y
OMA2YC2OM9UgofVPyOH3jkqj1eKAgub7Nzua9psFqU3Mim5+uv8UgjXbZn/qqH596/MR90NHlSoW
Cn5vSjYVSr8OHEbgo9oQ9R7zmeFKnK9OpVpT4+CKuQ+MzndbbAagx53IAsoh4K5rpFuQw6EZAWpl
JFnRJQlqUuXLV6AsX0FbvMRl/RBIQOoqCpBax/skKuXDbrs7w2qbXR6PT1PJaCcKfBNRclNu5Tp5
bWyZEC1wcAU0KUCFQizK+q3w4GBBmMrG9moz0hxL+W5SExIi8rUvhag38+Yu9JCJZpY/uKGUQPKK
2fLGSEo96akG4EA0B+FauNzuCnn80NGxjsBga1gvrTxnnFmHFmlpLLp3XRLXeoifc+8rSpVlIgPm
7el/SLtZZoF/iORBd1RwtaDEtr1HjpbfPLQ5UsoolL4lo9DP9RAVa/bRt2QwqxVvIUCxp44OQHYm
7eWK8EqcUpSmNnxY+Rsj8q0iMjcRJ3mynWaOayV9cmz3fU1qs1I7Ej3HVNzG+PivLjqgkOAX0g3b
MP/r0pTMiJ+fWAugyC+v/150yNQIyEJAw5Fs8Yeb/HvRIf/G78xeJVVVAGfPx8D3J1agZzFhlaro
SaDxw6b7oeiYY+PFzM/CkQw95Z8UHdrvS9E/jvrtt//9H/Lnf37r84ny4xM71TUPLd6KTWUk76qH
KnZqKSnIcluCk+TRUtkrRNgT4nqfGojoE2nF/0fcwkSDEKgm6A4Gc8Uhx3fgR74bDgkiAosyvWQB
m5Ov3K+0aFxFue+qpC8swQIdVZmUL2vyd81Amd1O1TpKCSyoG5+PvbIHk7cbNZ1ihhtFAos32cGj
kEvyZhkepMaKgF53kBvHwPuuE6QekLg4yanbsiArReESEgaZggIdTPzkDa6Px6FCjTyrIEb/PuGw
GeTk6qfaNQvZfepgvX3BPi/aN4n9EkgXT7CzS+qjF5FCEVQ3KaLXxXDuedmywLAldcGFfyMnQch2
N0Ii2Fw7I9s0jb8EwXrw/JBoCmRlkVgNqnQuvGkZmMQmlfLeGmfHA88sCyoz1AH4p09ES5/IgCTm
MGDbOnx1SrgWpJyldoJktrormAubvr/r5RezxEJYMdKQ3htNfe0r/LKwRGJF7HXkRCRdLFkFOlZh
7LOi3Ql0mkFYPvrWV8kMypHkcheMMCcq0e/sFtq4p5tLxURKUUvrurZulakwms4WbYNNEspZ1opr
xp6QimvX4G2Qyapv0UMqeUsfdO60jHRacMvMbvu+Pauk4UjJV5+TWFm/JyUg0NQsd5jz2AFpomY7
WCxJbsfkFR8n89ljDeSzLssI7knb0ZkSIiu0gbja2f4FDCyv9wT6HEeBKr06abX0nIbKLUdJnhjy
O2iavGs3pf5FqjltfLFTetRHzB8MfPdzim4pB0sAuxdbTg9a4blZ/KnTecVqsa1tQLKmlK50W/O2
QhLYjdPEUdLysebvXRTtiOxzWldi1FYZuXFLUrEwtibeij72jct6E1KLlho7DRLs5Sw41Hp/LwXj
uuuYKGC+W46IfRQFv0RnbLJBO2ojpRJ1nlR+dH13Sir7UI7B5M5Bc27T5AdVKrkP78r4I58TQoez
IYZvnREewJisIs/aJMowV63VtZYQy/ZIlZGV0UgSr+bvQv4HQUb5cxyHr+FQb3Md+GEs82TaDBMi
xFnFOvf1jSzjqjGrS6nB5a2G+F5vunsd7WdolYfS1xpHtN7NCmV2NOObHyRLYSGuHlhQBLDEUnDc
YbUFErecygh2ygu2hBXzsIj5VFb3y946Fea3iIuoJ7/EnMyVhcGkm4NYKP3V7JQgAcd0VIJGM3Vr
22Nl6upmVmuw6321eywfmC+y4UuKPafF1NFKd7W81kipyKrS9VB017Lq9mPP1sFAOMRQFgcfoTGI
GJiRSf1aUhBmEr2eao89T5Bls9lpvYVB1a0b5XHuGSRycSrNcLpRnJW2R3PQrGvwaoow9hIKKinI
VlZ0DqaQPc23Fn7v6HkLPkCOKj5K4PMmKo5IRlhmr6smudWZ9k0dLzQC5BnmC7141saNAtss7zCP
22hbWcYrWbLRivfKUMEzjYcR45SCMdvnV330N31ZMZlhBll9eTKfGsJjJ193NY25s91m1gJFrtQq
V8GBWY3GSxH6FCDPupeuhrx+y/m7p1GAROOgjongC41lEjYfUFLv/r23vK2wNfi9fiZgi5v1P+85
KLKpXn+uy//2+u91OfonG5yXUBhZ/Dk/+POWRxplIEyiXLdUlb90dkT+dcvrCEbhQRCVSd3+yy0P
rJwZ+PdAzn9yy7Md+Vtd/tNbF79oU+ui6Culi6pNZ6a1q5pEQ6WSgqROdEzvJTxnzXRLJH0lJBnp
+7BvJAwYNSinvJXvjK52O3z+TqoE6IS6TWJrpOZK3n7oQC9yiEkbaC2u70N0VscIV5nBcxmqVs1w
kDUAuOeLEfsnRGIn0elMB7VwN/J9OdjpIK2ikhQIAYVbHpuPqUQ7Vfv7UpQudER3smEMmC92e2jk
Bo1h7Q4lAvioWxpxsowaxIODcoyAxIy8guDzdat4SN7NG0Avxha2WxFKv67iZo4sGOtTZeN+KVPG
xGkHv9Y0H3Q/Np0Ueadt+Y7ZWU+wfClseAZjwTh76qz7tjLvOPiE2ThThlTkGsCr4duXrgUU86Jl
Phvk5S2WO1dJCOSbLz/0aLnDrHHXNd6TFw7npJBmhZFUc8X1T5ksrcHc7+taxgVZbyXNv9psakfm
wEUdohfj65WKHmyW/q3Los+SAcpg9EcTZ5GYs9pT6UR957Ae32Ujqae1mW4Ga3iM/Oo59bMnU/Yf
zABvmj6UVyUAU2FK9lExKcR6HHO5jJ/RDo8hsZq68t4177WaY+vxOlRyVsii3n8mGB5jVN59q4YS
Hw/YQ7/wnTCOnvMwWRYKqwLt1TLirzwPn+V84BLD0h3Wsqvo8llV0vsuHdd88aUbNcAURiWrFqGc
Qg3p+0fBZRcqTIKj5mtUs20ChLhvh10+6ZiJQjCkLbf9Jok/NZ+iJoAMr7bVuY9YZHDZfyl5t+uk
GB1BEr72iH8X+ONATgD8cG19OCklPt3GbhW3n+ytMmEqt5G/tbn93qGAMLw0cpCFsNMaN6M9Ajge
OubXubnL5PzW9/JHGHQs8azHFjeZXGDgGR/7tD0bBtKi8EWftGMOjGdBLiIKact+nIKxJ4Zan/7V
3RSgBWAJjIiYqeoWzct/mn+YCj3Hj+csB++vr//eTam/0UXJs2pf0/8MN/7eTamMRmbSL2HL0LlY
7f51zpJ7zOwKMoTx5wz3r27K+I25rWCQ8scB/M8kqHxxv5yzv7x1+5f5B+TZ0tDLwNrIGdk8cmlq
7cJnMeCz0Uhn1mMNwTWs0r1ukeZT3QJL/cjh/MtiYI6qaD3Fmd5sVU8mYB20qZtJsyinGViWEAqj
ngr7zi9Z1JAJyNzUZXK9zJlgNka2IqDOzINuTzKYRyDLUL+ZTFk2MXCgQt+odv5AJ7CvJByXMSED
OU8krRwEK6UI1+1gsblQWQ/uDJVhBRy7MZ2csvkqzJua504uJ2wFtzlBEVmbPRFhDnQ2CpGo4kqV
fP1RH68VdZHpV1ejt45RlRwaz/8cU2Jy+s6hnV1N1G7hMa+pVbtwYwXwGCtdQlGiH1MSz9K5WlGU
PfHJPN3ZNvbCq5EVT7FSaIu4aLYyKEZvLqTxQlXeY8vGUusuln9L0bh1E7QHPT/16FHygpocxtsp
D3oqaeJbKnXnRb1j+QmKxnJf0V3ZcQDJ65IiGgpUZuBUxBERfIpXLPvWX5KwtxWs42OcXFLzNTOG
kZbsKk+sh4FvtVR8qA03aJo7QN4pr6JlJVlAhAzpVAXZUvUtzAsIK4sbZRdpAdm9Z9vnzp7YCiJG
Qtsk26Mr+/zkkRW4mdHgd/OqdRFIH4OtHcuifmz0h4F70yixH6q1DnktpTz3u7dyZFmdByUpp8Me
bOHey/QrpfZOz8yFGlMRw35/UNqW0lUgSY32mlduhEg/7JKMj9R/kzJ/WI2VxaRqzBFkZSvRV0uV
oIXMo/tLryV+xUHXn8mCe/RNDFQjzrG4txD2MaFkEZweqpkqquAzj4Y9C7SDWmAlrPoPf4Sk7vfN
VjPx5dHD12y4PZ981orsp166i3MsqnW/T1TrvfNQkHURl50a2qtUoS+IyJ9mM1Cg1Sn14jp50q61
IkKYrfwtbsrBCetxq+fmRR4/w1HbaeFHHNir0Q815BPKWpeUhou2LRZaJUxHKZXrmExuYlN1yDgC
u/RG6jNpl9KikPCVswIXoH1NvTq1gnej6sqKRTWdGynBrfJW+43TDDs/ClZ9R0yWSiCiDNexSY9R
SAaf7q8nO2uWUQEjVclHH9HHecQ/Gnj4r5FG4zme45J6IHkqagXyoq+ZxI44MyHM+8YiyQgAgj3d
INzW0/dGve9jY9VkX8rwbgRiB8ean7vpn/1W0o5hPcchC/9FR98UVex2TLgC5kG06trzEkx7jYRi
1HiHM73UcE7UodilwQUY8SqgOQ9lLJ3z9kWRmCr60bnqWYRmAkerSs+i7ezylGYvXfBBYbMoky+Z
Yb9HXIHHeLKIzatSkRY9oVXww8UoaetUbtrtv7exoMvHW6YJW7FUVoj/rbGg4P/lwvv76783FkRb
sAxlPAhahFik+Vb73ljwWwwJdZn70BQQU/iXfm8sjN9m5AlzTJVXzUvLHy88YMtcyqD0NfX/uDuv
3UbSNNu+0EQjvDmXZDh6I4kyNwGZVHjv4+lnMefUdFZ2owd1W0AD1YWCJEpk/GZ/e68N7egvzSx/
Ypj/JPj/9qv/HnorjaUo9IVDariQ8Nng0GOGxv/gKSinic/PenhJb2AVAFUQgcIP4IXdPnwLt/lB
OCZIcL1N5ik4j8l5UE/Qt3lOc+WBgreFpoZ9BHwXSvC39dRgzfjKdoVfgf8aPQ7juF+GnXXN8Yz4
iSvtlnu49VRfcv8Uvw/weDubx68F4EMW73Wwp3IVXjkr+vVWey7ITQMJORBL9TUnXpOIbdzkNh56
8qHJHXD3JKz0NULheJwPrZdu6wMvmUvSLsuwbNt1Dy3X4T6gUNtLVwWlZzhQXGNfgTjGCkNU1Tha
+glThLgvH8MvGAD3hPm0RSa624rocoPerPtyuRZTNL5VTHKBNNQJhn31AUkSMJMFgM+bcVtUq+IZ
4L2orLpneuN2448NL4EM4Ro3rfnQzauIFN6D5AFDfiEpcmI8CI4T+ZNFEJv5lhL5l97tbTi1TrBS
1tmV6reD7lu3Vn8q/GZyFsUVwifFtFnvHq3tz/g+ZuyS2cyRCHac0gaqckhYK2s4msOteh7HteBU
XFIcjser6MfX7cZGvUr479v1+oF7HucOfvvmWJSeBefjU6Yrkd65dfrRscLeESgbTLLyVb5ae2GX
r8Y1NvetuRUa4McYsdcjgJpveV0zZF65OugUddzfLBG+S/CjfIhfnrbhGheTdRt1LyIEFhZbUFjq
JRA9i362ys4uM2vac5Ha/rwL1tGh6fDM4RmO1pqxfqbG7Vmn2zbfE+5WT2XrtKqzjzeNE92kS+Xw
rqzDfeDHa/nx8zysfgyrqwgI2pvIeDZUvNnVhcvrcXFKm5IrZ/YDvLpYvvDW2tizl6/BVbeBeMIR
vqYUyc7d5ql80IJbceh9y5bO45bHBOJLsycyt+020wYi0MrwUX3czKb6wauT9QhzmPye7d8k3K4m
DSd861e+fyvsC1Biu9pXXrPhMO7Sk7zLfDRnZwb9ckk36V5+kI7j2bgb21bJ8wCsK9g00qtwoJUO
cAJ0gK3lhx/4fyjIVQpXPi5n0zEdfN12aGfr7wIOF6H2FY/1KnH+1uu8gSxEVFjB1Krf59//4WJD
IQkK058uNoxuf/v6P9b5O5letsjW8b2xpvxCv7q3G0E2ZS2/O0x+Eq5+WeYRkHg5Jp6W+zj412We
MZbKDUxDuGbcLv0l/ejO5Pt9mf/1lav85r9OiRDRuyFKKdEo0Yf6CbCGvmB5uuejSq7FLr/WYA+m
vNVZHGehPIcJ0mdxN2mWIef+b7meP8wZDKek7DRTXy31Q9XKm1npbU25tumM+gufxMp8eSncYZQ9
mox2GuusyJmkCvNV2XAtkY31pAO4yPYRhDtZNNdJ9t4oOd8z9/KZlbQYV0IIdJze4qiHX6ciiUCp
wa7fzXSGVS+6hnZdKnbRXpQGbg2KKvE5YJquEoyeKNU+m/x1nC1HkjJ/bOkGvYecra+aIvHCgHwy
CTjhOAGFC+NrNF191pyF2tk+ee2InWjiGxXlcfBoJZUfiQrrEwACjVhL+CXSqiGMusP0jDbyV7Um
oJFIgEALfIZLtJFgi+lTek0x6c9BZg9B60pJQXUyjJoRk3tkCJeo5ZSIK/DxjrbpK8JqZRzSHage
BplS8AlTBqthN3erQuK6JTc7dbIutSjvzCR64m/pUljmtln2lmk544WpQzZn1zZ/SNSBJNJ0ZQ5n
F5biccF3mj59lklXrXgw3PznPbNJSRjJdiUZV8VIt3qdHnjXbLV4MGa4DI0sYwHlnlvse+VQiJqb
sZ2LQ+2l4z4VgVZNTOPk2BbMdKOgfqPx0PxRsRlL8IpyDrc6AGs6EdNVHbePOZaZWDI+pYlpW15S
8bnYVmkatilodEln/ZWJ/sjp/VkBVzQxpp+rN2Ue7Fi3toVSwk8hFzCM+rVQaz8vpaOVlP0qb5fv
WG2vCcP7mHlZI1Unyyxvy9g/z4Z8jqLoIjeyayTpV0UKRatje2T0b6WySu4kelFaoNSKBhvbkkNn
attXAlKHdJ7o9WpNV8+1xya0yPIrjtoo8SYfw73RVSeDUDw8b3AxHcPFktqBCCLQUDMVosC4pcFL
NelB1AJSZ9PARMV64Ka9T3rh0egM+B3dp5Ax2iAHWQejyIlcnh7/xqsyGqco3Zs9NQIMP211/2FV
NnXx91X5X7/+D7kJxyBlbiLf9t84Bg06HbATshH8y/Ae7cu0wDxjyPkfMPQ/HYOSLGsM7pnb/2We
KJOC35dlln/uG/gKVAPrz32/+XVZTvTYmssyN33VoN4mMpDpRWy+glE17thi+V+e2nAE6iLeoWoZ
uLR8SR2LTjcxMfxJGh6NWGY5FcgYMnMM0XrIzm7KUIFfuFGKAY89dBklBWc+KpuZufcCrw1D5EZT
RDenoFeG9iBYwWYQVEeENGw9ClLhZAz5CC6sG07tIuiKSIAnaoSemKn+cA9OC5MX68lJkXEV6vTo
NpiARpQoTjSp+VTEL/OsMlTL7FbBxFKMzS1R852iFrseKR6mmbJbyHmOA5cKlYtAJ3LDby8CAQWF
5VYK7ifgypGtbafWTsohvBVKm4KrqaoccyIXq9xZAtSCMz3NSmlNxmmVCfJWIQ4lSpSELC8jnkSO
qBBkkk+RapVelo96kRxk4zmN2rNqLVT+8DNi0W4r6SlKrTULHY2YEOKrBQcA2nMHxUJ/FMxRWLM4
+5TPrKD8rMyiJf39MjXaFsI4fcYx2FNzPQwWy4yXBRGD8gjWVU88NpucUj1bQUNIXT4ruYmxeeTv
qEfzNUEsbIXCoxtvK6Q47sPZG+sP1DNb1Tg5FtbaJKDWK3ul1+w4XlwYGiyxWrnW5vkwCXRsKapd
BuxegBMHel47M71qwM9qEd8mlWtkUoVon9ZHoUz3E94Bk5h0EOM9uqc/WVhH4E1Apy2z2PZ5/Io9
yk4p4zDU8N1sLb6SRqaBt5zbwmQK7Pww2ZI3DCbINvC5k8QP8dGTV2dOlIj0txjaesKoWjEmndIC
C2fI+WJ5yVSSgALmQ+la4VcVepDPgrZhenWRDVyyOb5Iyjiya58oK1WZfENcjnn92k8vQhRRC6Zv
pPLaK8DianNXp+Mpbno/1zh4F4fmLuLfSWWA0ZFYKMGp+BuNTT2j3Y5u1H2o2FADLiWF9qPt3+VU
5vhDnrpUI2dWFLc3+t0yYhDRSbsG6Z2fhUgIDs8y5y35siezA2w0U+uqR6euHK6S9DoJ9TfFJPyp
QUte0mSvGxHg28IfZPIvWrGhA9UOtPG17sVtYbzlegfgSjN3ZbK3CvOoDZOtQGRTDWHD+XA1iBaJ
fjz0AvpcE9O7U4uTT7rkPalLL8uFvcDnMRCVB1MZnKzrjpF0sbTDfVgeiR8THV0tLjmQzRtrUjaD
TN1tCQJrBviFwZ72H1hMvMRekh0ygl8L7RMSUHgG8b6iRleh05/UmWD1HUdKvqRmLkjrjFOIvS1b
hIEX4yTyvTpoWRkUzdokr6iejRHSSlQf6q4m3Rs5mWpskxy5NQOekHBYnJbplUi0M1bZbTA4V5L/
NqJwFSfzQx0F6+Ku9NUpGaVhNw6p3TeSV4rDtub2RTqjGqpTWSz2INzKwDzApfcHhN3WXLyIYSYH
hFWoCLTW71UqZ8PwQbLAev70F0JIINI6qccue9DVTUyPCwECvx4xwTQDDQ6QQk028VT64hTKL0bh
raZxsadIXHpTsXI04ikwHxMskAXhamN5u5/PFFM+qGSnxLHYzbJ1k/RHouueNhqEhitwhwbeglfM
JLZcm86Un9SC1ZD+P2HKsdnIFCMZX1myFVttrbB2qGX4zHmQfMqqb7ItywYmitKZ9Kesn+1F4ZNH
p1ldvuQ8UzmHxKF85PjgWfVDaH2Y6suUHIqldjSYFzKSX6pjMzaeIRGxJs6f9WzYef+tSBU969iQ
ZkxG4AyUDkqmsPiZbm2MOtvJUZ1C06qImjCW67PXseeiLU2GhxdCXg2dkq7SGPxZEb0ZrfEeNrjN
qD61+2B5NqX5U5EluMwEThR+xeA+KBSSfTqb54zgrlktH3Wmw8IxAFo3feDnUrnLrAS71HuDRbIA
QWt1DYPjeVsNspOno7DqahU7EyqNlg0coMkxRxPH4cCZ6hey/wkEy5+mEboOxcsYRW4GRB6LW1Nf
SrN/Fjsq6PPAGaQK6l3yFlHnpgzbVmfjM9mGwt4dDa7Gg0KQmLSqgu4apxhCFx49qKHKp8k7JzJk
diWR3ydJvaRHeiomprUQGvMkvrLWOUqn+6pWfSpcqHi13A/EA/2DdgNnfqljCpM3Shn7ErbzDv7P
VPEqcR8fZWS3LMDZ1NIwOauu3NeresRuxKIuUnDfx/XOmCWvmjhTV9DzAhZq4H7kkK6NWF0HHnMx
LXejFcB3iFaVmj7RXLUyOnwyrRexfySq4sZY7avhIR/52eYSH7SpdEkiQ/v81tXkoSDa819qqi16
sGimL2TlgwBcMdOwxgWAGP/WZ1ODGb6K7xpyjvl/jEJxpfzehow787ev/+NsKv4DGVeUueTjFL1X
pf6vMmxSoapQTcJ34wyKZoAu8IdkQGRFkmHdc2akhY6ky6+Swb2Y5N7AhBMWS8pfM5b+m3Dtn166
9VuaZeDsrAxKovpIAbtZHZ1WkK85u5g5zm69zP4wZV+BVD4peeTATXsbJhwmC+dOFaNyRBiEfOO2
HBtXLAZ7tOKTBRUXOzdxjEVwB8ghkQnqEMCHjlM0bcJ9k2d7bcpwYynRvibIvjQtC6HxbihlTtVO
gquzdCJoHlwrj8UIzgrZFXLOUdWApFgFhxvc5OVyKZAULG2BgBK+DaL+AADmoS/HNwnWSZLPr0kO
9lsiz1JjLpeKW5nfOO650jTtxe5VyzFENu0+Lzr2rtQuVI7DQSXsFk1/0VAFaiV2WowVWRlxTSwX
l761a0/T5djigawnpk1Kul0EhGbK2wzpVk2XctROdT56901eQlWoR8vPK8AFEfzrBUfMWG66qE1t
o1pw4I4lqLbFPLdtszE42NTdW2rEO2NC2cOh2/VfEfPGez5xUaBDW9p6zAc/R3NuYwuiwAI6+hIi
mYvRJ7kOh+QaJtKVzM0itTj55bU7mjS5t2xkXN7VLU+9W2njlqf+SZLQoytiyJ1r1vALaokVtIPX
ndOlLDavwOm4arPkZOYqbOt9oMosbJJxmnPrkscMBfS92HDOFMzQFe5n3VRbd3NOBcHLOOc3Rt7f
xGCdiYxTAnpOkObHUe3PYale5wI/XzSJL9OM3U5obb3QXwN9ucGdseMZG940n7gceRldumBeNjHS
8v0FG9JjN3xLIiJXKzstxQMxNMyZSGkHJoKI30q2FuJ+lOFQ8p2oMIp7Cmvg8sIvKq1tPEsM7l2t
GXZCheVYl74qiENqxLZfcEixcnwusc1Ls/t4drUWGq14b6NL+bjhmepiWuzqzg4L0oAqp+EGA+IY
o/zW7dnUaKGVxuhDCT77nM+7oM1HrQtvhdnrjqzl75lxiGL1UVZJCd9BbbE3ldY5y4xjVpO6DMen
gUBR0jwHY7OXpGpXRBN/sNLNWy8nms7dgKrTht6GKqZZ14pXcdtiP1Yf4Q6iTFA+nGSuLCa+2RyG
bvB7ABJ037ETBoDC5SNzp301qjuiyVeQjCcrZBSgEuDmwV+lE68pjLOEFJuESle5vcogvFauchfh
KboZS03WFONWSW+WMYl4XMFBRC3vYaC7OHo4PgIsTcWLNQDttMIp3UVjskfOp/UlnraxJNhBQr1f
iJ2tEMRrPPbM0gPqHjo41qHwbkrrlJO7Ud5mWKgCZqKK0PIQZW7Qt14WM+7GzyQbGdtmBoSHMPCg
IN/N0J2T2lYyPlimPjp9VOyoQ/bbxtrpDGeKGM8q+A7UM4cgGpOrzPKnePb+1vseO48pEp0E1sD+
9B+VcjSZf7EAUZD156//Y9+T/iHL9++I9EK2iszGP/c95BomqX/MPNnn/rnvaf/AHKSwGSJZ/qbJ
4A6SsGjy/XDL/JRr/kJPhCreLT6/BSp+fen3We+vmswopPRBxZrqV0LH2ZFEQA/XYaYYPJQ3FMpx
PycwkKduz2HKAOfextCFx0EhmHNUS5FLH7etCgr/6LbxVzjQxa3M7tj8SIJUdRtMzYswunKpOcO4
vM8sVq64AJOvgy0WqOMi6heTCx3/vq4q5JHyNUkNJ7D2CUBJva0dS4SbWXQePVNU/9WkFyqUde2k
19HVDMlvErakZRoFAnRw85or/VNnUnxaKEDY06jneTNA4LAr2OKQeQAM1MCviEoihpjJj6lPQdXc
pOJNxuBONr2pT9Fs3ibZQGFQuVfFyJ1WJ6/HZHpOzHbbpyW4Zgg3QqBu76HxRskuRb9sU2E4SVw0
VS5/kUX1AOZ3Owk6Pye8GkQPYZ+7FY/10h6NsPeDhr/klHfvd9sfFiPsojHCUqueFoasQtZgXXIa
LbfNkGBA9jRAl4pxSlvzQ4ocDdArVD7k4mtOwu00PXQIO5BjZKbbA3/QPHHH8jPse9Xt0pkyv84z
8WQvcbUZ4kcL5EbePuHnxFO71jTiDt8h6oiStLsyf251CqO5CidwN8U4vXQKyg8ey06MP+UwfeQK
jsOkvJmCcpGBrDWsjkE22Uk0OrmWOkUhvbUzVeSLtry30X6M3ot0pEVrODV9/T4O+rko6G+zCqjd
eeqAfrVbGjIoOH8trODYcICZpHhb0Wg+ZyA48kDiuN9J3jRYm643tzB38ZBEsHNM905kKySvYYZD
inZV0sdTz6Wj999WBsIHgd1AdSg/Sw3rGSN6Xcju4MLyq6ikSzLDsiLRdk2tm4X13gLusEAMu49l
0HPczHqk1nEVIiryGV31o2Qb4bHAmT9zK0JXOLbWdo7aK6g19U7iE3obdGJomU6tZpuW3bgb8fos
u7zKDo1eewB3nYnjVNfmnsIQGDMwSR/DM2iJnDRrU8eTDGwbH6qAShISdDbZ3XumKBF3MYGDU3yH
s1nCAU6gE6YqxyOG/4D/CPIsibovtMbG/GUHMee2XKC4fjrWbDGdVDeOTl/4isx5u2roytTYIGRF
8KVh8fQcHa9WKn/Kii3jANvgMy5RLAGazo1m/AAoti2RvLrHAkFlQIi2l3WfYmG8NDrD2KKXppUy
p4/tQHEYJLEg8ju2WLMN10mJzpnhPJIZzucNPZEDJLVhelsG1YdteY9weZLc2lI+26w/ULLvjIju
AAjMDvD2mVJ+HeGOp8XgKWNoL23jwajndClbj6OlPxlCfDaTqftERMEeAAzjoLSXSGZIz6kpFj9H
xIAk/rQamktNcTx0CdYGpv6d2HBtNZg4D1lfwOE3mHKFp7b57OSFw1biA4R5zwBSSvc6FmsfJ5ep
/VFKhC/ovMdV6uNQw6Klvf1XBoNTBW7FPQIMchco8CDdYrHsEue6ifeizppNHKQbnL/O3UJltezE
CKWwcx4tCv4As9RCtMmLfqMlyrU2aoe6TMJGAvWp8YlOMHuepJ1lJJtExZmNDdAsZ7uoI7svnqqS
ESHvUDzP20IIDk2Pa6sNWTSZUlly5Jo56PQoWw95twG1mCHc8HGf230UNK9t260VQd2YdLUa93YZ
FJCZ5GuCWhK36rWt9MscPHOj8Gds0Ea2M6WRNxRpLNde/87HB6bWBls1uWVSAEyv/9Og3cTV+9ug
HbDTb1//x/FB/gc0cBK9XI0lWfrZ8/5PBzEZDkYpgGhVnlcuwP97bdb+ARxCkYz//W+/XpuxJEvY
V83/qY/7S4YqSeMC/tvxgZfOLdzkjo7jS/stqVH0kaaUcs3dLlc/u5a2DjXyKh3uaLkwcWlpT2pq
hftH0q1GKCNFELttyFOrScMHKNGXIJiaNQg/y9EhLhtAr4cIND16tgNgbUNOw20jEZlJ5VZY0UEL
IrRJnGlMbZ6B2xwsF63L7UaUHnKNOoTOEmA7casIVFBy1vSF83QrDzJu2JCh8osFEqvnEt5ms9MN
ymHUdA2SXXXrwvo+2PZ6gWWiw6vSBKW3DMN7oMmeNXTPjSV6fUK1OGkPwUpeJbM8DDCZQPbYCr1Z
OlgiCFHf0wyIMh28hY5RAhkItaU9m53Nn8ldmFi0mrRPBnnLzyD4qJ26Hs2tEiaqKZJ200bCxqTE
o6qpF2X76TnJjKp1nqp7Cwsors585EGG76Ct7hcnYinMRt7C+JM5a0VFsGzgajYSR+7CbZOOZ2Y5
KxgVzJoUPGS9aifW5Nba4EdT5Rc1hQ9h2L+mebBXc+QzinHCzmCHkRxDGy4ZJZFzjqsMem5KzzDi
eFg4JftRVfeOPJ4jWbUrUdtV+mynpATFTLGVIt/menxMOIAxx/LbGB0CYjeSvjPi3B1743sW4J/i
tuINr60QhsghlaHg9uMmXzh3NKMTLsC049GFynjW8aRllZ+Ts6jH8RRW6frvvNygl1kaVAvYdlTb
/Wdfj/nzYvEnXw+P7G9f/8dyQ6udouLcIcnNN/9ZP/DHcoOAZ+p4O//F1IOuh52H+RzmnZ9VBn9M
j6kyuC8K8M00vusdpf0XbirSfe7921Lzp5et328yv8AaRupyGzNEQ1saGoEnkfDBgqTeWFZiSwU+
9XJA3bKuSCLs7yjRJC9KP2nTdaj0X7lBBLOqK9XpzQqdF5tx2GD1zsve14J6I5BJxlMRYSoe2Ldn
2nSbc9guoNnas1RG50ACmc2Jv1inFUx31Zg+mzp8MJv2XGN/KVN1m0bJDQDn0yzSwYGGJli01Ez5
ToBzO46GvUSTLVopFUPTuzhLJMQSc20qiVu3fOzT6JWcCcTKarmZC83HEgwIpzPS70nS+nWllx8g
246FFHxm87RpcVxrIzxs7NtypbzH3bgJImqQJ4vs0Vg995WKN3VZttko+RrniHjp6cUrvTxl/RUK
GSN4TcPXqRdnr9dviTgca00GhSVu5aY+Dymj5mbZKw3m1VhQd71o1BCAEWyECetsI6/L++APnXQx
CutJxYWuRNNTrBn7sOlvNTastRznROgC3oMq8OdiYvak8lP/vg+vheNaMbHAqeKdfCL9Hw8vBZN/
Piv8m6///w/vHXhvYLoWGdPedYG7nvCH+Vr/B2lSnmhCJD/lhF/OCupdmJeQGiT84HeA5T/PCuq9
iwRVXrynovCB/CXg/T0m9afn97dXLv/m/siHOG0VfYoRxV9pZJyPI+mV3A+sLTNaIpG0fPyPLehz
+n/hj/L8bwhAwMj+8w9V+MV/XTQKIMnxNI6xP0iM9j8WIdpq03Gs8NA2bQ2OuAad9lzRjiUAcoF+
bMmQ63w67dARnCU6FyWGX+lVZgArn/qtJpIBV5N1a1lO370bORCoSfCi6nBHFBiNI3Di51o0W8/A
3CnCSwLsvh33UZ6AfD/wzz7xLYaqNS7sMdkyZsdskhZHcvPRuMsLzFteMzxLfGe+q3YHLHfrfr5j
rbYFpZtYD2e/o2u6A08QBoqfNfi6J0rHDXpCLtOin+V8F3/HjAETqjD7fNtntujR3Fnw78Oor4fp
qNS2STYH519Y3izFGYEBy8j4n+mEtE0UozimdIErVBE95ao7MI9NhtIem6s6FH5WHcSJUw8LyrJU
npZNXhpvrAZHuPVM57o7A+7Kd3Xyki7ygQMP4AaHyO8lElYlTnSD6I7a39q0cktNcaset5mS7IXU
KWtzFRkraT1dOeRxW+X/QK+jjYr/UJWnWnm7BQq3RcSONDph65giQruYYbDpdJg8A+ScPj0IxC5l
Xxq36rHcKY+04Z4xGM3NOsh9QXQNUlNGAhiBZCxnJV0BvriemAsWCig/MHzQ3DPzOzUeQZEiyd9E
1W3bxFOCN2JwIkZo5sDLaNCbtVb1VXUuDy1UbGMXtFfisRbqvF0J8KIPvFGE43JKFTltFfiPDgi+
aGePBdj9MbjC/ED53kYxzecXKEThhUTUkvi1zJu7wRZiXkXpKlI9terZnCZCrOsCeAXUx+K64L1Y
8JbfO49HRy2WFQPfBUW6aT1+WD76CE+y5GbmhWMvVTWEryhkHbJLMv4Q4RZgjeTERZ6Z+budM2ux
attKL3F8i9ea+BSawK4Vrxbc6J0acc6ZSUR2+aC2/qSAuaetTXnpfsyM3zc5HQcTREfUmZV5qc11
eqv9gqE+QIN1zLyB41vpC/tR32rgy9ZtuYVioCS3nnBQ6qfRuuJf1fOovw3zoYHMjXnkk2CGuhXX
uR87H0yFHHQBOz0VjrDVX8hE09NmZI5wo+eFVJczC14hOY3qFgVagt/Wm7b2X9WBHmYVaOMqpqj+
dTAfFtXlQ6pGB/5yjeQIjONhmim5py2+lh3m+MF6SbgHoyeu1Qe0sPhS5z4OpSJaT4k/nsdP+HLA
FgKEO3MNEpx2+GA/PaPmtG94TScSYOUOobI5UeGzfJi8EBvPrvAUnOVqNb8kH1a0Se9OCZQdvKk3
wXSxUejRYQEg2c8HU3TxLwzriLlZ32/S6mAs+DiT1B6ONJuZ+RkapJB8SvqxMO16OooT84aV0qwN
R3xIQx/VUV/r6jM3D6Y1OpMdglP0ydeb1PqKkw/A1Il+GaLH4EXwiNHpDxoAGsboHFumbQbuLSMM
GjjERKZX9ZnmkCBfo9NQ6QYxW/H02NE3A6ALDP+7mHmk9BXOlQPZo9T9KrMXExeHX9aMadx63ISe
5SB3du8QyWUCIQK9ffaU7xNtK1KLgLtW8RrFL5T3lNS5cRUSt8eKzbzJSVtIn/y8Lc7UXHFLhjEp
C9MALHVNnJEHnmjMbDwXkHe1VfcRPOBtCffdd6JehnrHEFK0XGk4TMtLrjwlariuJF98xEE3uplM
aSahG+ZZiDrb+/GLB090y2VnDltxL54agYaqfDNPvJRLwsjEvFodpVmPU7ApiM3ErOwsWLSU5Acl
c0ZOmbMT9zxXOK7WpIJ0yyNm1+p+h2Wmusc/6GlY0rMSH+XuW9a3ZmsnMu8woNaVvNe8ZTc8gHYX
PlSNyg+3elfd/rXAl0TVQRO8SsaB8Q79xNEdHX/MwcoYB3XyRsHr1Bc9dS18yMx/TZ7brarxBtpN
vRuYP8VbMPkC1XTxqZZ9s/JkeuskPkcqdhcnAtxCYKc1nKFxmOnO+TFlihf6OLs66pa7NTbuYSWV
d6zBu2Shzq2UpymDE0SEatM1NB66zCqx4G3yLfQiPNXUGNjAaguMzYEbfUTX4ptpr/BWepjeonP2
sDzKxIIuEcgXOC0Xyj9Qk7UXtmQotN/YOtSHhbs50aaRr3Tn8siUL2UUZ9o0nPavpGNClEx4ZzQt
lxTa3n9uvaqA3N5bFNZJ6retQ8gwFFZTdJrjnfQ8AqqtbcKw3Z05EuO9gqnMRuLPGMiIjBD2p5KR
NGTq/wjgvpeHXj4iwxfvwclM3xRWeyguoVd+qc/0BAoxLRmOpdpmQ4jngSCS9V5KLnCfO4sa0Alv
U4H8bFvxw0xfaE/n9DrWvXA8yzO9rAxGc2gML+O4GYlX6m5hnHLJBRUlKE/NcIQCSTSreBxeja/O
lvzhY2B8/qrtFgDf+PMNZggr8bM4NrqLqEGfRt5usw+iQsVy2JuS3X+yk0u5k57lfedSJoIKLtAk
r2wCp1k50TF8QvOFU70Sd9K40q+Zo3jFB7kufIg6H8tzeJHXpjc/5V65VnaTPWxCf1lZDmGE6Jhv
sETai9ts+pW2lm7gBupV/NrvifzWj/rOeMxexF3/KKQr8RycA9UmvsxARgLb9cB2+zSxPL0sfAzQ
TG5y5zRHYRuQ2OXRjlbJW7JtN8GJM2LyzmRkm2/iTeGLn7xB+cv4yYAi+1allfgwn9PNjLC0NfEj
7BKb28uzfKZCEwrobbgth3lDQeJ2fsy2kZ+/ZtfOSzzdSSjqts7zDk1zB73LTt3Gi5zGw0MEKAd8
shgQ0l2Hr+aj/NrrfriZ9/n9TLDiIaRoeKDnlbWRVB8fHca3PL8eTaSU3SZvAKVBjLCJUANMTrcc
eUSuEprYMNxrpRmVoaHfGra1m2a+4/3YB1TgVevxMl9xP1efOBPbcleZnlZumE8rJvnoVcbBkdLP
iEDfWki/VcXBVtz31GBCuoQ7ake9G90MZQPQSYNcZeO+Cl6ZnIW7YSfie1ZgiazCbbnVjsS8Cl/x
Evig5+WZANk69toXFoov9sTlEnrCUXzVrtoxfrKO6b6PulXVHsdmI1kPTPR4Vjl2wRefduIp290X
vB23b6wK0bd2Hcf7B5QBBC+AOXPN/XQHLl3+gj6k45T9kT4Fe33fs8/slSPVyeIazpViYa5eDXwr
fmxH/noV7MsX8oJ5iR8P6Al1TjbDxpdF3bUN/lqvYhShOpO86XR7SQCs47lh72yPmDiXq6g4ovVG
PWZEfStlLKT0iO6YNggwER+FluHJ8FKKlVK/DLaUU2fWGaZrizjPSSIvLTdaNvwGcn8ZxPc0/qTT
hC5lLISrwC8lYsybZvhhwkHbpe2NnHXNXMX8TkDtk77QWP8NktYr9D2d86ZT4SnYdI42r4KHCdi0
G/43d+e1JLe1ZNEfGjDgzWtVobxv3y+ItvAeB+7rZ0ESh2RLwwi96kFxI3hVYhkgkSdz77W9T4vU
GcjvGJZoDpjXIR12soWAKIO0j06qXke7Aqwcq9M1FmxSQutibY+L4JJsu4120W8xczSIadkLoKRd
Ng/lAfd7ddP6e2ocDnR+KfMWuXrwKb2o78VAzWC1uGTfSCAHdhDgjJmxNAfkKwt+RX/jIf7mqfY4
BbyS+PVGfJT51t+bQMGTZRttOoPGEq47ne7KftPIy75iOBEN3pG1z6Yk/dDJfFTwvDJJ5enx5hYv
xBjzlxTosOVV8pnd0+Oabw2S1CmVGT0CAWWzcArktXdN57JLEm8xgYyMdC5CkJw3D4Cs4wucUVmM
Q+ItyOvzkGRobFVSLjKXr8vgc9VsLubGiuvFfBvvNASiTz6dmYXFyMIc27GYmhv5osq3Et8yi4zU
pQFCV0RsVC5WlXzJquUD0ipqKWeNwQbS5Sy8ZbYrHzucNa4JoesOuDZGzEcCkJYUoXJ8SLDmyivW
WF67cTDYYryEWN43oHa5DIczfGAUKshf383bWF3gYAi0JYmJRrfR1buuQRQ2sxbUHvqSwXcRH/Ex
GuXJSj+QWRGoiZcVc3ytTQH1PPbLu17fyP6axSq7siomM5n/OgKVhc8MuGrvGEJTNvlG1VvuKEjg
NCFUCBuezlx/R5WtyJeSYTRmIn6T+mxZxMAwpnmSN47xyIMs1K663DKwX+TBPuQ09pCP9whRpNdw
BhNvD07+ylXQtxnpO/yJdiDPIKEc8HbDxYO3BgZIxcTf6++5mkdi7FtEoguMRfOcQ9LcWzfbdg66
3t9ztEkwK83gGODkIs5o3IzKpSStmymdVu9zlWAIQmkCtlust6c8JIW4tax4ZRqFDLwZ/mTY/P/T
g8kg+beJBe4X5iNsOBBvfFluBLljdcaYhGuK7NEWd1mJkIxOkR2FMkMdwJrTx8eXnbX8kLTkryFl
WsJVkJyNVLo2XDTBchePAk2/vAxpWAPQP25qnccNv3UUbDuSfcx59JHAP9gm6n1ZQ13vj95dfB8Q
zUaquYcgAZcbWWnT8SC9576jwGoqG8I5sfVtf6q58K0YFoerRFtYfcW9aq2GczUBWGhpFr2JXP2s
sOPMs72JbgDTFvBVgSML9vM+ApTykNfzYd1t+hW5gdvuiRGoxqKFIDSiv4mjap7NHdBkZwqKXxCb
duOsy9dq1buVi3R63l+ClPnClrz2LJzHPKHUTTnuDWQS4dGp3Ao9JIv14IzGowvgEs56fnw8fRfp
1G2jS0TryNmPVQmpbPMs+3M8+P//kF8nx9PkCcmMbsAvVXWoB78OgTBhiZEhZriu43Vo7MpXW1vl
47x9zw/gcI34oo3TFnhekpSqrBk0WLzz6vmnLd8/DKMmpc/fr6af3sV0tf00v65GOfEkBV5mx7Y1
eFH0+4Z0buLXUcy9tt22RnQeMHu+oRmOwqXBoSI+oOycTVvXdw9COD9ccKeA2VURRtyFYHO0BXnT
UvUMR/T379aZvpOfdUFfvjPny7VfjoZc5BrfGfGxzXjstX1q0R6hZVOK24Trf/S2ifKRKfeWvQoi
1BPzBlKIOlMp5XqyhqgilReZlj67118Ueylddeo0WQr6SDIvzpShWvf6o2PyEbbaZ3gumOLo6iK3
1x7jHMJ45aUNjmUkWsXlwHglA5OuEVAjmHR1zb2hOq5qM1YiloIMLBfKAqmySbYiN1jJbsJkD48Z
hg+jlbA8iPwU+Usr2ZDWTYpagpGXZprFen6H58A3Z7F/8BWCGWftUan3sf5ejXPwM08aA3+IlssY
L8js91/ytKL9hy+Z4erki1Zh+v96ScTk9NSKwhM9d1sWpcv4hrTg07AKj/2+uOnuzRfLda4s2NYU
xmJHC1c9jOv8CJ2Gf6zNAbfIWjomN+FHcP/WrOM5dk0YEm/OhdZ1bc39A0/0l0HMocEj2UFt4zr+
tiRY5oFUtQ1LSbpeqGL69fefTJne+dfLB8QIeCsFOhZStV8/mRllTpJGerC2NBcMEzr8cnYaWUTu
SgYkMoNHGKwgKHbCcFVWHZNVloy8P7/g/ySGHWqx7uDBt03HmDyalIff+UIV66v2/u+v/74YcL4h
OGFXyNZh0tBPAvsfWz0W97hCFUXV5D/Xd9+198Y3RIaKg9rxD5TL9Krvmz39m61AHJfZ6aGFnKQH
/2KzRyr6l4tl8gOQrGXJpg4wQPtDo/hTZYxj4EWBQUhpLZo7OxC3ypA8+UZhLB0pgf6hyrcohKZu
U9lWeYDlw7phO7+u/eYQCECMkSptypwzGGlx5xHNzCwNuqOaow4m0nsJ5+xldMDkyhxlGaJgpFtK
nrgUaf/SIrUrCkZpTLxUgvQMY9yRurTSksA1wvgcetxhdWW5QXDnMzCTQ2cXp0iZGnHJpfxaVvkh
4kwbJRibhkx+1oFHpzqGE4NutlTAarStPBvkSlm2eRnMkFKsc81c4XlwJb3cSkBLIpqjWgxLTdj7
IaGSMq3IGIT4mrH0iQONR+fS9oTBVcEh93E/VkN1QBS1sDIJ1+Rzko9HZYqFgI11qIcYCV/1ofat
O4zD0untvZpWz5hoVtCnUBsRw61wyKhJpJMTGsf45BnxMJNLtZ9b8Ei0MDtqBsBB/02G+NJLFtYf
QPeB1NlzYcfNPJscgyij01iZxVHjerqxrFvlFKLFNpNyAX6NnFHnXQn8tZIok8unKve9riRLnUSL
ItTdOtuGeN9bB1Xn+BjZFRbM6DzKsKXb6DFSNTcZKnMuGr5Go9MuhUnwlnfQU6xxWUzYkbRR5ecg
GC+RgrhJa/oD8PKTXIYfUYCPdvRWI2cw1NxuyDgulnroZTmdZ9gtWuU9b4iAjT5aL9xbiBW7jOnL
QLKmAJKg4BHsORZw+Dfq4KNPk/gIreESFvFKl7OY+fzwKXRtP+Lf9Tgjt/mlKD5lwQhWajIsiLVM
ZC8WS1gXF93oNRZNOZdUtAE9zMKov/c8FgM6f5mJR4rU1+6mT+tym9s+vSwU4ZrJ69j1L9Wk+Oj3
Thmea2RbjonZIY+fh4T5F2JYgr36qzk4BxLILw1KWpEztcmGwI2jdlgqma+5pa8+GWK8pmNvzSOm
h6A49iX2YhGqzqzp4fRENp7gblxUKU+7smBT3QApb8o9gnmUiJy5BLy8Gi5cmrMkGe2GRlIsAsty
G8N7Vy0DdZnOMAvZ/eB7KyhjZ6GXV80QO8K551lhLztDXCrJ0mZW0Log4FxkBefSZo0QoAicUk3N
RjpHOrMTU2uOfUeDbxX9RrJoNrgkOBy0LcMhmVFU1ScnLkGaOX+WwpZpdWdVohqO5XjlTSHrInLL
wtuJHvigKSkPTnwcLObGorjKMlu1rnbD4hQR1GljKVGZdlYBU7DsNbOlGx92YadYK7VtOXv3vBcw
hrUJeTyKYghDjb0JpGIgpFd+w3rYzHEJ4pVg8BQg9pSEfwUHfg1UZW9o5ZsPbD2U41NqAVNjkp09
e063wkU016PnOL2LOFQoEid/wz600YR+1nbJIK9lz14SKujWEASjWmUdN95ITVptw4zLRmm4kZNq
jvdzO3bhUqTKrKGnHZAahmBPK9NfWKW97I0cR/fAUkubVTmuOlVayJTA3ApCRt4eElzl7CFRDrmt
MBquwyI69LX8Iecmp17uPYTOSLBJVQ3SZWv7i8pomDPHy+lgo3AiCPBVAKRdjLrserjVrQS2heyc
1EQlVpfFSyLPLQKJ9ookK/s0td/rsPUuZWJfo0TsNYcjT6Boq6FQHgIBjw/9edAmFnIOBnlaz1ly
EEyrPevkWfLDEA9zRSKOqxTt4yjJM10ankjkIDDdeNHSzF8HhbfyQ39n+J0P/KXcF0ygzcRY5REI
2Hac92HMNIbwY6O+AoFf/k+cJyJWwFauSTXHJTLelGNHg1vPIsgr8QDR3ws8a2apbyMysVkYJujF
dW3Vllq5/eM5/t9sWXRaV9sAzGbS6/0RsPO7lgX5wa9aBvhwX1//XYikfsPcIAMYQk/5pWVRvyGy
5O8Do4HqUJsEEj9aFsjUqCo4rJNl/iWLU6cPVXFimDoiB171L1oWIoS+tiy/vnVjOuz91LK0dh0Y
5FfDKu2za9JlL51l7jutOyfMgvwQxiRrEvy/syxgFY9uXar6lzIAVFANxQo7wyLKKhalko62XnK5
YW7jKiLGSUIu8zwY+aXvrGXtlY9ykDx4bDXldHSboCGgJV1nXsPzR+aGrZ+cQV3V5XCVVPsQ2gPD
AlMi2SkbomMFg4C+mlGRBVxi7Iy7lilG6ydPWuRgN5fPspes8jLaI5DHE12+moRTl1aHsa85JrbB
P9U19sS2xKDM43hR+fCKiNIwyzsIHxu/61yUxxggODZ5D03AXpXClBiThLIydXK32m3YcHCrCp4j
7Bel+prIPcJEGWoSTRDLkZB9IYwpHgGMdQsKuRzMPZI5HPbYJiPsjK1lkVofisKij4i9wizBy1Ec
aPIYwtBOz3WvfvKTfhkV7UckGmL17AXEgXkWJYjos7nXaPtWsDFrsjtSfE6SLrEDocVhBlMEi8YY
942PM1tvlqUvY3sRG546JysZkWbxXUrF0YM/UZFFWPLdMoZ3HBoo5JBeVuNGicgKwMGgSNWmgA2i
ePGaTEZE5zE/sZw/JyYz84wIzUZOgbo5PUsJy5iHEHOD8toqztr0GCyRd/5gCOtYk9RZkNiZkdyp
1c1tR5JnTqIn+OjKqjddjwTlLmuuOcmfJg/nSQ2iATSPo3QZ41VwUKXmEVS4FltcMjkr5XgOAmqh
k85uF+3SKO7rAB5DgRzCmOeEj6qNupGlEUva+KmH2V0J9tMkEswL1LcqbdZMybZpr7sFzAzXQpI5
rz3thGjDNWtj0VbCVZjs1wprSDb+OgGpA0FBBYGpKsGpUp3sjLhflASqGr28DwlYpZimxK0mU+7q
2KVLMjwXfiW/1QSzDoLBI0GtphFyYRnJ/r9bYx1FIUeK49k0JWB6hT/rNzXWQsX1a439h9d/Pxaa
3zS028jE/5Z2PEnJSAhA0G5NME+6yh81lldZtqzanFP/8p/937EQtzZqT0IA/rBxW8a/KbFw5L6U
2D/f+aQrtU3b4vD6a4klAyeooibL1sIy70RREEafnwyytrzyM3CsddsxTSUJpxDyYypVTBiKXeex
TApC50OVwJHZqIjz0HjOyprwFo9Tnh/LR5KomGyneXcXad64isqNUWbdOsztx7IunvoeWhchrvXJ
Fh7rGskMNj4QihdUnVutV1+SzL+wv4N6icXGLusNgGyKG14aWSwjeozWKC5eqmbOKjBzf9OayMti
auPEnYtrNxraQ5wHH8FIgEYaXXKPGJckI9qwidGD5C8tCCB5zO5EqxybvPzMi+bTh0INC2dryelG
5OrS14gYtiT9HA7TUUxBYpZVoB3sjp2sp5gSke9Umjhd9HYHsiXqiZE3P62YFEAy704iEevQCjiT
KmLvy8SC5GWDuIyBkte7vURADSIDAz15OqbWFK77ZvfXEY+gAGc2+MYj+lfDaVwtao+Snb8DKrrN
AB83VXIhb+GoFTzjssx51CDs8JOYi8qp2HR3yxiPmIcrrzVq/ixykTe1hSD/kGWyTwuGSSaW9rrX
n0fIfXbYuaCSZoU41QWQuiSZ1fKDMLQ7u5P54NZaadhR+yB/646MP0REvaH8l+dIOjQEIIoTSwH0
n8Uw/DcFw7a+FgyMp19f/70p077JjM8JkmGUBJDXpun5PkfSvunYQAjzM/9hjoQAXKEtmwiP9HK/
MBwYRpnA7C0w+f82IB0xypeK8eWt218UpiiLgyL2U5aXeniKvclsla9TIESFpRw9j5SiTFHb1TCw
v/OG6HVo3ketWwiWf46ePeild1Rkfd8jxTEaALyVcaoGed/1ghkpw8tCWg7cLjjnYdJPtDsilMEC
FCgbsZajhumco0zStVEWN7ZVHe2e4Kk+WrVQaHMmJd1E0qulNeGBe7tlwJEmKCr9jZ6Mb5aTXdCz
uw5xYeTwXaK6XMpRuFYD6dil9AMWZgzfnikDvZU9do+CPJSJDZH2jVj6uDCE3uxtTl+zpA1YHbFO
69o7ZwTLYnkhmcTDrtJGYi2CG10ecNtgfssJBbzK+iX2200TSQuW0HMPXpkosps8AFnjgDtWo1US
ax942VcJHPo0p+MwWv2+ZwSvcdA2S2VdTMvZkRrUOUuLT5sMEP/zYHiNypZxiQlywUvcODmPiQab
N9UvoxPdpiFYdI381oZ1Xy27lmS9VHJ0ztkCCTFcB1LPdVEcDRMJ2SjNBMvY3tTXg23Dv7cXONrn
lRn+YaIMm2U/NlumSnnhnJ1QXjWVjDLAxtzaEJ7UX2TDOPMonHdsfwSmo37wEC0KpAL9Y5oz+ZL8
hU3FYcpw6HLPlVk9iIpeM7UTRjwBlkKb3R/6F0tbqJl8FkwVbK+fqb60iTUHkVrxLIep22TyalSD
YRaRCjbCYSptuBnsviKEPgSokgNL6qg+NB8x4kGIkrN0CB8SBHDhSEyjLfay1LCXZ7lJKBop84Sl
yqEO/tlJWBJm+4Rsq872Vr3MDk5zHhqpISgM5YXe0ouiFNZYw483BQAFuY1cidYyjJeBFb7XrLiq
GOi7ZCytqU4Gfc8u3RGbcgIbFc2yak24URIOHOQ3ncKPGJLHUrmeNOxNRAtyEuINtV4JJsP2rRwr
fViPZbH0POxFGoE0fgLWqTcRYQm+h87RyO0Nib3zPMQZTgt/rTgpmhQvJChBnRFujRAHr9Mhkq0Z
f5ieDp0T1VWXcCSIS7gSOE8jfu0kTd2+9a9FzWa04mnhpD1u7xKsj3mMcIj2Ru2mYXdHR3nTD85c
CbWnDhVBxy0X8HwF1CJhDKlXlV1c+77YRYY8b01pFfXFfW8T9O4g3LZQj3oQGwYF9UyUv1Wtv9UK
c1mKbBc5JL0jSqM7SBH0DGcN6clIhzuT9QfiZm8SyUbXd6m7dtVh0nIGsgNr4xhQTQZnXOk1PK/C
O1jktPdlAALWYLg8YisZtjo+kLEnekuRnqWa5V/CcaFEawHIXhA3oSAAKUtjNTjaImwSfdapgJsD
ZiS5LD9FY1siNI5Q2VTSKWUupis6lqrghfq7kNo7WUnAunbGwgts6iOq3AGJcnTQCnbUXDTEKNib
MapZIqduCKnNHttNLXwyDLllNO/V7Pq92baubvrLwpbXaSU9Vnzyyigec63ZlmXx5LfWRiQcTDNd
oQNpwptsgm/lMuw0hcc5hdarm4NMYqOXtKdBVg5WJa3wD26dNj56EUPJfLyWksmJE5yfDxgkiDeR
wVHYMhBQ1kjeyGmIwcyIqt+W7Nbh2FSsINtJ5oHGzdwkNBBypu4Zs83VRFmESYNgI97F/G2JV670
JH0Nw+BmRMLPQBsOFYpMFOYWJmqi4te1TWSa8LaSxgdvbgMcM4mpLlvLm2vDq2wxjg+qUxhDPB9R
/dqQo9h6R6TtdNXKrzSakczcTrkD2ihxHmwOlS7WVhju+1rfOczzZvI4bSZx4kisPLOFoR71sUU7
j67BDshtzkleKZwjPES3FPlrnoDNlhS0m2HuAuTCKySYMcJeYMgQhMbcDlgNW1goUfpK7NFbmSO/
/9I4iSuU/EDLvh7VEFah9F7qL00wLEVmu0GBZI8BJQO73vfmSVq9qSMDTrz2x0A8ORqdJXyip5aP
mSmUntghUQPS/OBIu1xBMcO0eHIbTxzZVkZv2U46/MwtmQGotX8MLZrktnQVp76rdfg5wn6QCWKp
43Bu5gPSpH5ZgT2Ii2bbNRgOEdA7bbVPzWTViwpxuYle3WHLobqDmiBxKNwMxIMi3rQO9IkfGrOI
1KV2HNz/7gmRrge8CAYdHD46NrvfnxAn/8+vJ8R/eP2Phg+jsEa7R1DQxC5h1PZTwyfr5LGaMEz+
GrX9mMKxbNRp+mTbwNms8qrvi0OMyToro5/o4P9iCscu8u8N388f3foyhYulIBm9JPY3sqmtVGXY
aTyxOhqjwTPmcqXti/guFc6m6GSiUBR2XG3NI43Q5ymBkUm5lx+mWfKYv0jIXdOawK6Iut8RpTnW
GRxYZaUVaAxkYof4qpZNA3UAh90pMOSKbidFW9pwKq1MdPYpXhrzQ7LMueYpy87yL1YQ3LSNtAmy
eEDOl5Pyk8U3be1AGMPUP5DARRbJvKJNBUGLpts/dVzLra8T08DFrXOVG87bUILANFPuYUhZCc9S
7okgMnYD90iZgjQxi73NvcP4xE24l2ruKZlNhxrCEhj3FbebMuUfWd6DTZFTuR0VHDhhDX8xDY8l
8u+iRjfH7Tsimxbczja3tUXOdQ5TY8i9XaymdwGhd7OcQtBREJIoevKmChGKJ05jR22qHEGfvyXs
L3WkasJ6DSkwLYVGUHAqHZat9M572kiZtRZOehCUp3Z4FhSrEcVR2ZcQEmw3xkvRYIkOpglqPm4E
bI0MBb4f5e5odfmioByaZvJKS0VLKR1j/MkOZRP4FDWJQmqqxyxZJBRXDZG7QrFVfDIuwtE10YkU
hvopdTx0lXzF27mwxFiGGbRfRxI3QLLmnYprJm7kh0AuP7sqcxUj+pD79yAUy7xH+dzKl5HldFuf
jOI0dOe6sddyQKL94OxUHsgKU4tFkvgP7GtXFlk5cZ0eQvPeFzyOmLnM6yTbp86t4uFAKst5r/IJ
HaOeq41BbAKRHotKKVGoJhKc81jjAe6AhSDl1s7A3EAM4fhcKeR0u61poXGVjXkhlFXp++2MXfWq
D9qjlohNEQ8HGLvL/25xJMZaZkkAPVDFFGlOpuHfnIaZdFFifvZK/8Pr/yqO1h9ZbJNgg5PtFFrz
4zQ8/V9wCSmsiuaY8Lo58v4ojqZMsrZsKzp9If/Oz8WRImtw+P6LafivQhDwbn4pjrx17NoaRVpn
Bq59leAo6thRsliI5SYggvDGN/TtCIaMYM2FmeNtIt8wSy2OudNIbe8XbKmJJVCah37EnsVyUffX
zNfoayd8HnJ9a4csYSkcl43scJEBbQrAQspjfJcru1TZmYuifUNmGgs6JVxMBhPc4lCVVwQAg43s
h2QplZArh5jmO185V9oBi0ry0jJ6T1wnXqMEksnckZb1uGzkrW9sgq3Z7Vukjs0qeLfQQaOdP0By
4nBF11ZfLERjxEhqn4DvUVTvSFo0EB3lS+ccZvG8wsgRr5RkV2eHUPTgam9bEp/DZU9MWi7M+YDQ
bgpnREtJNMR+6v14s1iD1Edv7e1M9x1r0VxZGKSYdOvqkLjlq5hZMzTt8/xlfMyQAH9SXFDri0/G
7wDYvEuKHP+of3auPO9czins0OU5fw2HCKopFD4Bihc7A8nXInDtNwu1VvBSUEAu3qW+O2frM6Cd
c/gUJJsGyfVLxPfOyIJ18Qojqvzc4Qhi5P/m2dfMjTBI4A8kPNOToL6RuYA+YeEIcC67HHVLl7Nv
R84d3gTR+b9bCWyDJgDBEmtAeClM039fCbA9/1oJ/uH13yuB8800aJAgMWh/LCQpMt+N1843G2kT
7NI/sftTUMqPSjCVJeOnzJOf2iQCulSGEbKF5f9f6qsU+2/LyumjM0dXWX0qlibTkP28rEyJY/Os
UunWvUUIAw0fem4xrLNYQv3ax+OWQ9lWTf1dJvAG9UIlZ84ETWkMB6url8MEEtRpfhDZN97KjLhb
WCLVHqmFuVEfIEph68V91ZWkyBYx2nvVWIt6dCUjjnaRchUKQdp1tPZsGJZ2thrxXUhttjOmqJHg
nXMDjCbzfpoi9ch/B58ce8RcaBUke5yb+Ct7KWGYUw4u0dH7IDUuggST3G9WDnWpqc2rpeAJDENr
KcuomLVw5+TeuvcgsYVyI29y8dRBwkZTcCHWdunk5jKq7QcL4W8y5qumiV6z1i365uqlic7eUd93
iX87WgQx8hBl1LcUkYEvnFZG4rgnN9I6rQ9jltwW7Scffq7X5CuFBJxbo7NuzHhOXiT7CODJhr/P
Jxi2mcwtVGwGJtLcHm50iOsBpgcr8V0d41ZlJhzwglVf+ptQ349jucrQ5RhVBxSPs3rbo5Ay9zG8
VydTlkZmLz0EbF7UrsoJPu/19l2q5euSwPCe8Fzd6JivTwLzbh4M1k7kOllMBPO1itKRYkaCpvyC
XRyXRKA+JmEPM8bJz6zk1/lY464KXuuc8i+zXYxti1oarmxNP4Y5bG4Tyo/sbSuJ/55vYPCgp77o
PWG7dVYBt7fFwhrNp8AUzawqX2W52lXloUOAPRKuztwSjY4xd6CVS12Nn8EGKsMUKVUfHbTs1lDt
4iD4BKLWoekzV7WX3PUC8AvBWCPhL0mDXYIB3YIwrJ3vAQxnHDXCbR98J7uR2/ymNgaMJwJ3yX+3
5JGpN8Enkb2pLOycKSbpN82PzUT/15L3D6//XvLsb3QviErtqab+qbT4XvJsmh9L4zBqc9LjtEe1
+VHyaJcQBkw9mfFny/T9ZAiGwgE7jRB1WhVMfdG/OBmCx/pb8/PLR9e+yNdJ8FbGOlXx/cfUHL1O
AOARdhb5e9MDRjyqtxkUNzuG52wXOz/rkEE00PpNLhz9vYcV06n9uTIrzNqFg0VD4xa3MsxNNslr
5GgcVKR4RQg7UM4xOoQ9Fn/iMp4DE1Sd1J2lTqzNplnV1QD/TsbQY59Ldaw2nqY+VHl120rmwm7q
s4l+zWukY52Gc8k3Fioea38k+oyB3pBipIk/uzLk8U3WIPP7BgGBqfiLwmP0U1g3dd5uYhhRMvpD
nxUDetmsky4WWRUpOmuHjX84QPM37Wd6Ho5G9TFIGStNzKn4yZnuVcTyth2eJPs5kc+Wd0vBQjUA
9AEhvdOFJxj3SAjsblM10oMyUtqzrpx17FVwzewSDGqRNuwbnVEb3iCD45bVxByCHmuCCZsmuC9G
kKKSMndSLFrMxS1KmaAhVbdyhjIzku7rUjkP6bDtUsKOonWAA0Cz75hyLpnr8eWSIWrMS4Vx24hX
TSrOJWAEBW2jM7BLHDaO1UOqY6juhCc/ZjdoDUsTJGTLRpMyZ+3SAQdKMkwKEjo2SkMhgannrQOc
XqoRkgUIop2OwxCefzUGzLDyQxyzRAE3CNbRdSZrpRpd0aMtMnhBQ4r3LebxSDtL8cV7QuStjec2
i/dD3V8dHcJQE6GLsMyTUygM7VuebjmE0FZiaxFsS8KRGjvbIRZd1CnqiEF9lnoLhWC8rjKmx9qI
bp4ljuI2FRzEGkFkSG7FLNfSYj2mcDt7wZBC7vNVIUbScsubQtE3AUnB8CSzcBW25lEUrIaHND63
aXKf1UC4SnrWoLQ+poeJk41rBQhELH86BYLUETb0oFRHSy1eizB/8tKY7a555ydsrUwILVN/nVdH
NTM3qg9sgEwa5iaMtkUbi5Wuea1LpNCAuB8Xi6ZJ5HfVO52Zvlzo19IJHzRTPJSpokA0BKItN/QW
cW7LB4YjdONxt5NtsRw7cguM23LIrqEPRLSlGygdEyIASYi1vsqF/+HAKqnfbcVbtk57htrMriPd
qWJcEdCxGYhfNv1T1iuPFhfkAKUkJoOBSQkWvzq2GB0HOLeZU3Lpeom2LeP6ypNyFnS+QJtFGEK1
lBxIUaQZTeoaf+nYWjmPTfUF4TRdQ2HhVkMiKLx0hb5ga9v2fvrfobzRS7HIdf+dYQVQEc7mZnDu
ddaSUC1q8sxMBz11Ey2AVYIXkE9BHOjsBtTnbqh4pJXSPBmrQ2X1ABKGklQ1CT65J60lRwXaGFzG
sbZnovVl0pubu1KgPhp5KNuoaLiENwn6zrTGX6dk3qGTlSPoyqfIVy56C8BG9FcNkZgYW+YNAhq5
bE52uq6HATCIneUrDFXj/Ki2iNXzskO4izPKMHYi7Z9Ri+xTBfV8MyKbAO+peX5yTEOTw40U3UhR
9mInzX4wOtdswkOkdk96oIB5q7DCCbKbzBjHjw9Sx4gaWgGVQTDHNH/glsB/63FSg3W/TNPuWAQI
9yVYKS0UHraouz57GKsYX5TEIOyYhOrOQJuV1NeOEBa7uC2VN2l4lCpgAcTxSJP/H+uZfS+M+BRD
zwtNc2bGJ7MHo5IqJ0aHrpl0pAwh+bjTOSgp6DiiTsPkdC+KpzqUH1Jff60FeS9WysMgz1bwH4N5
ZxVbYOXvCmN8LFjNFTLxSjK8Xd8Jmte2PemhdzbrFiAMIXZjfpNhAq2c9/9yJwKnEsAUT/hJfDmd
UH7XiRiTReTXMczfXv+9E7EQHZkMmnm40uxwWPpx+LK+8Yc2EggMLn+JSH90IvzrWDpBaf8J1vx5
DDNNvIkjURlw/zGh+RedCB3M3zqRn986jdivhy+l0kPhD0q6rtrs1oy74wir2UymtVVPMoC60HyD
UG1rk0OpsgiuIkeeh396Tfti3uN/LcfsXpgcxYyRJC6eHKzoIf1EbXgyMh3xtZy8loXB6X88pUJ5
zf1gDXr7mpfOg7CPBCu6xQBvQA55mvjlDXw26AEs6hPk7bqaghGgBgOIXVh6eIgz6qycvpr6eJrW
0EbE46Jq+8+OX3WWOYzJpapjwi4YtgYEtze+8WRUCagNkZ2USjxgBDjVRMhqQofs08o3XtTf6x31
KG27V7kOVcAcDRv+MtkEVQu4LkGBBeoh8KDXxkZ3BMntLZuSJZvaI+60oFb17OHLyh63UcdpzQNg
50gFQCvlPWZrOx+yKgV2g1Wvgr6jBP2ylnCvkgsUZAarynJH5CJwXW3XZWzDB8zGcaWfygx7bBDg
jA38TZzc+ykMB5qryGABK/n6iufxssr0lU1InG2198S2uyJuIQn5Cbxk/3+5O5Plxq11S79KxR0X
HOibQU1Igr3YKEV1E4RSKaHvgY0NPH19SJ8sp/PcOr6eeuQI25RIitz7b9b61sZtq02WAAIOCXKq
ODZcMftn0vMwJz/ls3XcoXXtAPt4Hdkhybqkc6k1dV3g8SGU/q33GOoqoMUHJYITQPPMLb0uxfDS
xel748IFyFIJNw+wQ829yNplzZ51n471LjSpjFQyMQCaivAj7t46m4GWzopSgVcu4IUF2UCYGGKD
xWSWJOUEAci+sd/nPXQLbaoI/EooIbyj5gbvBLGdiiLhBpn2jf5hC/OU27A+TSuhb4V5k02KC1k0
PTha3DBmso7DqJ2nJjqaMvYHq07XAk2e72XjW22dVVavpmN1C82YkG9hW5S4/vja0dzj1mr1YWeV
gLmcpQctubdfIwdNCTGVMejPDFCilq2ayqm2otbZnYQg0ZUm1GAikHFQ1H4UI8uw7XZdF8WOQSgR
TnCkHEn0Ah1ru+5j65IGQbGpI9KLuNqOWdGeYzM4kWOGBz9ZpxVaOjW/n1i+8lcQ+74iOltO/sQq
O3Vtvg/tbioSFIMm/hHJzrn3lGXhevGJOHkCQ8IiOvN1Q4eW0/TrQUAN7hBBHDXxqnLyi0ZqA4rc
/Os41ecMW9JSSt7NXmSblG+Jllk7vp5Lrs6tUnfku9jjl66KjqS6HfqhxuPS7/QGV2wyZjuTWV4d
MMgsWoL/7DIAmGCOua8OmPuHaqME7hc9fcsm1DDl9GXK+x37p89/7sXD4pIOlI5yDp5ER/oXLTB7
yz9fPP/N4/918bj6byCWkXVzr7F7/RMrVSeIE2wzJR/C9e//5ce9Y/+GPJaumOAH+vFfcamYLcEy
cy2580Lh73TAlsoT/5MD95dn7v2yG1WHSR0RfpEezJmSJ/VRmYZ0ocj65MXGc11ql36coyZRpZrh
taqbxyiQp451l1IQAi6STc642ZTWWXaQHYrm5gT5jSSkNWlbGz3uH6rQuTTKeyEIecPEo9vjthOY
Ewaw+LSdk6By1+eMOLSyVlVtU2ihbpFdKOuJLpkPbVJz9WtdJrvWcL+Y9EPFiEg9FKuS1WPax8wZ
I9KPwZ7M36E2OXluC8ROhFscj+w1onWgR1vu8X1X40i3vw1cLrJU/AlxiyB3rdDknYGHB9fQvd0M
a8sFw+SGXzxWCgVLOm+AgAqLuSofk3ba5gIYIelBg5O9YqYlpB4TJFIb7iN4D+qhJtsnQBqmR2QG
T/ajoB9hA7lGt73OAVup1Zsb2kCDumWLrgUr6KFsiCLOxnXpsVhtPwuTJDXeB+xXSy8Es2Dfu6Wy
djmSespijzwLjm1yKR7Gbsu4eT0xMQwy7Toa0Ae14iicDxzUHhzqPEx2ZDX7/WB+uALwSCq3PYAc
g8FCOm4tRblPh2BJ9wC/CMLjBG5DczemACRjTyujZOSmASBxanhezSmxHgNIZHGA1dU5oDL01sDj
rZU5+0xGYtHG9jFWW/LbcQGStkoEXBWLdVIgfqrigyrda6UgcfGWgT1y/Lb3pqL4+ogiZYh9qwt8
o5IHgdTH4mPELjYS7Yb/jRLEebJCy0ZthXRmINCqV5cBU1BMWt23XrMXXmNDpWNm6FrcJ9mttYft
SH5ThkCcFmieg8Kuimz8BZ7vBtpdixKIanSn6ejnBrkvRz4LgSHOJVTtSe9RHcLDaQ7fkd/TVh/N
TTsMd0MDrFYClHJ4Ikb1mlrBgoEVN1J29bQb1cayJrF20WHHMbS3YcJnTCuold6hmKpwy9Sr5k1b
qFbQHx17+lamFibe1Cn8yHVXbgR6TreYqiTjcNCS+LWAiNeP1VnVh5XJmJVDYYfW6paV8dXoLgQm
+aL+Kt2DwQArL22/0xmaknKXN/hugWiUidxlkJpmZWRtg+yIKj6sfEf6St01ect3O3lLZLQvMYx6
RX1TiNWuEK0NffQ8sTNdoExoSIKoXiKv9RVRD7hImgMGpIdOYU/VlRacHHU7MuMwSu8lC+UXJuxz
tBEWIDrB1Cw+JsYJ5Bw4zzIOXhi0tJtWx1UZb22cclDbi/ZBg3A1PIQF5k10uEb6mY4AGQtrF3hg
LEU+LMeOj5jFFt0bm/Xs+rNbBE1e/1kqwqMiI/8jL9xtijastWCbhuOTyB+nEgwMeDN2BHuNQk4n
XHNhs2KwxMBYvn6ZoIvzDSzKhek1bQnerr/GifFRRoIwBLFuQlhLpr2LgoxQj8HvsFmlRuTPEd1K
CRTdqQ9a7m2tAdd1aWymgIW7yvHhDYgeyWPzVEj041dGQxXz56jPHuzBuI96d2HLWWiZcJJV7TOo
QL+Qu4HAbuO5kgNNucZsSOKNvW9MBQ0smVuuuqmnZkNFjJgd1kys+12L3A6AE7knz66r7VSduUGq
AGqniK+Mh7aQT0o07mRUb6egWZus/wOn32Yegxkt0B4CYJcdnuUsNHYC23jXeMCn7FOZ1eQdj2ii
y52ObdyyEBZUU7vtMOQUBP4wZEFP8xXo/MLOCesZi30D1HLU4QUxOKAqjX05odoV9qNdTpswe3Mb
7U6040FpgpvsHDqM86TkZ2OcToiIDi0kI83toVgAMHJjDyw+VFMmjWOKac6rHwxyIDN93MZBt48y
PKElHP+C6StgyVQjwJIvY2BgWsiGr4ymZi/xeKwm7d2WwN0sVGRaco4qZRE6FakVpJUhqFVMFrjI
XQaAH1Y6XLuaTCy3fuoCjxwsbV+yvu3j/DZ41U4HjL/QRLwSmNwbPdwUUlgk4ZD2KvCTDwwXCn28
ofBdZW1wqpz+OdNSf0jpiJKUWUUh7qrEO2soHeux9U1o981YriV1PK8khCybkzNcazvLzt/1oN6a
Mjs4ib1SeyxTpXtq08xbGDBgY2/ae4V51TPjkNiC/LN62+XpfUaI8Fi3AMLYQ4PslSn8E0Y1/+Qa
z5tlEwgxOLCYL/yF4wHU9a813r89/keNp/7GrsJ2yKzEhqWxzPh/wwVX+w0yi4173aLxtZBY/Lzm
wIFKeqbu/j6RoOX/seaYmfh8irHLsW75rqj7G8MFzfq3zS6TjZ9eus3z+3mz20rLCZi6GNsIhw2z
YuVLF4kjNvVLo9qH3Biep6bdjrk82VH7zNhjYekAxyzBSBP6xcabHsM29s0qXdd4vHWbHFoy8CTz
88Wc8YTCfmJYDYi4Lu661NgOFZw5J4N9ByCjWrIV+AIYv/J7irWUYXjWG4tcFrB2WjJu8ubqdjYw
5nyNEJ0tbqBfzLG9OQmINgS0gw5rCcFs7p6EAMDBUPYU5xxWjZe9WXy6xzkiSzc7JK2hB7TN0HZR
hF6slvZj19R7NWAWbXVowkyoE1FNDKGtpc9TBJRSsJXWeiCkkdteos5jz+nU1hIXOqgh8SAza9V1
zjMKaobRZhstDc1EQhWvEz4LiAQBQukh95DT3I9Bi6S5WWaR9elE3tqr1XdyGVmniHa2Ri50tUOs
DwkNFR+ZbrTg19xE+NaG2xokl0pms7Ti81TnTMY7X5oFeWuEnVdDBf0MsbVLslAHCEjGxui7E6Gg
UxqfwrC6wC6U81uF/j9rXqtR34rgMyd1khHvOq+gocBkjLyDiai6KUeWTi8NRhDDWE3OY+olsL8b
5Wo0+mGqWh9vSL3KmKpEqvfeBs6wjLtgp5njyUjVHflMlzAnviSM1mrpxSsd3SSj/HPZFU9OPmuD
E8hMpaWtTC9be1jwEMpVwyX3oMz1ZiX9f/AxhBAWmYVqWLrH/nLOCPwPM06MlZxTP884afx+ffyP
Gaf3mw59H68mNzz/8Oj1fmxbvd9QkHCUmAi9/iXR/aPXNPByIQ2m/f1uyfzjGKINnc1YLvNPRNSz
B+xvHEPGd07Vz7SnX576/Px+Poac3IlT9pbjtq+aTzXe2P2rZRcs6qKvdnMjVZAILGYy0laIcbHX
FlW5kc8oaSIrNXGplOguztGFw2Evc9jnIXj4MNowDVsJ0NIZHZGu1CvSgQCd303y5Elm+fALwZtq
CoLSnmVO/VryEbbrcVFHLdenvYG2Rt8m+i+t5l40rOReou4KoF/4PpcD7IiicyDaza2Ajug+ZSrK
uVdo+blU+zuhuY92jrsbj1A1QIZWRiVaTfW4ahmZ1diwsEUto+Cc6jqcNrGuyQ6I4UrqQ+c7MabJ
OF6rbMUI3dzVlQ575QgsVqCa0UJyrWXvF0Nz6OCK9J3ytU1T4GSGdq/UiD2IAG/bcmljK53V8KOq
UKRD9pW6uura8uhpTDHDYc31hNNjWI25vsK+FqfPLtmy/HKbc4SNDftMley2fNu1xdoWKvgOjDY5
sGL0x0zq9lnLMigN6CvqxNbuSnV6GkACth5VmtesCscEZ9geaDaOADaoNl7i1PoIKnNTNcyjjTCc
/yaYAdJiAtju7aWFRKPy1rYSrzSjAS0YkXve1idbZZSppvgAEtN6n2x2wT2PcJQzlzrhflX8EDEm
Jpehw2FUWasa230u7bd+tNedKw7gIEOvv87KZ9e5RK7yrYnlJoDzj+JyH9bqramIKJy+KmSs6gCP
y9Hx49w542e+i9wGpApy8CbfzWmxQZ9dTKPEWw98WQ1GmjpK9u/akrZ4KpPwMzOaeiFrOANRjk0L
D75q6VucsM/SSZAMSI0WpX/S6+Ezk+IlMzVYhwEhy7Z3HwtrPYpKwYfHNF924YcugZRXmnY3EEEX
6u5e6owkqomlukMuerc21GTvBj1lNIapKSEEKngye4vTvliRB8k+vN23DORDLz0nNtIe0a0F0G3F
MI61abNnGpeuGb5Yk7LXdO1ziPnDl/p9NNzbXHszEyBzv9D6LEqbkGar/07ISVgeN+K+kw95cNY7
h8ewxDbx3d+1QXPvqdML2JT7GnRMGNa+GcudxOasIVQw6nKVqUyIN2BLvSpJFwCCxmVZ9neN6Pl+
kiLnYuFDu6lfA4F1WCEluu1pU6UMM79tui96XB6l3l0728AD1lxISVNWMYV779AitCCvBJm7iTod
0HyxeXYXMiEUSwuTTZeIbaYnt04wNVa2Klo20pijDpI401pHIXxSYvbUKUqSmJQG8d5VuGfc6qME
f1qBOpWRt0wxvpi1vpvbwUhBnUkqvTric4mZ8noWorMUEvkETWsYTEQAit+6H0zSH+uUYTooVgax
h9jWPhTFvcYGH4mcCfkgyLQPTD5U2XBVJ+cuY/SmpxWzAPsdFuVRAnjM4WG0hJOlqjhi7oKObQvS
FZLuHovVJ6LiO5O4VZG8u+C3yI/cTaDj1ailaMPU6ND0q4Cc0w+9DP0RKX9iV8/1+DjZ4Vb0s1Cu
yS7D3DaXer6cXP6CfZ8696Et3N0/+JZmDUDQDXs4TwU291duGcrrX27pf3/8j2bBmLWepjrzYpF+
gz/4cUm75m+0t/woonR+l4j+3CuQAOzg4NGt7yn2POqPXkFlQoyX22UVOd/tf+eS/l5e/DoQ/vmV
/zoQjgI3MdGHRLsgzraxTWtQIDkmbJezzBG7QZ/h+1C9SmJLuVOw5cIaiUksoGXwq8g9FuFIvJ7m
T71H/kQBnYNyO7W7/cTPkYBI9eJREma6nCTRHEGifcjMuYamvU2T4lVy/9q2dlVVHfVNEPiZES37
ieq/Uh6H3oUkhbCvh/LZ1fkq1hNyrWcZIKCsYICPiVq9toxl6hUni5hV0wqe2w67Ij6Nxk0OljOc
ONiAguYn9KABZoxgT6HWbMYB0gqo5gTljkOUSYKK1HXLB0O81/Di41i5hpkx20x26sBezkLMMEbp
4zDpx5DAB7VEXY0x4yMLTwGT3AZ81EyuC+Jv+DGXlciWDJlYIRIJ6Ez+0I6Mm50XQ6kf6rI8G13z
mQ8vRfGBuWXZ9MFKMoycSKPpO/tUI1NQAe+K7KYCtZsIXk4H/jv88iHgXe2g/afuMVbgK7eVs1Xz
Zt0Y5oMG7Nx5DkC1WS44Cmj0LSKcJo+f0R3h+kGii9e28Mb70NRBIspVI4Eb5og+WZclEox8RRag
Aw8Q6ODVKr/qik6wSo303YiCO3WIA/RMs9QXlpbvlnD9HBuY0IDTUjnUYR8ua9DfIWq41By+dvGH
rXsbQ1jLrMBOFIi9w5h/NIsrdqKrSYhGNNnnpDgRMO9Hlnxvvfww5sihIoIPCUZDbbhJlHKPRBln
EGK62rxW7vSaNtbOlbSEzFys8hPrfNH1+2m8ANS5j515gO2ySQSxaE8Ls3wVXU7FVVw5yY9caO9V
Jd+HLjwpuQP4z87mpo14ksDMMUZviT8Lu8cBhqKVPep8HMwI3V6TbxyVYWFJaACssj5skBVbD2nm
LkMAe5Xtnh1su1Tmvp4hjGYeOjWTH47ONs+oK6T7j1adIjkFeeCgy2Az9ld9kKv9AjJFj/Hr43/0
QQBmbNAWjs0/6PX/nHDm6DC/bL5E8Gn4/T8fsdhq+KEQUNXv8K+fj1iaKgAUPE9G/rb5t47Yedjy
cxfEE8dxA8TVJIANNSsToZ+7oFqGPLFEooHHxUWZtlB1a6HwybTK9PRTs3j5/Yf+r6LPL2VcdO3/
+S9uhf/0q8xf5K06Tl72nvyqHCeYSkqTwwQQM/3vH7v/Lzl7fsb/9oroZ9mg0tdC6PjzK2oCA3yE
JqBmm2j/yMSyDbYxBlL4q0m+gEyh7vQff/ulUY8TbMvbCa/2V+VuhaRz7MwODWSTrFQNjRtHpid6
/z//GsdGUvTri0Mazd0KcVWdIzH//OJqazRzmr9k26pumC0qZDBb0levoZv2x6R80bVXQYhpMZCR
Q0FmqdEeCqYfqs5LV4v3iLgok0UYNdWK3O0yu40xaxEHYz7ZyMZ4VcrkphpfjVY8oaSlfCa7ovrG
MROBVshQ+7bhuOoShw0Qe0BaIURptHVwKCY/5zTJ6wdLPSqOQ6AED49mkEG/KMvTUB+jSbJVpDA1
mYX1rw02otEKHskFJ+D9WjvxfiKkqQ9f4mk9EfmsxRGRzSVkNvaWaCaqHgGNtzM8kszY7sJVtMin
LKEoaTBwgcJ6HQaJKd0PBDa0nbfyzC1L8CU2TIvYoQCOXdnKjRq+N/Xkj3m3qcoaD39AZL29GnE9
yuMUvjbkP1iWvhiIdlf6axfHq1rHp+iqywk2dGEKX6buIlcr9hY4MwCv2BibyMVcZoo8eAyc2C8e
9CbcxtrG0e8zNiVmIxDAxPew6vxYd05w4RYIJJ4sNznHg+PTFt8V2blCQLTUHM2vddSCmHJxc950
t+bf4Xevq01UoA7yOkIWiMjGucB9zLyfOWYYcT9Xj4PRL/COUCBYkGpZmnq0Tvy5Ju8SNSwF5VkP
SCnLi6PjwryHcKnqzcpOjfu0wjsHErUampMsQ8qBxk9NzGD4ZofqoxbDMqX/SALnOe3eM7XY9ykp
nShj6gybGviM1AYlweUbjzbuNfuaeJQ6kaw/BlYFoDMPyKlI4ZvuEZKtUr4cAnxdICxwpqewDcj7
iBxiSwQZAN6sd0qS99GLgYQMvgSYDpuTVc9ItHlLwyIW8XAFkr/S4xYeBKFaWrsKWWblGcwVx0L+
9eCgmNLp31vjRbLejcDDRQPcmHAV9ierm1cflrjkurpj9bLS2PqJoD0XThEQ2/JO8ijhA8rSsYtb
aimxP8YPCT0/l+U26VglaYTVhHuTgUI6uF/QJrH3ZB/aSbRdSrhx4pdCyE2TxbfGNZe1ChGkekkb
DETJOkZl24XbtiVT0Uw3TWuzX7p3QhaMDbooiZqduZpPqD0By4xMu88INLz7pmDTs4AloJwfZAZl
rMdWgvcPdHEDI6dMl0lSPkk2h0nwkTT5drDHfZCA4wnzlRazRTMt7LvVLVEvs5QBTPBKCJzAVAaZ
exPpo5W/ecnNYRpRkzrDkn0ldPZFqCm8awjKQjTNom1531nJq5ZYIf9ftMQqO8BcZZuvcnD2yNXH
9Gh3F3O+UKZHF5QEcUR9/lQwG5JRDlTl4jkfoSTviIwZjcI6jhZWcHLdj5azQLk3JHtcRFXkV7dz
PmBHkt21dHLCdpBXsf5NCGeA4ljowTqP7vOZii+rlS7fUFxisnpptY0GUKck1IJV/6LRp2WbA21U
h1XReweRM3Iz7GUnbhrSBp29QGrLg5maq5L3QmMWUPIxZbvOYdAcYxIFdeMlcAhqrDt2fwcEEDaC
EamBD3NRLkWshnlaEGNYvbmst0i5su/qvPUrhnUznsnhjznpt0TZtAnnoh6s+uQVT5tvGc/NdBas
xGv9q+qhfor9krA5o8zWbskUHxgZq7ylrbQLjbVC3/BpB7QbW75GFANmqIzf5g5E2aoFDgkWxiru
Kf6CDlFAI2NLJnfZg+JsIkPddjhcVbLG8Xf7ZXFnhhC/jWABknaRM3cwYr560ZMROCsX+4A143PC
F2n0G/oeqs9bNjp3afXZuTjfk4dgePUaksrKS9rv8PvCqCKexrqmOC1Cc2I7Ey/r/ibMR4O0AL37
WndvHgYWNjJecxMRkTJEaXV44ARdvxNK3yLpKJt0OHB3YniuBEF/ISNAbiPIQYl+xJSrodwZ8T6M
uAtKo1jrSNodNIwx3jBEZyJX4R6twu7Nyujp1Jubpivw6LMxxh4+suFJRDEgqwCnHvoFftAsUK0p
xQtUN8Wpt0D6DGwq2Wpm9TtjD7v9lmbOcrQfdHEpjA+jeIrle6k8KcVa6qg8WXxntFiufa56UDdK
uraTq60Hm2x4S80OgM1XQ/8iskOZWEsr5BVrr7mxFYm7GAwofNGtQZjhBB9wjgkcQOOKAlIjZs7E
bDzVuu+hFVLkuEb68NIrK6t6FfqL7Nl+E3LIa2sAP6WK8AdgqJHxJUUNAjRIbz/xJUbNp07/msOE
gX1gGhMRP8oCAAC7ocfSJjfxGB7p5jgzr+PM4OrSh4BrMVO6T1g4PmXWNe6qNQp7HJDDqTbybV9a
m4qotab4tB0IKypUKwxIccVd1b93ZUmDXu/ymk8S4KuI9Lu+y33HNaOVk+R4WoRWF9wuamQ9GFHm
7Q28TU9l6qKjcW1pYi8ayp1i602yLoyEqRvbPKj3olHREDiSybvmNa+Q/BA35g9Vh0amkkiT2ner
Uj6tGgMAPr+Q40YYbYtkhGigtNL0NXWHOGgVQPog93a6raGLGcJDV2Cm1qyXWogbBbOvdhKrOBJk
DRA/Uqd6w0IDBvaUPYyky5Qz14JaNu1B6Jc0X34eQdYyZbeUTfvaj9mxsspDCcWmnpx70E5vE19j
q3X3kSuXaCIX6HPvjSReBQFaUKfZevWnkYbrpqFk0NRtID+M1P2qEPfpoD0tnY+p5C9WCfBZGcAg
9pYBBnKNIA4+QWX/KJo7OwwxZ8hvjexeAP3uIdKfwsQb3qMs2oQCbEMVmHtDjZhPZCawLNmu8iqH
rIF6zmbjUbVbSN2X0C6vAIq2U68iXCGGTUOYgxopLjYcbiNRrd2Gt3AbkoGwylxlofYlg/P4i9qS
O+KOZ9tR/ALYT0JMFTIivkbauoKB1WboG1zEElV4zzNYsNBczym4iJdXphrs3GbWMhTVZ1qkL0YQ
HPgeXOx+OmhjpKIieuhH7WOAZL4cUkIsYz1Pl87oQZxQ4MKbzXPVjJtCWJe8fA7QnMW96zsjkW05
3+zpKS7jS+6MOIm7x8aaWVfpxbO+moC3mmrGOkKWjbKy5h5S872ccuPBsIS9bWO3bijYkvCZu08+
fS/r/5n4bJSeNr2OgyKBQeRf2DNhKNJw/rIw/PXxPxpl7zeVzgk8Dz/5z+Aeh10iOB/a1NmIiQT1
J90CW0HNobWeoRH6PMT8uVF2vyMf3e+N7ZwS/ncWhs7cOP7cWH4XuTIQ1U1eOG7Qub/9CZ9tgM8f
K4N8Yg3fUhxSwYzI2CFI7nJm6mVlVDQ9u7h3HsSEUWFkSTNTaca2fUF5iwWQ77lTEsMBT+c5SFGb
1fYlxLuj4kdW2tjBDW2gD0yusWNehDs8WXnz2GrVOZbYLBWxisz2Ps91tjyQ5DLnM87DfQ3cJ+u7
T4QO+1iL10GZbGQ4YF4I7gLwXwHRxyiNF3pu+Vk7LMRYbj1PvmWe/taQ8ti28gVO/U4v9FWeNBsX
BzaacmVVdzqWe2zoJi8gxt1GNdyoVEU6IvpAP3RZNJD0BsBaJie3q8+t2p+zXsPRHupL+NCgrmn0
49zlpCrxzSHK/IyK6ZvI3L3eN9EiVAzEB+Y3VB2EFAfnUMlnpRBCQQc3/PQOL/YeUvOCvwXOi7Zk
HGoUXxwxrCFgohbgFnVps4eGOELe1ayOECkgiR+4IDvSVFlHYIZoH6cJdQZ6tIXBFihUBz+V/Z2b
TuO+U6hHTS88p470xwZlnOU1WyfvgPbkm7aJViOW2LYq18bkfc2zV52J7ghzXxX9tsjAj6ubUQYf
6HA2Dlhy9nmPgsFu3rSS5EzizNTQYMLXtjsjz9a5028crzypxMnVLXEiaXTwINLpzrao7VndsktU
mrWekqwvniKOXVOqN3wvfoXSJbANJo2kGLgkZUOxMwlRx4y/arpD32GYwRHaDznbUu5hFBOlalGY
6fGeyequJfN2grNhVdtWcDR6N6W7eHyMCitG0oY30COorqXhddpvEbTFnIKjVUlL6Z8DizwUPP4S
Sjjb7khv7kpgfJhudmU7PEXuBCwwX3UMdPXeInmC6pySgnfQC3ZpSEoa4bH5SB1FZse6TYN92adL
4TRXb1Q+dcd6T9KPydBe3cE+eL39qRvMp8PQOFdsdLuiAipH1URqdCrbtZDui10nWyfQ0SLOyfCK
vuPGXoZN8JBCZVHhGGoVS6lk0+bu2obRXRWI9VK4DGuMHUtOmUUNzEAh12JSyAgfnPSt1uovQ33i
A7yAvvqWqQ0hoPVeqk2IQLN5yIaBAqlCZGNdDegozUBkaiXuWqltCw/l+ETXGJ69dLgpPcQIe7Ie
Gadv8PVc8kp+BKXK9VyvW5wlaWeITQH4fTHEQA/GJrs3C/ts0STkzNaFga8WJHtUmcuu7XcVFMnl
xG4Bx8ZqkuXOaR8HjoMENk5nUJYyUSfqY6HQd4V8ZvreV9znyShPk8NCEbQpu1zPJkg22OhR9xLN
lTjCRXzMXffigo7oM9A4k4KeClWSDG7u7Lf931mmCiVOyTjKc+/YWNL3SmoGgDcyNNf8CSZzJIDm
jaNmORUq/t0QwfvTOKXM3DCdxyhOKymYLziAL9A5E2kRWatB8Z6qqDwpY7Fx0SMNzAwGGnAzBOTM
imGyPm2Eq8Imu3HYFm660h2q+fY41qdAvOfBizMY60TIh5a0ysp5c3CkoVwk0p7Az5ada5iaPt9M
IQoGIWfVhqFdW09En9yS3t2nFWpgAnYAtkbxl2SE31MkN0+pMacYye8Jev/Mux3oEqAZF8A6Ar3/
gSaRG/BPd/u/P/7HmlGDzY4GCIfiLEicr85/aYGQJAJlVx3vu2vx+wLyDykQNhSd/501hWuxUfzj
ZufStxwTKAyRY8bfBS8w5/71Zv/zE/8+df3pZs+hRhcCl8u2ihzz5OprA7yU3pBdjNHEIdBcY3Zj
hvTOU7ke7fggDNufyCyVbuYrak0yvHFMtWpVesNqopGDi7YeFXVra9GJ9IQLH/e3jkVg1z8U5AEO
XepHneo3RM3EhndKTGcPwAaAE0dngbm6gFqD+qSLv0VkCA1mdTfijw/CucFCwkMOkggvQ6MvDOsb
I1ImJQAC5FmJkarb+MOrh6AkbDPa1UBaC0QWwjpnqP6hzX5pCMiqv6lgZdUgX8fmLU/vPKu/FhpB
P0m+L0z35hm0JaYAZAAy1m0AML8FHXa7oFpPBUcyx0Shn0IVISGNX1V5t0BTL0ObH2OPmIUwq+ho
xN5LHiueN5VdvhSDhJMeqPpicgedKVk6fasH4jPhLSfKucRr0CbsbIOCFHRmHOld3Dyoegud1Lyl
tnc34vlowv6Q9N0rdBpU0Ij8PSIQmYNDJlwZ1d0U9bxn5HVWTEHOLtBbFQpVFhKggXV0Skuc4tZO
0Zv7IBnpP4qVNLqlVZW7qnxxhLIVMaZLPfGHoVlWA8PEiJhvuQ4ozhi79hcDRYNw3BN58uwG2S3q
JGE1E+N4c2ewRC5sZpS9XBHyelfYrY+IjQlK9W529nYssQol8X3HxqOUySrtC1p9SF8RExd2geBi
O2NpAO9VASmXE9kAyRJtzl1BBFaM1dAUpGZkgiQPZ9HZwDYII2M0ZmjMrNXSH5juzYXeMLRPCh85
E3gyvqMoIvJXvSpudGwZlSdjCmfLfbJk4CudOJR9su5QexY970RU0HqmAyt1wuHtUu6DrjnQrS9q
ZlOm8SbHeJtp5QFaz9aYZV6xpWOH0oavESvwdrQviZIcFTrpxJnewpS52+RMpzYc3kUwPQmVzksQ
0aRY5ltqBC+ijzbmIMm5rNeRNm5rKN258A6NC3pp0vKn0qgvSl/dpw0c20y9awz9nLjaPrCso9UN
Giq7+0Chvc8kFOEQcY8MmHlpLyY+k5YkSsq2o6JhEunKZqkPzZEgslXgSCrYEJ/9aTCag829FBHO
SXBJDEwjyT56kj4bS1kYVFR69hBNySaOWibEYtVipSmm6ZJ0sAGGejW3/wO6trQo2JbAliKiq0/G
u1DF4YOAcCFcc2GPqPhj1a/kizUbXoZ/LYb+kbcMNwAZjTPgj6Mdr/tfKN+/Y3J+vmX+m8f/6CAd
Ih7Ro6JnsXQHHSk3xg/JqfMbEuYZaIYFbs6T/L/cncduI1nabd/lzqMQ3gzuhOEYdKJIudQkIJMK
7308/b9Y3dWdmdXoRk0LBRQSSlFJUdQ5n9l7bdrEP+4Z9TcZVTw8WElm/3lrE/+lZkEDo7ETNlnr
sXO9NbN/oYP89Za5XX3cdfglCR24sc1+7h9bsmLryiRwewL7bKoNmqiUmO0Hnq2bS932v+8Kb/SB
n9rV3/85XgWkOroF2vGXPaiKM7IvJv65hVmZhqKR8dZsCzXSwSIG3cpV0QRx+hKn8m6EzTUQc50M
4uV/PA3rPzyPH3/e5i9r37ieB1QbQrodwvlbpdyTSMAMUgyaIVL2+iSTv06mCD9HzTy3a3mMGYXV
cZ3eG2NsPa9VO6FriIuNPK/jW5mvZ10XQ0clro86D+NeUp2ikCO51u7LSb4UEdUeAnpa40LWnDpp
UAHiaImbfA+g9G6gte1WOP4zEUD4kSciilAvptq91C5OKlzHzLBzamKIKRTdzEoNfPE1HKXPcWCv
mCdBzlJAHL8L6XPXwhMoT4WKMRT5Y6ndIZRjM/UAc+QymZrb9Igko+QoApCRO3xL8T4kNRvo6mNU
v8p6eL+Y9x3j7JChm/U8ZQ9S3HN/Jb5moB2mGRZhycjjszw3flzLECsPQDztmheEuGM3t7jjxmeD
xUjVfpP1xzjUUe+HvjXjpS89hSpdjm9L8MHAJ0sKccqVriTye1WxdsLNqOq34h33u4xwlJm+thAO
UL+Ag/WrUWaG2jAeLYJ1umOeaCUF5jMwa0t+nPJ0F1O2l2YBBQG2kmCWdrvWVwG6WWkirpW6e22a
UJwco9U6irXfQJNTS/jZAqc12Jh3ad3XGSEot41oL7t6DQxBtLgVH+lpGLdj1EofaqPZCqnF/vOj
UnaDMLhVddCIykl1oqqwVg0OpqSI5R3i3SU5GsnzELJh0D4UYXL6QWaYPiindFLZFGPHwWU+ifay
aHgZxPVrrVvxI5GGJ13VXbVVd2OWHGvVBFSEaxLpFjkbeNfAhIDCGzFzSo0M1tiA/zfHYJfBwfX0
gPoqu4yobFHQWaJCvNS6RAr6Kb3+fYeFpCFx0CNVQWMoKv8LX8knYT/4+aj/0+P/fdTf8JSGhlMA
gDi6mh+PetOki5GQxvDP/s64/eOoh3Gr3fJlbu76X9wFGreASosi4zvgtMSV9BeOeoZ8fzp9f3zq
6Fp+PuyXuTPqWhXKLVg2rzLCl5yD1xwHe+xmMnVjR5AsbxaoPqLp3oIksanHMNAAIG/MMHpWyumz
x/DcYhLWU+NpilaXsE0syWwq0vi8VORKzMpLVJCFQjhDPkUl6zjhe1HUpzQRvokTYO9lJ4n5FX+7
g07PjoB4dJH+YjEvMgAwdgsy4op6nHJbML4yZHBKdJ6V5iCXyV2eY7FOYKaIJWpHtd/2LdmYeQwN
yTS8IYvuTH3diW131DLGR9aos1kJ7wasW1mlEnHQHFMJ6pEqUByzu4zNnYlIXly5aSpoj6rxVTfZ
cVWSwDQoQmcr+q7m/T1OcDeVql08FCfQlu6IJYk56E7GvGAbbRJITXIvALNDLg0NbTKegD+tmyor
PwsIU4a6PKMfhu05swOtkUnkjXLuw+FxaYprnSt3pbleBFZy+g3i39Kv9bHdzTPV20QZN3ZnVc3P
0Zq4XKyuHBrvE+UgWeTxVx+qHgKHYjNFyZ4Nhy2E46sB3E1utc0aBzJbP9ScJidZMn2t1hy02RJ0
Rb4bF/mJmbctE7G7TExdBUzqemK8r7r0pQ/pIRUeTY2mq4fiAVvgiCqX45fVV9E/aiLTwyYOKks+
lGOPrHTNn6aZqDylC0xzcRpcT4w/tRbMscZKOzV2/QRAEDV5PiFR7QxYcxKxf9V9mpYBcnIoYQ1B
9tBDphEegdQZezNUvGnuXonJA9/D0stWWt2Zde4m3N26U0kxibTdPhqYtTLdtXVCg3Sxw+U8kbJ7
RaW4mUZWfrcJd1FXlzk6Tkh0tXwdPWlYHnVyf9JC2ynTp1EBn1Ff88R0DFPwpGUiRRq4gJQKr1rD
oEu3wvdFbMTnReY0VWrh0peINpnRMJcEa7+O4OFo8mJiIqtuPGQMfSpd3DF5sMvucWoar+96hmeJ
x8LwrKLP6RL6FewBN8EQTotxR0/ui6OC3bYHlUNDq1/NsXKScd+hK0AAgetOPghqwf5RfoyISdJ0
zZMqfSPWtO7zNosmohZjhvdEVl5nwgYzMd1PSUn+DCofVfymd+M9TD6Lt2pzGvt0TyzkNyQVm5yG
uF0lbHhDYwvwQsV0sWtttEEPHADxb5RMczVceE7YMJoPtb3eySM6pJy8nOZTJfWIUBxIGU81vYyp
aHy18lKlKEHiFSok/IqWsG2d3ksi8WhcEJ8kRvSoxtq+0RBdFOmTAT0W2cCq6sTd0jxNT3Xx0VoF
Ctr6syKGZ52moEfRFMaKI1nRPskZ/Cc48cL6PNPFlTlatwTmX1npX2ZEOSFoJ6GVGT5Wz+ucB2ZI
2i4WcZGVQhyrZy0nwThOzq0R72fh3uSHh8YZ1se3qE1cXY4IJ9G2ufaOjmqrxrdpaDswIGETZ7Lm
K4fAUomM4uMI+ey/87WK9pP+gbkJeYeIVn8oyZ23/u2fd+jprfj+//8f43OZT/j5Wv3T4/+4VkGk
wr9E96/94378wbQHIpVJnEHDZgJk/mkHp/0GOxWt6g1X8w+D8L86KO03rAt0ULfURkoBWNJ/4VqV
bhzWX5qan576bdv34w5O0mvRGgWIpjyfDN2f+irJhKJLBolAhW48p4DvgUnUO6vn/mr4ZRbSPARh
bir2UCMTgS/6EurZWzyF+zD9rrJuTrl4FX3yGnVfmuA9m7NEfPXcInd6nVvRF8BlaTNDkMUAiJ6B
USabAVzh0pHsiG5kbZ972KFpCWa6eKqaDPOZTDySAVP1IyI4N7KCuOA0gnk0htWmFNEYJcVuaoxT
E+JoIHciOcI2RBN0L5mvSVUS62SybhCS2csN+avFoByJ6DbMCKVjDIeMdpVsCWnbYCQLQzGielge
evY98rxgYcQFXS3i9wakiJaxqaqBic7M40aUl2Jt90w+Ko0iO69eWbQ9S3BbIk4dhEYCZztUYpJr
CJ6vLgwFc9sckih2SjE5oAA8TG1y5PZxgU9upBYwAlH0PR4fmC9VTOaNZnyEmN/SkUMFhBbdVlVj
c0LYt6lMVF4TIy9eL6/Us6d6Ql40J6UIxSNHkj75yQT8wHhQu8eY02xmbaOnUlARkRSZX+X6iB3k
UTC6PfzgwgnBNxYkfIOXMHIAW4CsbKuLi+M49zJ/yqVrpNdvfCNwWXSQKrPW7lSzvLOW9IuU8Uts
INAn8g3l5rBNh84uR+QVk7pfUa0O08r5l1wXEZEeIqWS8w8D+GYJBU+reL8xRU0fqJeQuD1XDWC6
v++RxG5cMjTsDtTdmJRuA/7/6iO+1es/Hkn/4fF/HEnIAiyNQp6DB837jxalmyxAoZqH3PwP69If
ZT6Se4Y/qPh/D2i8HTr/Oo/03ySVZykiwmYQo0CP/ivn0W029NN59MvzVn7RBCTs80lXSZatld00
WOFeIQpKaNaA7R5J0HmS2kN5XZcGEZxmywPJcNzjcrSyXidzyhq9pW/8dEp2Y74ypb5l6qxswD7V
/gkVVlT4Zik/orVMnIIqdAlreCj5XRipH4lSf2gYjKOu3zfMTmvJHqT72WQ0eXMAzhtYwptk+FJZ
khmhGujWe9JRgaEWpG2+CdUbLfMAlNu1OR9T/U0QeF+PwN/SmKiJxlNIDKKR2kRdGrCMRd+oRA/T
un6GREKqpnRW0hZvVbwTq/ojzqpAFwZ22dFerMtth7Q6ipCxVs/5oD0YivFdmDMnWcQ7WZg9IzY6
Il/rr0heXxAyX8SlcrO+fzSlgSVge1GYKgAYcOtKvQMD4WJjvqvKxLNI2LNmEyuj6ohT9GrG0i5V
uxVTZOVour6XBmiyDIP8KRlx/Vfdu6LTeZXC/NaUY30ns44px/wtGQ2nGGjgx6JcHX5kz/RG751c
BmY5XSYi+BTroC/CBzZxUoasLThPANC5E4U9YrHRYZrnx/G9ZaKbyHM3lMG80GlpVEwVZsclRHOg
Uvj0iheCCR5ldJqq+GbKmK3bepv0BlOfEHmUOD9EYnIdMs7cvE3v+gR5mYzvupPOlb68djEXzt/3
aEHZYyqioov8SgMT+B9HCwS5X46W//D4P44WhsLU7EwKJIa8P2NYKYQoVxgZIzr6ZwDsH6eLSpj0
LZHCFFVVVRgZ/Pt0UcHrsTllaMxpyORB/iunCz7hX06XX5/6bcjww14yYo4xdlmZb0M1d4ihP8/F
et/pIFaX+RYy5xNP7xe6/K001iC11m04HMtQQS2So58VrFPHwn+eDzmmCKlhvTk8Z0J9EZTVXzWk
RGNEJBcigMig0u7JySDCUHsRisGdZPgBaMAneHNR9kmkBDpKUniWo56Kh5I1WdpE+POJf9QlWNFo
XJgy34IWkCs2qrbtSBNTqsHV4vxFlGZ0TgXmaxDsgoatkIWL8qYp77TzySzYNXo+cS6QBzTMXgfV
AlDN+qrDpFKQIQVTRRYmPAxfiRX7Cfr/HmYnHHv2QEu3iZICt10IEdwAnmyN8mlhkajH+ZZNGoPM
mD1rF+RxDFeVw4NZ4c33+CWIFTvFEQ1iGZVOphku0oq7VSlQBcfOFMt7yOIgklfycxey06RTsaBe
BkkGZIX59CVNUuYFqP8t4iSQZSuTtg1rAjCzG3arvMjTkzAeSmlnaGfgpV13iYA+SciDW8Sf9fNi
fNbZcFqRmcdaE6xt+04pxzcxsW9jtYtlIWKEO1qgCeOwsI0bhlSvZTcewOFM/ISHp0EnQ9SK+6e5
hsjfPC/IhzN9dXORS2HucIoScc/CasDfp2HAuNkcldxdeuOip+uWuXiJpB1nPD9qPeVk1x/RXIxp
cd/XEtVOmnuihqIsZbtKTrG64ZwnyVPErWi5ImmQejWdRFXAg64/JDKku6E8y4zWo1ndK7FkOvM4
0mKrn6I5b1TURy1ZA6KRX+QGMXM1+KuZuNHEOdykmQfjmhHtp54WPlOlQKnFnYRdSRIGPw2JJKtA
tVqI4/VsL8jjEdzoaV5FZy0qMgbiq8FVVxIBboiIt5r+NYewZQrkKrXMeqM+uRrZ8Grxlkq6/hEO
jMfa1SZhlUQjtMlVf7IkUAFZsdihyFiiggYkGJ96mbgpYexaZDmKpm7nUXYMEAQilhudTnXqRaTE
ySNZLXey0j+kqEmHuDpUkYIw/0Wq5r3WXxNUSrPKBraTSjtsShJ36x3cH1trucnCbK/PCgCtvrP1
NvcH+B2TxW/EkIZbfSkADczPRGc7zCbYzC4vk4BNScTrgk2XyFGnNwdSOY03hlVOFfHTHLvHymKa
WJsJ+ivZXxLVadLS53dkw17obQUkoObtblWbVzGBqLQeWtJ21PIhNeUns3xFRccSljKXYF3UY9d8
nPUTkVe1JgMP72wNZQK1CCxD8riiaVlso6ifRPUdVOxdD6gkFI3DjLyROSipJol50pTmMqtS6kIn
RxA+W1yovbUPQ3MXiUsg5edOS/HpCQxiinAjNOq1CnNvgkaB2W1v1vkdV72IMwZWfaililvXK9EM
lS7kAKGj73Pc8juT65mjpGLlTd1soZWkMSm6sg96kx1YV9QIAMSHFauCxlY5TeptPBi4X8CuZLHu
11OJh9usWLkvj7IgRntN73fRzRCukjgvrVAnmchyvEY7adw3fY03HZtyIqjPoznvdQorZSzIIq49
WRXu82q+M7IKldqnjjeZbmc8Db3uSKvo/30vdXiyjAR+j9oka46W4b/2CwS+Mwj4qV/48+P/eamD
uGVRQ6QoUDUdNfFNK/yH1kj+DVIt0ws8vrzWv/htFQ2zraXKlBs6f/j3pa79hmLJsphiEEjH5MP4
K5c6D/nlUr996yybwaxpLCFU+dZS/HCpl40oVMsQE1gkZFTt2IWG/sMyFFsav7XSk7hEQZfQVeN4
nABDi0aHcYoQUNyQqXXmjEW/CGgSL0DVMIioC5DYXXnpeoHJM67CWfJEZJOEAuzaNjsaVYP3RXiE
K+QkpI3Is+6b812BYkabxo1qCie5Rv6JVmS43fYzR3AxIqvVb+yuFQCnweBO9jKpOMja9NjmK2la
jZvkiW+o/Y4X7hoVemTXS+XoXXgwolYJygkKIl7MF7HKdpEugWdNnXApHjKSStv2q1rqCUUJjtAw
QRs0rJhJm61k4DfV5QFmtXC/zJ9NV70rU3ZRGDN3MxIbUdpqRb+pU8oRvC+Qzl4WM/ZXuh2B/F4Q
gwBLS5BsIyOKwq9L8npF4q8NqI/Y6fLmVbU4S/t+V0TRfoSOAtLQ4WTbwlvzEkn/aqHOEecnwUCX
6ua6MhGOa4xB0eKDAHZ0uffq9kgj7PRyDvSsgg6cubh/LwPB7uJCtrTS2JbS7FF28oQImYISEU7F
XgzR5+TTHvGnZ4hZYEYjk/zINg1cSaa4gVcLtLXaDSJRWhIx0LHlrLjKVvg0+QCRSmpcQf9M4+mS
6fklLoTtoHTbNW5vuN8HtgNeOenP1hRdp4lEwKgKOhH9aWSdDK0M8rLxm1BxM6yCo0rkLAvr1GmT
xh3RCFgrMu7SVorXxBRPoN7pXYatyKRKNCkpiVGUDZJ9DADHot3jnEikhyhejxZJsGr6gW6AiTMk
mboxn6sw2SVTcoCXcReT9TKv6l0RS5ue4962PutgGR2SSUc25UKV+zh4wI3K7Huxzn6Y0RGfnJug
uoUs7kbFdzjlLB/Y//NuNaRzkcJJj2IC7F+Ic4WcC3tXyA9RMrpZ+L1hRpOVKta51MaqwxYg9SeA
+eF4N3TssXB0NSyQU17b0mLPQBQB458nxeJdsIqP61ocbuQMK4PTiacbGD7p6lHmltiqBmtGtvYZ
xU+U2pspJoJao4KWG1RbI/gn4L6GCuu0ciUdQZVA1k6pgct9IZA4WASJty9RAbHq1BPkiISUmydD
+OjhgiQGmdeg8k3lOWblNRQ1KR6w/W4+g0nECtA8N2W/qwxp14HANY3XhvOjT2KviKiCjI8p6514
1k4RcWyawX6ha/xZ/2gwsoFncvpq4Sp/0S0wJd9KFiOJamApNt6xJe3l7j1OVXccVa8D+CWyz8rU
KSIagc8JoaW0+YD2SXqNm8hrrO+Zgl13PQ+ovy3GghkC/WV5AYyq5giyZzJwh8scPxDhyroOItik
QRfFjFWv26kDX6im+5z7VmSHFmU3w1p40XmfMp9zixmaSLxXUulhKZnxDerDZEGPl9fcmeYJV6mk
rqfCTPyQpeSw9q+yrAyeaZHYogmgG6vQMVnpxFp6VaRvjGb2ZHvZbZly2StF6cRT+S2JmIKGdXE7
h1o7qbpnpMRMVTS6fMaj6iWDeSQnk1vlPJW13mcgjBIz24d55+QZ4ME19CI19lIUjr0JWAAwWpsu
j5FhOHGne6Mg7CpTP1sNBKhB2uZJv5WEZ3P+pHMc/G7CfNlZwiXX+FVsRAmIeIFubb2f8+JpmjJy
T9sUUrf8PMghCRv5u4nBGLs3pVAbB3WtUa8S3KdXqgt9yZOs3nLDFaxWLuYv2D+fkprQniJk+VUk
Xh+KGePXKRjG4j3v4uOM1kgb1JfE6D8E5gzxgKQlly44DXEbesqCP98slZde1N04U/ycXRR565g4
LLdiyiR0xSsIGFo2VCS5zvAaO+KTJLb2OrZoP6GFEUDBg+rhYEJw60i3SPUSi/q4scJzh/qzRInZ
5t7SpccGbhXxCNiuYpKkWmcdJlfRQnBZDc654aAMMLhI5ltN3ZEhhS+LfFE1Ti4FP9iouBgn9pJZ
B1U6uVbYe/JESZ01dprzvqylO72eYnetTXQ621kAFwryTG1Euy5pVib1S6FnhGK3S+r1vlJg0AyG
KNt5h8RneZ5H40FJ60fVoK+Sm9kf0vOiPYHy9edMPiId8bJev8+S5jMk995SkATVgEUL3Wbo35c5
WdWZj9d4OzOaq2enw5K9GrgMjGsruiZg+7wMTymi3oiLUbMIGQp7eOaqW48J5u3sYBCZmIX1NTWH
h79zvUgyMIoNmB7oSFDQ/fd6ERHgr/Xinx7/R70o/Sb/rvy4baeMn4TpbKxEi/HPP2JQqQj/mAAh
I2ERZhiaRKUJNuuH+TIyEkpOlI3sw/7hVPsL82Vm2X8qFn963rfn92OxqCtzk+d0Oltsl9eF2agl
Tw9S33hWRMsvOOlg4WiSj5HUnZK5d1Kpz12pXxjgzHepNV9RzBLjlCXf0ZzjIaWdU/HQK5JbEqxe
MhtQ2u5znsxTT++cROk5ud1/eav58aw4ynA7ZvP9kNxItFNQ0zcXACGwbfpw0Xt7TebnMSaGgXiV
ms3LRkBtu9GE4n6I1edeGL6Ndco8g7mGJYyBrC0+aSo7YYJzoRVDBC4cLiaoqmF9MrTMB+h0SpTW
HeZhXwv9twpFexViHquiCaAFU9leeCiMEpwlUTkWA5p04RISC+JScrLrKG7bUSfTbzxJExZunVtG
SNttV36Eubw3GK6bOQq5riHTUHloxNC0dV0/KaXkRIA22XBuhvhhCCu31rNdqWTfoWx4eaurdhpW
ZNQwtzYr+XNWoktMVcIykhCD4oWMLRwuPfL7etOjYLiJzSoO6ZbqbVJmV0cmUKxbIkDt/Jb0lRfv
yozSUC6ibZ2RcotzgFl3Du/3HfTioVroVfl2kwbq8PIccffcmB9qOz+oKcj2aPJxo7qRmTh5/yn2
gpch4isX5UQsQhyFbtucuvmpG2IPXs05sz7LG++hD+tLbrJNR8LytsiHNgJbGJlHoafW4XZey+FB
VrHxQJkUhhzCzNRcWyrcAsyDKWTgKUtMxCnqiBjUTJjxftEuidie8q5/qgQQ6dAOFnN1lSqk2ZZR
tlCRURUoXf2VpPGln9QtBbhbtVw3CZZoOY4f4xxejWbsKB+OGvo7aAQSfsGtPOWPcJedlYiJsZy2
+jyAa11f5FsY0Jpe1Ln5bNTwGkF02azrW2eum676GNOKwWPCjzx5a9kvQJUc9RjpBOohEnwNlqZp
kr9VSgXTDOBXiuZxbtgE4vP4+56xN8EwECu0wujpULRxFv2XHR6wYA6jH3vy//D4fw/aoUiBvzIU
C5EA/8S/enKDGTyya0w+uHluezzO0j+OWQbtMh9D0g1b6aYW/3dPftNsI9X8/Yi9ndp/4ZCVUET/
csr+/Mz5/n8+ZWW9AVSqkOUX7Yc0qOdrrl0k8CTbMZAOlgcgbcsq+CygVDWd9Fv4pYC/fZOIpPwk
wpeJ2UOcXJqnDn2ydsneircVsDR5FU0KDsMla/5tkPw0ACl31K7ZU/FUH4yP7olHB8kJlC0UlWsZ
8Afjrvf0Y3Qqg+qkeJKDYCBoTstTHWgfpLx4dId+sm9OotsHi1sG1Iuu5K2HcDceeAZv64o1ZRNd
Zlix9zfbA8AepAjsrG/FkJ2/CHuyMnfhvUl0s3K4qZx3yl0e6D5qA3ZRqr+nybwCwgmoaWtHPGpe
so3w5EU+cKTRFt3uSbbLM0Pc3hlcrH3u6Ilkza+BsW3u27vxrtgmexKTD+VZ8RZ3PsTnOiBmxJ38
nqwYrw/UnbqbGWXvVk/3S16B7BTC5DIBPm2yS/+geeNZdVe+vOyPnnVXH8oAMTMfGQnY4lOGp9Bv
g/gsfrUH6YXmcVUOZn+Q5j3SYqdy4wC3U9Ae5MIx/fVlfCkKZ3TKwHrJz+vBAh20bXkW8Tn0Qz/a
sp/zi3xLu27mO6BNl+zUHvrBL97ih1x2slN6ngMY867hZVv5TTrMQbIfLuU36VCfeZT+tcobsO/u
eIDoYzd+GOjoL209YESrPpgH+vmgOxADZsde7FluuSdfbtu6sy062GZtpCdO5ne+tL39behNXngn
fYV32q4JJFfYiR5JEj55NLwfEUnb2ZaX6DA63EYu3FsbN6cNYMhGu+EAp3ZYT9iFqzjzQ39eTup3
4zm+it/id/msXSJfI2hoU73OWz0wjs2L5ZLXcjdcMP14ykZzDEcI5heVG8sN3W5Ptq+veDI/PevB
xJesrtuX6o2ZFLrwpD7M2xQeEPFBCQBlrECpjzcNj5qTgIdygUEXtXfE0qU0Pnr9dAvvf/NxxoLw
FAXxswbJeh9q13W7kpayHUA7ZJ5p+OOuVT1tCeCz167VXizYJN1BHpiFeFDLSFUDx5sDkEG6uBFJ
lUndKnWoa9INXJlbuI8OH8LNIvKSNiGRddBH2NFMdi5vZfN75GPqJlgoccPk/WOyPlnoRLwh75qP
skJq6zDvoHO1WPOC18lJiL3IK/M55vPgS6KQRJ5vIs4l5P20WfJmeSkOefVJnEYi7BC6wRIF2wSO
5lX04UpdzcflvvgapF37sugOZl8h9Nb4IlQRLxvJQjbIcBRDvJVG3khf5Yg+kBIMmqQrpttU2q/m
o77YGS9CjGPXjweb4JvAwFWdte2+FvNtXZ+EGGCuHX5D6WT2O5S4B3rlsHPH15Fui3X4hpYsE45i
6wiv5sZkZ8U4APi3W4MmcWcAHoSVOOM2A1NyUvpT/56NR7Yua3afPCrUaguSAUDgVkKAIvsueJgM
DqeR5vDdML8RWaSxB7ROodOWgdSf5o1VbqtoN5ArovfOMgbkyN0wB2P6MJoej+WXJOVNfJQlz7gk
j5gQTgZrMxwNrKDQDAQT86fZ178ZgFLsYXT5CQiufu63SIi2sLFLu0oBaJ0z2MV5tTNLhK175mrL
bYXI1wm3WnzXIAueMXHLz/wNn5KdB8HnjaFc9AB4l+nUe1XZ9FszAGotbPjyz6bhFkcycL6z2inP
WXpk2GmJi73gtm5RQ5oXcgFzHenuwaIgnMStud6t4d2YMk8Ca7yYtsw7sTD20/BuEKKDe369LiDX
iwOaS9WVFd9KPZmwseol7+1y8iw2KsVxbn1x2tKtGjmRzUoPswsyqgV0YNpmHJoT64682SVUmM38
LUp2XaEwXQRnniXOnQ6jpZnuRD7Mu/bWwmab+EVffZXNF0E0aMnFryabHpjGKSkpt49a/zbE1yRB
GhU8hNJLezWecc2gT7dAqOnQUHjvACwwtoBvRRWJxm4kcqzfKX42P2sMTSyDmTIcJjzocX5t5QcY
7mFzvxpMjr/GiuCvgPTg+UnJd7n4KlvTjUZq9zpzOCR11XgudZV5QOzLCCYWspI+0bmFMhym2rZk
X1YPRnMqpXXTmqgj2KE09ludY3M8zHQ0yegr8C1eEpQmWeHxJVFZ8P8SY8+BPzYBRhRjh5K7GH0d
w250vzDrm6OXnpHreJvV5aDgX8KcM0l9UBH9fQoGhGDCPxhTtE9GxvpS9ksin3s+O+o6xxguKLLL
2Rn4RT0ZfhEUByI0egCJrFJhYGQgGE4gvioCgh+17nVQt2zWdLBu8CWwn2A8+s4Ela32FtJsuUld
6XU1nyPtbFj2ShCWGfmtYQvF04KKjcdg4n8ForO+gp+zInu4Skd1L+8nxcnfOZsC7YiInusC3n/V
BxhTqgfsv4Hmd550kr9FO2V/Z+zZsVKHq7qX4ZU5L0cCT67ahd+CK/HhVrtp6Otkv8kO1Xpasy0v
XPNNqGzMaojdBN/wyUg/AiLh+3Tze6IRoJcPz0KQ3MVu7y9XzV4cSMzcRrB3N+4b6aqbeBe6A2+7
k+ku+94vXck1dumpXO8WPJYEoaP6Ls5TwGw2gkrhqlv0zN1Za+z4pF/l3u+/lJ3lq976RMS8euMX
bOZXo2JBu2lgClwbGlXTbUZPw3xE2nzlcTLJHBbv03tLyGiG7B2XxEOHarh9lR7bHQHrNhkI04d6
Vx2aAyl3gbJjtY52p1QeZpdjsQrgeVj+odwMzoGpPHEsRJ68Ri/RBzlhi7bVIfixVoFrJDmx/BmS
0y5oRDFg6CUgLXJRLMAeKL56j21rwZvyFdMUQ1a6lg1nnj1sACxua58cW7a7gaC4unGjEMC3hNZ3
jZ7iCquvPSMBuH0Uh7MxUxRGscS8CYDZBgJ89q7BbmITPW9SoFqyrQONlx1T3OXWsbeOa+YtiDhr
jtjbyuhIxg2KUj4Y2/MHs3gh6exKebVkW6LXMq4KwLaajQZa9K3aePw2TuTpALpo3arw+/IyXbu7
6Ekgn/qllmC8bUQ/LPZxuON7THn9cjp1lw8LdMLcUx/tAfr9BmBK/6GRB8jXg8FBm2le6bEh1iMq
sLMvniBfnv+rujPtBltFyubyN1jfeiaDL8hBD0c+Q/ZbB6man6xbZfbEnN80eDkuEH1YUDv+fVB4
ak/l/cALx2GnumS8zl7vxeVd4047yl8+Q/atxmlfwsdY/dCu+hFlWY9I4gkSM/+BFLzlbWyE1FVT
u6KRlVzR4Axma7sp3qSP5isrvlcuI+9ewXW+BKToIgHFPr5htGLWNqU2pPGNcVX95BJFx6o6AwEV
h7eWGJuD3l3SgGQv6Ktk1iW6r76jJy6aXTYRcHFXZXfYEp6yM4KfPbJSbXDm9LM9MhUc9tPWdM1j
95W7o195jUfeopdvp2B9K87WrjgPyVvPUgnyI7/HCukOjrbTvjjE3P/j7ryWW7e2bftFcCGHV4Ag
mJOo+IJSWsg54+tvg89Z1172rn3Kry7HJYkURQFzjjlG762XJxBh+s4PoXR/1bHH/zODL1tQoPto
XjHY4TSPG/yr2whf5ETGDt5FiOmCHc4v0mAbF0aK3ab6AFUSFwd4CBiHhtLtxx3PYPZPIGu6fXQe
Rlau6sHv1kr+HvfHrNl3UAy8EVgkQe+qp5GLrGz5fBrsSB7sSlfCnd8tFwDdYQV73YXnQbkHsxOE
V/S8fGTul9+FkDvhdxlfEM+1wW7s3Wxe8TfGIpQrxta8IXkUvvkq/sgjfLweE4TG1DNvVrtaAp93
2PvH2FvaAR+T9hYfBZwxj+gYCsrWEwoFuiuErfFDLT/yVt7r/Bz4c7kaiFNBcPO6UAk23V4+Nnse
No8eaDx+gBl5DsOibf1okVixir3lm/JKCkZ66KrIBlwBc/sflvK/1PCt0EJToRWbtM7xFfwffYUF
avxrX+Fvj//ZVzAJElI5/xMwJP066zfM35YJOzP2Jcmc3gFn/j/6CouRAQEfOUOAvJZuxM/4AloO
JA/hcKCt+4/lwXQr/tZY+OWl60gT/9y+VQ1ljKqwKgjOAmsrBj5FWGWXrbIZumwHLtaRG91uCfoL
m+JcF8OxIloQZ5Z6xLlr4ooatsI0rBS4tfGkvMtp/qJExbHQB6+oCd/jiDAJ5gdwIBCmPvLdYG+o
+XrKklNeUff12zA5WPi2+FK6frVhvMgCIaiT1TzlJcZrpPGHYRTuvWY9TjUxjlL8WiXyaxZQS9a6
eMrE9JCm9XMW6GS6VOiTSHIHvcrBrBGcIDYR+XMsjRVGMzBn0RXWNgpfzNm+6GloAupa2NTT8C5E
74WYXvNg0RzBOS1CIoNoCcCs2EoMYirJf9ebCJFzVB16DXZEJr/pLU2IINzFyq3kpKGGV42YhKBs
CamRcdCVK30WOYsC4sQ+ITz5EBsGDGxZQUUfvRUAgco58sSp90xCMsX+NSiiwJMxfX1USk/T2Ww2
pZp8VH3Fg0pqrcgV0iB4SGvOjXG1MXuoWhZlt1aElClX8CiwPdnCCYmBQcqpkETWwPEpZABu2Wq3
akLDrjPdnYzH3lTcTnkaxOStaKQ92TBPiThvxUR/yrMY45iEylBj+SByFEBqfYlog4yGtisF7NqD
YSszTuIWRGVSx9m+RWNpQkZhNnYos0Y8Nd1OF1QXqhpCMHwk5Dp4yEkAJUIv7aPXFC2oYrI2IWFb
MBkEgsLNYLFrZfEStRMVYRd7BlgPoy4vPtdjGDETGGTWPN2Y9VVQoBjDcigY5bmpyGsSMwrgkaZM
OHjhXL4rIlGZbURg5GuoWRujWxBqFUP1EQ9F4RKMYEvU022p3/GfgiPLHSPlaFayfatUGp2IERLJ
iS9lnNUyF+HMRQwLEnM7V2/ETYyuE0nEO9SpB18EOTvWj1E2nTD8fNH0xR4WdlsC6IxT0zwgMCEB
RCMEQstdMRkeLdGv9mNFE6qVsJ7H476UlYDTK6QqSCDkKMtcW3Uzum1WaM4gt/FqTjmZ+mH8kfWT
LQTKqa2gV6EE9vC2HSaOpD3PA4jlqjfVWZv1nazGP0RAI2atuHXWnElWmhBIoBHT22VAaK5rRdmP
EUlgsxkIPGmKATRYmfW8Zqi4Uo0CCl0Qc3gzckbLgsf0dFtIwktXVpt0Bu85CVRsYlzNK3+YIscM
0edC1cL3ymAGku23SMw7mxV3jTlx5FaptcKKyzGDE5YURH1Ajb/VsXj1FR6q5elVErT4WMsTfimY
gMyIqmMkWbeyolgjMJbpvdq9622xi4z6KvnKBmTFqgnyV32eYZlLTHcgB+icXkN1pEeoIpAsLJTr
IuV972Rz7uniexC8zdFjZGS7eDSoFLunKoRAXhGOwdVjZfFZFcFBD/Sk4LzDOhe/UErSx9EJC8oB
i/17+/Em00fTILiOPVNHm8a2+F/68QYOmV/3zf/w+D/2TTIu6K2TkLCo1P+YemKpEWFusZlig//f
vfHntqmx2S6OGV4QwQT6wsf8uW0y9WRIimtQVqwl9e8fRVLI8tJv/wtp888/+V/jFHIrSRlVyO1G
SMELd/mmjTtXmfLD1GZrQs0Qcqj0PTrU4krD/cO8DPfo08gAS8HYLrcEuixOjdzCnC5hrR84GwXm
sw+Lx8hm73f2f9yc5Tx7mUKQc0bTMErjslPZlKKcoGS5OaQGCqqBUjVst3OC3RsEcbZSpWM2yMdC
0N94uKsCyWwQp9et7hT0uzTtg1jBTavk16qkRxnrLM/dvNZQzjaZdNXL7laEwS7oAIoXSL4GQs1m
MNJqGHqTPO20pnhrja+0lmjnSWtLzPY1kC6VvLw2bNfiPK2sUIMmlTwTrbCVA/nOEvms6ukpTszH
olO+MgIZIjzddjR1NEVn3OEpehk1FA6V3v8oM3lrDQpELpR+3NcJB/SgxhRc9wcth2WV+fREotYp
oWfXQLJU2b8ZrD+NqJ0Fja0wSzhhGvI5qhmsSSc9gwGm3EQaoAWLV9mrXjFYNzGYdii5ma8Rf9Q3
4qcAwSmLowcJ8LPVdYdaNfKNKnIg410v5vg4aMJmikg0y5J6i4EfOVmwCVoFagDnenPI90JlzA9h
W7ZoqVG8S7N+yMOSPu6X0e5qfYRybRj9akDiItN3m/gRa+YgXdw8Vem7ojxUMWHhzMiViXPenJNg
1IQPglTdS0tx6ik/1uX0Kar1fSALsrX8/YzSh+UW2yLnYFHg9PRelb3bkMXDUJoVPas9Zej3Ymi+
R5F4I73ZUWjsTcMB84Lna+IjNqNdRo9aUAZ4pz2hP4Y9JO9K/Zb78pOf0xXV8jdFRhK9pIYHaJgr
nysZ9UgHhh68sprn2z738SO1L2VQOaI03xbDUUfXQ6tunZZu8Ii99P20tloDCVagPGSR9CAbGZr1
YSIMNnqZCUBiCqTvjciUOI8xVKjaH00Fd45yALesyDeGc693AQEScbbplXYdxfJJlbvqapJLZP97
F2MIUCKeYrQdmMhkaIT/fTG2jL8IUP7D438uxlgSEZP8ugzr2KYl9CjiQqZaBpz///DCZ/6sSvnV
26iYEiZMLGeI9xim/qOxqPL3w8uvP/JfpqJaqrez1sO6KZDQ9vNnOkrPojbtFa76FsldNjwFBmnr
KmS5FthqMqtvY2f1d1Lb9PuchYeoLubDrPh0s/Bb2zEQbmhB6dlSp1rcjZEAtBRVJXkZ4KlCkbZP
MUyresS/fECX0jz3Fd24WueOzrr8nMb0zGS0iERYhbm4NgnnCoz3mXjIUMctUl+0+FRa+IDUZNuZ
6KdqmBZ+4poBctdeBdcLLD9XwWLk9OEqxW1HdMtz/t0akztZw1qgxFFTwgRw7JiMi6IQiapCmwye
4YycNwkf2ACZlQwkY7wNecWMQ4BiMEpbaOgKQjui6eihCbbSaJswFldBmbqZUHpl4BNhTJvTAm/Q
h4uLyw6FZNuLEg1l8hn88TT66a6Y6V5VP/JxCczUd1l78pldTD33aB7tF50vh5SgQo9N4o7VF+/m
rPABVKN+jJlmVDaGYu6U0sjsiTSdgIlRNc03M59DWruhPUW5a9G4DqoEQ7PP/IT0HRJENFley0a7
4XsabKMwaO6EuNOFzMhqKY0tkCS7WmpuWbgEhdQiWa7uuF+K1b95TRApQ1T+pSoURv+HKM0Aefdr
gWZJf3v8zzXB/A1PjqyLkvJ7dvKfSXb0PIwFpSAvNof/EZ/9rNB0MOlQkQiiWmyJv1ulf1ZoLDJo
OrTF+GzQ+ACc8A8kE6x3f6nQ/vLSDZbDPzc2tNbCf9W03WYotF3b3atSPfjqi9hgeiEloUx8JkeZ
rXMWNaV3SZbZe3NGR91ataYVDT4S+Sy0W4SjCjI9/QyE/ygjQheBbwrdVhsVJ0dbpoNKtAbQQulr
gW6SGCi09U8TsleiDGlFtAV+t144SezWebExfW4UgkToFEhqvlJaxEccXWunbscfc5e+q0r1MODI
hlC67eLwihFr1WPGElQYcLPZhSsNnKrJME0eDZ1gn+DW19XF8o3HxtBOZkyGL+1YywivMxm3A6lI
5ES0aniMs0T3kkzdZ2G5Kw3F7QPdnvVmH5Hvo7IS9OO0nwpcDxrkva52I61dD4G8IQTyvQa4DzEC
IExFV0CHtDSXMc2IpDn6IoK4T7ms7CQFBlHCsmZy0iG+Q4w+HyRZ2Ou0gujss5ZxuNsWPk0VIVQP
CbmYWs85e6w1UiWBDY7G+EPxy1WbCzeryPCE0kuBRKRo8RZ8Ij5OeR0J01YzinWg1W5TxpobG0AY
NF/ucEA3X1OQgWZq1rKidDciGlH1E4A5vfsNdNnxx8S7Hkp5/SLl1sPYzt+iElRQOquO6hgZdQPT
ITBXag1zKaPHMHEU7Pd1X2zrHub1Z4eSP5xZ6SOa7EdZxvg9f5G+Sw2NVk78VDL/VBvyU9UHwKoo
c5OFc27CmKXtpIyM7tt+bfopGXPZxeQYnhmNa1iQ48iRaCSEvZBv5rk7Isx+lMJkXRnJRxdL3lgB
bH2f04boJqah8E6F3vQmNUDFfMbMstIFZT3LLNgDLI1lDjPSYymgtqvJOZzB5hDkd5YqcKPAwZti
OBhZ/QlahEYYUF8iacg8ak7IA4m3DmbqdFoQUp5cDIP2FNnMvawd5yqELIH6pZLIBobTqmgeXbbX
cSKvsQSdnlpnXXhtQLWa6rbiyD3X3YtRx8dMytZ45Jgbg7efMTxMNZdf1HWXRNdfMOIQdJRtVA06
fplLRyt8BKthl4THlYzCQhhHMgjiQtrCp3xARu6FibTWwXuPCRNimduVypTxCilXH4oP/NZqm21k
gjmy0r2Yfc2i4RjcNTiF/uUbAo1uCcUambl0d/97kYj/6+8bwl8e/8eGwIGd3YZu6KJWW9rZ/+tq
o9NN7CDqOjxqSxykSOX5c0PQfuNjFINImwmy+YurzZINzuo/eT7/yNUGW+M/bAh/eunWUkz+ydVW
znqrDULabuS3oubqcDLwL1/Fpva9FuB1RGORxMGVTwrZEuO2rjNnwb4/yT9gNwjAeZ5qxrzth5oS
zadh621fwMP7wkWUWuLFnzOdvJ9HvjZumf24SLua4JpaWFC8htGgte02VzoCNpKAZagMI2JNhKrz
VK7CbT3syWCtYFV8+IuYCbEUJd4G25It2WhoXXNFbrbTrPPqQ11pLlyzFXyzlXJqTjTbwgpyjeVU
yHO2ebOa6GmtTXGTMW7lT08R4axUaBkcITfYiLNToSe5UZQJwpb+VZRv9/d6WHNmj9BD3LUH8SP/
noMfBXLXUqAcpd3qpo8dJRUY0mPS044QA0eVXCKW5PkGWhosSFF787AxpgWiB9sHMQ+39LCduJ1B
X+NWkiZPtNaIWOFdWtOrke4TwhbYJ1mimm8xVD9oaCtfibZnTCfNuKaUC4TzUdgkwt2Kjs28zjir
p991dFH0xzx22+8w/KwspnlO2d3D8j5TBsoHOXQCwHvyKlehjmExWS9knwbNlV0j+Y2cUnX4FF8w
CK45rGCvZUgida8z+PW7PsQ9ZAon6eA/0RRc03Z3qVHtRcYmOp0r8l/C/lD7BZv6Ph7GFSIxmzYq
zulduCVz46x7/ercOIjf1g2/SUaYjuyU2/ag7kRHs7kMHLYblyJ5iX9q7f7Df2XDw4T8QVlcf9TP
+rbd+/f8IzgGR+2ECMiXn2cSCMXo1Odveo9FHXSzlZm49x4sI+ENIIdO1j1mLNVw7FGzyaKL99dp
o3vQP4vMmKEn0h4ymKa26n4o1av62l+irIe+tJkwntDrQZ0+MIRvA+GoFJsg3lXRIh+b+k2xn3Lj
iaNL5/mlv857DDGSbbQ2Z/3ixkDDrzZGCnq6KVcK/72wp5A3MwKbDRk4vMfgXhPlUMdbhTdgcnRa
teVVpfvhlmoLApA6qHFKmFn3anSib+ku3VWpInblEI7r6hHfpniUEDqkDJDRYw4rPQVnuyWnRH3Q
m3bdYmrPZZLSNHOFTQZBS7tr0I4F49XXnuv03C3Wdo0GPTKTHEKKRk6IU+SryEJnM68HEUFiWbkV
hzWFoxC0SiY1uZf07XZQvuN3VybKucimHamVvv/eNPG9VXEiTenaqLFyuxm/U3pQxuOcX5AJpmjr
6NwNl6y76ofSnSTQsbepIWvsKSzBiz9Oe+6RGlr9N0Wi/lE9ILWh7WwwgMPHGKBS+5xg9Gz6iBPc
S+91D7WjfMNIHoZ1RhMHFznW2oBR93Yqt3O6j0e3eRgfmwd85Mkqv6IgGguHt5f7psTaJzhx2W0j
rhbw/m8ctnIvGL+FY6ytjQmgZoFzf6PQtA9BbU4bYXLkz2RLTEp24BQ4SasWU9cDKZo/hEf1gUgR
b0bBQ4TiQOQZKg/eYIsQ6aNyRDoX944wX6fiGsiLXWv5lFoOdlx9jLflQ8U3ptb1uBk3hSec8JF5
qGPWnQfxAVlxuuKNcsgXdfJVuc5cCAerwgnc2T5X9hvSDodOvh3ZlEFOxl+o6+3GFhCajtxt84p1
084cH80lmipW0Q9tre+Cm/KC+dhpUamaT+a3Qln23Z5VnoukN7dGCjw8oYdGsoqn2au4g8szZCT+
mu1vhIVO4iQeNuZtvze3giu4dIBdf9tvBIdPAxl1Iqe3v+/3N+LrbKS2DvB6u+eVUEuxgjT2B1cV
nYGZgg3wI007LmgbLWq3AvusYWcWUTUg0NNQH5dO9gI5VANG6scGClszdvXBqVCmnns6uNvQvFO8
VniSJX/cNgEeVPFS8ugmXM3Jcyy4qoAZOWTeykH5qSnPherQ2zNeqe1EyZXzDb1rHX2YegR9b9z9
9nvgJVV7AcgzNt197hGH5sQuHCUnthH6ON0d2gG2ETt6zoVtTCeuQAYjMhxWpnVGKKQk1+sCh0ZC
Z/cTKKi7SHZXqUdSiofhbzi24Q5RSY9qK7v24aZVbRqF07NwSY/pkRemDTYqCkQZBNSiTuB/FNQg
izhihczBQu85oo68+Tk7nDNKe6aTtfU0qyt2uYL3nMQBcGsgNJu9TzoEtm5ygzSycNxqOmjBzqeb
bNrTB70TketUJH/BQQmXD26Wv0ghifR4QQWbAjYvD3F5CAQGR9/AS5EXhqf45KNf1Yx3VfoOb+V0
rBY7UuG2DUwYMpWQZWT7ovfx8XkT6xdRm/Gcbrtn1opt9Wx9ZR/za/Ss3eeHf3NjQscZsZgjcI/h
mfvvigu+jmruV8XF3x7/sw5lCEQDARcHvoy/cJe133SaFnQnkWQws5IoAf+oQ/FxwCfmpRAwoy3u
vJ+NiYW7zLNBnQTEhIbjH9WhPOnf6tBfXvrvdeqf6tDYUnHyA0L2dOvSAetRlkQj8Oxah4Z9Mn8v
WoRvPghXFgGRoq4Ew9VeEdLRHO+PdbJSE6xqdiK7tbRegkTMTTx4Ir6x91ayh5MgXVhjshSrmB3k
u2xasTNO1Q2pLdZl2WJS71jt1jcv5ux1+gNhj90tztdkmsXjWjB3fb3z00s+XmR1JyGyR5UQoAk9
TPHR6j2gYlW2IcwaAHEXrHvfS5AJTqsIATOAXN+LCmyuOBU2Fl798Nqytc6kTZFRAr8ASCIJFVuq
jU7coMjgaxrl2nSH0YLO5mIqISJNONbZGv6Kauwl/5HqOck2aUtI3JoXQhLsjLS5Q1JJXXFNhcdc
eLSa4yis9O+CbQEQtLUR1EMguhHGj8htkW8QvhW4wpPhlBtFeWPL6K/aXtsEzSOU9umQogvXitVE
rcmULPbI6wXS8yN+SoUXqOot9Lt3NPh4CNBbj9lLLG96gl6IzSXLaVo33XE5l7N3i9Je97Gyf+jR
Z5nmTgw/G/HfUxifFQwr2Za4lCa64JMfM7fdob6Iy73ZrJJ77tN6fgt/kBqTKYfG5/Uw7cA70vg7
S9xO5N/Z8md4shOPnqaibJXkQWYB0gDsEFO2EatNgIKYOfnGcOuNdFO/kvqleZEl1OokTLvR14VM
A/abemfVWPbWKTgIrCa4+7eQdAxl5xf3CKiG2eFzf2j6fWxcLXVdzOsTxR7UpOmCIMfW09dBPhBH
R9b62vIa7Wsga/MaCTeU+Q2t5ydD3tRwAq3VAMiyvekEjihfXbrWvK7eppKjWsfE9KK2QFrjGgm5
C17WbCYkkjKM/zbfN/OFzDuSY11uDNzVXMXBQ2M86fF+3CMIYPoJI8K6X/r2hy942s1A7htdAtPt
P4ryjTCy5M4vsC9uNPWzajuyp8UPjNv0kXLR1sH5AowwyBasMGscUdHYRQ/MyYFfROyhI6vbrnmQ
EyAlXk6gEubnT1IANPRM45pMVMZX23S4asKwDS17fvAXyeUme8APaEu8K8Vn1iKgtEvfkbSdqR9M
cQ9JwL/Ll2Drf3YryUlP6traDedpHyx7Ixo8iHxesdFd07nGjyA3GI/m8SruQXZ5uXKy2iOso8bF
5eiYjmjDGvY0r1qJ5/GGzmQ/fKKQVptn4xLnTMX0q3mT9829OyDJiY2cVk5PZuCOaqNOAQv2GVf1
61SuG1AFa/kc/2ifJBPU82pSt2O8j4NnkQNJl7B8DGuCUK3tgC7FK0IstMlzI+wsuoLCgHroh3IF
LB5gfnHMCVQrscon2NplisrWnX8Ewxr0uxpUjEgIRF61eO+BBbAIaUfTRzW9onMjNTet+MruuvaF
ItTnIrXD+oHnBHQriZtKsA2XBmjZmfxWLwUR9mW6o3FqI6R0UslTGFJXTIUnDoElTniI9ltMADCU
OnMbMGttXNArtJNgcxBAf6fZZAPHBl+gN1v9s82+y5yCrYQqdjLUtZH/INt33kTRoyocS2iZlFLA
FBam1q0PjpH2Gcp3K9nG5VOjcELZ9MVhrN8SGfuBmyfPEwz5c3XAljDRGl5iqxB+fppkNUzTWoCt
v0d03TC1VTqkR1eFi+DQTG/68JjdgGQxChqfx+clt67gNICTyTGu3bq3e5AUzD5tU8OW6iyDVsDu
lOa+y/i7xSFMa3RrYaJ+sh66H0SUG5YNUm0yVsRh8M0czrt42ZpmrTXnDOpNZR9j6z2ag1UF0aqI
t0l7I90CcEmPZD6kdJa/ws7r5E1GD5KF3ffdXD7MfvJQWuRpyPXHgLqAWXUWbcPp1BOrF/v8THB9
7n15HYA9gFTIvNh0wwHq5gaKkBGgi7ggtUZL3XvZisMohuP2yzSQEq+Hq+IzbB659qmfqTYL0ZsR
ffX+W42WS34uw8exeUW7I4jcCeJdjo+G+QOpYomclfXQeKVNWenXJt4FQJRFlw9W08qkfP/QSXjy
94K4puQt9GsYrwgLyHyqP2exXosOUuPxNVZXDZCfkDAxB+qMJGyN8DPNbla3SYyrSMZi8NqbT+B6
iummVw+FslFllALOQDgmnkptl8aextXJV34AP66jk5avY5YSisKY7NG9r3rDeFCVcyIyW1A3enIv
WrJG9hn5lwaRq1h/Kmj9Oq5HDCP0W9vk2RgpFWxr2P2bK0d5EdQqULaJ1mP+9N87mJb8N9jm3x7/
s3Iks495FREoGIwZU/25g7nMrUg5YoomKpr0+6d+Vo76b8TCguxV4EiJy9f8UTkujwL0QKAS/U+R
h/2TkZZk/r1y/PWl/6WDmXe9LxaVAjWyKhcjyZjum6Q7aILvNQ36/x5MilhYHlho7Fg+MRfZBPot
OxotEF5VOYVmXjKn2IXExVqB+Rg3wHPSbnzLhsXOoZQ0S+L6nIDHXIeistLrijVcStc6k6xlLFPy
fXt9i92LXo6EqvzFNw4WxgmzZ10FTSJHV5GUeQEwZ44Mn2Yx/TtmGhFLEDFBsM1o/Dw2OFFQFyUt
RF7rA06FOxQPbfzcy+95SSDvcO77Tx9ycJrDjiR4oGahX1Q0sSge/BB/6PBW+f1VxTeni3m/jUCo
PE6hbrmDNXarmCSGTGzE86y1zQMh99OhH4W9VQ36fVjm/zFCgHpRBJAyEh7UcZ8PTx2CgbnmxkvH
fZjOz938OcwpqHKqLYNRcrjMlBuGy9NUf1lIYZq5oZqTd2QeH9NgdMVoPuezyYYzs9E0mIyibW01
LoMtwg7DnaLRBhlFmlaGV1bGuesCNs/qR2XiHzbou8jFuhAy3iWxQpMaRvscUayc49HIaZkN+kmS
zB6vtPEQRzWg4rmyeyvYmg3apEg6BCruTy1yFZ92p4bFrku1h3yQDj3ttk5rALSSOtrn6XMsTptB
SQ4p6S5ya9KSwZwWsJOUtELHTjippAiWsbCrsSILZCylionUkUQSPWXgj1k2oKhofNw3DLPEgdaq
ZLwaWXPoxmw/t8kpG/o75z6nZbfQ4p7GUZee5yG4KE1NC0jEJZ1K6bnNg5uQ0B8WQ+VmhBaNqID6
Xw/RVPvp+793lQMSbBrLmFxU9AXFh7zmvygroQ+CQvjz+fg/PP5/VzlT+U3EPyBqksLR+/dF6eec
hk8tNgUG878bC35XXf5c5bTfJI1lbwk1JYZO+lVaKWJW4BnBmEM1/GernKIsjoNfpJW//Oi6yHr6
5zmNpuVK0LHaEmJuwDnNpxQ6tkBwwBJh3eTTlxBYO6M3XeI6YWKgwAf41jPSJyPZCwuSY7SZMBJO
wjXCQIhXzEbt3J9XYZGT7aWuwoRxfmuqK7KdcQhmHiK/Rz/GcI9CJfQGIlmEhGfVriRAcgzFOuMj
BTewvTP2USkgtNRYV9NRDjh1AQtJLf1CB+HQ5LVnRd1FyrOrX4Nojem05XiuMyIcEHU2s+ZU/i02
FK8e48No3KPgKe46h83orkdvKQz1yQSCs8ziCQqQl+41KtK8G8kSx8FqFoysxrySbeRzFz+H7NWW
65JjxQwAEIKsZH0HGn6NKa4zb1CTG/Dku1rxHvSxqzHzsCr80ELr+B2c8Sp1akvf5RFyakvZWNq0
aiuYc0QieEXPkq3jPCMak6wXIChVuo2M71DWXtLlPSs7R4hKthnUV6jKM7VeG8KHPqofGpVbYJzV
xWyFMzdDn8MkbCHI1epBtZ6i/FMwChOSS/xSVu1jhF5RizdZDG58QG4RSWtNaUHMN2edJLpe9r0K
pUYxNatBQ2Ekn3ptOGbtK2pSR8p+xO2PeCL/crwyJMqAKiYIoSKBTSnK7XxE+Wk9xEGwUTGx62YA
KHnaC9jHSF+4sHafiuGlA9c3SQ8hV1oebXorc2dNpL8+3XIdf7yiHGdMFixbdoCkXA8LqDi1XWoc
TwTM5AXNjeK9qZgoqBy0otmNTUQnLTGrGDYDk5bCeC5a4WB049kfQt5yhkLoFISh8KTkTpbFmkxg
WrKauA+j2NPHYVcs+s9eE0A4D8kuxkprEr1UI3woE+CLRIWfkz5dwV9fZ5LOkY1UXZ3+9/TVwJM1
CfdQ03JDYsVaHb/zRfWqKusaTiXiUnsU2SWRb/pGfMwbFBGzway9h2+pIY0hUIMDXzGPq4FGrcYw
Pda5Eoikirs3Q0JLDMIu1bLIa9rqYPbhzpqx3Sd9vOem/TDQeXRxDp6OAyPhPmUJI7LKj9D0dwJn
vQiI2mQyK9McXM24YUL4oIhPUd0LRFG1S+Cr1bthmnstQ1HNYG5X8+voB0RhN9NKV2aRPat8Fxkl
Qwa7U2zwuobMjvjZPuFMejNFApq47YgrXxQ49C8xHRMwjnRYGzr7bc7MDuylUH/rY0UIFelDI5no
SunVYb/tmZ/oWnWSBOByHI0ECE7xohxiWZk4k4Ulw1hGnKYWHmTMlwsfb0KcLUzEwoaSE2QCvl/x
NQ2rnSlylG3hUshtD7wPIyzhA3EGP07EQwoyMmxZdJQZJ0q2b/qIs5sSHNgdDn0UkGkioqiOjuAq
r74aw1Aq3X/xtoggQSQsCgGDKmGL++/b4uK6+8u2+PfH/yz+zd+WFFVFw1pAwS4veN0/5AsmyF3A
vKoFUf/3sI4/tkVD1zXyRFh/NTZq9BR/tI1Rx5J+JCmqvEhd/5Ge7X922F/3xV9f+6Lv/WVfLOYW
qmDTbTIj9YRyqea4JfcZN+pjdMVGYfvmXkSKhGBJZnAXrHMc6tq9pQ/UQx89da9ou4KYIccujDzz
SZn3tGoF49rA0jE+xwJfe2DYQX9A2xRScJOpQZzWKfmg/0Uw6p5AH5bl19DjJO9pW4OxDpzGbbPX
T0xemPh0Gwy1e/9kbJm+jBhxRw4mDjxs/tg810hpi9CJys8kd/qAoV0NSpxx57qRdgMzpBz/Ybva
R9EmRPg6XNThKJdr33SJHH1WI44ba8i+TsPrZ09aaRuiwM8Qt8/+JfmOvhcIh39XbgyKt8FBPIeg
ysDWFLb1ePE38jaKVyNa81twbDfWKTyHDzGP7o4Eju1y4nlWiIZdTbPp3dAJjxx5DXnh/dRcCID9
SmL7VOgbhpzla0uLS4kY9YgO6PKW7zNuFboKTrg1vq6BaMs3xBY6rWj9IF04/Wcludor665s6biI
ydGvnenEz0D+uRMOu2z8AO2NfhPV3WSfmaEXx5phJeY6WqhHnj/AQ8UQllEmQFWPkek+cOG8uPEa
mz8j0YgpPFlHNvhfxqWho0LDyRljH0gBdAZQsLxtKvSd5Z9lOKqss1N0qw/4uzOBFhoa42eEHl/0
O1+V3hZd8D3bfvn9o5nQHtqXxXGfn+apd6qCXgqD/zvdQCPaz9mtay9NS6bLSg7X9RIyYFeGjbzS
l7fBh3iLnpsjpZcdm+cIuVsf7qduXdAkHEZn0g7Jp/FlOoPq9ewrbTrbisLGfTfdghx1Th+HtHer
jXIxHTrEXOOiMw62ftNv2ivO5+ZZoTMYu/xbk9aSduk2zP7m9qwMTvPBBIU/+beCJISV/2N6f5vc
6lScrJcFRpWd0nt98K/yLnnPw9X/4+48diRHsyz9KoPeM0EtBuiNUZiWbi43hEtqrfn08zG6czIr
utGN2haqKiIrMsyFuRn533vO+Y68kxfo0/yRRrey2Vj1RvVdSrSK2guES2PaASOd5pG25zrO6JPD
1QJWIW6KE0l2FAFn+BFZyQkuv/+k9xYYNXlXiBc6t9cHhYeE6QHf96gehPIcNE+y+WJ89oRg1tFa
9zeWmxJZV9eWG/Vb894Cpfgy7/EHii4soAWLFKxT0uf4fmBZ7adHK/KMfXnB09J2O4ESid4OlV9v
Jyb/1QQx/tNPHEuwC4Opm/vdqr+X2/gy6EjCjZtn76rh4dCh1PHNespA0xAdtzZjeutfI3aE5Xo8
t6/TGjlzwyEVNsOLv6tBZfF8vo73+FV+ry/Vrb74YKbkp0UAGp3ipq7V0am/+rs/LywPPDiRgz+j
/Cq/4HookJR1POurFiSZgyvH/OHFjeUqgkt7wJzUH8ZDcTJ3RJqc8r78Lj7llxb3DTyi1cy/RVuF
7uX/QBysTnh5qhM2J5lCtAP/R/GqE88InEKMPsktu4EQMzDupDh6hE/lP9xGsz28FYhV/Gx+eDbS
r+ZUfn10J+Wgv5NBBcn0xImz2eFYKtwRDta5ZtH+xvaUayRkfMxMvOPZ1UGT3euszM39L2iO1KOO
AF6LvtuPIf4cOJP1lD27AgXEXG9Cx+TlePG3wsnctptfP3dHdYbLfFIpfN9icAlXoY1QR/ay9730
k/LrF3SuCXgALlm8IN/ZxthQBrJHao7YCjg1Hs+Yp3gvcZrhID/sGLA1ihRs42KB+zBAZYk2F6MR
jcp0jNmV3hGdNuQL6tVwn7aPfMrVJnICLueG09m103v55LFDZpX5OX96AIhsXdmK0qN6M6yfZj/h
AxAP0Lbsaj89Fcuzb9HYjM1J8ayQXzBdJbe39ILP7Ss78cKZaD8yHX89O2nm8bPGmYYpTZ2BLdkG
sWwyRNGxOrX3MlzjPhkQ3xktFtJRFu+j42h6YrwuIy/EFPU6QkQo7Bgvy7mDmJ4DRUA38trkjJEH
ODGoIu4ZwNR1dBa6oStYnbwQbYLPMm4Dk8pkW3kuHyiqy8kgrcof1kU+TIw533d0euiSM6TkQQCf
uRhjWjB2pt3xJxXGo+ZFOE5e6w4ewF8AmgeSIk7Yv08vk987zImyufYftHxvqT1yq10luLbzvfmg
nzOUgHmDzxhQUYMBrN4KzQF7AD3T/ro07Xbmak3NNjk/LNLHIvUsTqQ4yBBWeDeyBD5K9G1Qp23C
CKH9kgtZ/MzP0XifwgN+6GdBw7P1LH1ZWNt0R99yJLfLfb0p97/+aQNiLHyWbrTLvt+YAx+aGL0E
s9fKPOj3T1Ic6rZGhuM9uqrxtyTrhHvOlrkEMlqk20p3Qef4QNqzTM/XLkwbOkEUPMZHkafHH/Zh
wQ+z3taGo/GV+oLuRaHID7m0yWRfVQ1vZebKrQB5KVrJxqY1HGCdsbgRyQhHdnRxi3t+ktn4c2m4
hBvJDWxca25/Sjfjelz36+E8nNvr8DC++XuyKtM2d9MNeCo3eZmvvOc99BcbrIAzXmNqRLhH2RRy
vg6vhhvzlkS7BeoPbBABeKM25+govmKz8/fqxbjOENJtnuewPWgwpTfGlVcDY3Bc2bwmmuYFRUut
N0iO0BXlT6X+9d1Jg0lnmUPjmDZvGeb5uZnIjDCkOLyzI3iPIGrj2km2PJyPzsesg2Of7FoX3coE
5CE5y4hVDzfAWOEeLsCAOpHeZjYPhXxKJ4xyqxagIk8EwXlAPpACVoyAxsV3kQ05pPUuzkxudVLh
wfVYXJrVcuayLsF5WG3yIxbOkIj2M0TsBpqLWx4Jg8ZvYKMx0Og2NPEPEdjPTAkILn5H3E+7DmTO
fJGhrLCVpH5MWUGC/upIdp/QpD6IFcR7jZRRJp/ogi/DSyd+qTktYwnO2oiW9PE2Kbh5uBN/MORN
2aOEGYmqMyxAwUtWHa2j/COUy+3JKnZsVkWPl9eaPfGWn7DoWlyeuTlsWixvnG114YinYRufChqF
FVYqtgL4B8fstFLWuAvfwxN52FN+QlPd8oq4KfnzEldM38vgk7qkVeHW3r714m28lcE7tof4Ih7a
jOPCRl+Z3riOEe7x++3mzl2OK4J2mEVP2tanblve6mI9rafxQ+1pWD/QDlXhAz21PPeISssjBFhc
hHK/GyTOhwqkuLGmdqp4jdE8x/Dyrzuy4QXHFy5JxC2QVSBk/8+bTJW+w3/YZP43j/9zZDP+oMVC
FnWNlllmLYbBPyc2kK3IMeQgdVrdaVH5m9FHJT5uEjKS0WyW/effjD7KH5bJo2iaxqHz6wP+Ewkk
5b9kxH/7yrXFkP43o08RdPBmWjPeDLm5KzqqqsPmvZ9Hkroqnlusi+yYJojZQgSbasDqKBkOyvkr
xwu0/169cDriCC7fDHklNhO4kMkZv/zA0y170HtbEw8G4EBgYdiST/p7/sVRP5HOKmfKEE+7Nkor
uX6ibOuKLU69hmSXJ+7qRsMCaiVfRf1aJS+0v48vVYpFe2XoTrqSXEX3ZJQknfKitb+pnNl2iXSz
0zlbTrgu/YI+r0Oy+tJZKZLJjuAP/RR8Ff5atbZqfBvJdRhfLVysh7YBS1ZhlOxeLHMzC42nDNBV
Zk9ZyE+YTyO8fehEdDcW/YdSvnA2nCFwSK2bYC6qubuLwinBW68KD2NzNQgEjkvpxIThZ9pb7Gyk
rKTqaMAoYK3SNqBIoLVrn9RTmn3pwbVsenvkr3R8nSq4Vuh8FK4wCQVKROb9WyFmLlCKOMduaLEk
TvwdLBs3Jy2G97c6GbTQeGSwQk67w206juFbL9KhiCk1F7jhO8amuU3v8Uv/AFN22z6omqMBkKZb
8YGJGn83VTk0u4LU3yPkLiedVUqZDEeKX5TQ6YX5jifegqIoOXK3Ej85Xfi7hcptrdh4v0AWZHDX
TgPPEx/t0OMdGZ+q+/wTnsgbAUsTj8ilCEKg3lRhVTMMZdwjuxeMWzq1Mmw9a3eKOIOyOQvwxOCM
h/3BkpntY/8hGgzlnyJM3xkhRn6q3ewQ5l9r+tup3gyOmbWC22LY1Se1M+wRZ7ovzPdURemCDyqf
y3jLShkpiG7vOnXpqvO68tqNp4rzD/6pENwi2wQg78NbxFaLSa5bK9kWZwwuDjxO3zKSEE6DVL72
PFnxfAyqo5qam7qbcWbzFqDA7l43xNo0wumNgEtee8WfmnupgHe7BueWPWrQZtjMbkUSFI21bhv1
2S/AWy45vFU5ukbEjcm4AWLHHdKwkd/g76Juudsl6SGBkyKec5N84NG01j4jGu+j4BLrr9zPFDJh
jDQrrVzOrft/3Ys5wI6l0BuJiMJL4pv/M4Cb/dtvts3/5vF/XszBeugoUhI9udYvc+ZfV3PrD/LS
8l+cLC70f+3fFjK3TvDIMH/Ruf++fzOJtJvcF/BgIixb/4z4runLeu0fZKl/+NbVJRj196t5moq9
ECUdDpb37ARRhxm/PlifOvER2M2EIq6lDHzbzrdUdSCZh2xrLuYa2PWI7cxkLmUOkm0B1rtN/Flz
/fFxqL8GXlKB7gk1wPw9XVa1w3yeuywLEE85ZeZuDUd7eiK/ab2YEw1V9PKe+v6Oc0S5VMAqo328
Rm3oG8UuX7kBEIfZBC4CCgMGPS7WWzg46gPzQrXrH9TqoNzj6CPsNqH9uUo07DOeWa+wBJUCGGTq
ZZisWVhfSvYZuxiB43zMMhe2o8VkSlnwVQSEWHvQC9N7yr7MONeevcRZ9lSbiG+gcuTHbNes83Nz
LN6yq1iw4wN3S9PUil+H78q+66bLqAaTqvfvXCMpCWcB5YY/KM3D2tcBQlef482slljBmQoC1jnd
fkkVcCniaL+iJJPUYnum+oAlvEhp7xpTI+UvbPKdaj2zcFTsINkWS2kXpstlzOxVVOxVf25jD39Y
kTj4q3hkqC5F5DvcAUVymmOYRNErc15kIwjYn4fnd3N1OlwucMRY0tSb4DE4Usq4LnYzd6ZjDhr7
Znms8robhUTGxry0+/g5/ig/hBOb2fqc7eYN/N5N9xq2QDJsNDad7QFGfZwGmt1wcscl9EqLFlcx
3U5Les7YG2zFn+adV9nOvCpO9dh/zB9Z4lKQqH6RBcpe1AftCoPr1J31TeZgOOK+wClCeByv9eaW
PVLvksD56pw7CR3lY3rNU+xm1ZYBuV43TnAJbxQggM0Eq0jFmTC8c52MWFMo5U+7bDfUdJ0YqxHS
klWwPIYggy10Kw/4msA826hrmDMl350oQKaP9FoX+/4pvnEMULjFvfb5J2d4xQ03wlqy+3Q3AUQU
bu3zVHjmuLYWa+M5omrjef6Yn6tvSGDgukmHprj5gGHKe7TUePxml/cc5qu+oal+pUu0FZ10Yw3g
RfAJCUSP0H7TJ7qs/HO0JfkKpjM/D9NJoiOaKiBnlzkl8FaUGQi1iYF5b1XSi8yGrXbN0vmlU3nF
eVyGnthlQefyiTHx4uRaRR6/zQ7xHHHPLwQExGd9duhkt0buHiMCEXEGjYWx+ByhDLFlmtlrQSf9
AKaS89XijVs3Ey+2sy67uX6qzLcp4Q9rN78iMAWAWhO7Md8G/cx5DETqC/1DiNXGmd8baa2uF6/d
EmdjGQMSb2duZAfQrGvsGs1VyO5kXnhrDj95tQoeMjLqn+J98WuvNFaqpgv/xbhMe3WjAED/mg7d
Jdxbaze4cM9Gd3YCL/LKNc5Ur7QTT9yLG4TRLdWe+4aFa3hcPpnsZdvBAXlh12v1o32qSnZTxIcc
qfS6+JXvSonX7MPZcT4nw7ck3AaizWByG5vGDP1DY8m7pbSvu+OdrE+Sm7vxfqeqHuw9M6XV2uHV
8A2gg8zldBzOhdOv2bV3QCmrbWW8BjMXsoyuslXYHf+Fb7xLx7O8eCz4nVjD/+x6ox7ytykKpuXv
j//PG68pMvWIqFjMUH/2Sv7nGGVKfyzDmw5RBu+H/ntul34Li1HK/MV/+JvrTfuDWy4eEiRKBLHF
RfJPjFGS9TvI4bcvXfvtxttn5aTUea1u/PY9Ca1LIfD2DanhwhncNURb9YOmj0zuMw1VpaOx+KuZ
ZYKQi3vxplj3foyei1C3pSR0dHlkvfq0gMUYv4L3iTb5acxfDEk6tCHr6cbg3TOpu6SR2Kg0lOct
HPa4fRlEeVflM3goVup6TbxM7VYSrL+wJB9V15DPh+EliTM3gY3fSiN84oQM4cAbPX2WkldpqLy+
nCEMd5YdMkCkgrYVCiSyuXVy7Cc91YB23N87ea0LjBgSXJZRhnqNnVpR2gejCV7pVYQSWGoXI1e+
/NB/T6ovWXsXJXJ5ceh2Bl3HgvEEpxBkOQuZQDpXov5oqMUZe4VXJ/VzSrKyJZGKtB2l5YelMg74
GtEFKiHB+EK88LKw+So6nBNRIR/DAaI42HjYyVgM2wfcEVwcCT1mMohmIoJ5Ve+ahMU9X5ri/1jU
g1p+fkwz0dXVoaXTGe2rRBmRX8jrIOz5Kyv9LhOwouQVa7heQQh6t+Qi3N3pTV3r9Fr0QJbzceOb
yUNtiJi04WkJ5OVKv73NRbwqa/Pqp35sVyk2W8XXvlOhAqquHua5vVVxc1PCEhM7PUKSAIiBIii5
2FYpe5qob/edTwdhXkZOj6mv12o7jIfnDF9HpIbEkhUkkVT4EMNrzJ10iB/V5Jp2PBdp5JiSgIk7
t35mP3aGeXTLJofzT1p80NeFiIEg4IkK9Q7iRU6leMDufRiOGhD5dgrA6jRYeIjYAR7R5W9cC89t
S1bWKNMXCl49rWs1fhQS/AU4XYMecmbQix/QI+QG4xESe0airm82RcJ+y6zETz3kBJLLP1hw7H/h
K+Qij+s6lF26zTDr/q/WgN98wYwmvz/+z9EEa4BiaZh88bmBzcLg9v8XTQvDlwnDhCoIwuAXqPev
0YTYmvrLMLCspv6yBeAtNgyoB4bBdZwr+T9zdZTE303Bv33dOl/c3+eSrCoVxazFbjN6cbvLWcUn
OxwnZGvEnTmPdiWts/69Rk9I6G3k+Mnh3aev1dxC7c1rZ0xhbBuiXZNY+PEbyrAjghEbHp/oLzjH
+s6mcYwPKjxo9SbdSvKBDx9Vdn4QHpRL5u+tO56AowJVtN+MbOvZX9M6ho33g+qd1/aVojIMYLiT
V9IDfoMNo84B8O5Keahf6Ye0R4x30V5EdztMb+NDd+0v/WVYZ3Qajdv6YnhLHBcdZlvcSGszRTEh
PR0RaTObyUUwNjNtI5zcYpRV1lpt4I4NJ8icyqKGBUhpL9+enJmehYWOviGdunb+YqbvRaUgW3BU
cEvbGjBd7WKaHizk7mPYyJyWWMkRFgpWG5qC15iFt9Vezlb42hCklzQMKd27ceB7G0H3oy08KKur
/z7dxFvwzEa/2Cwc/WJfEZ5f/knbostZskOg4tkgdxs+l7SsHPqvmt7X8VmYTiN77QThAdgVysWZ
J1oA2o6Zo/bADfGTG4oTZjA5cye7zJI98rQuAWPtEa/gHsxb/q5BaSwXZWPjq55+TZ6UYT/RgAG8
fGzIaQz77CkjcjVRZQHh/V2y3ksFlMGJzwTncR+8BbvwHLyhVAZX2oCQtnWJEiTlJUPEg9TwxLwb
381jxNp8cnU0MMHl1ljsfc6phOBnRuD6EOjU/PAnQI+F8+Dyg8rv3VN6ib8WEVmTEQubU7vNZuzS
LNj6e7Bv79BikD2XnWd9F920x8G28tfCS3GCHXDDYZad6m31rjHofPKjy9YtLdCkKchd+3a29i+E
0zCof5gLI98e9/yePPrjrn/mF/4begIWaUDrxNk8gn6C6ZnCJhhJL3uT6cYPBbRE3+kYgBPNiYih
OE1yaZK9OGzFaU2nEFIj2aWhWlgFkuwiqXotanFCw4x71+AWsVQTHVR3JHfYn9GE4IKw217aSxnu
h1NAjw+nWbaeGaZ4MCCuCE0ETVZzST8ijvK9mTsjWOs7oYMY4a9HB6/gZ/zRDSv/fqS25QVZtt8h
jQjbpkFFl/B8pA7q6ybYFba04fyyGR+oQ9lIBOvNrXX6FRjUt8HRPwwXJdsgteEGsAmTQAu+9yl1
x/airTFNuBxLwMNTdH0ZLKeHEc8rl62vm3gM9k5gB7aee3QhyeziynVMEBECyatheLjzKy4JnCMY
BfjnlpzXkiRcNLdgxZ+MwosarYN1v/n2h7W6DbbKKS8cXpOyVHHuWMlb/iJCEGjdlfAkncZbuleO
PZrVg3IUaLj4IazNu+iN4ZPQItBUjC4PqrQy3iS2zICT3PCJ/8u5TD4bx36H6PUUHTqvdo03w7DH
eNPiNLwOn7B/2WTyb2v3wF/ZLkVXIA6Q+lbJlrJvZNN0dWETbbPzcxm6V8/P0ZZXNLfpt+ql3bW7
4DCfcFeu9Pv0qpY4Yrx5chH4RgyJyJepuJJqrzPXZuW08zEXDgJNPRSWwWog30CkDZwL0q31Tahs
Wai4zUK1/iLleRh5xcBVoMeEF6a0Ut6sR/yA7Dg/09BG+fXobqrP+KVoWsPxQ3VjIHgqNiN/YzwS
qCzx8U82+2SeOoMahvyyfLjpvKAaGq9ypnPzuaikKmtdPi9/Iq2X/5B34qla/ietn0e735HSPETb
4cU4alf1PH1On/mmea0+1QdWGQ+//uJVWuuAPLhErHL4yDzx444qMSfa5itghUcWRGuEVbt1lR3j
t9ccjLXsYS++Y5J8Hd9NXrd8ozzQgb64ak8tI2K3zb5KBNNgX9HVAnbVrcf3OM84KXup7pnFioAe
VUwZ4qGLJ1d5UkkVCg8lzo/RAY5ohcdOXtWUdH9RgjFTRMHp/CCsqzuPmWecPFghXox0Z3W34Au+
YFYf6Z3i5Ek277psp61TIOyQ51mg4RMp8nmLvU0sj1JXOjA+ErEFWnhqJcrln31G83kb1FuxXbPh
Z7PVefOuUm/stuVzTSRleUnWZFnP3Uv+41eO9RZZ5/xHABjW7PrkwZRWknUiGCiuHq7Xh01/hG2z
FlesL/Jd5Zn7/iYvS5UTVS3yZXFd4+QmmXNxdc9GX9r2J5BojzJXyRftsXAed6M7wTZxMGpZM2Uc
qJuLVB6s0o14w8qRrZIP4QBiJ3quSJvh5ir2xNaKD1YGaMtV+NoKPwB4nHKdHjvJpZmi2Wcf1bOG
gxDDgu+gH3cb0y5+woP/jqvNyA+RZKM5T/vIIwbrkBynImqlHugp2pCDtoUH64XrufXSPLUv3C2b
jxq/7kO1T3FwbWsgEexWWZZ4tPLcim3Py6C0a8o13b7wlpxeOazUj/hxfs3HdfKREYAWVlwUb81H
t6EJhT1E+9icVd4XX6Sne0qv2PTLj5X4IUXw0tUjJRrjyuQu9oFZDepReKNrhGGmwu9Q3penvLZt
Xjdc5DT7nfd+xzbrKdyIB+1El/MkbGcyyeoR/265ly8dvRrKLXmduGPB6FyJjvTurg6vp1P5610F
QG/LW2i7qg7BRdsNjrE7ZVRnu983i4owHC4qDTL7ovDUV32r4V1stqDJm+38RNG5z8u6PxEmSFYo
HdVWeUynbcIVGqu6JTrWQb7Fx+YjqVfySRK9cVh3J20jyDzLbLjw8cRHlcXcF7wJuHfda9B75CF0
7NhcLaItOeZLpayEK6X2ZIzsTuBcY+P+oCIsuInXeV63vPJ7y10WWATAruDtDO1APGukeDfxtPRL
h/Vx1Oz5X3ovo4E7k2GBW0AjGA9+DVif4/8NvgvnvX3/Tyn79J59//u/QZxQ+Au/5XR+f/yfexnp
Dz6iobP+UHAY/8oV/rmXkcnpwFEzZU1FVGfH8ndBRBPZ2Rg6iDdTWSia/+evyYNNDcMRixn1PyI8
/8TkoS9W6n8URPjEuqWrjD4axmnrN3kb539qWHGhUZBglTYeps8xN7+6snodUE61OE0300wrfB/G
L/7iNDL6lxYtIh7F26wVb0NJg41ILJqTaYVAq0bGdaphb8nJLgw6tzTzs5D4Z6Umq9/NobnSLeGi
qOHa77ptPBuHLvFPWWpQ+UPBRiG7AnH7oNJPfBu9bYmNa+rSiazk81hAxa36JznqwJpH8K2G7lMS
t0U1Pfq+dk4KpMXabF/UHAZBrpLxF4zvOQm/TbbyxHq8uRHYQVjVLuMNkMrSsxTwHiSUpDacXSzx
nLVjhDfnkGmZV2qjm1kPVZY84tNeZ+F0F9PnHO5OByejpYxE8OGJWzGA61nrvnXjkFXtISTOUudo
/vGYuzKbErkjzCeZrmjqJNqTgvq612ZsT0GTuPIwgMShMbQDaZm+52P40YFVGCmxU3xyG4n/LnTS
0Q9PAvlJQ0NmDaZb6KsuXSB0JXeewTaFBcVPV3AV8YWjYCVkEfIssucFjgEbS2bHDgdz2wCKagbo
IYViG6V5URLaIRW+xpZbo3XJVJgNZDgl4y1G6re0xOkSEGRB5ZWz8BGO81oY2K4s3ih44w37/ZoG
GJMIhr9UrcQoEX4DPD4CE6D0L2rxNY7JrUhjryghVvbiOoSvXJfiWyC8DgWHxEHDs0X/czJzhAFX
wnLz0Cbpx5R+z5kGkGpwCutUZI1XSu22YzkFEXgd6hSlJCqjmf5az9luaffuskOi6Dydu2n238Si
oyhMIuSRcyyJktkjeD0iz8cvrM7uc4UQbBnbcQ5OoomxJ9WejLZxOl4UHTpxyIsNnBisZLPekBk5
TzRotUOxC+v6ScjZhefhwIyGNBHifWTOKUKsGsSWapJmfZneTcRyU2TCIlHsGFpcYUgYJK8G+Sro
LcUzfFkTvMHa0HZWXK4krcE6z6wzJk8aZR8UdF8icG65Wt47pdvUuWEz+DNG+YWjcg/oFO1VqHUv
zfVbzNEtHHUATPdg4n4eaSjuOPwngFS0VPnhl9ryJcttR4eNv4tTsKdj+tSRTNXk3kkT9WDGxakG
GJpPlJkm83ZZq0WdzjtN3rZltgV8ugv69hiH6b6qmbgC3ZFF81TUybonKKxqCeWROS14ptsI6SYN
0U74PBUdlmrdn6eYox4vEr0TaEcbGNvjAUe/KbDwrAoUppYdWcNbX8bKEPXukLPDzYzkDesrR8ue
YxFvMq3eqZOxs4rCSeXqxoeh4109langwRUJxuE+zOpjXEebMezYa4bexGFDl5p0E5aCPfjSawjn
gwTyCj/nmg97LSG5Fipe3SiipJgzhfQtLdN4UV+mdLR93iIBMojCBibT613Ky0/igETrwtmfGmYM
KbvpgnUTumTHJ+IIjGrZi7SeyvNe69I9r5LoqCYcTguTGrsEqFcOLLxQqj1NHKulIyWe5698ZKSI
IZONj6WScFRSnSlGBAWrOIc/vgoyRWO+46LUdV7s97ZeLKi8aa0z/hUCI4Mk30IDzTYht0Baw9AZ
6EhSllRFyBkKZZe6hR8fMQ+p9MwrjCl5VzxHneiWrCXgQDvd+K3AL4sp6h04kEX5MU5bR4zEnySr
WDr1r6ZMVDMGAFOmzzPgLyVQtjlqcD2eRUXZjZMI7cN8JXIFUOe5VDkxawxH8Bt8JXxXqA6sWDQL
HddfUbJjXjCDHJKwsHhBEWI0RWdQZ4AYpBtk2I1cdVcde9ZKrq4Wh5vcfMzQWw2zdQk7grLTMdum
Vz/Lrynr/GA2PEuYd0nN+oSoFt5qol08i2HNKZQ0iJWdtTQ9Ri0k2vaohJLbWGTKYuaqiNWx/+SH
+t6XRTvB8Rm26lnzw21Ex0VNZK2eeqSA9joiS7Yg0UrANGlDWWEGcoL18wggEdcjWrUlQRltyJEm
2AkEeV/XgEfTiHtc81CHnNZyZrmAutU2Mra9SaN9Iv1ws8Wckh5aCS2xbZ1Q+/LZOActBeBKdu+Y
WGwujUySs0uf0Jr98rvc115l0p0kwgZg39epaBpB/5CJFUWk9F2ikkwdPbUDc4bEnpqLP56NfUI4
VFfee/+rEoJ1IvQ7X/UdXQxovc6uIffKSO48OiBXAUNKGKjOPB4Lifkr9y8l5ENTmpyysI4V9YxV
274U8ZPI2zmrHktiphK7o76K7Hrk8Bu1F03Ub1GAdcJnpOrMTURCZGrvSaRYR4sLiTYn9xSoVDPs
I8UEDjqc/JKI5gLVSvHuhC+9wKYiea1Zgs7RxcST3PbWQQo69hcMUhqrylHwyiDy5hbucJ1sei6E
RqcdlDS+hDVQvn6RzIP9JCnXTMvPeUtCRZRBk9S89lgl6dJNn8rToEju1C5o1fAtVTLH75XHyEwu
1qQ53DedOLxpU8ggWuM87l2Rl6tuzW5ESwazIwuhWYkmqN3PKjcso5bPXRKex8k6+2PFg/H2qnSS
SL76FVQdxYLZkZOCO1uiK4QgqWRjfqy0x5i1np9yuvdHemWKR7332jDyLZfKke77X1ccwAgErB53
EYIlOAnlf/EtmQsc+O/H9P/m8X+KA/ofHH4h3S8B+F9VRX+JA8YfHMSpI8JM+qey+pc4YKnLQ/hq
/nQ7/XVM14kYinBGVH7BvPrPCQS/ndL5ymUN5D6DBDZpQ/7tlB6aAq+PrMWy33+XMJseeZ1jfsvu
V+O1Vk8k+/420Vz+wxD1f3LQ5EWUt82//xvZxv/6Gf/+XJN7/AdBou5K3zcSYuFpyTq4V+XKPRtK
DptUf2bS2ZDC9FSKuo2Z1ky5KZ4DqaPvsj2PavYsCO3DpM5MolO3SwnLQt8gMDKuCuybWkROIaf6
NhaDzRDCpNBa+UXS2i1tgiY9xKMjRJ+qgCmRPHgnVy+Ryr2mo+Ev5MY3zs95V++yAteT0GiWN+UC
okPPibdTLFSPUf2KLX+L3qN5vqLTMhxsY5SVqmbXSGhNaVvO5uZDKpBFtFreVNVGi7vDrBqbuh9P
OEq3qrRYIRMFPVN0E6ybZWLZisY2dOzvdBlxAjzKfg5vvXFStfQUIR+5J6sidzho9coq1uqDgXYt
EF6TETGkGTIKULClO6+m+BSxIodDqcOWMycOxxhdQ8v1hcYxEzY75XCK2KLk8WNTVOiOyyZaW02K
Ae3/ySC+XIfrBsDswAFvUCFildh1RhFSC9QAiuxEPd5ZmP2LOjs1HK4Kw4cyEj215DhUk/3DfNHk
pR2XZdW0VRvqk2l0LAs6OAztUlb9MUX9LESJqm/TC/1uLXMXq0eoKcG6MIicVwp2YG7Shsp4oVfy
LQL+P9ICFDJPwbIj8UnyJ0qmVw1iFz0GqyRm4dIOgKOS10hJt0UhP6koW6nmdjNNwVa5jTqhcAvD
eCBx/cTP9jurCXT2te40OlOaCIRfqkkoFsUu0/VLrBJXUjmYm3pwbkvte26VQ9E265rNUFPUj4Iq
AmKt7bL4FlQmAbX5GrGcFZibpJhzq5TTbaJN90jVd23drn2SLL3efSdx71UK7bfj4LYWZ28tfK2t
jl72ZvgAPnwB4+AlRngWB/lZjksIeQ8KvfBST4B9lNYyx8spJVZQRD8t40qpfuoTQcweMnbSX02T
fIYsLZEnzr8tIlHchVtRrtYZFBkKhrnDhOVaTavLCA9soByCAiqvaMerKOH7kdh8ixo1t3iBu207
WI8JTjhByJAAEQdIRA2+7gWcqRL9NYxQ+RQdUiTtL2mvPGeq7PZ0dnYonG5uUP5ZlV9TQxW49RwN
+SlFxVAbgXvj7GaZ4fo6wDo9g11dvwxmassV4dylNZ4QkB/EFMYwWGJ34cg4hyTXPrNpXyzRZFN3
A/aWqgRcES2maXaiQCWwFJ1parRNs/FU48lKYvTvyHg1Idv4fOdRipZTZR+ZULCmIowBrTHPy0tC
BMtU8DETkaRqzJWoGFtlhbXBFuNlU+zlAVktsQXsypCkWO1VyIMfuRcZ9vLskOYmPBCWGVp8+3/c
nddy5FaWRb8ICnjzCpfekkn3gqApwie8/fpZqJ6KVqknekKvCpWkKrKSzGQC995zzt5rVwazL7ZT
cUguVY1+T5ohq4UTTQAIBnxHPCn36JwMGAa19AkwBjZiMiLRJrslhaRFhuRdRKxilTtRHB3DENx+
ij0VFWLXGUR3CS+hVR5qQXjt58y1uq8yIt0hpYQfA9RklgyOT8N9nVO9y1l1aHJgmqCe5pRE6lAa
tzXRCHkVuxXBXH3S3eJR+yG16nPXZow5zXY7RMYFFYknShgi5cGVUgI40rAzzsvRGWaJrxmEE+ed
7sQ9yQ/IvaZA34oFk77RWkN7spwixDFTSCQ2FwT4mHQxSIYEezQoDWy/livE4KphZtEFmuJovXZq
ya+Ts/HZVMnwGpv1mDJJyOWLXGBRmuKrMT3qiPbv1mtA98Mi2LNeMNURAvSZU1/KaquRLquqNWmu
cDEk6FOB9BGp0Towkr3Yz2uj0sm1n0LIiW2Mn5GF1Cpp97L9dfrKnFKUn6TVhoBNNR2XG+dFx6rD
h4jiDPdBve3V9qTH8qfFhW9HRkG2+0TGRRIq6ts/9+xkgjcg1oF0BqReNDARRv83FJFi/Iew4j8e
/+vsZP5hiRb4jp9GHOhCyCR+OXh+pjyKANdIgAB/tCQg/zo7qX/g0aHr+MupwwHk19lJ/cMkF9mw
pP+1/fw96ZmxHFV+13z/+akTovT7UaYKs9FKtLFep6J6X1sZIoSMGQtar1rRr0Tk4OzXHVEdyNeR
aaez88lZ7QZ3a5NF+jGZhL0Y4YHUCTgvhJMEzyOmyTOmCWaOu93WtEUtM3Jqne6GYb7f78K6pPih
0yy56RyeJTXYdFl8KizUBhisVsmQf5OJ5xtN7nYRJXA0uyn819pIfwyR9W6mqT8P8eMdsSsrLIqv
jGlhaI4fU4+Zo5RbvDnVtFKFbzmmpVrrEz2WvNiMGdgHq9mI9wdgxEyNasckLiZDEJJWDeqG02y2
z9KA3a54nTFtqmoCj/RLmwLflAw/Cx7k/hIZVwEPrGAQOt4EbCzVegoB1ogU8lP0HjAgHmqwDGW/
EOt8QZfhHzAFuw8bVvS4ZbpPwFFkRIeWMMN5RNgb9luD8VkYvM/jpQ0PoYmhOnpoTEY842MubBMo
rWQnCU2LYzgCgrE1zZNGkHVXCxcZglQnm4e0lmVvukdPijEgRkGIGifvNfiLAHO6Na7vAoIQAjlr
TbDWoRHRVG4o/EXTJc0MzFJdBqB3VKfHYz8TrLizcjzFHPHy0moh9ZL50ymrRmUKIz8aEboDAngM
KaTk5gBgyF6Eh7FLLtrYrzmsu3diRsx6r6Txqo0JZpYbmLXhfJjL6zDdidCpruHIGqrDqM0FzkB5
mp9nbX4petUtm2oV5a+cO3yVCXpnmCyW7JVcJGe9Gd6tpO3+daz/R6a5/zSZcA6GEClr/3+xp0nc
1n8u9v6Px/9asFiVREmRMbaojF/UP4ee8Sno4MxXqPfQoC2f+rVg6X+IaGdZPpmW8KDf1WBUjzpe
GvNfrHL57xR7NEr/T5fKv1+7sXz+T57DwMybqWvrYZ1YcKmZ+9mdxlnfHiaIK558iTqnIZcj9VvJ
DZm6r6RTW9Cqoa+6Nzgj01Ss15Bp+ftMQsLJk8WVgeWs2cpoTJhUT5yDlr8ewW+eN/VLa2ywfutv
/NX+kyRwDANDd4uCbSv48sqQ9qknASdZ0hkwWpCCsEBMTBeCuccx6qwcmQRYs43qNvq4r6utiN/F
WjyKpz55YxldAet9LvD/QgW4iMfgZh7EbfSI7UbyaddulF12Gnd5f1Bf4V7vMCSL0h6Tt/hacPC0
HJmK47zRWZMRZTgUUJOPN9nNmVHra2wBDi3edbNpNspW2TLOfws38jlwyTs56MFT+dDc7r7iih5r
EMbpEylgnvjF18eKIWHNBPl0ndephwwD7kFyBkZxSXOAAHYboaSZB+fS2V+d/YQs5oZLZqseOoeS
zV+gKr0/bV/EwCsmT72Q/h0cJpStiPYhJdtS6JaZs0CCae/EB8GZdxvO6trzLHv5ZcS8ML7J7Uo9
VeiRgs3CMya8pXydYZI4pw/Qag/T1+d9cs8aOa/MkInCsd+hYX+pKCZoNn4n8aHZFJtukbdku2Cv
XBVQ3VC8NtF900l+9oFZAW2tvJHe6HzX/ep+bo6Ro61RQT36/omt0Pls7fMZ+E7ORJ9XwpzdoyQt
nhumbai54HnIES3plujxRQhWUbTauJkQyuzFp/Krjr1afBQVn4Bza93cn8pXiMmHzAXjTIyH5Hde
56GHflsuOVSDYEkGpDOxC9B6usgH9U1Y02p9WngNsp0+wd9SkcY5sbvuf+APPTfPuOjRMeXPjPjG
cQWWFzYEQXKSX3xwkAyTk+ACQQarO6fQyxw93uAS9S0U3uKlhcq8ZPnMSE6+hyfS0TBv4dYwjhFF
NolLiWfuNQ88J+YbOvKojBDd6Lyozq8SN4qcVNgF1+xQHpJtvRoP6h4AG/5UXDW3ZRxA4Et/6F+i
yY82OJV8028dSmiO35GtPuP48JtNeKZnMzvTKwAjNFUCd1ILCc+ZXrbjqrwUp8ib8KjE/rTOSLe5
djvqQs4LSALafgcKfxf8wL1VvpDKM6EM5UI+CjBdUYMoDylJKYnbqdxuZ+tswJVDGkFr/JgdhI3w
OrGpiktEBm3yZnyKfdBTjwCRQ9UXKQ4xSnUf0bk4gqgn8GmnwNa2PKRxduJWaOwS97pgipiDwq3Q
PMxw0RmEMfcbsqN3o3MmOKCPBUYbAnBqpIJEyRRovIjbwlsGqXYGlwZ1xVgSmZBYEw4gfA5PDAeZ
UiKJOdLXyc6SbCNrGPct1CDykEiBQTWEQI6DhrwyYebFbncMd+Pj/RVKC03g8pUhYgjqyrA/0l1F
74Vm9Wf/tSCZ1lSOGl8VxAmT2BgQ1AqSDr66kCEBeBfdJj4BDR9ZB8BtItGvz/SdkPTL03vX2JH4
cNf2CYgXbL6Mi6CcPGm97Wv9ymDpI/npqD8Z1J9IFWOnqp2ZZ0UawgAgZ9Gx28BUJ1BOrv4k9Kso
PorFswKHID3V6g0/F+ewxRCVHhIOae8Ifp8jcXmY+k6bQsdio3v1l0r26/JkLdSkoDzOnN9IYAW7
fgaBSHyjspc95mQqzQxXfirP8764VkeSrPYsvi+gcJ/iK/er9am8hFfrFD1Ss4mDm1eojpzo0bwM
3/l9pa+kF+skoy/8+XGs5dbJxP7wbqIVcRmGWfUaJa5YnKvySaJvlOAO9IAqCRRWLqMWq131jde6
RFtw8YL/yhyWSjibmBPBDW65HTAFvxRImznGJXvGOwhvSS1zk1VVOoL8yTtzB0eGC/7uovfx4mPx
RNV3YlZ06l2isvaGnW0U1FcvMl41EF87cZvsoZBV9E+gvqR27eqGk72qTPKWADUivXKnA2TP54mr
CY5kZ1RXvNNaYJcW874QOTI/3dltvzRf9hDzf6BCjdNjiR8l/rGMC4KIM5mwFlVXbugcdudJj3ZK
sMNREmjMUzM7kihGM5mh7gBjijE0K+7cnvuiWMMESNQ31ADnDIno413ZU0Fj7aiK9tZh0dc21jOO
hpG8GlKRuI1/9AOxAT1RlURXOTR0q110MK/ZD4FLZFgHXuBw+5yZ2Sm5AsdJRDV6v9+yF7oiQBEZ
H9Jf8ophM38M5V7ozkr5HEyiF6KyJEJ5RdV8mr7leR3cv7snlo6X8ZHFsW5WceUn3O/xelJWPbXE
9CRxiYMGQPsc7vArDolHPEesXcoGcuS2N6+J4NbttUeB8V19yl8WW2jrloEr1m89iq1l7xFeJONo
HMbtQK7Gi/hQLoNA5q4+d9YOzuW6KpzhR+oJH9hAQyIBztGXYd0Cupy0iuDgW9tIcYJpXUxY9Nj1
7eI9vo49Gxm3Ah3VJtrAM+WNWrBCYE3YHMZjpOHofJoURLbya3zon83BRuK9DiC+WeNe0GM3Haw9
rMhKcWQUWYZXAD3iKsHN8gO4CiVMYF6QsUFTXdpJsjtTLg60ROwEeRznsam80TEKDNGlRdxco1eT
OI6jbBJ2peySCLeRnT2rIEnXNa2b8WZ81/mDxYa3l/1sfd/KO8ncqzuKTFU4iKyrwlYDAYQ4vyGI
7zkztnOz41AycA9xxy980oU0gC6TuA86y1a20i7BS/FKVzSgaDH3iBnvhTPpbybI28pGKxm9qw/J
s3JEHC1lL3Mg2P0auKrdhVsiGGiYhD8UCaiRa31w/VPCRotjk7cRmx5NMGXN2J5tH37CxlI/42O4
Lr+sjzRdhdD0lE3F0SA6DITQMZ1Vt8R+HH/yoWRjZ7DS45WmncS6I34T4Ef/WrOW7Qr3Y264OKTG
zx4lfrfcvAqoK5DX5gNZABiFSbXV8ycOEYvi+o46EUlJAuTBgI0W7QiL6SHXXeN1dQxMByE5aQHS
JnmtLL7Fxoq8DMmhskiu8+aTvakuT1EEJIJtoilbV1Og22wpqizhchf8IEOE59yJ9xDsRUrZ4C6A
F+N8JVwI54dWRFd5Cu6bSt6yZOrTm/DQMYBM9kLIbcBCJqo8jpexZWC51XB1ypew/Wjmk5aodlV9
KeNz74Y6dPcHM9nS2DPFSzLsuKYJfLjztmdvlorP/EhGnwqCZyXJa7N34hbYYvY+QWdPWl548pIL
OpvDXqt2krhFQGuNpwglkABQwhl4DWLEKgl5YfgG9k1LwZRWwn0XV4/IK0i5mGhZ6gw/anp/jChF
wlWQOXJxGldk+oLs4sdgK8yiXX3OXmXptFSqTMSTVwMdYzY4+jdedobeP99UDlHCqRHOBCDn79oL
TXt2aqB+s1N0p03RucFrHH/F01ZoUSDso96fgx1LSGV4NPcNbCTlg2oeuhGonotO5j64WnAGyCRb
71I1HwK9W5k43/NVFWxjlexxlyN/h4wVIiYbaXMqP+rSK4S1zuEP8KrYH0brVVfdDKm3RxoaMiwW
2EM57efJSYn2a2A5MW/R6bO4PSGeDGybTVfDBHT5IRWE3OLTY+rvC/Iq0zh3cKJzITePAwCWN1jG
aJ+aUzsdTMG9w7JC6+9uLdPRIKrBntulBywKPwIuyAQUhSVjZNGcD44lCC3pMqV0BkhwJxbOQTIv
TMA6WStC6L6tuRdbizaUL0yP44g6zBGY6jCbQLpk3y2Pj8XR3iLiTKls8nM5+9qdsERHpdpNAKJJ
Vk3erNR1j7402z1IGOJ//lI6qkC31PBDq5Jz19yWDLwDOYVp5Qm9l8kQXEhMq5bED9p0nqkd0Hah
k+5IAcUz3QPFsrGG2KVNYM6PGJTmLtlF6/Qsg9VUtsOuW1sbKNg3DqDKa7M2EW4c1IN+ENZEK9OS
Dh2zTFf8IGXOphSx/C7HfN3a/DxpTcHGH3+Mt+C5f0tfhi+dnbt+FaS3WLFvcsC+xEJnv057YqIw
SouogBAdszMsGgubxpWAi8YNg1OF27HC9A6mTTzEaMg/xckHTiKwEiNlB/d8Ta738TZXjvE9P4Ej
28HNs5Xb8NC+hZSl5HkSLo10a1ecLJCo1Z6fYExR5LO6GvwYU9d81nfmcxjtF6c50HH9mG35f9Ht
ouQHZ38QEDS5ESWTfMkYkGQkTOPERJIJCySa6RPYPBsftYrxEQN2KDtkfz5nWyCubr2SBq84pdo7
31xep36DEaVx4sGvD1QPo+7M46PZI4u46JzI2TRTB795n51zGRkfb6MXIt5tOvsh8/Rwz9NZCCnd
DnXZqnzjtZU09QlI5MVgqT20t58xlTVre7h4u+sf5QELPOOBTHOXCoEH/MgGr9JO5aGnxRj7Rerw
TCrevHVyaQQHPTwlgsfX7cEuU6H84CeWMD1ws21xKjgSbYuBuxvHo5NteTbqLsLAYHlrc9eciO7s
3wzCAhGgy8CIgl3+yUjMH041dRJX41O0k/fDo7BdJhYMlezia9jgLRC2Oiu+n792X7LNiphTqgY2
OtUT6ruC98mOOAilTgzGXOKapZB8CXbaOwHeT1xOcu7rrTe/kw6O1v7xPahOzZfiUXR85K/ak+YM
j8054eIg9tYdTtUrPt/LfGgv9aXc8qQxzjCppsS8cGvON7CCK7KBT0nGbMVfAjx/9PknQUrIhRxu
aLLGyKzYldGGmzrLVty4KU0Vwe0I6L5l86PwqsScm9CpE/dK/EdFPejwLdo3lG4/ozizXfEiP0iX
vXzSHxhd2ynFyJNuj46XboSDtiLw8ec/0EC2wanZo7Llkj8KlwQlG+RsBsgX4s7HG78rD7E/PDci
38Wmhrb200p6IJXtZ4eIbXgHH1tTrqwO5mHY8pxzvzqpu+rEwkME0hJHSvtS5OjdHrjGSqc48fYS
0lW8iJQ0KFvpZdyaB8hrt341HyCoo3TFeEPiJJN8tPX9cfEdJTRqdP+9Oh+5v+sjYx7Fmdz7dept
4KeHmjSy5BpxROYDU+7Erzr4lNyhoboZlnxnr/oaHtNXfh860jvv2FrdRzu+A/WH7cR4U8JziGuR
fgPIhRUfvNVXfc1uZuc+t/mBFHX0mnb+kPrJG7dbiQKS6NbkEnmMXFmeeCnPkJvizegIb2RugCdl
xXrmg5UHUU5n2XxrNZe/xy+ruswY/lhqVzH+KhgTrHnDAXBEqyI4Pfe6YwbuyGmFf5KnwZ8+sR9x
+AS6Qceu0FmL8AqFaGRtOju8vsggd86Olw8ntN/tlLOtr3iMBR2D+DrzkzSlLvIG+kpbSd6Wxksr
eNHstU/7/HH0ZP+IOdTHxQC3Q91X/k3fVQ+D4EiqnW3lNcUaDQztptwgFEqAk6hlz9k6Wdd2bU/7
4pyfxycET6v37Bh8Es/7glJjtazBqt9tdJ4JJEWeUeYhKHSZP9ryGoD0z/WPqXb+oA0bJp82vwf9
4a3LN3X3c53jGvjnTt/Q70DNI5FSBnKkM+P879M3TfkLcen/ePyvZvYiT6JJTmjMT3/Bn5vZxh+a
LgJiEmW45iIMh383s7U/VA2j9P9GfSwju1/DN+0PRZQkJE98fsFF/C1ns4LO6ffh21+fOd/pz61s
xFOSNgYlNuA0WrVN9NkF1duYVa4QqVupZi5rAcpFzplJD636OY4yB5aRmLLMIrE1e9BakreYpGEs
qA9ZHF/b9r41KulHy9HciBV3nKR1jPowDT6iScasGEnM7szhNevUY97Cd4oAgI+DRb+2pYHVCBwj
TJUwkmypPPtyY2WQmlJOk0ZB0GzRLC2Yth6ZB/VeOtF4qAtzPVXYXEliCCELlKKwI0DkwZjoN4Yp
DW+sl+YeGf4mCcRTGOEWbGGdpO1MLrtSnJrYetPmxmJMmJ7nOI/xaxsUrBJK15wtS0jRHlnhPTq1
tTV4WsEJP66ZMyKp2OIvIDCecGBTrTZmrB2mHqMVIRJ9mW7DtN+KIUtpJObXpqcDq6c+eR2PlWke
x6o66aG0LyPUoEmAnyOIlXNmGg0tGQ4jI+pEB+nva32/b2LMBJkqRl4EwkeomLA3oUR7McP6VsnU
3eJcri0pW2TyuD/2aoLTkZJMRq1ah/iP5nOKtwkwIIF4VmUHCn3CtkRiEgWZexf0Va2d4ki7Svdh
FZmd4Ah9y7mhry07LfPP5D6ty6T3SHF81MfMw5NvuFKGyguh1S2K0r2WKVdZ+TJzroqho+GCf7ED
2JlgUaYnbJbDhyyiCZ7m/T2SSNEbl21Jyz7NmilgKM6VF0X62kiCt14PyrWgLFHYHQkqkR8HdHx7
afJNkYOmCe6qbBAnhWV17gdhrQAYSUuUz73xUMXS50Q48JyMn2lJ0IMQdkdBNX01ZTajkgYxDYca
b5UkYsdSBRbwSWncmnynKm22mtF9mMyXncZaEuneq6JsCGAXEUsJtLrr+DtR1YNR03YME+JPm9E1
wiRzJpjigo6cbhKeFMU4BkK8AEeWiCXlhisBX7x26ydjde+6r9aSj61Qj/CVMQd0dD8KMdk1o/5e
DvqmrFFGiHHihT2RHmN7tsySlrOSX4rU+JHKKEMKxScxw65VbaValI40K5V62UeqFWoxUJU/FJpi
cp74Mgpf7apHzLsFhr3hfA4DZUmhOQ6TsmksvMNRnblkRV2L8v4gRIGCYojMkTg81Yxf9TRK2IWz
x7InJKWVmmscAWOV2rdMTVdyRX91mLTTJGjEBBE/LsMV778MUJh9kiIJs1QnEiOyBpC7dV33qYnA
h6MaUoEZvUZ3kMRyaWxKUUYkyIh9aAZnUsTLPeDiSPPxLS2F2RstfKMgPpDkJncIAvkxQQNTIikm
ayd5L8LRR97ypQgBMeeIf7VGOwq40PUSk74VKQ95KXmBqDxVk3IL8m5VZmdD5J2Pc2MX3LMnZbJe
FE3qN9qU+//cfRAbnKyA6GCEKiGn/f/2QQaqfxnq/ufj/3cfhHKEMBY1iSKKMlY+HYveL6Od9Af7
2a+P/yTM/prpEgrNny0eopssdMuD/r0P4suz2LJhI+kGY9+/M9OFMvKXffD3V45U5vd9sGxNUiHq
OwcwE3mWsk3Dx4T+gmRcMc1N0JFdboPiUr526ZpEO+IrNcIQiDA2vUpZZ9p5lvxmtjhzrgyoHllI
rK8dVGS496v6c5TIXnOkl3pfvLf7/BqsJAxN+bWSD3Pr1Y9mzYClfhz385IKUoS+/IQ4dhWsBk9d
jQwwxZV6GC5E4LbQ/0gK2BnEXEQray8e75+MiSRjpZFm90D3xO3AVQ82gn67dJd/lyDbcU2ntVgx
LyKjQtiN5yVNV1rCjmyDwSoNZgCARuJPFI2Bf8q92LAVg3wM1oCL0TgLIQ5uHHjyGcHtdEzYOAdv
abWjXAETj6TxR77FkzXjqy9Z4MtN2XnMj7o7gy7A49DsrZtqPTOYzEqO47JXUtUGu8wgtOsS17c7
QSsyXq27jgPk9KOWbnm5n7Kj1vv9WlSei/YkhAhTeRnxEzwJZbqawVdgfVcEE4bbWX5P1E3WHaP0
Ue83Y7CTWdngntX2TKgEh3vadfU55SVDcAQfwORewbTlN4z4gvWdAKOvmQVjXE35Y44yMjz2Sx7Q
ysjWpfFYB2R36K1LlXjLbwX5H6xtncsGf9bBFIwWfbpbNjypwiaHfVIeNPAOyTmuOhtIgfxFnxis
q5LCE9pHVz041QgAlZUhbknBCvTrOJ3Q8TU/hpfyu2q9Mjro2J2SUtwY0k6OTsngMGGdH5hZfI4o
isQjOSevKEZpAw37ILmReEjhIU77aWSUorMRQ98gHTrBXAitIYleS+3QwUEEHWPYUrAjb7EQvsyY
MSbw9rtjHGO+vF/Gn5yWoKXfRmmHqJsKWKIjcBtvLX0Kf9pIxapr6FRdsSlFNXY2lzBjMqooOl7T
F/xCYaJcTFAJ99dKIAc7R2EN36X7yA7swZLhmQaZjlfduHQPlLt42blWmR/dQqzpNvYolIqu4nxX
XmoHklfTzZBQFdsUVO8FySpoP9lx9imFkOynXzKlFC/pThIxnXgmZ9cWNHtz7ugVQ5GCTY4BHEwO
TrO7vmdkoj0Wkc/h7y584nYvsGsBe/oCdoyZquYwQ2b3MX5ejE4zJEZo7eRHEEbGH89Y6JlNLMU5
j+FLi7XTLxm4ZgGBp7No53Ej7PnOwfs/eAvBn4GM0UK6oyJJ+3+EjJjoqLX+ogv66+N/lVJgoAyO
lRIbE0TyZcn/tYUYaBxNdTGIi7rIPrF86t97yIIo5xGipS/E8d/2ELB6mkh9sjjLYUz9nT2Esu6v
e8hvLx0m1e97SNsbddXVItqzEKh1HJ2lRNqMhcX0ptVrRjiTh0eMrkKYrrQhhDY0No8DYiFRCVEE
kMtnTE6h9i8jR08Tge+Yqou+INfZasCuohuo7yOyfvIJ6ooZ/hQyKd0NSKjNCbqCYeAW1u945E65
HK81ZNSliCpJrtYR6GajA6WW1jPjEkLSlZZ8w8ygUBJWUP0ca5GlsNAnJC4lSQ2+k1wOsDFVqXnV
xM2PmI5WKlPlCkHeqD9W+EcC/rbYmXZeB8QXEADZaLZURB+5NDykHP80kxZGNzPXVwK4H2WynyYL
RUMEHasm6TnbzBY+00wgKpCUQjq64p14oxzaUGruByoIgTgqMWeGTDsx7D51NNeGddUpUJNsOMW8
YAt4epU7IzaKtPLjO74B2cQbYEI7VyrroljTNQ7wjWgRDKPyWtTvRYU3ZZTWOTKMAIBeVWu+giKB
Gp42q7jvy7PBz73g1dEjzzGXqTVeHRU1V1HsM43QLR3QUYD/MOLbhne66KyqZXjJWqY+Aok8C/MX
vPooCj8EPfGUCVvxxC5o6cOxbKnLslnYSZ1wnbKM8CX8nplmXXrsGxPYVjm5y36tEX2BWjKhAQY5
8CoyFGvmaFOWRLlmiUTrj1pBf5FoExut5jUt2pvwqyEHM0DpHxN8F0nTurYukfhe5m8RsbN98iou
TbKeGPNedApFoKrSnJrEI/FgUW7mUJZqODOt/tXjZbLeSz091Ga2ybXyMAXSJohYSfG+9/iQhVz2
K9xz8KY9cUqfu47sMEXZ3WmATQLyn/R+KDtprxrLjAMzJcVnWIke2XPoyZs7cphhayrsfHVJtpgh
f2XzfP4Hr52kvooKSxzexiUbgUPqfxOBc2j+y9r5n4//dfwW/+CHSkS2RhXzmwYcMik+OBmOBQrx
RTnJqvXvpVNeDtnE0Yr0onj8n4/fBMHqIouuCbcUS97fWToNZVFM/qYB/+2ZE1j9+9I55qEiVrEl
ro2X/NqiLYnfq2/9cN+bF3WbnKf3ckldqDkjl4/i9/CN1hi3/SV5TM7dcVEoBtt+r9FYoncUIcC2
O3LqCzy3ma29tPvk8U5bFOWTi9zKHZBb2fdDf4guNIiG77vuED7pCkuOy5qxmUXYXn0ewUlsyHw4
sUBMaIX2iIkM6Sjc31Rzt3xLJD71F/1j3UaJrL6jAeIj7dcdlQu/oZT/GphtXnlYHB+hUYWr+ysu
Ovkd3r62t3YysbM2j86rXYB8S9kFmxBD9Cp4JYySIb3pMEoz0N2sYS5vpSuDJSqH7hHBSXmMXyFj
bK1t+tUKpLFQuVtXFepzcjSSG7Z0fqV3UmWY/zdP4VXfxlfiL/YD+V2N+wEEdPcxHc0f7TlyWLHW
3bE5kgbzMrujO8Ecj4EyryX0XFs6GAXC0mKVFRui/WAWuClNsnUaEuynpI/YfwjpS8u91PsFEbLE
ffmztgLQzaQLiz7zeZ8lOfSMdXgJ3+Joi7O2GtZ8nXmNPC9aV6bHF5k/KCj4YPjGAyQGkAdip3JQ
fgfSKRI33sbb5MTBM3TuJfos8IMBMX3hW5oex924jvx8GeN5eDCDwu/VzaKEDYg31Q/RafnaB5Q2
kmjPM5VMYuE2542fO4e1Fv53uW88NFQrYU14B6WW8iCta6/dLoGGILzchcLVuAoTHfMU6Pu6cNEH
KkeiHQkUa7HRYYADZMEBvgpX4/dQPTLpSVmliWVFnrCZ53VpOuzujXXiRJsVR2JfAYM1VIXam65+
ZKayRuG4m76Ei/qyjL8jl4GRdp2/p27FsDSvL0wTZjQdhPs9FUR7VE7xmJ+tJROE0dueDJFsl9lk
6B6Xf8dLw1yg2mjbOjpI39JkF5q3jGaRzd4JtsTP6OgmgyuGVuZD9M5JX9om78IBT+WFA/xD9BQ9
rYy3wadKuYzf6gtzm3Ozp5hcjsLSWb4StZg+N+vOVs7qVXjUr9FNvzbPySG5GWeAVuhCs1v3TLrq
KrsJZ+F8v027wY4f0ofpOfWR+pwWGrZ+QogL9U7k1D/xX9nvn6oNtBImKtHa9PujTEARwhnjR3/p
vhIS474qUoXu1+LcPM5PAZlYsvs6R4cRjQMItO8xOFa9zX9VFoTP6CpRLhsurz+cfZ2IvXCFHdMA
A4NXH4Frs5eVzUQsCH2xAExOU6yZs7JW4FUrRJjmcDanh5hhfLsXt9V70+yCgDiAgtoqusnXfNdt
zUN4pGJM3yh1cjgTKJycBsC3sKf2mK6C3/0U1REZtYjvdpdk1ezWgZOtLPTLGBHN1ezX+3qfH8Pr
m7lq9wuSEO31NTlTRV7L1psYkHNh2MmZSERd3Jh3/gaKj9mNryibvxGKBsdUcrRXLuoNA/+rcYZf
IO1oYoP2EtOLiESNtEoCjCeXev8Zp6a1H+AnyEcagWRKasOWMml+mFbhd/sZs8DmPzCLIShhElq1
jkgSywfUsTU/tUWL5WBAEYEQ8jNKvG5nbDTJ571HTh54hmu4pqfRfFjApCJtCSgAjobuurz0b81J
2Ii772hL+UrGy0reRptFASk8mBfhQXgonkQK5m3xdEerUH2rK5N7aZU5lJxedkF47A+8QFihr13A
5cXa7W5r+8ghygkAKcZ+7tfg62jROsu4sHhItnfQotWzeUxg6r/lD+KSxefzJu6knxGrwByseHVP
+PwHAaQV6gHidVY0B1zjscNZdDY+y/71wskcvss/+IgC04pjAkcC01r8FsyL/usRRcI39nt59x+P
/9MRhbJRoX4DT/5bebfQ0zlrKKYiGT99H7+fUUQT6oCo0+iWeEa/nVEU4FmG9i+eMFO0v4HikhjM
/fWQ8vtr/yuLCwb7LPayCcB/Ja6QADjixTyoF2TsaEIOuLq3GalnA0NZxOwVisgn4WF+MWx1Jf78
XOMtrTzttEzwkdhJ2HYNpMPwXNxO2PNHvCJRveaDuEJyO3wKDIoGR75QEB7QIVmjr4QUZnwGA0iG
ehvXp75GFKV6ykmNNzxeXObIqme+5eCriKBHN2bBueUuRNEv4TtQDzEmu/18ns/wlGqf7V2zaQOW
nwOE9RVDZwhLe21HBSHehsN0uLvajlXkkaqzPzUgQzBhpDvd6c/zpj+TuuSku5Pi0jDMS5SGb1Di
NRzvw6p+jbCw2kbvdKM33EbdG64aHF6WTdJT3JP5jrBYQXDhoZRGeyo682Y49l/DlT81OLImtz9T
lZERGqx0YqEWmSHQYpSHmE56fsc82+Pbr8XlQMUTA2Hs0UZsz4jKBdUxn/j2Q+HNm1LhnNOLvvU/
3J3XcrPotrWvSLvI4RQBQkLJirZPVLJlEQUIRLz6/+Fbq3env9auPl3V/txOSojwzjnHeIYrHtBO
OsZVjByeB4/S3CL/4Q0H7aoR+XU13XZnnLqb6ZoXiz87tDvZ7tc8F+LldZe4369XO0PfOsy5ffrd
r3+Fg4pIIfmLusQWkqJxv5weeHjRuUeLy4lNw+36NUQGdMEsvQpExZ7JtGra3dCI+xRuzW1D3phx
ffKM16g2ncup/Kh3lGlwKNdsBbaV6F6i6SgH3earxHvVIG0ttoRsj1tNcci7ZKuIS3kJePjEksEz
rg+vcEk/5i16eImfTFH2zkO2c72rd5tNvWMct018umEymmyKuIrmBPevXdmahUziMg8vHsZV4sAt
+XVk2vwtz4O3le36UeEdJGb5chIPX5uObfHBq2Jr8eAn0+W9ZZXJ78KpbvIEZHu8xfjWjX/Zrsen
KCOe89Rld0OZ/6+nOj5ZeYkkyOnmrrwM/MAXnGz7XD9JFe5PjbglEhgZq1SRYE+GiiWWK6J90LZ2
hpdwibyhh6yu7DQL/Oxu6/SOMOX8jnR9DAuaFB/wfy+km3yv6hOhZxo9xnu0C3YU0Rfp7Sl45KRx
mkfZkcxfPqk0YP5ptTJnkz7yZb5MlnSMfXkXHQt2gmQ2ufivytfeE5ZbMeuE8rF/ob4uAOrE6wD1
OvV0zjyTRBfZG1hpyDI52UtAAA0JI1iYLkQQzcgEUlS3nThN6KidP3BlDgtCNw3E+jaYvhRFI8+0
m2cuRiiPiMnPIpk+V6KfTxa1ZPcsGYmw49SB9ehCLqt14Zp961tLI80yRjNuSZPxC1bXgKQ6X4kt
fVf6k2uJ8H6XkRwJde8LwgFhkaS5/UpMlllJ9t/Ce3ePrwzmE2jg3x1R2XRiEedenQzFC9/z2Gj5
wl1GLfIEO13chqlKsX+Q3xROc9aLpWQ0H5DWTJfqWwepNjo85pOZOZvQ2i02bcTf0rtY8hjcHTE5
JcnpXpf/yGS0WVI+4lSUX5/HDXtiIc7GRK33AAKqcuLdsR5W7zFX/eyQwpqu7NIPkUJXG3pYOVrP
Z3NOtdwqGMk0xetNfC3zeY6nJeDNjQs2tXgdkGRKNcJcj6w2g3rgu1TmWr6kzHDCDW2Z5uv1VSDU
26lrdfdNjN9Zmo9LbQCDM2kjvsUnczWBRcpielxqX3k72ErpmlcXJ3PxHu7iNQt6VwLxm6HOd5Jl
MI+WGlHqKE23BMMmUzBzIUm77HvbTJ5rt55D/+MHotPl8Ijt9Evcqc7WWFKbuNFS6rc86sMRNuPy
FRGgTSK7eawIpErgBEdYqCHAr6yXhQaYggXduvXykEARzf5LFcs+ka86D60AZUy8ydzxB0fSGOLr
qF0j9i49qW/INwj+mSIJcIJF1mAVYYnr6CRlX7xKYMQvOxMi0o3NIFFhcbHbC3sStKuPHsAkbKiD
mhHAbJAODo/QkvbD28Bbp/qTzkEzUZur+C43dpW5Re8NO5jK4hsFL647Gdk9C1E3eC3ycp7U0y5E
7hqds4T65Kl868JMTu8QQJpFKR7y1jfjRUSa1kyxlhUqWYvi4LFtrmAUH8EaP17VzPi6eJvcKxSM
9Zxd9Ffeq+FqPtGAG0LGVhC4EHemb8j1n0/nzoJR+AKhEX5mq8m2Pac/9Tmblu3bWOQE+9abzCM3
m5WrEO/AKOBSPApQYnTBVyESq9DDqcS7n1C6h/7YGqxW6gkJ7ai0U6c8hTWI5ma3BvOos+fjXTPn
Q+q1D6wrK1I8Qi9nxoQcFJqgPbnnN9p63phPhJTM5AAia0hexGsO+sxKif5dQKKpwjFV+VrNBVS4
gnvZtR7YX//iUHd4Tw9WvmqTK2kzxTxU6KDtF5MPeOSDthwm8wb7DKryAqc1jAwqBWk9LuWpZPQl
pzEX0seLeCi8FqIBnb+VaA5S7yCCAJnbUQ3CMcMT4PJHGIgGY1XoV0LP8V/J826r2xxfFCgpRqSx
/glIS7QCt/V5gU8Oc5yjKdmXNtUKlyRaKK2XIuNhE5ts6HuwL1bZrPcEDxcICUmvI6JA6cvrkVAC
MT/Hn6NFr1jxdh3TY/yD1p8qIfwQlTFdFzW0mV3LYCGLrrGuqOLwUE1DXrrmTNwcd6Qww0LzffkM
4nnECXfTL9B1eLiZHCIaML6RFEBxg79xHR6f2DG+wh9U2Z5CWeqP9YW209aPL/PQAR1Y/uuONUZZ
ODEC+PhWP3shPLkH90D1Uy4NwiyuFnYF6wfJpkPOk1WdJ0v1Rok9F+eAxQictMhMW+q+uNdLh3yB
Gik5xvlNsWwoZnHAOGgZkUMDoLM71UYLXO27FY6AaTtHqzsfz00XT5iLsI+Brs+M7WQ92YX7cPNc
AbM/dpirCBfY1reOFhv2k1lGd8eptvjdrO/0S4fNjlUPRntDG6fnlTS7dIfkWxtYtLIcQYwJ8Afp
eAMRednbhk9Daj32JiYTKHqYYM0FmXdo8as58sUrolI++Db6GK7RR+jVaEReLhEvVnUo1yHmLweO
3uQ+OPxYlGbmvZ6r9TL44C8IQ60v/J1O/+PlDc5zOU3Ak1qVMsW771xBOnPQr/mbKf94EG4QfPC+
V+fw5yFOqzO+tyNfVlPWofavbOcdVR2YLCrlt45Ma3CEfhH77CWU/9zSli5jRa8SLoRzhbCFlT5/
vTYKK14G3jDjmBsH1iXzJjc5+n6RwSZYikx/0JdilM7RCS3ZpXYnNzQCpi1v701Dh1HHdtBfps9z
w2mdZd10oBF3fil2rC9FDjXkbCtipjlqxyfGXSILDoMF+CdI4+1U346sA/TWlc8NW9GBaoHqOmRu
y1r+Fc/SYJG8LGTXVBGTQx98SLMKVhQn94VEUAUa+w+OAG/cXwe+2T45MeCRG/b/xcXt2IWm866M
Naomoa38z8XtOOH7U3H799v/obilSa7RLAdrMAZ2/e/scmzAk8gEtto0pH+PNf/YgB/Dl3+Tgv6p
uCVbmY6+SOuelJt/VNtSx/61tP3zM9dH3NwfiAaMpjIRWC3x5LcL6+nlk4bHZKN+d+/N+2RTMAjf
ysYcbzDLZSQc5VxbhLf6pL7HB2lx+cSJT70r0XxfXVbgwXqXbBT0KNUUgSCyjt4StdnTkFwlBOac
zKoZvsWHSawwIXsp/Wx1oBxbF9mb0R/KTQkGhRinO2lcGRKV91I4M43E4IuWkY6w1x6JA2kxxwBS
raY57efPaFHndO6IfLAiHEDVNKD1Y1idgGnNcvnH8g0JDPmGOl9wbt49JxsW9SpXZbzP8DU/op+u
oZzB+goXi6SvD6H4kJufB41xBgQO9lN8w4TcPhekacaqBytW5azOmNKC9+R+oLCbYo3bPg7tEksM
UQvnFysvsm0IjhyV9ko1677CHWBSiGIgIMZ0AUr/ufYOjj7ZjvgBgAAas7Pl8/C6Ng4rYUGRwDag
SpoiFKnwHbnDNFyHwjwBs1WhwJljtsFdExwipKGVG+N2NFi5QTmLKq99LeLc11CnlC4CPQjD+tdA
4cOikJXyN5/4Ujf3/OkkXwd0xIwnV/25+REdGmKaXaoFIyDoNGCh9ga5Og9tFho8XuPE0iIZCGcn
IsfmObQ5d8+KEdMgQafptDjpXKVJ3bTCbhohDPR7dSYQhZhPsxn+pbhY8gsQfBIzhE0c7HsvTrah
inSJznA+5xpPhzEqmNgIzCE4UZHC2NskEEy7E9i4pbQsEMVLVrfWf8TVsVxc2SvsgOj4xUe0fWLo
Tw4EHABiDB0kQHxk8kGPcfO5xu417Ltl+NwY99GPTZV6TbcRzov60D12aIF22AcXBht3ruHlh6XB
rj0zP/R4djfnkj+xTZvvJla6QpIMgydA9+Ka24hKT7T+9ZmsErexdZGJykS0GLg+e/wp9mCAAloA
di47lyVU7vXiVd1mNSk2Dg0e1XopjrphzE7SRglS0X5/8gZHU/q7vSNLYNqwkxsn2hyq39GjAb04
mar7YHKAUzOLrpc3+T2/pges/CAXMbN96+/ZIRu/zw7sXYvONma9k6yVBfl7a2nxPNUO05CGGbeV
XDmMsUEHgBCmYztLmUmzwh51ZMMWHgSSgfHdae/MzZiaFSA5cLaCINqyNqbRjcE1xv1l9f2yaD2h
PCforCJhx9qALURY+sPErUhGEVKl9giM99IROtUi8XEmqJQM9if23yWcIVoUCAM24eQcr1WUbknp
a7kjZi4hGmeylnzBN74w5FjIZufBJlxoX6OoWUEQNQ3nxoxCeiachClavNqhOcfSs/boNr/cG6ev
qbQqXeTO9MViHLP/xc4HdI+jAIaJrDg6DhR6nv+5n8sl6G+XvD/f/g+XPDQ3XPAM45deh7v+TfE5
9nOhyPFwgi5Jmsqd/n7Jk5HpoBuCKYQkeozY/IPkUyaa09BM7lUU9X+E8RHHUIi/z5z/96lzUf7z
NS8klDhJh0T0UJDbejXxGt1kQa89jUX4jN3L4/ITBW9PMT8/0fTB9oVZyVxSaRhZFsWirSW/M6SH
05bUf0K2lI0XZJ0Cx3E6rDToe3lPE7WuKw6pPAAG+qpIMZNRiWPukw16aQL7p5zbsSa+aUa/RQRN
FtWFkRc8vMcDS93kieRQ7iLkGAbln0gZ8QoIQBBfrgQb6EKfK+S0ZYytKUV1UlLZhpe2yWFWadqx
B3qaDd00BU0USmBu5DcM9g393tiMTzVytV6NFopY+4HeeVosrhJULUpVrh+6ciq75/0VAOLQhmn7
aGBscRKgrRDRiWvQaZq9NVBqQje3kv5bSQhCxh4X5x1WZCa8Sj4HLmcrKrUeMdat/p0nsTMRDj0N
O5NO0+tBiwJUR4qNASk+0pWfR9h8ayhsOn37jD8HBThPEPoX4EUi/tg8wfZX62TWgxZgo6ovtLJF
YtALVhkQPzdCP5yaSDimiWBXReRoSXsVDQUjRuUoPZrHvAzxv0s9Y7+MRhEdJUMvnCAiWvKRI+wr
Y3k2iBQZTeQl0abUsI+rQFf1nEimIZsVBGK1ivhfrVCBUyiPpiABC5Ji/B+nC308sv98uvjb7X87
XUgjvws5iaiJ2rimZW392+lCwvOkIvLWTMJwlV+L599PFyyPGQoBTWThLpl/wBQiHtcQDKJo/5cq
UP8n4x8sWX87XfDUMYcJ+og8k81xCf2HJXJa9tqzyEtiqIzBaxittMxP8P2g4pu4scpktZC2IWTb
Gvi5Id2FaCsP0kzGDAkfXa7fFWjp7Uu3JwXylLLGwoCfFqq62rsajPULrHXUbxci/w6h2Fo1HfNy
QLoLm/2lGLshZOABtnAICaII4JcAW52k2rnWkPi1z32Vs8iJD7o6fORS7gjdKgINH0ZUjaDiY5Dx
L7gBMgh5HZT8BKS88apx8E/c9nLT5WsKdYYKxdfB0IesrMMWxgR4esloQStjkQdbDydw34Cxb6ir
cTQhDCNo4ol5WGwXCmpkTl50ZamkKd9rFDrNyMVvAOQjk2NQME6gbgZM5pBIWcPAdGaw8BDosLVw
9tuBliOlg56n2+oXiB8iP2fZ+yuNvVxqliYs5Bc9VQ3S77PCrTti/XMZaQ2JB7swwdujJN8SJARj
7JoGKWEvCCXgAMX00nMYBhe53QSSBJ5ioEbo7ItItNmIUtDTmSgw/Uqeh1Yv3hOVkAl0KLVxhfTq
veizG/mDELF3HaNw9GIrVfcUWosqLoktxWKElGIgWqIG+hHqJIcx/NHbbikSlwKXkeREwdWLS+km
GPpb0iD86MFMr359D7Wxjw2mMj3IRhEWv1GEjqy261oxlmKbz9QyKolg0506+wi1blo9y1vMOVNI
6B8mkOjHBjvSzOCSvyPGg04PtyEkxUqhyR41gFlNutwqQ4fouVAycdWR4DHGQzRMQSZtvsoEzTaQ
p7zgZAaUeJ3QL5pnucqr0W6nqn4f55QEZbnWo8SPLiom3BRsQ/3C9R9QkHSITKUUiUtb3SJT8guF
LrKQ1R8Pxhvpi+6+zuhN6dgSwD2w0QqiDlN7xGFvS0lwVJkhkzK4bVLO+lyaXrLLKsZKpcLHk8t9
glkoxkHxoDjqs2irqBEg8Pj8wjZVNIo+lXE3KIQxKBBg9IS2D+b3UNmiPV4PVCu1aPxcEoNOfsL+
PqyiocgYbmUHzQw++xBqSq6vuzSjOZvy/BToJRX9yLa36l51BBlSDZOH1LjMYUwvEh0E0+tV7spI
W04QPmSBsFVMcaFgeAwfD4fD2pKhsSWxsX7kkpeifNRaUjTLY5ObOI8QYEjzhsJpiOV9PUTepaU3
WYKnEBuaW6jKA0VepUX+9l/diZFIREedDZrW/L9U5AYdkr9eZzhV//n2v11naLeoSNMVgLfiqBX/
67IUsaOItAGL0p9V5BIqAy4/LJT/favfl6X8GIurrKgsoccwsH8iM0Am/7cLzR+fOxr6P19oyqgW
o8czJ2N0A1DuSefACskZLqbFu/D2/sQLa2lcKt6w86n7i7nVVv0sXOrLU+kKu+QrJQf8IPT2rfsA
IafeiPB77qhxAta2o/5InsOp0pewJqGBIL9ddS4QFNOr78gWIuAxoHOpFat5ixphGwM3Qyz1TRlM
e0dY6Bt107yre+lt4tGb3XcbcZ6c0QRayk6h+c0KufrCQQn2DeRf4Kr58qnMq7tBJUrXGrJY7QvM
2QKRwS+9G+QK+VNGpVjIy/LZvJlcWYqK7rBxzpjaleB/qg05Nk+/gu46+iQPY8QxAzVI/QfRxBmV
VU5Zo/2eSgvxHcUj/Sl0UXy+ULoDcCA56GcgqfUdIhKe14Ie+Fq55ydeXy5s4OEV8xLdxvPU0W03
9+8wz2qLU+B3PUOO31s6cqSUjoc9UW4ReIdlvE0P+Cn7X3cn3PXvlf7NdlIM+B+WcK8Q/THq+Ob0
SD19x5S1DmfhrEXsiTpJR4MxIhFJc1R2z9Er8vS1HT9ofRAsFMpcGun3Ui7zBaVxhyLrNl7wcFCl
LvwtWhG8Izz4BU1bTh1cEDo9TT8par0HyE2RoT11emgL/Ua72A+DZjvic66A6UG6B0R3Fhsm3nym
JZAPTjrydleUydh4kE28C6d8Vx6q9XMHvC77RfJDEvETYKRCOoCFynvNR/qUTC9Bf7/MaJ44ICgd
CTzn09HeRE+EFkpP28Uyto/3KCT9/Ij28w3j1Axl6vlxvGwb/7EytskxWb3OOoN0fRcc1Z2ypcfn
pefLwcJLvBW25gD/MUEUF+xwzrF37mN6Es23/3p/vScnfW/yA30jfxdLdk/xOzmx6ohOWrbt4JDW
07SelbDnmDFPCFKyxh0bxspSWxRzYzHuvcNm/AdUCBGfjxtvie1KpXWya0/sYYHm6u8N4/TS7iYL
AFK8zZo4HiaXdJ+s64f9JN/uGh8uPw+fjgI5fVr2/fqu8CjBLwIKRh4R3Z8q3zbIdXjxuict0smi
w/Sh2yUXZvnAywKCRwoyH5h2aZrKEKYgZfrDmUdih0YcONnQClJTVx526rDLjDchdc3IDczlRYJJ
82XMDLj21sSYt8Lc/EZCgKjgeUVReFVQQaCAcEZSqOgW83jLpRZ0mDbuqfr786qhNCZc+hU6l1mz
jHZt7qeH+FBdNRpE7G7S3fzu78OyJcCSYTqRA8sC9UPISAKhgERZGFgFUBYwr+dglZ2VbXA05i+v
8SLe6cuWF+LtokW6z/bZhtXA6rV5eEQtkE2N6vjUAiHbjXjEZt4c5OWmvH1VO9Te6vLiAgsFhBi/
S8fX3mXN6SZOSgiundm693CQlbSzbi9+qdW0PhqGUx9b0F5HFMM18CWUUKOAiLl2wRgkw5n4TJzh
a4hcxMsIj1E05z9IjnN8fk4d3EdVcjDPoo8cksGmDVzgZpN1isLyGPyUX1jnEFJggUTgBBOBMXjT
jPPyPoDiHc8UcAarxo9WxjyfkTXnm86PMr8sdSc9q7obzXTHnBZeY/1EM9N5+Y0PUXf1OD7naAsK
B7xhU03JDW3nQnx6HJszb7JK15TenIbtXnTmHQuvWeDgqwFRGzEj3WCnr37Er3QyxZIY74PP/Gfw
x/+H+1Ew/Uhmcg7ZYVtU+4e6Lppt1c+y7hQ4z6fFhvB/CbML08VqKb6s+eBXxbV+N3V9WU6mGpb7
EGSi3r0Wk77ac7qgUneDXR/8aLl7mV+23fnx05114cuIfXJGGoSXiYP+OnS7LzyabBxe42x8MZMd
eNL1BNVBRoCtjLqLPZ5MtZnGqIsKnkmvFf2AOvgqztJHsJK2Y5C2vM58cScdJi+3v3w/xf2jfoO7
9p0qMJqqe4C1CqON+hMzSVjFpLmRLCY4tIEblFffAtPoz7wiHdoZnlcScoIXRBytnNGsrX3t/LAn
gAS/6Qt8VLd8O5kVa+Mbodc3fXaRPjaOdkgTs6IlTpbOyyIUZ0Fpt27Noay67FcTJ14TjbVkwp58
psVaqGePg/E+nJIPhZDuaYUrSqRCsZ6YEC/wIG35RODxIqU9I1nr4IXMGYsYRMDmyhKYvgjTfFJm
nY6RfrVMDkzZtVEMk3BxJBEQ6bYD/vIgGAT3PomjwOSAq3SB2Jw+vlLOWVQGoTNNs3u8jgC53qNb
c429GvxFY1UQcJi0P5amOJco/sYfPz6SwTcnawIPZc1l/nsxRqUv9N3muSRW7Jg2tkhQL3ig4SOq
Obm4xJdZKplX2PTtHBsWqnnZhc2rh+dE4pIXLRUgNFSaCNxn+f71QxdKHnMIf4D7uMxjbBQ5YKlq
1BG39kPcPSZWQdRv4ZNWvrocgiOO2Zf3oBqD//ph3KAMrTDfypYx19elH3Ct0OY/hv3yx1NM403W
O9wAHmcZXywWY0D7g/jzUeRS00bbElbdPnCMwvcEE8sEZVmsB6ewikW2K8bBy21wktuI5LmYs+6a
7kZTRVLZDJJJyhlOPegy6LaaS4Ot4wzLIN6h5OMDU1zPfy3/3bhkYwrF+8mHtBq1zjqYxd6Jt4lh
Q3sN3sp5eEOwiGJ7CbWW40+/NXNCBko8LOq7+C4suu90+bjD+C4oDfttxmHKpOBC/ONKvj2UmVhY
xMmsQW6J1xaUn7MwoQRm47s6ISQEth57Et0r/kABeg+q6kFE6RSQwgDtzde85P01ME2inTclHLG3
CQJkjC7AAMZoV237DyIkWYm9SfaldmThuH2V/u4Ro/Rp4y+qcz4mqDUF+g9olZB9xE4CbORM8hnc
fqv94FdcEIicf7YjbFwTXI70hBWMI7jPwwW5KqvZhXxveQ94Z9YL8RQRZGuZi5TlrgZwqiTMxBKW
dC3MzJnw+zRwFXfdoSJY8MxzEQUEjr/KC+O1Yto5oG6fxgO+YcQQxA1dPkk4OA37QPYk3BeTDKW4
vrzs1MJiyq3O63ianEeV+xa2dZ5NOHO/s0SCR/UK3NfwrkjdqBt7xBUD9dwhwsAJMR8QVa2zcvIM
DzDJ0HkYNh928C4/l3HnsEpDlvF0wQ9iGQYMbUktACYOo19gqMkMv7bL4Il8+AAnD7xqqXRyA75W
aicpI0z2/4lT+uXzGMpXWrheaqteH3kZHIz8mzEpiy85s7joPFEzsfPs0vpMK4A0za1MMBCVo/tY
d+juIkuYhoCJE898T6KRCKkt4EcHPHNwIAh4RZtYUatzRznkpzJ1R2x8bGM8+jGn+vS8BcE21ZhZ
Pm2GmsKNhMKtdtAddc37ymW9OJdnztgmU1OA8DzVc/TJMi9DNTwuXDKJdsqthT+HCeiLo5J3hpks
vWtxWn6JD5ZhI1k7PX+b7Kb0JkA+WuYxAwZID0KfpYxNzTcFxTLeIMkGCYk8jGFqxnFarFHhe6No
i3BXUK2p1yGyMrxmpvmany0UP12M4i3tq/nJPpvjWFlsTImgDid2RtYV78gM07v7dHPsJjEDxRgm
fT3XF/oCHyPazfLE+fza3ZN5vpyszBXixY1KZvLkU6oW8ows+jGcfliN0CzFVx+6NU2ju1q4ksce
CDIpsDTpSy2PvTonxWn4kXM0XVNZwQsTn1T5bQBwoNOSQIZWYtt6bNvODZa4esilUN7DHWJHnkQE
0+aKJRcTiwojuYUzBmDUeeBrCFx9LmbUcPqc4erMTJBASURSoEWkmxNcjpd+31c2DIBXs5NFkmRX
U+FyoKmNKgb25CyU/bCpHZUBunIWJFB2bBumFMnUgbC54qLo5huIdBvja0SH5Zts8dwruERX3bFZ
Xb6yhXF+bmDIreAZgthjPy86nFPvLWM3Lr9dtWgR9oXHeKkG9iDeM6aN2Y0s+naftueXhEK1n7YD
EW4LMPLVfSCF9C2c8+d7tXT6Xap5AsRjgoeQq2brAJ016vZoScNVBohHEntPVoLNoUmW1zE37a52
hE9i042jcWwQGpUMYLPtJXYfslOhYa4XE1dzLk6LYJY122Q+sppBOC8q2Nv77p03aLSAyd8pVIcj
ddfDjTY9pi7ICl624gcwCmJi7StvVM/ZAlRAOkQWM1H7v7dBY4qKQucd6wViGVLQ/w8fiCoDN/vj
IOD/c/t/N2h07X80CTMHueeizDhA4q7/PQjQ9f/hsVR+S3Yko8E/EtPIK0JBg8F/RLipv9rzvzVo
yCsCrqZhYR1vLNNw+ScNGvGvWpm/PHXxL2GPWUfOeh9fYi+VL49TGLQR6MpSf93ECIZzXk7eL2aC
jD6sO3kR6Z1MW1p6UJ7qUYfUH3NnpEzrvnP6rp/VJbW72D5+dPo+1Vzlfq0JxUujs77odPsBvj0x
MIGb1aGYiG94UGZJzNw6Q2QpDDVlTW1u5EZfqWgzTFTQiaRWa+X1dHRlcLIyfapAPWIvyRK/e7SZ
H9Yt3QZRGRlTHRkNk6wYaRhKeuyeylqQypAQMLEGONI/h/Mjj7d1Vb8LEvABLX+rmnbTNFgMOqBc
eu3JSkAGGZ2HF+0KM+neyh406oPrIBcFg/xdLPbmAFjYbH4kJepnLUjgC+3plzyxO6U5a2k5M4TI
e8nypg7F+YuTDX3ZqCnXXSIsOyNH9Q1Qt1cl1nM14G8yG+p7E4hz09y/Xnc8OfbwuA+8WuKCQvAK
Lwhxz3iizMAWbNpS4KTQivdcpM41EuwpDYNeZhzNpZ9PXqhaIwaJR6EB4yjGX1qnuHEO8SdqEqWe
/vce4SgD6JorkozHW2O6xmHwH5QBuiIyMPvjEf7/uf1vR7j5PwjagG6MSKdfvKffjm9+ISq0e1XO
F3/RBWjwo2RjVAboxi8L+++6gPFXcBR1mWc8+tv/UZbrLxfXX6zof3zd2jgH/MOc72E0NeeYDClc
iUR0YC23q7mKZK5wazKk7QXqrsxOXvazfoMZtBMc+DTNd/mY51hw1QXmig+WdJhxAXBKkf34XkSk
YiPNZHXglmvB1lapMK1v9S1vZ4yrzRDTK3qbJlzmn0Xx1uE/RDZqt9N06V/kmXgjLLwW3F52OKhv
t6fH8IxO4ng1irFE3kbcExpk/vlvsnWixWvxhKc+dSfeS7ivH//VezH6FtyBMnuyaIzMlv+wFzNI
+NvAetTH/On2vw8SQHfKjKW5Hv0bnPDbwHqcMfCQpqwQWizqIo/6+8Aah6Cu8at/h1H9vh8zsJb4
KVMPmV2ZXPV/cp0i4Orvc4Q/PHXzr9epQaj6ThAmuJl2xuLzeb0s8D/hNMN2PhILntj8WzpnM5Za
lAYsyn7tN5SvU8Fplvm6PkU7Gj7sm1AEmDCg4lRWzP36Wbct3vE8irUVzp/OKFJvHXOTS4sJ9wX+
iib1G13Nxm74BSq4peiSMoQhP3J+VTbH+rP0+w99TTkRIQJxKk2wJvSKOh/BIT2ux1fZ+fjx+sXz
SJ90WJaHdBt4o5cLC/esOiFaI3zemCbXAqsDpXww424UjNCsD8UZkDa+hfnwJMCPQZtya2nOYx/p
/CoH4jhvE9IG5yQnv0pbBF5dLkmtXL9SetQFE48dyAn6pWNre+yaKtPAE+iRdmyLck4F7F4W3RIH
2jiz43UuRyXd2IHl6dnpVmIDw1SzIbnNOl9870HQDxjgrIu5Z0Z4oJNL4vhbfjLekms673QvegtS
YmxprzI/JFdoCPFignAg2lDUcTY8adcv72HhRizW58NGO3YlHUurAu5OjhfRu4ucXnTk5W9PWBhk
ou8bYyO8XQDO1ccqOhsXmjaN31TSbHjOM0A22Y38Dqn3GslJn4taIQ5xWsErVzfocibqLEdFS+yL
VRI5QgrKfvD62p4AOoc7RCow2r8pVJcqoc/PWMKO98xtaO26j0U47VfwJw0r5IT11lHRcfvaUr3X
JoClx72fC1f1hBU4dpcEDNbZM9M1ruoSNIxK/xlbo9xM1WWN9ZJJw5yUIByNeBXTzevGL4sPpusa
3szig+/4bQ5q5oPgILSESw0HZriNfHnJXu0E/hfNliqdkzEoLuMPEbEVG84ttmRijZ/sVb1OFuJS
xLeJUoIYkcIa32B1bNKshnAmKG8VTRO3m5tus0W+nAH7AIFnj08Ya2qcuKavXeOt8TMWG4qPS3Q4
wMKYm8RcFbbyOFwIIF6CxHmREzftZ35h1wss8ekyIzgH6/tWW+DvcJ8L3X8JNmxt3afvTdDS2Bqq
T/nV3GTzFQcm+RCl/a69XT7H4YfxieuGBFfFJR3LJ+BBuWHUKkuLYun4WqgrYZN5/Sb1G/rTS6vd
Zt5rgS0KwVa7Kz8ejuleAncMrnBqV5wRWDzTZ5NT5jV3tF1wFvRPGqGM65Pw80Hv/YTBTF1BPP9U
bPNKzvQhXXd3ZJoXkkPAR8z4VICtvTyBXp061a+IbmGYBhbDJVzYkJ3CIXv5oB/1YxpP6QJm5xg3
HWcB7UPFQ0Fb8LxDsY0PbV9Sdvm65z4JVVk8+A8CoYXT8XiZP3CwSEi5GQGBrdox2LdJl3gcNY44
PM+0MsZmymW01W06sN7mKlwH2w8CVWi31gH+EktfrLX2VKTs/Z7O2Y4VpUMLDGMxPHSr+ri4kxOk
c1elxrWEPY3wF3lnDr46Ee644m5bnHSlVlg6B5DKMbIP5mGyVyxeclvBJhezLf621rjWSAojHFuX
bVq6WbWUhQ9FusnZWulLNNV2jXLODdAMmhYkhXTKQ01+gmW/QeHdWmrCYiL1hzXLj37bb4eduE5A
2NSDg5vOzOzStNGgg9kLv/gkwwsnbIDK4pZ5ASZV8ZPIHr7ilayGt9rlAVRymCpyLyz1s1ngq5o/
P17T2G924hHtDE0mEtqsYVV+lp94ex5ui3QbYNQZRD0z3nPz86SjWNi9xzsdLhqysnh/UfGPQn6a
flNxQcMGgfZk4czOvC2GVfw8c7KAptFeutjJZCpFLjlnRC7wWaAvBLO/xa4VE7RHThFKaSsc2fiv
Y9ZZrxUSn+xN+n/cnddy41jabJ8IE/DmlnD0npSoG4YsAMIR3jz9WaiJOV3d88dM9O1EVXVXSSRF
USCwd36ZK+dw7f3xwmRhRo0CSytyNodGQhUpbg825Mg5Gqq76JCRQ1FExADoPtV6fA/M1Nao7UM6
6b9NsNLEN8JId0hCusfvGotlSHk8F7PIOCJUNkupWbfvyJA8QK2eUX6fWyJGOm4Xt4NyPBNlmIsC
hpn34CsnbkSfzX22BcRlvJJmJYmbs5HTPNT5AG4Hc0BEfTrZjr33Sg3TRikOpHP7dTWhOdiKETKa
puaE8uV6RWyMspv0RbljSVw2wm68pvtglHdgYAzdnL2TVFVPTesFp7okGp6veoVCqCPxJX1LWG8A
TFA7D22q9aA0AhFjWPEfDNoX1MkPAa9082ItjFubr6sP8kXYJzt8aBsyQaLkAmskC4WgWb3ct8Zt
4DSGHmjNivU0WiB0AbGxzDjgdh0m+Iqmuu/kO9f8CtrkQGOkRQD/J1skCy681JkFHtosdyO9t7lz
rSI1gEmbtDGJdMoidu1PMW6hqFrCt3UDgcO3FiDJFj5Yj2acHj8MsHBP5R2o2PocGLQzQLnnfUyS
zMKdu6hJxdvh5n93hYscIVnTrgeurqb+19CSOokmv+/T/o/7/2ufZoAGQ4LRNNalLEf/zK63NFNH
91FISv2TqvivFa4K8V7CQmNhsjF17v/HClf9hwjgTGf/BCESH+ffcnBrk0H7953aX565xjf2p51a
pFcSpuJ4nhpa58YtgxYFx1h/apTktZG1O/Gf5JQohbRoItpRBY7ucdTtQVZcSnXm/YRVYCUsGrzT
5UKGRtBqwFctnUio9KT+7RnkFH0huOPteExjmFJdRqbB0K65CrUufprYE4foqdo6EL68pX8oSzaZ
dgfGK1gZC7hRnTjhxIzHHESwTCcK9uuYM+sggrx5xJB0Qj5KPwCn05LiiWCY2t4qGGGPOuV8h2tt
G1vsK4tK09dpj8e8KMmA/i8f8BBG2VNhxZVkc2pA+E9bOlhy7L7+fMD/2/3/OOAVQ+dIB4j364j/
w4OM9IjEgWwhTmw+9nW/EUb1f8DDUbCLkWdQpF9P6F/So/6PafcnIyhQwP5rI/g3pEf5l/bw5yP+
z0/9L9rEKDeYIIWghMD0HJ3hIcduYSkvTUrwyrBC+CM4iuQHnrFaV3athpCYClgiUqaEhpZ8ZfGk
ykn0yQ3x41OHpBJp8VxvgMCAWjcKmltp8O4w2d+JmMo9Ddx58hpX4ctdSDYWq43IqOfZSEpYF4nE
j+pPIN135kpjZKPH6+H5YSYddWahec4H+fhQ5XejoDroGdEPqXPGLo9j0X60z56CPIlqI5XdTtHl
Bc5TbXdPx3OjP3/EjCR2prvjIFpE14i1Vnp/rh+s7SyVst4Qp7UO/0RFCOxidVk/CxqdWjoh1Cp/
7e6wzQQpeNOVhoIrZR2FTUC+11yE3VPiYk/YKry321buwLjkPXDVVPeCkSVoVEBcE5/5Qs7bpaaC
EgPQP1Oacke7/GsURKc0/hZ6ufe1gmDjGEDUE+89tOhxGVrD2xA/wRm0P/rIdepRrGmhuA7huArM
qbCZzQqVGXNJKbCaANYx4dE3dOrmIx0Tkib5ivTRyC3lhcO6japVqCmX6CnLnhzkG4Rgux9Z5FmP
16kALsyqzdA3y16Iw6X6xN4UwXzTBb6bkTJ6SYUuUk0CssryrY4f1mwckv0wdceWinwUDOWF8ggI
EjFtgVx0h3th113lyUIPHBu4VoLN/RnBEgpTBQdgF24UNnzWQBzijvOnePgPITyPnL383BA2T4Va
1HygsiPsb7o5WehKGBGDvCXzotjZHT9tqwBHykzKHM3+HOiF06ek4A2q/thE49brK8o+9a8003DN
Pq/3keE/ka5Oi+1w2opCukjLhOy+PGuHlt1L966o08HeVHSmJd1JgBUhlpzq1X4jJpJv4M+9N+ZV
fFh+DVTJquGqScp7xLJCkKNFE+9kcRvQH5hUoVcl8jFoPixGPnIEWqdu1+VDY1EqwrGITI6xe5dD
l+BLY4pfPsfESYUY1OOdPWlmuIZYv/Q1SAQ1XQxiBR9W8Qbg5jJ9zHn107IIHNLXZ5U4SoVa18ON
LyImuwbiYCIabANqV9CSddVlSyGWJLfQpdemyb0ukE4KFazyvRs9McidkgmAVoznXGgoSnwUzpA2
y1x6ThWOmKkLNdtJdz0jb4j5PZRZUvF/JcsAvVeGE0Um9gdNAomUGbkvloa2GLCWX/53rym/YnAa
F1nO7syRJi37P8uErEV+v6b8H/f/TSZUDZkACz7mX8r1/x9nTcnvadJlsbL6VVrP5eZfiyi0QA25
eyq7/3W94VP/uqZo/5CwIpskvylomKTwvyMTsmKblkm/X1T+8tz1SUf8TfCWMj2MNX0Q54r2Iwsn
CQfwFxmt5ItOxOewSlLvft8GphPpHmIXH2NntB6QxpDClmRMYYrK4UaD6AHGiKzbvq0WOEr5Fw2/
8ZaWmbX4c6f+AM+jW64RPM69YqNb3dkOl/PCZRQLGU31R+Lmxi6+WqfmJ4EHWFzvB96ajzPmGBra
wUsvRBsnrmmdJkenmwpusniyGftht1GbC/QRPhtBUsFTbN8Pup8tyNmu+TwZVz6KIIiBt7hSXfzD
LelfdyfsjC+okzmU3z3UnkW8LRGh9GW67a7lAhztIsOcSCJsHqy4YnRQYedwKBAFDa/bJiKALa4q
dnO0cBbPqyMryhaHbLN97vLjJCKKqIJsB516kVcz8cqjOTmP2mC4WptLky80garqdXKOt9QRo/fM
guPjbH1OH6jXk2NTX3ZX3C0msuN9SUjbtjRXvmZf5IHCG2duSCm2bNdnYUcrt+bhgTsz9kPp3YY3
vuJXDMUNQMxXTLCBbfHewuKzVEknDauscsbxJF77FAPLKVYPsrLkeQa1xxT9R7ymTDiC+RMB9nmO
j9U7m9zP6Gh9NldsxrS4kqIpMYrrhqPKSzwIvQNvt3Y7M7W113DPjSJjlZhz8Fb8hapxYELGqrmS
NBlB4qa29Sl8pltsp9fs/FaJO3yp4q7C2TS/L4z2W8MoDVLDTpdg0FXl9Iw8hcOsSigehz8ZLNWH
IyqnkET5MtH8hCx6ry9NYpGjMleNdf2it3xxsDVCuEiKbTyeCJqs2vYzNd7KfjOQA+RTbsEYdCr4
vXt6y1PHwBIQaLZTNN1VT2geLjkkDnxrvywsCpw2ol5ojJAwzWKBGInpq6XxB7XWKZaw3tzqsEuc
fBnN32hl8jOv8RuurYcKv/ZsKIiJU02dOGFtax/aR0VWEyX0F8Eg2S34sgZqNIiek0VA/g3u7aBS
Y+PV6QTGfWCi28Df/aiKiQ6WjZRIzSYUwgzhjEc0Pp47rhHdReyRcWlCTinlcsmBZZ7ZuS3bj01x
KA7tCYLCSr4oTuKQnKn33bHdTeKgee0ApfOBVLSVdQ1Vrj9XR41pgEJxN0QEAR/HO6iIAMFg9CaR
lb8VR/1aEb3mr492KUtAuuZWgj4Fpwbzf/Lti4TVowciQvHBtcuriY9jamW6Sw2jey/myGyq8mkw
OYjgp0i+lK4qvsVYunbhpYlQ9MZ+p7cn+fSEg3Z4onjjjpw4VURR64A63RnDZvmsbCT/UfrR0wtm
mFuxu/aYsXVpndGj2MIgEGAwyG3iZuiThh0eJLJcvvhq7oLzfRduW3gLB8OX+xPGShF5rl89r90q
80M3okuTbRwMZsWe4EpUGoISM5bQx0Bs4eHEoYSM5Aj+fSZhsqOc0AMyZRMYgG47/TfbxvskspNL
lRzyZouB88k0A4wC9k6zXASWrz0WlbCs89Wz4PWAePwlKzY1qhyGLOnupl80PsAFABD8E3h99Vyi
z4iv3IrdanSOz5Ss0kEIXwvxKjsKS2DEz0u0GOj7yldC8kHX2MPuVt0KsAF+Sx6m/clf9G1/K1b1
W39R5zF9iZmNnDvraRecHo3MnN3/mMTmZyVDGVq362W45avYpVs4kj+JijF2rmF/90qCwtocBS+n
fxlLPv49IK3w6CAEye23qNy0m4C3HP7O9L5hIvWt3YBBweIApQRXpyj2IGxZXBkzOAtUgxApgQNl
8wcRKjAJR4PutVnIsXMuOYxyO1w+3jCb6hXwNpuCQxa+7QWeptPUTs1XyF0hfTH6V5128lM1/Ax4
XXfFzhjOeXaIum0OhaSERiIaywTTXTJZo3CuKoj+T9glou5PRbkxC38RL9HUv9uXnnJI4QGiggOW
wzTcvOKRPNTXFIBHAeAObF0DpIA4gLiQ7zvLhzB7Ta7JO06z7UA15i835xNadWvHX1iAKTgBZRR/
sSDHqlpv6X5c1Tiv3Ps22YA+mSf+Dwxa5wdVL9pFtMDC5ScFEi7F1eOQ7n65tk7oqw4/AvNlvNRv
3amjxlVFlsUC/yBzfiQodzWuW/xv+yL1GwV8y9THuy8z0nTPY0x1beyL09EcjjOsoryHETpFYiWE
96hkBTVCXbRX4qicTjd+6emFR1a1cFWYRdRBzMwLYNPHuq59aXe/lK/1p/6W312T4wNTMxfo72KT
vrERzelx1S53DO3pviIeopjzRp/JRPvm6p4JPJbxS7tqwMfRS4Y6+lwUkf0G6MONNqyYphzQUNKr
0KKWeyBS/ILxQEdZ4KuerzJzXjOiIy4A7pOFuVtxOR6x+eIafk6du5LFj9c1iBUsCjv0jG3LzP4m
oTd+h2Rn6l1fb0XVGeodlkcc7pTn7ujF4fpveeMpOmXfOMR22caCV3I/BjtrzyF7P5pHAV6U4SKq
GsQjIDCj9EIypR9YZb/7El60CUlVoHa3m5xCe5EF+bAcAt4BZBdI9OdOI4GBtQsoLLoNHwMGFfSq
4O5QoRNE8SKBVwCheScc4jOkGNfEWMs8bq2/6q+38p2pIQedXnL6SbbMSSjnSAFCPu2OXS45hdyW
X+pgYagnBoek/Fu0M3sMXflXqCl+z68sh5TX5Ez4BM80e8OWtx8XGHI/DD41ufVI/T8kTyjjTVTd
0XihkZjDMYPMbKGll76Kh0jEAfm/vatgbT/l5enDQff8z7sKadJ7/rqr+Mv9/9hVsPSn0Aa0BpP9
aRPwL5Mcuwq8B+As8Lsp2i801O+7CvKG7CtkiwT/n0xy7Comv52h6HggSDj+vbS8+FeT3LSp+O2p
m5N2+9umAl3HajQxQkKY3P4s+CLrYRd1uo6kdp6mj6+4HXk7Sd+JSRunTpJCZWwZqPtoIF4e0J07
siq494tqSOEMMRqn7J7NELIoB6Osh1PL1vgpPigaG+KdMMaroDFQAiT7yYLuzrRBf8rPZTq2PkiP
mWaq0V6MTOi2ORiKkqlTR52kYTKhwRotIClEPSXfOln+TPOLcltptOXczblYS8S3weLr55zuHKFz
lLi7pWK3tjos4VkJP0TdUiK4knLVzzQEgQyKYaWBAqo3lvacK3j+AgWk1P3BpFsS5mIPRNlS3tDn
tmFhHIr28T7ibSsTgh1q62mPq5qMJLers9KggBVLmleWZpq+GlwZ5SjfP8DcytSeVgQvmvwmAqow
w5FeYrV7kSwjd/QulhxkqLurUfmYS1MMSvrI0vEmMYZuR4JQsrKwgobOUTqhx31f6m5U5Uy3iOlX
OTk0s3gzmMPBYUH1Kd6F+/0YtdJMRGYTK+3cCVwUTGupyYeSAZqUDu5UGGo9fnBDpdPYeJS9oRfs
h7hJAGmOijugdHdm9xINGWf0HPSIQPQnqRZJStuqjHWPua7ylH5aydoZFetX3fJqNPKowy9OyJ0F
Rt8f79ljJd0bAomFfnnUhsEA8ofX3Cnqz+CO1GbIqenI9dQQSQKp5Qgs0+e+SZ4EIwz9lIfE38qK
sZss+1oW2VEjbsyQlbKlL0qDYj6kwEzPDrXYfymh/lOYpmO05Vp8aPuE5b1lVj4XHLdPJ5g+OSuu
ebFAgCtvt2WEf4VxrSnX1wkWUGWVFyr6OWUf03XYN0ZY2RMAbIDG2DP118dzVnb/w1ZiRBFJBfqj
yJIB+/2/ai/GX8+S/37/P86S2AtlTTIosOGMqHCW+sOiBcVDh7vHeZn6SIMT1B/aC8c0zD10mV+d
zX/SXqCeWKTAaR/jUPmb2gsThL9qL39+7jpf6vfTpBHkbaVEoTTHw1NME1b/zjtWcuImAtM88fGY
W4f57SFQZtNWryOQHvPedjYy3r2tr8m9OHSEhlPeRKYGIpJVjTajDc016RML7+/CDnpZc1DjdrDL
Xvb1TflaHcV30n8vzeSt4jKvdnDGjvqhAQQNvuM5q2oiIFpDFtGTyi3MIUjjjpJLK7GBrJbQhRnY
87he6TKzcxCsOWdl1nQsh8KSbNAdxs6sAWenuawYjsO7RaAW14jdkkxRz7p6NpAyMF1VxIxlBPHH
u84zA4mvjCcqMbvwVVdvbXLpqoEk7rjO+YNZZx8AEI9WXBNm7FJ9aUZb9Vv4qcOXo8Lw+04iUrBL
bV4cWAe+WS/Gqtuw73Yq28JQ0y92hkesmegV8sii2Hr5FiOXjw7li/aUe42OqC9DMlPJdLnBESsH
RI58tgmOwg53FwZuFBkr38FApFMHC0ZoR1tsXcMUPn/Gb4AhmvpomD5ou3NCtncbZUR3+VG1jmZN
ASV+NsKwlUsvH5DhjfmTbVrlDnZD2Y7qMqOckgjxe6bOTpGBTgMrT52CCKDzIpav7IWi8fOZfkyg
NbY/L9ngi9Y5jPFU3YZ8DmmNpGK/JD5Wzh7XR7wcaj/7qe+uWCye2Faa2MseSyo876gNxOjP8Vy+
5lvW0P2aRs5buxvexE2Jdr/tJNBVVNT02bUkasJB5aiOTAIv9EInemuAk0ybtA2/2Qw+iFpt2ATR
eMZmEDvRmwF4dK6fGBVl18c7xcuu4YtwITH63Yh6QpPG1YWf9RSwir2Un4w0uoPJtspb0eYY5Q6C
/NMphFeaqFNnBNIN0NEVbuHgy8ahG7nQ4Gmwgu/ug4v/scnIdlo+3QG4VIheqgOY4NEz2euh5jzP
IntQ2Q/IT6JcsKHTn1guEjbaPGcThl0oexbvB7KNZQ9H/pTz1GENdtsAW7u0zsVN31pcRkT2oc7j
jkBHxp80+JTGF0kSh46gq2uu/eaq9+n2wbGO3yk/AXweHhRUxosgcogSxslFpVIzczXsTcqhJpy4
JpTI7o+NYAx7ksEErW7PWUZ2bieqsAEmvOtHcFLK9yBsMUGMOJ0qhwoaomMR+PiF+AS1h/7iaA2N
BjPpgea/rgbm3HZezGnrY2GQkdijPuHYbuHCKg9XZJ9DDyiKGvjnG5IkITx2SpQHdIB4ZuRq9IXp
kBfyHt6U5e8u1bY7ilzy0xkLov4kbiTRMVbavD2JFzxr0xvuA6FJ/NbwHAtgHZ3nrjyVJxkn8yUj
ihsj4bVEbxNXjB2UMBZ4AK1x/7f0SHGcUaCOTCVetBX2ajeO5nJvNz5GwW/cbUCKsf5I6FbhZ77R
1pP7rv6K52zdglly42wyrhUvP4pXtofmD6J1d61GV1827/zogy1nNjVBRH3swy/1J/zi2ADkoNr9
BOCfTJ4ynEZe1hJz3OiyGvwl3FIv+AsHcF8a8/CGtMqnzR9mQ8KrbPftzMpn3nBlt1xuggxzKIr5
6EBRJeUp8yxQnX7dppxKCsASIVsW1A2ATWCytBhc47W7NlcSfGyuuqv1CpbxyIzO7d43qLUF8Hg3
+RKqBa5d7JoYE5ERvqpjf8bziNOxn5kcLZgpK5vXB8qAPaFnYjsGZjSLWqTHfGm9YLiM4OzsOD1m
Hs28nvzNrfXYKQ684PUSd2ANFTrH2/aG5Yz3vWFT+YgtYi/u7+tHBn57w9qsF23VSbDBabMX8O1y
+XCr13BwqwAXGQsrmts3/LPxrGHeEwRDQMEwfOpJBhv2s/T4Sz1u1vIOQHtKJOb0gjMQa1z9mHN3
tCOZosDCqdjY09BbImTawSJeW5toUVO+pfnxIl50xK6zq3EIzsgtvLW8vAQ6On3usUzXqE+Y6nYx
MiHk6sq7e/0RRbCcl2gJUJiMrXGc0PfqDf6c8rAzatEutek1aL234MKz4uyBAJQGy+bhY56D9XSh
dSQX5r3kisRkqlU7ldjOzP3Q2UXu6fsoWN6nd+uvbgW7XgW8zAkMAJa6sbFGt3i+cEed9S1pd6d8
Ge+s1DGWrbqW1KW6v+OB84JvxFCT4troqoCMjh8rTVnwmBT2qtEnn83mRoCgMBMfzgSthfxc7+AM
tBv+RTJHv/FDIE8/41ZPEVvwssDStxpad1Cdo8xMmK7ODLMkqE5AtljqqLP4ji7tvH4hjx99A+FA
0H6nsVLHVx3ZHn+okCEzbjP/9tJjbNETJ462F3HRDKR51tri9dcixZU4eN9rlcEE4IyQamuYWx5X
eE1zNeRqxgjildsQnPTAf9aL4T37Gt75OkwZ+J18pfjT+edIZ9eah+hTah08/pLyZugpyhtcRjG1
k7HOeeTLXlrK+GeMcc0b+3kez0ONddPheurhxCQYCG79Y2rnwYZ9NBMXsg3MxRnYJZr4pD1BwA+c
pxdh8US5CU73I0a3/cPHdHMWj9WyWU5oG+Dr9I7gJXaHTc2yhiswxlxHsBMPqzQviDld8qRlDIad
jgT8ECjKbn/QVwLBfS7u02VQJiIt7vWvAMbJ5HPFDYlTW5rRwgma2++5orar/FOLf57u3eNqG74Q
HPlkkOyW88i/r4mT3c/Zx3TYWtvypSZyylSEPPx3/VHiK73Q4uDjenI5y9iGG/EGbZej33nRwtpM
XiJj3rwab8SlvWyuOgEIiumBuWpxZq9XvBEkj2Plnr3z0+cIkrl/eDNvMTz5b2gtl+it2Izzhxe/
SS8FVSPjbKF8aCRcLgWVd5pDaHtO6d8mPLGhgQgB38WDtdzPtQ4CTzAXACvTy4c6i3G8YIRCuNqz
iMY5fJznkdr13FyUc9MZ9upCoSGAXXT13isbNoQKPzbFs0C0zgZlnw00sFNBUdBKIy8+B8GYPego
V3ysxBS6zamLRSzmtVC2yUslgNHdGE8/73AP2CIMYX1dzhuvgeHh1HiNz3ThOIaLfXrul/OpEwNU
PT2C/Vw4Tj5+1nvLp+tO5xbS268I/D7K+tSBBzRkUnKf70XLXhlcQ1MeqENJtqDVTAzAfCTVjwUd
MQSoGU7gkhY9akAsv7xW6yJ0u2klz+rocRE4XJg87Ej/YhNV66Wu2C7B3xu+0YCGCO6owBGcId5F
X/fXO4uM637f42gG0rExT8xVgFMo/vCJ45jQxYmZWC5zyqwc/TSwPNgUDmOPMF4mr+OXsdbOJind
YmXCCmIugrbP066vwV7YSBjnDvEaC/cgeOoEvVjINS6XnG7YCaiPB1R8XPRsF5uXlGtTfotKgn+Q
bWbB4X6DIFGZjEY9ZOK4Pw3RhfC9+Jrh2bbQ6L2S9zmdyBaQCheDB8dZjmvHvlszgL9BuXim/vvp
cjHngV2dMUe/1sJL9s7gJYjXuUw3rlN3C4VBI0Uc6AGq5uv5HNV/8s+9peo8i31dXUgMcJKDwXYE
p3FBqhu/sZFOt35SO1mvsnDOrWRyB98iiuWjn+GSTcLl8FyaXJUZ5uFQ5yLnY8lllbcpXhSQ3pxe
Ver6Am0TQz1XfOhxhUNxRxofpfcl34Q80xhqudJxaBaQFPRXuN14LZAziBn2EjHo+GUwP1rpwQCk
ZKQiQraefgVgpKfGuqkqL/Q1Z7BIfLxWxiwO9uAItuVRYkzk5uKL7k3NISRTgv19PNXb0ZauxR6A
xzsftGQ/jxxRtestzEbyCKM9cQuaBTUKbrpPLJsc5hrGwhEIghvvJzz59CvbTr8MDNvNOtrrmKWu
HNP0+DzRnjL/poQQv7RjL+yZQQmpKxzoFQHHvARavsaV5FWLqYdE9+A62EAxvIvi9ttuB0bkGdDZ
+Fjxv+5r5FTgTYn9x3yAkDexECbHtrxmQkzLwlJ5V1ygN9AVAtovgEzfZwm9XBbL/m5ByhZnt4bQ
lrvcPr0V+24R2JPhe7pPsa+3z+O7YuvwO/jT+rAaAsaZ0lz42eZf+Lr4FAXH13BVsvhtt+YcF8yM
fqidulKYLHoPN9/F3Z5Mf3QJ3xHEwLug2xCngQ/A7juI3F/kDy/cZrk/QWJGN7qVsAiAFUwsgQfJ
/NhLT/LLNDIUDtNJgmSEa77G+/p9WNxnPD/qKAzenAx5yK7TXsl3tnqs+m0GlsBcPZfqPHgNdCpu
Zj2oIjohV63f+hkRwl9fYlUfq308FtP4pqTi3uEVUt61yF72FNrz/bKlJTXjFp665g7e1EED3fwl
WZLQX0oa7wb6bjUbMsSOyhqitChWDt56fpO0iH0Vge5bUWfzqvPgGl/qDeBg5kCxuUyW8pxZkmTs
EfMDJi5cYaTjyJJQCOf8O5UpWYQGkDrlYeq9gevigAOafriESOT/bWVLwcFDgwOYYwDUqDv/2VX0
F6cqythf7/+bsoWGb+BTNbBUE4X/XdlCzbIQ88nETt0QvzlVcRWJssrNmUVIdCViBfrNVaRR5yxy
V3mK0v6tkDxK2b8LW789dVX/C8RQCQe5qVVZnI8YcIrtQ/9mhSe8CjNWge15Vx0xFpCRxy7BhjKR
TiMGgJm4aU/5UlvlB4KCnvJSbKDL4IAImS65CyApxgFq3E2qprby/LEIQb7ob/Gb9tFtzur3tFIX
7SlEVuHA6DYMZOfJiXVHz9n72Oufoh0R4aDrBqrzrLkOV4zb8N6wMeBfwBpYSfN6/1ZtWXsGFRtO
R6ChHJqi6SqLfMW0k7xd+jjF4uFJTSyZ+m5C+2esVB8LTT1OZS9Pp+oXI2UX+pZrvDHtT1e0pwZ8
qxHf6FcaHqLVeK5PIgR9xOkXQV/O7nuTOhlUkQtTVXugb6NcPJJd+t5yAbEKapG3Rj2tYDV0HWBf
XTtnOgkOpkLuIlJxGO9LWRNnHR6ceBnS+yD53eYjc6D37gw2UMFCRb2JQCLdF/1cFI66coq/75hj
WIdd0u+pEijeAGmhWoEFuGv5OdVR6UJaTo3H8WJcCjzKuGy8dJ2uMd/8akRmn+jjFJ7f5/mncNXX
n8K7tM3mjxeyYVTjfjxeYDwNN/HmP1/ML8u1XPUWfCtk3mAJSBTP23njjAxhWVCyzsB/ItjYYLDG
MBfGq4KRmIIpcMTNG4aalbjpjt3xfn3e1Pfq2Gzbs/xeHNkWT87Vc/I1XLv3x5f5Y/5MmUxQr8XW
LL5I/ONZS6wFe2w2DOEXvrR0G+PvuvuKF81b3Fz8mOag2zfha3Oo/1lzaczbvUXor18Eq3CPm+tY
0899X/DyhTtghi4+JrYHnwX63KHb5CyNe0oO6EejyZvJBESuA1lwtkizVMVPqmAbxbg2NdlJqcM1
d5EAoJHX2VY43HeodvFa/TQ/k2PGVSroIDxFt2yb8+qPy2g9fA6vIRde6D/XEONrZh+L9pa9J9tU
2JjngQj6w/CxfxLzpC48/sgfYKJ8Q2SlzyRk8Vz9UnJYr2engsrs2bSdYM/vx8vnSXlh927jOZuz
wUXuYY/IwjyavQkzarYDQqwtrOhb7FtHmuK8wsbS6rLOB+E2rfm84TNfj8vgHC+mxeDZOBgHc2cc
rEO4JRO4KCZkHV6FJbuvVbCsd91bcXhBZZ0x/SZjh3Tr0ArByn16roJLvG8RX3TJYxa20kH3iDPp
6ZqYs6aGbVzNtEXOhQ9JcMraDlhKPKbHapQv4OzaW/45bfrBT+ndsi47m13FtpdK+76uavr6cMEO
jgpKjJ5T3FzxoctxPCN6rMyFubdQB8wFY/MbbwVhi/Eh+BocON42AGCJJhR/qBalPsu2NAnSUs32
JXOj/bSKiva9iwfd05aiR9qwWUNlwzQD95hThj/tdgSbLsnYP/oQANFoEF2YHM4CfzyycWGLSA/6
PCColk1wmmrOruI5usE+2gO++2UiSc9u+d4g0uGxNF9Fj15BB7mfX4MzWX2KRbGQPfMVd0b7bvKE
xTkhNQNZMNwgMcLWSFMPS8fI8rDYA7peD/yagAQdSKXHyk7mXLgp1Oj9clkukcDok5ul8PHkOTy3
8a33UThfAT3uuh0+9Cs+ZBLfc7J1J/EsbZqG5Yd4hsrUOjXYr9dkcJaX4aRdpI0V2NM9pmkqkHCe
Als6GP2ziag1VbgMJ9zKyZxEH7j94sYq8ovPZtiXuCla0LLf1nazXy6bfbOf7sKqcPGw+TjPdXqm
uYfsyjOUZxD4vMcqXE3PkVfTNd7Vde6kYD4AFCKSLdnbn8adugnXFCFwxJLxDqGQuwNv01W5iU53
nGwvcFpNV1iZlxyW6IblUnkRP7JvE9fULMC4l3NyszvIa979O4HvhrQQXqqXxBcW6rC2bo9vDPyX
cjyR+ksImauutWdHsSKwV3jdLm1XOGChnTM9fRUI4X+xm74VL49iRn8Kkn+D0gx+G8lD+Oot33hF
EXzu8bMLT1KxVNDF0dPH7pXa91eY4txcVneNxtIMWQv8kY2wK3ypg6PIpyZ3+EubsQFk87flkxFz
oA28rEOP/3vdpsuRrVzIcXdsUDONlWhd2nBDDqpUyRKwSCUg9ZHKl7C7lSzMkYmeTvKEQX7QutsE
upj8buxWl9PuGJQW+mQ3e0xVxDNK/SKH6cXwQc+3BFXSyzqqi2y2YS31s0y9c9sm4c48oJNvbENn
cG8pj8THw/PMvPrYb/utdOO0WM94ncUj/6GJG4hbyncJvB0hsvFK3vIuPXSdRhZ1NqCWOcqXskg6
23z6q5ZQo4NNv0FC42f2qn3xYOpR2msLad8ydF4YZx4KCarYIjy7oKAYGxHi581YOkiYcNVIQc4+
dghnnPsRXezM8KNhrhGKrC/hME/qizEe2ptytmhJlBkp8VOZGbzihMixjaJV/A+HtvCDwN8AwmFp
qvhfQ1smKap/s8L89f5/LIUtemRohlGnaojfcFGm9A/Wz5bImvafVpg/rYS5MVNe8Z+r3WmR/MdK
WJkYU5bK6loiw/i3VsJURPx1Jfzn79z4Cy6K4oXM6JRBnofJW/egO1NtUiiZnT1A8abxhNkqIezq
WjPgCNmO5akfEmCK6XLp07P0hEWgo9c8lE3f6YDa1LlKPM2p1HZT54Q5OnrDe8zYATXROXOWDEdY
B4jPJBf5EDmH5ZXXifJWB88PG+POcAaFTic5G60jldJN/t/qWzlD7oVgtS6zkHGLdQxaMgA6+qN6
axj7mmhxcT7xPZC078G8tQiLAVeNH4/53bp/dP0TQHLEfA2opgU9p8L7cP8SgmCXJ+22p8C4uhdO
+eR0pzzWYU59cvfg4j88aR2TpGStFe1B4gzd4rZ4mlSupY3X1/+Pu/NYcpxJ1/OtKM5akGAIp9A5
C8LR2zIsbhBlQXhvr14Pemb0u4iRZjvRJrqqWdVsEsjM77XeY6jOGSeLDuPTg8Y041HfQlM60X9x
eADWR01xGhqZeoB+axToXOJGObSa3wNMN4wDOQSeD/5cdinS6fi7qR+bWNSZewv5VmYI1ZSmMoB+
Fhs9KZyhkQjnStY9XG1VMaxIxcE0CvIVSJVQSkCdhtKFMdQg5/PEzgo4I3Xdl6G6lAi7hHCLSsJF
5IGEz+GBMNIoX4uUppqKtMcKiSmHDf+5rcz3Iete8hA/hVRug8g/LnzxnCeP+6L2b0WPA3oCwo0a
+li16iios38hjIHuJTTIExxfLkTPcQceahBVGgyVpcoZDaBFd9YFYd8FzeAOCisTJ2ryP0voNlHP
rWhU1kWn2QEHEy0eUBArIEI1RbEjWzBiCefR14euMT/yCam3KGzU6SP2O/xlaH4N/0MU8k2iVD/K
ELx0iwAIDvFW+WwWj7tEIkGhm+sOs+Qy1/YDivkoG+ilg2f267Wfk4lZXR6TJwAzaE2CqF0O3rAu
emE3JDYGGreN4PICZTE4EaW0VchIQGKk1I5OCFFiED5Zqs8B5dawnlrIUSRmE2vrbT4Q9ZnLH6aS
f4jcBjJnl6oh5MzPbnGCZFtAIEpfrDDlL3iDvciPn/uAjNyKEGUapGUzsn3yI6r5nYuS17Lk2UUS
57O+QbA2l3BLzwPQp4TGoQAkE+HCpHn0iBS3TKvzI23sEdoDE93GVyd3GndyW+/CkiPBiJuQ+NEp
3mQZevfw3WSfDwhry4rOyXTl0AsKtUmESejEpbT3MSw/VKHb68JBQz5cLhZuiQWmJSUi7alhAbwc
Y9z/I9TrfBbp8VswKklVwGAFuKa/aeaEcBNDvingvBSYBvjfJAvbr3OqjICGh3Ldh0jURKH8t0Zo
8HuZpkj5GZsBCqR/itAgIwLH+INCkx6kP33937cl3fgfhq6TX4hS6B/mrt9izkQFVx8hZ5joSVlj
r/tNezSXC+kGMYW/vPM8od/2JXa5WZikAibN/q9/yfdFjcafN6Y/PvfFnzamPigyecoDQs9HCl1G
RmboOLR+rkaSjdPfo09xX6B9JJgmUJfJZxLYCnA7Rvh9UjkVNbPautwogh1SC2Es0xUPnmwj2fr1
s5IcwShLOyys4drfx313JN5mhcek98qNSlk4dRYU/tXPyFBgqOPCwvMJFp54CEHKfhe0bvaZmCTO
VEdI9P5Fv+mf+icGLfIJzQa4w6X/ABquvgTT8h5SXgDWRCG55GmZV/bv3XSAfdrNnFh6W8zIjOVL
DIqS9/gZLrW2IyGlscV1BUS5NuHF5qE3eG7IrB+44wh6/uxfAAy6XdU4ZmWHMBiYPtaLn2JN0H6N
6IN+ZP8wawgYP5Sz7+UH8wvawNrOOT9onz31qF/jF4J0ruHL8Em7Y0C0r5uf0Y4/+ZvkxLe94wMj
RZ+B5tRgjfP3RvNOlxK2DXdA2ylVZ0b5kvx30xYhHIn4bb3kqSWQGEQjY3946hdUBZBhOu39cF1A
NHUTzF/eUDnlZajN++keRYktlU8BU1kormRiFUOVMwBpyRFgv/mc9++L5iNRsfkWkZ03uyKn3djm
hcT594BywARkBC4uGqAahnAJafq10PZivBLM5UP9SjH6sb642TGLMGAMvYeM6lGvdcJEBkT6fkim
dMrMKe6irei75Mzkuhd/xoiRvnryQL4IPSnho5hZ3h73ctq1spNGb432iXwtUomPXPpku1PDgAMJ
yI0QaM3p6fx5DSCJNOH10Tg6/fENOSvPxX7xOk2eyMncYq5pIPszTESp73Q0u9v+82Pt70liwTW7
lM/xT/TVrGmYIAz7OPci0Av7VK2TU7mJ1jfAqhKasV04fhMeBHGLuFirUHUi7DI8iYGmaj0k9KOF
ao+oKPwh0uax0/bF5+K+uOMXYSfLboNyaQvar+hj4IvhfLXneFPu4/C1Ry1BgRPOMeaLh4WEh+OF
ltiDvu7GQ+jEjrTtv8tfUBh1gkfp6VidQqCamRvXgSjJP5qO+Gty2Yuma0Y9Z2URWXif9JaM8XbZ
mw+njbYBsreFXU63PHPMxNV+qqfuabgKr/kZO1r5HNBo8KpHVkqdRegaxTIig+2iUoiunPTc6bEx
RBaNLUK8V8sru1g1mVYJU05TgnIAacqQDDHvqMyvlqKirLaawiZdjPitvRysCUOjNwFtxRkxkptv
xj0iwbBx+Uk1RbJSJrfCykH50qYLtrC5DV2ua35vlDVGgghAqdqW3Wp8o/5itDn2hAKlwxeRevnC
8+qSGR4Nk2xjccT4mMI5Pjxcko/uNgq0TKBBfMgnfp8WKBnAYtMVUB+VimhmYgCL48K0SAzB68j9
StL7Lofi/wJJ5LZb/CAcWlh0bsH0sPOvcX6r/jaCZGT+TkDHkJuPFIEHnpJRAQAd7D8Z9NP67uT5
q26Dkc1rXQCqeMcrgVIyxFvzgxAG8YCP/++e3x4zqoqRyAXibSNqC5z2NiAZv0YS/DWnTlfvlsDn
HUycNULaIkJ5L1oHzrxBC/ROJJrEETENOSGHdlL/KKKTaztf3elo12tkbZdp+Eh7ukYsPvTrN4Kk
cMwZTM3CrDxwkm1fkFJwzoAf+4we4kPermOWYL3cLmJuFRWH/uDkgseLLx7LW0AfyNfMETZW+ZZ+
loCHqNEpOpvORm33Xxn4BWy9aSF3bi6ltEslm4CAvrQpbchFu2vvaNFjFILpkdyK+HHQX8Yr0wnM
3ExO7aXhyMQhnYU9mklbHK8E50Zk7hWEaUIqMhOUB7KcCHgiabeijO+Qn6h7lwUkmqQlvENN1lQf
QD3KdImYz4sr2VIosaCRuSptXilmJxb70V0k6BE5PPuv/We4azbKXv5SRSd6XSAUGJb0a8zZhQTE
j241rfTzrEgqb4Ab+H4HV8leSm2FuGPyFP1ax+7Jl6m6Xea3evYySmfxqI4rKeFLlIRiOdj5x0jG
tLc4RvDzCzi0hcOnky0VxMS4VSvdCnZJQxEQmq3ZODoLWUuS9aqvY517uYnht77gWINN9nfTQaOK
gcwm0pyecDeAbxaFg96pAKYQVzCfSxhTMMTZUaaX5Pi6qnDlD0QolRaQY3URd8gP+Tlprua2a+WF
9N339Ite0mu8U876XhhXTeoYHAfudEMgfOXFcFTQmtFqnCze9JAo6jma1rX8EuTH5j0nFdAAR2EV
pUOInqGMIQU+WFj8yFw8nA6opEIOi/bsnj+oKlm254pmQPPq8xaZCj5IP9k0T+llsLMT96F5I7wQ
ER1DcIX0EgM4MeaOxtuyVZ3+hEok/0xvSLaq7EDWHFLXhuIsYZczBiFxg4OhPBwyYaKyA6zLMX9K
ogDVHXFnHTwoQYaExXEqny/rcR3Jx/aLtJ/yTSIwGG3FZL9hwGwAkIj8iditJDAuGiDi2b9Iin0O
uc+7h9qAwJ9wBqW5soRvwv6l0fahbhj8AZ3BtsCSFjaeBPWO6xKqHc0FShaW3rhc5hzmPdByrGa+
5KLxEXs0L4zcODZXIagYJ3c0K/GGagXkvUiEX000NlSfH6j4sYqdv2dOYB3w54YndARUtdMfPbDr
ecEqqCxkmh8R6fTdWmtsA5bGps+mcWTYFMVtsMsjfqE2OrTaHIeoQ6vrAHW1mhcNNi7S0zyuiTUn
pbPy2nsc+wIS4TMvuiGK2Kiv8Vn6iI6pFyBVHBtqr9TSLfw1giJadxCT5Mio4OMK29T2rfw2B3ZS
sq3sqILGmY/My8EAOiuxBxsZkI1qswW9QIw9gWdjhF0bxBbKu85YN4kb5N+MwX5+UD8lWuoDOoRu
CzIx1tpTsSJS5pGvh22mMxsTqX2iEN54owyWfb07Ymnbt/cw8dJNzxAKuMjjjGYvr6eDYaLkmusJ
bgk+TtI0HgdB3pMayHmGVVzlJLAfonPPuEiR5byYssLZaGK/muKXNlY/prAG0YbyLK7bmnPFyMmP
ve2F3i0ORsaaTTN8htjoVlXpJaFr8sY09krUvxfxhbpaujJRGqh3RDQBfuXcom/C5x+uzqN/nJpd
U4x8a5twHbSfw9JfP2zzgjgsCo+TztEK+e1pHG/gwDsCv1/0+Sbtb9MmpjeGfpn3fD1i3HP9K99H
8WaFzycW9snCSLjxV+peIf0ESYfuijit493jhRyeFmERoAr3PDuW9jjJa5/UyNqWNtKPcfNvCt0F
eJzwJFwW0Emz+5kgxOlCPcglnyuZZFLNU+p2H2BDVoCln6uPdjUVw7wVCviJL12yIb9vbM7F+NxR
2BCjC6kNyNjHjgKQcnxpcezS+FSuQsRypVvi9pTYWqaXdpc+pVgAcPt+5kdi6TyQahBlc+RwUbz6
7akrduNH1q8Fu+vWaKOoTUCD/pJnz1JNFTPiGmXV5a/iCQ7KEpxhFcQcVr7Ny1zlRBRAhZXTYYMs
Vn3vqd8xxQdojAX2Zst41dQ1S0EYVM+dbuPc4i16XFB5JnB2IedA4p5zmt6bU0C8BLmtfu87MYN7
IMX0FCALNhGpRZbsbwftsc3bk1RzxyxQquHyRPYFuv/4znmDHvGh9u3+Y9ZYSI6KsCQVkbfUGugB
EjNtGYKPnLQFkM+hRJw2h3NaOJwWDFxLkRXYUl+Q16I2Z8qimp3wIXPZcV0gsQ5sTrnCc4XJykNf
uaEAyIoObLUHBXav3PWQQynzHYGwmguZksMtPA7NW/YZsrmM6bZovPEHWF74nDhIyCeJMqFHQD4t
95853WUzcEw93cgPYgaRqJuEeeANbJ0aSg5LAgwqRi3lPLxQWEUCD6U2404kAMd6e0y8gMjwICTy
kLxbW0Mky/GRRXRYmt8NOGIP+5ruWaGSgnvJSrNtg7jss96YKziYcjVVjiJbi92UOP1X/FplFmR+
LZ6adFOTeQX2lY1rsdqE9GSHDJx0x1XvstRb/hZ5Fhtynbwl+rVqnqF3k2zjw9sKZ2R7X5mlBytd
4gUZRghYz9c3Q+JltJam1bGgIJfIy2KjR4dcvEgcQSggooWrX/n+Sbn23MjovlnbSCImKh+dKEsW
wQWWT9ovgQrfjfYysQ2uop6sibWKGvE50C3U9GNMlq8zIfnGIGduhfbKfspqVmkeRLqvcrKvjuqK
dNpHuVTIkcw2ASwGyxpLQLcpmvM9TFdt447qG5XhVvbGdqF1+CconfXd0rTnQ5lO5sat0z0mmXZT
i15FhkJ4r+9GOBtuSCDl8EKEJNVmtX0fduN8UGb5Zgc8YZ/Rl3tG9pK8Zlbq4NBFO5F813Ozp4il
XdFRBFBo0IDgNLrnT+8Gu7fJ3m6PPz3uoYJ7X6/f9J3CEpiMtL/E9li8DvFHmsZWEW57Tp4axCsX
+I5QAHtuRuneEvUaqcbR58UctdlwHrvfyLXZTUt/OknU+ihADqhhrWT5OvOnNauHvyST5peMjARp
Gw6VlCoVs3QPDyl47ZoQX9BTedXhLQESKVasRflVpoSlJuEBGJr7HwAf/fhiaRJYwM83aLB2FU52
tmCE/5beppNqV665Gs9ojF1Cr4w9B2YoJh8pYICIrIPZkwkAEBxJ2Czgv+qpdnD6tOOnMSApzoul
GkJb6ljtqZHgGXkFh5vMq7GbxIyp/JoQ9xItIXOB++seVjW2ZXVfojoVFSD4rQwZqBNfwzuH7Wuj
N257xMfI/hatBAT4cb7J+A+z6wte8KGnu1+Q2f/8HP5X8J2f/hYsVP9KufvMi7EKg0fzpw//6ylP
+fm/56/5v4/5rz9+yJf8/Vva7837Hz5wsiZsxnP7XY2X77pNmn9E6s2P/P/9y7+jeE9j8f2f/1Hk
dfPO0vH1/Wd0D/5Im7ObiMCkhBbw75/qtyTQuj+ig3/5+t9IKx3I0cRsrfyt5uQP+i0F86GmScY/
7Ie/oYOyiFWSvyQl/i/6Lb6KclpRNf7m+v7Hy/KH9+S39+i/ZW16ysOsqf/zPyRipv6CDv7huesz
evj5fgmzYH78f++kLuoXYiWuOLzIBh07neYlUm4/xIUTsXznHPoiBk+tdVjD4LJxMGKAw/b2gGvB
6ILa8YU+1ltwMM6Y1sxj8J7tlGP8Q2BbYe5zKK4f5aoctb2wwhJ954qLX+WDfFCfhlPwEUH5pFvp
FL9y5C6IUsh/ei91fkl1CHlZQx0z9IhWinSW+3HkNnTUyU5jm3LERnakypv4XXbgKZZzilu8aSB7
4yOfktLzqL7KEdIjDk3ZYl0FC/zQzICAAyGfNgXEVSLHplR2Ac7DAVGz1ba2Is4CFNii/F7KwD8x
/AxyGE42RXpGwxSTu/FYcYhHsfa4wjhZ4uML61IYuXX0KQcIwgmHWi2C1UiWIRWOHe7gkZFZQlqp
zjBH5ZmkJ+T9yhwvDxjB6Fe0Qh3vY8lNxk+N3IVZwuEElDxxHCBbZ675I4PqUr1II/IbcVYfy+BC
v2YLGtMAJ+GryQwO1hzZIYDS/QCqRZA5lDRw2RyXjjCOKSu1OkaWT9br9/I9PsxBTjS2uzgYX2g4
PXMET+l0JHtC1h30ZxhHsJwokkMlZjWxbsyKLjO3u4ZwQrIR2T9I9hI5Mhnnvtuz/OrsL28cfF9V
bCpzFkZm9bhKhFmOgx1H0x1MCOYFBT7Gh9PjKFwYQtb5/nHM95z1rwh7XE4+K3Ebc8Yz+1khMTRH
Dko9QSnEy/v2l1gAlb2heNAOAEHWKnIUoj+wuXpsB4BgY7fKZE+00Q2Q6UfUNPqY+XXkSteETffS
ER1yKrzKSxBPFwYHG2VYwtRUwJiPvWCn9oGdwfRqskh0IkkWdruNnv1DifvqlK+YFmV5qYurwMbr
zYCN1U19zkqX/OLkjifxO/kZRM/AB7dwypt6F57lq7pH/95tsD6JV6gdrJPBrrQJYixjxg0z8ThL
1IiEvJAjKNJlbQkQzO95OJvQAKj4kFAO8PSYAE9rUVxqglym7MQRz2fjLQW3vnTre/aWvanu8KRw
Pif+7K0/qLvuRF7uXXw2X9ErJuRAIQhbgbAeGeW24UaiVRGTJ1lT/OBJMzBybEXSNGCqSvdUejpt
t4+fjbcCwrLeCpdGxpU5R3N17Qn6LcQd5vhr7BoIMdNvzvpS92VURCssH/oWjGlHz2YwvvxUXnb3
Ce3ak/25E3b1qpwT2S29t35+Qk5nz+hEOAZo7PONJXMLcpuMFvAU9AXvQ+C0WB/f6PwC5cdL+gRl
Bt6xfFZeOPrW2vdBZvLWh6cowZ9pP7ag3RMNeW8k664p//wZZy3eRt6pL+2TIO25y5j9VPqdlsFX
JWl2zxNeZQwml+QSXYKv9Ek4Z++4rA36I2r0XpwG0R2GPIuf4j1+qne18VG9LG7G56+/3c/df4UD
yPSd3EmKt9UPUySh8WOW+JQUxwHFR8Q49Y6or4VxdI1tatOzlqPLj1e5sQ6A0IlqUqSN4p8yooos
oAsu+Y6yS8FagGohvNe4+VR0j07F2ynfwuQo0Ck6nn0LYvdZIaGdKJuT7RMo90qE0cQTuXYXROrS
aXjXObHlX+VXtVEcbdZ8F9ph1LxqWC8KipeIJb6k+qr6IW+H1I65r+9hifk5VS7AK1ygc4Wn6fhP
GN2ig2TMqjnzR9wh3xGbFc4JxHpgTIjgmWTKJ8QNDJ5krjlh4xigcp8BRPQWvVB8BbVadvtiIwEr
tOS/YYpdKt/Xbr/4ICdeu0uFlVObUe7Fequ/JXtfP+erFYXjHIWvyI2IWZdfY5cEq/OCbsD2Ou2p
ADZWYXflnDRfH18y4sPTBjaaCs7l9EK8e0da/Kzb40bWGWC4mkLi0WwGM7CbgPJIk17yAyYQkSgq
/kIv7xnBe6xBtH2C8NAsx9flr+kHjMhH2PCZnFD/LZdyvlFOhmjpwpoGdIWYQocWP/3L1HY8os5p
72QY9tQ1j+GY+CbsaPmRTud8Kx+kE3qirbmbTuNFPIiH4ThecqeI3fBnsZ8o+Wg3i7v/LMI9WFq6
LYVd4/Z0TNNJu7TFs3Idz9KR6+Ez2o3naMej9zyS5vSmXFfUgzYI7iiP3Y/i03gez49d8WlQ5brA
+k+a02JfOrkz4CMKnHThDmixUIqJHjSGfA9/CNSmPnv+rsp1jniafxl35agcjb0C+9XdgvdkZ16l
T+0cvsPOYIJvmo1RufwBh/K4vD2eOCqQzJGSQ1R8dSiifRIiRX49nvqfRbCPniZch9VursG+9SRI
xofoqXwxQDUv9Ut82BdrpBmX+NCXVjsL3yj3Hlp1yWZGS/o9fw8uj5N6+2Xkn9uwOxTpyi0+FLv4
fbrxPYWV8onaIycXcu5kqRBaYHEXnAVFnYgDK/DBq1mt5tPNWgDeXWWtFwhOx0S6kWoHYoqnj9do
NvT4MAfDCqDL4sQg81ornyHT5ujOYeBWcBhckij5k3bOdgtWWOrK1SNtHj8Y1Sxh1W+EVbvpCf6b
Jy/lCc15+NEpy/hjeFO/pBMrp4W78YMsnZWwIwfQQghDn+syX/nv9YYcAM5Sjdu4t86VV3AiMhsg
1O4zwWCr6F58968ruIpof0bA/kEEFWOrDmIMLMmWe0i8ufIwuv88zmSJXbO79koU3Hb6RuPA/NHt
2cUyE5u7myjbCAdIO+34VL9mGOIfy+AA78kdWMyJj8XzAB54RTlBNLr8QdTdsbg39HD6H6m0rO46
jT6KA+f3mpWXEeu/xq0CwYZjvcOesqqJRFgCkxJsBcY/KJQuE/3W3+qj+pYor49vZi39Edod5hWO
d9K+iAHjJzBU11zLi3/jRoA5UEXFFkLr4ULV6Jr6f4wt8p87r/769b8bWzCPMLT8QWdHjq0hSjS6
iejpfqWi/E7PIKnzkyBiRf01mfxezyCqpigTszJ3C+jqvyRnILblrwPL7/7Xv0QVvx9YGOKGNJU6
Eas2kXXfhdqe4/QFnChZj/WLkV478af+InwZepz5I0TYKSyRioofFflHK/M7iz+kYCPhIPUyRJt3
pKNERhSfIJEaAmKgAPCwfDllu0frVaLbsI/Z4hRuW87dpbV/PJHiOLc/sZNHb0BwL4+v+l29AYCw
yFC0ePXPj1+JrjwIDTcOarzWc5EVK4ta7rNo16G2F0mGI7cRYgaqXvIqYtn8FerWOUhLlwlmrecG
Eq8ONyZidPMowV5hxDb7yBnkXaMgmUgJRURsSxbLjWFstG78QxXxBCaweY0TgdJcDBDJiyLDyq3p
WpqUl5iECIm2mB4/OuGwYPOQ6tVeNDD8Oy34lbCaQ+k4rHy3r7+gjXnFcAQ4jd4aIvvcS87oW8KT
+TUXLdMz1rNqwbCzOCHYFVz5ACpYcIr9ICUQzBwh/yw5Ye9pN8Wth6thazCXAxZp4Go7/1ECUBAg
kQYTNgnBSbWuDG/4zIZVcV6skk155LCTcVI3JmchrjMU/MPRLIZNyRRUfJbjkZ+BYW3LcTl8ztIL
ApxWfP8KM+Gy36hXOmVLFuzAKW6PdWWzSeJ3kJ6kI1IBkLUjFbTSVeIS+hHP6Q/Maj4uy59xTpdf
VpC3sAjYbz/jd95iRAFECtcvyVOBQgBFzTJ7miNuw+W+fWHMOpXv+dLwgktFHCTbFzRN/C7dlM/g
kL4EB/043KbP6VO/+vdxI1MOpV7Vq3gGncGFGK63jcvEnEJcO/FPoj83DKsr7U5+Omv+AxrNknkw
CTqBzYuo8vxuXL4vaLoXzLpLzsbsNEi9VHzyhhe/kIEvkxcE/foyYYyON1zEMUFd5F+tuLw5WAcO
R3bDIuuPV4xL+Dbcsp1kvpNSIxHUDOuJh7iDk0ncWNsWOw1n/UjH6TP3AqE2JUA4yukKVY+rM/sX
LTkqoIGI3luLAitzyTkhsOWC4csB9OMtUa8z/kVqqBsTIsY4U4MvzkM/+PzyKVhevmnOemaCnnba
dyV/dlaVEbOrbdRd9jggN0U7uxJSt+wvlb9evE81aUGoIegYs6sTrV8tUNlcKRaRs7KETi845R2G
tUucRolqDk826ntUE+xo8fI47oWP5qolJwN7CYm9e/m74Ob+Rrcu2tyiqAbM/tTeSdwgf0g+t3c+
WTRWjWJ3pWR7kojyxxqzce21d2JMhjXqdCrAB8dNE48PW8VNSEosrO6qfXe+qwUWwqvkM+P1QvrT
H0imFU0UqVbu73je2nXxLLwShi81r1SNkIYio8iJ8XQ6GKZAIvJzZ1DkDiIh4O/90Awnv1f8Z76n
+BjBCXEsuWs8mLh3HKHdkb8raXZqyAmuPWWb39fFNT0rW32WaWRHlpHkCGNHwAoPxIvHoYZPwUcO
FmgLUlu0QFS1nqPr9Jp70+tEpNpzJFixepi2GXc9sExi/kJQ7jwa/VD5PK2m7fQxBwtACaHKIVhg
H2709qDmK8xUEl/V4yym8Y7J7u7ywMLFxAew+dru2726LY6u+A1tnLmJDW1BdD9Da3lvsfuld5KU
Z0JZ+pBVVJx2eJ6dbGlGqSCV95ick4PpOfUufgpOcCMhI9w8m/X2bubFFCiPDpdzoODFMjEwxWvz
HMmbKH5dqJ8p7O9PCQ993sEPsMSXUAKuGm/4Q8EaftOOj3f1PGz6W/QyU+bxTt/r+/o2T/nzr+k8
S0GUvbJ/LWGqGfQJgSA6IskOaAgmcgkSTHqlHewCWqacenBFgjPuzQapwDHMn2gFg2TULYHTGn0a
aFYNDFC0fHU8gm985+7ej8cJtQENu0vynoI1euY9pyxg4OIcuHhEyIdZRfK+xFf53c0k30C5lvJY
0VgFCo/HBcfMY4WJiOr6YhO742u7ZYxZjZ4/rrLbLOmwNS6WcT04cBaZPfufwWJsNlNoruZienHm
6i/Yr2oicaTgSPVIHGzbCv5pwWLhyRJpEGtoAHD/hRetexZ7ShDdBPK5d5qdtkHt4nZe7qbYmBHu
8qO4g60TviyuIFwgYW1oaat359jhwtEtdj8MVXPUhvZFZoZ8Ug/BPtzrgBOCdcFthagC6d8rhFZL
AnO1fAelxP9MRq6Hc5sfmMBBhGYj/y9n+dNIlaDFmgrhxYGbeXLExCLMdn2PxOKvtJm5quDh9SoE
DP4k2X2QAkZ9gy9sCUzWC8sQNrNaAv3Z0CZ7aj+QEUvMyFqxygBSdDADULDFHPeLAKDKnQc2SyQZ
wketkcjin+XCVlOICLuYZWqZYSn5ySd1zUmlbT2/uk47oL7Wdi2SNHGrk7CDA/zFkIm0aInJWurm
qb6FABpnaQ6FWocnc2Pwwsau+BociTrwL+JiLb5yzDYW7/qMQRyBM/zP4SWqX8jM0JRZ1AQEpueb
2ICjOpah0z0Gu6OlU6tXxoJXiMSSCu6zl+2gR7SAhCNTNgM7EYwnAnoVsOLQq4d2sSytnFs5ZvUA
BwIkRHSBB6cHEoy9NZZQdFQgMM0Hh59ToCN/IUHSjQic/Ym6r1K+6gzOWnkXU6J6km1e7QiYEXOr
7ym1c7V3dFvy+2AgJqJl0NTs0kCttOTZU4dHHB1SEbJbKA6BUm83o8sta95RXFWr4ZnGd+4kAsSs
5lt+Fbc5FOcz5qQreNPDKXqnONM65zaHAE/apTpkFzMmXMEwVpVhiziwSM3YJYQqHxT6+Ex7VK1M
ciCNAVqnh6seqtzOWGex+XEtTmCjs8xnTcDLCQ6aWVE8VcgULNIjPVz9VoQ1dDgoBEi/t6fmgij+
2l7L4zx83QFt4qtgF+xU2ikDnlaPAjt9YdOwRzgGGUIirXkIzMZP6qmOw4+6GZzkgmFRU20ukhRt
WnE0yemoXqV0DiYSxHUOWhU+mVza4UGEun/YnW9V+nbERYu5LNNcssri4ANoE/EMaZ/04flKzTh2
JSUE/RJEMuFL40lcj2+aHVstnkrIWbQboGpot2YivN4FJ2C7tTOvs+WOhXT4QVLTixiooNlgsX6I
BnWZPcXXcYURj9tO3EqPVXrUPop7UKxHgZg98FWnQQ5BB03sJJurgrDR1rbd5OmLZbGpWMZyjmzV
xsRhXbqhtm5MpwHlyDrbhxflPHBgweIVErf9Sl9POMSyVfYcHI32AGVfuayjnjKtA2zMFbd/Tq4F
3+q+eB00C5rv35gPW5gLidJjYw4Q0CGw/vlgKS3+PFj+9et/GyxlmukYEjXNMGcf1+/5MFWlhFzU
ZvG7zuj5e7W8LkNTmQjzf4Ug/CHPQJUXuLgkcSGSdCz+Sy0pivyX6fLXU1eZcefwZBwpf6TDtCCU
ZRqRGMlSkBody3KR7fs4Jiqvu2ttb49EWekKYTv5lNth+RQtiGUyaieOqlOH+qddfAuiwQkTOarv
abJ8qwcmqAmyX0NlOxH9qWXBbqGjtKKEmD5aeqMKZk85y1/NNvhpKWue6HVUu6suxF6qJ/tiMHZi
2J6iJH+d9HoTlCLRbOK6bBBxJEmzz7A4KSn4YSRsUqO1pbkEy0xPVQPyPBhWvwguWlh7YXseNI1f
CMUanLl+xwTxaM1TkfdfQ1gd4iZdKkJxLrrwaVpMnmmgpFHrF6F67ut0HT40d1GojTXh51lOtfQs
q8S+ZFF89osEtzSzxvCYTiF6ZAPkv8szFKiaG5upq43lq+yTLUqJwWJCNDfFcbcueYmNMN0OhsHC
a6JT0iMakXSF8a5Tt4tg2hsJPKHaj5bO5qhJHNz7fNqaLVm9ocl7lK2VsncFaDnpodGKpXlFd6d4
e/3QXgkVdvUGhe9EW0DbGlRDpwD8C50iG5Hs4glhcDZlQE5YXQWFeKZwlWUkUnaoNNXiM03SnTbB
sWjI8ePpB8nVBpLRDhKmsEnZV2J/bsgikvwGG1foReoP6iCnf8jbQjTRfETh49RhX1JM2m5an/VF
IzyyexCGJ2mHSI9NQEiDDTVEDaaaSNsSjgFGWp8S0T8bCZWweiq4WRh800DyTA7sTpc0EQKxYHTI
u6dmUXz26XSo6dSazMojrvk5ETA5yIsrWbzrrqaSR68DK2OsF6r2rBrpA91btgsS7QlHVQEsr751
iupbk+TvuyTYjkZ+T+XGWcA+xhKx9HTYVmJyFsiYXoZ+MjqPUSLASt+a0bvsD6sRYTTpR6PXJOFb
/qAsJq2dhVkelHgui43yOeaU6LSyvk4p6lPSERbxdBI7yN8uMtkkIaG9RglWfUTaaNyis+kYp4Jt
PnqLB8IUVec8i5PKWxR8I7UmM0eR9v+Hu/Pacty6uu4TQQM53BIAcywWK/AGo1Ij54yn/yfa1tdB
/u2hW1mybFUXM3HO2XuvNVcm9sfCvFoBnMwaxogJNocjRdy8eLBEPREstDLJ0Xuu4ILy37G9LHhW
O0VHgWuq6xFzn8E+2hY1BWgc0o0Jb6WYLf0CMSUZ7g++SH6pntCiZedTTMGJ62lt6nhX4irYxPU+
oyM6UDIUFYduEa7R1J+E5nEKudQZTkYD2voati2YJ0tQHEXZaSmNnUJiymOVw1s21BZ1abCr5Xsv
q/Sgx07E4deXHLPHlVQybyIQyCvpcick+OynwHsKLP38PXysqTdZ6m0iQOAWwtyRA7ePpD9MS4iE
4r4Z+pvk0wFTu2o1qusAtdgY3znLnQIz+laUlm21meNZzEqskhaGLrBLT83oaM2Aski4hfUcSBOS
ZTlF5h5cNzK8thd2pVIco6lxpYQmsEkwq+dH/2R7GbsGGxYkHFk2EFn8rw1TY1v5RUDy19v/2DBB
ZeuySbSY9N34/POGqRI2pqu4yIx/GZh/asdiYSOPwNBMka1W/cVephv8kHasahqKqP6tAAA27t/b
sb8+dR2D9c/t2ECpC6niv2uNBD9p8F5l79majLc08QEIaNqybPbkcI3UCI6F3YYh2VOj0IoozjXU
KvyhwnSMzLWQnypqR72/lYQTVunG+gh7wiqQkkuKRBME3f+EerN2ayofJBFQfuNb8aaUw6JtH0jK
9sRNTU4G3TPZ0Rt3eutPydFAqkfvCpYHAmy0lvq91Wl2rQhTBG4M+ln9gClQ7ytUsggHepLVCyTm
ukUXjZXKSr6ZFU2yu3IRdGekPVsSuRetLYYj+hpQoVbupuiA+pvG0njEnBHvCKwMNDslAQ2W/dPc
kkqZ1IV291lBFWgP2TW+l7e5qyLv0H8Xsz+LrCmF9iuOj3xYG1axh8SGj2AQSF+bZCKh1KVmBMcE
AYNkaJyO1z3Ek+2kE3Ow6vGmjIZ9pDZr0424U3c+qGusJ0/TvWDaXIFprsV9vQH11SoO4/IUj67v
yiQHGBtqWOo61QAKu+QQnlzEFZMm2RXQ4h6JZcs23ohoEzG64181/R1xACPNHOniQnmT9zqlO+Kh
4VFjpATnz5B39XW4IfTV35N7eW1j+599kIY+b2iYQElDNrkM/6uwbB7h/L4u/Hb7H+uCoegz/Yvr
X2Wwgrf0B/KeyZCsWqANTM7GEnf6Q1imiirBEPOTmaFh3OqH7VTGxsrKAJsfbyq3+jvCMvE/HaR/
PHVF46X/vC6EuZFIsp9J67BI8OOP4t6q10b/JJipY8FQTVoG7yGtf+TFpYWGOsrwzTPaLcWagWHA
GUU2HnLfeiNyhe8wA2xzZWTDQ9Kr4brScSzoEwQBIjIrpvLqRh9ybKXBpYzKxywCB1xMfoRFwmIC
wo5by8ZjPUxoTUTl0grpVqlkjkFgak2aOHVx80XtEE6XICNLF8lwyHHXosub+Tglgg9TZ1jZeW4m
c5rycMFb23x65ado8euV0Kbfqj48S1SkJQ34DDUbdtJJ1HldeNUkdLNKLF19mhe1hZDVwIfbQ5yp
1eyRT9dHu9WXqyBX39tWgjsYGuKqRWqUyOMOf8WJc8BEs++Mi30dCPU1SsdkmfbyR+/p79FIbGGR
7L0gpPsxJ1S3Cg0ebajXYz0cJlrystmU21TM9j2HWyscUobexcnrtXgDY2GZUBX8k+tdja1b1zBj
80Wx8HH/j8tU/os7/C+3/3GZUkua5E6Yui7/64L7cZkaaDw1yzL+b2f/cZlSJTMy5S9IDMZ8Bf+4
TCXc5Gg/dYpXru6/Fa0+19TFL5mgv7xyS5mv4p/Un21GBPBkYakO4+w6BswQrOQYQcTTNUxv1rJW
iFak78wkRWFy07VsafAORPRn+bVp25aGHsA3QbnXJPWILawQGkdYHhyvp3efq8gCNQWqkqlSJ9Zh
gHGVMssT0Af1nXfSWyTJP30a/9a4/qJp/euRREMzqxjU1jQGGI7/9qICApdjKyTWWGv6zVQgNOT4
H1vDKRU7kO5xIqBuNb+UBM01YxWfCcGga50zGRC6hBqKXAB+uxy+OhwLFhPguFLBiuG9zeJ872ed
qxsd1hScC7XyIqvCOhNZalItri/kei/S+JL1w7MpzIz1WH6vzbNaGu7ogw2T8MQyuo2QaRv9sNQV
86NIzeWYeKsiIsgujbAcMCvtkMlO3BfiYZvgEHxFiMQZA/Hp2gKqaRrQdPqG0TXpx4Up8gzr2KTi
sz54N4WGY9JU65pAIbV+kVpzOVTNXrPG5yGTThHDjUJs37OEKAGxzO+igZ/T8DrTDvtuLZnRUkj9
daqEz35M1iTmxK5Pzjqg9gC+CquInVuPUUsKE5DTMcRZ0yT3KKevmQQ7QXe7rj9m0GjNLH/x1VJ1
Zab1QTisJHToFqkDvTSsTfJzuChfeks5N11xCCscbKH24HOu6jzl3estqnDDjnzE8Nmg0EeIzhb+
GZMUbwhx5YpU6pScOp3zmZ/n11ivZORjpg9tm1Nc3yEtoiSs+8AF58JAtHAjAwW90rqWiKqHpowq
RdcmQO+ad7y9eZCeasSuBhvDGDwqVXf0g4MXFK6V401GZulVqKk6chWG9GB0sRu0QMt0p9DvFn0T
DaCh1KI2JJUlF7tnCSKKqgTbJrEYqZ8i7TmErh50mBjw/NVFSS7kS9BgkhKo/XV/jg6nD+1hDPFN
yLryUq2iqxr4ty4kl4WSka/TPKyGGD3kb9VcWushJsqwAsL/Dz5kaTLdOomxgCmqKo3Ln9aL2Srw
7xPV8S3FAjCDOn4/ZP319v9evQ0Lwcu8eqvmv2ov+o4/Vm/YVfwZMdImdypTF/25eqt/WCz4smEa
qjGv1D+t3uofpkiakKiRAafBi/1bqzf7x1+W719eusLz+3n59nTL0Mqm7dailB882doUmpnjLEem
T/sIZ17fAEfwi/ekJlfQaCs63NXDKJT3YgS81GIFa4plYQzXbNpJ01MVApxKn7Iks4vIXw5kUwrh
SGIR0xUygMKxWWRytqTXwnB52o4GUt8s3Ct19dp6iDv6YmHoGPfwM0Ya0hcCWnLsdbGorDN8pWEB
gorOSuGH957rX5iJiH63VoAjGEXlDiKBLYwbVF13J4ZnaLyXuTVvRiE0b5yLNL4Kz3NkEUk64rQp
wNE+Fo8RNWA5Fnal1VsVOLnWlWvRjLC0IdgwMuIoW+adiOAHBNYWztMOQcqoA9kPLmZELCugzamS
WHdCN1OKZRkNm1LybXZudi/N7vxiqdcEKXuaUyhjhSs9wCprfBY8YQP8SSKD7B6nUzuqNHNmo7S0
UABM5eQxexCabHZFE00C+uXQj2yz0da6/6FqgjvlydHEaCCVpKDIOeO8Mo5PBrltvWxhEEKMXCV2
CDgkVdtVKud3yv29DvOJ9PhXawo22ZBvaz09aHofAuGnwyPdTTw9Qjo59VgdCp8JtFwFh0ljNj4Y
lyCenL5XlxEwh4BisCxNhEH6XsRBLfSF40NQ9dRyO2mW2zfaquuldZsj+xvESlr2EdP/UiagSQOp
4pXKg2iUX2FC9yj0QIZV+SET8oe4IYwK7FKA60Jthseyl9k+DSKrPX0ZeDPTKUYdhXBX11aqxrcP
w8WcjdeYUGJRMDBRfYu8+hJV7TJIAgeo8Xm0eLuN5i0qqdZ5WXabklFc8i2Mk/hc5cg6YlnYJDm/
1/i0xScGPp56LfPgFnTS1q8mltBufNSCEEGyEGrLII5ea6N6jNPqZtCPXAhZ3z5JhsdscNTVTnPj
CZDPP/lwDBpvXudUJiIicZKcpv5bDaszgfmthv3L7f88HEt/yArSwHnOxOBmXkL/XF2lPxQLRSP/
kbXflIb6H8yPFNZW4IHfR0g/n41pahmGoRuWqirc9d8qYf/Ktv7tlbOO/7K6Ko3Xymalo5tgaqlK
UJS/OG7uGOZjRKlIL2GbFiXH8Ca31Px7HXfPSijTEH3X0MBICtkkvbURp+RBHsVNmniuLyrPGH1X
PqaHMf9WqsVCHcedHI2vYVTvRLk+CgZCq4axLdC93guX4zzUIFej8Cak3tV9BKctYFFs8vSsT/Vt
7BInNhXbNAXk7CiDoPJPyVZFdVSIKKqYrOsCAolA30rNsK2hmwiDsPCr1GXsBIU/WKgJyGHWu6DR
bQ/lRaXC/0s6u6uwsJfTxjSmoxL6h2SIzoYvrGvSJHBzdLpgk24ZBt9ENHOtgNgxlSIOvrHYLxq5
RHlZwOtogW5LBiaKxiuYgcGkKcS1Qn2RFxD4wdlHJK6E3rDzMMSIMgkO2I/q1u2s9MOvDxbh36pW
OrLSvlBknGtvWnUDJTWZGyoeYBadHhWIrzmhP16tdNxkNLCLPgGIgCW/+irDaWP0EP3Mtr3nI12z
Mb4FArFfvVWerWkgvtxYRFJxKOGqJpwPS8n4Mgft2NGaE5TuXWjZjJRad5S+3shCv1OLZuQgDFK0
CQjexGXOeEBnLlIkyi2ajGVWISPxn3Uk/60RHbRYtRULBEAjAWvgUA2RkkY6UlMJ/4NMkEtA6pKm
LivDgriYEwGAHwG/m64Oy9B87/E+d8oSlwRFhp3M4QkyDYJKcLxBXyRCs+yyJz0QzmnBxFAZgKa0
spMk7/mYrVOpdK0BNRuDcrXJtlGfnDw55UisNcA0ik5ZBVLtFFCm5AADAIdlLzImaLMIDrVM+B/1
2Tw9/qnmBBDKpUniIgNbcPIaPehfLyslLUd1SCV9PQKKKMY+vBgisyedCDIPL1nl74yB43Sjxlcz
kneNIT2rpvWu1vysetHmDd9nKqFjmOmZ1HtF4FSi5qZIVPMUxwT2uknIV/WEXodQmsrEeEJvukZ1
JqCBSdRCxSJvAM2qwdJW9Ew7u6XMyuLopEGqaIZjFeEOAhcgABdsxsKJzPar6Ytv/9xDtiUplNO6
SENCpbSeGwX/bRdgsv/rLvAfbv/nIdv4wxIB3RmzrfXfPcl/bwOw9UhU0ORZWk4/5Hv68U+HbJXd
CME5q/SsKv+/Dsl8xgYTS1YCGxaNx7+lCGC7+eXrqvEgv77y33aBVE9NKe2afD01Ip05nTlkJ5Jx
JnAqEHVOuuZYwM0S9G6TTkQWCIG27NuSk2/NN6gR6se8Nx6Epr3mnBZzAY+9Lr7lQFojMX405HBf
WPKRQTBisaZwi0JZi019rEwvXTG11hZai/JxlG5BmD2J1fgQKSQI0WVctz6Km1EFPSEFF71jnyqd
qRNpcTSARtKAgV8iNtt8VGPXkopV6euuJ3SrCL//KIUHtS8vQQHIKgQLxjJaMgLWB/+tx5KjWk8c
4W71EL16Hc0d40swM1cYxdeYKU6vNiAR/M0kh5tSeE51MEhoxRLO5b50z7LKLeTQ8TTlLPhMT/C3
ZmawT9HiWJ12VX3frYaGuJJu08ZYczoRXgXZul6UvUQ6xYYwxA+CD6wlHbey6B00JXjyxP5F8LJj
I8nY8ovnVKKVkRodOdD5CeUF3AnLnQrJKQoTBw9h0E5ojU41YGIOWyIuG6xKM4Bl0A4iYVFAcx1R
j54lhu4S7qxwal+sHGVeWW8DVNvGVEwLX8Ca6OX6Nz+Geatr4BiMSZ69xPJrVcy/1fT7LmjRlM2T
4XGYNX0RW3AQeO9j73/oY/9ZCqRMxGTbBFUG/kiSjooM8osq6YTeYp0QMyknGisUiqdRAnRYMhYP
SXARA3GVjYndmyHqYuYv1ByOl1Ip9GmxGsOO2TIiPgN7rOQXhJNhJyJ+SecsW6XWrpdLk3pF3mpJ
tytU6ZzEPe7Uzl9bIsg2X9uqyvhNDo5x/TTktKsrRKyIVgIKBq1F+aZK9qTF647Rv6mhljCr/FHt
ZIrAgR3TyLo3JWQBX+gElpq5xqwoQ8CbAq7NheQQN+JHqMN+l0zQSxFcKnyAcXFsFV6RWr5qw4SE
DqSp3upXaeocuVM+g4CWes6sSe810CA5iJ+meA5zgr6k4aYNeBJy/T565U6bcjehFlGQGFatdcnJ
7ZxbJKb2JY4xbaJmAz/1OeMcZJHk2nThUg0jx4dL40tfU/CFmMi2eKQyf/E4PVRpaKejddTAXBhN
fW4Z+JV59Wgp8nMhT9Vm8M2zAUC3qsZdmdTgdJp1E+KMzWUQwdKdQ5yyNrQogyUsAj+Pz9IQPf1z
t4zZnsRmz+JOPj0Nkf+xZXzvbvwy/Prr7f8sHDAiSUBSRUOXDO75p8Jhtihx8qdYMUSJP2S1/nPH
0P6gR0RMjsFw7LvA7MeWof0hmiZBOhZjcXlOxflbhQNd+t/2jF9fOjvIr0ecrItEhTa8uC6P0LZN
QnMDON0bys1mUz1m5+oRFVkB3jF1y0vZu6GLYf+x1+36VtAL2KGB/yo5js/YgWw53sxxDcD5A1+l
vlJlVPQ23+h5Ti64EExpJpKzAFIFKQqBJZuodns4ra/0pMGauT5HxglxFGi2ai/shEdRfNXKO3v8
opCvYfdJ6d7JjqlRdiwEfa+cscab79E59jhl46xfaa8Yimum4wt8QcmXgOOHTFcaR3ajAk07VsWp
s4hgRXyaEK0cIQMvGkcld803UZgi5eR25oATlEmxzLMRBifMXTglEeg42hcggSJHAz0pbDKNgFT5
2+y0uXS0Wiz1TcYugHp5Izwohcss7JmY2lW8Hohy1qpNQCjiVcckec+KCyae5rVck1cSYR5ETLOU
dt48pNMRw6CiTt0Kzyx2zMltt8Z09lCQWYziVYaSlaNw0vMunIHstP0QIAMhrwFbhL3ZZ1ed1UQ0
3fNZ1V2sB/SyObmIrAFpdihmbTb0OAy8iLtlOxKDPY9B76yWlyLKcVVw/XzFWglRE1o66SeeQ16K
Q/WDrWE2wATf/StIctSnbgO7gh+AGiAhdyYDJst6NfsfgFvaRCiQOkt95LxgucJOauJb/sT57bn6
EXTBXsVLDLVA+9Q+J1yjpo2FyWmw3HRLRFZO67bQT3XEFQahjrwakmLAj8bfHTkFb22BUZpsB+wS
E8k/4P9WsHDgh/VLC0/KnFa6UehtJavasmW80nGxw4JTVKcYLrjWb7NXsVnizX3URKDeC88hWNJV
nAH5kiPRdto0/UpxEHsYt7SCnUkziAiYiY8VdvAS4uFbs1FdbEE3JN6OuVWDtbKWrolmt4vPEPtW
Rs5vvYa4R9JkeSFROFDc8TBKex3le2OLJ/nKmr4WT8oBwMIH5wLVmR6mo8Rf08OcdlvsvL18Vo7F
7kE+V+sv/yC+yq9sCPomZLBA+ZpvYSt6+t78hLCTks+qkONiCht+R6XVtG3W1Y7f0DdgRLJ3/TN7
J/wIhBA/gXIBhgjiSO6vzfIOshjEGoz9rXEkQlbf4AfgfeSDcRC7ya+I1+kCkL23IPOFwfOq2pmP
kKmIrqXdufb26mP/KmqXtLmRQ6H6N6I6yKFIjRWpL+CEAggB29sb9e0CChBZO3PqDHk65Oqh23f0
JcQDtIUV0Eh1g1pbPusbrBMY4hf65/TEQ3bGAvY66IPMXlnFCuUrTbtP3UG/3hiLQdsSx2q4+BKb
FsuWy13htCn7xUP/CnRFeuAf3Fl1ll+bc3MeSGpdWpHdlFT7PBUehln3qw99tlws6xwdpsNSp5Bv
y3QJEiCoE8kuV9N7ZHI1pPSU1UWsIgVaQIHXtyp/za7waiPyLUpdvX8l0CctlkbhpCxq6Mf710y+
Ke9FOjMOs5LTEyAPTI0lrex9J9s6DnKEloSld9v6KHXkh4MDO0QwaUgNOFY7/bEnNYXsFKBJcDpG
x//SeFMYCunngQgrhOLqqcPEDOnpTS5t4iSJZTHngMi5lxm5cEmmRfeUyKtY+Cwgy9BchoAVLHJ6
kiUafBm9vPxpAIm/yaehWhoAdLtddx4BJ+6qXXzwzkzzgtTZ8wqya3gjROjLe9XGvb9NV81zeJPP
vM/C0/jpr/g/Heag54BGKWA0nuaX9F7fOnDxh9w8iddkR8xSwcMKwAKv9UHZTUAgdDKw8ZW6BDJD
R936e7ImLvJGBAm4GMhdXGaH4ci3i8nB4IY9vX9bOszENLc9xy/gTVxmZnvra7o3hr013vgjUnmc
9INmWEkwj+Uvqy0cLVIIltKBRJ+E6uUWEN4T8DVaaTfjLf7A/Ma+YefOSIwhbA9HOsQfNXrhNSUD
lqMbt+tx3drEC0nww7rLeJ3u3EG5TD/Ex+4CD/B1xET+2j0Mq3HDfYLAAtpiOdN9DlIcryWa3+Ws
lyRCSGVv/RQfK5Yisq2P0CHIZLdJH4L3xpXH4yQuSjGSekjCDh1SLY8wKHiUV3mJLJK3gB91Do8R
IM68zClD5lrv5n+LdkQhIQLvyUzazgGOPAvjzdt1l0Z0u1szuBBzAVAsiEgqVjRvgNgdIRiGK96X
3CF7qbF5aHPdn8gL5R54Vny/AMbaJC0h40qd4dAdpttIi243ux4uGlgRuDdf6RKh99LK7RIl55ko
SfM522bboHP40uG9imdyyhxBym/PzgaP3Gebh/fmqM7moT4rb1ACEblNb/zDiDfDGxaXN77Drv9K
9+wYn0dneMofEZzRtAfz9dg9jWT/GNvuqdxgtOFwXjDJpEG2YtLD0P8t/vTmBNmwWSt2iCAXPKoj
MEBdlI/2v36FQKinsVvEnx0E8mQhPenrdmN9o/9iBq7ILRjnUg/wp0LqkG808COYPs3kdpNtbad6
2bz5n80bgWmPubWBd5iji194L+Wmbtz8kXlK/MlEg5L7PLkYs0gKe6o/Fb7ZGp/LdPd22cH/GIAs
LaiEeG9m5oG6blbSYEchSjaMWLvplmx5s/HS8TYa3cmrVnC/WcfmKHtHiN2WImoLUSMFbXybMzev
5TU/SRCpBAeAyvQF3uZmPld3dHXTrb2qa30nis506K81cyHi/HBNX4hjugH3cMKlv4xWhqNtgEBI
G2tv7RWye6OD+WCce57wuCtWuGdd0rnWha2uhwPgzG1/ij8w6PgfZbTU195DBRDwVpBn9AXPYbAT
lHy9Kz7jH+pMd/4nOWxf1SG+FlAanpML/8M/CFIfFsCu8HfyFZy2w7SlqVuUD0rrEECzmx1z1Up9
V5+58VeKlZEF5LsTKftCgdg/Z18ZSVrB5VuxIm7lJO6qVXWItvIOeciqvOrPBb7DnPRU/S6uerv9
VkJ0IXEFrAxYcWxTZ+przi8D9BNlY9oEOlE9EwC99zGnPpesx8cxWALo409SyR00W7UcGQb5MZbc
f3RxpViaNNcqzJ4RF/73fhxFza/9OCqU32//o7hCOgPiAQmgITOsprj5cyxDdYUeHq+NyMNCtful
ukJRjGFGxaaj05L7RVkoikSYzgkYfxf/IBrcz0/dY0399Ynr30uvnxRLg+WZUhJFIniTl7LY6dpS
4Zjr7/psN9Ch+QLwEhGB/sG5FN7UW4INDlitter0B3RwLYca8SzLj0pxiUe3hnzLqk7hASqTsTCA
fuIfAI7CRYaq0K08jljG2lJdaDBRtFczFHiMP6CRgZeJcTzW+1LaQrIxIJ5oYFgMYRU06y5Y5bnb
6JDZybh0AnrxMgoUOyDynmKC9RKgKw/84d3LJ4DIFi75i3+sn+onCTcl0Zw5I1uefpfYfg/HEc6D
TW1TvNTweC7GSXmZizbyHEkmJbE7W+UCDSx3QhTISslPLtMVkgVoC4+CYqbHzSCGBj8/xNpzAVWM
pX9ZPsX64sCvA63RmDYbDs7+gqMnBgX8OUt+iQktnRukX8l+gDUzbqFqDAwKwEd845y+P1CLTpWT
J7B+FiUsHeHM/BvKXHNOXjlHAwWnIuy4F3PvX0dx21vknw4nmFMOwT0QcqDq7ImY5wMZcG3s4Bvh
Ym1pAS55VGoqBaiZ4WQVkeagdfhM5/1qWaFd1h16ptJVHN5FeRNPh4g0jmD+GwxPSfgmPtDS9i7e
XWpW+TcN8Oa0LrwtKAgNcEOZApDfg4koe2LrQC542q5TH1LpkbSKcQTR5FaojWjhEvFhLGrJrsUF
AnAQDJwu4RtUqmtAbzM2BCZ17boKEZUvFd2tx42a403cSj4wCwd0Qjrek42crsh9QKzaLKVrVLGV
30v5VWH/6U5ZedDWhD+996uJ3pu5LRNX8e8ia3O4TTnOxLZ2bTGcJJ99+SBwetbMbB/SiMw53zSw
4GWSior6Ys5nSNZlf42nsVwQmtDpl0Ra+WeC3dGzG/dhPKSEtei4fpdjd5e8ZYa5unTGe0teSb/q
ztbsXltIj8Y6XTMhoWKxtb1PCXsjlfUsHsYVYQbSa0G5htK1g9GouhUfGG5QIqCASLC5EtvqrTqn
W3JNCLtgD93DGd1p+EjXALitt+A5xA0OavnZ31qQlRkGkhQBPOHG64fVfci31ZWI7mFh7Novfx0S
LxEukmVyzbylIbsqgH9SaDS0AqvM3HbaWz0S9asf80u8VUwqjV1lLdsjcQYBriwA0ctw13zSY32A
B6FRaKU2UQvIcSdvgaix+kxhlpk7lUMaHnrQcjQLoO8SHi8t0PTedQ4EB5h7ebKDEaGjT3hvyaYH
zWbz7/JJN85jcH1Ui2WNl+aqh1/kcTX9WemOgu9OwJlnzC104kMotPP7YgFwd/rqHWliPh2mfq2W
K+O1o8+NKAx/jvaVqLjrtaUvvaTztUVsCKpEwtdOE+ZtfMwaMKp+pxsri75q/hIroMtWnnVrKXme
qaJyrNglY0vbvw/P8c04mo9zEZytP7S7iWwDDC0BVu9Dua2HRSRDOTj2t/4Q8FHiGtwl5IX6tiG/
K+tBX+k0BsiBcfILL9d6Xxb8/kwTfLeeSS5ZEfjmShe0aCD0k9RtZ52GXb8MEEleNJYubeEW48Iq
bHr4B80D+b2m1NElZ0KJDKJSfvQB2FD0b81+Z8BXG+2JT6Rxk6fgDRp00L1N2+Qpo55bSIH9SnY7
HxPRNRRaqw6l5youDx4BNCD1orV5HUjUQOqBsvsqiKum4rhJkCb5BAgqF+qJYlC/Mg68IcPmOfJc
CehIi8tU2NG3D6/blS/Tih8VTEA+St99hp5duKuRg5axInLhJF0kCBBEfWzaF6whd+GePAmHfO9d
8330VjyJL/jGZuwETlH/LC5f9Zfk+EqyKyZ3JOEPryVdK3RED/Ejuii+uui1xZforcSX+U1AyQRA
3sLaPVuuw0X7IZ7qD7RBwyX6pgB18BRXO/T5o0KL2gFPtLJuOOFD4Ka81xd/M38Q9hwuCEhnm1dr
whzaxSrH35id+FvU30PxOqgAwTO0Rhum2iZJF6t8ZVDGn9Ktti4vGFGsO29eEG3gq2wKnCguE+qI
TeKDyHggPoHNeydxJIV/cPPWUCtIa4CGFy80dhwneC8pqXCJHL8XrAPXGsnY73QgGAqQWuF9+rfJ
swfJfQA/ABjA5xNx55IfI99r9xzP8AA4oyZs9GKbTC4ihyQ45OOzl7+amFeYfmn9LVa+deVTReRR
s5HlBy15MtSLhuB0lO1B3GBCtakR9rRJ8co+Ed3HJCwBRxoQy23V+6HH9qcgba2X3XhCD1+FW9yF
KkBpIcJtowL76ZkXr5WRxsWK6ga7jU5OXp6+GrpjaDsL9QHDDb5dj7PphvYfpdF3H7xF5DMhyQto
I3y+zZP50rwRz2QrT54MEZFRyIwZmS8AvrqmD6uSstJW6J6kpBrtKdP9DtEUXAYH6pPEhzj3ZsJ7
Ne2ijWy5gGbz+B3nUUcY9E56p1lDvy1iEDcR5AH4HCIHNcs3U0fzd4vJ+FlE6VOjsk/InyRo0MXN
pw+gm3Hpju/ju8hlVK0oIlL9EOcbAa6nG8Z2cKlMl1BFZCSLAZDDWsV2LNKzJCzBHqE5IEtWIRJQ
ZYDvAFFQAJApXeF13M2/sAtiR+S3bpQxX3O9E9yDC/Kq+Bq4nAu26TXaJpfull8lZHbgfFXKyI28
Zu4uY0fSrYu8E0sQAAReHKjFTtGFOuYUbINLsL3yoADihA13fO3fs4NwFoDXxjvhlSfiz0SPcU/2
I/mCIyvhNWx2ubQfT23p8OUCZcByQBuRVaW1CW1KHMRmjzToTJbGbCVT9nHtDSjgkCA41SymtIMP
1YWsigzHWhrrzWbhrpCu2XW+pI0yGpsg3BIfFYLW3AFZ19EUttkK5UwNb3BRPA3FZ7qJJjtrdRQs
sltOHzVdiVayeeNFcrdmtGUwzG9lbC3Fbpl2Z5XlXC62+azkG/cFQG/YiP0hysWLUSjvUtDQdkLp
4CqIPWzfHDO75D7/ueXRTM1m4oS+xNJk5Ln/QxOsmihrf549/Yfb/5ArGJqFwhT5Cnpj3cTw+Kdc
wfgDJyYCOP70z7nUn8Mn9Q/ZmNnilkVaoCVbPKE/HR3qHwiMibycSxvqHflvaYLnEuyX+mh+5sjf
gDdg5BLRVPw6eqrVAnbfkMfA58WSCwM05zAHuyE4CwB0ziJY4ED5iYJFX5VH/Phn5QH5Jb7fdXai
Xai/0tEePyMmI8NDvNI3dI1mILbFbH9B7+Asn8m9YefhACFzBmN6wW4PAWlyk3WxjS4MRuroxDE/
GLdKtPLN+auM92vfSisVOjczjP24yLaCtCnu2uanwvb8L+vKz+4PZR6t/exo+f31/+Y7swKhD8Sa
19+TJPomqG54FKNNJ+/r3pkBfdMmW8Kmeo6uHiH1O/9QrLW7NqJ1w/S5CGBjJs+wotxmnm2V5Bju
mJPJ/6JM/sLG//lZqr8Lt39/lvMA8acqtq7qzCzVNF5XS+3kXYwXUtqEUwftHFfB3PJtD32wpVEe
XLsdvXmlfSJJheAnacVk79wcpYO6jk+C8ABGV8VtY9AQPhvI+nD+s3AAvGZJgbH5399d9T9/u0wF
J/Ksb5d/c/tWnVj3g8Lz5j3ZdvDGVwpFF0TXBxh4JM7VZMvs22O55ex+SK4mu5VyJYp3l/pbjA7o
qMj/sRPrkf72Wn1URDKHyUuyizefPisbSm4L1X22ZiDwQGeM7SEaV5Vuj+8tNpRhEWz7fy1r/9/P
gosThepfvjM/rRbfEzR/+jTCcUTv28xnUhB1RMvMZttNHG3GirEln1CzmqAw9Q64gFwj/AwaInJL
4D8oRl6s8EHQPkPhaiqPAT1ZKkOVTsSUUjvpTD489IRELKfJs/D/uDuv5datNG1fEbsQCfCUiCTB
nHXCIiURGSSRgaufB+6Zv23/UzXVp12yt7e3tiQGYK31vVGvr3mGNYURpKl2mPcRvxkTkNzKE5Mv
NdwNEMKYAWJUOW24AwrwK+9T7Rr5UMY0980+pLRqF5Gqronjg+RK/jaW50VYU1sBFmEP4SQvEhEg
/5jolSd1mS0hj7RXjn+S8U9R4i8JYARq48VRzYevVeTDKAKAa9hGidF+LapTwvyeuOiLmFdow9R4
xO9iIX4cUr5HK4gNog70a3xkaO9+M3vtM9CRMJszKYb5xMGL7Xx+oY6puzAhQEJLOhZTIvAOSKeU
OflPHJ9oaS/tmPOhMudVN4RjOPeHBPVzsC6hUOn8m71AConjHn19vDQmRwhey4kADcCxH5+txKUw
4SoLrcDWdvR6EqRbmmlpEsIBc1bAyHS7pH+g9jb0ZH+jaYcAudT1oSopgZRv6444+ao3miesOrEl
OYFkhTwfOzcjA4qP12illlFgahMeO4kQc6wBZsNIO0tX4CIgJgQiTtay/dqJHi+7KCG7tbkW4LLU
C0kXZCIClfCeQo2mJF46WFpHQDiUA5JUjKV6DgMaGC8UhjQ8Cjp2Kegd+XmJPycpmo1GtjgZcKCc
b8yJ81mdWL2rP0I0xZ8XsU3/zBHmcUMec37uOLULy2zzWgW6S0q8QgoHlW8SRVwniGz5Es0IS9ba
j03p01a+2eWBv4V4itSHM+/9G6NUXMDbYovdhwvkvyLXEFi3XJ/uiIMcaYPzooGRDD30SdKFYy69
gT+ceQWilEYn2dEcqAF6CklTFaEi0ekbnHuVC6fYcTFLWnO0pViZxjgy5Tj4iddsGW31R/r9Xg0n
Z90QcrN/6msGIEHxYHrtYkOWX+LWzTFJ5jJn7W6Wc25XtX3bMf7b6W2qPX2ZOEqjvr/7LzqZrgqz
lyMX9uhzqnXTvxajOwMW4xSD6G2dIEGg+ei16p9aYee7xiu400iUPuTzwI1WiG9vuhOt3qtsJ9m3
tXTJebcT5uipYjJiQ2NG67DlAmBGlmG0BXLt5ItoizTLmL87RvEZIYQjR1KMY2dKFBnQ87kKKJup
TGe0U6bEpK80I3W+G/ubOlrL8WT6aW7uWYco9SvDy63auh+fP8wB2FQMeS/Rz2q9L/1m4gaObmmz
uWLfef71LK5tgvOzI7V1/IRZsGvsbp09NhCBXmV+E8/FRW4zciZwPrBlntZZVwJUCq8Djbx/Ln5j
BCfm1nzGeMQnSWaJXlQoeAphXjtOqJ/wrk+riSN8qPdD235b8Xq8yHL0mIOjaaDbMCPut0Qq9meB
kVmrrdCsNvfCmyR0YnGoZcq9rUODGUvsMMmtM96H4HyzyU2cU5k3JRov/NEZgVfBQjtVm26W0GWY
XnWiCRML6NTNVoWnolfYShfkiix4JDwqdjGZ8VXSxJFsgmFtiY9kxdTiEKqGdHf+XrUnzSH2ITAj
kAPBpi1DnqvOZMk5hKm5tNrXooi9UekRGvE+yXP9O1nxxkF34U0BLJvLBu1vU82h6nWVW5VNM4iR
Wc2axohdvFGfyLp5wcCAPc3p7NqKqasb3v8Z9iAbdrSmgEKxJw5xlDxVovxpHsDsOWudav1Zv7dj
V3fBGKe5pVmIkAk7/BB2uiJF4iAAecJ50bD6+hnbpMwt0WVTZuFete3HRItBig8m0s5WHW1JAV7P
3OiRQ8VLPdOMZDE6fVhoyYclFZzwDfillM+JT3/Tcj2/V+NLuNHm1WxEbBxPcs8TMANXMDuvm5UO
SyAvanKfOJ9D50VuAmfaWw1P8+UN7zy980/N0bZs98+PN3FKihCyuzi/7fU9AAQDluyklSNc3qcb
SUBAVSkoMIUlF+GSlzvdv4eHknKkbbQrgcjv6vN2iViXfv4ZbAgdvdLd1hnzMgaLyFXsoPh9l7sk
2Vea28xKdTNuPVGYVaKVvTfDddlbRJwXshe/ryxkzaZhah8rP6+aSuhoFiseEY7YicaBdc8o0spR
yKuAxhNIV8a8xYtwvZQRrie6sR9N3DdrUP9ZTQhj0j4/+m2dZ5aWuHnFiJp85TiXqR3OKLUoA5tR
WJ1RqAxDlQP/wz4wxqU3Aw2UenOriAwBt5ISFB0H0iQpo5xTGc0pYRvSxCQZ9EMRMqz5lp6YZMw3
NJ8JRL/OY8FVkbi/Fj5dlZyx2w+9VZ0lo36KoSLVJ/25HUEopG3Gxz72GmQzfUCvbsvW/4uNuZ3F
C+Qx2MnYUSeqgxQBGXNb4Pr13dsPgqo731b3rdDHWQZZT4UH2X8AgEp+KFuTPowPV0/pZYzfPkvB
hKLLbvIbvo7jAz6Sftdua+6MEfjfxBhdhN6NSNMk5iDbSBPswN8E3K7U7kz+frNItYGq4GVo8RCX
BKXVu+aEjOclzOTIA4GX+lnJ5YyAV3eUr8pCt0nqa+uWD3ad7JGdq3DVECRNm0tL2WDkqho4GcUU
y5hZo6KOdgryXVLuapCt7d0YAYAYScSmnQecmGq9pX+OABt9S9bXcX+jWXzIUYZs8M9yAOa5Ly9B
cKcLoGngQ5bqN0TIeB7dji8qKumh/mqWouvP9XRXL4hsQJpHZMW6PxAiKoG1Go3FeguORvjljWiz
hq0w39OjvJNJ+pqGokmyDJZ5tbWk/dhDXRJyAiuv4XmMnEY+fB7+Jux3aFpavNItrX7zsPt+O0DR
G8F8I/bhCiNp7j4pIHuM/kKkeLzSNEsEjUIrRuRVsuyu2VOj0oOdazqZFedWMRX90EYrvxvaVqyx
M6kM9MhUHBP4nakOXFcy+sUTOApPVAY0i9uuW/gmyo3pD7lkxsQkI+ZKtdyH83hhFA+fhyJN5yrJ
qZO5RhtkuEEhxGbJIeOZrVheZPQf44VvCCYL+2XicCIawilX5ErNWUVmnGiAQr7r6Zl+cFbL8YXt
36cmfUpmnGzQY+LF5oSajZZObKpu69+MZ9GZ4aPbpqfXqXsGmyza3TKHk1HG1hNY9DNQTCUMhbXT
ljDxygJutGUyh77fQJstapN5lFLsa5eqJdO2PgbiAfvHMFLh5VFOA5pu0F3LUYmQkiFHyKJ2B7+7
dpFtme5q1QathsRQv6ODPgdLIkC5WnFys5Bw2+91ZhPZPU/nFWfZeiHvdK/47ukRpTJ9VpkperqK
jMzGRPZGU0t2v+fUFYOa9URoGoUlGCd1s19l09ZQ2QvAh3bqM9oNmos75xYrWIYobBAXXqkmDYye
3ZRCZWlOTZdC8cybQZDxPJ13gSOT0WyJBuBia2mo+EAnj1TMrBrfAaDuga39pTLriBOcKj942T6R
E6z936QgZ8gM1vgPrJ6xtLbHc9lGheikDvYarzyNttoWQ6QzWZHBTvHPguomKKgv2ZVN9H7hFDEq
L6z2jTpVeQYHfRnMSHhfKad2NrlALEYbycrXzBoqZwrCZJ1qVR7GRs9NBbamPYSjvyi93KsvDfUm
2jHMFimliSPyEcwIeTfW/dASZ+JMI9EXeQs3lAH7YwYzmUxx+ZsmSN4bOtZn0JLVnRD9ael2t5cJ
Jo0FAIm8TmPwZFlMln1nRHMogcQWqa3+iH8kMIcoJdnNWab2rBvsi1xb888e5T10Q0u8MH0h288x
3PZuuH1t5UfFZIpqF6EruvfYIiSGDF0qRJMzLqS4dlPv3WzrzBFqF73k6AivQNIyUHidClZ7FOiM
mRzGR82jZVj7EXboJs1oxjFf/e5lj1uzrhwmEHXdzCFfUftCa+Yuq7KeLuJ7cVIJjaIahTHt7ZWX
jAo3qiGtcFFY8pp0fS/baBf4b9ax+jWF7C0yZ8T129snlcYNK+Fbp+vJnpincKc/E8Y4ZQ7B2puK
8dlWOxY6RlUrgEIKtyjv0J6SzbtSGWMQ3wY/JD9LJ/2ez+LVA70yYwibhwpWVNtcg1jOehN6cpFP
ZeR89nC+DcxBvFv89o/cbCOFnW8+OdXH7FdK29Ut1pyU80Av2rDjPEtCwnVUi7oNOirXMNFLfiN2
c3wm1Xm8Ym/378W962lmB2LlJDjawE8T6JMuAKUZUxeiIcUeciV0TGNoa/qRUSgRalvMSFxuDjQV
RUOA1eJjN/3+VbotK/2OdKzK0Pvz6AnrgFOYh6Q1dzROKI5AcYN7dMJD8pOdtd3NDH9llNH+wBXC
G76Ria7JLZessDZLEYc5hPGQcU4G+2u8IoWH6157vPf6DF5kNvlSVQ5F/XA0JqFMfOY4PXbdQV9k
Tvars9y78ixwOMk9qn26xhG36mkfi9Dc0HsEVQpYDN3K1AqJ6uIgX7PUSGY809evWWMCGXk+mb/d
JZ0xA5GW9sT0MsU++KCKfYjUbUDMVVP9zSxheheNOz55Q1hIZ0Wd3hKscVZHukZjxtOfEQHgr/37
K7Vz406Ey5pvSAndM74tw8CkZ05Zxx72OlSsqUPquPP9MYXvigTm6TxGpBrMBRciYIqs1eCdsAtP
/0bU6vnUZYXIRCU+gWhUGNrj1J0y+3AaLjzcq1HiosAON5VHsTkKNQRrkpdQsMUj2RZrIp1bLtHa
VEZG/1svaWIrt/K9XGnzZPVBd09zwJQT7jpYZffsPkLIsUK1buQWMd7bCv66sMVToVocoQWEEexO
sflkk+O37SncjJyrM76W029Ql3ltkZp8oWHazublDm6IOb8ATVEMnU9zf97ghunnGiinLjDhn4bc
ShSH71WY08cHLiesK4+TMFqr+fgSSSjqEgRSzSz8IZ0kBp0pE179n9dMNFrL84if3JB4Fxz3vD4M
AwNnAS70vko+QaiD7Dz5CtiLSi8d7+Ji9vHaGPesQwp2h/i3cFO2vGBJ/zizsToXbI/DCdXHOzbA
4TsFu/EFmTsNc9bVqac6n2IaXd333XS/x9dM9vcLNSKMOUZTKgBQLu4pXNZ+/Jf5n8svANgPxnSk
UAD65D3+H/yCJCJj+jO/8L98/b/kV/oE5B6N1T87dv4kvxL/IeB2FHTClzTIAhUc83/4BfUfeGwm
JCQr6LP+YodU/yEJY0XSB8BWHhp9/h1viyT81b2L/uqvz3z8N2tLQwTPWMx7ct2GFuF4JQ7Hhn5s
gDKlLNHjjN72iUP43DKMYQk1Wt3oR09KeFzij5OIwm2Yy7E8lzSaRb7LsDkUffvUBl1VrLHRF2tm
tokRiaNZQY2MpGjTsRR57a0+fIoImU5WYmFmlCFdAiPJXC2ala/fTAx4gHXbbPQVqfgq3qcK2v8l
BsuiR9ZVfmsFfJyOGLHh4U3ix3hEhcoNMydutJxHpSvY7QmrZSa9eTX538XnGDBWqZ/87COKbkvC
OKr+0pWn8CYsepAMCiTilNVIELhP+p+4JmW913cTDgNvQPmS08FEbGb+JLOwBM27ItkPLmQpzxgX
wLjewNsVaw8ht6Mq3/Vtvq048qp68z0OB4t/mMwiQaIosJhnzXhfyOFj0vLKFhz/6nF7DjMYwTzo
TJ2h5Z0jkFI78bZo3oUlse75snTOhPdWU9uj2NF9J6wbXptGE5717aVZKVlN6UJNKMWpABGCbv2u
EmukZLZY0pEpoLdqvzqULbc3zSv1d+f/Bq8aOBKIJJCnFWa/gJGmV1jOguMba4Dy+SkDxVLBz9ti
VQyjnti740lrFpJsFXBBDfsiBaeKSCEoGvgIWUhOWF+or2uAbz+dUEajWMmY9UpMF1qJiIuK0wof
zmfyQaBRzMYMxrKeI7wpO0/BIP8aQpwpTBWFfNnpjfuOq13tC6sk7k5+iaDI11DLV4N8pn79VLwa
Vlv551sXnvQ62Y8KGHMhza/tqPdNWalgVOqMoARGlhEyjQQXSV4t/SoU0AZOOM8rhIcqRL3UTUOg
KUm/k5etxLWpFyTt1c38VWlEkdJqVv/+By+Rg8KU1FqEnwILkPB/ZV9qf6NgWeD+/vX/WiJhnkiE
J/zsf5qT/5uC1YV/DOTn4FP/b/Xqn5fI4QtkXSVuj3z7v2biCmQywRhLuoARHfHqv5N9yU/7G6H0
t8cu/42E7bSRXFGYzYEHAxvnwgSNpNUNbYr2cNloMxUlUbbSv1AyZlCT2ULM1vmQa8Cy6lLENKK+
Ceb/mCdbIBuVJA3OmA25a7vgTAcnwvtDt6G3oMGU9F7EmMlGK9awVW8ns2V/4VggXsj99jPm/bhH
GkMWH2yLj0gwsG5bIKCUwwppaAjeB0ZWQVY674xTZeXEc//cvhIv3X1OvuhI6gIla2IgYJzD8yrf
KLMgZAiFov+zXhUAnp9iNQnNAv9FNUWRqQeRfatPE5fG9jf5FjH6Wj9mxuW/4YABqrZe/xacToTK
zt6lfaqQwH6qZz76eR2y/MQJiuM+S/GVRWJ06K/SUtx/rMJC/TmEEGozqqWAxpn2ldRRHHnNsZ52
GFSrSIiYk46vz05BjNJatKxsCUNHzTdZ+EAa0SCllCO7XLNmqI0d2Q3vgfGZN46wbHC0bbuVYpQb
aorqqXQaXUYwfBU2Z9qujddKnwuWAHNTz0SvnaWuYjXUVnFOBs+zs8iekKI7TLL4gIGTHowDaGt0
R9+/nzK486RfvhsTbVoCSgyzY0nrZpMjZQ1Ut+whyXovN4unf6fP7QDIwxg91pis32jjkL8SwiVz
GJtq+1N5qVv7dsRY/9oWX81Re8D1DyPGl6q4mIJoqhYUJrGIOuxRueChpVv87oXz3lfHbF/8Dl2/
4VeE4Yo8Ec6awjTehvP3/rNV3ckidTm1EqfxskLB6ESXXD9/odzT1/6zy39ET5+3/NucivvoWwTb
hRuh9aWAkZiycP+TDRs/P/fgMuu+hABoYD0dGREINM1GZWWMToQIInFx/O2hQiLU6VyaiBvdpLZD
aSpyIk7ZZ+gp48R7GNugig5qn69iXwNtNPYboeBkHl4/tm73LydYjZk9bjCES/FMaNPgnKV1KsCw
+GacGYODMwdiz4GmCmxF+H5PLBxMuWAh3Hmtmo54enp7OiPB6ug7SItN3qoXAOQIUi1bt49ctCrF
DJcShh9SWNWt0No5wlfduWXXOnHHDA03h+Vfp7lX693CVhPnDf/V6eumupZEEbpdfa8EcA+FsCmX
cGyg0anvEqEzRVqJ/7GcCuTfUIA1DOoAJJNX7Mi67SMyJbArWsjMklJtaWpIDQwJBzowOJJqeBHR
xKwWt4cXw2RUGOHLbl9mMpqHK/m2RHs64sadTLmzm2d8Dw5j53UKDoOQW3MjXu3v9BTZH+eDjJBg
Bm4wgq6HpkPgBJmmOdJtTj0aceZHmu3QDkNLgpDgdk1MDd1aYi66eXmJwml5UfcLdS+uhe14uUAu
vww8AgvR/0pLDZ+nKdNIymQfBsaglafVbsoqcUSUT5TGl7Qsbb0lRscRefv4gZeh0ZbsAGELMvsd
ANBtWTEBelCFN/nU7L8DYtGIvR+WyzcE4mSKfn3MAQDZmcAnPvnXyCrPwFUgxvMGX1UuUN5oNOIp
9tje4RATgpbM8cdQ2NYnRjcx/kjbnipcLTHKY1KdusSVxV1GwoM9/q12BQkz2jq1Xltx8uAGlY7c
gUvOp+s3ellsNHQ+EN5golofygwpu6KPcVfLbjVy80eN1VXbDR/TX66mocDK8ZfOzUMLnflm/TM+
qaUF47/k+FANci/WG+UZr5Q5QUD3KjC6bQBFHSfbyXWElo4e1Ikrr8nsnqWn9yybAWH2nNHyA+2I
KvcDOJCVrnqv4tmt6IRmI4gpXHKJThq54uA5GpoKppibElcIHAmfXAoejl2Hhb5aZ4FbfjyBdMti
XeHB42HiBI2Xk0OcEf9hUjSO0FUwpFOJrholAJDFkvPje6aCjKoDRC3pRq5iGsUxEKt21U3ldTFn
L2hWwpI3iSx4eGqfTmdcVlQuxquxeCBxhezjZ0dTEYkO4DmAL2EZWy8pXL/Da0MoVyJbrOzg/WS/
TdMPXDCoA9wkbBdUl/LdcL2efNWKVlCHQgUDbUH8Aopik72jzuXNHxrG4BOmGdpdRJisyhkiIQjx
fYPel8YuU97KW86OfC+vp+uRocApdfoK1TOLaDs9sNbHc+2BbJbl9o8SvupIMR9JoDHtGXDV0+oI
NLxPv9gQCgdfJzoC+fw5Itp7gAoN5Xfkt8Ip7/3t69cf6vNuWKYVM21mgY3sD57B8b9I5m0p3ftF
zvnwv1Avmfx+G9k4DCY2MUohjbxmtCZO+8xysQi3s2GBH4rdCyiL5ldeNJTqvdd47b9uyi9ptHh+
k7O0yRYxZH7w6Dbjg7ySV8mZw3hx7Z3eCem167fFN9pn9KQhPOc3fzBvLmW3Hn0BMHnZiVf4wAvI
P6DRvKJAzfC8nOt9rgqu5AxGDoJN7qpp0tI0h75eZ5G9kc+fFbasLG+zt30byvE0Lu0ViVRE8Ds6
db/Dy/Kbymegl/XrdsES3Mlk4o9hLpA+MBaC7NaZ+6ndnDwPHLSaxRW+ZucfnRF04vlLNsUXu/zo
gWPPIfFyjerhkcLc69Nk36m8Cck6xIKffsVfhNeye9KqCP7Mf3svlqC75UUSgbh4/FGzRM8fwwP8
qovuqJ1fX8T4b8MtVu6v17J1U2e0QrfMSU3HjMHZBeT5kRq7eDnyp7P2/PmlrZCtpDn2XBqyy0/j
Fwsq9Y20one+Bdg4UgVSrOESbWETy1/mLnvzI3kQWvOLafunu6KeZgl9wFEqBxJYPtxEdMXRNTnr
naH5DpH4abIE1cY9usbKtx6DWpOpaL3QP+OgkXN7LJ2iu+8hQW2NjI/GncxHVkDno3xDe44ci7sH
FTTcgEL1o6OTur6FJWI7Rq0G/wrlDqOLgB7Xhw79q6/9Q7DyDzF9p/feQesM134RIelzKHVOAzPp
4m+sa3lKVv5GuWDnMzUWXtjGYBuaogpQS9m7QkcchQEBGt/311DZh658AWCY2rgp+1/jtVYW5bKk
7p3bHRfjGxmxEXzhR8TnUhOywOL75jV4ueNqFczfS+HMJ4BI38vgq3sQo+6+j28OhZwLAMxY7e13
h5ya2oZFpK7QB2fHTph258zpzoOjcXRFQsffRlULN4y8NoIEMEIa5/mZz0xFIpT4RrpGoVxOpQW9
13s3+5IwQNZHzJTv8ZnIzHe9blWzUGcqOQ5fIjfqCCvpuv7lc9mXSvrF4wYAuL1RDMG6tAXMpP2N
wjOBhAAevkisnimUZwXQ7iwf5fGehrmb19DANCHO2KD/ZqRMUw0z6AtPgE8xuq3+VvvgjUJ/Wso2
6XZJ4hijBgstrD7/i931i2hBPPzB7KO6UoaSMEfGVA5/qfyS1gElp2g6vvRmE9Umf1gJCA/E3yHm
5hfzKfg1R0vurv3t0S7naJy7YJpy9Mc0hDfkF12aAWTrkZ1W46zhbsIQrrXkMqErt+rVULio03Qx
ozHydUUF2sW73reVmxNNMYzJy9viM8usGJOX+ZG+1d/RHIamPGqEXDz3ZGdPE6t2hsJGAYg/ip5D
fySpJ5Z+1h/9Mf/igRr6g8eZbTHs1ksV78rYkTikPWreeCQZC1rlgE/rZc2EtQolI2+nzWd+e31H
XpzbesR5g6fitutupx3oaTo259FVouOVOj4w7s+0Ot8q74ayalagBFK+MCWyObp4yBRAqwrVDvcJ
IQVzdAHYvhIcPCPhouLnCfJTiQ6+WI+SSxOcdLJYHKFxX+9lH3KgvIudKfbL3PoEqE2CZUmfOyEH
5BlopsS81WwoaFfDX3ULyUtW7b4N9qq2kbY8X9TqKqiRoz+G//D8k0UsGbwAWMe/gP1hCjA0DaQ3
qd5TMC0qF6R+Uf3I9xSfBuojFpbUbkOjLIb3jiIGQ713s4+NNC3RyH4Aef+w4QQLiclhnm3L8SoH
RK7Ue6rPS6dj/SaCaWB7JCtF4rOP7WDKB/qc8ne84JQxuIKzeb1Ezs/h+zjYmbPBbq2PDJooz3HE
4d30z9k39kUES+03PvQBq58nC8J7c6vnIC95+PPhfkh5ba0b41uFqR/RG5wRhoqbxZkc++JaWna1
WWGDmHY7lQPZxBPfUzEblHNvNtiHsovP4YN/z+WV8+h/MFSjEHwkY/UVB/wDYfufVMH/S4K2JPzd
TPz/f/2/oBoCt4cmIvAVxPLaX6OaKCMRAKVBrgFlALr/hWZLoijJdL6JfB7f8L/U8qQ46QJRTYKg
/DN4+9+BatQ/kJg/y8WBs//01Em5Bcn5k/S3TanWSRTsQkT4zdGrr3HXKr0dx/P21lqTHNCW8i9G
dvrP1YcusEmRrmSkX91vgoQ18pq5ts69eCU8X3cZe+53jI138g0ZHnEk6gjBPgyfLtjZEXNqkK/V
SXlmh/ehP0SjYzlDAkzQlak8J+E0uVYIbpHg+SvpxP9wbo82n5VGENpuPC+R+MhkyZDr7Y0g+RJH
bw8EIU6/4s/zQ57g9dFzBxi+q5xIvod91GzpiudNHWN24QgWPGFz3hVKS/JaDE6kzQvbikGXMxgp
H8i1mTbzkqOVvyR3xhSWkJevr8Ih4KUbhkB/NVmXsRdD2LWmUP/gmkl+WQ7Rn09m1Cqwp7M2Vht1
NB3IS+mImKRYvG6mdo2OMpjJm6fThYatPxm3eop4GSmfDF8TaUqe4juyMSKivLHGXmH0018y+zmO
ucrsO0XPSJcrh+9D7Yi0OItOyBQ6MfCqao9wHqz1uewNIUqTh7joF+2CPJ4DYeUaMXH5IsTIMFqL
xUXfSuSCMjtjKF2pOjjtyofPlkVyZTAdK4bCEB8dkatFu/Cnop4xRzM9FUviGncJ8LSYnz+N23ce
ciqA/p78hnj6WvpbWOgXgRwMKfDkbBLNk2JqFL630BQ25VQzNKOyG/R68QxCEre5hrgSCpXhojdG
OCXN8JDOCm9QxEDZmjxF40P9crTDNLiLdvUpv3cmilf5GeyUS36Cgr0MWEgwOohbCfYTj+qQFMIu
LBxI3nlPkdR1BLpTM0xHhOHVupEgINhqKWAUhj4As9wOmYvexnjTi5w/kSnJH2zTZqjN5HZNBRXG
wbyzUBGSgjMEQtUWsSbsu6Sz//HrbRPYvD4lE286TZfIQm7XNFjEYH7sFqa+uC1usABXMZlpp5Ed
oDcNV9VPsaHWQbx/ruwsnA5O6p3fsL+8ruz1fHFpyMOfgKxAzC80CgpzvipYDCrUypoLNY3pbrmr
VxV7FMZVNKMJYsFmTR8VESoF9o2tfwFvm49dVJb2ULXbWyRHzmKIZESp5R2KFlWASvoN0KQKG/E9
Hi21ZI6s84eIkrt//Rza+3tHtjuU82eTXvMdWO3mdZ2c1GO9rbd0Uy7e8/KLIxDADu4E9j6Oby15
P3DXI64FUpoH8dmQm0+ZNe8n8gVSobXp6Ee+6hZa3p/XedFf2ytRvPRtPDIuQjs8Y9Vb3e4Yi5fJ
hUrQecXKlMzeGIclp7Dg5pe3peRkXsfqk3k0hG+l+duT5ijn5u8ZEc+0Hl9i0YiWt5W24RY9Fjfy
vrzoV5X3/WjHqX9Ggpbz+k+O0BjCCRUgf3Jnx6Lyf+cTQnX+jcP9+9f/a9cbw3ywe42HsGP1r+Vc
Gpa0Ifr4/+Vk/GvXk0VtjK1MYX+DDf3LrscmKfJNqRwYyxja/p1dDx7l7z4etr0/PXZqd/+67YXU
8E7k6Ebvz+INID5tRy9DoQBOVh+dDFIBEbaQhd8bC0NnqArKF70jPwBpzm0JifCRtp3YeJ9+DZ5I
gJgvbNOhrR5ZtYZob1pg9AaQD2eTghi+bwK4+/pcf3SEv2PKS3ALR7O8oEJhGne/VeTK0ngh5kyC
g2wUZVSas5iZ4o1TOf2whFjcuT2oqaImUAdRy4KrvEETs5M3CnoYzfMfBZrakTtyhw0Z2e0ew84p
PKGu4MzLen+RcO9yDO83tf3BR02VOIkWYEvSnXTySc3cnyrzV0bMoBFwCD4Bl0l30StWwl05fXYR
gsUff1Gssk10LQ/dPT8EV+HExozA9PacgBlRGHix9bk+j37Sne9KRrwbP8dPYjU4VxNps8EeMrlk
h+ZEdAf/aLlJ4miNCQjxVYvIEqGlKUTGIliOFUdi90Rl7mybmyFfC3dYKwJnZL+sj1XapFs5DYLB
mECOYMZCIBvsYYqzpP506CdFEPfBXe7djn+AqPv+j492I+x0nDctB+fMK57h3bdeTrtIj/WiPM/i
ZU4BcQthgcaDvD9AJg23DNEiBIDgYrgz0gDnFfn0/Q18x1uuUfI7lfdEYAhErLM2dc6LEz6Jgv1B
apc0jrnDS9jcQ3p7OBho9awIQQBxAhocB67xYyTYnWAI3cx/ggOyObzZP3JmNNqUvlrqBcttvUy7
37Ykg3iaf4lLPu7BIkASPuj7P7P3PXj/IsLHUJ8eylN6oAURlST9F398yIgEMVxjIyBey0wIeAJb
sAMrtGPRiU/KtjRLFHeNkZuRF3nVPPACsNxmqFi/vDp34o7ssaUbwzsQORXLZuU2C3+wNyYd1eOm
5v/q0rF5uXpzajhRPW47f10tEmdbLPhwVbKc5Jk8EzfIwfvNEPD0WrzcdJEuxFlNRBuADg0jJIcx
9+P+ggPv2IsMfm0/IAdT8PKbspD3/nPinojQdF7uC1GYyKX/WiirVh10wZVdjqZo1Yc/k2eMOjzw
4YYQHJmSqWX9LeMEEE3B+aROmloIDBNPZefwV9p6hAEx96KDv5t09gtRIbJp4Rlym7xRSvAhPKlI
GgH6QNUjzhz98RXRIVzdtp/T5zRZT5B569thT1LX9E4NF8Jwt2HD3w8HanH9nkyH13b826KxNUmx
B5Gj1B3SYSwt0jJj1wxNv53ir6GQXmoXdfmIhFO76zbKBigtPgb7aJ/tVVdOgPESTI5L4F7Uw70r
ycuk2gZYT0bRLugWk6l2IDHq83aJ49qn+5yEQQINSYhBBPxy3m86uGV0v/MuPLQFulJjtK8QuFcg
Cp2deMmsjLwUdejomqGu03AaHOSHnKJyw/GdIjWoV7elgB4TIgL9t4li02imE9O38b5MTBgRAy85
w0GVbUq7J5abABEL84btP0DX4BukDMy5IHUY/HsmRPO2csTbmpEhJ42e8/tvioia+Av9HsV2BWJe
Q+l9Tu301SRmg5Kzdd++c+vdVt31JHrMRA75QXmhXPXtkbpn8gOHWExx7KQccXJ9hfI1I2UET0Ni
To5gCLuxqXtkPP74S23nH8dXWtJWAM74kiCiRO1bgaS5NTgUmabtdOy9/ou782pqXNvW9i/SLuVw
ays422Aw4UYFNChZ2Yq//nvU6+xqlpsP6tye2r1XAR08LUtzjvGON0SbAE0MedW1v7gI9gj2DiKK
tDdAbFJ5Dcx6ApdnmHslDJ59EjFm49EEqmFYTTcezVeDii0lWXAWG30ibGQmcEjxKZ5X8bRgYzHd
GhL/gxFtAsJkIFIrvARScM7RR33jNffN9i65ad4n8DVjOMHUsvSAuZ1oRRzQZGcK8XT6P8Audxfk
3nXtKQDggPXKQllPf6++L714P/0vRCZV3kgDeisEXxDHhwlA2IQvl49hb22x9HjuHoPKnmWwHFf4
BNBDEV0JV2XAZ3ZVOOl5XmhgHfDEGT3Y/qK/IRP8bOOlbutA+/McEmQ0F4/8EePslITCIyYSVyXx
PXgRDls1srMF1hAMSbbDftydo6Uuvr+V5TICzC76vTA+oRsAkTsGG15q2DNKZDDh5o/8Z7wBm+db
sHlOIRol9H3PMlvJczuvHzEOydhEaGhmys1DtMxNr8Ev5hjjgvQBN8oz2RMA67dYh/zzRS3Zb7Xw
HHYsf6aXywZKjafmd/IeiuZGP0KMzopqrpr7fnX+yD4qprDGnIFJtFRuMrLopOkrbR1VS7+06Sq6
N5/Nlv1pYocqnii4/DxnsF07mMYwbwGqbh5bPG1rJz61kyhnJr5BbmIRL5OdSzMDVmacwIyCL1rJ
y1I7xEoX2UhoM5EZBjdFvwM1oJmLKAdu6KsuycJsylnBRGhpQFpWHesmztci00zMkWq3ISBq0nu1
jJ+4KEv+bcIzqgW2M1LqhC/nU2ksVIxnmxl9/2RTMxO5zOWc6SoL0gV3HJdFccLGRt+nm+5RqlzQ
cnbXakHHh5kz3CRz8JIVk2dVQFderzbjKrpTUEtgUOu2noBkbSussl04znU01EjvPG2SH844+9xs
QpujPe4cxX1FI3kqrF1Jow0FIFnwRYvMAKsKF84tljmKp3ZrlpZUNjzcSYCFnuF8YlH9vJ+Lb2gX
udCxOE24ME2pqyX/BG8In8VkJScHOATl83gro5475t6lnqv0bU+B52HuetsdJi2XTxKY/YZ5Op6v
6p16p4ESC8/JxnrmH88kj1GZ9iyc5F/CvImdyLOQqctLaKxLdhkblmxzF2H5spFOpBU3SzoxiA1o
HyzY9mhI8xYsYk+vqtGQ7igvdimKmg+atNEB/XPONL/VCxnOGB8x2kTNyGEv41uwClAP3tCwQ3k+
49/C8G+S3wk344foggaKLoI4M3+CBcwMsEP9F+tcpxuf4+iIdIS8QGt2qp38JWJgPzEZ7qANIAas
Tk+gmvxhfVL1VeVv6Rr89RplWb04Q+ejgTy1hNUuLa9AzdJs+nIS4OCeawDIK/ENeA97gG0xwUG5
72XMbPGwF9kxN70OwjtLztOuIbwbzNnR/s7kcpFlu0R1hHtrKwe29Zx367BlK5Fwm8W/yEcYq8D3
ralT9wX22xYzXD+/SzbmeCHBxKY2ezSP4al51PebOLUZ1Tw4BuwI9TG9y3bZbXEbrqsVMCxzTNHW
6V2Zoa7K5XmXLgFjYSTX7sxfGHPPd0GlaujlTr4TSIpJ7zDb9ekRVohTbyd7VnXdgC+9Z7vyyVxH
yeSVOjlsmrWdkS07YbPdvnSZnTsmjp8wsnXXgW3Pn8HpU2DLIyMBcy4iyNbYRW6c1ppfdgpmnzuG
BMLoaHPlNMEI8IoW/L17VEP2ZLmKOnQXMEHAyVSkrrNO0D2YOGDCap1wfn3CKNY68Z32kuy5KgfT
5XfNBYg3qlR/PfkEdbOIr8rGmRZc8jiK4BeYpNJ0MAuZzFJ7JPhAY3t1wVwDZLpDfnUTUEWajKL6
LVq5FbB6vmeLP1rUk4wqSCyY8t7mxXxy3+RitDgK2tg0H0uAAEwb0OfOsmDuEzFEX69B93JVaTKZ
SNAE4Ped/F9uxeH6QeUzaIsljcYZlPi7dBl5wor/1Yr//ff/tOKGZKnYwCjEZeONAmf6E1dwSrLR
dX3Ku/6NTf9pxWUZyqIp4nHJeiafi//atQBA07rLBv+mQUeOk8v/gitIcu8XVME/b12Vr/jUiXoZ
Lmc/Exdwgh9VCAqY4h2NYz0RH7AyjE60ryOaSDj/pFntx0dM97Bwz5bYVIpQGN7EOU0ZhD+koTD9
8JkU9phBStO/1X0gi4s5N4GAW9fEXlhAylJFewK2wqM1vMktjudRfBJbR8HAuN1egnVYkzPya0Bv
1iuuL6XEm6SzifZWyttA2AFQj/xZS/2VvicmogNgWhBAYR7KWDHwbYhhVDInbSN/7x+mb44wF6i0
yFCs9UPUOTiG4/s9Z8BfICvFcMMjTTG2W3VRdw4lHWmDAAEDbmtzfjC1oWdsFbdlYnNG6doDP+Q9
Udb7/hO8b6TvInZVhBFU93Vh40DLjLjQbJ6yaaaMEheq0UNbbHjamAgjsKU8VyjSpWXauAPG4LYq
OibGGST3rs8Xqk/OhRmMZeUGI5KsI+13FrxWnIyGoM+iMwbmPa7Jg9Pj6CmIFP6gbU2O7l1JZ3L3
xq+gjuaT8Mo1m43GQXcwQQcY67d77VU/qXOcMDqnf7v4s+CWriqlKDnxj5jPUbLtKle4eHX+K0Qi
BKXAOkaaTV+EdCrGjus55Bv89P0DOOu9fxB2F94lcPsSS5V16NtjbotAjDD/7q1bk9AEYZe+/8Zo
+RD4xPg0oLnzQdHjB8/A1cvSq7tF9AwXhe/orcp36HITgs2XKm4HeX/DlCAB0tTnhbEKcMdcSa8G
v/FuHmpUZCQ6PATP2Ayucy/fpu8gwe1r+4pIkLQL3n+aexmArbOFH4jFAFLh5LY8Lzo06wRA3k0z
AHEZFGsAef02PRMZv0bRltxWo9tupORewjWxWCOifqGjGkhswbi5Y+qc43X5ZmV7gAkydC4H/wSS
A1pRPFkb/6XAs+1Cbu9MPyULN+FOP1Foqqv6VkNgzzjm7pXna4UrerdrD+bLiPuOf8JDD5P5FC8H
y00xhD90t8m6u91zY88Rd7WHcSlFtoFQfifpDgnZFMCIEk5pulYiO1n3R/+URV5P7XEap4OlXMTd
rP31qmwmS9R6R5rd/AJ6VO6gzQuP7cbHIrCeMf2dEXtBD4jVPdRdAYqMTkEMgfitOW2bU3d6rici
KkJV7iYAKVSVdzDFbpsbOK6vl2OxN14Rnw53kaO9jue7GHrQcNOXqJkdGqfErrf0Quqi0Wz4StQH
I8AYvFTi307R8kHc+wuc19w3jv8GD3ePMjt2wgcvW5uwe5slvGPFCuyqXNfhWnphNGLWUOpF2nhm
RQA5THxIQxoOFrOVmsBmWnps7O5keV7gOYN/O3L388oK4LwcJChqy4aPms+5v0ciyvsRvCKjOZ++
KLV5YdnZQLIhNaGTlstxN6EB2UKbfDhybe67xOydQ1fmVVWFGp3qh1mICMG03uDT5mJ366CHfAt3
5UZ+e8JdRO/XOgJPEWLyWqNG3l1OaoKAGHnWCruLp6BZlRSSO9AkCSKny59J74qX6FC9tHj3JYfz
bbE736quaKeH+i79Ve261A0KuoKVWN+I4/EcuIynsmOcIUBZdy3F7iQo3HU+sUTOOPmrE5k9vtR3
0kncWOV8MpIQbQnt8owO9Jb9YI6TBTO+E3Kr8aW50yiX0vkcm/RVvTQ+8juoETuLZqHehLfFi3AT
HLhyjyHCRH6gUczRtm3qZc1fkEc3XOQHBUeJ+o5lEqPBC06I2OS1nh/yvbyBN7Zg4oJT/mSa0RyY
yM1lOLquuslF9yzO8WJ0O2tBtmy3NF0d3/lqFy5SZHH5HeZEy4gyvMYXAh64xJCIEwlb5QDbjcam
p6H54QOI7koQAHrRj2nGpb5NtKDJMMPfo+HpMZDgz1GshuKyDG31jX8EihjcavCamdgf+V2TBgnl
JbS9AhWyD9Swj2AdaR78kBs8Pv/p1V2U3lhVlnacYLuwoW+0SB+7SZfKigIOL2Bslt+01VO9Qd85
tRfhtkq4nuAafIfPjK9s8KphxJZgIzLYg22sODCRr3+Uowuw2Ig7PObP0/Zk9y9qNOtfNPR849Eo
PvpGBPGpXSysejhfCtvVYgRLltA2x29dBNWcF/xVtOk8wCEBPu085txDrcgENr2RsMWa6D8QfwrZ
9LJnasacrkCcXRobrhaOgLCWzjSOeKOaAjzhMCZKZlTnA31gGahOqi5FQkckftxrD2J6MymHkj3k
o3gFF28m98GMHw38lCNXJqSYM9JWRxuGE1SowAJfdyby9GBD0FlY79PkbKLaVM/YgewvRBHI6/Zd
XFTbEIfDYltsF+HNsIZh/QAVdR/ZLHCyfrTciZkqHDLcHgd4M8PrB27xMG7Qwj5l3gfz4sA9d0vQ
U0uYKFb89B2zySOEK34BvfJLfJVfi3v5YRKOAuJ5OuKb5xSf/cs9YwMlgO/DnA3eFN9PXCqGn/Cw
9Nd4xW8f4fOkR/WhmteYq3ikrv3fJXdQ9PJLEjEelGBMyD/U1hAx/l1bf/H3/6e2NvT/qGjbZFP/
R4YzTZH+p7bmt3Sd5Ea0NL/FiP+tq9X/kL6FP6GmEZtGeBd1/H/ravU/U8qwbirIKf9hivwv6mrp
CxtAFoA7o6UrKknBvNBnXsclS6KgzbtwgXAithZlcVCgHa4Vfw7T2pTsC9qXFj04npr2p2bkCwdC
eXIY/EwpmS4Y9BQZ6RPdjPS74v9EKWnFiyaYURkukM4QsWQ0XoC7Sic6oYE7w8pkjmXZBOIwDot3
7L0iNmuWx3FvLHH1w8tPff5+RcoXF+NfK5r87z6tSKqVIT5PKzL2F3wRKgrYuUVG0LGZrCrCN741
yAkDAlO9ErMFqHEW8IFryTeYGDEs8MXtpbypAXWVZZov2LHYqeAnZjcgVYVH5fz9itWvryGUpCn8
WUGZ9e8Vp0Ebl4NfhQvtAh61FB60en3Oli01CO4rcbHysQJo7XIFaYYqHH2SsLHuYKcbg9uklDgi
GclejzUKPsTI0tkpcIQrsMdeWVDJC3PeKSiV4g3uRDqnt8+8ADr7Wh/e0vJBxfr5+zckXbd5/9wU
CIY1XEl5Dq/aPG1Iz32qFSGBYZ6UbzFPNwOQCIzMD02D47zXc3GXk4pfXTa4J+Sr7xegfX0P/FnA
FdEpi5JyCDquaF7NTsIiAJUesbBfRIQQYzSU70lKQK1kcvwNLvVaQKv0PmR2m+7zk0q2UY7xkRMf
uG+4lF2zTSfWurCp6lek5tKHAbSxm2v3RoUp2zY1vbLB6wiyLXWnbmuCK1t4pjCzA0InJv78liku
pFgrdr5/ozpctC8evz9vdPokPt3saSWmWlvzRjNAdsP2yV4BMMSpDouGX7gufchcafLPAIJetSOp
ACwqmuzwAAmTYq4RV0dXUovztnAMbpWKng42KhQeLHeeBRLcclppe0ryhIVbSo5/wTp8num34fmJ
kVQirXtlq0irilymdFhTWWbnY2Ld98xlXmMcSBmXFTtrUivPsTYXrJ3BrEfAk6XG8Phy3yrHi/WR
Fhxhw+33F+f/szf9uThXO4FcXzI9z+m3Q6bPCyQIKJ8mYVA29jPJeomp7mB3rVsan3O9HlcavmGW
ExFQMIvv8Rj6fjnK9HJ/b5V/lnP1mKNnr9NO4KlA9yMCzhtwezNX/1BFL9fXSvVoEj7+3u7LfhVg
T4ITWvVoDEuJGD4InAdwzGAf4zGDdehzqGPZQcwnw/a5BHyKOAxHDaOf/fbR+H7h6k+P88Sv+HST
CXGiqVHAjsrCC4RW5S+rXojqiuIOuyF2JL5NdbukvI7cunV8VA7WrqCILVytwLjbxiPChMiXOthV
BYJ7NkB2sYmEcBu4Gl5DPGu4o7wV4kHCCobhrTsGc3Txjf7WyHYbuC2iA9mR/Z8+k2vt6tVOZV1p
V5OzHp+RWoeLemUt0hcZoxsTlvCN+NGlHgPKGOr2ruuZXO/hhFSHAlj0V9CvIxGy8ayqXfHiTMFU
2R18YwNjSkamYQIA8NOD/sOONtFlPn8GhtxESMVZqLK3ShvXzNGaMBwlWrexF4lbMz1I1UIxFtHg
iDzOBE4AXcCZx+hYtmU6LYHEkmUlrKFcxwUPRLOM4Z8IDN87iNQ2Tp5sA6E22hY4DBtJ2o8zqQPt
H+YQH/FgVeSZ3twmtLOdy5BSK0tMU/HywhOh5hAVrT23YEkA5BJKQg0hX8BgcYlMoetcvCnZ/3D+
sn4oQKQJ0/zusbKutsAqkC+yn3NluCK9fCtvqcqBtC/dQtLmQr7N/K01BWd6F0Jy4IXjOSLgE+8C
VOjmRtC2xmVnuSoGmOONGYMVbSgPOgxb1ZXIPPHiduIyYnpjPkObzt6B+0Xl1KIC1e559zqkwcqV
mOXj+kZa6Xk/5eMx/zHW6G+5+31Y3PJK50aywrnMGAGzhNllYnCr8CXuA+YGk1BDtI2WAQdGSn7k
tuT7ToPWQYLGdlTftHsL9QrhVOE9QGkREF7t+WsCJiKQg3ERxpBLMTbTvEaGYcv0GzI6By7xqBgF
kcLIdAhdQjtsKXRCpvg97AGv01cadKC+WXy/XSjTrfjXPgcNSzcolU39GuTNtCosmjzlVoWNkb+H
6kaXV+C5VTfraP4rh3uJi19qU/rhWQNi4zNp0GexgcUug1ZsZ6wpxGJhDg8SuaoMsRhjBj1W1So6
6lcskmC1/7DqL28jycBFXMfUHLfzfz9gehNaitGSJIbGFNQ5iKfNTGhOerTrRzux4NU6Sun4/dI3
HbIcxX5JJal2c1ikbXAjm3cEnpg7SfLidE3BmODq5DD6Y+uj0IGUgS25IYI2MLoWLnt0k9+/gclk
5YvL/ucNTFXmp126vkRhFU2XHUsrYnu6bLrhL7JjHuA449HaEqSxIYsP8U//04vLX+6jn67eVQdS
x7UVXzJevKSbrR4z0FxM0JE1lpwPDNaBMMbncQo3ycojhYaCaE7F4tpRURAL3veXwviyoMYNHqa9
qEyN4L8vhdhoOU1SQlMSYcS749nDLhrGDdW0QBKiZfsEu28ur+ZTR420F+0GiByAOezdANaUZwwL
/Lx62WG792G6SPPkXokfjZogi+KelqIWyaxB4DONDemv9PoR5kkkEmVha5IHcB7szbW+1pk5wutQ
Dt1waypL+Cyo+DlEU9oRy2nokwgP/KUgiQvmDDftCJVc4qn+WuAP6cZNZm4wQfz+4mhfflR/Ls71
kVePmSnlMReHjT1jZ3MsAdcYAGIJ32PxcG5WasIFYvfAiboRXORrkfQAOeBhCUWojhZ9c2R8UcL6
Azi9Y6O3ngAn2AslODsgnYQndXNF95DYcUzgNRXfksaR6F7fwRC+6ThhMLQ5O01JTpbTZT/sP/KX
NTGWF0QCGIbGf//96Y+17htdHU1vcDaciLQ6pupR4GFGI+cUGvp8kGOeZjW2UQgAxZn46J3nKTSH
eaUepWYfo6Us3BFATsXWzTh9/wlIX96eGuxXBa6qqOtXT6qeppUaJOBhDHsZq0ZebZ5Cf6KWVCt2
5YvldNIP29vXu8On17x6QFW5yJVg+tRFSJYYRBDn1RBCdZ40uS17mwvzB+uuSrerxs6LH8qXrzvC
Ty8/lTefNqcQ9nDeNbxleHkRlhiMvbK1tkmbPX4M1SubE5Aqm3tDIUVI1/sPV3x64P86kjSUN+zh
MlnqVy8v1KE/NE0QLhLc3dZs7GG0F3I7fJsAgahw8REg6qeASUmaa0lI73IwMor0n4qVayby73Lz
0zqubk2xOZtda4XhosPVeUcWHfOiCFYeND2UyNhL6xJDOahZLGfdmMCDOA38arPbPr1Nkh9yGTCJ
+eGyXJVOZs6gWE1ZzrSSCGzATrqNojoU+QZBfvDRNlXgGNltOzzWBkVwxcLXIRUxJ+IrgXGM82IS
tkucn+AVOwI+08aSKr3AsW8NbGki44b05TvmkvoTJa8JND0VaOiMNNt/H8o3uu6QYNz33kR1P790
no8Ag+kQEw59huOvz5i3mMkQQ5Vs28FbY+O1LscELR63rvTIYC8ZVnyAmFQkwYsiAo1C6rkg/xQe
sTWb9abLiG4w0PfuiEa+xITm/pIuu9zghGcSTEWIoX1/zIm++UWbT0QTvaoc3kbdg2bOL+TSinfS
QKXnlqVd3NMEA3fra9ydezdsDlRfmEFb8yjby9AqqP+fEmz+FFsU8R2Ab+36T8MvaEolQ5HLpgls
k6hEOLyBBzIjqFsOH6nGMBnKFkGPRMoBUmPHibOyDyPD1vvV5B/iO2kEo/ElKVZJg3OtvpK2l2iZ
dqQ0HDLmDYqyDJl0BVva2Cg8oHaVEi/EJVHzupAM1oRkhnWk34roEylVEMozpiYoKNpDUzY7l8Qg
nr7+8oqWw8zf4HWqHp9pGmys+GQ273LoYoQDlMIUa/q1e9TeLPbPFdUEHQfVd9F4Z2LDq3V8sVvh
WUr3WfaS8kl2l10tbPBQqOuPmGJ0FGYZdF1hrYNyxfZF+eGMk748Aj49Z1Ox92m7KeRzpcc6R4Al
z7VqCSBT56fMXNDh5KZT6wvCzGOMcHFLDJ1evql4P4HN6Pv7fUf5Gp8hIseQcKPTjN+//2khgVKN
8Sj4wUKkGuiJYODgcy/KRu3tMbsbZURd4vO5cWqSElG3M3LmVoF0rqNqQeHe3QWhPMe1hqSr8Ax3
8aZVPU1B2kUhCZW8WQTqjsImfDNjL4GlPS7b5LHX/a2avhhdQlzzvH0oMHsjLQliVUbcmBPJG51Y
NEI/NvpddHkKMrIIzvMaqpW5R/OVeJ3hNDd+uamJ3CI3EDfR1SWAEeVo5t4/icLCiOdQl43sMBmH
Q50lSB4yr+kJFpIpXvOiPFso3s6w2T2xwLe9eO3wlFiRUgWtXllCgxfOt4wMKYjFJ2HXeQQ5zAVM
4ohLxL87e4gfoKmusGgVgANiL7unRXdD5kPmU6wgBbZTtP6U3kO81uunPuxmueC1DITIcChjsgTv
hgKTogkiQUII3jBR/oAc5A20knKb/VLRoPk7ARCGdkTA05iw+xmGFYy3SVnFNFSeKkYAo8l2Bc4z
mxrHJmmNrx1qCu70O4zVm27RwTeshgEdIIC3Kdh+BELsiAy0cAl/SWmga54Z00D3ABej2ZaCh4tb
vWHUqW+zmzOmIM0ACXEEPoDVzuywr/dysCMJd1b0z5X0lGe3kMKhcRdQHmH2zPRoO4XO01Vjo0+6
xEMmzc8fQFmMSkE3GSiSLGh453wVCNgtQTquFn3h0VeJlBr35+JQpEdfsKddHP+85DHMN2Ppgt0l
OP4r56kigPt5gQnYO8i6qJdVb3pucZsa5tUyUFYSLgEjvHsG0AKK5+AoCEt2BzNeyMaq7zzMVlmw
XC18361giqSxDXIIg1Eq17oFbRZaqVPk60QiS3H87aARis4QPymT2lLfC6SvBHMGhw3aBfUZD07t
fahtKbV9Wmhh25FrwIFZeXIGdSHBTEV+6u4TR47XouGYSKjlm0x3A4NsO4WIGng8mBzG6C0zWksB
9qxRPEc+2aPBU4WB4sCVHF99oJsifm2wGMwfEhyzykUCW3uECJpenIQJJA76l/fTSbNN6Cx+h3Wv
5FSj4IhDuTEN148WiDxiR982puLoDPVRC8YCo1GebbtgzN2Ic0vbNPmDrj+V+vMoLM1scUnwvY8I
1X4t/cAx47sSGl3TbSbKU2BnXopfjG9z3n6/PX29TX7ana76pMYwLrDBrGBRqy7QUUrKW3Jmkj7n
ts94GoXZdJx2pjcZYmR2oy+tbotWSd/9sJCp/vqrPtNN9GPMxGRNvK5Oiyiv5FELFr1kx5eVD2en
QZR7inE1Ji996IHaXgmAwPOhf/r+tX/nHX332le1YX9OpXoojWCCK3hC4Uz2b9V4OJuTX1wA1RhO
1GU/yK5JCN+xf0i3A+yCB6t4W8U5G7eNLzkphqrwKi8mFwvGCrffL/Fr5PjT5bk6zhJRF6Kh0IMF
j5hheomF2fLc71f435ATbrg9Gm5CY5plxvw/XA0CjG5AH3ea/oFJXnAEgrNs6iSy3lJB5Zu6XVUX
GMop6ZrSXIjfYpGov1qdGZd9qrx8v/yvO85Py7/Cj82mztRL8s/yYXsh+S4ix5cx7EWlMe6Gnb9M
71V/kQMeyl6tbMO95TYwz3hwsDASIby8DXd8JV02MPJbglj0RYRjO34nlxfY3eaiSG8HTps3H2yN
TEAcgSFeqc+tvJzQMxmjHfGY6ZiyvXbtB2329+9w8gz47v6VrsAjP4mVi6bzDs3W7lY+UP0Y2drg
UkXLdPIHQEC1Wua/IIbT9ddPnMJk6ZbMJpUVyhad4OdqAeNwz74JThRnT5dqCUZWIMGPPEUEvV0M
MKqx79ZnKag/RJa8XsjyRhv3BUfH6KUyKPQjWm4yeIUf6piv4Z3J3tKSGYIzW/93PdUXZ7E8Fzwj
Vu+aqcO5isREL14y+VXDyoL4SyK3dRs9AgATwyIUycFjDyc62WsxRcJP6/lyv/i0nqv9IlDJJO0u
rKevnAQvdvFA15BxPoynXF0P70LuQGxPxF1nLc+3xsmHSI+uyKs3XWhT7CWFHf003/m6x/20qKuN
JA26S51kLMp/J8+KWYbYGvNx6T9J7WnEv8XaJ6QxhND5sMKC3/nTMGMiN/x9F35awFV3WethOYTT
XXgWKH02dHFifpDxkEK4l8I2Wg35rd8uLLfvXMAP+o7whTGcabk6wkfzPu3dnsxD/AuCVRrtv39G
voZlPq3uqtlMs7MYac0/u4DeCjNpH52Ytrf9GtcDRqzQiBIycbtDou7orDr5yJONlZnyUo3Opbs3
iztGRdzs1mHM5q34Xonr75f49T77aYlX+6xvxKrvVyyxxPrphJ0FUB81ueB7JcQ2PjZFe1NivOTU
X8hGiYKTfLtul0E7y05AKI2VzEq6xOyJ8Il+gvilDwElzSrElMWiEkFjMLrVALt3rvVU2e736/8d
SPjXUWbALNFkidhO5eoSC1FY9yM+iQs1ex8paTVmvw859DxemYmWU++aHbbz+ER0BltU7jC4HbRb
sobSfp08KliC/mo7R6L8r44iljSUjD9slfrXN+mfNV5d47oI5cwPucYMysGoa5F+1ZMtAlmISH+m
kK70jawStLGeKqnB5RCuiGjh/iUcB+sKZs70tBT25C8pdn85jKVX5QsJHlW1Y6zvm6QAOpepKW2X
soBhlqP2y3DfaAfaY20lo3qlSM7WFk/iKG513NAu2UFj/xDn/Tsw5sXwQCgMcjCw46qd9hn7oMx0
egrH/HxTanvAfLU8fv/ZfV2Lsb+ifMfYXBevdg+AIVnLRDNYIC20zH0IcCG5k4o7tOsMbyS7KiDP
LSgrcdysbhk99iOKzeynrfVLcPLTOq42EUFqjfM5oibEx1dEVdQvJ4Kzvgxo2cjSied0RfmkZReg
BKwoCQGrSNXm4ehlN7KmIGKLkMHvr85vzPavO9ukOESFgMWAcbWqprGKf7a2iO4GJyRM3so1njBl
eAc6H6lHRl6AivBnTbId5ansqaC/BsPujHB0zp1Cx1+3W6aeZbyxcKDBEUVxpMauzzcU1oj9ubMo
e4Ujz0pkPlVQoMcVKL3v3+glTu9TaQpZGkoR0TNkrSI6xGTizKhn3aGlEnovF39415PQ4+8N/dO7
vnqe8eYpy4i4yd/1uTXxrsNVGa9lsibMJekLyjvjBb3bfH+xv8aKP73s1SPaaGd/vChTNU4C44DE
3UFH7OfYEzMgJrNZBim2jX7RNraqLHz95vvXV3562xO68wk0aWJd7wg7Dhadbp/ljWR6UrG3XtVw
jTmgjpYAX5FsEWCsBSFZ474DclgqFnF9zhNefeGtLNiwkZX7yNjqlxs9JZSoG12qwDgmXvWny/Vl
MfLpcl13UWo3tkXPcmXRg9fRlR/oIdlmOV/pmS+kxjSrEcdDehfppx3/S6AL8FxWJMXAfePqtZO0
ibVW4g5JP7al7CnIItJ56E8SEv+8LqhCMNP1YFlhh914reZSn/XZLWCX0s/4FHMFJ+HZ2aNiZYuj
9Pz+o5Sm1//7uZ0YkBIeV8bvO/zTR5kGWXMJC5XCGMrNG8yRUCOpizHaE70JFaMC4WI8UBf1ydKA
pUX2u+oi3ZF+Cr6FV/nDUq422KIBPokllkKdTawhuWPV1gJiB+8mM1X0d2X6wCanFMsgXGYJZBou
jcMcC3Q+VhZRvomrhwItuG/rm/aDRbI7gAkF2NVx7cYpznDN0DrpD9X5UAB/IZbm2tMSQsvRFv5B
TBejiHMVxgcXm8/sgoEGkdHBinlZNplAzPEqwhmbkVjCgP8huYP9bCGyJz1Asfmaj8pYpvTq+AqB
p3WLM/AbkgHRQ/o7PsfxQbvPiGDcotv2APvkdOU/gXMWfLxR7Q3AwLFzPq+ZvHGB+UhUwuyMx3PF
UecwkQYCTgJi2vHzc/1kDxH7xyL163OO0I//3hFXO7nfN2aQ6nwM1SP8GsQjYgcSBmWMVAlmwrPh
CdVyFHmRf9P6CObn9YP+0xzm64700yKuNlaJPJK4mx5Z3ncREmXgysEDdwU8rOS8lEJP93eZ+Vri
RTiuYWhVmHsL6kIoPTToKlG5pw6JfM+I3wY1033sIA8DOpB2rhZLPDcwH2eUK7mwLi4vaebCq9c3
prAcRS+5Y77XT5zyUnawpsQRMHE+fnjsvt4W/lzkqx2cQJWii2reH+O2gKGCvxsAb+vpWFRQwJhQ
LnGs9Mwpx+wX7WIPKI7Txg/19Ncd0afLfLWRx3oanKWAO12icDtybo9kU5Gt6dsDkNohY3wReGCM
BpGBXv1DpfkVK5pg+D8X4WpvVGJVjzqZO62tFmp6oivkKX5OxJUEbyp5kLCuvOxUFXsMRhTffwC/
K+2/9j2yXyAgEI8gTk6An4+wQonzBJPAYBF9gEATjzCDOBIHlLhu7YWYaBiArNhgYrw9s0bbNBxY
qANALPqeR/Uxyp/QcyjJAmYcWoohcmHO4BYpD/uBi4YisXka9FUn35ev369c+wrK4CzRdUSfuDNp
V1dNsIp+HAw+s6pdF+YSSkSvb3MsceBDpe0tKi2mKYK/wnqvwzdTX8rMyy1E7g2ilw2knhwkTQZz
VRx4sZG5TM5uu0K+rCU2QECBm7E24+AWa/d88VRxMokVdLdCnXJ5bWAJwnqsqPlHh51wIMXZa6MN
BxMHl0AKMJtZMQ+UF1/d5kU6kdyQcnD7wiT44UJ8VQh/lhJcoVZGUXV1rnEhCCtN9ScUe+wOpvYI
QC2Bt0EopaJElwFnvPVK0i8sW2rdAuEk+md9XqVOXW5Jxpj36rpKV0w6ODLCZ+YZTM3abi1vyffJ
EFsh5lfM9Xhi/MyE1IJta7ncopyOBDS/h+jWqFKleyE+sD9D7Pv+fX55RH96n8oVdtWrVmqpOe8T
ehuyWmjDaM9/GcwSahsjahkNlgqrA6LA+Gwd4vKZa05M/dj+9Lx+tWl9XsgVyJRUVduKKfiJgUj/
DohQMF0ktWa7HXAs8snlwNhhPt0gtm7iKUdoqF7/hERPO+P1g/t5EVNt+qlgQSKtDcp0NYDEuRrd
rZEtO3WW4eQBQqp5Qj3DYKE2XvkwMXsk+oPe9ftPxCSB5e9FoAsXNdQmlHba1fZdnsNYGKeqiR65
lU8tAXRbv3yrsbunUWkwrBZemV2j2OQ+kcuJLUjzikt+Pg/IXWUAEttSYQvGDIHhODyfO5IuhQck
mAP2JPmhJ3gjc3D9EvuVOT4SolTE+5GZ2nADDoyRh6ZtexLuLMeYEqvdxFjDn69jz+pxGPlVa+io
vTS7FTNMDVoKlouNoQMPLtxSHZkH1AlrjuBVzHGTXGfVXX3btIshPFDJxBBsoFb9iizSjRFmZDZ8
RuWdedn/4+68liPHzi77KhO6HvTA4+CP0X+RBkjLpGeRNwhaeA8cmKefhZZqqquk6Jm+VUghlUsy
mYk8+Mzeawft0VV8pzn0bMPDYBHMJeG+ewiqLRUA3gbATOQBF81ZZotrOICxkpxHfdOZJ24pY8ii
EYQKTsEcSIzHu1ZB4SAC+IkPJU6Pumf5s7QQOuJH4wrp2IoLS4EvBbQwTa7pILLxJNVnA2t3z4d5
reFeK95kfWCIOwF2HjeF85bb9EErVlytH9yDvyGj2UoPDPjozNjm5xWK02uNvK/0HDDDwlqLTpMc
mn6bdEcODJZ9BY8Zm+NI5O9w4NsGgE9CDU8iStyo2hrMPOhVp/TI5I4joS0Qh3nVeEpB1pOzDQUR
HOXo1WLPrpQcZ0V6bnhigwNx3rGWcYgJx78dD5WDtALT4u9duwXUwvZi7ZzrNzTK4859w/rMfiUw
tuXohyg24Fo2fn2QMH5YCxgX56otPPnF2YsRBh8BXhiK3vCCvnZhjI80DvWaa4wgBOUpusziJePe
hnSOsAwaDeD0HJPZJtzX7NBq1KazDQgCBWQBJ5XBNm50eY6jr9QmolD1avOe45Rwjs+2fJhNjyys
bGSVd8hMXzF9zkXeOkTl855acdBO6EebwWMwwohCR7YkTqFxZwz0OrAv/YYdJhYow1lDugJYgg7B
3ifNbVFhXgZDu9fYyXd+P/iNRZpy+dCg8xuT9cRGU46o3tjbGrfVQBTChJoXXS6jJaR7OZKxuuRK
8yMHxY7eovmjtIF3zljKwe8xxddEu6QxOQkhnaBieF1DTDWe9+FZ9GwJG64IYFFakJ3n5hikUKwy
4PTjwdV3kfowfCOhBfzPiERKz5dsBpR4U7CbFm9ov0OpTRE1kpgqNiJe58Ydkha2GpD8MAIp8ATP
SrQX1PKtL0mpZi0b0KhD9QxPDsBad9WPPrUQfU2c+Yu4lZNtOOB3d1AzQjQLvRDf7LUBGvdu7nbO
e/OBu4NimPkIIn8ezS8CZ5sOC6eILMiOPViOY4akUX5MxkMeCS8pmpU1u3oeZ+OTnG5QUs53GBdM
yNae5U3nCNGzsyrbS17dGkcEQnxkMrKD7SM09fEqRysE1yBun3CW1+R1kMVGTMFdxxsR7QDYslRW
iLH5Su6mTz0+g3Z7TO7kAWoSOkwBIInDT9mgVbAC5vAcKpNP0grSb2xyNmmPcAaI+mBN9sXlpDxx
rmbPSLhDcgCKazv9EhxhGgOPInlX39zszQlukzQDWUwuN8k6vKAVRf3tXG37+BGZqwO/G1Zr6ZwK
QOfqa8yP0Yl+g0Igbr8NTNOilFTak2nfVoYf5GvuIWa1s+nVCVDqL7G+VRBRkF9DNPU4a4/CdFYm
Yh/W75lAfkPvgBVUbCVBgNdMOA2DRcKbHd8DEmxN38yhzK+tj0LzUPCNBiEiK5ZlQn0ocDCZfu9u
ZOxTRiLXaZtjRIBtgibAC9TtcdJ3A9CxfN+nZ93CuudVYNB41yOPr5kRdtcc68VPuNGJpta2GScT
6gsXIsWSk6JD2E+2beQlEIToZjUu8jVChkDfUbGI4eTEfqZ5kdybOgfJruSKHdWdtJiirRnnc/A/
lvWdpSwsSLHVAPQiz2d/TmKFti2JviDWuG8ZbXw24B9YnPE9Oa81D6vFbFylfNw7TucthIpkPBBe
x93D4uVB24iGqdqmwusQ0Dsorw4omXj6RGxbGDuynsOcU8JafrY+YuKL++uhkPdu98xtx6q4wL+5
2N7dzYhvgA8e61TSF3Db8Wscvbx1pAOWGw2hisNqDGPwjrGcLj/s6ZbvvPy69xA/xfYhQ8kit1Lz
BPlhyGQ0JGvPQPPN3uMJGNd8+SlYx/NmlNwn1nm71tj6QYhDbPMRYimzDyk1oObpvNv4KoF4dCwl
AErfLZpF04/CA44tOs8BAuST9uwYi4PLvqrfRO+BV+IL8VD+l1FUgLR1G332qOkBxzk3/XEZv5Sb
xLrueunzr3mhGmK4uWHxZRdnt89/F28c43lCyzREA1un2wy1b6H4Wv72yMDA4nUxN0ayVT6UDzXA
xbAtjZ1Ez5O9mcgp+AJtsU9wMEEjtNY9RI9ivyS3OyvELVz6iUm21r4v9nwTymUy36Xcx/oDf2s9
94AmI05/hnk16FY+3pue2xZPVoBH8Ay4qCxX4X5jtos+6+kUCM9CHRRsErR0DtnGa5vaAvMkW7HS
Cwky4uG8a+TZY9WbDgovPG5xAEdq7OFYz5V1x3ONWadsgBwBVsG1KJF+o11tHmT8QX3So4jaYklH
TaTzDxnMRFg+LqlzoKRdBem3CRu48tEwfLrVgv9X4awuTuJ/qVpN8llV03bA+PxawwduaKSdPdFu
Nh4CAZSTbXIGipEtVBEKpuEVKQlrPr9GW7V/maUfoEx0YIQrbwTXVFhECIhmSHFoWpiLzAcvFOOY
gyj6CcdjY2q6YBc2Zsk8a11pV252inBIUk9Qp1sCjjv+lkt6pBRDUdl8KJd5350meiZBM5HdI3wr
4RSGns6xlApUrdtZ7HrTXCUuG4QjJ216VC51dEORAf4ne7a1c9ZustzLd0W7mFkI9sSuYzzOsl7+
2L5JUuRMyNfbnTE9BXrnK82NmPIVX1hJKYdVFKblkaXoKUBeltTyGmWXQxpzdmBgX4MUsojJob5i
Y0as37sTDs8FGFLJriWYWeNtKQBcAw/OKuEZNBGHXrXNYFvPYc6iclrr80tVPdfqS68xbANPgs7M
yF7K6FyCeVEuhTustfh2MO5nQuUyhEbjBmyRJd4qPNDOxg0uNuZIbugpXyAjiGRUDi2FeDxv3Q67
jIuTy/qYnG8WCtzI1hG+XSw9IdKdxQMugzp/CXVfJ+9YI5uZSl09xEO8DqKI6XPj1Qnkt1j1qxph
7ojEqPdCczj1yXRp4lebf2VyA9e6b2HZrrJ28WyEHHWzVq9T0pWLdq9/4aTFDMPXsT6IDr2rR8E8
m8qZr+FwR5OUxulQX1hpHapIngZEQ+bwahmPdTKsQwaPQUpGH6tTVFxoL8vSm/PVer0FghhVd8zQ
xLdx9tNLY/jiHVc2ULs28HGQmayU0LEypK7jrcYkLr9zACebR1lu5hYWEel7hGIduOTa+VVVriTx
8Avgn20Zh+JCcdnozhanHo6ECUVkcVGQ7cxnHd9n84j7SuTqqp6OcEqwIeJgW7xYLOYX2ax4il4Y
TCHWAOPoOED93yXVVvZiUkRb55CzdMVW30GY4QfPhCwlXoSJTLsb31wPiafI0aqtcTrHXC04xoCE
wqSsDg63E4iwoG2WLSWmySa5DafNrFKOt/1ewATGMhZvqy8NLKAi1gHPK2j26I+XBVa/HzR4NreT
TeL2Jpk2B13bmnlJnA81eqMzt1zJgQYa9IckfvN+EfBqW6zhdOw12LcSyt1p6i88s4ZKt0dbsteb
A7oUTGih8KaAmyj+oB1eTR278++J67Z6pdr7Nt4I84v5Z/oZZFcqeV8Qt1iYPTK9b1QG5WtrgHN1
74KNUq9zfKtcdPmmpofSePzj0jjYPkoVaXuTfatxeeQLN7m6mNbtwGiEq59cAnSmzX4Y7piG8OMz
AstYCRMQY67GW6PpVg19xYcV3QYLuAYtFJFhytJ/BAeBRFpc5fN5cdayqddB6sshgwFyKHiVq7tO
AcEERevWmjZG7rc9VNlrFkZjeQ1TMbSZQz8OOZ0BNLA72garwrgF2TC4XV6r+KFQCUZm6VoGh6a8
gvSTWRyW7UpBrBtvew/jLgVlCPpqLxh5kcKCbkwZ1xM3PUJzEzJkhi13yuCT3NMx3NbzZrpzuxO7
SPWiUPXqvli209ug3SvlNY6EToU/hmHimWmbY67bV9O+U0hXeHPLXUAOGBzj5I0CGiaQxbWIkuqo
0SGBI/OMB+WrmFfsvRB7ooZaevXpg3BmXl6uaVZ59L/4A5VcbloTR/dz2q1t/ZbYeTJ3uF2Z5gsk
f2zfibpQXlv3ETMXSjwtX312FADhpq822efMggPeWApZPSy+FRkZ2Vu13Q/tnr6FzQcHH1PfpvDq
8KAh8bR3pDCr9Q7L+HwDSRr/v2sBUb+LsJ/nuKk8Km76oMwF0tj49LVO9MbaZTFqyhjEmbo0RLy1
JbLeahmesTcyY685SGXrJDsRHII75u70QhqUIeLncj+S+BtgOODuFAiqsFZGq/ya6SzDtflRGV9Q
+Ocp1xPwotkzwdEhPps31JsUXHq5HYU/K4fcQGDs9ckeiy0mOpF7LPbQz/CdYkBTrIyMcp0BAW1w
bV7NFOMha2cc5wi8Ak53r7pJrZO1yLi2GeAh00NfQT9kGAj/wTyBjUWcU/m8gBQQxgKuzPzhQ9bH
OPKxGBbLKFB5QkJCe4cAHMk1Kiw+NkVCT8XAhyOTE4tZ4XWueixnse9bA7tRPtnhFtMLblQElfR/
cXJbpDs2+MSpzMS/kcBF2SWhxUMPn091+sgvgMmy0nqI3nXoAgb/2rceqGxo/RtiI8hZLNaiowp3
/HniM7YZ6a8CMuSgUKy0T8poSkEg+y2Xns4W1F/ordX12J2EdjJTlH6Ps4JECgfoKhqek4NCDKR1
bsLDknhLpcGK/p6XFnWSgKuXHQe32VC8yRc8WdwarBy5mZ9rm3T0ZYY01PSrJ9RNaXLEX+ESPEya
anPPaCzDGxty5WgYephek6+dnypu+0kDgfZVs5nUbPiOsj+7iKXClgQ9fNPaVnDYzDjWWOp9FcNL
3OzT+kYBQxx8oDmxuiMO90xfR57rccMp2jX3Gc24NyAB8xnvVzEfbnvD+cJdpJQ+aIHM5jbsN7j5
3Zs0fOCz5ZAHtnaRsldLIWsZmyA5y/5ZlZ42+90njjqQEjQ6HVDoBY936Tp/0VisVGoknpyoUDZe
F29QKhSMIWCYqJcLn1DhCOMyGCflUNb3CRMU9zqn4mOqQSNGMaYQibKT0x5lr42ekOQYzjL9Vmrn
muKmJMet5BQNOxD6VIoRirC+2yUQpZ3F9g4yquOSU62ttsCzXKATfBZKMuMbmmeY1uFZTR4Syj3t
SpiPTX/SbXvlMhmHR1IyvUp0aNSbRFtUDBW3UQOLtIuThMrtIB17P9Co2oLRFyfb/BqPFsdO43fj
Rue2HdJELeE4BvHCynVtfDJhK/UvOb2Urg+sinqBwqHI/PDCri07q/0xnEk/qPhBuVMJWQPnslAL
cOG6fKj4ofn+kKPT0yChOVbEAMktY4Zi8HBUF9lpSS0I71EcFOBcLVLhbvrgPRJXvXzK+ClzYsKW
+6pzauSwnlJf648pHFc9e++bh+FzHq7L5rWOb7TiZZRYstFwniyXUXJyrlnqljVJPDWqlp1a3NnU
GXvzM8ctwco52FoYd9G6I1BZIOnYQA628prdKs5RccAWVpgXdup8bPVb+2ms3kp8XPOd4oKiDu9L
g5Q5upfBAb7tbjimanLNsm20lRbQiOzGaV9i5jYaiTiTLwcBwOsuKHfuc0qassDidTXT3bl9uR/h
aipMPiLryTCfGjBdyWflXA8k7KXvnQLSgmnchLVcGLuuum2MYyauZ+XRjQ5MzhIcZkn2nqbPzUFA
72WQT91dX7XNTYYOK9U3eUbtCKPrOBevovJ/H6n/r/fxv8JP2G3ZFJZF+ztC6b2spoa48e6X3/73
fZnz3/+9POb//pv//vm3POSfX3IJAvvpN9uii7sJ2Hoz3X62fdZ95zUt//L/9y//iXHFevL5979V
Zdu9Zuvy4/NnBJVAAUaOFb55/qOpOqvDP8XDOmzoPn9/dvuPv//NMv/N43/gYdmGLokspMAQufIH
hJXQfsOe5Npi8e2bwlz+6jvGyvpN10HACss2TYBZyxP6jrGyflNN01FVG9KW9XuIy/eX5af35Md7
9D+KPr8u46Jr//43zfp1A/TLU7d+kWjMRgdQIk61Xep0b1Ef+On4WtTFMUwHcjHR/K4bPDxZ2rmb
ilno5ERcyNLljlDsqinwrbE8OWGAsKTbOCwi6gK5qJKwxZp6glombPkDS1gTeUNnau8Zq9kIQtxc
xy9mg6a8i7HskQZTmfWmnijpIPurnCa4eDbBXL3WA1XtuI1JfCH1/j4pYubSMQEdNRLQMAnQ7jU7
tcTXbJeXORHIJ6izJgLZDbPYjgO+RBLp/MJhzFuzCO2Ep4ZwJIm76oIbN42IwnbPsiParz2F6Ucy
vzvDi+3euAgN2EeuWRhrxXSlKgwAqRes8tMGb9MsY/4hkPeOnmDfdBD8Qg/UFKLU8SXWMeV+A4i9
rcld5+BzOiiV74bjxfKgaGhYDLkTrdilXUkRTIPCRGAaa+Yu2lnonKi8ANQRvfswcWMcdCa47bHP
TXp7BUNtf1yI3Ah9NkVTf9QSxbObI6MAFDoztMnk/BmioGzD4K4xKefbjpt6S4JkMykg2cWLVGLi
d0o/70l9bvqvWvuyeuxjIW/7OtVDCuwcBCRxNqgDeQIzt7XxI0rhTyIyecRg95oEDEvj6DSY1n2P
+DozFL8oe4ZAznDNEH7bQQGpsuGu7SJm2IbyZkT1k93b724bv9sTkHJQhcF/8KmDPsuw0VeaJn4g
w13UU39y6jjCYGf5x1Pn3zz+OzjP+Y1POnQja+Ex/OP8+A7Oc8DgAZ42XeBnOvS8n06d5YwSOLbJ
MVzQen88dWDt/e7jNkFIL7zqv3DqWP/GvPHTj/6rRq2rtCYebfQvjsGUv4324RTr+w6Fd47ldpWG
Bfd0a2e00UeZfalTe+0EAbVg6RtDc3YIBYksWmhT6iwJ622m33VV/FQXxr5JE68KjFtNJfOEYXw6
wHwsEYuW2abM9XMeEWXtps27lNlplIPfLXTr7oGjSDA/1wiLKk36oL7NSWzdNa26G0dl61rxyewp
X7KUePb2tmPFZvUA+2nLGixSkdP6VqLcZOn4riqcJsS+jtCggQgR/KQdO33kFG1GJKx2xVYliPKr
Gj9mJfKZzzeDhIG1ThGjD0uZ5qlieuzpdnprvFZiUPY9666wLS4h2neN4pZxojCrK1vGuKUC46qV
Ub2TY5FjQyIBEqS+IBOjDY8KTtdE74tNEhQdDs5wr6IWmfBQVYqfQvlM+P98HIFNL4eXuMmb+VgY
ki4pWSlNhTBXstUZNi2TxaoCmBvhYsTmEyo7Kxd7vTbJe5tuXKFdjW5N5xIRljpXzDLMwOUQzoJN
1XcLJLj45pTWVjbkJ5Up5yIJ364AwME0WrOH26IgmgkNRKgwxRxIBGMNrBmedGG+9b4prXOpQfrX
qIeYQg06+/bB2fViwuZxUiYmo7lyKx3r0RqQv/SkExqEO3X2U8WcpamheXWpgtBDuVRp9DSwF5nB
EE9pfzvqeCMi3Tny7d+TLrq0Y3brVgR3qJvOLZHpdYzdAdQ26dFE1If483VydTassO3YhyASRTdL
O0ZjkynVXdxl3zI00qLpV/nokkbF/of1g6mFAGKwS7FnnczGS2EnUz3sHSZSXc4WloW3Nr/17qPO
JyHTxaPevkunYDxynUb3FV2uKfC5Y800Q7ao1iJPxEU5ATOiiY1CfVfN0UNA4O8g1V3vYM/ktjS2
jy0GJq4leNVkFIUQnK1n0+m3Du15QkMKwYHwNWKhCuNs0mGEVri1rW9VP+ztxNgmLT10TBNNQ4Fr
bRWxhOaapX6G22dUA5Y9CUs+OhiZ/ZZyiwssUImoJmYCFkT9QW1E2FrWv5WQ75nWk53WShaCgeKw
xJ3MZzfVfdnI/HXMHJa9cXUX5t1nGtfHUCu5YxbQ/dTmqCct63U00TmhCwGVNDkViXzsG7yLY0Cz
KWblxh6dj2JpjJX2ogbqfZH3z61Jo5Oaz2NQgrVHJDqk87stEYWFE/LhzHaIgCDVsoiI4ZRucGeN
dFT6JF+zyD2H5BuFMbMiE09MtFZlB9ynjFmMx29FT+BWHlxQ3T7FZfJSgearUrW66aqWxdSQnLTQ
2NVafiMHKXfdFG47Qx7mqWPIY7PtiOv+SC3lG+mE6EccUMLcZZKUs9SePi3LOhbysypSug5otpkz
PqqLfMNAFyKYjXQhqlbByNCwy7fWNA9urX0MJTPdzKax1RUmTMxCC90at/xsTJ8EgWvZgkybo/At
DoOUHY1CP5wUt3mhr4PCesndcIkxH/aKZZ7ihqXrbLrc0msgloPypZHzkgPTMOpmGw79vUF9QxuR
CpwlFkD7sSK0pcwtv9KZ4YlaMfaOkoK4X+wLAX0Yr9LQHRw57jWj5eIz8GtPRX22qWHGdL6qGbu6
PSJ0xd4Vmn2LJuybAZ9dZTEWCAdEYvKoDZEDmYq0ztEpb9XRfEyoBfvpySC2sw0wpXRDBTB4TjAs
9OqLM8z5dhDTq6wOIu5X+uBcyjnLrot8Noi9wkPIPGAKBRd1fWMqABjnoSdjr+k9JcVMP4RekcpN
nsDSc6cyIoAgfhgTBqGjaW0DTHqpEZKV7gZMoSE/N9Nz3Nc5H7GKnAUOvvVcsj8XNfMOTTFqJFXG
sEfF+MRh81Ga4oFhQ4flFzbkPFYvWml+S6pg1Vf9UVbBebTri83mss/QFrFcc8zsEGciOSuiK1lD
skaNcuRFieUi+3CrTV0zkIjLs4GJK5nEQdXIspPC5mUeVzU0WCNRr3KSWAPtQytYUwrtM7WbzySY
PtqsBuR+H0qey6Cjqi5R29ZfEZueyG6uDOYmBjG1ZUN7XKYRhdz8rRyVG2EbB8zensOLbUz2e5So
G1lALGnH4eA24qKPqRdPbFpCYkelcy8jVKlWzIreII/PFPV7mTfuzlBgr1iA9tVafzLZ71dkIcHN
2ec6jI8x2sU47nvJD1qTA5Nm8UZF/2vIMl9beYoUYfiWMk4ZjMTr+/loRMgpkWVMSuXlMr8RMt8U
rJhFP3zmHRHMxfim5R8c1ZthMDZpCoZvaPvH/+lmxjjbWVkyQGV+OYZazMRJQVdJZIVpFP1qTMKT
NcZbU1Tr0R79ArO5DIlFjiGPGwWHdOKLLMn+sX/8z2yuScCmrabgdF1Ht1VEnX9S5gpsdD+XuZSq
vz7+R3Nta8xpiVYVjr0Uun/7zocW6m8OweCqpZoaqjKQTz8119xVAYQInUbaWWxfP5prrLYmVbBh
ujxTiuO/UOZqpKb+vCP+5an/npL6B2VjVDu9pizZKzIM32vVvAtZ3tOCSUQMepe9TDVoM4D9SiJW
lXufs0qLqXGcJTWNcL9wpHFGVGSbzn3fMAdm5h4NktE2QcuqWlD6OfVLnoWIcsvxzVg2VIV2cSvt
SWMvOGquN9jf2qE9dDFb6HEaMt+uXPZGMbMf5di3b3OebOvY8LOWQX+JkimaYuC6DIjjYEDKTshc
YqKzAzNZpi1qpLuw4vbpgsyJnCtdQxUVKc8m2ZmheS+zkY8/UQzAO5Si2Kjc7WOC0+rwK0iB8eCr
xjNW9OPJSbuXrmfF3H1J/G1qxlB8cu+yHD9NRxICvv9Rz27Izrmug+KgGaT6Gba41i2mBJWg+rgd
xV2OAbtYtCXkpIdIneFpBdVTrD5GcHYr63quwnvJ/SBo+LjWIQkm+D8bNXwpIjR9ZcmgkjdiGC58
nhlbIhB0UOGZ4dZyafoV6iOXANsy8ubskKCp0fWUuMBXDbBZL8YrZWbNoc0fUvYflTVfNdy18+h5
oGhus45lNvGF0ZU6LVIYOuoyMz5bVmmmFX2Zonh1TWQnk/7a2t2xLMaPVFPPboo+u51N0G4J6ENG
IJq5syX2y5g9N9Y0YAn1rcZqXG2TfTOTd83MyWu6gqLB2vQhwY8yKzYdS0VBDkagktcyqBezqPdT
Xp/mvr0d+36ntK1vW+5rO8+HmiKjrZuLIvuj1tlXQ9i8OnHpS23EkIjqsYkOYTz6GiWl2pql9588
J0TwQRcsiE+mCXY4Of7sKDPcXzp29MW/Pv57x+7+hs5ZdyxDd+nAf9cnf+/Y3d8MBn24A4SpLfPC
nzp2/tAmJAqX5k8zQs0misr5x/G2jA//wjFmWHyln6QuvzxtscwQ/3CMmUZu9PrAZTOZLJ9YBcbF
7Gva9TCxlQvTtdJmmMmMb0GXED6pAL5pN5MB8J1t2DwVx4lzy6jYGY2up7DXTPt5HbJX7lBfiPEt
Zb+jEwgnUm9E3WLnT7o+nOIp3gU107mR/ofsviCU+6JWNkaabC3T8fvisW4/EvstG++plQ8gdHe5
03kN+/eZPjsrgucml15iELAx0wHyzcFjJbN1bsFjh1SHegwMc7a2bfcx2NNR094DelGbqI4UN3IM
4KiFqlCO74JVRtJj2XLmVY6mVBvqzTRSg+cQfgPrtYo6ULbmldqTmcnAPpwm31EzwmmMTUGcVDVW
l7lVvVTXzzNa8WQ8avSnOVInKzc3GAphyhoYmT7N4qpFYFpTFyfDc++yl+8RQw0EX0KHLLNgZQEM
Q0ZZjx+aI7HHkpBT3c/EDem2BdvnPRccuIJQy2D0KxShEzpBN6L9c9KbclFpgM7px2NUNV4zUwgH
LO7JoGGpESXIK4d5pbv3k0KqUZB52ciGNnJQrbWXJPwcaQysELmrGxxcFASQkwZYP05EukfH01Ny
Pyankj3ygy2NreTo5N2pqQpna0TqjDwjQALGZSMUjQNY/Ry1+EGMRG+UNUZhojCR9I6dtksU0NMN
eLuZYE0AoTGm01ZPPTOSmKqUm0gp4K+Er9LGh5K/KMAkmzg4TD0qVgezQNkdLfSKk3t0St3TnWDd
qcl1MnCfSnFYB9FWr74cwX7L0v2KBVYaKrd5aqasicALi+E2ZlS2rW3zy8VwnbXUd9qw7MJSYO7J
TGdh3bgyv81SC5S5+xyQShizi7e+xQNuvr6quAE8EgtH0E/uWyQdaepN17g3AvW7rjA0Nxq/cep7
R9RgR1Rq3SG7zhJyp2KV3fVII6+EJwzqNaASuYGq/q12MsJHBMMlo7pNIypOpfSbeb4f7RJ1mUGe
9FM9QOwDKoPMflB0JFMfAbq9PvgacMUO5YUxDgpNXDAqfHDtpCedX+oqHUEDfa5FxIJZVFfih7gg
j9niD9D3HFL3s8RdOVGRK73xNaoE16CTUlHDlEF3DFikZQi9Wlw2dniVVN066+ZdZ39VTES4D7Jc
bUly68FfLYYBy4sqIFkIA3I2t6Jp7vQOI0wvbtSATS6RSQI9uFmYfkevWVsgo4b0umPPrfcMGkZ6
RkT43MfW3HpXZQ/N0Qb01wcLuAYxRTALKOnmemQEH9kKq1WyGFI0lXMw3mZMoVWjuBIRDj2euK4N
nyxhsNvIhVhmg03mJpmk5nubv83jhCIeQThzsyiIeJWF8AKa7tFE/1y8iGhxiw7gV8fukBYtyenA
qoLcfg073oBRyo0RWIwMapQGenrJteCp7IZ9xFY4MLqDTrsuq5C0STvY19yQk7ZHpsRwJwwDRLff
cyL+UxsHk0KcYTM3OMtxuO382d2WifW/NA6/Pv5H42AJx4EE6/COWvayX/vn3XZpHPg9f4h3Gjeh
TbvyYytnqSpFq2baSydj0VP8aBwMA4iWavI8bZiE+l+54+r/Ek9C4/CHpy7UX+64WhnUMk9ndRfO
Ki003I3CeMsYyWSEiUiId+RyFYe0I1ELG043ZZcg5aQh5Ws2osdmNI4lnFfFNL9kQmhyi/ZRxsVm
csQ7Jtx0G0WwvfQJ56NEsKQ0OMFnoJ/FTDYLsoD8bdG/SdxfGar20JCeUuIkgTC+Dymya8gfJnFy
Ce2/GSIEcW35JJ0QHFJEnGOO7CSwYxhxhD7McbbOXAFXtCieW+6bTZoigKphPRjYuZNkxZjIqx15
MbKzqB/bxURQp6uh0Z/yButOXUTriOVipzBg27fikgYK8hES2m1kOZasrhIxIwkgDy+Q1UprVRZL
WXCTSQiYmQQgUmngIpIOxEeOxA9tac+BnIXQAeZjlSefo1uQRGPtQoQc+fheTtDWlOBxchFT9QuZ
l95C2DPLOu1A8AcTLsHoa2BemsCfHqrXwEpXqvMZ2SnpvdxEm7q/b4rG65j/jA6izRmpD2/Gaxtq
qJfcW71XD6ksMWXoNuKHEexNSbCxPcNkiQTBt62v29lj5iSHKUiuFDCmcnG3q029sV1eJCM+ECly
HQfsCnrx7IzYbE00LFZ1mrujK2kzXJk8iDwln5AxnUsIc4VMFCKv1zSke/KjavbdbMUbDV+AllHn
T6Zurp0meB0HMhRHc1tjg+gDovzUAa6iY2ykEcRr2cCsHp8qXBlJ0UKJRzsWMxRviQgt5mdRuQdl
fGhAL0gZbFPZ72T0zs+J87lb1wFxaG2I+GVhfaDssc5AJza6Wd/rVRPfTGhBA9stVyUyUrd9MVUy
02CvsL9f6UAJjc6guuTxSMWwGd9b3cDL1jvnhHbI1jocTdhcHTYtwTORroRd15DL2D+HsiFA/T7T
b9hEblmWeGN8H7RcjjXhZEQJjBaRmFxVasGb0CH4Gyzi44ueSO6p2yZVeq6tk40U1FbGU2KmxwhD
jlnYR1l3r6Js901m3Axq91Da5HPr1aqIxVnJ84OV6A8q1Y7WfvwHN05Mfywb0QKKB1J4l/Puz49y
Oqs/rjo5D399/B+OclV1GPa4jHOAJ9Md/TjKSeS1OMIZ6diGvoxnfhzlDE1Ux0W87ywZYjzqx1HO
1YSH3DU1exkdaX/tKP/VJ/DLU19uGn9snhRlSOn5Ym1XDE+aG96ldXZvsciYsvkjG4Mnu+Xz4CrL
DF/nKnHqrbQzlFHwwqJFgyUWgZzGR6IKgIhHan2TNPV+CHA4mSExqgPB2JHtrFODdoUgVD2RCDG0
dS9wp9U2tiPQokrNprRhOGCZnEDM0TOFlmjOcCWNutms0vJlRLeWaBnObrN/zRLUuaxe+B7GMVD4
6I+4r1qmsiOS4JHRTuxyXt63w3QxVOzVsFSHPNqUrETV+JQ10Z6sCphr7bwzIbQ6gI8thjyRmtKJ
IAdWU87s+H4UPR+Wqwzro93/H+7ObDdua+22T0SD7SJ5Wx2rb1QlqeQbQrYk9n3Ppz+D2fFvWwly
kNsAeyeAHUklibXW18w5ZnxXvJfBJaHXD2gDypohr+izW1Lo97L2HX5hjqejrkZdqSsMVJL6ahcu
MOHbMGJ39byN5jdYknT3ItEBNVgUk05nSg8aTmhPmdHCmCoIjBjR0Kb9fXSlV78DehGRG6vlZOq2
prYtXPFQloMgsMmkf7UfUEFSsHkymyEQbl1fZbsm6DuUiuNRceUOS1sBmk9/0MzyWhvum6Wf+soC
E1kFN6E2TzoIz4CTJK+roxnapy4i7NizNxlsikoa9hIywT4dHtNub0XJShoVVkfSvVIGxDJjsGma
cmWb0mNrcdGwVHTSrpRnFTppLWOIFHI1UNXO8hDiq5kuRM13kmcqe6X3juhZu3ln3TarB4xJZfUU
1sHTmFkPlYQs1fPtbakPH6O/D+oXs8ASSeOmeM1ysOJFjAQ/yOcVviRDaQ4havcu98+S6p4TBf1Y
PrI9GvayjBAlCx7VJHwbSonyfZiE9M2+U0/+cIjkYFfmLy5ItmKSsspEkNBxSKhnu+TENT7zbdyG
WM+zKtyLvIOPqwO4jed9mp+jUEWOSVViNsZB6DG7g2qlS922DUjLjelan8G/RHn3fU9NvSvbEqp5
YgoIlWUsYeM2Jw3wPSF9tw7ZYLPNnjTPNcZSOSnncUJLVS4VOOKNS+4mwWlNl11LQ0ClB/qSNcFk
P7WvquYzJUVQn6gk28r+n7yt/2RlbiuM8y0xzdY5WvVJ3vEPxzln86fK/G8+/sccTHyxDc5rwfzd
sJDF/Bzpm4hakLzoYnLpI3z7XbliGKSOMLH/fQymaQo3gooKRtbVf5ekztf6NAb79Ko/n+RVEleh
6Y3ghor30i2zLe/lgWeX3bJJwFAQKl9dC96IBCc7AkjqtDmqc8Ritl1hOtQOUqou48I7RmyfJUs6
qII1oPrSU5wZrXbyw/2YYyOn+XP1LbWVhXyfiVvT5Hj6UWAEkSNwBecukboBXAIdYTqm8gEjEXq7
okFOEnEcdOY51/pDjElcicR2UDB/s1dc1L79bqt0pF30hvZkryTvbnFSIbEEwMa85NZQ9BkYKG1O
40RCk4PvjOlRg/s9HrurBbS8UPpbaas71Y63Pj7Wzmu/mqT4ig7pvGbgigrHqtzUifvkoxQQA8na
NQaDrGFibxjrXNUOUZ98Z0L1XqZYFZiA+GFEOMmQfq0kCvgWWUvc95iklX2kjPuRWswVMuKKek5R
zEijkDBuecwpRI8k3mp4J5fIYOhrvL0kmenJlvnWs4AhC7+BXW3ABxYeWg+jHwBAoWsx86rC8jTi
MCG6oJHXWVPs7KTH1G7vCM4gBGLwjm5bwWrEwRICRbNZ/qLhmdjkwAu7DoZ9CZ+Z/+bJyPEFdy2R
f6l9LOiPxtE4MQxAEl69IYC8B4byzW+DnY1RQgnNeaVHW3Oo1q6fLvlJoWfoZ5VlAf33PnqDfX3G
0MergnsTywdEDuyHIBXIxLloxhBdC8Wa22X8EMC+zMh2MgbvMXETh9jQWefREHT2Ua+NbmFkNkJ3
E7GFD48f/3bL31rT6jKW3ScpK/Vlpph0emNqvgw13vESG9tM4qLWXGkbm/WLb7fEMACK9CrtQ03x
qIwdae2l/FClOf6jNgwQKIbTasXydrIbLf+7Ra6tMKOXbZvRO6tIjqh/PhUZIfxe5P7Nx/84FY0v
upi2mdqfw/6fRa5pfDFUoTPO0OVJzjedfz+LXGpuoVA607pZss4p/LPIRceD0o8/RAHMBOTfFLnK
5xr38yv/VOMqfgSM3UjByGAxoC2u1mqH5WONtMheWje4wAoSgvHPh+M3hfmv6uW/YSTzEwfCp8NI
Bt7y2YMrl52RJ0oIODN4HItL1C9kJtDaKe0dMJ491ZM4qfYT5It8WQ8bt7hUltMYy1w5KO7+/589
wXrnt0UJPwdTm1oRpNmmIHby91q/MvVGYdkBRCZ4rmAg5hph2/ndKt/VYRvHN0AocsW8mhh2RrTE
A6NQjqnsy4sNdbq7GBnuJcMJGzBM+aXMjxHSLoJdZIBpXXUz440ROk30YjO00Xr0ktgp7r88hX8q
xH/9mbI6/5tvwkBcLms8VX9NNta6MWQ1qUpOLNZR5u4xcqX7Bhn4XFuxcAzlej7wY0bNzQJj01D5
l9MQw3xrpVuVnCfHRrGWatJ821kvTnLLTN1A6dHOdOZOqLe8sxrhb0/2UviquY5irEdahcSVoZhu
0hqSBsuTfa2duQrRyvloYL7xB0A5Z1n53taHgFvPFcdRxpR6sL1zaOOUWYXVYXQ3KZBiCxDj2p9+
dOKJRMAyRJW3MKtFXpPUsEMkE2VXO3rNwoMlXQ3laMQnn89PdpuL2vNaiqXiHzNrh55uklStKvjW
+FrQtT3pGmmbe0/dDOzZQ/wl90zcEvVroR6sfJeUx7Hdxs3arg6BvAySdWftivJcQshQz70L5m5f
qKeBL88Cuu/uXbsP1nKyreuNaCCFnKx2H6mbRnNC5FvmruYnJJ34k9jfT/7vGtr5AxdCauzrgjy0
p8C9t+OuUDZQPzL7nqtnnc9jPhj4r/2Llr+UyPdWzG8y7QCaUEpWKCsNWg9sQGLlVwd0TeG4c3Gv
c79ZCxnSjg05crEqrTdfO+f1pkRI1JQfYXGSg4OqbBqxqgqsYfMo2WrElRXHJl7X/PCq4CCKYyk2
SXDoindPOWkwY5V1/Sbpc6RlW926C2xSSuvkxt5Tvio2gKJ7/OaVc7T6xJ7w5mz3pXL0wc8zay/O
drLimeDLKfreKjDvZCDKFvz3Xryx/EOgbyvvVGXXTH+po9fQO+vJc6JtDa4i6WiN8wrwpLXIowe7
3SrmQ2DcAtI0XMdc0eUUWIuuFE9D+jy6yBLPFcnZ1qpP1+a0+jtpJCgLDff5kbCVQmW5QLyqsg9w
2mGT1peD6Ujv0U5Za3d5yYh0Zh9jazburBwrXTjvk2PGk1cg1WLjicLJZo4JvgMjHxlnN7YceJrI
qZRGh7jXmWKc1XGvsgfaK+WMk4IeiIAqJ7n5D3AOmacph4zjlaBE+BcqwJ9+QcetZUvTR5CEF42W
CVDsjBaWoHpczwk9n3FurXfqnwiYZeJk7RXvL80dzP4Bb52xjwnifQjolnhpQQwR487kVxvnicnB
6UT6PDqH+o6a14yc4kqZcwqzDz5aijAzw8ihK5u5yUyslcc6WAOyJpAh38fb7d5vVhk98tbdZdf+
oK7rQwVcBqbjh4X3P9VfFPmrwrrH9y6tWNTmqgp2if9mGXMD6pLzMBte2hl97M7d628R5grGzAcC
bWbaNn8CTb0HknZs/vin7bgzyEVOfiQM8Tb9e1ziVN2OS3Xlzo6SMy7xey9f+HWuCKE6S9uC/0vb
6VXjQLlkq0cOKfdbtiLB6pFx3t3nnXCv6u1QLiw03Ft+Abm0hOdjSktckBXPtc6CGPzLHJ2LTxsZ
byTQRdZOg9EbrD1tWVq4idkD8uSgN3eEtND1+UBvrG98mGEwpfsZlut83rJL9/BpHIdyl8ivsE7g
dsAYMbI9Tj2k6yVYItQz2r7yl14DbGRXaNSQyzbaRhsjWQ7aPAd2h4N/elXhOG8Wrn0yHXllbl/d
WbjuNoRPHfApD2QWhzt/B2dtFa/bC9/+rnbUtWVuTWvficOwI3BjG27jbRW9gMnc1gcK+Kv5Ej7i
3Tiat4jfPX3wHO/4MlmwUVtaGBPb7CzfpUv5lN3yo/TRnDP0ujMbDl+/KB8iFt9E22BTg97O9Dzc
jaODEjcCW4SThaTIm45ZN14SyejCPpKxIqKH3bD0x7fuWQe2/gOssnwRiU3GaZQATL27xVZ3b029
00hMY9rF/bpuOV2E+6oO1wi+hf3Yix13fpasDBYRSGrlBVL93L9YwRSV092SHGnqOpkGHqvUv3Rk
k5XnQTgGuKmed3a0EZ5TUUawI64RJsxjj8+ztr2NUJeNcJJijfW+Q37IxtPG0bvqwgdXvCcIAsc3
KDXlmyGfOLjmFT0VjDE6LZPhAXwShFVCf4+qg26ekmZd1t/97hT0q9C4VNyGsoLw6VHrHrXkqpoP
cTGZeovqYtAclTkqdOqsj5rFPKZawz+M3j2RJCgrAIeqma2cXOnWhgeXtjAo8AYzHRq9G6GosbIu
1Y2lfWMwRIxkVm9yedlRUYCYMD5qDVLYjWe2R2VfUbwk4r3ipkqNG0EFWXzKrXMjL8J2j/D7v1zo
yxScikG1LWTGytTV/zT+QGr4udD/y8f/KPQttD6C6DLdVKkl/9g+/jnNNq0vBrNsoNO6+efK8med
b6JHYgbOanL629/2knx1BiCC6Esm74zA/40S6G8K/d9euT41Ar8ogWrP70shdxiC8/cxlCbzxoz4
2Rtt6Skq8mOvvzYZQ7OCdU9bXSQAYvqoLvJRBWsI2TmyV4EGqMiuF2WN6SJj1CkGDsy0BLUkhXjJ
4SG0tb/3Um+n4qlQ2cD3nHcj/ouMerCL7V0wOX71/tHD0RxUQFPYncWKhApbXasohWsyBBHssvtP
V6P5XR4IbCP5rlIrUBDgZBidKzhRgtDdyjUKGf3UdYiapOolILlOAHa29X4X28i9ZWaKY7CNrO7A
3pH14DgblAurZYa53ZuvJ+9mZn+tKvHgu8FFG8XKSKVvduU+6wyb5aYk5CNctHIJyLUiO8FoBUUT
Qm+EsvuOtt6tYuWa+lz2oTp0p8pSXSBR0h/+FrVaSVJ4dU2TDC6z2gV6jsH7yQPAkXIUCnncdBGh
GCESkerRNW+DoTlIrR0XWmMd1zKGaiZUZpg+NTXiqjByMs/DDuAz766zvJurqIFgFvgE5KQ9d5yv
UvoidnLbhNjqIvmIlZesn2YdwSE2PYq9DteyfjQDmMy19dDp5qs2sc8AwJvqWwnqxYVa0Hbioc50
R9RG5XQxNXPV0vPU0WkIpWVmdDe7t5tFI7ff7M6Hp69xb7Xi1VWbD2Ysa4niYWgkfVVqJ8F6FKCC
pS6GgXSSsRd8MwZnmmWcMoUbMahe28rFc83IaNJIEoZ5azUF3Yu4sIYmT56eaYxfrb7bBHhai5Yj
ObWh1CRvPqzFVHGq0dsVHjahYmAPbQ9Omg5rAVi8G8VMVfK3UTagWK1tOX0J8e5nNlSBrOa5HhYd
bKSO+N7OwOiklTwuL21L1+vBfDCapwGWVVfYPHAdlk4d9Tt1kfDnWd8+V1RRclGcc2iEYzpuQpbQ
rhRMseUKAt2MLkfi04wq059CLHWITpTkKuRihKy7oGjXFVMnHTOV7HK9Kmn/EbjpUbL9e0ieAL63
9hjgWAlR3eApeUvT0iKyJ1aXhpS8scSt0ieqtQ6+SltjPxLEjco5mCYfeP2rrJ+8aXsqsm1DCrEl
FbMkvugobmI9dCQUuXnI3dF99FbgtED0NBM9rmmyP2UGp6Fpk2osBAECYX+uZix0SFRPZH2meYVT
8/YkL3pmCrijwfder2cWpY7dALurxcFHZJzJvHmCZ9mlU6pD9qfFIkn2HVKe2n2oKlJIH5v2e50h
DewPSQkKjiXz5Of13JVZfTO8RwPVTcg72KJm0ILi3g9g9SwAl2pLWDLJw+ieKetdcUiUj854kpvu
f3mv/8mhvqUbsmorMuMLbhmGTf94q1kIYH6/1f7m43/saNUvDKf0Pwf6v4pt+AsN470Mc5dJg/5Z
pY8T9Zfh/S/DK05+gfCff7IpsPR/c6kxK/o08Pj0wtVPFvgilOokHpF/x/3KVh7ghfO4NxGDZieL
lqjTbH3vd9pccwFyE1puHr2DRyToXU+uKF3pfLtkXTdL9U33VmI+dA9E8czrccHOVfEXFuic8lBR
p07Y6hqGCHjIidinIIXsiIVeEGSCHsI7hY/mRtvE3Uw+amfppqyAodF7zJnAhLSbOoHRqxi8wdre
h44I55GRzOTimRhSa+XRMCywE15He0aWb9e9pdK7wcEh8EeC/rOWceSguBtKx8s3yQ4k1kJaB0/R
E/7+mSAS3tvQXsrfXpVuqTULPDvtMT00O84Og7Ha1E49GWiEynmIMzY9RlSzQ36EyzqrNxH+uaPA
QNkBFJmT9IwrE4YJU0C/Xk4OdLYV+a567fRFAO44K/dwnRXrpgffu0dJ0Kh6rRMN+TZm3nA+1Wfx
bhkLDwVt/GqKF+1BEzfyaObmPdXBu838NxglkLByzO/7mNUGo6CbgUoJId4CLSxn6Xdzld7IOkCr
pKwzxz4SYRInB5f02xtw3voZxeBMWxVz96xoa5YCwKHmZGR7AGkhchJS81RcrPd4oawxM+39uxKu
inbRR3A5yNPQ34GX2NaxumtfO2CUbIGzBbvgDtYhqJhzwgRBm9W8FAJSUw7qdXfADbZi73DwWuA3
M/117N4SYuCz0ekO7dozoCR0tOwOV73vpxu7cKSHqFmA5n3s1+h0WyDgSyDnpVwTMwr/7wiDJs6X
s2/VPJmbD25wzHV2m7eqvzckSUv3RHlLvnOGI6eOVumwkUm2HdbKFEKySNyzqNCSvmrhhoUKl+8e
ZjIMXAxc6ncor/yGtnW03kee4zHjmhE1J8Id0h9xQAzl45eezcNdwihvaeEX627eNQbipG+6XXtI
n/0VqUWPEErcbt5/IxBojeF3X39IX4ONqxC3i2xoFn9MAV4LINL8D4johrTbEzmuDhHlr83euk+t
e/KWPhTnTCy727CvX4OzdzYdcDgfoFMXxT66ETFlopLgjbiXeLx6bxtDH1LaF5d5AfHZUvMiQWl1
ybQMnwzkYPGBjogBB4mMPXsSOG1bZHLdWXnQn8U3rjZWKUnj8He9N8PdK8LHUXGAqBF3t8ai6Pmv
w4qtfRO9Rnfl0V9ayZ2HmKiF0bF2+HDapxqOi3bup+9y0zfLVxjbtHzfgpV3bXbmQlp53jkDQ/rG
08MuiPZwPGFbtbIXWuzsJTgx7oQxq8l4D2fuQwCAeikzQbiCwZsc0zxqINXKbepuSVivyxOicFGs
SnEzeORsUG0RTXX5nfTG3tzDPRstihJWP1Bw3+F7TtyOc4MHaIe8lYKahNjQgVNjZHPEF563b7t8
3qj/4X0Oq20LgfakEwKHoMv/LFoy5alb+l209JeP/3Ehyl8Ql8pEZfyvYZtWyT9FS7rQTBmFqczX
/sMI8qPPE19QLNHEYaT731366z7HxgkCe0OY06YH1eq/6PMolf9yJf7+0qcdwa99HuHopseVTfxb
4Jj1sfa/epb0juDjYJMWkFjhNamY5SgWBo1cBbPIDaII+VbZOH3LmCeLIp0iF8oveNM4+B5AvQSz
CW+tfpHVnkauyt+jxoO5m2zSQH01o0c/jp3IdFdibC5qkNwCjPq7xsqZEE2ed7lget4Yx1CGMBAl
m5xpDNEBKyuML73GDjajROxz8ZAawYOPay3MaC0q+7HJZVQ90a4UEtEX7UEj2k1tmJYNzUIeyBi2
IuVUeerLaLl7gvKcooDmK9zdyC6+UVYCpUoB3zzRSKeDdeOWzGENFWppyiDkLKchXuJ85sX5pQ3C
+Th2rylJIQkGMq3j+B8kQKKdMwquDFUrwEOaiIl687UqsVgwbzXG3WD0zTwsiJU2qqtcuPbFA8iA
jayE7Cea6zjgEQz66EalztYoZcisKBdVJVnZy0GMCubNoxNk7lHkzRUGy0c/lpc2rK4xm4J4Cv3w
QIIrTy0wd4z1RuJIEPDi0XfUBEt4YDsDYbSDq80laukIaKgdXr0WTLFQPsjZXLswCs2aHbH/QKtW
WR8pbgmpCxi5acmLgRZNNks26i6trnYiFNFBh7Tsi48o6l6zPltLenS2AvVdN/D9tF3BTNcwrsb0
aaLM4gKt+VX0Dd7tweyuhZZwThOeWwYWJ2vJvkLFyI63IffMfRRU8A0gHNrhSa7Qx5ZuaCzrOt4Q
yXmBZcDnyF/kQLw2qriPgYGQmJiPrLTfzTp+lgdpZQ0pgs6GXMiRTitSo/jy3x1pTSpF3p8UpkJX
ZMA0/1j8c9b9jUDz08f/POsM28Cdi42XLzAdTb+cdZbCbMpAToTm0lR+09oj2dQ5mUxakj8W1L+U
/1gTWWhrjLYMXLz/bqalfpb1fPrW1Wmp+8tZF5uxFtatoq6NAFgURKRNCQ23CgKQ39LEr4ZTkGuv
/eDN9U4HMIN9xR83Gib9rIITUpffhBcfRWo9mSODCbW25aU9DqQh5+NTotjUwaSsB3yeCIub32TW
vMq1fWOOr5GIF5rUL4qI9xeaFLlPdq7tX3pZ/1rmHXJ+CxgeMUATld8sqzOG96sG9J5sYP4yoaPG
cAhhMQnPsd6cPYbnhZB2kps7ORFndVtZCw+0RAAzNu6p2H2JmBArvlvwU0zfxk+qo1cXy5TIhN4E
o5mr95qJlPsEm2A+9ulBdMy+EuUetv2zVBvrZEBuaER7HR22pfkErcezGpPaIDHjHmyqczmsz2EZ
b9TaXXhK+q1s/W3kQqdmSBEb2jIf343+e0MJFiiAu+AhRqRBxBzUGfpGVE+iyQ593DqTsBC6zgy1
E9PnemLngC9XDm7uO0Y2cRiXqcfK3GXDFeT2HmuGo1a46uziObFsfAnKXY/ChcdCM018Z1L2+Im0
l21jkvgvaxgobhWdeiUhH7456mR7tgoL7TSYxzm1IZjsYTzqcbEg9NkjadpH3q4YhKhlzbupw/TR
qa8mm1Tiqgw3wJnI8loKqLMrGqomzI+JsK4e86lihPxqGCXNVlmvlQGWAvCMsajnQWZinPge2hNm
PmDwFTz7bbgLAjK7CIxrZeo4qd35EfyOXoXnCMJmzMV5MkIF9BJNrrC11R+VEd+FXT9YLJT0ajbq
/d4KhoeSGlSGiRZDv/GHdB0i+FJoT8ri6krtMo2onO3UMdvu0DdAiJRsFVQdOUTqs8zDEcCGsYj9
VJvuSSWCTVG6vcyVLBcXk19JTr0fW8JptdcuygsyYyKK536Gk/Iy4dhKqTvmSrrSC8AIrc+myl3r
fXcLfDRVQ7cipQSKbQJZWzQSyQa5WKTaGM+bBNs3QuUwbuYqMXE50vtoggy7YMbgbfcMc93cXmgW
i+I62NhVsukNVtplabKs6PBD5OeAlXcoY27RGhoOlwyaALocZvU8Ht6Y765yI4CJqznAYRZjXdOK
h9pG6N264WZu1dZJDOlhwm2gM15VxMjocfddGXPcYk38pKgVDVshJUeDAD2wcssUSD15xo8hGP98
aGFi5lve+LM2eAk8c9MW4sVF3Z0V5srgqLDQ9AK3tYmzzwabbpG4jrS4ARGBbSof4/okBJ1lEEZr
UdCrWx/BVJRPzWrwTe3bpyEqVfaQuYFnJzq7OLYpNLq5n30L6xdF6+c1so0w0hBMFxBAk/6U4krv
05rwPWwOIRtNX1WfB9ndWHmDedP+xmOyzVrks3X5n679DQZThqkghGEuhXT0n1Y8lvx5xUMt/vnj
f9yHyhdE9mx2SKrjyv1j5vWj9le+mCqfazIkfNJx0QdolqZqxPD+QdD4RcdlQgEieBqBmE2K1r+p
+9U/kub+R/L8E2T528tWJjTGr3dhGfYMUEuZMXQaLP2yoD189WxiMvLyTWuTY1AaFyiNs9oE6Wuy
VLd0An/FaQASVjbeQ4Xbdl7HuBCC6Cnxio00ERxq3QHudElRuzRldlUJSNBcpZvznW06zyfYqO62
aUyMSzsqC0PSHrXewmM5+CfbNdnGQuXW67nUa5ckb25mP9w7jEIyIRSZz9SdVJ22NFcAhgksI0iq
gBct5bsa3FaPY0pXxVerMHauMc3wgmNXA4UPy9eRNBE7N9+T2Hz0hkdr4BiGYt0pRKNixdDIvust
FgaRhFsTHT8iccJ18BQYFYsv6mOpXHC6zzOWykahzRjnz025m48+R1GOzIYpUjRmi2i4G+QkpUP8
lMABIox7lesEdFjJ42jUbyLsHiKlZjVVH5vMeyqM4VaTEpSlbBOaBmMWBHBbmiLi/UUdYQfwr9Wo
zjOb3Qp7iYrgUiJvMCoZRGpwdGaROXeHG2PNpZmVy5qF0oBbS4ufQ1PsoYXuo/7eMYCX+vjiScVb
INmk67z5qbcqOTWjcSxnnbn3U50FxGa0j6XErRPzU/TanuBVPj1LAUbu15wlj1t+bSVQW/ZCVPF3
n8GTG1RbObtZQbBzFR/Abv9gxtlCKpDmggdpoRNJVbezCojA4Ha8m22/pCh0elsiF6PKL6oRrwbt
2ecuGSv7VLGZiQYyi0r+a5XoVwLGmz5emuVj76dr3xPzvKwf3IHkkOZbVz0PADKQi+8GBnKtWzk6
jyxIpwNe68Vgx4Ro6U5EAJqkzBMPRIAcO3F+9hJUCra8CDh+a0aQ0oPB3jJtG5xh417SbyPRaaCe
KThKZAT1NeQBMu0K1FE1zwE+E13oCN+b4FUMjbxVpl5ZRFTmSYrqWwdLS82Bq8N2QTxdURZO57wh
xXMIScxM43sSeW8jnvzW0haKOOLuvg49obldRDUU36XIuxS5wkSrQQAcBouyg74LMTBm0Nhfo1y8
hSFKrwrsAmAYuABFPteKwGnk8QirdE3p+jVXvXZudih+Mt9/0LtJhqCvpbTZ/JebH0uoLPRZUWI7
UFTakH/Y5+NG/svm4y8f/+Owx00MvUixcaZpfODU4fw47OUvNvaEH2Oe3w588UUDiYdtQcZm8cc0
5/+aH/GFG2Ja9/MycTb8u+aHmHsO9N8P/N9e+h+54L80Pwq+4jCxKgMQZ7mvE/vmK95Bk4iB8dpi
i76z0jxCz8kM8bN8nsYs/BrdJ0GKUp7N4KFv8wMalBCNJuzvVvrobX8P+ovCH7VqN9rrEkRQrEKk
ziDZxEM/F1F0Mdk/zQako6NEuI9Sk+vijQnhR+T5GdpMCJKLlAR3cz58TXN3EwfF2egQnWZkilfw
8Ss6lwycdaAeIjRzeV8tzDhelH385LoCQr49E360lYtmJqpbUE9H5VUzYhSVkwrHMElgzC6JC4BE
6RbQoA4qXAxsnui5yuVIeEOdjkTQt46vQGzswq+SKg5VDiK/uoWR72i803x74p+l8kkz/UPTaUgw
296i5lIXllSKmcmQynTFPtLFM4LxpRVZjlQQDNcVh4wFSCJ94wU6CcIwtt7LllF4z9K7MJhYqWxW
xdZUCAxgdJ1pzzF4PxhCEkNeYy1K0E78HtpJJxak3wevOGpZQzaLsUnV+upjfpiRDe6AQLprVbSo
XVbQqO3YsxzC0DvEPYYHo37N++GbzJoo1KYzxn6LMD/b5lODpQzj4bIr6xfRR89lz1UZsTUaU4CE
6ULRx42NcsiK/fvAjN1gBiV81IKqdZPpiHQGzLJ8GS2yOVAr1MpwMQGOe25Amo0xjxBn5ge9v4RG
vFQLIrzIwzNJ7jE54RUQkCLU1kNgHs3+UAb5KqMdquA9w1UM6ZINVJqxPjiRfeljZVmE7tV2/V3e
kU6WVQ9SaV4Sq0aslG1jJJ9SJvP0Gismlvgm+ZlYyi3Xq6f/7oGHjYrJM7ogtqsgiKeN7D8ceNPM
+ffJ9t98/J8Hnim+CBBuVKmWiuaIL/N/Bx5/xReksrV4oP6nRfo/p4KAV8xLYdozWXin2vdngQsc
XaPAhQSBKApt078ZbE876t/Ou8+v/NNg2wWhlYx+kILvD743GNx7M7lEiXmUe8CQ4fCY98pTCWTb
zdggCbdbjv5XrcRLSJ5NCC07TMaLMCvKi6c0MM9uTxzERNNCML/tDPBIyEPMpt/pHmuVtCmXuu+z
LsL6WBnzTo4Rj6Jg6G2GuS5MzM5fFHW4GisSQ5sAybOyqlNmPTXWiTpCZxy1MsOBbuWP8B4yJKaK
teTddldqPqXS5iu3JzXabZQHLQM81o7FufDJf+pM/a4J/Vh7mfYklI6pjGcQmcEUd2a5RJm09XgC
whqvSeD4Hg39ziDYqcMPhRhpkbCYVpAVjUNBZrRlkATU4eKSpjlPHeEPkiuV7XRIFRqmRP65WHKh
IrSzqs8WIsi2sFKeQzmM54FG0rurEvLqYQ5JFcy+pH/mgX1SoooguIzgDklVi1kK7TPqy71uyzdZ
jwiODdlhlaCZUtiWDG3FLaKMnVud7V8V1PU5Pzcqp6cWzBDTCOKygyph84U+cjEYFVUiulKSHWQp
X2iespPY+tmZcbcb42smmWulaOPtEBUUzp6KUSqgK1CkuQT+/D+tbUQpiPjMErSmdJ3/XAtN7+W/
HA2fP/7n0YDfiOLJgkw+VS6sy35oG03yDihpeH8DLeME4G35c+kFO1KZjPwWRibIXj/PBvZh1FQQ
XVGQUA/9K8qZqn6WgXA0/PrKjWlO/EspVMRceqWqZ2uDR8KHGqWTHZMx1tMlD5qINg9065JqynPW
qpCXlL2leeDAut5bNxgL3QQS6eDey0J1hqi6++lwUNpsI3JvbRHCkZCHG1jW91IPdxkpkGnaXLTM
erREs2wBolw6IyGVXsIZXZcGEoeIIRvvTzBCppbMK+J5JYP1UCXjJbByQWXB1l6xr0OOh155aCSV
iGH16vu0i1Hc7voBHMxQ0hi2qu5YhJFKnvU2KAiuh7zsZlonXlO1OzDWWgyEc3I5O3mpzN24cqA3
7ivRLvSI0ozLHhasXW0TpViHZn+07OYDm/iqBjmo/j/uzqy5bWvNor8IroMZeCVBcB5ESdTwgpJk
CfM849f3Qu51x3a60pXXvCWx5FAUcc437L32qD6M6bi2s+Q+62CiJLEfwjg2noI+B6Ym+SNRbOPO
89ctJ9SrwSnhYhaHHtBLjsjhUwE0DjyLIix+b5Gv8T/qamM1dcFJ0tndJPom97UL7e67JDUuiyez
Ubtl0PU7maCyAlZ3p9jbolZfymRi/p6XJ2rEs1niugkSN9SglnVxdh9EUOWzhgjMgeiDLi4zoiii
92lAzRdo+bHw9V3cBo6tFOhNxDaCAKn1xas62fc6FYg5TnjliefW0OEoE4u+8mNk5rbFSUpgQiA/
1wMrMAhr8jWMSfKuy25fxxXC1kbsrEF9ClPlmk3WZyjQfIRW8Doi3iPrFtSyaFZdS++nEwMKU28d
Z9ZsOv1IOdyMTMOdEZirNFbPSQggwau4HprooISkIkENTzsCdMJs/FQ9LKft7DgR+ngWI1ldCVvO
TquJqDXfdDM4q/hzpRH5kTE8yeg7al1b295gc7BLS781P1il3mwpudcUCSf+5PAOE74F86sqfKDV
9lfU6WJRgfQq+44mPD7KqEvqhlSnxr/6ROXA+laQ+6UTazXzNVKBM6hYNhp51ZOi2EvmS1xYJA7H
R3ticZmRgGQouOPs60yyVNRhJwRWZFWsgqjijiATLvR3NnmoY9re2f/1vP1LVXqaZSLPY4KoKQgE
/r50Q6XHMfarKOEv3/+jV1W+zQoCgegA/yJrtT/PZ0uFTknEKXNLBBF/1Gc/jmedBhetIEGghmHw
p3zTn6Ub8RN0uBbMOP0PBO8/KN3Afv1WunEZ/fyTz3vEn8/nlJlchhFS2qh5X4KYhhQU12dZ1y86
B3VUkNNUseGFRxn10mpsKtTaj4afXrDv6dpHT1icFUGlqxjN693Kske3Hg6tlJNqGgLUDhDmSR2h
aYm8DfnCsWdX4mfIYqqVoibbiUWJBZFDyszzhKKXc4rS06mkkLNXu8tFRxb9o27jKk9zp02iewkq
ln3XoGVVWbDAtVuJ7i5oO1z/xqUtmUxWHm74Z9MjRPXZ6ntXIrrRxMQX8oDFOYYtSdvUQ7dVCO1l
SQPJLl7VbFskQsJsfDUT3bMmGS+yVr4ksbLx1G4N3qJYMC91Oh+ecNH1H0hGiLZh0qNOxymY+zEt
RnXl8Shq2U2RMiZY7WUWang+7iEmWoPinbnQNhqhcxVW2p7pXkIqD+ESG2HjVrNj8oCgSxU2CESj
AQtW3xmp96kOBJQOvk1umpduRzPdaeV10jHm95kbWCgiI9BfSh4dTGLGyAAh2PrQ9zbaaBo4euNK
2Dhu9OskFY+VPjD45cvV+thM3XcJfbRa9i+e7u36djqEdr6zC+lDSs6tbO4VoZ/LSV2FxfjeT/JG
D7qrhAWgUpONVJFsV5KJo0XqfYeXoDaVC5BEopXDTSuryyiSMV21OxWh8liPBwXrgkqiXFwLBqqP
VQIIGV1lmF3l5ppTZ2pjvMkLfdlo2joV3WFMYGumbH7ZGfvUs2FWQLlEfM3kFncE1PtBP3oZLb5n
LkfC74rkribFRweqps8bP5XFTn61tSul0ELC9mrMAxDoZzIfnNzipQBxmZElnaSugpA1LuBDuQi2
ZVW/W3FNRAQae5UgZ8+mgvaWWmWeNMZ+8RQ/ovRbBn3yYQwdJr7S5V3LcB7TCuMohHCgJ0wVqyV6
FVT05laTYD5P6G6w42lVd4qraaUCx08YjKDXcOVOW+oBvFHzcajgF3mdDumNgN0u3Uy1uqqZUKZ+
dVcFxVYCGAsrwEUdsK1U5ZiGGH0BLadxxzj9Haom5QuooqlbpjjprNR7zAzzoEi4ZzvjXjEOLCNe
9DmxD139aBKmh+3OIJ6wKqDFstkbjYqaybiOPfJ7VDdWmOzZAhPIba4YJZ0xt/byRwuNY+hsE7wl
YOOgXxu8kHFg60uhg8t83csmAYizaTzamTg6fAARamgeTBGcyPvd1wST9Kr91CNM7yySsoJkFSsZ
BulkN4WoWCqPJVs1a0266WboBYJ+Eguz6qbn+rq14ycFm0mEOUUdm08DAa8pI8Txk/vQ9peSXbL6
Jc9GaY59C+qp8Mb1FKYrGJmnGCmW0vu7lA19A5qhG/3nBn91ECt7FVas2fkriy10XI+rwjI+JYNd
MjOcBv+a7SknWekOeUNVmRDQ1I/edkZ2+hOpG3yO/jhC9eFu8uObPRcTImE7OYL6MS8WDZ9NQ5QR
j+ilX5X+hADNyXztLpOzfKHHwM4m0lMTirJzSThrmYsl4dVLeWRc2NePRROfBj9+8Cmi6mEoF70I
77suu2WNf7FEvmwC41EN+0Pg++4g4xvyprNcPMie505EXMiMf3zRb7sOZ86AuhVDw1bOB8AfCZAg
D1FlH73xVDt6XG3DBAV15ZPUp7znlQgcHUsq2PRDBSdXlV6pXBdMxSLPP9btsChkQjol77ERYi03
1amYen+hI6Qs+pDq1tq1erYyanE1ovQU9BhyZQP7gzpb8bxN7JOxMqu4LGwPYNpBhsSYbNvYuA8Y
Sxl07FlP/Y7ZhF/Y1LNmnyAVJGSl+TABOXOSFN9ncbUsBqFoy8o2ulSVcZATNlBW/KVJiHHHu6Qv
mGnl32s9eTSL6OIRxTAG+8aMlhVjLd+jmS/IDqwnVUEqoX7YpdjlYMEyJCxWcxpr16p8dyTbN8nF
OdRIG4o6RCzo5zwP9mBhKyuM05EVI3fNUUkQNomoQ3TVQqEhKBXjjf/+r7ZGWGwGbJkFLEsC0t7/
dl6GmeG3eRlK0t+//0fRJX9TWQ/Y8Iz+2N/ODogfCwL5G6A8ggNVJmNzd/tTS8xZyVJaB9AAK+ln
eJ3xbV5jsFX4L9b0H1Rc82zt12HZby/7d2NE2ANEJp3L2swJfCUG877Tw2U/6q7BwIjRTr3sdY5b
2NFaZe0r2z9WgElRevqKKpayP6yJ3GKgdLPkY8YVU8zPf4TjRpIoa8aVpDNIV6R6qfcNllzWkKLR
UO1AwInxDYzFk19LzyUxArWFp4tzPOnOnc/dmR7DmJGzAhBtKqxNICNPN2TCyOOVWiaHCfeuQjuj
aN02zO+0ImSk/F1p4B94gbgE/rBM0/uwxCevK6cwkZ1WHaH/quvejFcke2xqQHw5ShG9NxBgI1GZ
pr3WVySktrBSxa4roU3H43viB0DbCsfoh2tktZveIu6k0YYvc0ivkYFlro5udaO7EdFGuLy0W2GA
E43Qnls1KpL2wjTGiUk0y70vlbZujGhLc52tuYrxg1s8iFZe0y25YZalrXwnJO3CGL1GGy432Vnv
M+j8I84p9VQURIJqZDjAHlZwV2uI9MGrvXm0cxjIEU/5ab0a2cXz3MdLTX4VU3dq2vCo5eoyEcVS
QIFoBlDX6MgyE1OFrrsyfoACWxVcLhIZQWxW2rOenBL1oZd45br9Ql11BCG1HsQ2jyBhJaX6PoBe
qRlidhZC9AwErVRBBvBOzfgqpQXS0EvSemfsX5sUlKCEiiswvVMVDADOPcfuObIjUsg7FDEcU60n
9qi1v7cEHSfsOgxqh3mGioCQWcNdh89CqUnCipjoVll9asfcqRXc4B3obAujgmF8knt4aNXKkSNq
m9RfV7Jw+gKPfqAF5xDIpyT7zlR5yyFAB6RD1/NGGbMoFVtZIQRCc6TfezKR6chpenRYfa4fpHJc
Y9RbKv2dqU+HphrB3AREj68DtXvzRXFW49odI/UzF+9xmh9GqfpSTTw+Vva9sWNGQvzq00Z5Rh7A
uJWYN8xZUEnpbszmvULeNq+IcR5Z8vM42sxw6t0QTO+1Op7qTHfNAHhtUzwJYW2DhlUJXUxpP+bC
f/MIyIkHexOLmLaoAtdqsgnHiNFMuJoyUmyV9j3VyPjB/Nco0ZNn+is1LddTkp/I1yIX66mXH5n0
LHrrZAjUARUJ4DUgjQagrVlsDF17+vduUTgeQT0Do+NTZuCc+/80szPF+ddW/C/f/+NWEN905D50
4sCbWH7MJ/yPW0F8g41nMkMV/70Zfr4XNEb6itAQFcH1IaTxf3txNsoysiJesmDTPUuI/sHNwDJ2
3pP8vjdGQWGz5FGJr/1DSPTTsNTq66ZqM8JJZO3aPWvrQWJc6ggNKD87uIX3WhFiWJFhhy0KoJhY
NCJetl+a/KJk+/g2LqW5DkXPvcCa+VwB6xRbNXF9krOegacB2kCL4eC3krpdxVFl3yrlDS+RKd7z
4Cnte2eCuSlp56i5b5U9yeCy9MDlg+YFdPGCuGqLDJUTbmPcS9h4Zj8PjqA7bwOeGYgDWFR9CRAT
r1aGwufTkkhld6boLFt3Xu7GRnxXhs2FQu9mn7U7azu9s5INd4lLHM9SB8dZHUSOHXZYMQwkv1ba
GK9k3FTmdqh3AfqfY1m5rDRa71JP28Et8wtrR/8ttpbjjjABEvZ46/T3+pjv8AjtvV31UDyk4VIj
ZB1cINtjlWMKG9pC/vDfCnVJ6nwdrdX2VHSnmpFmo7EErmFORHIu8MWbR08kT+G0h+9iaAdSs9fA
ORgFrA69mywuw/LwsqwWwf4EkN6Rl71zwu+70JePq2BxXy2z1ak/g8JYGSsK3AE4xMr/KpATBUtm
yBWs0ITp5CLneoN44kSJm8LwXGQJLxZZbvSqj6c+3lFhz4ZiLMDKTBCFljJO2xLjn1IB8svmm2rB
Ypn1c/VQT68BMVmM1ukNsZnH5t5X10QVZdmRYK1B2xTGmWto9DdjvJfinkuI/FvMhaZENpv/lIbP
CW6rcHzjuq60bdqxgpLgQwcwenI0vJsMz6IXf8xrtMjJQ7A6412fXydE3nuNnTviYuk5g1EW24uh
vkeo0JB9gREY1TohDAjChxeAoNz5Th3s5OHmxiG8Kv54ohlfcABv4p3RA/EycAEGm+J+PNputx1v
/a2eliFM2YA5D76uUw/6wy221dbfyIdAOTHzpiuv5EWHzGerGCflESS4dTNu1Xf0DVCOqof+Lb7G
1/qmxBsKP0I8F9KHGi6yi7gV8JkW1Qsu6FfzKSVGuzeWcn0f3+nM8L0bKaP5q/kuPnGyUtgT0UL3
/4ZSQ+2e/WgQrAIfVHivoqREYWawNt5CirAyPdkkIY45gb7nIkQjtsqJPrN8dpLVPuMD0BJ7hiY7
VuY0ZYeNzQZNF2Bcv+NT0PLLUO9rVgkheNap/4iLo1VtRHxoE9ewj1l1NRUCrK7ddMWFOQzeKnCS
zi1nsyqTHzJHb9Ktlchto0tehvEBn6Ao0dC5VnDNi2Jh5pemwRdb3aX1xpAJ5XSK7A8oT1WvS6N2
sYdsRkqX1+LEtA6+0ap2+Eu0s77m1FgFG6YH+ffuZN7InhvDiyQAxQ5LcgL36sX+HjyaL0xnIDAi
Brdf2o2+DdbEigTrbBm6lu0md5BinmqxaC03FQs1W7YbuqtNF6+bo7bPdta+LhZGt1cYYeuoEsEF
rNmnQm2qwNhHK7vetuZiOsIOPxJIw19HADzopovJeHsJ7/hCtSagMVhwYhbR4ovygjiWFWHyTrKS
l8OydvrLF8zcwfU3hGmOOe4DPhTemYI2p/fWHE/dejiiqNlpmZGpDQScPtLO83H/LBF9QYEYBTuF
BSyaivUItmUopF3V8sUntX9VzvFBXafb3mGqv2L1zLzGNTa5Q0X5IIJVBs/KWgbX8KE8KB/BG26E
9jnzLsWXd6988CkAHc2SWd8FGyybpyw6Gq60k8EyaW52Sk6CBybfE2NGqg71pf/QfImP4KYfp7vY
29hvw13w1YYHzoA76ZbBgLJXuASO9km6ehd/p2vbIt8G1gK4TdHf0sfoPEGv4GO7nDaBS7j21lzh
5XIv01o7S8fojald8ha9Md4xKLHwZbPJ2NctptDV+BFu+TKHcNZ99QSL9HPYYwrelyCvPtPP7slm
Yvou/F33HvGez0u6hdYd+Yfg3nrhJVE0LQx3esvWrAb5sVd1tb6X6lfvSdG2fktFeJOCL+jD3kqr
l1b71HauaQVOq6+TZI+cBjrCQk62WkmGDPqm1OmmVWi9k6PQK6cKooP5YEWMl5xIzUGPMeXqpqVm
vHQv8kU6SA/6xUZ7xPzxReX5vujbcp/ua1jLDap79E7aSd1Ol7JYSdkhrve1ra6k9tiiw2oc7o4U
SRIGXgBkBnzSvb7Lt1a9ykOG24zsap7bR1N3E3NvNc+14qAlSHhmgJNwM4SLmYI3X65DtUAI3O8N
410fQYLygy6gVOGJgH+LtQ37dsoys12p9I/YvMNNLq2bXf5MViixwi3+2Ld8eorSRX6Y0YHEiR7K
8NEoHircXNEijtbE52XxTmUB5hPjQKq7fNf56BkkLLTTKcMWKwD040CJyYIfiT74LIL7qjrw7iNy
JLETHW21kLfiSoxQ37oZ88HgrER3er/z5VX43qMeVrfCBl65UL+3phtIi5mq/Ydlv6U10Jffyfth
hEp3oID8WqF0PenYID64kFKEcQM5SatqcL3PWarFwfpCM0Y3wgM55K46rFFsCXMBpnad8lm41jB8
AX6BgVrwO2yLVXCsN3iECAldROva2CU4lgFctk40/JHMNDn8a4lYRYNiwnLiI4L9pl/yYlejZg1d
1Np8q/CWMpT3/BCTsMAwPnnSpmuUqu8G00Q7YdzoNaRv8DYz+D0Ub3Zxydtdjgq5vfbFkXeqJ7cD
WxzNOvdgwBDoQPPiRifto+JZd+ItTDIkWQXp2TfzjudqfAZWCHPNgKKGbOsVoYn+6e0h3X1PwfhB
C9tYbvjcvaqf0i68VDflg09I9tU+G+foBPVEaZfFm/IcvKXtslkJl1Nz126rq/xIH44Om9l5Lj66
z3EzPmGl4ZewJyMwOrab6JEJeLpIjjoIx5XvSqRU03UufMcmrIT85oX5PX7St96JdWb5rjvmId9w
1F3Urb3pAOetVd5JeO3L7qvK1vS3u35b7cpziRpYBna3KpimxQt93OnxjZEijRYC9MBfcqDCL9eu
FAn+Yrx+T6GkJUdpm94PHXt9bRGf+022DuKVyZIGLqCDSLtHLvxZfY62a7wLtNAx7MNl+NF0DhcH
icwcNydylML4upRvoL56BTvNUoA+/pLfvH17H8XfjT1e7xOsunZpc8iCR9z8ezsxpBsCXRmDNxC8
aMXYef6dng1B7q+d2P/x/T9EK9Y32q//SNlmWdoPwYqFU2P2J5Igqs8wckyDf25EZ0gvQN7/Wjn4
oz83oqqJ2s5U+BsNQ8j/TMym0j/+0oT9/rLnJu2nJqzq2eaUfUMZVNccrkbxvcPzFLYYsygf/NIi
fz3nlErlx2TyLoo/j9+aZsO6cykFEHba0om4pcN03JqlRCq8uNSt5nQqT4mIr5lXraNRPcgSiBA9
TsPNYNB1WQz7lkFJNlUK/MGy4ovgmCiFuQNBfh5C82iC407jyplluErWPrepjyptROlq39kDDwwe
tEdJ5pDrzZBavnlKLLQZto3ENZjKczFRUlpVv9LQkuhS+txZmhvlyvNUZXfa1BEkLTdfYWzCvzRg
fWuFsQmlFo/aMa5wKIRsOsgN2DXYUQBdmf2iICcolMLjINRhMcI5r7hpWaytyVq9k5Vwj0j0PsKF
VnkgnVrgilV2P9X1zUvi+35qb6rArlWyogLDko31Icwect+85L5wgoH7k3kh6z/Dh5DeRUsvVA6W
55164rMZWHlI79F0aDg7NQH71sw6V1PqbZqpB5+DdjBZKNH6iTNYs60/mUQgjQfP8MmssR9TGJ9+
K1xc8isPDW+cZtmSDIt1a6rEoVnxquwGNHhwqGBRadNLKvqNNY1LOqGDIkM14WSVpOk5nLNQR1wk
YYuTMQT38m8+MrBZWSq2KdK6ZjPW3x8ZKCJ+PzL+8v0/jgz9mw2hT0etMOfd/Gx4RgLLaEZGxobO
Ytbecg79eWzYOAXYLsicEQJB28/HBtE5us3rlSE8mJjR/sHwhvnRX46NX176/CJ+PjYyvwNvZnXR
JkejtuwTVmhUULAAKp7IUedKg+pOg6eN3j2U96vpx/GGoHtnaqGXOaWROSYYMqPeReBjieNeZCNa
ikTBlQ+MV9/pver0KCRia3I7cgQLGfMSVYuZdOSI6EerG92KLl0JYLuk1HkgJj2FCQT+0QG7QWXf
QiBnkfQ99rqXmF2xESl7iRm/LtHydNIhtjnkwtbVu8aVtBnHy2Daa/MHVYAINU2aCNper25PuiWc
tPH3hbCvypzmmaLmb+yDoTSrTO8ZWjSuzCQKqbRbMT8363KTK8j3jGLjifwsR+AK68TRxvw5kcSz
Uhr3FZjVNGRYjDy4LBJHKSXA3BGrW7pqKXHGnGlTbC1i9CgV2zmTPOSExXOGYl/nQIvAUsTTHO3l
CCRfMRDEYRgQ0CfMdkCGDsa9ijbPkjkwjaPSpW6U+S+ZF+NxGLbhlC/TmlETEcGTL98CfnRoFLsq
wK5FkdLbxavkRWdGhE8jsv9Etm6+oKHCilbU8P2Ffe9nLSyH5qQb5YGE8/uGDUcTGYd2Vmn41XsW
0BWHgY3WQH6QsrBwqjmTkPQwozMfmsk/+4a2qUpz2ctM5UpbdnzyW5gTuhppO2OUD4uwHVZGa277
TAN8FeUrUWZYpPpVz/iOWBbh+j1zCcHB13TxOcwYJvkiP6mduWvKITnXsnorWQXHJbgM0QWS45OB
qnM4lyWV9pz4xXLBypO9ViZuEQ57yY+ckOjjBDtUSAyYxCRNAgJip7VTa+PDIGy36iV0zYSYpbXv
tsqzSmU5qIhiDPa7KtsUKfSXU0xdG3QKu9BxLTAOB3K59abicQjbI+/JqaorjOvJwWPMtAhkGzQt
Ga5dBc2ZTGZ2HT7Ctdiz34eiZCsd380KniyLNuHQvNjNTFq2Hss2vsi5derYG+ldeRl84XaEz6Ss
DyAS8HK6/NxJ5qKl5UsnGmCkfW7oJ3w2YLsONFPvbacACPOZiJgC+Ho7fo8rfHVxd1fFQXb0kPmy
uwrbq9n3MdIYO6PrZYpfhGJcWqRauJ5U4peoQQlVhiW+4+YRWz9AnaRUw2bMopNeSewV6szeZjiN
3a4Mml1rzTTckFVFEkdcOPSZ6ljSKfRQB5RxoPPV/bXsTW9iaMydPkXvSh8nl0bq7tO299aEXu7M
QkB77yuLbLf+5ssGIqm8VE7NVFzlhN5/FL4zgD8gCLdVYRIlX5NRQyOfMNlVWSf2CQbHhWj1/tyQ
6boorSFhvUGpMxtT0zh/6FAE8PZF+Kdx1xhlFSKnb4b8u4VSAmOM67Udc+qu0poLYlAWRo0mntVJ
rcmZtaQ22tkN0z9m8RMoAk+ET6rasoiL+n3ZWE96hZNao/NLmAdJ9mdngN+Vi3RjSNaL8EHMFMxQ
pPbcpOD60ZsMnqtbR9MUV8ULV8aYMW8Jzv/ea9hirY5KEEOIEPg8LO6qv6vcWXn8eg3/H9//4xq2
v5HhyRrFIFfbQnj+p5zRtL9BMJkL8P9Ef/64gtGTz6gniwQimxXJz3t1/dusPufG1rmj//H+RP+r
lvGXH9ueN+8/Ve5lPdnShIF6o3reufBTV+0CmG/Womt7B1HlrPsaloQBMENncwv3VYTtzWiwUFR5
7QRogdva2utTBl2TlSwom14Ey7DQrwSLzWbX8UvJ2RCTmYsCB1NHG74286oY1A0+EQfNlm8AbId4
Iib11EjycZwS1u1wxboyhZnXNxBy05LU33ZikBT0kA4yBriS7xSlNIBrYOBXYjOrYElkOune0Bp0
IhUXTRHvtaguUMJ8Zgpgw6THVxxvp3A6twl4dlM5Gnm6yb3sYstvQxHflBw0r2kZy6mxn8yCwYM1
BWQPK/JLZolTKAyDicV4JMz72tjGTRLTqg+0XSrE3paLbZsPD7oET7GFdAdlNR/6q8UAAh3tpR4D
jCdFiTsNUhUJvKuosVfEgp3sKHM0vTobxXhKq+RQhD2m8XrLxnvVAxrqy0eCHCK6BYhPtwKHiTCk
lEiK5I4QsqNk5Jjw+ksNICXoN01Xbpq4XA1yfYuZV8mlSdP00BtffR3nqyxsy1XWeHBpmWdmEt18
pM4irPq5Rvzt0b6gF6fs4pRAwMY0jHA4Q3uMteDAi96bIuqcqoIakckhuAiifDTG95r8BGcd2rin
T7vevG+awG35zfa2ySqaNVFi0CSxXeskMJL/5oMGJY2AbApuiFpudrT9zUFD884j++uy9i/f/2NZ
K39Dv0OGo4zcZK78f5LwKN84LDC9zYvXvyRQqrIwVGy+JovZP+y/f44JcMDoLF1tfJIop/8R1AGv
8W/1PqpuXgK+mj+21bwBvx42nq1KIbk0xqYyp41UEElf1E8t4b494gi5fobU3GEyCV8AF+ANNx+r
LvvEb3bCarD278IaxneLRzzR1xnQHNPaTUVyP+jDqq6nwxACRRQogvVHIyicgrsde8syQEypWLlr
qgp1P0rjtF3n2rQXlZ4uU1vfSSowTFg8Vf4yRto60AwXr0WTA0GitPbi4ZpVpBGyY4ODgHaVoG2y
OqZacnSDx2WIHqMgQAUCGy1IqbnVAsJBd/bI2AIBhHbX2GN1AdH53oV0xkg4Isu/I9nmaBfjlsjk
fV+DaAyIZmi8l2RIHsAkZ05YkLjFMFoRNrmL0mcH/kb1xSlt1XuhpR/IE5fasCk7zVwaooG+r4cb
lVJ6arotBpdlbH4p1X0CeyUmq7ltreMAEyO3ADIBl/AzAg3ODGFZE2CftS5aziS5K3mjQ81tc2sz
TA8lEnUJdUunk8GuxPewZvpFUNfHskYfnsTa1rIRiWLLiCW9dWgq59mJdDHtNlz1Oigm3hjFfyUS
IOUM9ZBEVS4QgLdJn/ejNixSjbKEkXPlxYuWiBLZZpI7I0Jr1k58TS69xPWX1iibthsZU8TrrBVr
oA2rMekBSg5gmjsbQPvgFlFzrhH96NnwmINzkIN058WHtAmv+UAbKYxxR6qa8FBH4t0dVZvY34Fe
q0AHq70SoYw2INqAZVrLybtkfmKrXPj5TadeK2J+l+yTKw+HCzEa3B4LuyeShc1tKdLjYEbrMk92
Zp46toyI3CccBAmOkEud7WzM39gdAzAiAZyqnw6Ey3+kDj/nJMl/qN9+lUBgQEGHoc3MFHxrv7XR
ilUPXimRaWd26OHyxxJ1fTtFWznNFhLR2oEvP5pyT+sCDyzngsum9KhlnTMa0mPCDi0umZrnkXFM
CSfG0hyKYl0XGWl+mX7XA+VDp85/JOBNJZIHVngQeCsQ3ril2pWQ6oeRjBGzujOG+mqJ2u1a4KJG
jZKVUArNYNtjvfhdd0Btt/JG7TPwfCdviAmh3wxZbraVfSJfcN005a7KWJ4nPo9s8aw34bjy0aCK
utlOwlsperYtaSZ6YdGHbWiVFv1ldtlDP2qR9Xn8PlM7cmQdP0XABzKSd5BHTfq+mSOYj96+V2tM
rs3JC/u7CuGqNT3n6kfYdGsdyRN+MEzdpN50/SlWPsxG34vuXpfwq4+Zm5oRzqcPXZ6vZE06Doz0
LRxXLSCrnFOoyjy38Y0DKjt2I3d6kK8ioeOL79l39ku/YeloKWul0Q61DOgoH/aMB+A2Qa4Nwsph
cCkNyIRr/dpX+i1ogbct8rLTjZX3+W++MW1dNrCJG1CHKKL5fP/djSl+n5BRmv/+/T9uTPGNW48A
UexLRHPq8wTqJ3kTPo05tFmZFUwy1/CP8pwQvFkoy9VIzB5mTf7ozxsTTJOOe5wkvD9q9380IZuL
gV8G67+8dDqT3zBIWdLntRez5CyS4S1vmUorTHZHaDe4C0eSwIi29CeJg2uWRIachY0Luh6XobLQ
PJXRdfXa4ENeSNC7ggmWUZsRWB4WaDO0mNnHLEMvoiey3BlUi1mGYm9K1KUtYRmG6YGj4VGzYmNv
prAdxFOso9uvfaQPUbOnceAax7bOPBqjiNkjY1SGWaXolhkycNZdQZE/1TFOqGY8+gzqPQ+belap
GLc79SQHFTbuCmFpnmr3SohRMAqWFk90Cy/DTybgGxpDwcQ6FTOms2FJWtZIPKLQIpWHkZKedgtF
jVgfZNQR+GYdje275j+ZVnRuFKSfrFYHabwoI0Q7o8CayduT+v6zXXBQBfitY9GzrM+h+MTyqZdD
dtPhJgI5FGW2G1ndS5CKa5GlXwSqQ7BBIWZZZO6QpirVzjhLckP2GoaV3tWjsYtl1SXD9yzp0aHN
umNpZ2issksoZ5dR+hDk/tGW7IzOevF8orf8Ett5hL5TljFyYA9jbbOPhL9pEunJxtyOIxLFBjOv
AgdG3CSYStjy16XwjiLpnlqvYwNYO7mCIopcVjn0T1LLbpnZpHfrsfmXwxP3771hqahyOBsr+HU+
6Ur9cDBx9poC7UwC164iiqOh+euzpV/3a/TEL6OvfEkJhUEttPsKrmQqJkcupO++6X/oAjuQraIq
SMJ9Xg670bReI5sPQFDhFcrIXfJfrQb9rCm/FQ1OuLg/EFmNk9eJ8/EJu2i4IIAGUUmZupbWbuiS
t4WWmctMt8rFKHXAedX2Uub+JaiSz65UNrihllHGUE8d7GNt+G+dLe+kzHKLSU75cPtb9MgzXrZv
aB//h7s3WW7cyqK13+XO6UDfDO4EPXtJpNoJQlJK6PseT38/1l/+K52usMPTCldEOa2USBHAOWfv
vda3pmMqFd4oG7u5m+1K0p1mKe4WIpVrhh81/uU+x0uX3tUQI7NV8saCTQ7DDKKimjZMtE+i0lrF
6SijyO6JDknG6LLANBxMqO2Ddq/Rx7K7UitJwY4QAIbnKmcgkwj7pcc8NYW4XA0nKbq7tXoutZY4
OeFOZhxfE7YXdouv4cdSkSNsZPG7uD2ySmxslbo6RLOw60AaKNLTgDYG0doLwfOnmu240ImQAatU
GeTJJpKT87CJ6PliIAMLNpWkbe2aPiEF+PZ2uovT4TrFa4bATb79IO5MpkduHQOb1CPJNrTxWY5y
hDsYbFSuisa/bzY03rRsG1Yb/iCNXlbV2AZ5ygqBsK8PbRB2vUwufLTxlW44yCZqbogLlKV9/bGR
28yddeNTv4EmNjpRksQ06qH4rTa0hvNB/F7B45cqDT0V4VxWRITtouNb+Q+gIxasHobRe2WN5tGo
PZMtd0QCVq/UskXCHkrmNlHwlV75Gnq+DbKwbJO9xp1IpHznGtMIR3FE4O9IGTh5dWsYmIen8n2A
G58TTVBJTlW3qKI1p0nvNa1/643oIZnbT0FFE1iepB4kf4veXYqIOqMYr31VV2E9NqjL6AvU0Uld
NrssMcn8gbdRIPSKY9s0ptelq7x2zGjcGZ3zP71xsz0CYJFuUmDx7zZuqsJfS11MwH/8/v9s3Kau
s9XqOhgOCSLLfzZu8TeUwJyF9X8zCvnS7xs3fTViqzDv3uJFbj23nzduimMqXcDDhNSy6/+TjRuj
y5837p/fOskgf+irbWpd6DjJKEE6ouXKabIIUrVdEehUc8Rcmx0Ry11SDA+jND4UiXJQkS2tsvGl
dTeQSx6mdtMa9yPqkjyeHnCdClajD5A7aR3F5aVZlyCnjFaLdw2/I0+4UjNUl3HStcQk5cvNYugU
LFmVfmySyY14IhLpBpVDo6ymBBOGJaSBZKuE3xNhHkJDIKVa7yKct4WquulCAL2JrnDogfCirgoJ
vJDAW0GkOJYDNn0tqz81IH6MVR7IzkJhTW+5k8ZgHZZjiGlNWeMTI3pLn4a7Pl+/JwTR3dghIAHZ
gOwy/670H6le2HEX7YeEGnNqHwtNPXBiPkGPcNSGeRVu4kqYXL2HABziHBOxZA4i9WSE2qXeXBTm
x67Y6XtRHbAQIl1ryHed6YUP5DvIuEEU2t7Q+/okI3dBnBo6c4MN5Jsie2nRqs5Ze1iUY84AY1Dy
t6GrNMBi4utA5pe1CZOHmbIKY8KGpvzqKdOAcEFgVVMP6QYpEDJUsdccQ6CHkA5enTU2Ka5t3rrV
Kj1HuFfn+RN0zsdmig5muwRT1R6l/E7o4GJM0uwY5W3dV8YzZ1RHaKR7xVjP5vCeiAizpvR5SC4x
Ak4ZpQDVp1/H6avZPM1ddx8hgIioX6d+uCTG8C3Ki0/u+W7MzA8dBkjUvsrkEhGU/jEMEH4FjWgM
sjFSWOSwPdyoVLem3rnQIoG+D40Vxz/0MmV/g2hsRlcgHXa3SB4IMA5XFImY+TBa4wQ/lhWWai66
Vs+ONCl+mS9BGsYIqgc/q6TnYRF8sEwew5hPJgtrR1fxOC1f6wjCcTBfspEIqEG43yTNQcnzXb/2
ljmblzJDcjFn0Ai1EOVZHV3rNIP9FaHGIsQcIC0ARCEzmXCSldmYkBUZBj+sFefDTmwcAVe7KpAs
ozZ3mVIECn2mvP6uN4e+Buiemo6prhfYuHSRz9kg3QO7vYsWtpY5f50rop6qagdqnrkeKItCKF2Y
IMwDc/b5tNzOJu1nsz5GyquuYSsb+mOKW1ptNSdHIL5ZSJ+XDb8gFmVd+nOmg6VP8gQepHRUs/tq
ekwK7i7prss3H6khJ44uRqdORtpcdfBSipKA4xRvLfyO/+Wdg+mGgKpJoK1xsxD+dckHKvHXneNP
3//7zoGZEZsjOgbcjref/FOTVPxNIwsDfgTnIAYwIA3//51D/U0HHkGimXQDvhNW/vPOgfAKgq2g
3khFtF7/yc7BlvOnneMPb13/pUlaMgBNE9h0gaaQ5EC4g4IYQqq/6ZX60bpw0C0fccftq3JD2PS4
nxKUpJ0+oJagKe+1sOZ0qD5FdxmnS2fmUAPq5YHd8GUjmh42RnoNDe7o5rzR8dsbg6+ZM/pCmTlB
HHAs8tZM8npxOMktzulO5YwM9YdBSwcgIKP/Cu2CsI1u9aYuPS+SHOhGj1skAY67dvdaBRyslVZE
Qcx/DLny02nejaWOJUbajrLEYa0f7ntBdgyx97AvYu6fz2a9ekUMmX4Y3Bk1lyIDp8hwpgMdzwiW
i9fndiFAmk5URJTzcpssCMl5hgSzpIg0Rcb64lHWD+LojlKO/pdVxMRZjQKrq5qgKHpHU0nTljQa
jfuiy4+LgIhEQRcltZ9S9lWvir1B4FmV83lY6+eNAFvHr7pdYh7wztkSw5poYYJVi0BPKyxEkIlH
IzAK1Ou1SNeYFV/LSoZQ/S079a2PCUZeb9mGhL8vRPPKIzPXW/jypYsIpYOaLpDePNRhUIafGsr2
zWb8zLT5TiU3Gms7/TU8QOk2VhG5z9dxRNTVVa4pzAzeDGRzOqUHjNVxXu8U8vmm4TM3FR9mr91z
bjALfB7hiBxFO8TF7K/tTboluEtB3PVC6dE1rpSssJTxuRgqc6P5LRREeGUAMFm2CiViJYf/cCvK
h0nZ5zAsOvqG/fgJdOJaDSI3hYZnXCz1l9r4rIjkG/hF22GyWw7sAlHnPTJqs8u9eEgCI60dvaA3
BqP3WKcrXvd6SU5zL/V2rFOXN0jW12RjhziVIvqGGp8WvZaAisCWJQDjG8Igk+RO7j7SiISv6NIn
e20uyPdG1LDh5EHdyNPrRWlEsAfKCSWyp/G7Qg+jV3Taqpd02afTNUb2DzkB7MhjiS6oxbe6xpun
pEJ0Hj5HpDmmcXZN29JTh3kbp0BQZmmLMfubfImVJkwMOeOLaE+cPCz0LQXigm6aRsdGRx2xzocE
uSzpjLCUZK+ShWM86Lt6fCuriIwpak7tuy43+xh3Rt4gvhgf1CXyV3G4hMgI04TzCQphlWjrju19
FWQ/EevJL0QDrkK1KexGCRqzCeQsJDN4wAtN1UaOVAJvQQvJeDPW7z6DzQDqWpvSHRPqaz13T5NC
wW4a5ZPCRohihbirOdkCY/D/1ckQ581JHpjK6p+DAAGQnBg6l6wxeGdxnHQdaWoD4oRZR5piXE0D
Byt6ZU5OXqu/Rl17jFbB6uKZ6KmG7vh0KFVoE9GG8PKKDkJxiAFOw8V+5moxxGnsail36EeDWTTv
RYLbsrxVLQUgHJSTATTA4q45cpwWaA4tj10+vdC92tWsQBqWK7ywUd/tQT0F6UCMwvKp4nqu4ZNM
WQarj+hJ+re5oB3MOH4Lh3Ne1MVVHiYeWS3vxzOtaIwUj9GNpoBrrpn0Y9d9Jzy1kMuuyix8moCj
kYZsq/LJTLpdBFZai6tP2CbkJ5/N9q0CPZ238sW8oahBUnfzCtleMt5G0bTK6mxutuZMtaofgNG1
txn6ndmA/oFzjc9cEfsfIfhrpZO9FAJPWsHnNg7p+jxjPowJCtJAZ4+gcMzlWgLUjgBrm2i3VXFR
rYzs55EWcwmCO8Nu1ceXWCYUGmmlccO9FISuEqPAaIxLNuz+lw8UiLJRQEr0eSUMqOy6f9FD1gFJ
/Xqg+NP3/36gEH5DM0IElaRTQN4OAP8pRQXMrrzYv+WXf8BVgU8mOxITLMrtfxewv/eQYZDijb3R
Sw2Exv8UpX8LAPilh/zzW/8XJ/FniUcqJ8JIGSQFKTShRUIoKahuhfZsWD4F8VUxBiIOVRRoUNyU
6s4cLoQ6MbUjayt3KuNHVCYsuo9JJAKBbw5xR8LdSB5lXT5q6ldm3oVtDGwmeeUhZeqP38OU7syQ
RNnZ3HY5SRvhcpmJDwQmw4Rmw1TpOpoNOB+v3HDifkzND7XB3DAYQb8UTrQGmvGshaZb6wB4TYU2
GnPTG6MXsQcrUqY9Gv3iKWRGDMBH9cE8jay0a2R48I+tolpfmhqEVilt5zTZCkt8CsPOHrImkBLD
0Q3FTTXTk7VtFuZbrSncHusFc96IdUPRmNohnDaK16gEcYTQZdgYd22+IBavy4suLw9Jpx9u4ygt
WfHqo/SjubjWAGgkESZK6aRkOY3toea9hoJmZf16kcLSaUDMxSs/5gZrrlCqdxGrjYqoRV+HTzOC
P2Uup5aMkiyS+HwFiu2wpEOeNJUnJOpBrFXQBs1uaR60pEwudFEb6vLZFiJAUwADhFDF3pj4VQOJ
IhofM629GPKPqZcuBkHDZoE9tCrKvSSqwVgBwVPzoNPnNxKGvTZ9ERokqCqN5NmsPpZQt7NMsFfc
RsLKhDcmt71v7XWzHoXe8JfQywXMWFC0JpDbKpVwJok/EqX0BWMO1Ll8UZtiP8fStyY3r1pGRo1c
PDCIxM6/Hspxui9nbNq0zjYGzmuDQDfU7iOJuCrzAGLKtMGg6BWZUov1hZpIGsVjhRNZDQkmVJfm
VeJAxIiQKwn+Pit3Mr8aypWJ7CQ8nqRnD0CsoN/sp3mEGgXcWoo50GV2pWBfHLgiesdkDuNZqpaw
oMBWdQsWTkFwtL5Ey4pZJk33KTk++bQ5zeopaSDtiJkj4Y8pky9hfO5HPFT5+L+9tFJOEU6o4L+n
Gfe3tdqflHPGr9//+9JKK09RUMWTHA8PX7gJSn4fz4ng5zksI6MRJc5cfxSwG1Bd+NsUcxrZ9X+o
1XDlCKyBggo04PYD/4GA/bay/7qy/vzO1dvK+5N4LidPWum4a4NE0l+BejL6n3wj3zeCRPbrgsT2
ua+1+2XUHrImJ8BJuIo0UAyScDMyz9tJ3vYowZOwfRVwcsiMB1KNxkeqAJCK2eaJ7I7XyFPLgp0e
pQZTfavYhCgJbtZ9DB0rgQvlY9HEjl4tDnVHkN2MnXq6nWdxD/vaMcvkvGohww/6JBypAVQ95IQs
aKiWqybyDN1Lx/kqJNKdwaEqxK+mN5KrtbdYw5agsA1q4hQmgeEYk9eFsguGw/5pd/0vEgZJuc0x
/yhhMLkmBg8qsntIQr98khX9HJH0eCUoow4rZNdeUOTy2H6jfN91Rss+tKdp96Wo6UVtwj0DLR+9
4U2+NgJsUz77EWjCLS4USophJF89p/TNGO2GiHIznn+oDC/UmNllaKpPxhI/qCQLxeKTmp2r9t6Y
5sdYV5749KElkDhvbor71tTICsC7JyH/UW4F8pyG9rDct5OBJIgJDSA1OZ2ZlaLAGeULDcAUezvG
2FIVsDPEeC3Dfd9hM9JnQISYMa5hrX21Kn2o1mxZSfI3fRxfo2nFZ9NpD2uvHyaj/BCE6jlf1ScO
1F6P7rIlTsyk9dXJyGH00p6TWbGHXOyItJ3f8157ayUdaUfvDQi1MfUy8LCr/LqmOisYwJna7dOj
jJ+5d9cx9yE2OgNNPDuNqboY3PJ7GWSUl/LwmIYvCvKpnCwP7ilARyEn0M09T/9ZT1n1sCUrwrBT
y96PhcIlcsxNULuY5iHLmB9rL/lc2TNVPaU/1m7tngf0lJibXTRGp3VzJ8rgJdNUehcr+HQbgrc2
k5+EGUWb8aPDfRCD9GuTH5oyeWINiQ4DbIX7tzxPmsQ5A4eyVon/Av2pRealA0dbJCLKiF122AD8
m91NXgZ5B/M3Vt+mInrIJimABHutRfgTxlea3lfmQeqgPfXAG2b5vW5pKBTYRG9WsAXExSoHGcPZ
tT1FiC4ButmCcloJCx17yW81d4Aie4sczaZuqw81o9bFzdWRBjkjp0ViA0KQ8q/gE0AR4mXpKSiL
/kY3hOjpwpa1ZsAKSiFacoZbuV+DUDUB1YYcQHCK1epigWy2zPQr23QGnQ1FxbNc78JadMcGBCZ6
phhUElRa2yAuYtkl/YDi65JjUZYrDZcEjKVp8I0ZePFImJc3qDQiRwWjAFnZxfymTOJ2juYPoSsJ
IVp3a2fschQrAlgEJJqBlFNDL+a1Swa30Acr7WJnrrCIy+THiJtjC7a0DyU3HcyjZoQfUaU0/9Md
S9yeMh/OjVt7o978tAQ67/37vzWcp/fi6//+H879tw3rj7LOP33/77ug8BthmIKC+uMmHmd7/X0P
JLiFzqOscQb+Hc7z+6RL/Y2FVBQF+nrozm81xE8SFTQv/Di+SJzYrQH6D/ZADFt/Xrp/+sXpqP5x
E5TjaFKzupSCZDB8mTSWZC6thnT2ghKD0bq66a049SqI4RtxZwhXbESM4UGXnAzjuuATBHiGqYEI
gm3T7dNuS0R5LHohzUyF3CU123ek5goHvb2fw4ehemjTfdRMng7nJ8JEoZakTjHJYatDCXAsePkF
9WBHlj1tUGyKcXPz2Pvm4OfrNhkEW8IR3SswBxXaQiwZ2Y6MzLLwMtmpTCIM9mK4q4mrNByzeg+T
GIHCezcRh9R+tbQsNhx+kUD2zLZciS5RGYPQvp8g+qretBy6LEhCfzKfY2Uv0qSS7zU2JjhraUHo
YwQ5J5IUr+vT16pN/RDGp5TReQz1m2nlmtOgIwcD8NilIuKRBhHf2p27Mb7TOu0eBq67MNyAr1G3
4T6S6ockv1sZ0WMMod31PU46+jYvrDdeO+uejrv+pkJV0vOE6m5sE9qABqAFHt6mZV1eL1FSvmXR
5qTK5XYDNFig61WowhYbQtDlgEIyjRCtyJNyg37ugtCoUF42o+Gs6wB5HCB4/4NAKmvS5+tMsEzb
60GsCQsMDOLIw68Z/QaK2BeBuIl19XMt+lZA1KtadZczkNt0d0WSHJMQmNw3ANUdgW0lEMsmr/aq
yq2wrltSGE4Mea5qTKhZ0dgrxE9Z38m8CUV+LnT+hM494nL2+lkzL8Yg432bfKXZ6wyR5gEzmbic
ai2JP2aO+l6X5rdOoUpUfRqflRb/WwI9QNm86ROavqk4TZVybVMCGgivFJoRqczyFHOdFJozyu1A
hlcX431Lo6Uznky8Wwadv4ktWAakY66RnaQUVy0hlHRme7pxjGbB/m316S7TXoxkOOSUQhNakxid
601GmNwCKuSHfj7C5mSDWMEdmK5EymljbilZUNADtKpq2nLY99DNmLNoZdmphTaLzUBP9mPtZzPd
IGwL2ro1soOYnsrVg3AxtkdxOIYtJqXiZsIoDiZhbw0X64U+m6VrmjXGCXFqAK9SyRNydyTWBlhS
FUXonaEDq+NhNGL3f7eFZIoqdiiSDyk6NAk5/F+u8LopUXf8vML/l+//9wqvM11i49CU/09l/3ML
iS+ZAsESrPy0Zf7o79d+U1UBf7+s0X26jZ7+s8bfuks6dSqvqbJkI4/4B2v8f7H3qzqtM34acix2
jJvY4ac6x5Rac51VElrql9GZXOEJVL4jv8gvH0CW3tbnEQyKNVrijsXDKa136ukdNB+LgF0bmZWl
vSwO44gt9ja3t+9/+lz/W/HwaxV2+1x/fne3r//07jZRiMwKe1KAOchbX2YHf00ABWYfXtMP8U32
AXjsoLaccVnaWIWP8vav3wGb5i974C+XVvuFfxB2ipTiWr29hcJavfhHvS23IOX6g/lSWbqnfWHZ
0UdIOd6Q2Abgsi0aAafwl43F5gSjN/kSV6diSbqrHsPX9DKh5cjuOnI/Bif24J7b8lZPHWo+/AOV
YQEXSLyU/GEXRV7fWBuntA0XsLReY9naTvvaN7zxSWI+jwDuob+fzpq3bCEtObMvPy3WD9FbPfPc
fK/RA8Gv1hu8ZWhyL2RMY1JySKmpguIxcrNdj6l5V/nzR9tbkMt2ozXamzffQrQVsHIBs9sjOduH
foklYKvYjEYeyaVvz+ph5m7ZWLg93dqrX7OgeZjeUZFcJRtdN1HB1nUGVvIj21jGQXUpReij2e/4
l63kXB+1QNj39qv1xdgocWWHRA03sr4S/o5s19ZBd0G+WO/ZS/omWO+1hRLFInEZMfURP9Q1f2it
xAPs8jlYNZhVr96hfrlT78edceDA8AW12sHJ5TDd9CAte5i/OywBDsX0Q3Ncn4s3XjXIgvwHG8zk
om5zc/umqX9dbnfTBfoY/xlG5qvuiR58PFqmL9px9pQdRIpdLDjZW7YTY6vzwTUV/hrg3+JLlR1u
6Wa5hUs43X3k4o1AxMC097ZPO4PXu6+MVN4gcF+6K0ixiKYV+iB7+gGdO59dFLlU6Y81nxYS/DPk
qcq+AxjrzE/I7c+Dg6nWvulXd/m9AfVqcgYHrNhed/nrF/G5sNs9wtPHyu7s1dl8Kra8Z7b2MHuV
2wQQZO/R0JxkbmXhWz+3B/xddtZ4wOR+TA+xfSsbncQ/6LvQMv2BD123jW3kwi96Vd331mYAU9mt
33Jxvmar8WfLfz3JLiJ8+FuWvMNPa99ts4BkPJ+ahLXjK7LEAxIjr/SMp/JHcVJfNL899NvC2kee
eciPjxjzIdLcv5gWvoVd9NB6oS1ZknXZb/aq9dIYTn2Vja22W9xxO2/VYOZTcuk6y3tsHLmDlm/b
BolprQ+Zz5DGKwP1YQ5tJITH6iuilzJ+a+kp3xBsZc/BaJV75cqW+yQCF+tPo8/hQgq4HWkIuIyz
PPFZ3kdu5QP1tZmOcS8U3Nu8Obt2xk8wKMvO5A7vbGiUtys0PoeTtXHbfQJa5NI8yvvOaqwXOs3w
Fx2Zv3nOnOV52JPrapnQ98YrbhPpqb+jPLZiL3rUHIbc0o/NwqYcqIRlu/xcXhkIB7x4mgzOk85/
wPIPgizai96yq2ET2Yv9BvrNBhrmvPF6U7DsM6+1N75w1h/poR80Ixgf8Oo7HHFftcfOBcZlfaxc
9hlQYEGq+gs2zcUHpnV7xMXPaQdlEiYKC26YO4PtxJZLVGtrXRBrWwnQNcKhHf1becEk3d5uhNra
0bRnmZp4Q4A4LcF+adyXc7h72YP+C/bK/XrRreVb5+vNvjyypdiN112ZvPKPZLmZfdihjrLkp9mW
LqFnOJUtBtNR+PrQg9n6RAgOsdGZvH7H48PYl9dfth26591iWP3XzcYK1NCd7A8ZOB1PYWftqaS/
iP3t/W/d4avinX6HdyX18yNoJPJ5Eq8/6ls8TsoptEkJ2heXprZwWLPcPj31nn6+v493P1oPfIUL
0N9t3vqNPUQ8WczPLfgrp+/oXJ0j4l639YmC2voBg4HRvcW0/2M8c0Zd/GQfBV1jZ/txC9PN5+gc
x67kT/ZTaQNU2dF89y5PhCQ4WVC4C6DOjsVkA5KZHeGDk28DX3djTXcgOu85S7KxVLa6b96W9lHd
I3+Cv2dp3ygfQvGcvy4JL2V8g9Ly1/0YmA/KnbKd7pYZKphrjDcgaT54m/YEiZKLZ2Be7w4ZHzL+
rfw7K8/GOT+Ju+GzhwFIp5PPAo6E6ah33QfNKfNuEm0IaJvX1HAzktViLt9M0kHELY4Lyp328XGt
LT7V6KPbS+UWXFbqJ8xMhnNEwg6euRnWAfhWO//KPO25uFBWRp9T7ayPHEXH6NzScdubLNmrL0ku
SshjbRueYZn3eAGvAgwqKcA7XH/xw4DKYb8rj9kFGXVkWKFNi9AXeCxGLtvsAOhGG24dU2b0DmkV
2qlx5Zf1ZeEmV2hzWPLVeKsd88Bi8Zg/hg8bhsPciLfLiQjNJtR4z5MbyJrdXLAR2UzYPDxk7+0O
3diVKdV4it3vvz5ziLfA1j+0TH89c9y+/tOxJ89qBr4JGcIEsasXCZsRq9HT8DR7vWMGc+9LxmXD
5JhDz3onnFgkuPGQSdCZwyxYfiKHVi/lwbzcNulG3kFVgOeZadbscKzLjn0QfUF8yGwRNp50hzdE
fdC2S20td+BOeLmjdsBwLd0NGzaAV7xwOzAIvnq3WIXTWu8H8ZSNLkJoJfyKDU98AFvyLe9AiLyR
oA1fAaOmpzf2fLo3XG4EwE5A0hI+WM0b3VjiMCmzgR9ObGEOe6MDRQOzmeWTd2o+QQk/aV5y5WCH
iBSS3t98vL8ab375dH/11BUpgImq41CJEMOLADihF+Fg2bDjJpx+UM8vsn0qnNsB429e+nZY/LkX
/utL/3qeDVsz1QmtDYgs5cTAkcs2ruG13YPdhZYb2bGV+yz39Gz1v3ltej9//dq3Zs9PN1XaD2ks
lPzaZiDsFP5B7uqLhJyzVREXvW/PK6jLHWdFOrNf6sH4TvZcQutzQ46sM7zEJ9YLj5vsCp/wB8kS
L9gfrXd3dGsEG/N+Ul03DUqqg8nKbajHD2RnsLLu//oz/Nvf4xf5tQT6yghHPsOXc3dkPL3uAdiH
r/pDYQNZ3iqO8UM/EZJZ2ds38PrWG1wgWzuvuzsOhR6+1Zr7e+N+vvqZn/Cxv7qPC49689ygA2OL
4juDhB7Fs5ic+LN8Z7jm3/g6bwGHf3kf0Pj7+Vp0G0VfGD3nAcF33HrlnXiIguGBkagjfN0ONKmz
bT+SxuIAY98p7OOvuq0+PPQWKutpL1J6OYtfvwBNt1ikQ2t+oonsJBfWZvCMQu0WH/rhrz948YbB
+Kt3bfwyyZGNVBra+EbTtz5ybw4yNHO28U6rbgf2Zw7OYqB7YOT7w3i4CYp3rDX2c7dtPCUQWDh5
yu3i2Fs0y++Ls2StNja1O2077xmmBQQwn6sjvzwbWnaqTsjGH4Sb/ozzY+iLTurdeKvYw0/lyfR7
d7TrwDyFNJrs5F4O2ou5H07hDpAxvQ6/d/RrE+A+zv3aH4/ZYHG0Jhl9y6jHmw/aatPdItLzS3QK
tzlyY6ApRK/lxq3P7mue2oADN3Vvco0b2zxCzLDyx9pfH2V3dhMbdPIOMKddX0HhWrNl2puncSd8
HsLPsXTJV/aST+k2YOJYANxtP+y74GXiDJn/wL9dPMyO4ANttEn+I4vxODJXmYKOw4xi9bMdfcKC
JAFoY7j5GwVBxFybw9clZ5tSr8bjOFlVUO2Hv7kvb32OP19h1C60HmiIkHv5x/sSgd/ahUjXAzIM
KRw5xeLGckCpNraGsNw2nnD+fmQuo4IGiYPN/5L76J7qsd1HfudxQnPhun5Cb23fQ4qc9YvtPfMQ
z7X0Ru0aLl4QuubVeJgCSbRrHxe+K93nNpNQ52/uV6YTf/Pr/FK7Y+QSqrTh17lVbuFOvAouogdH
tPIzTWQLHlMSqB6Dmend8Bk2mReg6eaBm2SrUCjJlnnlHLG7nby7J0SZxbtkhzvZkQ1r/oF0huws
PaYmQW3ActN+GLVFaTR8bF45jfDLOopXvG7ue6pVKN3sL5pln5rt6H52r8mx8BN3O/i42R0eGjoJ
du7ll86OODKG3+Ur6l1bsfXP4iR6s5cfbm9jpBQKfc4BnnrtguF5CQhFvBNXei+C9Y06wjqCVUdb
smu3wsZtTm3ijGaQvqoHfV/jROCCSQFSM0bQ0uMGH5/l5HZde7B2/elCbemnX8IeMV2wXKTgB8nm
fo3xw0eWykN4kBOXRAvaHfW4qxDYvGfBhrKKbcspOLNru+Sx3qMoNPTHAlwbakJW2NoV30Q/PK82
PKvv5TP0ZovTMLYLzJ5WLFnmeaVjoV/MYNrpZ1TNSJDd4Rub+2d/SCgmyUr1SQ7pPez8oEm86kNW
bWavIalUryNggsOeZsxHea5LQOebWw2SWwmZGK7JQ4491cJueCVUxdfOt/KifS4eK1/tLexfF/KS
KG1eU4+R646Pn6c5sRuuFc/8QbQP9BBYH9RTuL0W97ABeNvcFb7qdLsXzt237/gkNe8V+wKnJehu
z43fsLncPYeWSu9Csx4aW3jkp1ILf7xRelNtxTYtYE5Yyh3TPu/WAlG4M5XdrcWVuIRqoTi1Jg+L
j0dxaq2u5DFYtGdX3RFe434O3umRvr3OmoZMuvAeRfvEl++59ND2E+deczMr9TeOuUWN4GAXPjHa
5BSJs8/j4E6zCP7OU3UlP8Gll/+QOI8+Ln0rTK2v5+rK52ijduXXUFgGMzpaw2PD70EomqM4pM04
uNtlP32OtpGf+OrDBn8dDYEeeLrHsZ3XirejN7lJQI0+vRWslsuJ2Bu33ZYjpx+WFfYqzVmd2UGc
INjloWFluEx2wV0e+s0uCgx/5IobR+YcCzciUgG3C+JjfsztJ9OaWaEWu3E3geHqDsQgG4S4s3H2
Dud6R6RHEHC1XlYensUXt/KPxScQQrDng+j0d6tzjWmXxI4YIO7gB5E8sNzDhbbkA51QSneKQ35m
w5FH8fon6eUWZDAfxePpLnR8WjLVNn/PtuV3dVB3r+DxoAInDv9/qBwS2Kxhq/o1H64U1H7qvq82
ga2PwAUcmeZGaaPZc5U9K7/PTMCOnNLfvY4ufRS+Au3dCh9SjqdcsXemAzoPNpUyzQMKMghBjmTd
oxdpPXHL0vQe7dsr3knr/n5gR7I70fret5T36TV5h0NnPRR+6pRnlN6nxZ1cRCbwft2G/ZnAOZ42
SA/3tAMOy3tl8QL5DuU7muMAdQKtmPT4vR7zXTC5OHt4hokd4MI4Ty/4h56nIHPkW63Iik9vz3ni
oVwsrGmYzA0/Z7strG/6WfU7vmV+UbK13YFf8LZALofaEm3hpXXxj5YWvVyk2rbfOaob+fkHTL3O
a9ltISCzOul38C6+mahbn2h1B0/eLc5qM6Lavl++FToaICM4qXUEbFskhQh+RSjxa0j9ioPWJlxc
o/+Gy+E6ujiJtm3uIEBGqYfoAKr0aeMXziXg8z0yxFcsePWtT1srcm7gfSH4f4Sd15LqWLaun0gR
SMhxK2/xJskbgsRISAgJK+Dp9zcz4uxdlbXOyujuqO6q1ZkgTTPG78Yt3c87Np4oaZBdLX1kpszk
Y10xyTkkarsbXoNe+Aqen9zhiNqd6+D0SZd6Zx9xJTDZKsnsWT4iVXbVzyOmAl92YrlkrC01oFx+
+nJrwcr3nOfgGpzJkWZQMYBMMSRZ4hIy0yHpREVy0cnttm9Ox+Z2HiMHXNW2cV3cOk5WcQ2Jc46D
j5PuNXmskcF0kq57wcfm1c6JN8xj0B19WIOMTrXgjKrO7nl40eNCJkDeZjBFTY2WuUwatpQZVvbS
bwa9xXNy237Go5ZRBbwFixmCoRhm8MmoAHYrw6v5KVqgLZheUqfn2WPSlEBjEntJY+nWEbwqpJo1
YIi7b9J3EpMO2M2l4Ro7M775pZdRriGOsvpV2BdANhNSrf4SMMMvgYNlFxeix84r6EEae48X0HvB
aiU3DrYj4I3avwsoTFztpSsz74SlznccfM5j7AT8gROrjZVaObi5u+sj+wt1FTcQmIxuwWHmbKbl
Y0JV03LagbvpqSoFt4P3ZKgicaRtSJNhguTCeSwuMX6BWcNuZCWEZboavhfilxbY9JWwjvhzZ4Dg
ZZninH/EVao7mCWsyl7hBbcN+5C8tq/t2aGKmJ/Gef+1kX0o6BcbAVsO0pionEojfYC+9spkiYsr
cdzWSYcBK0hJOYxVa1gngMWoSQBqo1fAUC1O/YerT8C5pwlztSBo3lhF2XeLfuURthArXhnekypc
XcJudE9kt7EW6FQA9XpR+0Cnap+3SHePPRst75WIZ2COsrHOQz04RrR1D0ZEs7SVhbkogc5qByfP
eXI2rZPfpM2omvSWp9ErAIVR6qDlmJbCYldNihGRjrbOuhTpEYDroKeTWsh/zPhZWo/xdSq7iOfW
F4KX6GJ60Tl8s69zt54qHlFE+GeBBeQaB0V4h2fxWMjVe6IB1NiHgWa/SXFvvbtjfjzWr1CP37sO
dVeHq1OxSkS4uAG+XlebPc0G8+tf2lHjt5L5B1Zj3uqic6ypMYvE/GyjDiJ+IKgX3AEK65JVb8Tk
lroSIL3ZtVZTjZj+ZT4owfnqTwYi6P5rNyX93wkz1glLoq96GD54l4OTZX6c+nqAH4OJOYgJ71ZF
HnsmgucRth7Tg8fePjjFjC3DFtLBfjOnjVbMGWFw+KCOD1/d6d+r6q5oTf8DYfxfi2D8aALl+00n
NpPvq3FnPtnktMqldd3VvuT2LoSABHVq9AH8bHdWMb8sMJzm4yhuR2BmXgm3NLtP2jKiYOU2s+3f
Px6R7L98PtET/APmOBQr5iprfD5GqnnG5o1hurLVeTX2HtMDdtb5yu+cfOD3LK5hPF6zMqYicYxF
48kYzCzkFjhVoitxe4p9/6QBUhQP/VjuXb42VJFoACzusseMOS1ua3WCYodob0aKGN1C5hVip8Wd
xXP3SN+pzOQQ/+KfXKbqjGmMR1AlHg689erD8KukDx3WOCjF2sEbHKUSEfyWNDqHvT0bD/VAoHo6
9Z+oDxDReKUD3Gj9RrLKvz2yH2jEm7HEFabUY4CrdwAbyYupwdLfH+X8wUpMmEc10+1bqH2gX/Ee
E7iDDu35K70goIcv/qpmj5icwltgPuBPsNL5yWy/zQYVDQVRakNuPTxrRdryYGrQZ/DVos/wKW5v
MmedPiwERWYRiDbpyogUQQg97M0KelRym1hfvoa7t3XcMKKYGyE7WMPpOZLhlKAN7Xx6m4p65EFZ
W/j3rwtX/91t1wS722FlM197UeLY5geiz28C2W8EG+lb6/15sW1sijXHQJrn4YM3oocLq0KHOgez
r6xtR2HbnSwQ0IVkJ51ElMuE1ijBPo4BOQ9W1X9/3N2X30sKv2B4D4a6hDcEoM9Ur+iZkI4JzscU
Esog7vvBCDIpLGZHvxqoi1fM9r3M1oRZ+w+7DkH2q6AQk19wBjlH8WtJ1sT7ab+wJTr1l2n/fbf8
J17sG48kHAnVESHipBr9e7NoNRoDcyUfAwxdYQXo0ohi44u+2D7F+lAa586DgoIj3ZKednc3Ofmr
Xz6D/Ec49n8/A1KIf3+G3kHqPfSS8dmkRVv0tmEnbQmM64sOCZtCol7dbutElKVF/+9fXziJ/3CW
/b+vr3d+wLGF1JP0UuLrxy+7s2cujbVyUHZakn8Z57/gryLY9b+/DPE6GRQISAha//f3PJrm/ay9
cWUQMkh5dR9fR9P6s8BpAfDUXUAk3qFta/8RnALBlTNLkcYs12nmOEbKCUYFF/2xHucMH9mj+v76
5ezko/zyEX+cneeii/HsDsA3Vxg/16ClYo+Vae2fbUJM53df9ErXPoEBj5Cxaw4pKOCWtE59bQB8
goMZZDmt2T0Uw8S0S2QvwWpTTWHls4snBBGlwLgdMaKHzhzYhCFg6XNajUumdxEibhnBLcRCL5hX
l77xCtkmarJxTklFKSnasl5wDO/MG/CK7ct0ILcJQ3ZOfJqzT5eeQcbDDEv9bGbQvgXk9flm4evD
7lhsKbLlgIltLIIMb2OISq+hO2E+Hcx9WA1N5gnSIpDevuKcaOmyyIhwcpf0oS1mbU5uMYiKM/ru
3Ze9dPG0ikG1K0EHzr7xdUfwZjHKHmnEZZjJYRZ3bGYieNdANtzrolAFi/uiy2dcEg3XjcY3i/MP
vEVcoSnAGgOhyvQAbqBbCrTIcNV1MmCDZ8AsoudClSwAYSatp2V6nJQRI/3ibKQvq9lxgKJ98hho
J6uKYKqsfHi2fATNHKa8EkdGQW2/wsf6iT8aJFSbH10unW/C+8qCf1Canm0O8x2QxWC1YdqZjAzj
6QeZ013eIXFLhxn0/U6ix+0gYxyH9/zUVMtm+g2+rjV1lvfcESnumF7vSI1YeZhyKZYhVmGklmQq
9Ry8zLcda+G1ADEbMW4MAzg+7tf47BasCXnCDHSa+IOHuvq3rSdsIX/dez9uODJ5q45csbAR0DE/
Nbh5IKnRSBpcmz7KyICkDQfOBaAkG5+mh353wPQ/K18y5el0c80Rg8/y0JwJTUgWPLdGPNB6HuKZ
GwlSgeTe4i5AFDGUw6PhUMbPUcpzwwjQ9HlJW8bzTR9bDG/IV4kfJq34PpMXw2Q5e+5wiCH1huWy
G7f92AChAJTcvt4BIiLG8XKNyFY1Y4EAihSJmiI69QhK5GeLk6JZdJ6+brhM7bpxz6ncn8j5dpnN
lKbwtjcnxmgz5goPV34+bRDwAMt3gGbu9pkjv+SaOjll9I559413pTOJ863KnhO7yLDfI2VyX6pW
ImpNIfda8TEXtAq2PmmXGUS7PL3DVlep1CcSjNmuHJ3ry0JGr+BW1PiEtnKkO9BcgPrjgtwN1dFA
MuzF8jqtHr7s5qfoWo/O28Oyk5y4azNnTk8A/CJNJefm0yB0uEgZ05kCHbMVUwx1Vus/hljd+R4q
RLrJGrt+SaycB5k31jXkt9p0p5bm9vp8OH/qM/DTXtI6suvdoy9tmTpl08o65ChjDgRZ0vdmhLwk
EnBT7nNCxR1UVm/VAWMFYeq0IEToNvYKCcs+Eti7lX9gSjvT4ZbW6DY7+dvyZr3p1dKbv1pUngAd
jv0irpwVyNrF/+6U96DLHSjUeXegojow+8y7R3NEnF8CXmK/PCzOaUZwu3XhhwXX9AVgaACaMnCM
vs26DzWCE76a3dHPfSBZ4E1l/XRujjx8qT5j+KoJVAHvPjdtObrMT4Aamn2xJwG3hXt2T4mZxttR
M2LOxXAFMpKWA/ha4G8KTxCrZoY5j9Oifti32u8kEn2h3Uloje1eWDqXaJI5f7+Bu3+8gZWeaYrk
4B68w78vxd61NTT5zQ2Mzd3WL9bX2T4ArNodt7mGHdBCxHL3lrKP3oltZKsf9+Sgu7c11wkXxq6c
PNIrbemCuQ1O7v/90ynftcd/mh0SJo0ONzZi+x93tnG7yY+b1DkGsky3AxRvzev4BBqDccXK09sq
IBECkJU4OJZCbNwBI0/krCYYwqFqTA4U84WPkZmmtnZxOGoG76Qev8BhtQFYPlDa2zu7TKC11F2x
6VGugtHbYPjcE5uC2mtaPABX8s1h9Pji1HdbAPU0iyTAWTXUG+t7pqD7sBZEn+9rr4+4SYC17LIM
ejm3dRib2kcpzs3INcX9lNvHFZo4sO8pE8icA2gAOm73jbqp42uDzysQ9o1784p7yMeK+4HhfMyg
yj5WfbeCqOcnIazfSTWBD1Y260K8FpQCOR1C2X9vVPRB37D727rFzDh3rjyEzR214ubCRly/16Bj
GhDZeVh7TZdEZTLFsZ8h6UANc82SV6wNW25e7GihGZ/erMz95ORexenDxMd6Ku8fL2thuLeo7dpn
0Ffu7czeb7uDXtC7u39fBLIsqp6/LQJBrP+joyza/NLKT9Yo4w85cXTf2Bi4kONOGSoRTjsLpeQX
zuABI9b8eleOGgoMgDSZPwFIRx4zzc1j/6AVuQWI9ECaptYBTiJ3NqhqwZXFnLXzFqd1CobfuEMg
Gb/gvzIly+r1b8EmCxffECtV8CR5+4vZiPEbgzaqaEfSzmdnfI6PO1BE4h2d1dd5YnrV8LBh8iEA
/9s2/GwJsJBzkry2w4fNpPuQw7yPZdAIwddB/3/tLPQ/1ZKYMVUmpmnksn03nf94ap2HRFTI+30M
zNnlYzXiJmVicFrYhCkj0QrkDU8z0Pty2EMG5JKF8o0l3onAQI7TjjSUgPPGfvh7wP/o9CH3LIxr
Pl6lRJugraeQErOPgS05BR+O7hNr2IlOYb02R8ceEiDJ+pIDxPHJKpIK7xa+3I7hnJI8zKfKJ3sU
MjPqpLS2iHCdnvsc3Qls4HnfAtyEvnJxnkJO4DOPF+m/Z7i7cibZeNGsZQ3PzploGSNkoZRZiM8S
TqYe2+VhXb64YSenhWGbORcd2mmEq1xGp745MNKL68oRfj//RSMJcmZlobQ2BzDT0csatQZdXjk5
eGuZ5k9FbC3Qa8Vam4DeyoCZY/Orx6TRiwczxTmtJC8AIyKYxX0dHbihnUvcMIm2tEtX5/u9uBon
lSdkgnPKHeIbk6enIMyEYR/lNPp1EKdZTFykd+RZ2mN2frQ4hGRPHsJSG9M1a7486njrW9q1L5Xb
x6UHkNrQnDTr99wYIbmCjXBP1Cr8PdShOwzU/L3VlUaa4AuA8TsDZsWty0pT/fcw9yXv7ztU/W2p
/Whb6s6zuZzeT1jr6JQw8kZepWl92r/4QFFteQMwV1eZqpMW7pBqq2snsAGZQG+NHsFfFqU+A59s
BdEqA3KLGJxTQsgJ34+30J38hrf8qRj95874UYy+DzrxdPcXXZYBUngG5A7e1sElERUp8SPu2U1l
ncHfQ5weovUGN7IDbai7UtIlGwTdYPtLgax8E/s/z7h/fqafZ9yKJIVMZ7fW7mEun4MVJhGmckNy
kcmKjLfuF83UIA/2EmIPgKomfZ55ma1NAwQEacko17sxYZ6M3+kuiHtjYmp+xm1jKa1FESjV7jHO
QM3vMlO6rC4aMyavokaPVS6AVBnki+74tTSTJ0NkgWkW0hjA5WRF3Sy47Fpu26fT23R8tX/G1+Xc
lkQ8Wc0nfJLfWm10d83o4dxJ/GatIZj0jq7K5iBsMaXkZj1OXpY2zJwKSReEoCANMqDSXrAH03Ey
aLTGeX6cQiR2EJKdlMjlT0FePAe1e49bpICz3D0TbOhSrBMGPiO1zzoGsDiuGCKqf6C+8Wai8Fze
napL8S35MxS3Pdw3wR1ANps0zs07zOdAuM6SHX/83jAXv59kPpEdyVAeC334+2Udx4afaKkSSv0j
TSkamaed95GOI/5ksJa5pQsUEFuxv393bqTxUxP4OVqym3V2ep8N0hg54ilXnP3wZ2RKMNTKIpaJ
owFE1rlPjy6zkmmq7WYD/a5Zd5vVNaVfdq4cLf5rrPYvHlvY3lJqYiGluCadiV2cvRHyCdTzBJRp
+AeyLz0qXZvUvfcvi5IEoD9cvP9clD+KQ/V5JeFLofpiTmNkWOqnQug//Y8x6Yyuke6SFTIjrhoO
9EtNizDrIy9mSMNIG9CAHO0rHt4+SWZwytGhb0zyqfEBWJAPDe9qj/XpLTruKSGkEbGNV+/qnOYo
Y+0eV9QC919noH2+T5EAJuXoOedilXR3D5qcNpY5wITY898He30CHjs75FAL4omGm6Zo6LPiUD64
VfKIegxlCbQUXNl9x0/dJ3WDEGlP+9A8Yn18tgYbQO14KrCTK4n2reRhF+mlRfJgAKLQSaTAFVRG
03Kbj4HCXh7dPFpcXjcLEJGNZuNU5lKJLhT8PdDmzNuu0I1jr74HxhPI7uLpKQZym5LVg38bI2RH
fQG3S3fiHQZF+vcTWfntzf0Q3hzb25kJYRwnL/9C/Ch780zf+erLKJI7haV3GWMJE7kKkKS6HacN
u67AWu5f1Abwo798HFn5k/bR7JiYZUnzUzBU/buE099FZVw73BCIvITXZNQ1fPNFvNuOw+1+seqV
a84KuxeoT/c9Kbh1hcgcrcigdgSnwjgfoU/gQGZ/csFHZb96u3dgg754kAkRUmteq3UaVOm7nxx5
LQgAPHXKvutCaD+sHdYarvwJdlVo2KuzqfyMGrG7IFUiQr1f2U3Mn7NvMYOUzoqnEEhq8Ijuy4dh
N5qly/z/Pa4oaaQqluJJKGpkfsuVFBWkNQpqjpWtTY/JMdEGp+T9sc082ult72JJGs1lPdU9lNcO
XAYFf2FNgMqZD7/87TL+/9R9//eof2xaM+vkh8e5PQaiPQXSpYXGmBVKtExIfAbKCAEzcgAcuPYV
s9SHMRASnS8hNiPvHisAR5h9CcxhaW+0IuAE65+TDXXZwvzGOwZDfbjoT2qnxVOBFAJ5BhjClAg+
gNLfytiuaPD+cy8ylkMjrJIYC/XHvXgmCIAoNu5qnmHmfwpMGrUiO/5NWYiiB7EIo++sHXKd0cXi
orhYCQ59boZ19iE5SEr387/vLU377TP9eMJv3TRa48YTlgIy0j/oAVD0YnAAx3o4Zd84pzSODf1W
1EyrGybVSPevzBAXL+DJUolgS3ieB3pBwCwnV1DbIA+/hNV65avzJ24/zyzC4/RE/BM/hfwoMs0b
SyE6ll5yN8yLUHNlHBGfJafuuphe1w9H/DULcnIt6fumZ5Q6fX6SJFScxuLzY7vqMzKAXLVPFHH7
msZ1frFba3510WHKnT7euSdVfJ6AuARHfE72vCGikKvlQvKHc3kIkQ98/9u7zx/ooT6yMZkf1kFl
eJ+TBY/hDevTtEcdKy/OO01D8HIL9Olr+B6h5Bw+Az3suZrbuKukLRx1yKzyPBYor0qZqE5eA2Ii
aHjBw2BfJmR32fKkOzUoyzBuGUCSV/cTSHpUEZGB6/gxPy1W5FL1zYShKoaLqCxzivWN2LbuFp4d
UqkLtaRhJiDEJARfLiHqC7c9eMD3trbX7Ikx7IaEM7+i176gTJ+uNjkPSOBscg7pdE2OcY6Yw+4y
xBRdvjj2L8FzLI836Oo4OCN9KvtXovX9JiALJCUNIjUHd08Jr07nAmIk/DL0jY85v1DoZkQKiHUf
PPizfIZbKrhzIngp6Rtfoe7gIsdLuG8DVViwRukJWL2ZMkbTxtZCNhcqfo36/UbYIjpK1JNmJCfI
DZ27MCOt7G5LaXYGlpM2YPEfb4fwDEtGtHr0L2f+eWtVgI6OSf9gIp5gOPrdtPq3iKRJfhRoaSiN
/aWxVj1aq/UTrQTIIcOOCBikDT6rHBDDpJmfgov7to9uf9PSRFc2TTTMac8/T5/7azg7QZREZHEP
GQIBZA/gfNh0AlRxPhkp/t3ZhLC+eCf4BFzW0u4UV/5FipGnzTppGbfpYbQy3M1i2U47FrMUwOcY
lo7LgTdB65z3haDxSRHoCs1BxnwhCy0E4NvmPj2NanjafCjtDx/a7DJ+hXtgcIbEui3f9ubkw9O2
GZ5CoVuRcXK2iFOqmFmmMWIJ+07DVvW/DXk6VULB/3Yf0ydwUo7HB+nbFb2nllEh5CNzLCVVXCNY
Al7cje42V5Qlr88h8iOcFUrYfGnuI8p8FaELLSoWLghmCnW75y/huBabQ6iE/EOKwsP4CNs57QDy
HxqLsLeDe4qe/sthSMfFuqEugHyz5SEnLHdI4QpNVOGj6RWAf+W8Hp4SKw7zs3hYOINRrwPVmsov
4mTlTwQaUXz/exb/KCpqsz1obcG5h5gRyx5CJjsEjepzP7rYVvx83IxZ37KjT5o5PvdXXHsTImxu
6WFzcLbkjf/9JCZU45fb4Qd9yrDJqynXlBWNc4KxhoJW0hb0y/Q5OEkbO68vFMhYbzcGASvw0yjI
3p6yzpeePr9/KkhSxlVD5AGa0bu+QJHmQG+nHXr/Q+YviRnNxwiXJjqdh72yZuVEXVRcepKfDVew
FTYKM8W5ueSzJV1E9agrkIxgEcXbaH7cobEsefYKFR4O2eVBg00UFtd+9A9LBjMj4nmF5yGFSuMo
X4dBV+JaFmAkFrb4OawXf39cDKX7++P6malFcLn66t3ux0BJoVxIQgDehHBGqrvaY5wmn4eiygDH
2d/nb6cLDFzGJCQct2gUR48tofP46mC41uXouTh6N/h+oF8SQ6J2B73gVCOslGw2nLBIaBfPLxSm
JcNAys/jJC/tHkDJNT0cHSZDyOPbgMxTcE0gXZKyQEgG8B/mIeqYQ+F6OaQ7pKHAd6++jr9tiwiT
O9LwntsaTahP1CDmqa7/NpxLlxwdy/A5EQi5TUWQBsW/b5g45LtDbOl7BfWpEZK7M+svJXIOJ7fW
eZh2xztsieFlprDFmz7n7l0k8ieMknbwH9a8jJW7+sJcHt0PlvrxztPevprqG408dbpHze+NNPhJ
9HjT0/j6mjQIvtamdxshYASvRYp6OYa1d0wL/wqPAHomOTB2OioHdIa7m99zlHEv6C4b/zg7x3JY
hIwlWRNCjPgkZi42JWeaDeSlaTM/4LQxJiIMyVVH1fwEJ4pS+YiHtaq4fLu5pcUKttAvQncvg5Zu
qBN1oEdR5Z48tKItGhblgsSSyVu1k1dW/hw/P2sPfrh4+y0eD0HvYKL1GKNypA/FZoxA0FwgGZOz
8Fi6EvO5ftFudf/YphAxgNHBYHyr/KO6y98EB7/yG+yDi97jLLkmtQA0EQ7qcTNczd9W2Lhl2Dq3
/su50MhdsVvjFqrjPEbFgi31Zo0LT1xAUJ4Ycfa/UZe9P2JbapcAUk1nXLP6o3N59g6V0TL/G7qO
VhEiREh5y89zRCMORQv/RokSXECQvnofojzV7U/Z2Rk2CykkbZkwAiHdIdjZ64xbeJUq6HrGxxMH
ge4jOIdexJSDNrmzrT+YhEDFkXHhrRmWxte2m5040hOXu/vKvAbyscAjZVAFcFCuBp8sFE4YB6p8
00vXMyry3TU4AXskz5tD6fT3I0T9E11k/uNp/IDOiqJ51F2tEuIuY/ASJp8BXSyKuDtEKd0UDOPs
gbcjP4l/GygiO97T3glfPkdBqFFJNv59IkXiayLtLoKthDGnwiz82+3wHQzxn9bBIJCesZ0mo05+
6FoYnvq8Xww+K7P3+G1nmxQBpcWQSZ4AYQvZ7s2ZvFAppVsPrV/cEvbNmSKtO8vGsDZoqjPKtZUH
d8DJAif3nKMic3GpOLo3m/PdIdJzwHEsr3Yxy0MZJgkOx5bDa9wxYbh5GzFxEtakpXIT1s1fWpHu
n5gRk+FtRodEEoN8yH+31QzxXkmdJ1+RMiKRBpfwW7xhKTtlLeSPOVECXdq6MJsyRhzegxg7gGUq
ukkBdPcKch8xM6WLjVDwMFB/kff8+vF+sHd5zij2THw8fmv86iOYgBqDxYIIK5HhnqwFimz0Xl7i
XnyhBJtM7jERsSDaECTuvheev8pflrD2hzMHMsQ0mMkldzX1e8P/gxd53kxTvRhHYbGCkHjZSl9B
PXb+0izv285451GNZfBglDMOn7bousjMcCo+Yd1Fid/x2JtvOG3DZyPOH2cwo7v99FAOOtvbh3ic
PSHPzt0rigwGi0IIc3pFhGW5v3X7jDL+751OQA3RZbrcUQl//LEjj/WzMWrJxLyOFo4Mjx4h69wK
BHNvJTTZrkbd7HTcVI+QFAWqTWQ/VJm3OVqcL4fhciEsGJlrLq9222di/Vc32JX229cAbhGsuNLo
iBZtfAdaxeJEZgjbOtUAMvP+8An96KsOlkgSyqH7icJYt07XX5J4YGWYIq8e1/I3G46YZ43ZjvPi
aHwpaZ6utOj8lQ3g5T9PeYB4IZhkX4x7HTF4pIXn44CZzElIH0t0ZNiknL+fZN/Kuh+ng0l8tExc
nCYTvvNjbXarZ31nLGcZXCm4jEd0xHztfneyTrnvWlswQHTdNM3LzGNSH1xN41yELWV0S7oefbp/
n9PmVzg0PmuO9YMFfsyz8aX07fdI40WMko042Pu0z5/msEqHwxcC8jFZt9YmH1S29rU7glKd/HpS
ekItTksZjKnFrNkRgCgPHjw0oVldLnbJ+vhybghapejkSsgsTzBxf38iyh8OE54ImXVkZjNsS/1R
3t8Z41OftYOgIK6u7gupKZGnTwsO4UbhChUCIRHi+/DPCcmIY8RbyYEgSFfb/v2T/OnO/dcn+VHW
y/Lh0tzFJxGKxGfuHKeEszHB2NKJr6ePwjtYBkiCWHMJVqMB0a5+7o4Kan3CYearUY65CkUVzQkw
suRK6Cn9Y0xQvWtADbSgM+PaEQ2ZSmRK64jjkRiBk0/yy2OvsaRNNDO7M3b05awTFwTgQMR9biRk
YkOu3SPdO5ZrynxKKWv2DRoP+sB8SFij/d8fhvHLa/lZtN+kus3lqhCvRan8PFTeabnHvYpjTZgB
gcCy6DwrZ4w2OMUnA0iatTNqKZf0ZF16OMTxxoVPYD3mMoi/mfn4bHF1nNAE2yu0ZRTT3BKobGc8
hJt9HUDzxpdZPms28BGYY4hlGN7jJxFCBWWtDGZBacsxh4rWOf2aviDe7n935v+uQ+3HpaYi0iyZ
8ACA6aglrrcVMliFQY62Gg6J7+kkjxkpEYyaoEcfPrq/bANZ/QO8Rzw8gpOuoTMl52fF172fj1lt
cjLgchn0JqrB6ENityG0u0GF5ToPmsEZ6RGTQZPeoAiVlLnL9tuT0BU0XWiIcnR0poeYoF/WIJ0M
d8cqgPJEyAZ8jIY6WU0IFIK1VoSohjle9Ko2J7KoFYiyJdmjwOGDdsg/hPVGnQg8totOesnAETgo
zK6UlKoNgz5ioGVHsz4HtAqMqOyXIFzD1juuW08ZoHf0aVu9A5Yur5iT1E5tHzx2zUiNFWI9jNDY
3gwXg2IgLaWQ2IPuNvfRUaFkEmKeDC7APqYw4Izf2J6D50BIAco+Q2SodN6TBvbRf0Eb4K/yqXH+
vvBBeP+wEP75In5cber5pV4KVS0DbaBBzHLoyoD4iQg2uo4fiXBbkQTlXC0lkqwBFR128NP2Eq6w
lUeIsrAPEjlC847BkjtFqAsl3GJ3xFdYWT+FVbGwnwNpCrqP3qEc6DEnHGwcqhFXI2CmsrzOrAzq
T4S3AjoQEoorN1P6RIJ/HBqxlkzBzEdZ16Ph8r8kizGiMyaownhzA/Y7+H524zLiUCf9iDp/sRxK
7lAdKCEpScTp9OCFeE24t68QDz23E+rLgw8z7uLVmJHs2KcTwqRp7zDcW+SEkeWVseffQRnlAyRZ
SBLgFrBzWjd8rGX6DNADWuPFyeonm2eQpVrfJBgAbavFmDDkvLWtD1EtmeHZ1+hZgGjDG24qfbCp
drlX+e0s9zYIveBZAd/I5FIWp8xaL2FG0RcoVgumI5IORPU4WwGPAHsw/NanU2H5ckxi6JMezjDn
EdwsADr+AxqG6y7JQgDEIYCBI7n5hGk3eHOEnWB3Gow3uuWLOxFNEZ1/NZODxmvXJ2dsUFQ0BBKL
biHkrNnKgxo1HRUCJ1vO5SkyYjRndCLMpjvDvMXLU7mYrlzdeXQaYdnJAP4+DRFcdHAaBFiWkgD9
HhxiJavJ/gCgQ3xLbIQdLFK2lLyCreZsLymJdpYUIvWgrItToTPUye0Cx3cPhZ3jUrWkqUimQlyF
6Oy9nV88bSIcg22kj2SsnOexQRwD2hBeKGJSJoTyCz/fFpsRL2q07DO73l1yqZQoDyGcHONpR8vF
AetBhZDl7DyxZbh+hZc531Sfz+DgL6qpwJSf1ptEBhpz1OHTs/XBAJST7TDxaK2639FXY5CbkT5X
3SceY66KR3JJjuEKSt30NUYd8oiwIMcrVxuOjkT8wLwNi9EcS8V7SmrZAK6cf2F4HXf6+5MvMwkh
auMTYhweH2F49os5tNZSofEunVFG2MJktM/sOlm+iR/oRXfn7cPRkqt2npTWXico4VxDXEuJ6Pbe
w7+fFH8SMf7rxP4BIxzy7vvR5FoZ8AWuFrJgU0RQoYrl2Rt9wSmsosrN3O7iumMBcnlTx17Gwl/b
G57Sw8VnCgH0wS/4pPKn2vyfB5g44P7Ralz1i3TUehxgiJkcwTGy5xApA5qugAbGtPC4SYW+wZK6
1vkXuNYU3/rnPco8NUNmypveZebJv3/7pWaqo653Ufb7BgzfyVNRBTKM0ZUmdMI5skarHhOOZeFK
TJbIxsE+TUyMX49gBSeBjkow3IdEHsljcwtpU/tIlhC4EhO0bhBAmOHNkpEroHA3qeD3er+I9BhX
IhnvWA4rj1OXE1Vz0BgKvYc5pstHQcd8W5fYhNZ6c3v2Jh+GI4VQEzEi9F9Wxp94Z+aLk6qpycjg
ut8A1D/eQKFd1K5cKCU8+N0dYMA+wz+TURJfU+yh1EStAxqKOOzsBRKfl+Xr7LVfeg2FbvxP7+If
n+NHRZtfq1wtu3IZzFuqgm6M54TmHA5ooQ67fXJw2GGEMw1Xwypi5GVNBUH4rbNKDimyds7DxWVw
QjRKa8HaKQbd4DZACz0V4RTYSR1ey3WmLQCytcUhMhYPibmRjPW0LhC9n6ge+X+Tw6s6ZC14EBpT
aQIlzKnF4DbyJe57YwIeRZA9yN8LulLB+M+kF7fTlyYs3g/FR/FRWUd8ZIi3HzuimYLOOPd7xAxl
GLYKl9kAeA4y0ypmbXCxi+AOsuCdoCMoYipuaefBBOL52+/IjgZHTyyfTzU6RZ0+KVlnyD/gwUoP
PsUjnNJCQIFwgeKzsZlc4LaJIDjUr/w9OnwgmLb4NFoo9IhmiqrMLgf4s2BoMkfj4r8DQYdoPfqc
kn1Q0pY1/xwwynOB/1mAqU/8BagHzBHyUaR0zpW0Rp3sjczpDtuYBA6arwOfRcUd8fFV+1hj0S5e
gPHIbwA5T+j6MveYcbZeQmF0e9L6eQY1n/TB8RmuovcUrfCsFxMcHPKGPsTEghFI+zNB9riHmtsq
Xb8MQNtFv87fd27oUHGuhC1c0BgXJHHBx2ExlL3LFPn5+DrH1N/zLhMSL8mrOI8Mj0mviSygh9co
n166thp11gq8LwYemvnCwULpvIYF9NPXeXfeEf0TNMHK0z7p2oYkRhh9KYOtbGIR7AO+Fd0bCxSM
5MbTQurZB+6e3JNRuSyqVJieRfol9y7JHNSIAKHVromVbbFvNyuuovUDSh6cLxYvswqzoRzx1w/B
zZbJHe/PwW5EEXNgB2hUywdqJdTmJPtBunWo3epRQfzP/xB2ZsuJI9safiIiNA+3miUQ8+gbAjAz
CIEESHr686X3idO13XXsi47ucFcZISkz1/rXP1iY7YC3WF7TfTMvhRuFBwGWG0wj0RJR+FNnR5yp
8YlBJD+ZLD0iyq+pMAMyKNLvK6FCl2dPOthz+5qcmI/5BCucEyr6KTufydYzEFIXAs2JvWUijYR+
Xbexs6u5vploOoupkqg9daRc4MyqTBpd/kJPITJxDMUNoXyCPiJoevfosGXbWuBtMbRpOjvHtc6h
hxa5YryPw2c513SMvX3a1mZzXElNT1VdXfxmZuucpO3lvLwkGHjVyMsPdKB4F+FqCyVtn57DJpQT
ZkrueX1mMnmCRqT2imlZ+uYG2suFcYES3v22oBCftsdZ4V+nt0vyBZ+XHSXzT30NuhYX32khjUW1
bHThRMwwdWsFBkysuEAtZc7ftLv0dXjqvuhEwj1GiGKu/PIU+AAaRjxMH8ZIPfh9NaFyWJREKlns
QGN8FSXhoVEY8iHcN3xoxCbUOXLfswDLC++aPqvBGV/QVwC9El8WX7o7+497WjPsVaOqLR8Dlfzl
kCHzQYua6IV8nLiIAKqY6rGuGshXHgJgNcIqAfTqGhSNn/Pdr3AKmSFnXmMH2s1FpMUkB7EWRL0x
dlYebS6CEwrRJROlZ7qfPPVZRZ/0cs0l3Dmi1ZvgNhbHVYYDAg0tnklSZMkUROfgBUXYigys3ZEG
36DsSDjwh/fNpX2iRBPyFroylMH+kr8viDCyqw+awReWjzHXYySDnbjZO8AksowLtufnkEF6j5rw
6ipTOXjvTBowrh+Tp5AsX+ntyqQT4n8Ji11oes6p9cYKgs5OGDzgdRocRreP8xbT9btrBsil2/cQ
xdqHlAZNp+zsh3av6pgYGjeOjI8KkkHZU8lzRpgnzAa3wl4PUxn/fA3wYW9bS09bVxN7ul+IPlHl
nYPpUDM2aDez5cKKbf600WHblkB94Dux7eJ3i/YQ4k0jrlMUqQ8h7N2HRvxim1Tbt0E+MskDw1Xp
wgO4pTZiJh+/w/DY2WAuuHdaZBRu31t5piy4f6YvE6pN7WHEmFJSJPXX4hFlOIwK4iXbxYXdDrkF
nvzMTo/UdQXCLGWKopEPXo6EsQPeOKx0thWJYG4MQhD9Omx4/Dk1eE8xGd57DTwFs6uSpNApfQjg
Liw4nV8ITWSFYSJNS6qjkvOXCH4RTegpQrLGJbPVNdZH6hPsmRgH1F4LY4v4xIYhPB2q6an7Dqph
HcBFTLiaMXRm74T4ZwA+DPhencavNrziu+YwCr0lVGDrZqYXbeO0wTGN+ihUO3IHc1INsw+Qg6jS
QWwxdMMQUjiJnFbP+cvXW1zpi/3YYJAwvMHfw/QCKqrKV4fx2NocodVhaOw/OL4Vug0thlXovaDo
CnHVElMEth6Ej9UR7jCz+3A/1QqHAGeTSm2PeTOsOoxTWwILPdHztHC7qt3HBlPasSCsG+EpLgN2
gfhC1VBjn0R+OPUkVQqLLpEmxfYMu/DGfVnVbE6oATqnjjG5Yrv2CO9mmg0yif4RvvEV6sjk3Ktn
GK0QrIrNDoTqA2eLC7gnmu4spQRg3uIv4TnghIWtrGCqZMy12MIAXPF/6h/bV9uH+nxna7CDKm5i
vS1jfLCnvouOPvW/tSJBNrDoHQlZcFFr8joVPNJncGeiO6FNtUDKGHFXTOg2+Y417RCfmo34nUuP
t4Nz0X/TChv4K1ErpyjqwpfFWm356rDAZw2CnOio3909b1Lj0vuaQj+fY04HeZrz9EhRbfLC7ol1
8MqEQIs5NwD749bJ3fB0uxcmIVEFsqoO9BSnO9J2nQ0+NRroXIJlTg9gZU9//e48x/eY12989Uw2
kciUU1uwYR4tbKmkce1pYPiP1FCJusCvB5ahlw90VyH1XWOnQ/3jyWE1VHoLlHLCzuotdAvtVvcV
bfmGXLWZZEOCeKL9KMObpDV4BidwToDDBzXYGXtdskWifGDgxTWuESFccIoRXgtOfkSYanNn4LXc
vFuArZKgR7j4yGZDlPwnV1pjtITArmaiDlTUoGQ8cPaFYhQOE+mleTKtwAJWkxSWgR09oEFBhLkB
b5LJ6gO8iwOMRcUG2WcwvVGY8+tUsfsINd70SNJ8RARPeqt5NAgLhEZpw17L8Z95VoIWd5qNrcQO
bskpaHXpbViTo1f/xHtwRPCexVg1Uf6WnjANybw3GQ5BMz7t+/Zmj19t1VtShL6uUZOSz9yt21b7
NWmeXqFFvLcczt4e1GFOZBMDg33v4KPQiK+BxomOcOAA8+kFPWYfS6Nj+MJoFIwDDip6wuDVtrzF
hIHH7lOwvXWbVWD5RRZbvk41W7Nua/YqzlZCpFpx+fKgxpbeJX6xFgAjqFuVnoJmrE6Qt9Ff39Y3
aHriNIOCgB2sGFvoPamLd729wAUwmFgzrV0hUz3jbAA1Cy7zSUdUjZk0YM4eFwYcahQ2E2fZwwaG
sen4hegGDAl8C8wqkEqAKEGNPwVPpNFl9IbegZX9JdA756HsjK+gUWQuO+oOpj7mG1dYsEvnPBbg
0UX38vTJT1OCHZ/nQQtRo32IGaP7dXBD6IlwBtIHp4YBExf+2RYEv2A6bnHBjAXtvkLCPA3CE+op
5XlMvXYOUD9DXMA0I9XhYt16R3YJnaISushp3FhhtmFyrvcvk4wjkafFrAnXG9hS/i5zW326Pz/b
905tKVKQHvCG1lD9KTRNf9+xEeG65bTWmQBz2E8eW/McvhrnMcA6CuAHTHGOFpXfWIweE9hk6SGs
+khDN/kGSqgOP3ZmsP8f8A84DEAeF1UO6zuHJvpAClX1YJl/mVWKkkMMC49AAqh93ekLxatEefVG
1/cYIcHnZWBYxYlGX8W3NdkhLSSo56HYNj8J6oJMlCU6u0IG3PlsCyXqm6kd3y+5wizTrx6DD3n1
6i7bSgcDkKGJ7OYYZwhegA1hPAFERqqE6E1muEknEB8iVOeDbPBucePM+LmWkJtTCzGp3QfiXNSB
0XTdQ1kPaxKPFUyQ+th7z1CUIVo/TfAdKNbZ5LRVF2oMmQZZAK8LKQApTAaKiJQ0LzD9ekEcNXsk
PvOw+tDJyeHVvbIztaaGV/c0eKtiWx2LFuKYqmHrAyOxOYef7DYUMSATjGofyP+gI7WA3wWQWcIS
PhMAIOK6HJpsAIvkmNw/8JZqDfPRFXcqFa8PNvole7kUALdRdzypJlBeBtpiT++0lhkjCZDSXt09
hU4Gs9qZAFuxY6CdVjTvng6JpR4QtMQI6emdx1n32if7s9O4Gw3zAJnC6hmYExVJwmN4wxNJ0JQV
KEV8c3iDdlzyoqEG85btQ7Jn8tLyHhPEwXA5w3vbjvNQipptld5H1M4YEG4LWH+WA6uYijXNJxVz
c6n9Hkn8eHTiPiSPAfREnmZwSZiRoDte+vXaPLVhl0ltbU39D9exXpPCzC5smck7Yj+AF2rl/n12
naFJ+QRdFfVDNakAyXO+1ujOqjoBieb46bwhJ8JsB/B9+V20ptT1H9lA6bCyGCrIQL347neL9iXd
jx7hvqe/8T7cjxqMDI4m35FXE1aTQgEJFE9bFdDwq1FrfOXlhqZlYDaGRhEzegTJuJadUEdeW21s
gH+B52Dv/IzKaAK/+wMdut/ywzO7gQ4Jz3jMZJahOi+6hWvOzh/YMEKKXZ27Lyb6J3eKjd+M0EJU
A4PnVmC2uPUjbYqZRVLY5YGNieY7ucxzjKPQf7xndum91xL3e+nLjHnYpihzI8XLupdh5R+6ljPK
w6JHjZO8V8buujrFdahw3ohuDpsX5gzC+P4BreSJdhyIljYFYIUNwx5DV/AQh2FA3GME1b9Tus6F
258EdlOhN+QMRfDF+/ylzs9dPKwC1XnMib02BgAfqrOHiAp+jah6/ujAHIfj7DLP4hx8JxrlHhxP
9xk16KKHlzkM4oHYta4QpQm/MHh2ngG+XrT3HimOrRj9PyXn2ZOhzCTgwTpAOaf2WJAhrCEAfIDj
IVfEuBbDKgr2JWsWG9gHGEnj3FPgBGNxP/tVu0XB9KVm5izIIsPLZzf8ODN45US15Ml1a/uXNekS
bXrGa/pA6DaxyNQCqsjYVSnsze5tosDteDv2END9NTtR40UXMZRhMyjoX7BZCIEzhaMmyRoe0Q/C
Eg7vBHhuF7gM2z2hKkzZ5sIx9mQHy75FQX79IN2DbUVw2JslFoYWmpFiUkXWZ046GSK6EwCQKN03
El5yfa4PiA8aDsUWLaVX+bNqeEu3Gwum94wN7sAxU/pFxwj0CpcF/9kzeGA9HAsznyybPjiA6j5H
9lbrcDJfYDMiQ3qQUvKBhyPgWJ6ehZse9cZW4G0wfqmmPvF3aV8DqQ33fcUOE9awadqklaCe02b3
BXwLAk+iJdjdzyC8Jcay/4Kb/4E4v6hjfyymCym++6wWEOf8OsxjYet8Ca5YByRln6n8oO7abXbN
gMZmlkdEiC4OTqsvAhzI8ZzKbn+fnD9QikKPKNz1dSh3EInhGeXqCW0aGSzXuAmV/qt9GYFALxJY
ifcRcl1voAwRKUCxR4gYDVqjKd9xqw1hm4TL4e7iakNi4UR80W8TSrK1f/nOYnb/x3fOpVdRNDcA
/juRxxQguEl5r5szxywXc3C03WlbSLsZqzgWTSke/8LaY7+9o3lGa4Ca/0hXYSK60U3Otpcv71qp
8NU+TpbxMV16dM+VE6I1BNJ60ME61ZxyMHzEvRvndMuteP/9V7uuQhqKw6r0Z9tqjXNX2ZZyB8ky
hf3VU3faHKpkNn3QmgwPeJw/V9B9YVz24uGm3lSD1uTaCdHUMKRkdENDwIHergaG4gonw8afDJq+
qEmF+6mBjaNU4DMH5mFCDfJHZrwT1iGMnp3Pu08o4OdOpQkYY/8Z8A/EmlDuAcuKPYkEnPTpm3NM
GTwif7YviKmeOfq8jgYp4DJskjkJfE6r0yBbyLe4eAfk2kwG6FQK/EEg9npiFFeYTKipcn85Esy/
cQ/+mBdo30bOCsGljzrnJT47ewM76i9tj9Y9TJAIhFLygMElQyQXoM3RiUUyj7CeHl9T3AjYJVAH
d25hOcMahom8aDmP7pbyZIC7uIgOAfmnExRN8LVjYRiJNQjJXdg3ZonSrkf0bc5uCis4otIMVbLh
HHNK9Iu/mNDsuyW0k8HPq/aLPfLDqtW/jc7y4lY9XzpDogN3HQWvv4d/bDrrgqnjc7Ld3PGCtXnD
7GFJEMxpVLaRSjvwglyTjrWgQPaEJlcYx8CQIC3IHp06YPMv+K1oaUIYn5/C9wXmyM9Xbv+NF/PH
o9K/Ddfyq2bJB7Hf6COB9ZsMkN5J4Vs+zExWYWC5U7P32jAvbt+FYsKVupD9EksLTh0lLSKzw7wq
fQIniKutgl4WYZeP/VVrI+FRWDDjxuKDeIC4PzuOZ1lUg8TY4XK+58c9CmgpyKZMaBnLYlzMJLSh
3N4oIzoZInJiaGCDAurfRzHP2w1loPAbMP0Zuz//8cusT/4rZ+Wfzfer0vljI3oaWnU0xc0oOLV3
OCGA0J/pMI3g/HKwLPyNRSnLv9RO+reJ1qtA+XU68+JM7R79CDx7haZrILzDFUGGg3rA4CqsiBV4
zPBLofwu12f2ky2zGd4HB93I8IRBA/Fn22KOsQMBmfiFtbbPi1smRszcS+hmHkhwkGbCZRmUSACw
sR8QOeaVm1b7OjMX0Ob7Jo2YEgqtk9QVxI1DeBHRT0DdoPjHKeWswdZEuoyvjgDQYiUsIjHXp8h2
oO+EMNiog9q7FaZuQohlJ/h/ri5hGX4ysISPd3B+WXZ/p23CeMfaRjYgGknfSs9rYxXMAyscstva
xTt2icNOigG2VEzumR3hPoAowYes+RzabXtdfQJpobpoH5NrQlpCy91K/dNUmovjUbyI105nlXBn
Hkztde/JgAxvA7q2G7cqRT8EOeSzhooNJsm504J7VLkLUBp3VTvtZYqinNtR+EAP7q3xLlQZ4X7d
6lDgBdfg1if1lEKlx2QnBsYa1wtm1/wZumIqCii8q0HtXjRf0AqYPPKCc9v8nxe88vd3/J9bJg7j
P95x+dxo1etZnyNvTeatGDA82aUdSJScMKJEMkP2SZZ6a7wcEhlE8fnzFXxxQv+9Wf5zBeIK/7gC
4WxqWiVXgJfkgOkpiOipk/aU3btb9u70EEjjnRtDxyp4zU/j6xQbRWTW0P7ZklAffYwtqkbbx54e
UByTIMgA5EEJAFv3aSxvlALS6OJ0rOAdN9Pn+DF4xxIUw53wM8dRyknQiguEwoNEJvtS9utGIv+9
pPnnO34raaR9kde51YiSBgfSYH3FJJEdEowW4PAegFR5UOkPsTjcPzKK6CusWYAKh20XrjEYGk5S
wLhop91mRhX+cjp18J5DPjzHorQhBKaXj4TQqhSWbSJqDLgtWhIjj/BYjFZACROSFr1zvFDdCaRq
iusgnQpqz5ziaumKbnT3CD6jU7vulLTM+zWGu3BmW8ltzGIdNCIFZS40L5hYeZORMvz5Tfh/Cr9/
7tK3Y7OW79WhpfMmQFTGuzR8gJl5JnqvO1MzNLQsJOaQgQ2mOcB2qnPo8x24ibjrMdJGv0mNe2TI
DxrOw7ddjIqf6fEDl24mu4yr18xY3EXIvPQB9RYdBbAOHTcK65PPGzPM8enGqoIR6E7qMbnBdQBt
ZDt3FvXmjcDMVWJaht4SmNHktcHLCd8ezJPYE1vxzQ5IABOi0p/vyhdD+Kf18e1Ilprbschl7sqZ
HZqIPhy2avZYwHu+8tlpxDeHXZHWLr12PC64Z+uh7TcR8D3EmIoed7hlNt3TUz2ESiR5z74dGsEN
gpEUMcv7pWf5bUuRvz3G67N1rrUnLzsLmu6Zovi0gA9TzuD+0sm6O1AI34oIcHcVHNyRWfx8x74+
4Ic7Jn+7Y4ZWXwrlzR2TR9S9TE/heGwEVsSjlUnr5O79/ImKOFh++sRvrCCItcsGZqV4RiymF/jF
KbjSc+PbQfZPH7RzJW74DvLb4tf7Lb7Ovz7cVlFfyMT8krn73xvo2dYPj8uRD79jVuZZ6J9U/EvP
XcKF2BhhioyPhJ7SIpH+scGkIEEpazkD9hz20Z9vxN9L/T+u5VsBk7X2N3l54FpYpO/kvL77xy5D
e1CUT4NXV4KEUTSgFTjdSzEk4BsiMyYlHQXPVfrZi7+cQsRkrCjSVHACdZx+4d2xnrA69FljnIq7
RKRYUGOvHmM5rMGvHl4pK33HjP+Oh4WYwtiD5AZFSovM6XUs8FhmnhEUNcZIjXCqpvSoOcd//urE
FP/8HAzx//84yCrzUj5KaNaR6eRjZUfKwZhs8X0bYwKhB9Jx43lD8SOVjy7aLUaXjzx9hK9QAe85
L1FHCtIGcTleix3GLxjkM1v8vCXYdQ9r9j4cX1BZNV6x4pyEJwETBXrugKUdnIZH3a8JWoeLuNkT
d9q10yuAI5jVrJwVKUbxuVP28t41qjp6h+inAAe+JaNTaYqH2Zt3RYK3Y87zcQ0Abg0eHS05Rrg4
NYpzK9g7RSdAgoNAE3WIZygD6FXxGnGnvTWh3L0Md9j3imdJDMqRoBmnBwdB5OFk47yvoDz8cuDu
3teHUIdCLFLzJNAbnxNMmTePgDI+OXD0HGFQQvkI7WjeYDm7x+MDYkwHFGC4HJgUqayvIwXpMxHk
N2G79fDu7DBwh5YY5z+hX6pjoAkxBZX7gmSB3WjVCex22ccMNLyMstF7KNzriNDFcWFAceySGI4D
LRs8xkp09lCoGE1ErdUysij+GNSIs+IYM9Qba957XiXN8JiKPvWOpS/h7oQhQCnzLaggHhCDb67x
LRJRydcUAeYA5A1mA7zNfJB34TzgsmOR0SonwqS2RSaouMHlJWgY1kAzEo6/y8VYJgcz60OtacBs
sKPC/eHgbeH0ls72Bs7VZ1poQByWfRnTCWZCXjkoh89Y2IQeQXxQYeDmBtj2oscVBi3aCH0wi2Al
jTEF5iisBvtYHdQ9YriY/5/m443W20Oi5mp7QyqKaU7/UDIA3m5KAo7hxnBstqh2l0HxdrQFLZqe
4D3OIGhIQBBzFALmG7TMJ9gOlNyRTLdO3E5sks9CR0t2DKds5ZMppHUybASwqW2okVt9Md6jmfua
4VU7TDnwYlJXlJ0bK0qgBHBowSg8Olh5wiC+oUwRJDUjJRqF0vgcWIJlTO1SAtyb8QSnwj6FtOmq
/pn/YCTHCEVF7vQg/VOktehEZNEaMIU8PbyS245F5+Ts53dGE5X3ngpHOWKboh3IF5TkDhul5cPJ
mz46U74tVzFiGpBNbmgt8XEcqKND+hSTdNBai2zNW7BY2EzowJUTIzphMXIIC4whqachMkGJR8YV
8kexB9WSe/EVhYL26RFUuEcYnhjr7AEsYOiNsR4WnPo6EgrVOuAfdjl08TDB/BbkL77NzxvZ1/H4
w3lifDu/H0ZdNbczba9A3lEB4Y0mO/BY8kjz7PQYdzBE+M0vXflt8/x2Zh9sy2zZ4kPFkFEiFVRk
ZzWbF0KEoYYt5mAPrBcbvHCYAuG3/Vsbooo249/f2rAUVcYSgWD7/969i4Py1l/v1zlKW+iFWZTw
H4TRvfB8gyTHlJYZFe1FyUvoPCbCYF9mDk153IdrcWfTmlBX/9LS/s0dwlLs/7uq7zql20F+1w/t
CdUWCRYmAGhD8G+jqrgm+0SLK4gZup9Njx2MUinxZX8nx199Odvjb7JI9S/GEP91Md/a64tZn+xD
Iy4myTvqvAYJ75x5UP9x+qPjaBujPjsD8+bum+2u6At9yNLF39ZMVNSoavzLq/oFiPzw1L7O5D/O
3LvVOh5yg0uqAia50LoQ5kYX3EXw/RnWcHIDxgWw9RU3QECOXoOK6O6V/hEyGARh5wN7Bk5UHjeu
mZ/5+KMWLLB3Ci+h86LlhpZaBj2YnGzgDAinR/graPY6d1wm55ywL/ewUz+YWhGzYYDSaG4eKNNz
myZa9u4cq4hnRrKzNkIhLIBCRr4XTiLBVjBSGLz05Sk5tNjHtPqYUfoc3df+k31RAyCAp/LlH0ZO
jXvA/jxRS2+P7yakOszF8GqyUZMieNoAeqtscTRwzIBx7wqOzNBm5YAfiahqdqFnXIaP7rN/XETv
wR11pgaWLnSgD4hXVKW/PJa/V+B/vLZisf35WMzrSX+3WExwnDpE9vbgQNHHMRpNSWeHl2qpoM4m
7YuIfUpPkKRjC0RT8fQnbHhPolyNINOTErUvBGuxrbd1CQa33dYwRHrQC1ZB5VUdbJkoU9whMT8d
zD1BBtXwBX1HBdXyBVNE2OtKnTpecQISn1OPoaILQjMnAVuxnVy61EzsLUV8+zQTbV7695gdFtuL
qdXj5EqODEBijLwdccYaEa5HrtK24J8geg/uc9zwICtCckXveBmqSffzl3v5/5TU/2wB3zam5lFf
9ULhFScFbPpogozCDRUmlV7tPC/kaTpUlbhLPHf6POu/02ZmRtLqPKRukh2rbw6rWTN7tfVuvRB2
oa2PHGAOJAlkXe0aC4Sox4+815rdNcb80D0fKD1iisoYt/aBtbqnL7ribothKDPZsEDQi1OUMwPN
E6W0hUJ6pHitFO4Xll1Ub0q76KFcAJG5WJCCJHyb4ANyfhjosJpEDOLspHPuLJjf0f4R4kTyyGQl
pFFQ3emgmVfjmnvuXaEIndXovs4RMJ8iO2kN0IYGDEKBXjmChnuQMyKvzd5yoBF9xiDlDsSjRGgj
gtvqATbS1ZlHIsLAqrXTLKxhTuIbbuOvwbuz7EGEruFdf1WcI2tt4y6CKd7Bl4H2+FW7aiHU8zqj
xo7SkXQYYmfv54f76/b1rV1aLu2ytCXWyVQw8PaE0cFA6hkfy1RCiHhw86ePCIF4S2t7jHD/7eGx
LUjzQSMYeIDeSMoSpXfrnKG/YnuPfRZlHVRMcixjikyk9DQ7O8rk6FOaIRbpQoam1rKhvWGiYv/y
fRRxvT9sx8a3E+Kw3x/r7PAWgw9yyNDkOD0Ds0+ph3sv0HBn38GkOzxPtrm/GB0mZ4pXFe+Hlmf2
mVkpv5ltfilRfrqeby3Z/ZG/tNaL+9tGvlh1lBVbCe44r/F5eBpn44swUNYSgewfevIM3mTnCZwL
BUAcplZUYJJyhpNECWjwri/b9xHl4M/vgGr9cqya38BBQ25luW1w04g/dfQNZowHimYUKJLLfxzz
LrILsntuDuNJVjR20OoGOsIOikOiDBBk4H/JWxFgOQeZHLEx6kEzQoFBHgc1bjZnPTho607xeUU8
r2NNbu23m3cUCAn0V6wTcrMvs7ePFEJCBbuqxuhg6Q/LTgYNbAh7Fdu9MCNwyoAWa+yyo29gt5eT
KCnQBs2FcA7A0JosA+QQx0EJDTIwtvCWYQSEdEkcXkHWhl1Lgkmf6v8OggeY3urY8P9x8W8v3Z3K
KL6gnySc3lmRkbegB3AmloO8vEE8ZUOYI/Ia8Sz7luix9sJ9U6SOzsXJCi5H4AwF2rJf9+1hFilP
nOQfGO8TxgJDvtBGwiwPRQiF84MJEwe46IZIiGDbwuZ3toPe1Rd+EudRFepTnjWkITCEfQAGe+4q
3Op8c+xaH03wumIBIYghBHEzGrMh1CI1y2HxuPAV6ZSxN90zzBUewy1YtrsHozwVw/IH8fBoM/uV
C1SBEDHHPsVTP6inQRD7+8AUHF31U13svVHXxDBINFhUmLHwu7h+FjGJkd17T1mTw+g/x+fxZfqi
MMGT9TNzYODCL53iYE2zJSy95Z3wTBA0byWmCkqGOf3VM5A+1SF9PUZNr66e0COW/jJCJ4s/cdvg
dwm/zuVYiWegVgQ85l2YehZd5ZNJOZhohceI6WuQ/LrZCK6iGFkcYKnxxBDxM73u5ylSteklWi17
OH6furmTHBKpjZdlkuPPJM7dY/861jmXMZSVojzFzBXhf2Z6+bRkNHtIjhaZcEjy0R/9iqeK9uWH
PcH8No2+3fRCfktfJWMzt5IbypNNnb4OQhJxbqMxnZbQ1rmwKSk28IsvZPnd+5ehHZ7je3yAbZfU
wbED5djVhAsJS6QHZ9d/96QOX4RpF4fMawhr77fdVWwEP135t8asPmvL8iKzm4muKKPGA+4nqIWt
6jRskeXNxChzBYnx0nkQpP4mWw1k6Zf96uv+/HQV3+qRk2pl5evKkK30iqm8mb9hENBUUwt7Uz2G
UiAmGwaiGRyZvq4ELzKje+R/oKX1gfUIDWRSIST3BM/heII7UAo5IhDhvBt1IORO1hgaRyqkEsgb
wCyEBurmbroTZX0PmqmIhb5g7swpPXo7v/ln/XKImd/w1OupfDz2OrcZRxWKmr2vpKanpIxucIeQ
uTqO3rZAYLYbVASpYFAOWchQ9iGIjNQuOvEn5QVmO6DrF4biv0GNirjFPz2Cb2WDptyut7IWx9p5
9SChnFu9TMx5C6SbZb6hDFjVHtsNIgwbQ/KcFVfEejL55U7Jf/V7+aM9/Tra/qjzD/mpuZyXHF2C
HIweInqny1BZPWLGeFxRQNhxgpayAxp8IV9EDGju6ZqkKK7UGgMl4SaCb6mQ+uFQjsTAu8xyyDuC
RoqlHLgbs5rZSSRqQWhjYFXF2G2w8Yu3jFjWZD5/8ReXKSAmeTc6n1LRdtmB2n6HGUUuhB5+D4Sa
4LlVIbTL7UNvD+sw5CG9mQienz5o08boOSPLZzEvexN8m/BDUJLrlDoZkJL66aUShwNf2up1n58r
BU90YlK+Yh/DEZWUs4OCA+0EiNWf1fidM5HjL0pBScKbiQb8AmODGjgxmaRVvj1AqY7vlRm+dmIo
QUJhBKe5drAcWzxHInPR9M6zHbF9JD+Lupi8QfR5X/ZIotcQs+dDNIK6DxmrexjcR1jb/zIY/uqc
v79jqmxqqmXrqmTo36oS034rRV49hMxatyeER8GcEUs471fefMSMEA6jgIQfwVRxm7gIj5gnnD8A
k9P9gIY5VQcEP7ja4oYhuGCek0FGh1Syz1vtx0oMgoDh43d8p8xmAvcLiqWLbfyn6/+2zReHoyTf
lwWlqGg/p1RSb3Jj9DYOwWX87pKe7m9g4kPET/KpQYoFBaoVX3p6dFjcYKSiTInx2cUuAoEwPE58
Zwkp75mTwxrtNqxTiASkxeF+NifwycezgxoEl12zV22UdM9D20e/k+P0v51efz6Wb2fA7XDVNM3m
sWA4vbEGyyy8t7rmhuaZutGy3OtKntuj16akFErpFxneWm5FzMgyuYDZHIcGMEm1VuGpYy3Al2Im
R14IZrHIJnQG7ZOcaC4e5XFigoIvO63udVJTTESv3ntidvFcenrPFAWhQgl06thRhvCQ6QXtPGKh
6wQN2zEtkIEvYcqgIyPrDy9MPurRLRtKfE+dnJJixpSdhw+UCTpDDKyYyd/7sHi7EDRPEWUUtvyW
IF5+qS4qT/VfjKRBLgg6QQYUc4mssBRxlMq2YqBxaXUuA07nMuWCTvhbUOm5Op9bYlLALI658eCE
KAH8fErAEQ97nEVv9soazZlFsVFtVYYvkB9G8i+Cedn67WX8dmY+W6+mUARMJfNoiNKLlePIqtDm
oltISEvqvHHAEDIVYunOlJRPBt77LrirV0+uA9q9WIZWL7LmkeEGNVtPQnt/6dfMN/CNiL7G329h
lwbB+e0AMSMiTbLuraR0xFwi1WZiiYlM+ScWbQdy4gHtvOvdnU8Hd8ybobSDvAJ7Q46MtcQSmXBl
LAbp5hovRVgYJj9RUAKDYDlbCsuuDe9RGKlovrESYwteEozOwxLKyPAC4PDGoBVwAF31+eOx3vvm
DcQNDZZvjRCwU3T29oTOZAO8MFENumpyja1RQYiDBj1GuJPhVzdGDBgVPRMFwVBmRo87+thMSCWO
IPGim84Hr+5tXAq54wXRw8kH+cp0IiVfBUqA4lOeqFOc1hQPg98kIwLt597tr1z3P1fjt1Ihv1SZ
XVZsMpf5cUpsD5k+wNRDQERSdv0TDQJwHPTOm5ezFRLKgbKDB3saSzv6B+iYIq9bBPzoGLccsDUx
J3AMUruLJJO0OIQa+MIvO1r/ONmn6A/d2aEr5Qs5PQdZqD1+2TP/Wtr9+XW+1RXq66JpD4OvU/X2
XQObOwime+E3gUtWchqfloTFPbA0mokgHhwX5nkeZ5ZjLDTWOWait37dYaFTFO1TRViVyw3L6x28
Ozf6o6EImjx0j9i5UJgYUdG/x++N+fGmz4IFG5Eeh9aZTzofUUg+fbBLCCAMbMlpFE3QEwA1Rddl
gxH98hwFDvDDYfEdtzC0V1k8ZNbncmv3lqEeqHNt2OrJ7dfnPgJhezbIEQ6jO4gZyfQT+jg5tMZL
SOxZr0GJFLIQlg7YEno9PEMTKebfzm2EhudEBfD0Zaw7MCeOtUjoMzyUZwiZfv4SfyUh/PH0jG+b
zMm+XStJ52iQwjPGBgqKA3UE4Cr6+wK8SPMONeUsGJG6ozXzhZX/z5dg/40H8eclfFsP5f68PGUa
l0DG8sOTdl9EBGp7dzk4w6F05bmWQPBKTp9Sqs8Q42MCBTQQwdjHbh6SLzJmTBH0xnuhUkAwPdI+
gTCFCDC8w98lW2uoMIS6UTVkRLLycuLfRxmpd5EM9O7Ex8v4uyf8PBsY3ebmUBj+hwd4QbUv8Pnj
UGKWrnsjBJMRscbotFwDEeUKt+I6OPdxVm4l9frnG/PVM/z0gn1bWVJeLluKXrJRjBW/iY/YsC3f
3hpf/hPz3tNcICs3dtjjtIZH2RLTTmim7551hB72CTFg+p4u4QGqjDEhge2wszChV5bYpzEOwvwD
jZlTMXjJhAAET5w8sijLhioW2RL3mIJ7+GQb3NXzfPpYoS/NhsgobQiFBvgqIc6eFmkMEqgKaNRZ
jz/fgN/eDFOAYH90CjZeOmYlXk4UzDSLtUCpOMeeemDajgf/u+zkpa/cyfc6R6qInUv22ED1SGw8
iUS+U0CJqUeXjYXNRzWWacMEv88XRPpTdP5EObpBxQ1j3190X8NyaKCCIpBFGHkc4huOEq+UVEq8
L1ys3yNcEHtLxuq8Jx8wMLxzH5nvBRP8wrvoc3Vw6t5iOT1El+55fO/ANvYtB9Lcb3ZCfx2pqQp2
OZItSSb0nf++LfRxz9NBusNYJf/3EdsB06I2vBfdO0+svjE2DF96tYXQTXWXSFCyLVoBwX68tvdL
jGSgOLTfjOl/MZlV/oZJ8kRMjdgNTTfNbwOcTHm8SiZr/0to6rEeGaGNcf3AiO3qhviNzSsfmdzW
jH9+Uf4WKI218D+f/K3vkE8Hy5BffPJr70E4v8Qck/iaHNwDxDvcUAP0vvhZMOtbHwJlsUQaVLVz
GUW5yPQm+BTt252ghBFqXGlmdQU/7+dL/CvK/eclfmstbvvW0WqVvMuXGC4xBCfUE/jc0HQScjuD
fU09fYNtJUaFqxGGaSk+ILEK+QvEvcTZy/B/uSLxOP61vfxx0751BZmuLY3zi9dIG1iDY+Zjzayw
54+hl0zqvlBJSDEWQSKB/ug90D0Ko6jfYImvEflPV/HtADItrdGbgvuCEA4Qcqo+E7isWPRriJcx
gCAh6hBLw09ZkMWPLlrMsGnzdkfPj3EVnfFqoSXHmaXylM4p0oIjvmxkx2Y7HEA1MiG0bjG7/A9h
Z7akOJJ13SeSmZAQQreaJWYIgoAbjCAIIdA8IImn/5fnd/GXlZV1Wlt315AZCRrcj5+z99oD0o//
ffVGyn+W5/+4fP/atvpcTZ7viA8O9OeTm8oSGpySteLcuWcH7Rsw5ebt45jluUMPf5ve3rOg91+o
QiB0GOgZEeMbDstP4o5t2gBWRmrirbrhEyv2Qrldc8qK9xNgROu6tSNKf6ALbAKPIMO9JPZmfaOz
Vo9/XuIUepjM47mOd/EL7i/BSgwdH1Tu00WZkuUsccSU6GmHTMrWkl0A6Jkn3qi1HzSbYibHIoMY
xb3NF7kDn2KHe9P87bCh5z/DvGaXjKivW2u8YSxQzvJD/m2s7yF28Axovp//pU+kinf2fzwY038t
/t0wTodX/uf6KjgFgauKsS1KVU4YcJnYv6eiG7N7bxJUrNbhcGxg3E1RTALzcWhlvo/Y2tHP63/Z
ltS/3PnpvwZWkywaT7WO1YZqxboT6mePoXasi3W+PMEJcLql/GushL/yA9QrxnRUMBEDJDQOUEOp
TjnH9ujCXqZKciR+8eZvn/Bv1+5fO4R6Lx/PRuwQIp2GLPTJJ/npzvlYA4MpcYKwN1JDgIDB/wG1
prWn61fIDHygHZxt7uH55VZ3P921ABFHFogAEXbzv18g5b939///Ak3/tV1MtHcavWouIyjnqfWe
Fy7R8Us+VHx67FBWPMiQQGU46eEKKfvXuluOw27zwIZdbYAu+zmaSeWzWVPWSNCd4C1AucigMlce
wy0hr7nvjQAQnt/Sic+QBOwbj+dX+UAeoNDGAVvzMbk8WvoypIihG6q8imfqNgkGKNAFU2s8wtuI
uXYaMHtJavMFujWeo16j2tBfZq2Smy7tAFSB+oHXyQFOSMBaTsWcezGkxRviVMPIASzEHZD3zVx2
JAZdkt3TwwCw5BuVpW8ZjLzogyD8pV3cuA+v80s0F3hXKbVYO8CFF9Qs2GJpViqMPZ5OTV4PqBl0
GnAlwQqH728xgC9+sTwp6+kaMN13utC28s/ZF9D8Zom1flU5j6XomKTBc91sgS6vnoZZ4dox2JuN
8HXRPf1u5QSp0HF7m9on/1+PrXZNEbF5L8CdoKRS/Oo2wTjhyye8O0JZdA6h3WOWZgrzUf9OIRNt
eP6x5pH3kc/yGTW4a4SGN3bLXdRYI4Ze+yx8MNlRZmNydMYQH+pZ5xcQQ7/1ntEaQlyhAg91Bqgk
dhHG4mde35OwUK9HjCx/CurBn8mMsiZxhHhxirildLPFfdOwXeAJF5ZWkEpYKGf302vzXA8Kt9ls
f1RyijBEtPbuhdkXWFxpYUSjYk4LX4HV0NZ/FUGN//Y+/mvzf92TJklGvI/RpbLrUDfHt5hSfIGH
Ip+xgM6JQXS/GS2SI4n4kZRqO/I80AFIWT5yYsc3IohPscUH5YsDg4gQl6BqNH/+91s5/s/D2D9e
yn8VBa8yHpK84KUU2ijEIqNrdGlIGwV6gfC3xFLhomH1zPnZV08GJDjkpYelANmM4Fa1NvglspX4
oCK9kSH9H/jR3z7kXyoX418fMp+8ZXk0YmvohC9L/3prTjwxo6WgqGHDB8JcelFuvX1R7gkt6wiz
fuEZx/sGXDrj3NrtQy7rslhWW9W5+2hKyK8Ts8YFjNW/VKf/qY38R+ln/KvESdU+LuqKawq3PjCw
J33c4PjtseOIqSuu/Gb/Nz3mf4oY/vln/qs6edbjXH6N+TNT8/Tc6GTnIu3F2t+j4i7WJBKwsrYU
xSyuBAsOvDvvfc7hjl59ZdE1C4kLQEC7J8ck/5bIuxpA7f5lC/jv10IdTyCCKgqA1H9tU1H27krV
yMRBhqqCfHeCEzI8ut0pUc036V+1uSCJFrwpG1bqjdfR/Fh8wl8CILxOCO1eFJ/MgwU2JowBYVPW
oG1FZJuuWPi9FojGX4Ny/vNV/sdn/teuFcuK3BY5Fzb7MphFsNL/kmRPzHOozvVZuX8IDgJL88PN
YUA3s8kH6EAPCeyHCPojbWpG9xJOJTKCfcKx/a9l/X9WJ//4gOIL/OPQnBK0Mn6IU5jiCaWX9/zU
XcPFYACpGpQGRiaheFO+4jWZ8r48i3fNvgN58rf+2H+feP7xQf616I2N8eNZiyv1col5g2Frvtuw
QiJ+RjgNs1LQbbqvxyW5GJQehZPNyuAceSVSRUZUoLd/cv9/r26Ei2j/uXb841P9a+3QpalyjhWe
uehN4JMrA6diQOvKIUKZ/9O0S+ZbMWE54Zgq4U/p7gAW7OtrslE/OgR9vxKaMYG/8lO7RwmzHC3S
9XN9nNcuHAUQ7tbT6D+fm3IRh3kJUYOQDwB0IPl8+RZvnqHut2z6Pu3vX3oW9HAZR/D72IUJw2EU
Ob3AIYXNQcHyBWNomawxw0jXs9fMIT2egUDuMXqHEs1CTgqeMTbLH9y4FirwX+UkEKiQOpkHFugY
FWgfCNqXeoimHZqXwxabojgX74uO+cAxdkQIW+1yAquzdQSzavw9nSF/DPAq40XtHaBKzoXRiLPf
t98oIP29IOAdkJcdRBpewXmb/xwzRpolQXzZEjm6TKzhy5ZK3ltUaCoP3Gs5FNs+mk9xDxx6cFnY
jg8P+LqLDsiHhKERRhI7Rm+Np84U9NZ+XCLdjAEMwHjXZrps1jftIO8VUtVjuk2NJeFsY/TyyNA1
czIqWNgzgZwuuI0nfnS7MLC77DtQEKR+3hRCkQ6kVkKIUb8VLoO+5tfDpdQORKrtpLHPT5CgQkAd
2sArCktPBTLHaTSHiy6AT5ETgQSJmZtzlZjoZ99kfT8hNsXMVgiELJ0yZlDYU7NMnSGFKPm2S80u
87NbvX+64YPv/WisDuMI7Uo6wJQ79HqzxeNRuq+J1yrkHz+IF0QjrD0k+/5GmPz8KSlXuUApqwkZ
d9KnUmyl84c29ikDG33xjuYTVjwaxsnnubz06BYf49adPL3utZpwgfiH2gufMZ9tSNYSnCX+1HFv
cVG/5bEp0/zAKWK8ltyTokUdTvrYfYdUihhzuT9WMtmt+Mr9li4nX0Jm/DT64p7KGocbmyvG1lLB
KKV72PkqqXk6tbv7UKw4cXKc/aRpS8ST8gikkGqiU8zPuacf/K4RIQlqDk0Su039/EkkYl0i69wf
c65ol3xWA6il1Aje759pfDtPrGYF7IwxfbLM2ZUeGoz9hPw4dFw2rux2k4fZCtpn2Bf+M/4tVRcV
5BtnSmTHJS1E9wwyEwgpeMp+oc5IVBlA3JBUCRarnlhnPthU+rwnKz55A5ErvebPn7fSOzl6Mjjl
ilXC19cCfsAABfV5JEUp7n0up9s8j62HfMDlYC8VPhetYarkDqf2FCVOJogbJ5xqbMRkwiF+Sj9U
LaBq/0iuKlmv0Umd3VE0fst90I+2z0INMunjrTEA4kPpk9U7A6zG9SkNgJrJLM11a4xSrEpWo9H1
gYzMKMNURiSBgIa3Kw6zkSnzoOkLhYP89FRpvqxCQEUMx5V6rWk8fT/DNCUkg5tYg+LSLlypdvgY
kuV7vB8WnBTfpsSRlYeucKM4FOPb3iw3sU5EbajP+DkaXLZo/qQER1hUANrbvPkxhd0iuXjZ/Pnn
JyO8IEZi++Kowbl9knzW1SVTLKPy0LvfOSBH1oj6nuYCDQ4Ofck0bG/dfjQ140RgTE/80ZOnnaUf
4vkkHo9p8KxaxRpdlvfU5M3nSj9GZgvDm5SB2FcPtHxJnGclWFUj/oc65+MdqDMNmvat6tbVqsKh
1ViGZL1yLpMxNyZeR6Q4sYq3/B7whusG8bbzSrvwJIBrh50Tx0ywWZqxfwVl4vS0Z07Nrg9G885r
+eRh85NvW5K1hv1Q7eNkqbD2q7yGdsr3PW+yFJMK7R9W1duYZcT41t5zhrSwth+uQYiHf3exf6Gn
/tYlu8VTYFaZmfIr37wFUYz3LP5NG9lmKUh48HkRk9mZAO/9uHD5xby4XYZEjyvyIhRFn/GG8gzr
z1X8Avtus0ZwmfmFw56PlankCbczuTQ1xRlPlgWu35edZQsJ86WpF363f2602VuyU9V9YbV82vrE
M55w29nG7WbFWyDfxZPflfN3c4hkWIM8L3wK6TvDLLFq9/zw53TN28Rn6vY8j8NJvqmKw+InKZir
pOPktUqSVa9dxsma94uVepp9y0/zpdoaLf2X3Qe6L6CmlK2rQoHyaz9Kn8c0DluPu8nbXeLShPbE
d5Ugqmc7pG2NqRUB91aXLCreu+qQXcO3N5A+czZG6syqf+VpnfDAPFyuaMIzADeYD9j7ebllia6e
R7WHvKf56Z/HmJaevKhWvCZ84ynKVA4NrdmjtkYFyM/jr+gcsF3w/Sc38big8EHexDLPbIB/uXpx
xw98cvYlg6YK94tzPR2GE3OXkH/Ij+cpxv8Kn5Z+za3djD8HqBAU4ShUsfhPTd4IvsZbshgsdsyf
oKP2lnKTDiwq/E17a0/M3TnA9guuYYQThDUaoOQNjD2XNkYZBSOV/SCy+l3WiB9w/+IKjTSfl0Er
xHV4a76Gq5IrRzpLMuOrqu2M1yq9BwVrmC6a1btat7hYKtfZF1IEZGxevWS7RvtPD9QwPxj245hZ
3Go0Fuws9OFxWWAzH5OyTbwKC4pDgLSzBdpKo2QCo7hcFPQmxepCnwyp1krMbYYLCT3QxBPmPGNL
XmDQIb1BXoh1Y8WV2+UQNHB0jOyIyQ7jnXPYLmkRetwRQQB7z1pP4TMgG3Kpt0yWDG0+wmA4ZbFZ
DPtMtnkqeU+zFVe+WXM/uAStl0ZWCmDIHF9UP/W1TtQJ4z9L/gjJ7SHdcMGOBQXIoZGtSQSL3pQl
mvcPYy0pp2ilPxyuVWfu0dfa8o4WsD51y8VaL2HNqX43a9KnW7fLiEDeMVxtN5c9tQVMboE119YV
9KnYiiN/QssIXQ3OMsJx0J1EvlQ42pRgVyeRv+EovsxDweHn/D39jr+MT6iEsYJBCGaeAVVAcV+s
A+NghFZm+1zAnKdp3JGdwzuD7OCB3WJkpXPV41MRQEF1cE3hmXu1bezPOxAvLQJxhjlgK03jJJzU
qJm8twY6MRccNfopLkxcmsbC1yJ/TSM6yHucFPgHJl/8Lkdk8nKsHuz378iJE4to6NdCULzviV/V
bofOx78DSYxRQ9WAvQeG+ogd2LbnuVv1hGcRL5Ww7e8lmta1L3/Du5O/01XjZXRNnILDe+WNblgj
uQDoqP/kpIreoLzBDIkgBArurMBGdveL5chptjBTS9N6LdiZzFIkZZMoG6j0XC48C07jISTBsNEC
Vn6Dqphu41XmEU0CDBEzklt+RhfUndFFIhAhnJxGro5jjkYvs1SgD6T44RAwVgzPCY3nMkMBFxJD
hgNII+6p1UyD86b7HIdDZU5P5BBgbHqhdQhzSIUTVNza9slgaBH5Z7xJvBpgr5YGOvrPql7EuWdg
Y8QYk6JeHBzlwvOqEK27Y7uzhUIWMXf6RZgAPOmjtHyDKNvef/tQQviCNIblbQQeOWOCDuC8+b7D
17y82XEc4wRx7ymZLVNs5JfiAMPeCeh6jA23nteGR6DaPmT4kwbj5ez9U3z16/c6PQyGoAFkUIK+
zidoYgIaJuiI4uQhhLm15LYTf9LSG3pfCEey3svJH5X5RUZfSmvR7VBrKkGLR+GQLzgr2CNkHTwE
Xrceicitubfl/Uf/ex3QgRxiJGlmArCv+VJ0+76uhGmPeYgSNu6iRIb/sB6G+fyOD0/muzC3AVoY
5hRNZihzR3EtQWO+h7PGzQcSlSjKArYdHJLKMjq0iZ2fnSJyBnqS0MqxKaA6qMPxYtBmgrpNFuHd
gYdyHs3l3Zn0vemK0EmMM5fdL9vpXDmVPOrkwHGaORTW8lhfe+sYYpVrjvcRiVfNfYvaipIOhf9A
fNd9HW0VDBnMZSAyWruHeVCCPgTDCrfR6X+h/nbzsTvYL8hLGMUxq4EwQdRZr3oeDz43kUeLc4JP
xqYRe74NQ5B0Zk0kuTHXGksZgrNuZV912B/Hy8lS+6kLK0qd80ma/dCzE6+zJ93kVYTn8Pg4iGa0
001XxrAYN9YbTjjnODqkQ1D9Ghta4HrIPh/TEBaK0st7MRDc4nYofFwJQZ9VLAUBWFlk87Nmphft
ixhUkXfEF/o9V5yxaZf0X8QW0Aegd9kJ+SqYhrMwXgxXo56jj1RocWaWsE+QSFFaFdpQa4OfobNH
5fV+eZRoQi8b5gB0eiq+wn5DSBvcK31350lQ8GAPv0jd4XQmaEWP+uYolrkn6bCS++KtuT4/0nl5
Dmlw8x12m/hAUBz3o3TUIOLJfWNEKMgfGYH1oT0PKIYByDEBld2fgO4ilZ844whn9yhIGYAR99BZ
GDDI7wMpMznsRKzOD0M4i5kQb//9p38hkePgfl+r4Mpw5rupOd4kAf9ev2pXDggiw6z71AsIw9j1
nDc5oSijUeXvBUz55cbLDHqyaBiEHW3gfimFFfq0Oxa5KYM7SMsHHHhci1Rz8mpRIyIK7kttw3/D
0S+B9gmI4WQ77JT5QMuR1v+y92jCU2bOhtmIQqTwy3UdJEtpk3WXZRnk6+4DceOATuSk3cpdjiad
X3Ygf9Ime+0OmH6MBeeAa5h6cPrJnuDBmHF1YKU4sZ2WmG28ZbhiNdx50e6xmWC7G1+w3D/p//fm
jsns3QM5S8L38TCxEwSd9ZxCCmuXQGex7DNsRI0OcQf6n0dEFIrLI7DGrcKmQ0UMezVo/fagCYv+
035tu6k5IJR6LCZbCbOItmI3/uGvCBt/2kQNPGBouRMSz6ZHJIY9HD2V+OAP1kLJmhebJ3FeHpWT
n69aX5rn4FgZq8x4V9OZjEKUu6x5O4Jye+I/udq/4CwYnoagH/Zs3If7/u7lfksbje/Eq7rT2X9P
L3SSBhK3Lhh/oSt1k023mwivP7hvPq/9FuYZNXxt0jXjQAQJyMVhBPjs6/uw8GJhmieFnMs/T5H3
5V5x/iYgJIZOxFYzvvPU4dYgnTqXbI3ak9nQC11kvmKInK6UO39Ehm7uPBMUpxjSoSAQMRVFFis4
0QUPa+LMxRDpiTiPzkBjj3Er3z+nc3KzgZCgcs1tpj8oRHfPs8cPIPv7Sff/aW3LBe6Xam18tZ+s
ySTxzDOESpyvQaEi3GKydAYizUzRUb4V37h1QRsoBDRc0K17Qwjf0C+BnS0jkEJEXW6YcORkooAp
sgSuCSuZ9MWQrg+aD9kiZzxJITdDqf58fgyucDJ368YXz8c+bkRtQfrHLrUf22dwoPHJ+uJeEOkc
/zS9mk0oemQZw27mQ7hP9LmQCWfO60+f6wcu8CejGT/jZjYMhKbXyyBAWmNPpyqWXACG9v0jviRw
4EKMCRZEZZbgKWScep2u8UU5rC5gP8BK43diDR8B5JQhcze4JsnkM74iDF6gjGMb++gPebJsm855
N702F/hh4Fd8HgYVOKzOGY2Z+sOqQ2M0bxF+fUbAcKFR3RlpGHi3YjxpV9SDVMYqOZARgXfGB75s
hC90UtB00wgk62Yzcvs5iFEPBuFMJRFC8uhDiqgEavLBMvzXMT+cZUczF8I32DoT4PpU2DGRVhx1
dJdTOqh+2lSRxz4ucTDDrzJ2vojxZg1ojvquuOa/BfERYs8XTSwV3aUYS9VhSf724GeIlAlJCRsx
WvAIsmVhEyZyAbOZTkNR7lk5/RuvDmUdi7KrEdmkOFir6HhsHv26FofRrHLU9ONuxed5eiajowqe
TrtX3qESHTgtZS5nwzpxOF6z8PBeqo6yr3vnCTK+oIKXyah5u5+TrUgWECAsduLGzs7bcqYfydWa
Cz/hECL8Mvs+PG+T1k53ouojMuM2+WZiyaSwqcE3XA7sl1x3QE3TNb2gdp/jvqUUXUUnLQ9lzepx
8hEFc33OtWUSr2L8SCKMmP0Zv/926ioPPKEP5x5KbB1daKxHAWeF9FDz2I9I+6tnHDE+HjflzBWt
V0S4KQceCAXt83pde9POmV44emK5hmzq60u6eUNmGUttOSFpx1jCcMelh0ml3rHCn2cvTF8h27SQ
aThnnk7Owt8FeJSEXC2VzdqnRGYFgRPvl0RGdDJ/g8tSTFN2gGEX4xM0uZ2kOkiRsMkwi6/7gKCf
eVEgKsTjQl+E/gQZ9P4mnSWNNyHEMBDPKq0OrpJoGBi4mbA5LnJexk29UvcTyZLIh9gPO94SFFgx
lp07o8WUJCF6wHR2nieyryl5UJ/KFQIuQaMR545+QVATPSyOIhaGz3NAP3023osGhzWaQ2QkYihF
BB1LrjrgIpe8mkpmIf7nNp3lZGrgzWfebFac5TNT/kjCZsHH0W/FpsGeg89fn6uIRxl2VnCEX/ap
3tCe4VxNo2oFPsDN0T2+FrVQbgiliTSLKveRmxRx94ChrlOnn+Vy6jX2J92TVUXxLJZmjiYyJ2uO
9DTUzQjIvUCIU9jcP9d30TVMmWFi0Zsyp5vdXU/67AsrpWaxNE/yKrDRE05WVCz0hm2x3Qu2ROnm
q8SRQuycZrRJN+0puSr7ZvcWYx6qDdso3SGeG5uRdXz40+8Gz1PIQWy0r0717oHUtTrBaLbSWclb
aSUjYFNWRnoU/HU+y+NKC4LbMSyLAPa6xFoGEt6R7n65Oh9id7Se7Md0l0qxemxogvR4bM9BCVy3
DAU/Y2A9aQjt/lN2I7Nl8qr5NS0wDvusCFAIbPojs8D4ziK7E0f+JdkxiCGUNSE914JvSeYCT/Sb
dTH+4j7FV8U8sjeloMkTl24nbRZiiOwEzqGlLhIUEy6JPzs0Auhh824Zf4kq4oYQdNhP32HPtXn5
SjD8qIvyWl/HdANMxX4vzoKXbL+8CwxP8yrRnqBRq7oPrObL7vMRyCxRb6YcBgcO2crWdBqItuWn
9QdWYm/CPR190p7hrQVRdfehELm5IEiIOBswTfTySD3AjWzVkT1B7PUrvlWM8mM5zCdfQ7nJltWS
PGsXZ/MF2jF3YnwaJceJ8zOYIenjKOT5fdK+/dI2I4pLi+C1w0u3Gkjne5TzyprvbxbYzHDPsn7x
nHMYO+rB6KjxJuvmaORKhHXoQl8uAnwGmUSCmPWoohZWVtoTPMlkThiE5jWoCzZCaTeauurDUlqS
ITgdqFvimtZnN53fkYp08xodicHZn7OzWNOeU+KifHnEIL1cpfT8QZzrVITcG2IJrc/U/DrxmDMQ
/DTmGTQy9VoACa0cjUeCBeJqsDmPVgo7AbXMvqHyrTm7WSRhWPTpIjaYHY8oZ0zJR/hs8k1Ge4NB
HS+yzzGry6+9XYzMDKHT21dnNF8RTbsFZgo8cTftxkrFkHs68+m1kLhIJT5C7C44kdoKK2CozemE
DZzrZxtkFkXAqriFJr7PNcB0nAkTClPiTOySCph4bl6TyWZGJEO+6s6bfinG+SLfp4vsthPN9HXV
XJ7RthzW3rNY1PEp47x8T53GDMa8wAR9v/YqQX2LnMMI1Rir7C1TaX0ApGhnsFYg4nNopyoYGN07
DNdydsHfSfldDWvqU5XUO048L1e1x+9Qvo38+25qj2nzBllz6egyAdCnvo1xPYKogn9SQOhV4Szo
Jol401U3BC/cy4WlnLR0RdE7WgHBfUDynAKFEc8GEcOYM8Y66V9+I2+MipO78D7xspRcym+6Ag43
jjuwpFIarcQ5W/KZUpB3w3U9LxTPkG1RRO1wquOyiT5GGz5fSaEr/z54X88nFusEukT5lQyAtyun
qsylOGHS0BpmNGzCCxvE4bGjz46UkrVefxzb3i92U205asxHPavILKQcK9yWVxBR+yHm//FLwIc4
Rg+GVHQ+JhSIpUvB/WtQCz6WYwOjfC76VLnPvEkcRiZ0Jxf45bfteuL3GGZymwNv4gPeXRUYCiTG
E4uc8t8twcEU1i6jvBWzayBnC2U1MY/Sb7KV2LOwgvNSQOMiFrn+fjNY2ubEI+4Rr0Hvg+pGwt19
2Ye1qy5p2Thq7PaHRuSd4b7FEIMfQSjPQ+NzwH8f1D/yx4v1Acu8vUmsEpcNAJcGe1a0Gh9eXgJ2
osJA5IInz52ODemDYkusOqJBKofFtV+NdhBssNAMu4iT9xyIQGUBFBJ0NP0jsvfj6/lKQ2DZQKYb
rycCyVT52Qx6wsdoO78O9sSNDGbN07NZi/ZhHcRrHFTAxc5/OHw5xLEI8VrMVZZC+Om6PWwG9JB9
8AoYZONWQ9DM2UNDmQ1/sJ0joEcnBI1sYUDOWMa7dDWdlcdqK7K4sPqjftM//qhT0SVSk5Ptjp6L
3xLzRhPF5ORbGfUWOJc/bB4bG2AhauiCwhIh65oZhde7NODOpvpV2RVdBKrcIoAbxPbMD6A24ck4
tMJjfLeGS7wVs3hKWU5lMtg0UapBjSm/xQLCuN3WMuiu5xU9O/sCXf8xF3T1QqAHbdncj6zraKvR
EEo+MU9w+2bay9ZOoHA+s0sb0Cr5oLkgkA9wyQFckV83iwF91l9yUMxEN0ywn8H7K3y0cxwM27vo
ZXJ+PWNn7/EL03mIOfSfTcYQ9nODeZbtidS0Ec3DTVIhVByRTU7qFKW3N2Gd5MJNzauAEfLuWC9Q
3eTWku40HwF7mbg6cDSPSowwQNDysZAYo1YoMVNBA0RgIMKdMm3JAdfGJqmBtug6933TxiZqcFE5
kJrk8f0JpOE9zb8jVxlZnZDl1Rz4q0O5ohcW3Ld/hKUU0d77JCh0Z3OfE6lGv5qR3zJy4AndtUBn
V4NGjEnvQcT7iSo+tboPtsoTOtQYXu80ElpjSqgVu+w0fI3NgUQzhAN1kLH4Cn0y7Vq8hDyHvLuc
DBYd7zaCEtV6p7RL2OqouTLGFMAnQD5dO+Cy9LGRPOwMyHqDdx4s7YpnDfTLfZ3R2QoNGuOIdcOR
+4QjzNMMJwF8IK3qC/at9+fdp70MpQB8K8LFC7XJy8m2j9nExQQum8PXEdQCu1/tK+Z8wjzSxG8o
Si4tsmsMiPSUCLzmN0drrEgwTMUtQc3mIfvjEHL8pRdLr9SD0CzQIyI0m84IheCFQ6DurFt+3a9E
SJS5o6tsHqbzMY+wcwy5GNaeIv2EfnUvpMe0+IX/EVwJATSopIsN1DD+4F2SA3MPhTBu9CvfEe+R
XIU8U7yk/ae0AAXw+bqE5AqcJvspPUdjJ9Js+NSQrci05HyDuR0sFwcaQRlG5YB8k54kB1j6avXv
I/DD/peEItoxU+EUQkpq0TpHQbOZ4c3lrBtS2ABGcNaPywHYPHr5bROyfEc3jq7L8vqmkURb6Es7
6d7ltzw8v6VARC09XelYkvQmipjoR9xMuJ4moluaDOOGch63ufTBUgnHkyaH/QTx0pAaJ3CAPKUZ
q1V2Gsfui9NdtcztySzmaoOIpZN009Y8TLRv3JDeJhBM2pQ0kISAf/pTRxRz5yOuy96SSRbknSb6
9jXrZ/caYX+PitQRF/1xYcRjyntszKU/YVTCE4h6xe7gPFxUhnTW/Vccb2RU+9nsSn+O9ea1JkVl
jN9WaKHIUbdoa2w683O6iH6ZLiDTEemdbnGjBkKNVCxo0NFQW9wdkS9Wz7sp8UY8EvaUGGXv7Fd4
JN2B1oskOsrZci/i6HROkU5jqzv1gzJiEb/t9wMUl8xRxK1kGrFHxou7bDYuTETZU3ugw8JYymJE
ti1c1Cj0IVCsbhv+gmSZ5gORtsoxbEDQI9JLFNYzWDQUO62dvS2wEr+GJ9MGY8N16W3ZbKTPFV/R
7B7bCRyaJmLLYak6SBMRku2eg3EwtLS+J9fWHVYVJwOFDqCdkUC2JxyS5sT27Y4Jjw1G5Ub9mqB2
vKSyb3wRONcE/Y40TKHobihOFndL/25xRadUoFNkIIQ5ZcxpNswR6FKfzXb5DmhnqeCDC1bVN50s
fg4molQkyM4N8oQAlT43dDVbCI7udA2peSWOHiRPIZqZofCvfIWnjnSv4xNFzmngD9Ug0+NgOUIV
ZNNR3k6zhnrLpJNYNdZYYwn34JjNuE90dDsCAch7YZ09m0cy4IipVHmi68PAyfXBGyBEXbSqKOVX
o4AJLaAhNOuMJPIcH6Jm7ce89E4XZNvema5ked3wmlrs+yOcpAv+jJV6i1fgb0Uqg4hxFNM32rHo
jsaO5AkO7LwShijMfaSIM1UZPI0kksP4NDm9M1dZ9lBrFlMOiJaBL7UN0IfBrhjcNFA5hHJSZfY/
u5NDjO4W7utlOucRWain+zL6GV+XwAZZVo73rXCnsKWK6JpLdhkEVleHO3xF1rIq7fbYuSzuNDP4
ah8kvy4F3ihd3Tn0ME7E7nODGmfKW+Br4H0xg/N2PPCKcob1qo5+knxoZyWtc0aF55kUph/Ik5kX
6DdB37lfOhf/G6k9uOaYwN9XAKaIxbTPV9WigVp+1LEISvxVVkTSHTS0ZxssFCyfnxWAz+40pm8Y
9D/N7kkUxqZnajO2RSh3Qno0QxX0UP6Z9LUM2A+6GEGDkI883Q8BI52yaX5xhWUIzqzD9nijmqWP
T8cC4qpn+LySMmCOtagWbCKYURdgGL3hheH+/2TW0klCj5fTAzQIw3v9gunnUCEz9DsfXyy3KM5O
d9i8Kcb5yVxEitJgYredinRHlLM2gXPnrXR8QS7YvBbtDkv9m4eHgDnEQBztux/Rl1NRMmpXwhx5
SGRuKAvcrLMLRI9WATeZ13+yJrrLhaGVevmt2HHaSlx6yNGJ0/v3CzHGqPbQMV5ik6Rk908XJxRR
Yi1nuLW8NviEWuwCQvYIiuY3ikBygadOrWwm0+Pycfc+7DcVlWBxP9yEjQUEECdoO66D6IMabAo5
xkf5IZmvE0Z+TN4NKeeOWD1FPAlUFpwNHNSEvuMLGp5O/+bFCI5gjtoyQAisX+3ivR68nqX9pJl0
RB4BI0SCS9Azvm8ijReMDCMprzpVTKThHSwencO94Qxk/GqXeh3xjFKWGz+ZleIvxjKCEZeq41PA
aVS7YH4bfo84rUjcTLendObdebDuEwuaUWfaKmGpsJd4ixAK75m5tdfOVcP4h34986Kl6lGKMfWA
Q/4lnPE8XkBEGHF6yk9KC+qn8VuJpYPYRgKJO8ujijCxc93YxTikcfOBIAh+KVeJiETU3ej/ZsWi
agltKepVV0Mou88n2+dBWagC1X3f9/IMK/SaTi4B8/Nnw0yZrE27iJlHVS7hdfGl4XBMa8A7X2hP
41oJ9F11JVdulV8ihCEPl2oToQ5pzhbijodLEvadwG7ppLM47cjoETYB/gGKYDZKn/oGFY/5DNbX
j8nvyM7D75gBN6Gb6PHME+MA2O0U2sziRzASGGyKyluac8qorR9Goe4T2O1PJ4Z0i5H9+iGOFtcY
UK6YVANiPsw6s4BgfyvluqcJrNmN5IuQGba1j31hzdjXH0EKZ3SMZHaehyMf8QSCM1Z4OnTxKdrQ
E9oRbemWgydt9W37IE47vhk5GXpAlRltsX4yeohMbEXdojrSoGLrgz9ELOgLqRTFnm6WnEC5igFi
pHbJHg5SL/lSf/R1ShicGCwac2a5HOEYvwZCP3CSl1NeV8oX2heVJzN1pJmj0NFNXg6TibmOoZ1F
hYQ+OwboRd4O6AUvFZBdU1XNLjKHzT2AkbpWeFnmnCHqQ42KrPPFLlDSlMd3xMgzK9wELMoDTYs5
AI7gDCoo0rlNtPal2GTmesu9jE/TdS0x/2GC6uicie18xDkj2fzSTPqWfkBXoVedw/ATGZXCZ0x+
MH2ztZhXZ1ctYKIG2/+LyoM3geMnpAt/7AnYbeQPANYjTI6LHwnCT3mMj9kStSQlnTjyTVNAK8/d
2bmzds9EjgcnnGPt98fRccSAPsPdzfCoXxMVjAFQMPM5wCDnUAY7E/mJYuolBDaFWV6Xu8RTsIM4
yUIPlLv7gimlE4ibbDg03fQ1Q8MXf8/+Jt4+Dv5hbit2tXXWH8QXfrCmv77JvT5h4iQ5I/KKsevs
+iO0BPYZcqhWFckKIW0HlixWNDeCpvBEUiHQexPzCUCWZmfFKz+BVhgRuZfNK4gqjQ1UZ67sDF4J
ZjbN3eUxwz8YvMMkZZP5fxyd2bKq2LKGn4gIREC8pe9E7Jsbw2YKotiAIPr06xsr4uwTVbVrz+XE
QY7Mv0sQTuYj3cwRgdkfFwEmqiG2smYxEQ2wJaObQc8p95cfFyCcjHak5DtPNphgBgrdGZnrSQVr
djv3PaL6cgCMCh15gabKfLIKsxfeIsC8zF4OzBMu1LVwHC0fPW95A0wUycBCUsvwz2XERvFborHl
j68avXwZnc6P2VkdleeSvseD94sfqYAsUBQzjAx1bqJb8l9pw+pNdv8uuJVQChHIZvfY7PEipxdi
t3+BT6rMGNRmVfMrC0PUb0r8lvigtLj0lanRTkQiYWvFP8Na4PObSTQWM7EmgFb4j/Z+sUOybGqo
ZRlNMvtEVGFMffhGJ7aZsmaUmcAlewmtgDk4HFCRrXtHBFkNt7TZ4wLuC5aeU4oI4W0jXJDraZ9b
jO4bv6FQzYeQ+npuGdno2XhPcBN0KoidBkRYgL6E2kwFWRQLHb7IXnHgNSwmdztCiKugPi8ni++A
GCRLHkJz59OhwKYQZ0BBErRpLhhMCZ+yF3Dby/dwkX9XBI08QbUKI+BnICBqJbfXqm7F7neWeHLW
blv6ed0KhhbnyelmXGUAsWLhDBmhwd2zf67iaBHDytUZqUAfy4+5xopmVZtLeF0csNKRFA5NGEY+
r4l19kl24vnwublPOpAj0sSWIAEFVBmp0onIBT0TUskKbR76166BPojzpXh9V/ur22flA5ccE5mt
8aY5NTqMp0eYEAAju6CxwmFrWPfc2mHwZjCSecly8wS5GGlBL82QQaKRh4f6mHWkjtjRTEggG5WB
/pFUUOdmwBL68bnkB7Nd4G24Bbvwdjbg36g/Kiu7pMyKPOyPGeKDIPyC7avsWVh0PDwH9IHfNr86
+BJJLaVK+s+DkuqNf2FIffkKexfunITepCqCulj82JtG9NBVMHSzr+aqIRqXj/W0Z1jfHDZpqLRQ
RbhzlOnl/GH3+3gQXw2Xner4z6HUUJGQCkO69AjaiUwXyAEIowlD4OYvJ+0oc/7ijQDQrm47GgL2
LM4iX4mHVR11+Hr3dTAaVztxDQ8Ja4FiWxL0lKzpOp6T80Lh8LxIUOkLFhwiasdDfQL8tRt9cg++
y0syIT2VTVX07yAygjVn4CdT6cIEz0Z08LcLs0cyDF6oo5ChsJrYmA5OmZ0cb6uMlhYhcpIFxwth
Kx+mItjHH+HC8qLZfE9DNarXj/hGIDM9FVuWGHYmBI8Ed15ofY2OpeLzVcveVOBQOi0kGiZ/AMAF
MJk+DiJemBkkGBDT414Cwwz15CR6KAO2hnZkaH4GLq+mEHDBGzH0fiZvV5mcz0Vy94mwZzMtRzBM
W/N30CBk8tWLonth/zTvgkRI6R1bKxeQj2v8ZABRaN5lQoCvC2fKgNnD7qa4DbVmswCmzlYDFq48
PVGSWBFBkeL0guAcISSr0uvjOSD/VVsP2KqH7ZQGDz2CJYHBhTWu4FjzsgDJqPlg5cKDgCoEEa91
vm/W3c3mkWckqGVpPv243TcQe6l1WjoRckV4KlMQmobte8XSarwZNyqccupkpyKYhHcSTicheBYA
EF+PSCdn/22+v8xp7RkSoEDQC9nYZql7DUVvGL9wxBVmP5Bi6YRM6eHX/oeds/I04/c0sJICFa7U
Ff2yQCsRcN54nJqTY0AdEb0sZNOk23jI0iaoNZfanTunH3ZEroxl1DRUNqvsh6JHo+WyOwI2vczn
uwoE70+LDZPjEqbW0P6ra3VcJOJ+eR0HXt8bTgYj7MlpM8rx0KMkW9R/0jQLUYSzkjDHb8NrzLxk
MpjS6//OuHvAX96+Hjdgeb89z9sqMzQqytAryBnnluULCzR059zzwgFIXCBvrVgwD1j1H7gaqEAe
oMCIl+TJ45wr5g1xw02ICrG6LqW5wBjxVnFk6ZNuXsfpe7iiZco4ff8RMaeg7tM1CoZNnhINI/S6
8XUIlINd16r+dlZUkT/Sy0TSr4Udh07NWrKMYd/SsWo57Rk7vHGXm8hvPuav3MvecIZ6jVDj5T0W
U6w+fdHHwi3DKtPOYK1CFnUaMGlEEpIvnVwHoOL/HwGlH5eeiMS/mnqy3g6jOsn8/s4sMzrPJ8Zi
NvIU5FPlTi2MbGQZXqaSFGY33yD6L3ktR19BFdDd3SPwCMTPHmY9qw0JYPT7SRa7SKeXUoTyfkxE
K7JRhngYhOl7I36NXXQjVpJ9uWJWpSAAdmt0w8k1lSbgvLMlhafvXE6aNSCckkVLYQvLTdEc4oKB
ShJUAWpGDmsgIoRQ5+xS9tA24f9086jmwYHUm+fdAVcgzxNHowA2YRl8wQ2WiQYawneKkW84/oba
0WDo/Jl/VJoKVBtnEWl/2sAf8gKWdvOzOh5E7co9r7l7rMVlzG0efxqX5Zn+anDsoztMi6T5/1bz
HXWSIw1sfjlEsJT5gvfuZ5EFgKwCEVv/VEfgyYDBT3Of2XLyijR7t9WqoMCujRjC+byWDYnSz1Q+
53Nahob6RcsTdOf2mUJpSN7DFvJCLlenF+qz9/m2z1SLvhckgFDDcgxfn/Y/ZG4Itq9af6dSQBgR
ZKHIwxZ7adj7uSzmg55NX8PdKGNu7GzpSMRr7VyTIvMekvNA/FbhpsIzZ6q0W2sVtsA8kYrr0oV0
RLzTKdo4QeC3kfg9Yz5/mQw48ngDuCNfhLTpNQonVnCd5HEvVMGgAewhXB6bb8zPNU/qqEGuBWtL
9DVRU8i44rfbuT9SL48KrwvT9M0VKcMv5zQjjI9UbOdu7ltPTNAArChTjYWOxEzzRO4ZHxQMLE+a
3H4Fey4DqzcjGFtMAzUE6RJrs4BOLqv72kDgPNHsJ/tEPDRz7Dhw6Z9u5xLZLW/fEpEXgaHIR+6g
jKwHHMnDVCbTSQ7BtsgrtL84/0HOACx38YppY7wX6UnCYcl7SM+u2xexsYO/FiGJ/dHTLwjSYAYI
ddY+gw3CslK6YPnhV3REA3dXG3XW6kmhIDWFfUd2/YB7HXw8wN97web4+pBvMzKroSvf//9L1k0B
ZqGnvJ/oN9HbPGERJ1JUoEkjmX90i3pTIyY9FOp0THPzQ4uBUhjpVN8Zlv777iNAasEiiqgAO6Yq
UYF4Ubk1WwIk/AesHqJWu4xRVUhLjVrq8GD+L6JZfTGypD3oAD4diaTcpsSqBYiBeyHQmdNtBf7w
IKJ1QG6aDPA7ZHaeG7HQlQVoxqF7iKOBLLSHiOCA0WYX0o7zRBk/z8fLX38qOojsSeyn2QB/hVw/
WEZJCoeK4uwXqHtIt73BJH4CtGZhUnSIy62ytgumUT1QWO7WmX14r0h41fuERuaIYgr/Pr22luAh
w896MCJ9dP4QW71Lrt+/iobw0IH7M9ZTID/mY6wc2FpJzlAvvlPaYbexPY35bp3b6cp4+Ym/Wyxu
yD8GmE1vLik75uY+FT3S0weK2YJQp78ot49Xcv6LSJAmRPqxkph3oXHJVXZvsNUttCkYCZEvSBWx
WjqQzXXmEYDdQJ/gOmCJIRi1A2D4UXCIPtC4yjCiP2fwSgHpcUOcbz9TRSMLq2t/cRaN3yCyJsrr
noNI64kEZoZ0V/d/AAtjgs+RQaB+vLD0CXJsXMBV2yqviiMGaYXmQSyM6a7OFf04l5SesOaaVoCb
hMySHhe2vryGMsAJa0NhapWwjeWlyuyUiFyFDu/DxcAoGt7mpDwuiCfxvyt0rhzi+BtKsyp+JTlz
aNRjvw/gAxfW11NGWipTtt9/FQzKAzR3ClU9fRCNnq0fKD/UiQreeLux2bG3zzKQBO4TZrww9z58
rCqoSFXaKOp82CDwA0q1+igXUZBcoydqo9NtnOPDQ6uEUjUQETf4L11saBj4wKnKSJ9+GSF4x/gx
P+/J1cYZnBlctLPh8r0o7Xb6goHYTY1ETV5+RcNcC0glyCfonX9/Ctv3/DPCeVqGKibMMgUgFLbI
4y3d3R11z1KV6u1XKXJFE3dv+99nV+GVYacbGCNxZ9yYpV9dpwMV9af11WcFpmc0S884u3raaizX
OJxBORnT6SAAfQRc+V3U8OYc2JAUSBecFq7C1xD9EgzywkiO48mHuEA+8zDf63IpjZly77FI1i0h
xtBgHnWqy4cALBBTVub0GH5YBke/x8h9/NG1P2h90ZvZezGdK77uw525yjFjM/o5J49FPVweTBFA
LISQoY6U/I8Wapv74jruQRh7GRfXlXbbqy+eMrsEAia4wLUAz3+Y6zzk41AZLDgjwx0c1pbohLiL
n2Y3UvyrxD9BcM5lTIuopxqL53if5jmJyaz1KdNs4IFv9Re/v+eIDEdb8eSzCAMv0ncAIXufZ/Q0
xfSzb8cs+XF1xDlDf8Bhe39hNFjIMqrws/AmfGcCCri4GHpR9ZLKd8xwcJ6pLDQfFQtjJFv1ySpJ
B1yOAVOI4FderEYd8ljaBdJLFNMoARgXPdY3EfDf0mf1xZNkh6rFhFizbf0IUqkjaf5MQMAi5MGj
CqLilvS/lDUQEz4ResQ5b3Mgq17e+jmZuLP+GKjhc16eZGIH5W3jI47hOv4wdBMlxLF0iZdWPhgh
J1Qebri1wH+1SckqCe43AF0QPqacYUD++KTEAs36kY1hxxtSO5CdQK/OUHnRVDEVkue5HPJPkVTY
M2hhJj/+sRD8CCrnaZcmsEOJXQrK2m4T4YE0P1DWLzvRfYuFHHGCISjg9xEcNJ0/2ERQOCeucnQA
IeosuI2e1U7YUckfDLeRflnRQV9Kt4oWyKziN12qRJ+QkWcL3OwsZQiZWXtskWhQRbDvLJ/rJ9KM
IUinlb2sRjPh6FqWgaB8nunbIvitHw7BQ4VVcwGl/9PU+e/N1Sb3xS2NgwnWYHtRlmSh/fdAtE4Z
v/El2Sr3kLiqQ9KbPAMnYgu2d/WYHnpgOOY+fkEupCwXNFdDq5iljMrpw1thhrZeKKqGDhzokWxh
dKgfd2gZwCwQ9ZYcPScGTD+WFfxWjEBCVcJmkpszMyymiyE9YjUSmk0hMM4YuRQPYe3mhYiNGG5/
guaYoaA9VrQ3PKYxw3p4Pw7Z9607Em7nkzp9F+Z11aXP9Qt7kj0ILuPXWPvTOZWoxpaXmO1M7Fda
YO/iHn50bE0Zch2LhQJvwGiWbrKK3bsiII+zU8kRgPdAmsTLwOgceTG4coRWgiOOfkmIBobMjULg
LrTBpAIExrixHeQkFCQNNdEPyYtwqVASXYAy777gDSDMmHo0l+KLu/jfOol6YID8gj+zfewuVFVm
2pm0emeoFeiVCwrYRypOys4S4zbddKBt8NPEt/gZM5Jp4wG1Xl+KbTsSHqo1WsDKLUbLxmn2wyMc
hOwNZkB26DHhrllczNzZmjSaw/HPHWKNOrukYUzeOHBJz7O/LL9RvGz18un9DmINMpUp7N8sIslT
1RseeRnY+5axxYodV4F8KkWCEAzEl5hX8skwXbBzrJozK0nWJXrPLz/zChCLfoHd0/hekMwmhGt/
zbWPi41D9XUTNMTY4Vkxx8X8Ghel2czfF7FcjLPAL3L5ORXwJm5Z3b1m7u3EmpgHK0N0U+b/ION0
Iecncpsa3BANZlj1YWC/RJD+YbkmKxeLldjgwNA6MGlL4JqZwdUthwzDAvsnIhAV53rYTR8rkSkt
5gUp3iXYXNC2IUZwugnDLwcGRJgHOtZnEibIHjbQF7oXvpuecIZ2YX6oOD+sg5jgAwIMlT0ZMSSS
W85n5X7JkzuBnMEV3JI9aNfKcLqUD4viUDICiK/nCRGNAj3qcIu5TZpH1F+QfH+veXR9bxbQoBcA
FFfZr9XfkpM8T7lDgWyCdtWC6PH7Vf/llbiS0XAMmcWmd8MaEryWi+mMPxl2QRj4EJ0KCZrCCrYX
YCX1dxAQbHzRzcvFUs/AmfZj6VOxmOMxt50Xb8h6twkEKFckqARZgENf2YkbA/LMhj8+Z8ioVt+g
Q+HJzTF977WQlpAsyouPKSffBczbw9ouM5EqJ5Fp3kUl0M1rLg8XV81hq1YjAqbqEzolZiZaXRxc
JXzChzHzSM2PP4Big/AbMyiHDWjSRqkBMQg04y69Ox2hZXB4Px5fgAyeDWSvuY6TEK0yC1nT/qTv
9QgMb73X3FirLsvUnM9Ed4SYrBd8sMjdPK46YpzE3cQ6HXR/QMc4411scVhAd+P++edQ/GSmLtpD
mJOCICyMsERwX9dv70KNSxiOmAeJZOdZCx1Q4/zsJT8/akdiCxqWEZamq9ysWHdUD1ZQQoAfVx6I
DP+9e0P5U5gpWR0+8jSqncwdbpZTVkYFXKSDniluhQtOBAAxqDkGPGziSRfLdOzCIvvhQMneDtUL
W8l45VBdOaUwd/AOfC3hOsBPjvNDWA9IpCB5KPdeSb/2r52tohzDRJB5jLT/9a8v/ngGgZDLwVMR
v+POAchBGRJS7SeXFIxLXeOWYweB4t45n2XaMigvhx4jb/VzdordG+1WNXUW3lIsJUROMX+RRYV0
BP6dzyYZbEVWRnXU+CiUaFi3JbqiOsrGxXYgmCnAOI5ntUDyB27HHczXVlsyDwdKa0YTHVGa/cbB
miD0DdkZCG9gg4hgtuJrHeAs5N2iOS5wVhMip090MvlawGmJenSRLUK+kvf8Nu8T+pXT2CSD9WPa
IY15nwh4XrOCma535xoI9lFeLA02ILJFRanJtJQpOKzx4KuusiDvTCLydW6VbTNmiZRLIaFKtHsJ
KDfZ4WirFhkOJ75nsDcPhQFzPIMw9AmadJI5DSR27XSwzLX5HSGE85+WAKN40xE+gE0hRbGQ0ZK4
BgIumtCjHDbWbEGkhYIZ6+a/ZhCNwHgi4atKsnkxbfdq5t35ZsWbDo3rDewbPQYzy32OxdoyyA77
Uq9/tvwf8hBfMoeUwgA2huyX2qwC0Mp9S8otXKIEDzK3KyYuShWsKJjUIdCpgOZu7I2ZSOyK/iA0
lVwgOtp+phyoUzv/e9Lndqwj/M5asZgYDxA7JBB1b8mLDhQ4Nxc1FjdComBiFv0EbKrPG4nmrkXm
nBr2UbjympVQrtHD5VHnseaa8tFRC7PT2xHD8yZE9ws5nwp6CMksj4LMI/sDEE3r+4p2CaNOtShA
0gnVmdNvoChhwUhUYBwRIlCReH4/pGI2ryaynbzB2wFfFt8Is1pn8o1wQXhv78NSWClcGSdEiB+V
W4xOe/zHhI53n3oFqwSMz1o3Gy0jfVPOjfJAyoIIYwR0BnzsIY7waRsFvYHiNqahpAdANBlxuS+G
G1hz74xRHNLBQsbsEJ7Jp5yr5FtxfdPY3+bv+YOo373w+CoxPSySDX7Eogkw/5g97wHG+DuX9olL
8fs//Z9vWKxN6ARBwKZTGITevuLromgNrIq0a2LtxKVRJMlsIkzTwsQjm3Rfu9HvKOKBuxEdIaH9
5m+cM68gF4t5qDzNTOhRSTzn6HEZNNheVN/Ak83PXaG6KYDtve/6mnkZAZc9G9OktJAQ5jR2te+H
A0giGD6mHHSh1qplUyg3ioWIIs7jQfyAJ6Ld7aF24Ty4YLnzFn3XnKbRenEwv9aDumJraM6gW/m3
4ML8Jx3VuSydvP0vxoAM8RVEOGCxBhfamxpLtR71T72Tjq5hwde54HcjBxSGTxAMNS5aMCCoutEX
FE6wGjh9NcQW7E3heXIOcG/R6ffBtpHkhsWoY0lZ8l0ZU86VKOwabRtHFrqhskVA52+sTJQpwPAC
WQUuu8rFoSG8zg80BgCKzOIGRD/SAoGFC/Aak0gRtGfFTHLeop1wG3AmIaeEkqP3ZnBgOfKLnbkY
qXna1gliHbKq8LWFBEK7GXq3vXrE3suk1kqEm8uR4OfbfcVm7KT1FPodvCe9kzKSJwJIgy1n2zmc
VITIAeNV+AwL/4PsZrD9rmsgRoL+O1e0Q3fC/MGqJxIDUhE8HAKfnO9U5TbiS9lhy+zWlcsTOL8Y
QCZoLYgfYXGTHMA5BTWMAuMGtia43WOOmI7kdaz44NucAMCVh8m/YtBcze8hrgLW+coEaplZPBiJ
1aacDfgatA4Mp3efYTI8Czzt/wEcTC5z/segrzidO3YR5qAbTG3sSWH/FWOSpcXEJUTX4L18vqxr
fIvu7K5qvKtmzqe/zvlkqN4uXv0gjuQLsT7ux/Op53RkY3S0dwKqvMwKR8Unjj8C80dIX4H6YxCy
gRzDsjZx9pyv6Y+lRqAF1BRtQgURQhCRQ00KC1H6b51akW+fljA/BZsmrccNqy36nsFj0v0y7RPZ
tAVsjcUWvAdiY9ml9yxp3cdDWjzDRGgmiofEvGE3jwh1Zst6QXlM2GcORjnHE1Oen/EzuCQ7dklC
85q9pGBkHF1HYstIdbqdKgwk6W8t+YiFVt9VjS0ZJNcVh9bY9oZmDf21Zd9lwZYtQpvZSvQobR2b
zQg5DYMBN7JmQwZxZyC+BfVBi8HoI4fVOls9kcbxmrKbnbVzucv0HiIqcHZ3NJGgdTHrf0NEB2iH
/mqkfcjFIW3YQ4NSFxZdoFCK0HEXyY9K/9v+/ogL4256MBJjrCBjEPJ0BqFwRtKLkmbHERRA+hAS
4kjWMW3ylNM4EtuwhBoc2hjUvj/GKT7/cnuQOe4IqpoECpTFAlyXI0Z+vG6Qd2dQA9pMvmt3MAHu
pEtNNX4Q+j624bS8gUJLTOch0JPgC2nfhnwQj/NvOEypzm5KhEbrVVik7pYWZG7J4RdtNvcj+1IR
VNCDI2AE2he6uV1ycWUhaCjj36ThEFGk0DiDKkNtBnJKohooNt042yuQEnQC0uZxx3Rak/7XUo4G
q+s371BQqgQacmPju9kMPLT5UbKbCT2bEbGCQiDtRMIQ7SISMko0CQZd18TAP6/NfmzOGXr0/wQ5
DghsmUH8QCC9eNzc1N6ePY2c5kSadnAOP3ptBPkEcAiwA+0hhBATBi3GRF2hKOd/yc1wn2iLT8Br
hkWXBcAfv1wx6UHQ3UcQiAF4G0eGigtC93XfOU+l3ahTHbe7uOd5ixGKsiONsQMwqk5bryDVWjrB
aqX4Ril5nJ6e9UKhgtRyhXTCqTfKqfdFiyIc9gOiVIiT4RUH9NDT/gqBnQ+K6ChpDhD6fqEB0YMj
gDqqBx4IkQQ0MHfrt/hySM9qLGAytkFMmwiBhZC7aEzElGhO07K/RiIZsPiXvxW4Clss4Ioxc4pV
Udw3GDme3Jkl1Yn2NLocWEyDcAZrI+MFf13jSf9O1BG9SvRwz2AA1pWgBMQ7C4aL/YCvlUd2xyNv
HO8JQWssY9Km/dHb2Vcj7j7JPKGFwTJua7B7YXbaCB7YiBBF6/MsuASvmC3cCMU46QtFyFUQE2gB
lbOISaqCfD2MfubL5PvAwGPzh9JHLs4gWuG9AmB5YPlSpx2xIWKzjn6gORMSv1Bid1k/+aa3SBC8
i00Zgxai46JSAYwIiTzMo6ChxSiqQBbJMCrv8LX+hXDrK40e6WOpCd+fjckffKqJUEs7v5m6xc65
25ZLtl/mdrm/BcK3d58T920TG+noHm8+V+J+gUMrUqP8CiJ1vHjDnaXOUYth+HElxD+mV1rE9llp
DbPHmhd7A7WNSWDxRMfw14UtQnTCf6A84TKI0lr9+Kw7+1uIVQLW9wji+mYK42QWPbYnvShNzB+A
Zs2mNzFmnGY586rlNaY5CG6LLyvLNWcljMYFizFq5O5ibNnrCPpt41SselBBWjJMkLZh20WwO2Qz
02/PROrp6WUEHRRnixLai+oAR4Z47elU0WXEuVyQ/s16wxxsY4LWYcy9sP/EQobMqvWVFCNNoAnK
gGbl+LJ+Jz0gFQoZzWR0g58eX5e7SRvvwgde692oCQsJC9nHH0gcdM7B9OE21nWPs5BDL2yM+MeY
ZlGEoenCmBLcR89QfIDv8c13dzF3HFV6s+sFo1Hh4NFbdl6NEEZQsQiyE42Gdaza10W2qEiHtNWZ
nFY9dhUKIUa3RNCxbDZ3UHOEJk5rCD+7rfZt1gAOp88Dt9PVE8Q6dmDiDCGKqojIDYV3N0bZh0Ll
YjVUhM0nAHpBH73Zy+J2tCFcuWh5/7Bt8mDcHrFllr4C1rEyNDVv6y3KFdYagEFSaRHYxWRUlF9G
XUem7xwXcySwKHLWdEOvHyw7BQxl1qj9e26fKLh2C3kiT/oi8H5cIHUAoqLYYPSfAOBnrsjRuiFW
nhCStFVGZ+48kxvpLnZveYqXcznhIrFKl95wDvLi8sTXO8ohqgR8B8EHZredaLvclHeRYrgI8wH6
iPDi+kCvQsUoo/+yiJS/4drFlvFeQ+zzczOXyK9SSEibiOxuXuSbIxJxUObhGELyYoFR0Q8Jn95z
220VTq3oFYVNXtxmPeyTOYIQRnjqEkTd801YtCJK4fiGTbVGdu3W+/76ujQmxgjy9YfVBXVRPJij
OrpeAvpyUE0UqxnsEOz7kCmknldgldU3vHXml5ShjhLTX9Cf44tUYsYdly4j+qxgXgDGkdWIu5LF
Q067aP9+WlJsG8N83tISH6NmDUPmYkjNlQ6j/43Ex/7GDdj0FFbdBmHmFk10NVAinduMs7niBYFs
n7WtyGDDY9otAG/FgRf5MqK6gmIxVhh2842oG9fgC6PMLnXuDNKK4RFvU41firaBWrb/IcRyG1tf
U8uEkaucV05+1rAI6vAhouq+5izasnFuiIaAus/jBjEPGRexkC2+lMYPA6zPET5vQHO53Ra3hLnj
YkMecMz5bAg/q/CVwguJiQKnOJpbKExm7HYRJkMMZslsQLWszGtK6s0NccdN8Js7Jq2fff5i1hyY
49KprykJEQ77G6tUJ3Zwz4VO/Np1D3qkTtpjv2fiNYbSFLzDwynPFFYHBHoA8LmC8gswM04G++bE
9G+h27D2nA+QHoRXhONKfy2jHpAh6juPKGIgB8LB6P0fN4gLdowkkHyM8GlAaLT1O/ZncsKbhKuG
4CXksNc1SVgCxmOIdeoR5hD/yVJXV4Pgpxo8huDrw4zNY3R/pxX/j1KW2SpTE7gpDILXBzNmPXGx
RdLHmJVzc9ShkVxf5OdAVaIEOdvXQ+FJndh1fb9Gu9vkeaPKKU6x/eD8eBLnneGw8J5/13oFv4mY
mhoqr4TjccJYDuYVySymyc0+RY4YIlpd3gbCdhjbd5L160zp48DH8kJjR0yNw8ut04HEVX0W2+gy
WglgbUpUGaszmhBUD6q5gFC9itO8h16nIf2M3/hBBUgt6iszD6RViKORvWPMAB0kF6FV8ONAkoXJ
phqaf7ovg6//GTKAUNkYfngGaNqekO/RhmLKC50jkmmCmSAUv56RsDQ7p8sVIjBUJGSA0WQ2MUcT
YTdBHnilhLVYPGJjQeRGCGjK6FlYlCSeAjEo3G2gp+FR3ej2akPfIwSZyEB4o3GL8GkYRFg5q6Iw
IMGRlLDxwulPvrw62NKBbNipy0GF28OB7nHl81u/DkJhrrtPnIQXe3CiKRzzgJ/hFbmYnaX6rFwz
h9qMfx0UjYQlN03UA//yfLHIJ6IkQJJqC9n+Ij21GlZZcgAj/hw+PFeyRysaw0yR2gHCq9HsKyvF
3lxx+aBCW3CtjMluiU4MBNic9JvlJG/ePSLDqIy83c3xh6700hK4JARHVwStZ9YAE18l7M3c9WfZ
bsYg3XwLAw69eMQoM6L7Nv/7RMIsWU1EUsyDLYwdCUNoEbiSZZtwv9vABsx6W8JaZWIxVQYw7eJm
oOxMU9YbocfaDxixsqgl2MfhsfCOidJNYzd+8jY0oFGrN1AcGNIt6had1z//Z5VtP9loDtIUsnAw
TVBWaqJQSIi0rvR8GDc/c1B0iCBSqwkbeRIyytCFQAFPFCKyE+8DysDJYPkA8Sb7jeHghujsctL5
Ef/rN/qA5/YbZNYCgUlOW8vR/tOf9g78v3AB81A64APPxlLw/iNX58Id+Me/xD/jR5ObgQOV29O5
zIRs1OCaJn48lNw6EvTXomfROZgbzhvBIITRpLxgHObfqJiI9+WSos5grSAVeSKkHCJ0EhU8NZSf
X864hrFq8cZXuvWE2GUx1oWDwv1mCf68+XirHj3AkuvV7vaPAKznCrUHKH0oXDTwNwT19iuEJLol
uWL1ZJPc1A6j6g0678KY8CbvZJf+zq+bm+8rOK+wD0BIj4CetWeF4DAXZq8ep4hYA2ZxhP0Lg78I
8y3AhrAhAL+KlbsssCfd9ML9RGvviH+GnTSiAAliqJ61VNUL1m0E0EgyJ010nRlgcAqacL419qH9
+I/M32Eo6aUEI41frHoPAOJ4oDR1vOXQMkthf+872REZEBfgz9FdxM+k8ItMB/LPIuXA+5OzF3Ja
4V9BEk8jOaQ+k0sKrS38Jux5+f+GETYRCWIFBXjyQcImxMWvk2y3k9cYWc3Xf4947M+FweZY4gCW
kqd57VJbkp5Egp6+CmukSsqhiF5pK3YQD4FJsOqROEuHkW9vjmyXc7oCmE7UDIXzGdfzxYnUpIuJ
xbzHZWg34XAOHytH3V+bsNDW+gnxj6xa+rof6uPGHSwYltkXRIBb9LR7BJGywUsQ989AoorMfwwE
Nbm2j1BZ9uY9t7emkyGjSEmKEag97sQtr1rv6nBovhcXxSJDqc7693cdIGZBU99fD9a5GpesN2KX
oIZZSl+SZD4rfbZO2vpeh/YJRSThUfeM0WCsqWwpQuA9UtFXRsw8j+gChQ62qyLkFlQ3rSnlSfJP
M4AE/ywsI7kP03WBPkf4TmODDthC5vRVKJZ9jNXiDrqT/ffFbEO6ECJ4+QATwg9xle1ziK0Lx1qH
g1z4zA0EGOkHS1Oeom4MGpAa2FzSNH9xkX5QASyNMIt259e+ZB2SpcItk8Wf9lOCvgmYQbf/ZReM
0dHBiF0nu5mO1K4C7Lr5IueOlHA2SHVmfdDm6hWotT+vOT25X7GQR7KUmuwBMyfYoTOfP4TDQP//
8dagv2GxunDZoplcvAiLyMM3pMkqY/0xq/5YggRcOdlFBYdd8di5wTf7Rv35IUjjBa4hYdYPfteo
fbG5TolfczjDR3wNBluE12EhW93LhWQZK3yB1DV2xP9Gn3l2qmPdlSPDygRobSTNql/YO8x2QsNk
rN7gTbhQc3tGROEfoYjpbYt6rBtB6Pz+dgeFxC+xGJhiifN8XoLPf1ZsxSb/X4g1xCf/I9iHFLQM
9bsufnmdXGsWMWUAyT43MNk2Nh0urRoeyXA3rgM0IH/XsUoyAlYeZN76mKdhsU96ZgDvjoA9R8jR
0r6YPO9RGV/nAJvrK+MXt3/UgGE60mmIxpP3AbnFzm1QEmpQtp+Aw8w0jxZF5i7i4SP+09dIGXBW
7wtUy9i/Q8A1crG2pLXoO0s/vMa9EdGXOOFFUAu4d9+T4/4Czo6XvMHDxHhzo2xIkghGWmPacAhV
8JsZjXrOmQEegYL46/29J49NHt1DvKMG5n/QsPeRXZMAl+frnoUX1ctGOnuf55tPQiANDm9h1sSH
67SrO94rCcaW7HJWr/V5RRaV//Z3JGb15oP/KXXt/JMU6wwinxlkRX7zi9UUiNknH6o+CUleB1bQ
29QsqOw/efVQiDKtdCSraO6HODMU0KrzPxMbNtKX0jeRj+h7EVrJFEgQ2rUwiSGYS8sZNYfLBWkc
C0S46kvIUIl59f9K9GymRs24DyXnGSss18gMCZSMcGnNmjnyS7ZTIk3b89s85x8oUcVkNS/UyL6c
sr+Z8LKhW6V9xEjw+qAct3jH93lJm7m250pD5iY7vxhtMZqO+K7GcJgz0dAhAmeVB8CJQVwWdqhq
Uj0yU2az4fSy88qd92m5SjtTp6PQ2WdEd8dWyjFStHG52qkjYHjCej1ZcHOajQx/apBkCSiNU42S
cicBgWZYSz8RN2qxzWbSqRg4YE3gHBf3QdoNz5plEcCqoDivQ1mMm0PG8N2BCvEOTrkTQ7hagl7p
DJHDIFICQkID/LEGc5Qp1KP8VCYKq7Ikxl8GiDGl4If9pLALFXS34aVkwUv9wxE8II8HdGEFp8ov
1MMVA7/Zt1UOE1BoEfX2N4Axmcn2bn+V9IHoZZwxXL9j6JfX+U3DXdm/NWQzusgcqlO8Lo9NKzsZ
XVrIy89vM+s8BQA4o3gS7e9/z9q6ty5iUi1+DEB9/4XlBsqMNpj3+sBeSDA+KjX2ycYmDwXhHjoc
8rc8+A7+AHbpRbuonvMmHl+BMPb1g2xJ2DARnz3e5+F5cK6mREp5N2yhGkUuJ8MgLOKauM18NAy6
PzDx+4hIA9txQhFTvLmOhRJAgbxFjY/em2wkrlm+W7B3HWMvJcya0WDQAENwsknOJhWKntwBwT5H
ZwNl35MqNOaQMjVa+kLIrxgemCPvTExP/jCZsZgEx5abpT1zq7rE5uG7yXMImgc5BPpa9PurkhR6
Nm1iLWmJ8Clw7NE0n0jh4dyUxDLDeNrlqHS6eW2BdrG9zctYgdbyktcucc20EXz+CNo2HILW3vZg
2iCeBvj3DwB1iEYBtw2RMR5cIfk7wrS2I0lVJGXUBCngamep54/8+r5qlVOWN24JAvckIheFd/Tv
s1btyq8OEifOHw4tCUN2lIXlpAtuBEnrE1gKdcsojJLOmOR08zjen+Nh9EjKPSkfIBo7pFQV//YH
g0agYtkcbv5xd17LrZzJln6VDl1P6ZQ3E6f7At4bAiBA3lQQBFje+3r6+UrmiFJreka3CqlDvTcJ
kACq/sxcuUxPIxojqbgJnzVqQHk8/Lzmoo6HAF343didaDsDFSsUHH5VvIxW3U1lBnp1X42CF+Pu
dHOZuRMNLB53HBykTYBp6S7BRpJB4O5oMUjZsVcx1J4P9atATwkMRl7rKg9nGjuJ44OxAPEIHeNA
CyCBnIF0lXyUqLaRxs1D5OGQgu1JspXWJnEmy2xn0eSuawi5ljuRNgVugPpbXc+CalIy5uHnch9+
AyKA1uXSnttHSHVLkLyJdA2O3QVDllm2HMAIi6YuIUXU/TBP4WB1UjN9tnOLIsDVlk7SU8ekDF0V
WdbA8y6YPqAInKnjNGfYLSHt2MQD+7wz7+IEIiY8UNSBcA3w+JnY+UQGfXv1ljA4WaRRtFaYDG/q
geqeWsAOUx9yP6BKP7ev9VMtxrFzCi8t+Wxr69EAO4BgjZ9whSOauZkBsdkuaBO6qx9MrbeBxQZj
YFzRWa90GGjtJMbZpNnhZQ4JvcO1GPoia7pBdcxqjusoxCxOwst264zSxTNqlpBlaB6nA++bWkI8
ETypmbU8bezN2/SUXSt2xnyodBxMhOESDwx05ZDR4B+Yu5A7lbDxNRIbNvDhmIkN3QC7J6rKmSI3
QVE6AecLRl+XiluLAsLo27+2JFEyTN8YQifs5jJ1ga9Tw5hrT2h/SpgGuNbTyjHs9tjasLuA1DDM
AT7mMRCpNpXCftNe8A/YF4lP7iqjBTGmCuWTzJDq3V4CgHfSzGZ5DhsG4M59cuuEJ0Eae7wAXBSw
nJKnzbO9R3Nx2eBetzPPljXRdsWbsjMnxTx+QyRQE0YhTFnQlutgRUWKc/JV+kWyLbYYRCarYF0+
shUWB+mMtOSlO8CFM5k7+QmKcVOWKKbw8hvjuMcwfche1KmLReEe7g3v1Ubtx1F26KkyS2st9Hh3
UP3NV+xF2BhBdLuX+HVBlGvW8qI+Sh/alytg583Aw+jdMZbuWeAssfJmU4ka6qWKJ+njJw6MDzER
9xyUUZiqEnaWSIvoxUZpuyrm8Gkn+lxiXLWeObMPvXh7wX/wIykXDjPrvsd16APAzjsUZ8WckJ46
xCM4+8GTUYKGjYYZ3WJ5j3m1jE0vJjeFubBvOeYX0SzcupeSo9pYGUAJwG08dPYzp7+ZDqxOAWuE
9NAUM9XdMsFo4cWCL8cFeEr3KUHG+dpeqszZa6TrRwGqDaE/5Kd2wdw/tQnuiujfJxlVOh5XRP1w
7QHnQBq46XsgPQCla/jF0cTdEncnnKbko4JFMHaPNIfzmkPWUucS5hXGRkW2moNSaPuaA+bp1zBH
1yzV4+4uiGOH9u2ZXjFD2Lp7+S1Ha7WVaHFx+1InDdbjF+sdMX7+2t1AuP27tw1WtGLhxD5Yu2Qe
vTfVRLlmWDrgiAsE7k9qrj6iSyLO/Gf0nmIISnWGA2TzZAhdmgUHrrL1liKVk5nrC7LhzlzTooLV
2ff6BcxmwBEA6u+YagLoS8Y0LSev9oXbfpoeooW1HhJ20Hx6s3yrLWGmI73ZE4fC6IeFK6UIlQW1
8UTUxS1jsb435uZe2FKJFKigQXLhZune4LZwAwXzAFuqDKqouYhOhAnx2WpLfZewQw5fWmBJaMuc
ozH2qMZe2DcBBwT8reS1WTGnyTtzl16sAyATTPS5sAFjr7beNZkWqGfYxBHZuUJMstbG0ms0w67E
HNWcXM/qZLzKXDevGActcSDNF91DhLW+phRBUaS0rpqrPX1Adt1xWAYMeDQQ/OU6d+Bg3wZnGiLc
eB8aaINGDJs4YFWLC0a36CE7JAB32RUJE/Ss4GHi3C95D/Ik2Saj5d2pjwK/t3F6T7bEOOKpaW2d
g7aCjTJAx+5PBFP+yFCB9miB5d6CdddY+0LzM9UWn+LNPhtbTji8rqpz/DJck7uynThvQMS0etg0
IAKG7/iKf4u31VkVbL259G5vrBfvCV/pkMNWRf10qA4Y+i8qWOO4F7yqW45T2CBLeRu8+hvlVKwS
zKFoh3bijaN1Ye6GRstFPi2H3PYj79VkNUTq18Q6Y/iySnf1K14z/i5cCxg9iqRsgCDNkEsPSixE
X7RgcC/8tYiIWTqii17Fq3yOMZh7Ka7C5EsDtkStgQdsjx/VnM9iFnmrz8E2CbYAa/QzCO4M3icj
E/RlMM5DNsUtd+4i3MWIk3u/hT+uHGALs0kyZ6P4RQYbsvDRs3AqS+/tizQXP8Mv/wq7pUQyKjIJ
U3a1ubZy6ftIeKb3HgjOWj4hPwPy9eAKQ7cNpWIGI3hh6xM3nNX5InXRiVvQrPQt/cTOYFBx1xAi
l/4B5mGwMZsPIBDfhTqBD+wUP4tV/+rg+93PUuj1MdphbKFqYDqQvxmo6Sp5pb9CiEKnRSRuN1ce
4fzSwT7GkSBj+yttUyxyfBDbZo1rUIijF/IVhb3I3eZGKF90DMuMz8FFmd3qNFqXN30enyVOz2LU
PoYzn0xljssLiscBrzbOqToRX6R98qVHLMcQEn2GoJ0t4rCIX8EaoMwNs1p1Tj+MY/qFcxUwBmMW
QtBghKc+QU8AZcOViHCcgd17DDDVoI8OpzlrbaxbWOQjezppn0yv8lc7gwsztRC2KuQ89G/CIYcz
4D3KV22A+tIVc5iPIVl+YarAQm+FEE8L5mK6qKq1StNsQPW65EOcrOaePG0hYhberzLUkuk7Zu/Y
eMGPIOkI6i/m9rQb8SRYB8deHEmUym0zl19zrpiCcxReFD1Z+NmjTFlhQl6spMOwZAyooKAfvjUp
DrYOGWHQvVNIPJqpYpRSxYeY0YrNOhASKF++yo8D/wHHz09vp52QVYv8/Ayza4UbGoOvMyPqDNHS
wEZPeC+Ts30VNw7ZrmDbu+gQHnWuQZiMG+kjshmbByaoOIeLAy6D2ZI6hp1k3GIiwwdMzj0PVuHW
nlYWx3lYyj3akOHDZdKlK0rn8IChEuLGsKjO9Uf5qqyErfkp5pPwFdYLykusmrCFJY+IKQtGH2dv
TotocSRP5J1ywEpR5A3bIo4H2Chm8rI/Kvqkp4URdmS3seG/ujMBixqFiuAtgHHQeH9eFW1m3rhc
4aGpe2XrPH34DHcH6kO+iACSMAg3ni0JATBHXlkqwPd45i/QUkmdnJtr7wG7acmwFeIHCRv7S6dl
t/fmkXVz/9njEY+7IwvHo/6F0JybhSKgX4RzcE2+YF3prPUgQpQzux2B2yVfkL7bvfoSQlQNV8OS
YjCBtBAZ17wHrC/FGxwMvJ4PHeykZiyfxb3/ZcC+ee2xEemXgctd706MgMO4mgTutGfTNCz6XSwz
jCXkRz7OT/SuNOvnHrIsfsj2gyLCqkK9Qt0FJBITElQsVGbD8hJz29mHt3f24pp6BN82uHZH59XY
I6Cub+kGXSNih/XQWgnUK4GGvli7cxBVrOe30r6AqU59VbdECr7qx6JfhhsI8dK+4sNBn86+svri
8us66DTKrASah3hJAmvzmuNt84K6TXEnxKef9COaS33GFXjzc8y1etCj+UBFXuWwv/tNvxzyBGG7
4F291afF2tvXT7QMxeKVCJVZq067BtDBZrcANAa6O2biHJbfoOHNmh1gNjMQgic7GeRYOraUR7JO
1TEsdw1+jnZx1/iS37puLRg1n0xZAOhjuwdsX19QRvIMKgPFS4gEiIJ44T695lcVlg8XXQKBnXh7
Z67CknEOHKoW7y2aZQw9uCFOP/zjv/7135/t/3aeySEJOyeJ/4E39iHx4rL45w//j8xja0g1//x4
8WKHb5b+V28ltuVnCbZE1tViyMggW05++hH/9bufUfz0Mz+TtMs9xy3/8Md/nZOIf/97eMz/fM+/
fv9HHvLLU04+yo/f/WEalx7yw+qZdy/PogrLX1/g8J3/v1/8x/OnZzl36fOfP6RJUX5Ar348f/jl
75cP3hzVVHVT0QxDthRNMWSTt+N/3s3hh/3yzbuPiCeRTUMnHfzn5/2/Pv75UZT//IFw5B81S9R5
UtEQFUnmg2iev37FsCxVMVVD1/ThC3GSl+4/f1C0H1VZtmTD1HRV1XjQD/8okuqXL0n8tqQ06zKB
7YZk/fDre/LLh/7zJ/DnF4GiDEHqP18c335vXZJ0TZENTdf+EH1tR6LSellmLpIUQ3+bXPFAOydx
v25sZgzl0NfhNCvqiZ4xdNnUaxfCdsAqJnUYkgoqAYBgquTsZ1w3A4qWpLFfmrPesld24U61ZN4U
0DaRJaUcjHkFjF6Vm1AgpEFSSGxGsSEDaPTyRsp4ZgkHjR5PkIDIlQAbCegHivIVp8G+l4VJ3DFY
WYKxDzkvGmFmdTUyMIgACBqrYqvk99avj3nD6iMCbU7cz95g/vC6lY35WC6jQa2kUemzqfDfAuMW
UtEKmbarUda9AWZVkmtgbX0RM7pKWsgBigE+ipEv5M7YIADT79CLhcHSDTmLNNRrKgx6rE6UnNdH
m+kgu2/Jn0nMDl+Ps+BUG1m6dZK5duOzWXCamDL9TrIROIQ97yyG+lFiaCk4LnyKemgV71rl49bu
bI0OxESniomkFljerkrVo+uwTJO8LxUAXyF8WmHY7j13XsrpuuMgM/JPCRmfrXmr1uzgxOhMB4Vv
HsIsQcRA06PFXJ2W1mK5mcp5MDFT51ZhTBA5n60WoaCzmpNrIatSCTgU9ZWI90eZpTNRhCyrmtPa
lWZygbckS5+6sRt8fSiwtgmVy8q2aWvdfbm/p7m/yTvxw5W0qdlla5EcVEvL5n7szBzNP5mViiNb
aU8UTVh2DRxXI7hbEnmAUdC8RzoHo+nNW0ntd3XLTC1RumorIVupUs+emK0NszsrKoQiJHV6O9XE
bM4d/pJ4CKwcbx0YXD+qv1ZzFHFpvyhTiDwNaRDMrYWDPYp7trQXsSVFLGGFBgjU3USXMkhhtAlq
TeyDr+S71Hpa2Mm5wUcWVsVEtHlL4xReJxkykllslBB5nCdPxZ6ihrzeT5WZ46MNsz6azlqnsXb3
YPJERTlucW2zqOBJNwtcssE1Wtb8MyqyuW7gY1LTjLeY08ZYQhSfoUNaiufOUtdadKbxbvbXJhVX
mZyvKjO7ug0c4Bb2G/J8W4+uTksIpXKtGtwejXBawIQwhU83uHr2OmnaiY/5n5+h2qqUZcKri5Jb
pL37JfxxkUWeSNsOX6rjU5brchWF6ljK3Umnw0iRslWuGmsjiyduB4OInWXHKpw8zQjKpIlyUzNi
ZmARKCgWlqpH5+Eo9WvnAwNYSFbJ8soycdrRfso2XDHU54SIJvHT7vEi69lb8EL8GKS4Q2NgPxOn
msYCCxB4YKaXTZTys6kOLaCI7c+cxCDMMBBnEZ+e0t/VoJjbnqIvK7l8KIq+5t5ZJLHEqOxMI9at
lglukZZ7gT2CnsJb53m6RDnmDlw52d1YUfZu1dXSrT2i+gSNpRUvS+ycbRTTlUtXy112ZheMeP3F
qoZGZbhbORFuf99KaUmiKoqyKMuaZlqyav3HSmloBqX0e6X8k8f/UikNk7JnWIZomrqsiKrOU/9S
KocvmYasU6BETTYUlTr1W7G0VFMSTd1QREujxn4vlha/qi5askY5tXjCv1AsDfGPxfIPv7pGD/C9
Z5JUv4vdziwXwQKrCRwmGJlvWc4+UdirKw05Em33FHcKTPfmIuuZemR+oW5F6VpbL4YJCa0XN2H6
XrQvcbsjyTtbkbiVQrG4mRDNvFV90uGdZYQmHI1qbdhHYpqVSa0tOm+lrbtt8Z7j3gCAsFLW1Lu1
dPVxtyB15i7VCFSKYFdV+ySdpdbMSFdSLY8UiCH7wiPNxj/1+yiau7TDGNLAaQYIQg9HM0+Y6SQm
APA6aKUYLtHZf2qAsxOVDQFezFBW3sNbm7FVIyHp3b5YkD5YjIDG5kx0ZGwWm0FcBW//86e0FeJX
0k/9EjYrfFrP/cG764OH++NosbVg5dSMHtXoVeMnIJfEaxG1PcpUY7DDnyL9ormXZmSBj/DePKvT
aNGijP5QJt5a2dTnYpcelAkJnkfj3m17ouVHljoOER41o5rR3Vvk+G8zcYAQ7DCTXCKCx2eC0AvC
6HfFDncvnvrOsbwa7MaxlSCaKz4A+o21hRpMsqP7aZDGFE2DNd6tGGN5yIQSzNZ6HJXR603YiUw4
IyftpvogTgnDKHk16FyEU/EVvQYfpN7tkFMywKrjO1nFq+wojfZbbaYYs5qkigA8XeINuXZv3Zt9
jq/yQX5T+Se/mm80PVMATRtr6uTS+/ugRe1+6UFacRnzaTFojiYtXBB4U+CT8dIX1kHcs+Bd4WUc
Xdj7YLtL+HiyiONbBSLcvUfFXVVmTWpjgdHjV3RuhWgaR1M1Y7Oaj6L0TW9uBfCHUYSjXGS5So5D
ysiiL9A85+xUyr2oM2t6EAkhVNtzVMixMoFT6uF6gW+eOI6A7t+s8bPlCbDZnWn+uMXhTVCWNumO
D2DhGEsV5Gw418VLESNJf5/Wsy7Z5BJRRbyqqRAca0Jk60U0L8uRks2dFS9RKtbBM3jaSwPWnbOI
1WWjYcZnjSK8XzpA4Ye0wszIgJbiM8QQ9D23XBaWZJk9oreQcGl5G71BqL40MXBKDRcCAP6EoUpz
1XCAxeIID+UMEhXaCdiiKW704vjVwjcnZO3mY3YWLU2Rnat7i6qzHSKBkLGqg9lb7/SZPquWODBt
krNkIBEYD4A1DBprqjXpLvXIDC1hqmj852HpDIPVYsjb1A7ZVX1xnRVYMJGCwkN5094GWqt1iC/u
e3CiNRsUsOwx7j007Pd8nhHzgXU90lkNngnw+4SN1nsHQ4TlenNv7pBNHLo9LASV05cL2dF9JOrS
bYj8LO7+07+kO+gepfpWRGzV1OomQB0ABpxAGdX5K0Lt0HMye2IWVsEMpdfBbh8TlWbeu+NusIS3
RWzVJtXGWNnmon4Fb5Vn1isbdOxM1i7qL9wSaWwRm8UzOGsZfdyiHxdUXqc7SOhv8oWA/3/Luql5
StBg2rcMOVaE8gfOMaZP5Yh/8dqG4jjwZqE5DyZx4wu49tjjMHS5w9pZgSf0Ag7GQInlXCnVgXq5
eHSQF9wHTOZFY48D9BPiWHxRzkCKFciK5XLEBsXEIgBZgbD01oSQCLtxQESXC535Br+mXuPLqg2e
5ai0Gyi9iFJVnCPQNUJxxTtAh+MDy5FrAyehTX9D3fNBpmjszJsviGG0TYoyHnwTdFBCmFes+fNj
WUF7x9ZFXQvF3PhQvIVzgzlkPNHmjN7ePgx13WErwehjoHk1rDHLtGAkcbnSvhZ0Nyc5oGVl39Q/
LelRkY6p2millJmUHNNPCQszSGysC0Jk+cGOTeq0xyrgXeZUnRRYxL0A7ulbaWle5GMHn01iHZrC
tXRnLeE+rC7aaQ2bTPxSawIs5ra8UnEI4p4UzjlqdWqauuDgtvFCDaZ/39bHVOl3VEWVZN2yNFWj
P/hPIIGoMLd/b33+5PG/ggTSj6KuirJmGiZgwXeQgK9YYACaKRu6og8D/7fOR9ZUuh5ZVulxFAME
4TeYQJYUnkxXJM2SaKr+SuejaAMa9HuY4HevXB86o29oUZdmnZkVtrTQIYoRqF5vOs4JCOpYJQSY
LwjyAnP2QJlnrFnMteEda7R54l3MOXKJb4dJzv+jtS4KbxNRPLye4xK6SvQqsVv70PprlM4lYFvM
YLW132FR6bw65smAIw4Jc++pWztYqdhpEr2NPHFmoffLMExeFhbDBevHBSs4hT1nO7NxNwY5VFlL
ztx4biIvx6qlmaQYAxNwph0sdd9nq6qlhlJaDW2fN/zdIutXZbooA9TsEH2rel8bW0+Z1YQyvtfh
3s8Wew1XOf0k0jqZWM7EJ0UeYT+Tn7OXhHg8a6LaixAeS7JSAP8IuEaugXkGKtrH8I+IBfSF7BM4
M/qBNeF2qPXeJbiU95d6LfA/yh4VrKxnyaW9OukMejZmeVCjlEWTbETMNsiq4c1Eg3Qu1/lCxQfM
PrN9Z11PCA/Hq0rCoXvnaTA9Lr4Uh5s7gK+Fgx9GhjubJoq0B6gcD9ByqZ0EUKNg2osa8ehz4HrF
edTt3NO2UMDssYD5FRJxqJNhsGY95djnVB9DyzHoGuHnFjLp4iOIn3kw1yEZlzuxXdtYzC4tXAaz
8eALIWDhvOmjhbS9aORQEXYCCNItleQeoyuQD7oi7GkrpH7vUb1kG6/hiQk33Pjge6lzqgKDjRC9
scTUDLk+ANM374KHeVC4UIsj/oGIPB2Pg9XIxlKKkO9L+iowB0Q1iEGG8oY+BSYts2c3hK61H4ID
C1h6Wg4OAFMLF2R5HbHxwANkF9Oyd4lzFdmOKgyj4S1JQaUgeFS8XAejnAQ5YLAQs62ZY/P1iSnh
LD2i8II3BP9qQ/Ur51BfIXB9Ifbql4wEwDPGFFWWQDKC034y66b2C+XJf6J7naNshqUFq+1FewDx
Qw77yddrJO0daNHoS1Gr80ls5GrWIBq506DDWoJIh4wFQslXd5SW7UFgcbPO6zOCGGvSGdG4cuS5
RPxM/dDVd2xbvW5jp3ut5ed1Ox33ZyXfVhlWILu/9XlugsAqsqKKHJEq5+d/OM8NvunfzvM/Pv7X
Udb60ZR4RlGmTkiipOm/jbLWjxzIsmkZisKg+7sDXf9RNCgSpqmKiiKDFn8/0C2+XxcNwzRFU7PU
v3Kgy392oH//1TWG5u8HuiGlrSI0dr+II3EtZxe120bJKZVS+vts3HssmmLGiTLfe8x8Fn49qtPu
fLna5JF1cXTWQLnX3pIWqK5MNVjJwjxNYJQG0VoW1VGWs/djUSkXxbawb02gnFVLXCoNa27hqSmv
udSXqzgIdn2Fzr+35pUJqVJrvvqQQM6cVCSX9a4JLwoXZrFCZBOQz1tayiJScbJT1JveyRuxhPqT
KeyuPWWb1xUmBdSaUodQ63w0Ejrabl6Je8/33kTP50gr63GehmMx4CY0etw98X/L9AblUmvssnyr
98UkiPNZLj2r4lSKCQkZ7AVb5HS2BLbH+tPLpr2qbs0kxXy9ngvKvauii6VWG7v1j00of4T4R4aF
TthpojI0Ce2pNrxpmrlLraXGkE4oSFslUreWBIOvxPJN7zhkyFmywBTl7BQJOJmmKYrvDmqYpM46
yUB5BoRm+LOqDN/6ygzGtgED32RDZJTeJpPg/8bnuEVGkXFOIi5KxfSeee4bKG4G7cqIhJFKc1mW
2U4uTjbKNUr6yqK5Dcr8Guj0pm46U3wgW4FREJQARHGXqrjUeLcoTsh+QDBsoPf3P01nb9VDdpEw
7rTsYIQ2fOiun7UDccreuGSTJhGcoCKbyAaWG8FMomhWmHwH5c6BOGI4O40cuKL7jPuLiHjbJEg8
le6i2U0sE2xZRTVn9VNfJInVb6EpIsIR1ZkrMFpC49GycNpL+aiJvKlYfKRDB9992hE/peySsdHw
hsV8ItiUQXysRXfvaPBLVYi0lboqpZXoW0MAQqJJkwhCsN6nSNmpiJJg313HuVhWPpLkaCvk+VpX
IDhXyDMhjxc2pphxO++gusfsDARpWaQlqbvRiwE/NqXZlxWu3SihYHZNc/cb51DlyBRC0kj8GuNa
ANFxIgdLPyiZVARURuhVsktud4tQZd5SMXaoMrb75jhokmlfdxRC4m/ybtenPVhy9S4J6tTX5Y0g
uFNas3NsMti3Zr4T4e8VrnOqjOz8Nz7ZNXZ0nKRcz7rCf/7zyW4q/3ay//vjfz3ZzR8tlnKKZOhM
AT/v5n4FKa0fRYVD2xpabw52E3zwN5BSMnUgA1mxNFHicd9Pdon1oMomUBOHJeRfBCmpLL9v1f/w
q/8BpHSE4adXAgyojs5r7iSHvJhaCIMHeo/cb+NmrYvHCjWUtym6hRLT0m0MBXsCDq5y3j6iNtp3
0FxSaepIEw1rXXbzh9yk/Zi3NET+PEQe8FbhBdhAFDWmPcywgRo6T1BFqyexPRbZiP8fNIsYBgmR
biQvGM68o9n5cN1pham5N0rzRY9cGjRN3hTFS+cifktoKykopnd1OZ1almpkzpD3lo7rG+c0sNAg
hGVGbbRlmzFIP9W1jQawXfrZBi2jD6nMmqlgmh3Gp/46Qhi+Nl8y8BV3TkLK27ByBJzBDoB+8oDT
3yG6w3/aoBE+G5+sv2CVSvLEVtc49acnNZsVW5lNxrGkSwMcIulbRF6A23C5N3AbtPdsoKamSzxK
zg5pVjUTj4QA2CvR1HdeTAhbZMc7vn0oOzZyG8pmER7tcFsJaxYczj4kjZbVyyCXqWx8pZ2Tln64
yDB9CewEKxP9KHbTDKDGmDCTt+aiLI57FS4/lquPwcMrXIX4ghD0STGANPxVf4YqbyN2TemxJqpi
jjwQwmeEhqvWe46xgxrVt2IG9CfmS4XCDkQIcy7g+IDLZo1lSKXsYppL8l7AUyhHLywHF2nyqnrv
BVVOcNWxLHlHU+/nmnrL+cLJUz8DwKO+mdUEUSKW0EhZgtwMkGuxnZP4vUrzwyk2ZHThSPDCpqkc
hoqZFb6VLqZlIp74njRVQWEvMIRf3AO47EY5A0uUDfHW+GYhZULjhFYWDQ+F58vpFoUxtrMRTLkh
V8N+P1yBU8CLymPcja3o0O2FdiFB5NEWijIbwx7s6wl/H+Ho+cQNyrOwgsy7Jf8W4leLVTb6ReB1
6ax2B7DP4tYKmxCfcy7Y0SeOK94ylFY5oV3Ve9cd++aglCcX529xXkv0OuKby0eIAB0euH3mU7Df
nIGglbDsU8QXAxlh/4lhkhMhG/KX4VIHqWm+PHR4CmZIMG/nLWZBoDMFYoeBba8v0mO3xjUpDwiL
r+7utjmGG0/clkye+SZ4cQZf773Ifnal7atgVagfTblucJ/iUqMUlcrIIz6Fdyk3PiK23atusFFD
5b8N+iVnwVYJZgbQ0qEkGBUB7qjcI6diDnWhb6HucqpjohnhJK2ORVAtvWRj8Lt7MwmTABxNorn8
Ra/IK3vPRu97LqQRboV493MbdWOjXhV8us222Rr9Q8ITxJh37SJpjqpxiNBF4WNNYBQaJm/bA7X6
+J+2CzG8+9C48aq4QfHHcKWBQDmuPZWpktgH9Eb403eJvM1QhFtHgAUsXxVwemfFVUzIV/neEN3c
HSGYW3h8CtUpJ76igUi7cjS0+iNwb+P9akLlS/blWMLeTd2DEVQoqSAAbOstwvZ3VYUqNaruKUGC
LFaPNY5XzTbqgV0jfYsqB1thWMMCWXxIjgfkldSONxRB/lzEHByarMAGZisWYx0nx+4cPeALQYkQ
HW0cwjGtodYXd8ebZeKd7QEw/JeEumKDhiE/OSc0dKT06fXMhP6sLcKMpmqqh+rUAkE35XtruyRm
vlGOplb4mSQ3LXzFFQsMJFuUHKIQU1v6j4MsjK1gLpAPjqSHsfDF6hYtyUt4BRDR2y7icE0ygKPG
K7c5FRAEUVlCvffes4otD0x5kFkpPngwPIafrJ56PilVW6rksoyleJeWsE5ZAoBLjG2A2GRiob0B
7cC7H6ojnTjiC3YDaEOKMYuN/o44BSc1utnW2EoEv+Y36WhAEHH0u4eOkvtNBVc29wrOOTVILF9S
T1WBI7ACpx59ouxMSmqCilFKIxF/l3KApuNor3gPnDKwPEA4F6loP8dYz1bL4Kzi+7PU90HsTzpr
O3X7RQr7jUUYhi+scvBH1OFrw/OSubBaiG7Bw6pQI5jCm7ro/DezXHfRscBcGu07wnZNXhNQZQC4
yyVJR1c+YzB4DnJuOl+7GsLCBqH294W6xHMBVz0fEGXVK6cSpyMyHJqH6vP54/e3zRFWmFihgFib
ONnnYwHTaMSn42+z6i/Mn+90L+PP2gJTVWgvNIlNqiz+fuCL+1bJtVgvFmzsjJi1B6FZVrIIhfe+
tEaqI79UYTPz9AMJozbbLp28QLIOUQ1MSpYa8OAdVvVT7Hk8Quog0pR8BttBPOTvHXcl8b4tgxjb
x7uIjR479KfUbVoddW08lrgO8Daos7WffirGSWb5iKBzh3ACls8o5B6Uh7hdWJgHiYVD248rhk8O
seqljKcFolCNKM59XG3CHQxHMosskkO6eeNzeVA6ufm8U4f4pVn/fXtettMm+3NT1CRd0WCHfbtC
/p3CZugSPeh3dPpPHv9bz6sbmqLzvIoiAlHw1L/2vOaPhmbCalP4sSz7hy/91vNagNlAGYZqwBWg
sf0GT5uQBwwwb1k0LZN1/l9YzP/EVfyOTv/hN5eHa/8bOq1aqZ4qplItNHg3XvmmRCx2WrZpsTnt
UprKUMHGSvFOhaM9XLcVJ5YurjuSf10Rj1oQA7PdyzXyCnSlbqCIe1nsMAGpmvzi2q6wLWAg0BO5
j1RzJkoebVKPy1WkvdhIirFv4meoN1PIQ4Qcdy0GOYoLh1RAnB4iQS3AZ+XuXQ4w4q1FskfxfZQw
2y3w7ZGcq4OO1hG5qnN1LNbVKjWSuSWSg9XjQ59izkB4bhEHp65NsJQ0n2bOblO4lxE8JNMd+7rx
pTR6OepNCTwdcV1ATlKIirHSiD+0ifGD8t2AWPdABY6Pztdsz4LJWeqn6CBx1srKbCulwkVUNAw6
OjBQx4yYsA8KavGB5yMrr2KxzltjLIaRNBNTrb13+envfK9JMuzLgQUjQkZRuJX+E3JoWlySv7/X
/u3xv95rxo9wVqB3ipIp6uyEeORv95qoGRzfoghHVWIt9P1eM3UNMg536M8bpO/3GnwZSRlAw2FF
9BduNEn/YxUBkPr2upl+f3+nuW3tN6LqMLoB/mSMusAhwaw34QZkmYOLggCgzsBUF8LWCFgkRzQj
vfysIzQ1Akrz4JgXaJ1iFYOp2IHObTCzCCcVMylTraai7i0hgHlmP+9F8CINi52kWmn+zPM2PWQD
QcUOoKZTD2D/a9tIZJ0eE5IKw1wkHsftUDHQC9aDARWOcg7czJaEHb5FRbZuGNoq5lbJe5pIpKBR
vjQr7mQLq9Py3evEeSW4MymNNp1cH8simSd1UrGs8p5pYChjx1F2sde5s4KdTB3WMGLSty5jweSh
b9G9lCVxI+1cTbm6oIyufqwypmxZJqC8nVhF8JBYtSY6+sb/w915NcdtZV30F0GFfIHXzjmxGV9Q
JEUi54xf/y3IozFJe6RyfW8uyeUZyU2gu4GLe87Ze22H9lrm26CQcFvJw8KPy2MRMBkLhT1B7jl1
a+bAZn4YrGbbxBbbC/4wDNqrcOWDzT6CabhfFMfQj5YJ5mq9C78nScp/28/yVHmWWhN0hNbMHMZr
JU61nLCG7rtqvUWauykE2UkRQdYpTbrIEQubMgGB0ySX73qBDUUs/FxaF5IyKSxpHqfYL3yZWByt
OZptRcmrdxM7Tu8MAwBsjKO062J5mvVMgXhEzQqFoUVAFGQtIx8xDHMdSgTUaAqYLv/qKiiJldi8
SzoErCJUmdErr6qOOdzpxGbIkovQ1LmSIkKVulxMFNf117oEwd0O15bW5RO5ileZA/zN6G+0wJ1F
dI8HlT6uUuLuMEL9jw3Uv1LMbjOg1myBQE/X5HFJ+PXqZKv0iD6vTn95/c/VyfyGTtwyWPQYKpvW
OHL+uTqZ30zFYO9hMr62R0X7x9UJWb1C40s3Udp/GVSbtsWixbnammLqyj9aoLSxu/V5K/Dp1Ed1
4setQBhW3ZDHpC0H/aCCgTDwNkQp6oq0LdVVpcWMzmLL3tpqxUDZp4GslxTAJR2bwtubdekffMkK
iplpB7eSwPzEfM4p23mH0S0wlhpPdzTmpzrPr0atHmsrfW+plqtQprJ+8v1ynUbG91qmmlAiyCtm
QhVUex0a31JaxyJFVmqYDB+LeJEW4XZQ/KMWeNdQ5bav+0c99t+1kEDVFJAFXd0nKyCTzg/eFTpi
TuPPDAoxXrAIe20RtM7cronYZu2tOdkgTafcY+QF67NGpb4x/aXBlkAqhpmUFPArosfcIDCi045a
lIN1Ka2ZoUcPWauSKSzhknGtg9JgD8MWYvaPafGk1IwqrVB+6h0K0Y4Fqe3wJZWrwE3mEZGQOawO
Efor23dOvdVehB2+h3ZNqabCgEoclToW+7lGnyWkb0Yhm0Q5daDPQpyV+bMuoytRDDYXnqacg8Gd
B4PqrvWwW7g9uSl2EwOMCV/UH18et7opgp4eHpIjevKEwpXWlclEM4+KUxrSi1QDgEN+2bSEEcRi
14LXF87FqBdKqN0lng2qKEnii9+IcFZnkX+nhWCac0Nu534ZllszzMV35hzkBaZNIddgp/Ik/Rev
J2Mj3dC5rdnwWLb2u266rH3Z7fzN6/+znljyN6EoOj95rCH+u5bwx5bQLVU36Jf/+MuPa4nxUSbz
p+BFZz6rCvW/U9V/sNH5us3hhDUmt3hseMwwHP5SLNehZydWFKgrXZQtTBUMun57lAcgdI46/7Da
/k1lroyyoU9r1pePR3wR18RGFeq1LCurpCveUq0dO0ST2F9G7S7Ilh1kSO0iQqJ5kKsy9hmyfJG3
DnEotBYKg/4xaLWCcFMzunPsalmoznpIUMF5aO8GBTiaCn0qauAwIAog8d6+FC42ZRqC5uCQ0Sv6
o4lTtmTsKbXsLyrE8l6WmTM3fwkz0rlgW8eQRSoVlS/1em1Wc0lmGhu0BBWrx8SmtRxJCIq79L50
2mg2yDTOI4hYpj7XK5rgAHjrsllVWN9dvUh3Q1VuO1xwrkM3Mu9xWCQsq945j6x9mThvzHinnOhr
4vsQVH0ftJqCQyL2t7rRbi3mf8NgLKqkXaBdLZonkZLCCNRV7W8Mh+AL5HHdQLWiIJpwqnUTk2JK
iXZo62RRJzh8U6YNeTAzam3WdzclNRzTYZVJhxC4PLVjT7t5CA9ddXHlncXZpQKaTlFeW6k5RGG/
VqIO5mK6DejZeeFd2OW7WBxN+sY5MdDladwfVWMJRbM5NN13eViGKV7h6KHN+SaE82amkARNmaDi
Sqx4rC4b0V0bPl+TXC1SrLSymQ6NTcNafwh7c6ZgiWEhlmC6IvXFKJIV+irOMXQmMUWscdJl5dh4
Eh2pSKyVDvlM4UQ3tgmiMgGaJXWnxu3ZNMrqH12STz6/j80lhTv1wxU8Xr8q3QHFpAzGPoeM7fNT
t9UTLUGGr6xq2Z3XCkEkCn5NTwFH0DLkbQN3kaIOrcNbfhaRI/JSqZ/0sp/2w01gZKt/byHJVgop
iIrdD3sgHRHu/V8VkngjPm/V/ub1P7dqDCpV26ZnYynjVHHcKv3cqvFXeA5Zy3UqHs0ea8yfTRsk
KOgPadvghqSvovBXfy6x/DhjLE51hJDjePMfLLHqj67Mx63ap1PnHL7UknbQGG5upe1KwFRAOrtW
CCiB9WQvjQfpKF5hkLjPzP2Q6IcLouukG/eQ3ikP2oO+kcfEm0SeDHBcyQd8dy/GQw9RjkzP9A6z
P6or3HH8H/xpNKA3gXfJqa2s8FACUyCQbxbPK2D+tzCpd+LGfQarUS/1ZBvAumZpYA4BWpfxEC0V
0GMFggmmklN/O0DMQqlM4qiGKHpbQuVI59X3ijkOpgNpkkNF8Odtu2y8YxPiTFjWEC/1d4v/NXIq
ScCagi561kqS8lyJshkhOb57NX2zNoRM437ASTlV5xZSXirDkVQ2LVAaPOv8CWi2XJ8jJbaVzQAH
CIrUDgf8Ag4jPoGJcl++iXJKMwdbSHSUu2t0Y05OJ6YUU3dydcl+GrHBuA/37SJw7u9DaJYXOD6n
9qQzK8IbRWisN1MJXUq3nbF4NEBqGXNOs5eeHeZs8lOAfwCSASgEfcI2KyYuoEDnOFWqi0H9HFyo
ce9GZIcEne5QX03MjWP/vbsLT8Y7EjyiUIDcDVPFXdnKwgquXXsOpS09KuQ5LIw8bxkfwsSk609a
GYJNBkijrnOnX1y07d/Jz4CBi6vmEdzzhaSwf3HPl+VSoF7grqT2Ghs8v14+tPEm/Fjp/c3rfy4f
9jddU1Em/E0fyv5mYrYyZGGyTvywVX1YPtC7sUbIrBQ/jFp/Lh+Ujix2/NZ1hbYWD4l/snxYozP5
0/Lx5a1/qfTiVrI7Qw8YtaWMlHxU7EKF/un45SQy8i3dikmV9g9CCdey283ryl0LhXTq7HtdMOTv
ryaB42pfffc1uMLA/cKKW0ONiElmDGvD62z3ZUOhkjnQSkJ76qkYWG2desYz6SXpNU4SJlXrOC95
xDeklDfD2QyYBYWxdKcLboJGszg95naGGh4zRNJahRep177nTH1U46VysoMaklaZBa8SboxWr2iL
5Zi1bHlvZfLFSdW1rjnbuCZZoZQ3XoCXFRONrkL80pDLlucWxBcD9jIw17oTskuAEOdbi7jToOxo
3bY1CDiJurlUvmUNHeYBJokMWlPVxJT9N/u/xkNyUcuHbPDWSpxPlDzC2FwRoT2+e5v89OE1HLoX
o1bWadysnF7f1DYqPWdstnm7tDUWQ62g3FZYEyBwUq2tKChWbWg/ti4rKcXFpKwwadHPYzCBqkm/
4SEzt4xqUavZvcMXl5TeSpHJukivqqMt+6qwpkZmn12X8a9bZdTYnTuTVefOLaBvxtHWSYAS03cz
IrrnVhQfGzvbDhIJ3fTeTKPGV8JcMCxZP8VS182dAVoiNFwFCmcjP6Se9lb70k3gx9ugBYrn+yjZ
e+XYB2NOSEJYilPGd2LI35OqPeQ+AU5hTM3cRns2jEZq8DRgAhnu+r6ceFKK61va2wE9wFimYodv
kzp8FyfhGetWBOuwJzXYlU9OZG50NGpl5N0Pekogn4yA49ZsxUvkkLPxrNjSIXeA9Xb047pkWghG
qrLkgeN0jZli4NYuULJobn1Uongp5e4uKdpzYtt47mkPiJjAxwAettuxY+zqfa5kO0vBZFXG8Tt1
79rKxFpzEbJLz40Rrt1EYgGvN05rvdqlvdEqUtdKZUsXdOWJbit0XLwVChIs25dGIktbbtZxfWf0
8Z0VOztskZtIwVblJfnFsN1t6RftSu6MWz2HouIjz8+PZhKtwgpimj9gwEtbDE2PmY2c2baQKUX9
KWv6S+s4Z62SN0E57sXz9OgM+coXYP5d+S1P8Vwyt9CNzsXzxqlBZZF7yLNWek09oIWSdFBtoD9F
s5Eyh111BgS0B5OXc3lS76/MAWvxGCaVG1cjor3jyA+Rg7Q+H1BLoSWl9VKbJspH0kfcZO1XDBoV
+cZCUWBV8CPryt66jnXV23DpuPWL0mmbTBuUf/MeVrdHfIXBomRapm6y+//VHpaS/i8Poa+v//Mh
RFPQYNTxXwPvzz0sLQIV9ALdAxMzzo/d6H8fQsY3QTlio+lmyEi/kZ3vn3tYg60tzyxL0dDx8VT5
Bw8hpp9/fQh9PHXxpVFAF93xsfNjMh/cbh92XrssyYUR965c7pzAveaRc5BieOCNMcJfyuwwKObN
wOaJMd/K7eI5wINpimgz8cOTlHa3IulXvn2Vc0F0piqdu1idutJtVwA7x4/nBNAWxrxjBLddYO6c
Hp9cjk2iaV6bateEzkIu6zetHSiD5W6tMV8om2Q35Nmss6VgY9dRcHZcw38OVLXZ+jHB6kNkP9Vq
uPKLel0q9pusSdOChlmPsFhOyVDGKeeXILCiXewdI4FeJHTWil7ak6beugUsfdO7a/T4Nh6yS8YK
36sPMU3BiSsIVpUxgyThITMy6HvtXO3zG1WQN+i3Gwd4pCyyY92nz7Tz75wOULFtehhPTA9av1bl
JPMEywo1XJLfhh1JCo1zMF1GNGFLtIFv7nXfPvio2CLu0aKtNrZB1GyvbYPuWR81akxaVCJS3do6
ugO6SBWeO5glmZUlsKivmQBlHorcuL83Sv9iooIcwk7jWwFIVPorI+l3qQirhULD0C7bx5HpMmHv
NE+8ETXi6oAlXZigXepKyyEF0BQkw0NU9zcmXiSXZovl4hKytLki2TcmE6XCi9dyIu7pzLDKWZtU
M+eh0Z8ciWaFiXEIxWRvhysjvpZRMc0I2ktwMKUNp087OBzkOSiZRVS+yMC3zGqZuMRSRRA/W+m+
0HiKOgi+5XhjaNKkTIEyZdiHMUK72F1lsqFUc2piEc3hlGQ1WY1+v+wleJHGSGojqaBpT9AxwNq5
OpKWsl3qNURlJOqDGOCRQY4oaSUw6nlIGmnhSxgqMQD77n01tJuqzt9Ts7nUnnvR5V3XP9l2CsOk
2aP6hxkNJruAJ6vZD1FMkifPC9WNbgcFo5KTBUeLSi2zCcwy1kOmLu1BvWk987ZPSHVxA6IZS8w0
ruaKuW9G7dou8DBl2UAqvbKIA2hh6OJpv6xFg1zdwmkaYtiJrJdQcLSApuMEJcOUb3iWBe2zK8Aa
Og7+g9sO+Y2S3oXUMYnLcJE7VmYvFBnesghuvN578X5sLwdSxqL2UiPrcUvFO0iudEizyIDPZYA4
qc99Yk0kbtZeQhE/MjRTe2og1hywVutpzNtMcF85Yh6KXW2uq9ieFnr6mPbZxHGei8phPSEJwjZm
VcgeAD0PCkh3k7b+sjXbVxsjVSHD5zGQk8YhF+dF9ZHiGC3k4VDFbWrgaK4dQjzbVSOAeWkocuhe
zWSGhXZrrvjMH8xhIDdCl5CMUZbajku2OUZYpKhQ8U1HeigSIpHKpOx3hs+sIItcHF9SfJEgnXR+
eoYbRIu994hIa7g+YOZ06tlIQ8pfsg98DzWY7zTrMoFQIvJ80vkZoivRT6PQJnowftW8ammW4qLh
oRviHo5tKROQEvo3o1/3X9wU0nk2yUhmGLJpPE9/3RSyhPjLA/Uvr//Zb9e+yfxY2vmmsP4jIfhP
U8jSvtHp1hjDKaxfNIw+qQs4CyQJ9n9kBJ8eqKqKUMFG/6MrPIjVf/JA5ZV/eaB+OnUTB+3H+Z0n
KyIfklpaBWQEpGq7MDt1ZtExgA00dSJp01TVWlg4SnSuRkWvz+FQroPWWJpxu5RRYVeu8lpXOTYe
abhhAoeiOB/2Qk6ZZBUbuwM26eAHQMOXbI04e0iljoSj2l82Gewd3wOE3YiZQve0F/Y8qepDnBuX
KD63ZtavjLEYzIIXc4Ra+syqhI+BU77WpnxoVXmLtO7R8AjoFA8tJhHJUTbl8K6X0PQYJPUdbGGz
v/TMwFLp2PpsTeWoI3bZ8HdKwfPuUBThxPEEC5qurXvTI6K1SB8dP1u7qJ1FSkqYZCwCQ9t6hb9U
DYgDet5idSUPqHdnhpmvXcpd38OrP+oz0c/pIl+2RC3bwrvtW2TarqzdlbTlQzQ8BV3mAmWu7EEJ
zat3AzqOWiKjsEMC/exwp4bqNMox2eOhtJ187UfUxaYzs0ASlh28ywIde/wm/G3iKYAkE3HUsnau
ZDkQ6WSXCyjbZoeUFNl+rED3jnVA/GjojfCx1tqdaNVFDNMPNx2FM5Ta4aVSCfNt3IPrW3ufHBoj
J/zVRTdp6N/bZqnhvXUdsByhMis84CtON03KVU5ggIzl3wmLmRy4Gx6JBJMb5157LRHwdl06Dzvp
MU1e7MK76QJaTGWxMl2izxJFu6NeOA9ESpcO3p6quWMwtNcT/ZKPullbPicU1pY1rKGpm3lBIzvn
68Hi6kHV7Hy8W7J/LB3zNbSGp7YEw2lZwcNQAGfX2ouPMSBQ5FPrmNNBzjaDrA4Tw8l2QqZ2lqVb
RUrP2MhY6yv4qa1wTip+s8Azp2mjvcl28FRJ2r3dxsdgQLZuI4qf+nlVT+lzEDMkKsGPYYKRWXQh
lWVf4rpguB2HIwSSUUQwWivS50IhZDNO9oaGWbmNOoY5pTJLQ6/n+669Re0wOdCulqzszIBYdgW8
Qo8o2uu2YQfA0SVpNuz3elSve685CJ8L2c/4rGRmKKA3AnvTKPqmkbBCI25J+2ijZ/Rps4hYhax+
rCksmz5bCJGsigyRdtPfKHGNDUTeR7G7cR0CfgViEcsb5/bhm+41uwAiqKKE18zQDjFOREtBZFoS
tih5R9sl0NAnrC1uaFhI0qVoBIyyB4dubaPnx8yDnNCLVSEPN5lP/qvs71U5OBYFQLEg3kg6Hd6g
e/o3P2xsE+urZhg2NRNNxF9XbzT8/lK9fX39z4eNjB8KOQbVm/zFBEv1hpPVsMcCTojPPCf6hAL4
E3pSuoV/DCd+Vm/8lUKf08LcxZwJrck/edgw6fjLw+bzWx/HwB90o6Wvh7ZDN3DVNDdRjwi5Al2Q
tVd5ILRxvrxnZ01KAWk853BtTl5fuY1m7iY8I32bvhDNMHeW7qVkJCFxbU2SdCJufHDWFHuv2YP+
hH87pnn/4Nx69GRIKN2oZ/4V0Ax/JV49ZtdKhOINMwt2O0w1MDNaDDsn4lV+r3bmRr7A+gBbiLYK
ky1pe1vY66Rb+3fuXQheVV+W7/aNcbT2/PyewJEegKu31Nb5Vnu0T/bJPzoGkFZtx+9cIgSyXVJn
LdVgnRRXl9B3XJ50yd6ZP4AxDq5AV6Ux6RaX4qR+9/G6wr32Zo02pUwg+DMECjKsY7o4ZA0026ye
SOHUXhitcg0UEOdo4/tZX7z7YpFh9HWzZW20h17DsD/rb0nqOSghAo+ZC84nvvVuoqOy0rbihdJJ
fuuSiX2fP2U3FK/44XPIDHB2ySmAgNA5M37bUB4lk9Ra6owp+8kkmZRv4VOL0UWalsYMja5QRidC
CN/nKb51ThI5u+ZJHMy1u5dPwX20dXfuDkXea1Pfykdjb8zHX+7SB8stzZtVt7JOzUsDM3hplFt6
ofx2TvEbuSWbdC+1b8Mq3wM/PLJUndO9d8Pfp/v4jUNdqnu1nbJ9kBsoriGepHBvPYZjgEJIrDBY
b2eKkwEHBIiER+8GptM2OA7b6Fjexufk2N6K+2SB5OScn6tjv6/P7SVmP+/AzJsoDn1TLoVT9Fic
2kN3te6MXfAQr5pjvBKrZCFW9TIjRShb8PWsqpNyYQBlqYe+JQUtvs0XMK9XHqz3ETngwxkiw2kD
8mLRnNtjfQq26i5aSRtmNKD6EQeccUfgVE2KatX11gbmeodSMyi4RuWHMEOHT7gev/Bng/y1mzle
CIkUbp+A3TEYkUuGm6eao+sssXfkD8E7xEE6wTBAUW/u5SOu7B3t0TlyyftqE+5Q27DrAFkOnRlt
4s55JTOHXKloot5oTyI+xA84tCocF1Oj3/u7eyWkkshWqrdJ+jtMQMaLyQVg7iX50sCm6hfW5Pk2
wDkUrLwVPt2luqAXu8zu0h1Qkvf+1X7SjxmMHm6+fsqbbR/U1+SOJsHVOTpH/1rceWRak410Z72G
V+9CqNL36g744Jrp2ya6c68xSTfyopvbSwJxTg3BKPk6wcSQX8UmOpS74GCfsztAGCV39VLbaBv9
wdiE1+DgX5Pn8Go+xORV2u8D/0TYxR/S68hufE2e1Qf/yp4Wh9KI+F7kjzkZktbW3FZLfQvEisQ4
eYx/tO5JOiA0jPi+Vb3GdE1IZ/WkvBXnVIHD9B1skfvQvQF6l4FFgfTBFCRhzcQK52/Ga6LYk51I
zhD2wkP93YT5bZHvnlS0/hNwRIZWPJGV8cjXy/DRIilE7DrQ9vs2GaCxjxJ39iwo3BCYnUh1XYwJ
1AFxJjH5hblCVti8hshNXgq7XzJU3zg+GypMSTHfI2q1fEKgIVZqtvT8RtjJ/ncMTiNf7ik/gsE8
tpDufXSxj+11eA4f2bqeOvId6pvyBvIG0ZvJWV2NPwQLEi0J3FxcejIN/In5Yt73CGfhSJ1JaB3G
ZNIUMhjZgk8pCYPjL3ObH/Obm/QY3/gziQBv+mteOm3NTQpjjSY78tip9B0dsWPPMtgCOpqxeaPP
BuTEFZQZxgYLbdTEs88GST/13sSJzh0fBJakRTLni1vYhAKYD+73gGtIXyDL2ZcEhiV8/CH3T8YN
2a6iZT3+s+X4wqR/BSsEIpfC5e5IO1OR14r5EtjHisyy+D0Al+tjpzoy4Ab5dJSrCdvAgiucwLlw
LtK7nZQBs8QHFpJ8059IKjZtbHQ6Rro+3tWC/MDqwcz2rr+r0ReyMAii50dySfgvrrxHfTttZfQN
Y9mNyv7XmyH2wZ83Q3/z+p+tbPENfJPOiNagAv8sxxDfgDtpJk1pTODjbPSTHGPkiFhIbcU4N+V4
PzdDBq8CLMJZAsWkWfaPlLN0J79shr6cOpacT5sh3XYbtWn6fFXEAOmx0eyMHKCDxtBjXvjFvFSl
RSuxuuWkCaBOkyWYOQnpBbo7lcqAcoKYYkG88ci+hXtftlONKk+qn0L8s84YjJIrD5VvvWQ0OKnd
eKgt9U6sVP3aDro1Ta23QUJjX1liWngkKLU6JVog3VfQNC1BiVV1JVVuAWlJ4Fv2PQC5WX+M8Xb2
SVzSEhi2Je2CQSJGZ0AHAU5YHpTl0HszNy5maZTO9Ng+Km4/o6u9q4fmYrOeiR5HYp1gGAoaYic0
++J6sYbaLH0so4DDuu1tYJoEVOYmexP1PFBsJyyHgffUdA3DtPSklfU+KZRZ5AJx9rSNq763PbvF
vLylkELRKk07LbnQfhY2Ezszf7Oi/sWqKvKm5blwbrL0pQnsFWXvVGfzU9vGDuTXrK60bWFiiUu1
R5UOIyJb7Dq4imNjHUTWOS2JBYp2HZbGPqZtEGnBW1rVK8gjcAKzLcLLRSaqjaJKRyl4DIi4Y9BH
XI38jh9j00k8yCOImBHfGLypsnL2fauvlEHetiQuitH1lzx6nkNoAy4q+vrVTrEUVLbCpN0iA/fz
0nkeaOPhSAuXGJQrgRMuC+CPc1kCCRg9lTag5/x77LTfUxtIowf5K9ebc1cIZhm73OjipRZYBNn1
IQkzXqrGtAQ6fWnB53Lzox7d6rG3Dnjk5cZoDKwI9V3lc9EignHDGPd2xhg+uiapg2wlWlBabooY
9MfQ3CuU3HJNF8E0V0XKY95h91g13rNdm7taF+emZu7PDECJgLxUJJZlD0M25jeZxkxumBv2EWwV
O/OqrYNFC6r4xGacrzTJurYJ6IMonlvRfReV5Az1l5LcAGGR2GPI26ZVr0WDA/rHMvMv9SKMkHrm
dyjRgNHJvykvURL+ZUX9+vqfKyqGAxRsIJGwOdDR1FgbfwrczG94CuAkMf77qh+mhjRVGEqYD/9o
gf65oprfVGaDf9ob/hGJ40er8qNAhQUVa4ONhwtUiAoP5POC6tdFLJygT1dpXRRw5CshwymvT7Lt
touixUYcutgCrDRC5lQVxEfo6rKPzSVtuXWFOnbauNpT62Cyatri2Pv6zOxsaxowAUKjAQSg7KO1
I2FnNBWXoN2R1AMh254OpdgbTbu3nAQ3Aw51hbyZoY+eQ7iVgj4VCo9DYSiboGG7mbZi1RTNKnO5
4US4y1p8/0bBtsinDABTJzBPehlygkBBgJGIhSSLqxbBzoFjq5UUZqX/1ts688xKQSJS4rpG7r8r
c5NgqMDQl6DzgWi0tr7yAq/a/5vvBnoeXJY8fmFWK2NH4lejcnv0r3zUa6Gq+vr6n3eDwd3AVWah
JDXHmfSfNwMbBVlFovHBG/in2lNlvo5dx/jD0MPhfm4vEIKyEzEtuNsETtBy+Se9ltEB8EmtxYlz
R+rAy5DoM0X40tfHSllZsR6PvpxFQ6BTC4puy3NKJo0UDaY0SQDNEG4XlUvURqmy6Ol5mMzDYndu
vr7thnltLNV0oxDpeJHkeUGiZz4GwErunogDu5pBA+SxkSqXwfhjuf3f8uavfaKvJ/9la6TKYRUm
Liev0+9tIc+g1FyV6XPenGtz5cYLy1sm7VwS4K2txw9f+emP9eKTtvp3B+eL/dikav3AZaaWMAuu
gU4eRLyAWxaVW+7c1p9jbIS2axDonhLls/j1sRnr/PJL+9IfG3qMCE0bhSi+5qLBs99Pybsr6/uc
ErtZ//pgXGq/PNgXF4SuWEksmbzPiHx0H9D+8Br1u4p+Pngb76G0f/fBjpfc5/X58yU5vvsP3T9d
L9rAMUnAGcg8Mx8tssuUFXQjIrscrEfDIpaheFVblIW/fqfW+FZ+deTxo/hwZL/KAqynvNVyTuU8
BxGNiG0x7CRAKnQiJgR9zUYgejWTpzhUl/bk5fjyVM32EpGXw+yHtnlCNB7xkdk+mDf7ePEuyNYS
M2/pTL9nszFolNY+OVg/SOv6nrCyYF3NwIpPCUI4w27gAOOPHxYDYdj5/DvE6PmtReTpCF1WJxsE
GNP6dzfSeK3+4o3/qEE+vPEcF83QBHzkCPNKaNqklTTTRL7UymKADISlYZg3JIsSOejPaiKzimb+
689e+c23rnx5KndGr5WGzL0cYiaOzqJ+KEf7MEM3Op/KwTWP1P0YFOr27jdH/muB9el6+3FmH958
4xCSo3d862F28GmkhNPEeQxbCHZTfPhNcfj/3r8j8OHjdaYj5xHOwBHT0IV5A44o0J8MGiHwqbPN
b97e7z7YL4tk6YukaiQOVkX0Cvd69p6dQpeC5t4TCzdclPeaBjLl5jeH/d2n+mV5HBA+CGVcNgzI
stWDB31PzOt0WhNOWG7o8NPB+X9exuqXayjolRRtDNcQQzsZ33QYvEbhfqhOKIm1fAoZR+uWOJt4
KlUgaTEJub85BfPv3zYPex29CnvML6eQmyKx/PF5Ot7s1ayeExHPymEtxeSBSOExzbCYYdeenMPJ
XTk3l+nEfy5mcIyWbNOIbStX3N/8vTF5Irb6mFy9738EFhAFMSt50szFPdm6RPX0zR2dv0W2h0VU
dohdIR+ph645//qb/Pv1/893NF5fH24PXy46Q4wPG7oPzXAYmlMpdtCfDAAwzQEi8a8P9z8Wgj+P
9+XmkA0/kGqL48V0eOVZlG9cWvVWMVfNpURv3BubebmyqfTTr4/8N28UMAKVgaJRbiBD/PxG9aqv
yyLhwNqNXW1EhM0Y6v6spksQ7JX/8NX/5+blN0fTxwvpw8fam5HV6j5Hg0unQEQuTkxEzRvG6ka9
87PZr98bezp+3pcl/uMO1fzysUZF13kuIL9VHb/pRGOQvKycUsSIjJx6AoBK7RrQIWpqpLar9EB4
RYkeKu83dfbMYlg/hMZt7S6LBqz+pMLiTMbevVnvhffoKzuV8YnvauD9TrBZ2nShFFsSx6xo5Q5Y
gqfbLJh3oNSkxzZdedq9X/hTS6+ndCX8bh17KJz3EqONXF7JDBMsbAFT+1GlTepizKOB1apT9QLU
KTxWpB6luzBcmISAmTvU8sWFbm/XLYERTIqNm85Kd6+nb0WzzRNvMpxGPIJ+C9kvz8iEkYhMiLei
APIWlq8uae3edyU9JvYxCJaDushGB0sVzCx/nWrXzH0xhlNTT41wdDHOHUrG3LlPXOCnm87Zt00P
pHurQTmIlaemXhbuliYmlNFlrKyjKxM7q7p0iL9rZC3OJtLuRHpsZqq7xxzQbsA9QC7Ty5PiE7tI
rgqPA0O6c2gJR9uIfvcq11YQz5oWIN6Gnn5a3aAF7JZ6PveZX+lnhvA5PPXS26FGX/ky76uqlzkf
VfmS6PMuua29DXEcgHNqfWIoL4PLlK6qjmq79sKjii0AhUAYbqV0lWXcZv2G/8Y4wnOz2dqrWysq
cAmmU9eU5h3xsx5GcIXxDH/UdG8mLEHtnh9uNKzsAq9Ani3Dcwv4gvqZLBja38TJMAjc03Jr1/Ee
6uRM7/HI+m9JTDS6BiE2gqfduTwPZ8k4JpzldMzbFYoPLqUez/zq4t/GgG6zeQZdHZnPrLJnYNMp
sWfJKT2Uz/08nWBPi5/zu87cWfJ5T1CueoahhXliOMHL8OcxU6+oJeOa/FbCWnwyFFq5WYbEZ/sx
bDWuzTzbJSF6epduUoEfILC0CRNQJdIXKHmLiQ+Awy1ujYpxif+oexs/XFbBArZFbO/84LumvtCf
VCYaYeiaRyxlPk+ymZKt9A66yvC9BsXJLLCdmyZe4sTgrlhUxtqTZ6RutHqDaAhwXc+FnCiTyPw/
7s5ruW007bo39KMLOZwSBMAcJFKidIKSZAk5Z1z9v+gel92eqf6qT7vG3dMOsigRwPuEvddmAmDs
/WkzhRsrxg0ybRobEl/QH9XEKaGvjGuTS7bkNvP4Ka/E4pVF0SaAV6eu2Lzix4jQQ/ZzsyisXQmv
PSJWupWcPrJceKSu4i9lbRnhX+Bp3lxboSPzW2N3UoJ4Zup6f7GDdBsGNMJe3ZDlBXm94L1rH/0A
/f2+Ghy1sGVkjs1zqq2j6dJKDyMw5trDIMCgWSDVaGsYBIIar0rN7nnZDu40EeorN7sCdTXFb7Ik
TS8jV1xK1PslaGqPoum0c8Qa0F8m0SYL1rocEC72LfTdPtjV7d6I1qxPMPmkNUF3+0nadd2zQo6v
gdWDiXGvbAOLxA+nVg9B/ZgV6zR7Esj/lW2rfxHZtGarSIcy4ABhb6yzbOzZf/V4EUlMyrAtshgz
SU7FE8d2ihyncNcEO2KmQNJ3wPnr+VK/dtO8irqzQp4z3DMWo9I+TJes4lKiDqBolyTSYF+QHnSF
Qz196sxNopCZdmwTp7Ne2SLNy/Za66A4qw1swaitEXNG+JqZWL6I01M0nAJY8yPf5aY/BqTzthUO
yap2kozlYLOsrHeleDQtcPbmFiZnTg+eEnXduFKIXdIJQTriMJxt0lPw9mD5HiQ7F9zYK5bZtI21
x1FaYRkyuYs9U7oqxilOT3Vf2sFwKtAppYmPA+o6lvPC58vOw7WgEembHGjwATEn9TNZKD2SV9kJ
YO5Z6xbUHzvFkTH1p3B/n3XLRliFKXGb+K+JsDTCDbfXdKmkZzMqeaaRTIHhaYJ3CycHw2T11lDk
yNWR/WEcrFvR4UuApNyQCrClEIhnuEKWy1IxuM0owY3ntr5WcEoZwbOlvKe/Xvyb9GR95mdt7b/B
LwVTnpket3m+YlQtwkJi+UnwBbJ2Nz7mq85N3yDVJd+im3INWI/iH8c/f1Z5/WiU8qVZeSOoD1KZ
bRFWyLISLpn0YPEc+ZiapY8KxNrpWEAD4pW5uw7ieY4XirnLD+OTTW7CmndE3UnpGhssSUbM5Z+l
cZUyLV+38GQf0N0GNkVcei731TsqBx7sRBjyTeVvJ7+mIUuih0m9J7nhrHJ1DSuJcfjkxO++8VRm
jo5sBFmlRUwCLzEDNmCr7025jPONiKxelxeZfCo3fGGxfij9JyBiI5sY/VT5AK03BP74Cc0WDS4u
Nt8HwbIuj8PX8BpyTY6iuhufDRa1ydZHgZbtm/lS9K9JEoMh65amNCwxmu6L81zeFG619x5EOiS0
ZcuzzYB0jgzHovpYydf3kLzSYlkjR8m/FOWc+IJdKKcxOnfZ7qpbAVEh9szkNIvBC+Il28kiedL1
yrJ2s0omkUEyb/lAPS+QSn4/O/RLpO2s8oHbUESB2ET51i6o7gUiwqfSlsUHgT/WRxHLX97VCHEi
qN6PRH9T2uxRBVafGqfW30FO4eQq0A8OwjXhlzO8R0SNG4bbNZ5qbhoBT8E9B7y5BAKHWsGXWGOv
DdpDJC6JnR94vCwBL6QFpYDdXikjiSBuT9wf4jYZDikbEISVxj7uV4PJpW8bEhvngVSi6aCGXoBt
0OKx5AndKiTXBWIrBeEYraTES9uPQPo2Zie06ZJ4U5t1pZ7CNwLYHxtt3xmICTLBLhXp/xiM/K9a
9ZfpqP5bC6m0TRXhxIyRLNksBDNo8ZVHTyUk6853o/7P8da/dY3CyFiCaY40W9P/j9TF+6j198Gx
9PvH/xgcm3/cNyW6IYr/tUYB7sgQ2OA3aVT+ZNH9mBxrf9x3LoCgZIXttHJHSP2YHGt/MOxlIc1+
Erk2G8Z/NDk2763sXzuKv7z073uWXzqYwNKzro/NCtpzg8dRd7rBQGSUJWfNiE5C4pfLDgVwJiLM
HU0v8pkfDrnvIuzb3HMeqlq+FMOwG3Keff6QvZRad+Y23RUlBqKAamyBFOAyNfOhVdB41BoWfsOW
VF9Y9M3joAinOYH8XCmbIW54CvXAHQGVbGuh/mZk4Qd0oHOsUglHGVvnZsKSmopbpXqxyEeTlMgL
oypYlHpOdLouf8iydpD0eGN2J2VovukFcGYRZVjZGm+NIn7m9zKLSA3kMaq2JxSKIXgcbWZrcPyh
uLQqniFVC0FEkXeTDMNzkLWeglOYLeZ4zA1piZz5TnA8MHFiySTK73GsHcKSs2QaJmBRj8ikMaOQ
xxFJmlcJ81ozEV1R2pdBv5bz3mOXYJvZ+DkVPMHm5BMk4dcMnrcINyZfKAh8AwzMcNUi1e4SjnNm
A8ZgIdwt4kvbIzYfwno59dJZTfpHWSgOrZm899O89YEyiyVw2Xy8xQkw90wnMYi3TEXHl5V4miic
y6jdgiI/4fy6apNPdM4srcM63vJ9cfQuIuhRfm+oeQtIhCoKMSU48n5Bn59Xc254RjMS2kx1O/XP
tYaVG3Mx4mQm5XEsn2JESZmobntNXaeyeIhz5aEsdNbUkifxbeQ+PCXjoRmQHt+j5IxTIjZe38Ts
uGeTKkm6zpq4FkrTshUCN0hu7ghrOOV6+U2P7wr9CBRN3PVLYSJPGArpiiX/Tet7KpPaboVgR24J
c89hpaYvaoMk3ofVcldGMXbxG7FfEIzrJQKQURlwYkbCsNDSwMm5k5v6NeNAGMVhF6iYuMphzYac
8BQ7FSnsETIM0k6Tm7VBlRXfRUKi8TDI5sXvrWNX+ysxTGkVmP2qhteYMha6xnyIKXgSASSZCXmr
iF0/LLeFHsH1olToayj/+WejRsXCUmJHjzTIvKPXGsa2g+aHHmDfWf6uFwUnHMtTq/bewHYxxIIv
mfSOcnyo4arHQ+JoTbtSEEZErGtyMmPiOrX9R5hH8yRtRuPFirOvdrBWMk7evgGWNvg0IEZ2nYTq
Dlj1hKk6hBOUSGniL3H4+l8qyoYylwD78OetVjgoPTEqM32FkXv3HwM1mTqTd2ckj2PFyBx70ow8
yupetcLfDZ3IuRhfSpXJQCfDqx4MrN4jCJ5510OXhlLktEWx98Xo1FSdlzcdbDVJeQjFacDrVz2T
CPaCjOc9FYXPKI9YU7VkdaKr7TJhrdDizBmRB0UJ9RJO7Us8lLupk/aVKBwD86XKmQWALFHlaJtS
1Bn1uFf9ZtvKreNnw8NsKUTCNtD7I3K1tV7bz4q2SHykkwUOfUrapDW/QNNtA0HbqmW2NFFTdmL6
MKk4rKhi0kAD113J2M+0am1FeNtTS14bEbdT1u9UhctebtVvAiLTiGBxeTYcdcjdPvVB5SHPi4r0
MMefRoVMsdQrsrTS42zpZysOTthLj0OQu1r90mbDMZs6OlExeJa64OyL+SkM1FsgjtckL3Sms5Qy
Wl5upoq5CXm4jhLmcL4N2B5aoy4STHj8Ieamkczn6mLdUVQsZkZX85P2aeyogmb1qphTaltRcAq1
mi3cfwZZ/8raAD8X6Ne7GVoWNWRrfy9aQ/nAjPzXpfL/+Pj/1AbI9OGFqwZD5j/Pf4ayP+xi4h/4
rhGyYRr4D87jF/+1gi4NThCBzRJTzr/UBjJWALi5xDL/mWb4D/zXaPN+Lxl/e+3fV22/FAe9WA5+
qRBBWMyrQt925ac+OyCBRtg9llekoPCdaiOhFJdWhGeA8SGjgshAHnVZdbDCd5nGgRC/6lwMr3mZ
bEXWF7K4z5XYrYP3gCqd2MC5YI7iZLSBRLhL80sleIayb7XuqM2L6qvKyGQrX4JoHyHTF9+KB5aJ
MaFCeecTG7iP6qceEX1Qfw3aJe4UWxlOd/f3ZIv1Uynsu8JJZ0KwhMVEpqlM/U3O/Y5XnvJRsCVE
Km/t3M3gc9cy7Q9gpBJ9ut31LyZWWLPfpe1aBBUnnebsGjfwDkBS5kXP7MvOoByosLfmTdh7XYRh
80BRtwygJFVZh13pVCXfMkyq0bTudIS+ozM2q1nZdY3bVbaf0+mVns7nJFthmz5mr8O14z9jN11m
m9SN3XgZu5y7iOcLb1y17z7pTCjwaLzey3f9pX4XB1tCG2ur6GV9Wz9ZD8nVfxm3ZDKdo7t+nziA
C2EOpCyDRemWvWDT0oafFnr6cCOsh8XSdBgkMHIUjuFl+ooO+VpxWZmuDZft9AZ2lEu88yZ5m2+z
KwF4Uu18yeR4GboMFJ10qdvY4InBATDV9LyfGe8kWhiTtlj5COGmwCvrXWzy5gqc8arHs4vMcPiY
e3SFycnHppC5afWisCxpbwN9412bD2aysDWkz5Co/DUU4Vx2QnND8smUL2vep65wi4FJmutjFGFa
qn+1FdFkrtUzYXrNs03eMz7asOWh09/m5B7AAoGYJn+JOAZG3sTarUZO2QNWNUClk/XJ89dyM/Mp
1/d0vm1yGRnnthN6X0YJxGPqzrzZCT4DcHtII1sc9kzx7vAr411ZMYswVhzJhrjkFzc1A8RqM1yn
z2z2quwJh+HY281hMhkz3mRH4T174+JWr+pn9wqarr3p53z3Kt2kW/MUn6ybGY5MoEhEoPFnke3u
/adq0z8257ZYzEADOLJmOzkIZC8QvPEa6I3jCycdESEOzGyhYHSMiR/gu2+Ir2LrwAD0BU+JzoO/
luuHTlhKD+pFkde67xJUsTeZkRoHLWYKt5jPpzy0W20hR7vE9MTgYaYEGhimMUxSLTb66y4+Du/h
GSZLO6zKq/EYrmcyjfJt/tRaB6V2FfLDH5lf6f6GjewGCCvyzKFeN2SZOyHtuWKPkyOqSDSdirxx
+QnoVkZy3fQaqzbRwPqnseKby0VcEzXCBYfRTiiMpfmZoSVEnxU8StOXFLsmBpVpoy6GkeBw9t9V
4DTjpcFE6TFqKJmHAY+X3iaBoAR7WhLgQf2xKSt7cqHXZ/ISU2e9L9aoFaf2Vq3N5DUDEG96eca9
djIJd/pIc4+r7O4d4GAnKKHpF9pX/qDJHsPF5MUEx9euRPLrNVsBU0aOkypxYZMWtNTEwg5vzLdE
kh4wrC/r2Fjiq9GylblTX5LJs94ZemnReeRBY7jmENjaPXp9ZEl4m3p5CZuWH4JoKwF4Cip89jIk
xHb4A+ZLxMTHJHKdgJYqPSWzF2ZUMGSasBjqFiHIGZHOy8msTxmQEsET0jJ+05G7GzdV/XzBe1oJ
bwjRGvJbkrWhxZvZJ3ON4JfqEuKsFSc3z/nWGJ6WbFoCNO6zx08ttK3ixDVIRhQxHOYhdazllZ/0
TowhYYvM4y1C25kfC1Y52bon5JvQFb99lLsvfK5Fttcgx8Gaw4BceJNBJKHeLczGy1d3IwbXStPZ
Qb/IPsXgs2/sYaB2Vw+6yuJl9d0QRPqthVZpJWon8+Sf2IbzoNG8sPYIYd/eY165spJcOFYYd1ng
ysyNVm1JykZqzyZbXEbz5jUYAIWgoL4nw4/661xu+LYXn/wL5IZtxbasLsMln4jS2lCIhw7c0rx0
eCBi7XU03WmwP8XYQcHqipJLWOtJ4BJ7Tzz1NMe2cSgrr3zmcuBHz6P7kHjmt6J3VGVRr6aXyFaX
Pi/si8Iz3qQ5VKKPgDvYLm7BrvpoN7QS6LRmQrWd8EttB1uOL93ATB37Whx81k91FNldsy1v5acC
iihj4O+fxZTTU0ieiO8itUsvk10gWF4wffVXSRTdMFwDGnMRQIcGlpjzfd1Rg5i8dDYdML2fA399
PkqP3Yb/CAGAkvJrLTr2ei4JR0zf8pNRM3NfDFxqoP2ixRK7RPA2f4w37Tidcd9JHzfsdxyFPK6E
4+xqqhPJZ7J9SBzmf5CDr/E5e5S3GGXGRf/J/3mM1+6WDRdZEv/+8x+QLS6zZkfclh4fwDzveP+4
9jM+P7b79gqgA9RVJnEZcx6NLFkwVJkufihbs+9mGZ2gJ9rTfIMlV6l3fLcbaedjfO5B9jmVZR95
FtMZzxlYImd84PGnKk5icZ0vLPFuD6SPqj2BmF4sIFitJ4aGAgDQVRLaKr5itd6l+s7KXQb8Fj0j
RcLYfJA8m3oc7a5/MB+0F+GiPwg77Zvyzdhpy/lxODNjrZYC+T7WXsLulx1TJr8iXBQsVGeRfPMJ
h+SI6EN41oBbGF5eHkABZg1BWu6AsRIPGUBY9g2XTkaVgUcwIjDgtfvmC8lC+NaRe5EtpS9tPt7d
NMG3oBlWdf+cSl85n3YDWutYU24EqV086uaiOsqrhlklqifWUzfSzQ7Jc/I8TO9tgzfmFBWbrFjG
8bIUFiKkQcYUQWzjhs6g0JeeObuldJTejCfxQkhca9N32KJFXuRnKW74JLBzCyRu8ioWb3HMqBgV
1rXmLmehy2YrYmBts4llVjuFBxzlAz4e9X0gkDT2OGGY2IerYVdcBvWJR4H0hZfsMZY80C9xbIe9
20cuNBsS8wziqrBmnwRP5ahJFz7pVOBZokVmZTxUHeZUPA5wvPXZNg1t6TA+xM/ySYwXm5H7MVrU
b9NNPforeR3jLWRl4uaru7vx+/KaJXL6mrP1kbDfa2nj1Ij8y5iyj4BL6TlgTjTNJO89RDXILQLv
jcdJ3EgzJ8+HRUy2ox+Nc7azztbZPwan8i2+duke8Fn1TlmoYRScHVEkHmBPnU2WH0/ly/2vdkN2
/VR/i/BkdfZ9ArUo1z0jlZTtt3ArHpqD4coOIVau6pTu4BnbFGMY4LAPCu7wg9Kk6pdAHbbzejqM
629AjBbBstsyIFLY9gcro18xg07jU6VvRnVJhvJwFqvnni0Tcc7zsg42zbZ5ttaxFyOGu9eRfNA3
6WV+SXvSDrlLbBSiBZD0Vby3TtO2/TQpta6VTKXvaJ/Rh77CvBYsC93hHQpr5i/LNrJbrsIqc1k7
BcxFyMjF7Vcf/GaN9S48W8zTqBQ7dmo7YdhE7YE0p6p0mmfhpa0W+jNbuRLZ6gaEtM3Gyn8237Hv
seW0uTePIiCl6X4nFBz4IblcPOtrr+Ap1d6tdXAxVeIU4g95pliWHLBz47BoVXwibKawyJaY6WKG
RPPtDt5tG+lqhIY9jMK37/qOf2db/H04ffef47ZiVv33bbFhiEhV/tIW//fH/xyZ0/sqJCAosgS+
968ZLZgOwGYacMbuqmmm2T9G5iiqZdAqooJr4c7N5AX9HJmbxCaQqEBjDFeTj/oHbTGRTL+NzEHr
KlBcTEbzpmSoyl2A+ktXHIASlIQJTf/YsOptejbZSKxVs/dEIm9TauERR6+aqScJ/OTSrE9qSNWg
tO9wEtiIwbMEBnXHIaVWfmuh7FVVdRySixhehpyYdBY0Ra3frMDTG9ULgqAFa/kADNKOO1ojcXBl
BmpGwZBoLq45OQfwJt1ZqU8QIvQoeiX6YKmznjeNYN2ZAgdX+C3AORPQFMuFxW1knXJ1fMsTw4mj
CGXrAFUasUONE0n3r/Isb2stWMX+uOpHbEQVk+nhAK+2rB/ldhXjPFKM1hktJq6jL0/LsZSd6p4n
r5M8yJIO3BU9F3/pfNJIOwoN/QYX5jtrJgn7NSHTmyHtVk2ZvOsBSU/VuY80gqKwXSgPidXaZj5v
Q+5Po06d0qLlmJQaDy9e91wzj7GF3bIX/a9hjuyyNuyp+4hqHLxFq9ktcU7fmZzEOyUEHIdy6bRx
5YnUbnGYL0OAliGxUKEvPft31JmaL6oB7ldWQYKnkBly46CApB8xzFYTUStGO2V22JJjz4gw2Kgg
UBlxWupDFBQR3byxacv3rNN2AeOMRkGtPikBeXOT72nhdGQqdxN6NpqWPrzKkgHKMlzAwLJVq381
05DOrxeXQpre+lwmyWdeI3a/1ZGIJLDDh63U/rLVJleSKkcccgS9414vJkeujLe0Ak8wZs0ll8vH
JCRTEeTKfd7ptqRgUbTf1Gn+LIJk0ynWUef4VVK4A3WztzRm6S1PTiwzDHhwH48DCYNY8Dhx2JRK
+sZQhUth0R5EYf6c0nXnGumFTQXXVKcvru/koMqwuZG3xFvcRbdawkFj6KuwJXhPHI6thPUtV93C
GF3slsuieOtKkpcJLHCj0oLV5ecPVS0s25SjqCrAqp2tcAcxbS9E/jFjh1s1zC611JOw4TIvftfb
5EUwtJs5zbCTAejHxI6kQ7UfKmML6cUOCuVNYkfgF8AQ5qcMoUAaQGGNSN5pEsPViMuL5egxoBdI
JZr2mKlBrtgZdzMTJnNvViSzFt3RSFkc8IsFnYIhvWYy7nEchL6guAPNSpcgC+gZAtSRC42TeTYB
X23dwrwrllGnfrSR9lA0rR2N4CyqmIDxGjhoH3CJpA4IJiJ20YBYXHmKdWpzM3TTQHA7g14kjjP8
doVTiJB3/eBemy81OWYNEYG4FroHX8GKDT5p9pULpBl09QE0iXvcOqSWoVvhiIKAYVhfliysrD58
tLQJw2fabKReWSJZ+Htp4n15/HONyJwQsJR2X0xhjzGM79abX5+JYlPmVaqU1ABVh87c5zP8KYH+
Vx6OiE9VwsvwCXHpi99lnH9jROI8+a998n99/I/D0fgDRzLnDkecagJyYWT7w5Zn/GEYKlROTfmP
S+nn4cg+mT2zaHIMk0z4/dz8eTgysuZY/I/PmdP2HxyOxHj85UK4883++tLvI+VfDse4FkNRn61s
1eST+akKIl0Y/edYRV6bKqcCS0KBTKlnDBemPVvidGuJo28srQKMV52wiGqxmaryptTUgxrJGb1h
0i7jks0of/U5UYOHbkh0ijOTxEwTM0siFKqNQu1xioFvCJ+jfIkDJoi9UJ6UBHSlxdhSYrEaeGmD
gm9IhlM1XVmDoCER12OY2QFsGtF3xLCEbqWQ5/3oy3fnz9PEwkpJYk6WYi3H87ZUff6ZF70Fy/cL
suQyVF/nqeF0KXbW1J1I1lnXAzRk+UPI/BedI19mhBdYwyGReKREO7PynZE19TCVRwCD7giLOann
q0yaCJjGeSEJUEeF2F9FMlQtv3YDIWMMVafiprJQn6b+c5EzA6qFmMFTMeVHQ2sVpy2/egpog059
JlfD6PIlj+tLPuvs6nrckea2rHB+sBazRO0oZMPNlwlcSnJXHBDziKO4mkz1OqSBLfVvnagtZthP
LQtZ3T8UmXqNjHHTVfy2JZWbWDKcYmydoMsOfZJvZhPWS1pTrPvfmp41p6hE66pK9ipSNh8AIbN9
ibiAdjP1+oY6zxZVYZVIwqoJqn09K15bwxljqG/2uqsm9A3NXO0tfd70SXCcSolxNI/fMpXcQoWc
IpJuxrLNTu626zw6Dkq1M6Rj3GskPn5NKJUDkQcnItXcaD2zJmZW0w466dsBb+rMzKxBXzgO8aOQ
I8mMXrliX+YkPBuyvB9Fnxy6bMTG4j9IsXQbi8wZw/iEOG2bWcQCc7rGLZJL9anJOFDQLlScE2HR
fvS1ctUVWi9gqkz9Dbob5NZaMJzTud3Gvem26Ony4cHIqNFgUIyo8n2fwEod9I9O7HuouT0ivZDV
Au8K0gPRnsyE8q+zYz8mAp2OJOQPZERwl9V7masrQw5ctcJHatzCIFol3HjWfIZrvVRBc8RhdNLp
VKNQRUndU/BRUYn1VhzTdWAVzzV59MnUUxriI1zqdxJA0dPydUzoGV6e8NS7DUcLW/iJCkW8SrXJ
kIFpSJXekzTvsl+z/SY0teHpYNaleBvPbDEwCh8qQcHZGhCwN2faJoJgp6VHM23tMqoSkEyiIxIY
FQxoQ1tYMmnwrlvli1Rbq9rygVVKo23pwWcA6dYLzGFHfwA4LcSvL4DwxadnutijD4YwSJvBH78S
NbqMuIABhDvi+KCq6VLKhAjwXlydqs6gOkU6rAixG7Bzj7Lenf3M96LAWv6r+zlySegT7k0XWbc8
t//myKKf+33NSfTAbx//48giD4WcPF1UFPAcwOh/ObIsgJkahlXUUd/bOTagP/s5SSTbFvglu340
UvzWzyMLhQzTye85eHhx/8GBxaL1twOL0/eXFy5Jvx1Y4ViIqZ7VSPRHbQPzD5hfsUlC9hNIFPQx
Qjzt3wfTFOhWujHF6TlB0AhK+HUYDnMDi3aCqMxQiegg0qXr6As0ehLN3wBjvCWJtiGiwE6i4ZWl
LiLUnrkVksIyJkAhJ0+bwcSIMLi5F9cp85TO0I4VFr1IUgkPT5fcrJCGuocABavYdpeBc8xnthpV
zVM7p0xsZBYj4lIBsMxD6NIo/sYCpDG8JXXIQrC9TTPZdUpD6L0ReZFaPiUtuh0j3w3zTRMfgzTc
aDjLF+VUbSqRsVQH6RBIrdFeY61Clk5KXPMkVLnDQezGcAz5mxcGyOOQGT1H8H0mbPCqUovEIRS5
PDzUWPGK3BmLu+4Ce9wYqMupwnesoZdHbBPPoTcFBVp4+I5TucnZK0mwlhupd1nfqlqzBJXpNLA+
Zd30ZnMvJgamxhoEGHOd+4yyqAid6tnM9h8K39BMKxdi8RnfGSmkBVcjIxwtM5E36KteLQ952678
WL4pWfWFnObZ17J9Xwqfg5yQzVIID70mvMoDTC0NLggmSjUddVu+H7PYdHlMieh0+k3u+6qD/Z5Z
6SA98vQE65asM0khuaD1naGeli2FilGbb2Io2IPBXilv8TuyweF7QHd5EPuJWAMk45KwKSIU+cHI
S6gYqZvSe2a9+wXRTUE87+Z+HhYSkqHSB/5Pz/7UUxMgh7INaL5lhdqZzWaRX3QKGV9SXXj/p3kE
w6gRnZ4oHCnsaRATSI6gwx6vu/FDmd40Oti+ZPcQZl4+6UdzlnYDcBPR9yRheOpqdjD31+DOkJ1p
Ww27q4O1Fk2bQAXvlnUc6Cad1JTh5NIAq9K/yhkSYT25zfhIxObe3hEdRDs46sIVTjucVIZ6896M
ikPvJ/ug5AleyMotrFj0sHeH5oI0DeyeCUmJTAlmGjyU6xd1em21zAulxx5AjhHwSWLw4+mzMH4K
2Et0Vpx6M26DNPE649FQv6I4coGD2LLGRaExKReq15pVY1ajtQuxFORUNeG0S8boMDIp1sMLhdEx
VIldYP5cJtqOqDabZ9NGy4IHi4VSE8nbGAVxlOOTT1jaidDAxtFNZsrKoXcHuPMUQVuBisLoRHdS
Xrtq+JgK5VYktL4iGrlaWOnGTelYZhUdxE9jqbHygmXgEYqy8vMJBym1iGYt/9/P6KZYIC6xaa5N
pp10sNmj9gC5ht6w3/XgaYlNPLWjthSU3olSNPZT1G1HFP+QrEFEZOtOIqAso4g21w1b/1y2Vkld
bMSpdBRt8v69hx1NCnIeDeEpyhugDpxlf3PYIf357/7s94//cdgZ6H3v2huD6CCNicZPTY9Bf6YS
mwD0AW7nndvy87BT/7BM9Retz4+TTv0D1ZEuisxBJUP5h5gIhp2/nXW/fd3Kb3ZFOa4wulR6uhKj
wR0o+tHRYNXSh3I8dGniYo9zRJoPAPnMKlghSSNx0aN5mXWGdp0kDxsztRA7xMgA5qtGmmpWtbso
H04dWzJJ2gozfDxxqphZJZ5RNJ5kfKXV8Jkp095XxVuPQp85zEfDVw1pKIP3pjeLyKq2IiYXiNNb
5ha3Vu+2RIcuBV1FYhLkYAOw35AmQtUWfS9RPcs0qr1Z+4yZLI7NqhKZqOY3rQheAoPnZubDwOX0
Uxrzre6AKArZSVb8m8Cz28NgvJllhEmhvrImggPjsd9Z9biZGp1FQQdrzhyy3iO2fS8EySqvspOC
TqCPplvQHcQsLjnqZpb7HRDLOfnW9X7uGOzeUnFetCYL5Gbeq/1KleR1yAGaGtLkWKVSHFQdqaJB
Kow4jeTqyNfIbN+7IsQ4qPmxC9sIpLbhi55qjdu6HTe+KmfQdMulJbKbZOjLl5z1YbTyA1qqopRW
M7xhliDx6FMfG5boGYI4wpPxoSpH7NPDKE3pFICIFRDBFiLd3LNIxesOehAduwAuwQRLLElKwipA
eu+DjHzdKIVC1qYMKnWDiWe1mrSi94i+JGLaJ6gRR7jJzrGUYGiGWY3HMETa1M4Ms3iY11hQI/qN
atZWvoCSIZKV56EeH40o20SlH9pFKln4aZAn8AhLNVCUY8iKvCZSWG+Mk1UQ4lRYZbtXG/TXKjoY
ZV1WigtUYhXFxlmxSrsyBDcd+202sKXOxMdUIYemNi8y9KgoLx7C8rNpDXgen4zLdhVxZ62ikUhO
8cIhwOJMbzwjlpya1Cd+YfD0fFwpWottI3JTw3qrddHOzckr8HIJ6N1qxCSdTmoO57JAzrc5YhqV
LS8r/QdZBYI2BCu1bx3gyqh85+JYGGrtZX7h+bn5bw7N/r4zYVqkS6qq8exjG/Q3T1zai9+euP/j
4388cbFRKOQpIgC+Ny6/JzHKTOBYGZlsqMQ7w+pne0FPQuHPLI3R2Pcl04+HrvaHha8CxeefgOR/
1mAQ1fnbQ/e3l65wIvw6EdMQsgt9OvUr8iTfonp2sm7eJyS5hErtlGRYzIy/2cJPdi8j9A9M64ag
fT2wCgiy9NaxGjBTIuCDtn0l2gaAHSvhGhFQmF0maFUw0+qb5c/HwIKQWqWiLSr32PsU5UNKAkb5
Tp+1CWfkcE3j/3/uzmNJcivJol+ENmixhQotUosNLCW01vj6OSCbU8XiGMe4pRmtm2QxMiMzIvz5
c7/3XK+sHpYpemjmhWgrNOUy25pgomMKq+Aj1BjNhbQSaoZvvui09wH2XQwpTtUaCtwTZpLPZQIn
iOmAGX0wzG8J4k9p1e1k8l5uF5quxO97wLXg+DX01zpAY6egQa4x4UfEWZeJvmPuhdQIwYfCnlup
fF1ELVMCee568IGGSfBjvI/UO63nEhOfR6ndVAG0udiHKe1S1tYNxPRYyfMmUJYLd7dtWeG+RwRf
cds8aJnVMsQCAMquYo5HF6mhl6wlwxy8bvVnTANB3vmIUaOw+1nwxDQ4lHRW3EhxMZteoVaHgWfd
LdNhEidXR6ygVfUlYKUXa9youAI6wjyeRlh9gkSmGBMXgbFi1xaX3KwIBSjOMBD2dMx2qn0GeWUn
ErSw4UML252a5aAG2Wt1xIo0XGwWLjiTcpJHjAMqNvhGpUlrXXm8NlyK1iCanEvSkJCyAJx9vTvF
XKIKIzqUGkx9Lheq+D2uFy6OdYX7V4MpPsdEC10MZlnAi5y6KtF9/KOJEL2oQ8iqmb9MKnkoql2I
la/oD303siEaUeotc+BJtehIuS/FmBI10ZMy9n1QNp2awVQaIaHQ8UyPmuyPpMYl865FWzVBC66w
DEvsEluRd3VNBCim1sRo9mPRY6BuOFlXT0ykGW7BYshiQaQBetaJKVi2Y17s10OOkGiWjzWnGRg3
Nkxsu5yajZOxbp7WFVS+LqMiFFVzWz1V65pqCOMHuTD3NfsroZsIIgTlOwLOskkHZie1ygToTYak
PyXJb1dMcgKNSzgi3O009JFF4Uesz9KMtt+YirssrO/TdcP27+2VKV8kggPYwx2nyqDM/p/KvaJA
fln0//r4H5XbFFG5wy8kFYUxz0+DIWZG7PE5Lgx2/Wt8+c+VW1K59ANOQ7HO/JAn9Efl/o2qZtLQ
/2802T8YDRFp9tfK/fNTt36p3KYUEy6mTuM2VlVXYTaQNPFb1UIXX/WNSxx/BxNv2zp6bsLuW2C6
YKg9l3JiyDJzqzJ9qNYxhGhmGzVd+Li3J1Uvzz3ik5YisSziQ4wAnEHAWZ20TUAxSdoUPNPMxJMy
s2jBtUHjNVJ+esqQkYIEpyzllCeWnSjvxqOoCYeO8pVavU3fSvyIzpo0wcEM/TCFDl2gzxOlzJ1R
ELVo50SKYiMg/h5Msz1IY+aFZXeNA3Q5knSBR7vRKKzpWmE1cyDzI8b68zVg8xXjs0UISqzeiWqy
TwWLjYPEGbNsTIIxxqA5ROispEL3S27CekFASIEPnY0zXLkhaS+ENbkidtgheTXQGxFtgb/FUqfX
ONGuhjhtUvDUMpPpsXgi2fpS98tzbJaeLJy1rtwmNVTseLoj4gTZMJJH2HaNaQbI2KPHmauAO1cU
1IH9R6KYhHMRy6TUgZtYyn2noEcwmDzw2JXeOpZHYDApys1ppYtY5CfhkIY6UDaeUGeIiG5a7SNR
4Xhh9Bn1+RltCa57zbNq8TsF/D3VYwZIRX6NVpyuyfRo6Ip9LOsTJIPwLZj6nVjHLwzaCV1Jrn2K
zknub0es5sMcgJlj3K2mB0HCeNgiNRIMxRWAwtnqPO+6wWJyNYqPibr0Xpf1R7UyL5027Aw1wXcA
raFPgr3a4LBmnNRW4XnkBJBRP0eMm1QLNgy6BUHV3qZVKcFYSmY81TecUaD2dmKT3DcMsEwd91G+
zrRydd8y4hqJxiLXhqmXss6/OgZh/+LSB50RhBHXb3E146q0j3/XtJLl+0vp++vj/1v6sP4wBOBL
q79nKK6moZ+sP+sIXjNlGtZ1NPGjZZXpSUnnkIk0Z/f7k8JJ/w8DKfaoItlKv48W/kHh44v9Wvh+
eeK/FL6qz0fDLBplWxqySzCMi8DJo5Wuj7oM41cruKlJBb1AYIl+m2PqkWIEeXMy2JaVEFonM89q
K3ZYIkLc1TKgm27Zxx9ytzo64qfMqjSnDhvSuKOsQCpqIE5HR5UuN8pYIuDtsNERa8R1ng+EjCa3
LfdxkD7FcxU54kxqeE4MHX2Jp+khMY1z8Cwm7V4naoc4pJtZND8EsvKMhGWdKL9ncFSZkD133KNl
eXIrSdI3lRLd9LGwVSPBMzvoD7KQJXagN1c8oLsIVYi6JMcyyFkHJIcsh+qQ18oGlIkvZqqF1AME
yVh/D8r4XLdGgrNoWfMEQKZozFdJ3/ESQ3kMU83rx4MQFDemUp0bwij1HvXTUatf9dWnoBKmUwgH
PeqvlfyiJN9jmLlhQQR62PrwmJ71VmRQ/lAUKKkHfsdtAnNgUUErpM1l1D5rXX0MIqSlD4Wo2GJa
btKsuhXj9MmYic0DJZ6ImR815XOOHGrMe2/JwOKJkR/UD2W+MLIVfQannrC8h5AkBMhyZNFuYslg
PUq8VZAfakXC1UgvOMvpp1zNpGmODnIgP0/xbuGd7Q1Yh01w0E1ONHatw5IhJoJk0gZIbAaWxkO9
XXC7NjI6XKNAzZPV6lYuEqeu+/00FS9JTlJ5hQgn/cy6ApKI5Me5hFVjdtKCpxUFr+KEajRfEnKa
M7fWC/zKqluSA4Wy5VFeWGwQaN5QwFNBYvCZXeS8OBta48docobGeh4HAcqJipRg00VM0BWkBeJw
NPG5syikE5+OnUAuVLxqq82W4EK2G9lLCcSqAhGlpaj2Cpll/GWQTjlifTk8JiE7GIERDOwIffQX
y2JochhhiCozGVICKceLOy3VtqNr18biscVqzo8HHmrJPaPoiZGIs0ejUJ/TSvAFAtnzULqbev1R
FU/TYgI10s4psxIhKn2TQ5IhB5+CDyV4MOMbtsxeLMLRks+j8R6q3wR3Qz+8WxixZbnOZJlpEloo
QQa/JU44ndNDC220TYJ/8QyYiQBJSOhXmRvQTa6otb8p7pRb/oM/9bV/ffwfxV36D9pVVaJ4/+9W
84/iLv3HUg1KNCIenUnIzxMJjSOB8YjFJEPSEavSDf/R18J8WPWm60N/y2z6RzGA/1eu7vqjMzBh
IysyYF6ZED9pdHpjrknVzTRwwfGTUT1nCfuSQH7QCl9IDD653MH7qr8og+oJpulq3VlsCPvm3VYv
hLUfGUdckkAgmnNA+TB1u8LEzEVzqaXGngRcNKvGbhFiN+iqU1OfCJN3m1HDeqB6WbtAUqvYrQoK
/sZ+eDID7VkR9MNcSl9dqN4kfY1xYxlxDhHoQv1ZytYd6mxvLSPEFK8cq51EftJYkQFUfCnBTR2V
Z/AMTqA8tXg4xuAb0sC1Yi1rNuWm4iKYGcj85NGeiQZoW48Po2cqLK64zZN+Vh+DcdhmpXDM553J
MmZMfvNDH9VW21TWUURDT8jtIevQHCA44np7UFPDaePEESgQuNnPosyZsRQcAtJLvRCCO0LlgbFD
Qvh3lbVs3x5iWAtLVflq8BnzMyymRNesO5I+bqRkOUUVw20zeY/CZhOpIvd43a+U+FUekocE60SF
S6cRAnvW221SMIYXJ4yo1dgDKCuKxJ1WMoXJ0q4KTQeWX0eEgkHowOC2arLpW+ZIRXeRGsmJdOO0
lPI2yEI0tzWR8WF2rTQEK0K80ZTQl6iqRq98W0mDFcRwufRQR3IFSiXGNmU55ywt3SoLjmz9nawE
JiuUQegQU34vc1ky1lxJQz1WqXFSTeFOCyySFAO2ufXsWHm7q3IwSvM5wqEp5pofy59tmr1rsnUc
ggqrCF6JMijvq0rB7PEdCS9tJb5mFquzARdiLl+qLIFind6OdOnx8xSQkiMH7YiKVkSN0u4NRJ61
WvhNVnugj+H4AUzKeswZy6ZchPc+rP2g6U+mRj+eIxQxXokM9TIVddB8TZVPrWy4tQU+d5srMlr8
PqTkiFyKmmgX1KOtRyDzsu7GSnFfBeQ52qMS7uXsmzC956DIv3XGZItOcz6ub1WLy5i66YvZMYXc
E5ljWIMT1Ld0Rb6J90rNxwNEfcIWOjeUr0YItLZ/lWOCHUzQwslwDSR5m41EcBINORqfAiaRjrjM
GvukGqi3s/5SdQry6doRgaQly0NMUIXUZnRiyWEiTmwsYSLg/jPqEenuRdXgGQXhAOUawViUneak
+ArJH5mD6CEY7xgreZkGtAIWRiV/aUN5aOvxIHGGDYifqnhxo3p56nHLGK1V7xHm7xoctSL5E0Ib
fOoLH6TCHFZhbHYVQ07QPlIvajQ+RNauHfuPcWAxESzDXq6HR/KJbwWpeUpl5TyBZijLDDxZpZ8H
Y6TxYPQpeUW/OFmGnkqQd3Nj3Fp9vxtlBR1UFdI2FDVRKGlwKc3i0gWtR6uy15XLgG2vzCBkZIGj
KriQ5m9ilZHZ569qVN4vM7bXnFoxNNnrtNBaSRPh0Gx0NlVElmg3KXeUpNn+V1+EFMwTDKh1jic0
Qn9/Vv4GUPrzWWn++vgfZyXTHImrzu+61PW+8+OsRE5McA+JQcZ/ofs/rkKKZa0CoP9eoNgW/HFW
EjOBEFkyjVWMTH7FP4qZYAz116vQn5463+nns3IaTGOyyKfZzrjSY5Fw2XepaJFaf7VoZXTlCfkv
QuxsE/XKGfH81iwFuwFlv+aqJjGp7nP2Uqu80TOFDrTCcm0tdsOnNOyyQyGjUjVvyFglbCwY8XOh
eBOb9L1X231kqMBuAszRgRfCp5dSGdvm6FVR6yI4oUeE1tc9mjgNLDZMglGexuk8xsqulevNUFYb
ojwBCn/OXe63ZnEk9/HNKNXjQKZPUyu9rQzDZ4l3hUn8TQ6UqDciD2CSC/UBzbyeGTi48ZMtKY6t
DKHhq2wEazdNal1ry317SolyGabAYTgxaPE56940Ysdi+butm91Uoj1sRCddiSYkjivdBC6KeQMh
WDmmvmT6CNvUHaE+CA02wuBrjrA7t0BlK6qgmtDTZn1OAFw14SXHdryMancgnFXZ1BHxP0m2NxZ9
g1bsKR60c11BMisyDp7lIDOhicP5bsEYgxTyqR6nU6t9dvk1bUTEREhYgVtOeB7lXDsJwZOSxYhf
1x+/P0ZasmEd/aKl1qeClTczilMSJbusKDaJofuFzGHWW/hwB2Qtmj0SN0uUOWd76xYsUfLqOoHl
SzhyLCHexxZwywVIVZFXtB7ooJzFSjluUg6X2umWYC+1j4E42XqoAEWG+lizNBxHQO4Ij3EWGAug
3kZQsbHEbjtg0Kz7nSormwHPvnXBr+KK8zERv5OBeydfxATnZBtAENo294KydqZQ2HRBcSR5HOkY
0308yUuZsq2pGIyb4bdVzMcIamc78VXZvZImHJ+ZTN42MWyZSLlk0Cj1gpGmwFfNusNkog3+qU5c
f7cL/CmN4c8DV1wEqqKqbKNWj5ZionL/84fNLCxCTzrR2Oq1yMQySJ6UWnsLK1Ro41fHcreKpJ2y
Xr2j2PtXl2PUIqBmVHO9Ray/pr+5uqyQuV+vLuavj/+jHItkwKIA5QaiQJj5eZm6jqxUXpQVPve7
v+BPkykJxx1FHv+dwRL253KMmBS0nsa//Z1k908mU/Kf3yHcp7hR/fjR2ST/+R0CiE0xosqUt5OY
OvI4b2d4SuoieQg37mGSubGUO3JEsZG5jlR1fswQmkugSkNdO1Vdf1xi4RJUy72ki3cNYAutTG61
THwYe/Z75gShUQNaE02fWi3tU5yskXTLOtZq64M+T9fJUO7N0O+4pzmZWRyWdn4OIt3JxtGZcQM0
yEoivdhEi86mtgT2waimGzs+5qqLRcyhE3uZ5fJeW/EfCzzlqlcYUUvYipBWLB2gBuU1DB8jtPEt
bjAZubJK5mLyZoCOqE3QU/11iLq9GPE5ICra0CwCzKqtKJMVlGDMV7SNIDTbOijvFgAlojWAhEbk
mJZvgiDf8e9PjXiWEy9UJTtskFa0lFZgH2b/oSuxo4iW01nWoQjSFAZcbIfRyK2P/UKMe4Pr3DIr
ER/D0h4C62bqAI0sgZ9o0Z6KQ0+Lm666xHXGhjcbvwx+iKGYrw1WgQqK0LKb6EmDFC75iHCtwokm
DdZODunTCzzsELanIXurgVG3xD627ejJhNm2+a2xcATUEFJbQiTKVf/ax+xzZdhagjsWw02jY67P
2crC/VALKAJAxDQEOe1yTGe/bMiT+4pLYjwbV+lp+IQcN/VCODqcmURkjtTf1RzS+EudZl0itBZr
WJaOce1psbzXhGetGnbxQJyj2fkFxPRCVM8pkrxKhO3CEDNcp5myAcp4Vmr84WX4JEsFNrz4I2pT
qFuqL00vHH5elE12bR3KXvdnI/ey/Bzzh7WinmQJLK6k9a/hOOOJn1moj5lNJD3KTE8Ibnve5WGN
bVmuPUuFNgEqJdfsYAy8mVS4mTxARYMMwUkb9TdyifE/am/nAGVsn6Yly82HVuSWo812jGi2t+Yd
jnUFA6RkDBtIYV5exbt/dXWVZQWHFYJsTYHg/bfVlZpG+f2l2f318X9UV4nqypDeQoS1Ejx/Egea
0n9U06KeySjQJTQGjNx/NLvUXEqormC2JvCM7/ej2dXWsmrqskQ8FY/+J1p4pkx/0aqo7Dt+/Oy/
HsCJWlhxa1jmttVdhgjKtWpcsMIDaaxYRpxUu28UnCcAD15Alwd8fPysOMU3y1ZZXNAK0GbSyp/z
90V4md4Bmc/mlct68kIaAfZjeZO+NcEpOdaS5pdQOZfqNYZk0g0vwuAJyYby7ViVPQ0nbYJrYbyG
qDNgCpR5uilhQxCiMToVbtNEQVvyVpS7BTyDeoHOYvoQYoIXOFpo1krNLe4GPgCSPZ+6iqGNLWge
Q6oAkTxwMuUmXOzFBcf5oB3S19qpyp3yLn7Ve/mN1kJ+LFGNnDF1ea0DPguvJbkOoHwEkIi2cuZx
j3nprbK2g+TWsdPcS/cLcbLMhU/Bt7l4Y+Fah+EOdhFUVb8Y/frVIF/xIboUl0LAvcKgh8kAgrJt
ZdqwnwB9+ZHfIIpE0Zy4kEOjO/NFerIW4GH8ebarjvXjCt8impuE9MwHCbOFp7EhX3al16AQUiF3
vvdfiJ23qie5xjbdx156yjfWbbiHCmnHdgG7q3VUh3m02x1FB4KHN5NTtP7d6+TTTG9Oky/vgY5u
Zk/n/0fP3PRe7wWnwc+O2VHdwJxw9T0zOH/2Rk+CowE0iXcC0iRP9uCpOLHNyOOhPcFxOCR3E9gO
IGblace8D24YIWRudRHeydVOnXLyFsGtX9M9CnBfOoT7yJW27SZ/zVx8O3brXGKbo8B5Z77uXN4t
39hafnNZ/zTz898ftc3uFju6RD7Z4h66U4cOF0TTZrG1J+WpJi0ctPnh1vKCXegpW4Xf4gSOLNoR
EHoejt1OBplR+cKT8d4+1BvUhjBSAkg9gPYxHF9x7hPaAmMoOSMM4X2uJMhi7AXA/0G7HbbMxGCg
TW6wqUmOjx+jXfU8XXhRSZs6Dh/6ad5IOwglIDPaw3jIgGfk7+K53xcf0g5Ll7NcSai4J5fKxX+4
IeO+/C6/g5N1J2/EfXEMQXwtfrAx990OG/5RfZRcqDBXQje2uUd+qs+P7xIG4haXyKnPxrO8L3bq
3rKRIzoFNBDpKLCWs6fGnSKXxNcIktImOcqvCtAuboY30jMpUa75rfkKKZz75h7SezQ446O5D7eS
r++tD2x35/qthBIQeT3gT2XNswcMmtk9YXGz3eyKa3/mGe2rS3ZB5h4AjIGcAQEJiMpcIJz3DMuL
nsSX8AFs3B2X4XGTQGh/tnwo3eTcP6snwqEaW4ycaDpYd9rFBJTOZdTEFXnVbycB9TtRDa5wbx1X
Y/7ROKrBMWTu8yX4+Xv0hSOt2lThOpK1F7TG+b3AHIcOKSXhnqEOltRDg3XlJuXqV26JzsBKARhz
bRa5keKxgank8F+wnel+S3xOU1Y4dta7aESzLwUE1Ev0RTOHEbTtv2fX2hSPySNYOOtkvfYf6kW7
Sc7JuXtMbouztZ931b4mqTq8Rrftrt7Zyqb3S7ciKegZBvym85PjuE+zFZI0f4/fg9/5EGVcQUyP
2p1y0W/yx+U52/VedN8/FvfWc49v3OavidjLPdkK8jdMZF6F8Rtf0PJRf5uvykW5S4sdHke7RwcX
3mm8hANgPOR/E0mA1+GquLKjXQ1k2+krNAtbFvfwWwQWqNnw0m3K956iIgO4n/n3R0E/YgwkBuLF
4h9cQsyVnC7uOXrt7+XDIHqdsIvfTWU7A5fXsNWlLEcVfDOi3Rr89nAeugHYVDJYehqy+YF2Wht0
nI2XSnlL69aLesm1sKinE81OmFO6C0+IUP2BiLEOCtODG0oNlVDXfC7Y2DmJPJdZDsOLMh4KSknS
ehJLyiJgo+urva/RiS5F6+ksWA30DJmtm35dZr7cgkyMPyyL+BYGzVX8IfX3fOjM1/A7QDjHj1Ts
oV5NoSvzwWYBCJCW8p0HTBrD53H96yaBO5yt4TEd85cRYYrgcRAgwDHRCuLUX5ee7DD1c1btDDbQ
JAo3G52mVz23aeUSlGLDs05qlBcED2NhXcWAYB2JSpLL94rANHWyl/6uSL9H8StuKRDFRxiwQiXU
xJyu2UGYy/MCxUaNDtAKUPbsorrcLAC07fXiiLOycLJ8t25zFTLRgTnP8oH9iaVsVL24Tr1xNGO3
SJ5H2sEVeWvNOtzbVafYSX7VqQzMO75CsC3HwdErIrCEXRddZuuWnDl+z8ExqVcfNoePPN5iPpLQ
nlrigX2GmLafCwsFNU1PKc7Vagtq4tU0Gf3QeMeYV3zsLti2TMy9dvfFb3KzJlMYe+lLf0dd5Fqu
eJh3yoN8IHG+OmUn9sTb+kATsCXh3mcdC96LbfKm2syHwuF/bYuwmfiFj2mVnrkimOW+692m8iuU
PlCA4BKbCW7x7FgUvPMA+B2Zzu+ac7/DN3dff0qPyhtIUDxBLm5Z3/TZGdl3iZd4MtF9izM5rTv6
T+G9sYHTZewDe3oT3dktd9Mee57ud7fDOf9YXtE2KfhrGSsToZS9jMyG4vyz5NXJwuU0mupe1QGM
hYdgn1ybY/sNoZkDhGuA7FF5cKz7yyHm/oT6/o7KSCq9Jzxn9xBguApMx8XtP2YUaLcMAN3gLr4f
IEDdprvWVW2dyuGEGzYzu/lqtGf5pTv0I2KpmhdZvi7atM/YjU1PI9/BAZMRkwbx1Epe/QTsqX9H
+O4VN+hsdwz4kw1XDr9hyuUuPTBJYs+Iw/YHfwb9bBuHe7xy5/5cXDktul26yqeIEMLvTNLH3SDd
jt3jkB8NGWIn9vtVFYKMNVlzcV4XmbDRcAP001H9fps5sZv7jXOXAz0jlMAVXoiFKHjdRxLVAsiC
yYa1l/NpehrJI7ZQVcdFal+6IThpj80NkGft2jKJBL+BhFVHKWc6o7xtiVDyh3C3DJ5SbyvtPUto
VG8t6cC2R1X4XN63lFYy2AZXHR6CGXoG3BwSZLSrurjGm6He1dwJre8seMSerAb3M0FO1cNQHfMp
tmHHIC0bzZecld984KpoTJtspwiRP2Xb6YS7AoWAtmGWCpU8OOQ7xAnspah0EjlemBy0m7bz2IbZ
o08MVti48n02ujl7SFsNXf1DfK5x+RFAUl8TW9JRk3kjg+FjkLyS0w6DvgbWskEdeBv44U7aaxuj
9ueP+WPVrSayJwNVAZAP2rByaLlzrAicyDoI6mt4Mo8w6FX3STgFl+wcX8cjrnJ+l9bXxODA7xDu
bZKt5Bn75FaciHVx+35ThhvzotwQ+VHaIQJzOmJapVud1jxwzZEP9RGNbgZnFkZJ6dQP4Wv31Dxl
T/q9ek+szHxRYbYSzhK6LOOYgq7mT2fYE0ahX7C4V4/CTX4vpw/KPs+dJnfbIwHzHCpkfeuJjQ19
QuDQOmQRKqYfo9UefDPx2sEzP7P35H1+WecsxVZMbGY/r/0h9uWDodvJAWC/Sx2/g6wDB6xDBvJq
XcO7EawbGj35vXFMv91JxYZLCfmfic4sx4avbpP2soleu9NwIx+r26615x1iuW1NY0x7LOCjclV6
5/ItGhAF2nxK0enIzF4RW7/Wnu6lvLcV6paxQVOenUvNM0y2cJ4a4cohfeSEc0bjJ73HF3CInwNq
4Ly1dtFGc+UNPhoOxcyJduN+BcTY1QeSf8nu92Q++fhkQek5Z1626VXcghv0iCe1O795Lo7Zbt5P
H+ardJfwfOlxhq+K+sQR57IVnGwZQhuD3EXYUrHqw1Q4DRj2rbHLKKw5Z6gtb6P9eOgPxk49lzRz
bkj8CmZDkKnGpvlmLq7XZDtBKhyBF9hQcaPFrm7rF1A88wbk0vq5xYdDeSbVZiskEHOIIlo+gsAx
b6MH4R5pjiHfAbbME6Jz9tIn2QLGZ/5eMQKLfZbm0XRTQFW8T3er7uWDs6qJANvPvvkh+yjK+yNa
dyTuUemJW8ITio3glj57mWvhoXatbTb92cnYaTt4CpuBzbODZ2C7Yu+Uu1rdkWhE/eWb2zeJRwVz
xl1ljxiuj/q2exi3gkvv7/U8kY2xo3ner+E/vF778rqO5vz1ZZ0eSeO6IQmGMARmOxiittpbdQs4
CosWZ2rBZSTdIfcFHA3PjnNqL30Tt2NgjNiBg1i/HQ062UXozz9NtPtsebwH62s4TSflIRbXTLv6
09hb5SEPbGufbKcNaqB3wKPO6FaTU3LffSmtu3grNJpd0GyZG5gMlUq97XEsSUezj7knOnJ2E2hb
Ld2s5DD6FM08mq3bfCnNm9gofmdsSWNwFj6IIjRdgCSZegU177IDVSyYoMHiCBLRT/wY/ThTXfZi
75vkOaLki170lhyoa8n4a9jMtSfTAOOLjTdjtVdlSN/70Nxz1V8oDMrbYDx2nSsE3/L42AP8GHnl
icWzTNewvhjzxoQO/JtHURYbUMWw2Iow71+Zdn836JfNvwhQ//L4/46iDOs/wKrxoLJCXY1RP+1d
+SPk/qCEgCz8YY36aRSlyhoK1DXzHNcV3+/HKGp1B6y+V/l3I9Y/GUWRyvKXvevPT50dwp8H/WYp
TyXycmlbBbxp80XZrOqYadFORdEcCl1Fov00Y2ckqvWsNYzGrU59DSp04S26bxl3aKdNdJu0l3Ug
kjLBW9EMmDyN+0HqDqERnMq2fpIKk4CHMLgN1xQtJb+kEjIGXPmmgfBdNV1V36n6XSTB1EzeWZxg
nok9fTSBWqMQFDqvs0wvNWQnlRmGZeH9goLRDLJDa/BcFO7Kij4gMiAW6nkUBvh7DH85OAuo4rpI
JopZ703grgK3gVBU+Xzeq9NTXysM4MZtNAavpqE7oj5uu0T/lrErAjFlNKOXD6qEcD/jTK4YdS2W
BksM1E4mAm6DoFcOTIHbBUevyVBMFruLWrTgkwa2zASahGm3HSTwajHzjCUkOVCIWr9QMNrWsB3C
iYO2SXaihTkBs9W+Gvp9nQXvZfNQglFXwhqgU/SkzSVjAJ3cMfHaYjSfjGQ3zMpOj699GaAWpayx
RNHYx4ZyxIa43kFLAlIH4610O0s/dMZlKYuTJFWyjYD0NEq4a2W5fKwKgjSmhKNlGRTMABgHerK/
Cqk4yPiqxkpHQmrJz01iTeB7wCN51RQ3bGwEtj8Eqk8Itfo7Q0felsrSh9BYGz2FW6vAaxOa27CO
HjD5ePFqcejuy0rete1dhIyHxnHciunyjYD1PI8i86wERMPMfUAjOIUOIlUfu3qiRTa2ilTuNBUX
wciYL+fS3EHzTYRdjmhsUkS2LM8YVraBKDoRTr8yKvyF+1Q6PKsTChsVxDtZhkmnuFnSIKlFcTNl
j0pcb6UZmb+BhS8KLyC+z92Y3JYpauycblkLj3puz2TcYd3ZWJmw1aA1NqDfkP+4xVhvo17Y8wl6
zVmj9GHzOM3Dc4n3V+9pCocE4VW9CwImHxGXPmdsuY7AdDAT7vlqP3AJadPt2I0HHNJ2jRk8xd3x
763FFpp8GcWkhPTeVH8rWH9Xi7Gd/nkt8H88/o9arP9HZdnK+F7UNVX+Tfn5B9NNx9xqKIqGl39d
iq9l8kctllcGnGnqVEcFfsDPtVgUNQuIj06RX2Wm/6wW/7oV+OWprwuInzUwDNsDhMxVvh3i8SFU
RST08sloEAxY3UlYp/xq6o9B9loJynJIs/Ec5vVWVmZX4zZQw0PRC8sx8AwKUuWJLK7oG0BUSeGu
IMRrxWz2hniVKsA7ROoUWB+FpPRn5oJ9vviYU6Fq44UqEtDwEdC4HlQ7xP9ufM7DxpfQMg9Leoca
jl4GKz0BT/o1XBjVTyE1eF5mT21Qe9Dld92XGAV4ESU2XdAdJ5rDKkGnUur3paQxX6IqV7m/lOzw
+mXw03ShNGryY5I1fGoMd56El3CgpWUqJY5McKgg4axbtEYByal5YZfJivOOubk3k0taM6zUBSV9
I+dk60TzM9nFg6m250G3nmqlewuTWHdzNUJcqvblbQcYloilds6wMxh+FszsPwwuPWMxy9s86VcF
JiFAs45ixKoywmKDzdzPEXtvdieaEjDBE2gHJTYLTG1MUo6YhxCQmg2AQvpsPFL1qHj60ajuegPY
NcrNZFL8qr2VNAJN88WuldYujAvEHEcRWphra62GWUb/2ibvMVm7cCyZzxko3mlgCcLUosFNOJ3z
eBfPEgAV6POwJdQZjENIQe9ZN2LR6gcj/h/uzqs5ciPNor8ICiBhcx/LWxaryKJ7QbDZJLz3+PV7
oBltU5S2O/SqlwlJPWSXzfzMveduPApPU1ExdzElrIb+3YrEHTg/phhp+VROTyOp1E2HeHMmQv11
8D2yrX15yYqAXtjy7CURVwY0VhMkgWcipNfo2CrInw/CMpAMGk9FK6JNMxa3IivhxDWEfPaESfvq
WK9B5ULfE9yO9Q1W6lVVOFclyqOFnqTPmUYSw1hNzUHYfTM92glNvdeDdgR0ml4iwmSnGDgrCxQ8
qgxmwPW09i6t47sMlZPV0QOJx6Te1pHCS7AciajDE4FPbiW0+7YgXlJYN0Xjb6STXZSRkUrCAgX/
99ikG5+gSzSc5noSQFOGU1Jw2/qu8uwb40tJJmqtBefUDw4Z2/DGomvxJXBXTQfoirK6NcWyqZlv
pY55/Xef1jbSGMFclvPP/kXlzE72r6f1l5//cVpztgpop1BekBlyIv84rMFfMlol1emPmvrHYY0A
hv9KaJMm9K/eLZSVnNWmYRqaqv0jAKcxPfBPJNYJwIl859Mzn/78k7jfM2oWzX4Xb4Ibi5Wt42Y3
Vk8MqleeHMEhwqBYlAHnQLulQlyCeGbnkZD+1Z4iRLICuXjufYi+W09wPQAdw7zOJyc2y0DkZhEm
JDX5GOL6auaMA9yxWxdBeDAQ5FedtWjrgnllHSET5LTNs5UMgqsTSpaPcYqTcTxMY9Ayd9YKUGxP
FAfkSMz0OSFSJqKeeesTYd430ckbSZgM6k2X45CPS/VBmdrXBHEG+BQK4ujqG9EOsTyj4HK8qCHJ
AX51lgl1sBDIKfQll/myU9R1GXKQKLSStebtNMWZ2VG3dolgCeIDBzSUfOYdpHd7Ir1XcrjWrfMw
mm/sHm6zIGVvvNJGZsKYdkBhscNKz7LvSANKdk3NHAN6YzMmKz9+zTKLLHUdfPWIsYDEq21jhx99
zUjFGl+cxpOAB8iVCEqZAOlkGl5FIZYtlG5OrERLtVOdleNy4lmQSCOoN0vH5zbx9Ys32Y6a1Lsk
WnwidpJBQWRXsN+yJSyHpYWBGLxDwPq8uvGqeN3o5hGTPassf1sZPrhPRhcs1kXPYo4Z52SiA/fN
K0pAlmnFO1Qpi7yWM5Shc6XrKHmVXWqMW97QUwZlTm0Nfll262kJgVXtsivqa6EYt45FPoceMxhk
nt6OFrIejjJzPLSxeWepwY5uiqQcExA3Rvwc1YzBzMjTUDtZVAIJnruyLk+EcwLcHu8NViY5kK5E
8Y9Zyi7eD/amyoeqU8g2Nphmhl26GZLs4Mr0o5kyjCrzVLZsrAMSqxJYfYpYJJFYWOhOa8dZKW4N
cyPcFgHONDxasK5nWjCe8mBY1l1zRAh+0wjx1iQeWyKd3ZVJaGKNi8Ha6Xa9sYTgxCfgmrFsqeQz
DztzE/fzoJpSXupNsO0t1mLQGITl3Q4QNwMF1EKOXiAt3J3a6wy9mrWPAEqOiNXdNnstu8nHAkea
IsWMrk0a7McWkQJbobS+UVITvGpwqqz3fIzngxvvfFKHHXZ5qO8WdR8SBcrHvg3R9xyNIa8JPHL5
dDCkJGYhgAcYesamkoySQLyXRNgUkON6beuSs9GnBYpb60X6/dyQzOaz8K4kXyGHwzHidEjYoQai
nxbe3khmdG6tAiNcYBsC55O+N6xtDKK4ksktbXhzh6AzOjRjKz2mRQRKZrFYtU6wSWkfCwleKryx
xW1gOVuVz7pvv8rROgWpusJ5uyxEhbth2KRNytOFTNoVXk25VlWP4FsUdrK5Q0CSMB4KH5XVsoaS
eIQp2V0lrkNJDj3RLmG8NBhBZSP81RJ7TlzvkEAfhqTZYLk8+gqDObStaWySPkJRMsiW2Fhn0bDq
dRRlZTF4VEf1WOIwh7PS4MzQVALkm0PHJkwh5BkOyUZ3Yy7zENWUQJeNLCMktculwEWi1/TNqs2r
Q0RikSibR52AEaK36txc4cp5dROdyz+em0WxakuykkDjOxJgBdqIPHUWmvvQNenKocbEWgmFim1t
s9Z862BaERJBd6EoxGgwOpW5dWeozJ41uUmVD1NUe0cbZhV7SoX6LOxPGXAjDephExZseKDHgwgR
VrJWg/J+bKtdT3+rOAT3uPxcGYz7llZT9NYqavGFOL2Hsq1/NjProxrcU2FbhDt5xoOeBc6sNZu9
4jntvGXKMOO3XoBTvVce+1otq8hL7+yNe/OvLjsgEeHChiCkTyXCzwd2EIj+UnZ8/fkfZYc1dYKW
zS//vbz4XHfgkFDxFNKZotmdSpI/6g5YRui54Hcwtvtv//jHwM6c0ifByhFqKQnbwG/4j5S5UxP4
gwD/e92h83eZE8gD77o2KXc/1R0ZnOK8LJ14I4uMaHEJRzn0h/fSzviUhXW9ijxwyR76WMw4ufzI
u6C4Fua5JlvhpmqaN4pzqdbM9i3hXmiY2I2WsTz7Tk0l7At+w1hhAWQrGGMLQxMf5POmxROV+m++
3nzv4sxdR2mw6NXm1sVYi5IASAw9kmK2M0WrniwsHCxgz0y0YUeQTrxRtPjFCUA25CHrtnRgeeEG
OfUDG/+66T8qgeC1SpoFcs7byGnOdSpZy1Q6RJ0Oyml25+L2G8ptLIlkQMQLO2JVp9xkTvZtUNJt
V7HRBaRgdZDtHMZuYcKITwyYEvx9lKn7rG6HmedyrUgQ3Hzrd2HbHjWCO+JR7efmYJVzz3Kffbth
oK7D0RwvZl1WBAKwQJVVfK/qFaTyXlvqHVP40j4r1AY5LZQbhTcuTUoIrtVpQkZGUNcGk9yLdRF9
0wNrVmbfA4POnLpKwfdUqvG8s3ocX48WS/2uvzMBR4RYiEf8IWwyo+wc8qD8pN1GnT/3NAipvXpR
MnOfWOUaLNM8cvHdmUQnkqkdiZllBfMMN4ym6fO2j9etZXJKAEoKziZXsTLUnHLKygDKXLQuzr5n
rsGFh2VOtay7eLSOJaZDX3zz1Z3s6pUULKLo2OJCu6hxfRwxtAcE6bWhP5fImbVKmU3MDzeKF0ou
z4M+rtk7r6veO2pZvC+r4dT42ASldUjDElYvm0Q7P6SoHQamc34HT49lpNrld0qW3ejesB+UayCH
WSMqZEJ+MiNLsRf5LI7DU88HVFAv6TjZg5ywsLFZRBqexs5wbnICSpZqkhxGxd67GpHdkx+0iUeU
hCXeHPIg25KWgOWn00JfIe+Irnvieox9fYXW/WSW3UvhgBgudOC6fj4o51oau8wfkHc44MN6sjyK
xD6pXN+Aa9/zwN5QvGKTNJpyYUbB4d97FmMVwHKIvxn4G3bsaWr1k4HdJKH981n8Nz//37MYKwQI
eKxpLEhgV3Ou/t9ZzB9Jprk4vzXzD4nvH2fxNObTOKAFyUGGTXrv54Edv01jhiewuP4+AfwHZ7Ex
3SJ/Oou/PPQJX/r5LNZ9Ebkkm5ibSoyvnvOuCoS5Rj55nb0Rt5hjvfkZ8EbDih7zkR2v62f4paq+
mZuOsRxD5xwX8hiK5s6oQ9qlAFmY2RF0pw+SLCIAOsKMb0s32jpOTiiaSVSvMnepeHAXEDHgkY1Z
mjraX3WrE1Ae2j015egsOKPvR6j+rY3YE8mV6VNQGfIltgLy31XGaQCyHZg/0MeCeaAgYTvJMMNf
BTBE4pwy4TLPemY3nQ3BQLeefZY82kiKGeGXNe4m15dyYY3VpqxR6xSIZ8UJiM7ck0zv7XwbjeE2
YIZZVuMH5oCrrgbrlP+ZmUN7W2NCthA8Tya4sCLwUldnvFqHbGivfhWuA4hjZUUnIzWGgmQnFAgs
hz7dJ40+gpVPWfw2w7qwlFXtVDs+mbMxdo+2gcBEDRPUyxqUZ8aRRnSoorcyVa91p7L4zRe16uoz
UL0r0ZtPvTFse/E62M6N6mf7QdIS197DqNbbwlE3vQdeTXHf7eIjy/Z9Rr4cWjqnqV/E2O/svHtS
PYCmEzLIaXnP6rXw4LRB9OyowBnE3rq28hFPmYA+6COHW1RxPQKcCtTMxni0KaYrp37obG05DJgR
0dVYgArxUpumtbdR2Q1IjlLHXdZjuOy6+N4M2kPedHdKXPdLSyE1LUIj6BKV51v5cYRaHgThtpbl
S2+xW5Ae07QI8ImbLpLMuhucYutbBRVsPsGJTUYCtroZE31hkyQtALuhLT+68qlNimvFztyJ7aXG
MHAEVjgKc84osyNWrmIPTuz5fWiATQqDW0WGB1lz34fMmVNtAyBmbVkPWfFijI+VR/LAYUzSO79k
9+z0s0xYBGKhuqKxoTbWl74nt0NP5LyNZw6vfsFqpmVQKBnbqVDxmkAcBVrMBrO3VvlvVTaujC4B
ElPcAgUl/UF9wZIE09WB80T74TZU426dkELVc/yrGgs4aDZwFekDo7MZw/5qWHxHwt/pCcoQZCiK
FW9HF9FEnXkHck4+6hz0VMnXsWtRxg2kZ7godYbRYbJgVcg88bOQxF3qngsCcOO3hBEDHURd7x2r
RN4rfnEojOpBdbT73tXWaaVtg8xceTnBoLa4L5DONUp5KqnP+ri4aNC9Xdffl6F7F2diya3XKCRd
JRUA+HQtmuimCnL2VscgxYfZgXVBj2mVrKoiVB24LbXCXrZYBuBqOdAvgcmjH7116NJztTt7zseA
gT/Kz52BVKZH3i6c+4JMJsujJx2HqSV/7OFvCwYSWZsuojTf+0a6r3pzPiTBY+cUz5VGxG3jzF37
wSBcy2N2rdqRhZdGWxX98M01a9Rc+aHNzT3V9NHHhNuQRSNsTo/MfcEvutZaHLl50dx7HnvfrFkS
EXHk/WPTJp/GkoQmlekrllkz4rud6o+WkjKtB+gvk9sc3XHtoUJrNiVC1SGxoUiSTDMwn0UqHdFH
4ieaUdUsMKDPJB5eRe0AzrInZmFppEgssvpeMD1QJK54lRw4KqER1U6ZLGthMeHJKNooBSirvLxD
mxoRI84HIRMownuxiqNkzQIaTi95Wn2L+d4u3gFhr9TcOMZW9JDnYpHW4Y71+okNCLqUJN1I2JZG
cRiN8tQXXAe4/BY6LnnHWQ4K5EXVuUcGyhK57x5sixQDxK6pTZS4USDO11m+tw3qLHHyin7KZGk/
LPnCdnoRJNvRXrcRQZRm+uhU8aWN9Ld6QMwizD1juxurGDe+WT1EKV6JIRGXohcPWB+fK7oFp+02
mPzmJW5alCbEhoYf0VAvmj66Zvy7r9unuMD8NJTpwXWnrAZ2wM54oD7bifap0JjE+RkpcfHVUxvY
6+5CtY5m4TD4GFj8gqMPjVcYd/OyIHsBjEUtvkNXniJ4nj3enyaot1YW/ZvtUPAfBXA7FKk4P7Fy
/rSMQvzxlZPz15//o6WVv+F0YjyvsabUQKV/GqVLXPx0pY5maRRmqqSC+VFGMd8WNMHgcBjDT8XP
j5aW1hhSm8paFGI6v/AflFHAcL6WUX9+6Oa0F/3U0kZ5xQfPL/tNojJAl0/Y5TZqvI4GPIiNtVW0
YKeqROFq1dlCVFmBxNYaf56qj4b72Nb1skBnopWLDhN2ptI+wZNyUsjQFUkjaotlTy47S1y9Qtsy
AX9MiUZWWNqNerpNUFYXgjh55SnSg33BqH4s40VqFDdu2K0Zu6zSBi9CGFzGlIg56gAmqQdBb+Vz
xURWgo0dzefFr2+F8pB0F42vqCaVBa/52jbbZ4eA8JBcqAy0zzjJuZLyaKqId6vXzsNJVNUJAME4
n5VRybcxUxmXqfu2ZOlK+F0W9TNSN1dBVuiQV2paPNS8/YDxqvGBieeoEatcfEA0QnoWmesEXNwA
79FtjZkHZ6CrFVwd9iq04pWiqjuijE5puwuKfq4H5rbE1SoQUArVbdkKasMq94P7xChXnbCauZol
FBPxN4yu1zooFtXgYEfAVmWgqHWHlp1kZZBxUch7W7rbNOnf4jCAtBuerQhgT4gsuObyMYwJOrfK
Uq4f1m5kpSdru731iNOyEQaJ8kFFEGNX9Zr95nwk4TLoAbBZT3aVz03zUjjexbBzlKIY5aQ7j2TJ
SF8wLdWNs6I0D9Wov5URf/OoiZOq2Ldxx6LUc7U7ov6q6D5NH9Lie0Q4pNFlG5rDqwJYvK+JDJft
qmA23wTDohAtHy387whbiWAC1HCxkK3MR0GQSOj0mIC51yoCvmxitHyUxlmpvdilPj2TQ86kADHN
qY2wM5CzhMvVOI0uS2c0Q9LHXTGMu9wpqnlreEu/Tg7JxPaFhrwK++HkWt4qaOP3LmAFRG4jc1dW
MAqK2nA7WP1tgksA3c0KI+yqAG4TG/GBQQaAG2RCVN1JnVwSt3lTJOmKce6/VMlpIDAmrJs9bxm1
0hpFPHmlMze9DrCm6+7kZpQ9PGExhViW+r6u00e/6PfwkKgTMpuVSJvMHCN+bYrKmpue9eGab0Bj
z15f4NpASZCraxUcUY8dws3kIgFvl2LNcLRFnkzJJ2yfYXPy5nHpQqwxohS0sbiDBHPVctTtZeMf
ZdktTL4blk/0VaO+Kj4owvJjpNj3w7uiPFmVcUqxSPcdPOZU4t5jMK35mxSLR6ipp8E62hOJlWuU
me2QtLMsQ3XkIL8RZPRkULWRL21HvCtl4a5jt7sEvsm4KLmOUr0llOa+McIXcGIXovJYn3fUyVp3
cPxiQes7E0O4YX5BgVWi+42/efEUdRCBfwumbICZYkMS78T3IG/WluYv+Oat1Va/ei2hROCUxkQe
BRIACyRInU3h5cnc7SU8IFSsDOJ7KlaW321+VaR/suxnPOnbspjSPXsT/pfKZ1OJsXpQNgW+uIuF
fZ8EREAGBSZrCh5W/c/UH3s+55wCy3/zOIJPD0GLXE9cXup02f1kHME9ypX3Z1vxX37+xz2K/McU
gHSYRzBE4Cf/WEnL3yDZW5Y2GYinySxX3I97FDI+jmMJakNzGNz+uEfhKDtoWlTVUU0Mx+o/Wknr
v0MZPo+Gmb98euqoqP58jwpbCwPX8EaMYTiyNNR/yjZM27XnBncYhHalF267LJ7XfQN75Jy0LxFh
Vm5br+wm+/CQuEnSjLo6WbY5AvQuO7Ul4vSsOBmCzKXme2RGs06SfgzxW6tfigIrprXysjeNo0Sm
JsNEbW1V41Mo25tyeIis/GnAJyQyHIjRe6vqUygXKCqaOJ+4CUZ0ozdupU2AcfhmZtos4osMafSD
i+OioZk+qnmGv3MiR9oJhi1rRvbkqslrICrWmwsTLvcJxx3tI3qbs3ANwkPaZlG0MQZIXZvZvnIO
Le1dK1FqYGZWGBDkkULCSPlQOu/uqDDO7VhZ2e/1FC3omvHawg6C6oZNukmrppCsRXygRyyGarvM
dCQqIW9ptD0FSPXe5NmyLi/mwL6dIIHwASXm2iGJj8ac31A7s1SeI5Nu2VY2TUu4bXhFA7ARXsiQ
gEhIOdiggsFJqOMeNeqlQhSa6bTtrCKURSxLVtrsL0V9Bnh9iLr2jko8hmbKDejq0U62bKyaWpzt
oWP2nEPMz/GXGV53rHWTtZS0WH+3KShjx7XQzJg9jrAI/Fis3piV8qgCzetDyqtC8+9aad0w3dl4
6nenyQ6jThCIQ4g24AmS13AkDNm6FfkqTbRJ9ARY05iRyrVTIW9WmiStOgvmGhJbDqc7JQ/u1ATI
IUGEG7S/70ZtPTSjukoJnbZS7buqYwYDeD8LhnIZj0SWFK2Pa6xe66PHLLm96p17tqfUpgzQjuf0
u1TPU05X8ZqMTNMdv7uQuAL5A1tM287TVlPmQiI5NqttZmFhtppy39U556iBmyTJRuqsjrpOB2Ov
waWmEiEcsaqKW1A9T3XN7ZX0iwEPbxYYFC8iPDqRSSHzHE4EaaxKE2HIJVzc7PNFFesn5JpEUXXw
QOQhZAs69uMK8B/jcRsn41jMDSAXs9E1Hu3GOssUgh0FLyRVcNkgcXFUHYlW2IU9lH++fkYnF2Cf
NoUV7vPB3/fRTQziNxLjogz6bTaUGLg85tD8V7asnr9SDEwFrbYfEwRVPTtL1EpEvLm87XBMoZEX
zUvgKzkFjA/4MfiWhcBTXZLUAn1t9tk2twRIWpOsTiVdqFH34hJ9BQPI2aemJL6umNme8Ugs5GSc
vAwZPNRyZSbqqumHld+n51w9kBK6zQLaXL9jbt7ciSY+2GG7xOHJ6TiPixdXtN+cwL+zXPOaKyY2
CyKcc2XvBPatmV35CAJ3YU0bp4sgKlbCy6ct+rqB7dEVGIY0kldJ8/MtOOux8+wDLk/ck+g+Aq8k
X5p7MUtocaNjb2SHBrt9G4Wzf/E9aOpkOjIEx3UAyucX/SQj/K/34F9//o970PnNEeQuOzSTv4uz
uNF+3IOsRsmBmYByXHuf8wSM36C/Sp1bGUHB1Df+uAeJ38LnwB/Qbzq/X6z/oJ9kB/CXfvJPT/1r
P0m52THG41OR+f66Cj80ma8JxiVSQ/cXajaAOm7ThyAl1qnQlppHgqzQGa0O2nup8fWMVePg6+0u
1O1jHE3ABxcnZJiMNwTAv0WKsUn8Di9a4IpFrAK19iBA1vnCybxVgk7fTdIXAf294NanbDPNeZbp
rLyGJXEs2jFj4HQkwWOm6+2q9yxvYcD7GZ3o0JJpsmmHBilMzKZQrAc9WMQcreyDb0eH4MAUgabT
jfkcc+udQ8KgrSf3RtbuctfBcAyDPpf1Rrj+xq6jnTJNWDB2xyZUUwurpu4rC/oq13oSYOicrrrW
MunWlfktKjL6LUcymQlExX51eMgSm0il5FgkHDtBsoo5XmzWj7Cr5tTLsdufG6SVs6o0j5ihg42D
UakHPjZvPbavmsAt0Zj2bZl0VLcKEI/SvMCpPFt1wAC1MO6I18qWdJRbx5WAOyUkcNnIeVD6DBFt
HOMVVljGdUiN9ENvBKCWUdcW8hRaOZxmYxUMysGMjRuZym2ToTPWqcd9E42z0a3S3JpLIAeK5Vwi
OVn3xdyNzZXq4Vl06YroN7tXt2OSGCBJbm0IvGm2aMp6FaNrrYo1yiHmx+ODFTvnVOEzYAMVnsUh
hl+luPQEQqv5xcuPIkFerbWgRKOmp8HED47prowAD/bJ0jdjBwExSXCRSmhkkn3E7Cyk7z0kcb+P
8OqNCPqUFsxFBAElckR1Dpz0odfQbjfyhvzBHQLMW1mpL57hzlrhYm/xRzipBULtEsecNPm8yEmI
HRLebBLX5dT1B4axwUV75AZLrYA2EmV3Bmt9ozDvwgquO9k/LyMIQLqQHNUzY3nVJqKbdziN7/C4
4EczDkmXz9EbQFw9VQPS45Dlty8adM2GcW8V6SuBmXvp4qZQvJOLatwy3WUSshPzi+9jQskpE1rI
DI5s1gyocqYoVjLAFHYi2PVcpRtnvdneqgN0hgmn13VPETRyuyXeI6R3Hv3j2BCqYZk7s7hh68Qe
qpmgAKLYQIIHUx6pGzy+aHM6hFIIEJNokWbJrCb2FS+fNzw0JtnWPOEwtRYqW+zRhf/XksDBl7dg
JPDvvSXQ0ZK6yP0Ad5tRn/rzboml6pdb4m9+/o9bwpriiNHKCEhMX9wW9m9Au0kVhqzH1vizjsb4
DfUGqh6mklOj9dlswR/xa6Q9ccT/02L9g0tiuv7+tLr9zwNHQTPtcAVIvT/3SipFqyvHOATivKDY
9utNEm1g2uWPdnWrR+chnzESKavVqLKsYK+xNOAz1btYHsF3I/fq34zyzR8fa3nFTMWYpbGXsn4Y
7TvD3trtVeVzOjbf1Jqo9eVkR5W72FxU0TlX3gh5/NS13v4N0ZH36adPZ/rzTyPUrGmVwXWicMNy
DcEJOQGVfOq1edOvwBxwbC4AplE9mbuOpyUM/v1XVEkxvWSf28+vL+mXMW4XidJ3DB5DuUoMHG7f
nfpQsEKyFpn5zOwKEWppbIfn2EG9gps3eBaLoluZ/jaRV1d/dw1gNPOfvzCTuOCnD+qLv5EQzpFw
TR5USmRLfu9EDJnnHepkgpSD3Umtvjss1AD6fGNXWNT6XD7UUFbqN5pRHMtxuPz5AwLn+7eP6P++
cr+jFz+9VX6c6bGQIY9IB7ElZukb4bWNuNe6vYn0z8QQYZOVBZ8hp2BBXEJcaDg3NBKfJyR0PC+7
uwZXoqIRIHpMIIeFnb5TJvGT7swI+zHHHiuFcoynmzg9DfFHN9ClOGtf/x4NSzeFzQrNywOy1b4Q
mDT3Xqth6RgrmGO8AjMv2uJ5b6OVj7/E6JpXXBC7EMXysENJoDA4xPqDOLWioPjID/heruq5+ihX
2YO+RaONfZk9XmfugxaKBVtDtmZY8rakQVQGfkF9jvm7Kg9Yugun3JYSWsWCVaFy6Dplxl1KJQ/c
FnpgY4LUkECe9P5mSmtQPHdvBFubZ15BTleKTXqOyw11UnqjNwgm5n4zK71Lbl8Lu9y2Eh3GYmHa
pzCep37FYjifp95r6WU7L4K+Tqp2IatnJ6e1oOcstkHyro7RKslwszAniecec0n6uxFRVqu9t8FL
6hoHT9sx/VwW1QWpu1pd6vxsqeekfpW5XA1pCTGXWxooVco3zh5gu/BWN3rwXQXbodaIcPXhllzM
rVZ2j81wNOXOG7ZZ/k3w/5e1TYr4qy0YN6wrNLPhS1PtcmNlOEessIxlCD6C4FBy2zOk9JCPPM76
8lKxYQfTgt2SlCPw5wpCLiR00LsEGufnUT56JGMmzrWrxTpOMqIC+Xz5xlz1X7zhpm6v4wC5ZhMn
77ax71BAQfow9g01HZjCcdeHOz9+L3HN8NYr+ooL1zUZYF/r6laW8wDuWY3DZtmGjyRWZcGhKc4p
MYjVUi2RPmQOhv2rre5iQgGVco/dN9dPGIwM71qGBK7YC1d78B1Kr7XWH6im4bFUM4VwpaP31vYL
kJkLT3mHBt8/Kq+Ws9bQItyU/NPVOnlMaCPkxZdenbv5MbhnM+Iv2+pbUy+tUwHQ2eb7wpgb8fOi
zx4eQ/fRY6HEVgIH1Mm7Mu+KjeOUsDVj3MGzFNVOLdDUJPPEWEbKLtl6qJVnzUF+cFDY3WLQFu2u
p1d3Vyh80PSz7EWBjhi9JRQVZMC0lD5W/q20CI+yUWHMzI/kkAVXvz4M9lXVDuECHU0ZzeNgRYhu
MvPkukfFCZljyO51mFAdkewzlJq6fYfvtTQYdqH5ONSMtwvvyJd0qC6Y/gFF6xWIDgbwzITIc3hj
tVCYeOKwcVBrrfxki5ODXxtcOw6HQdxk1kGAodPn0+673/v1JUSloTMOZFimN2CjFqKZoRsCrlPx
6VX4VvrltzJbGCyALHd6uM3ECCn8ZZFCk8CBfBAAC3L1XAfbJCDBCDZYAVl+ng4nPdxg/QiCAzUo
ulOPt9udd7eNPCVDP7N4LcOH6mlsYOnP+/KbEN9zjgRywO5rZFScMpSt9HNteiuVOcMB6lG9WA7J
hhkM7pmhXYb4s6A9bKOJ/LxtcSM8sFJGI+OBmWFowwainEcIM4M5DmATGNqBwnlQO2SaN/2wUfVH
jW9tH3/U4DUgUqHPitpdVXEW7tT2EW1sgw9Qxx0JLcgKAM3sjGGXlIdvHtbGZCbPZkn5WcNR2fHx
IJQo4AR4yz/o7xxtVoNndfoV/g31LR9m/h6LCtOxdtVos85bq3d1vIjWYXMrup1aHyGw8L77r9W9
jx2wjzY+ILgG/YH+PdNvA7mG7CLsrd9eA22BSDJbN2JfjLtxYJ9gbkFKeW9VD8saOBh3wg1vWk34
AcKy6DEUx8DdOk/o4cMYCuuddB+C7Mk3PRzPGAVmWv7Bo/LjfS8P1mN2Kneud0jtVYnTaWEB+zb5
yOcz4H8kRrlv9UOun0Nti+zHCFPg2stRIxkKikaLqhi7w7Igp9p46xfKsnnC4D3abPY2GDRJnHcQ
awInotkYVUAdsKnM6DY2b1OV4dPcw96gPP/8Bta/jge+1Ky/lwyfLuAqNjtVx4qwicI736KxQAo0
ig+pMEjOT0B5dcZoJmJhILgERTPIPQzlhnR5JGo31ngLBdwm/IJHDrnT3ngO7ym7Qt25Sm4zbFIx
EwY2S/CxaKdG2Sx1nXpj8fOnof3qaUx1xqenMdhd6xQhT8MtvmXdwm1fWSRDCHTSdQCWhKFqtST5
a51bjO+YJv+ny3nr/8d7z/6u5PyKiP79ZaThncx/mkXA2p//flMfBg3gc7gh7JZ2vKpYZdM8Mr9A
VDhD1xzU+1885V/9lQyePj/lRheFBks72BR8qtWPEbuTOmv3TkofyUgeh731q/rxb4vaH8/S+iK3
rweZB3HGX5nZC6s/aQVBjLt+2xdHWW1NvGMKMslmRcvP97VWiFbfObhIMPrekLQTXClqIRxG7i8e
1192PV9efWuqez+9+1FSsVw2rGDTcGVT50Fjts8IEdA2LF1lzXvffuCfUsKbKffMDG84aiD2/Jcs
8P9/Cv7qWaeB/PT6fPkUos3IahHJYJPXa3XceDhnSAE6IfGS0XHoznp9mw23NYOhlvnYpjVQIvm/
eDHERCP/S+fx6UFMb+KnF6MNqraGmR9sGFAkiBUFwkSBRx2qGGTTdN3Ltaw2+Powg12UhJPrYmmH
sfjm1s8sg6x6zQ0v2UYN/sJkCe+uFBswya++MX/7jSWyCnGPNPGvfvnG1EoSlt30jfGJZ7qvgo1o
kPDuuEbtdGPKPRLC9twimaiY2xEd/PNvj/j7t+rHX//l21MMXdQqjPZxfcII2RX6vVryN8+8Uwdq
ACpTuCMBTgKc7fd0wmW7sikYL/330lnpESaBF+cp0rKFBlAL6b36i8cn/7aH/fHyfP2qNWnLeluj
VevOSnZvoN6Fz9o/9+WJuWo7rKDAqbSW4/9yd2bLbWNbtv2VG/UOX/RNxK16IEGAPSmRal8Qliyh
73t8/R1wpist25WufM0IxYn0kSiBDfZee605xzx02hIu6OiRlmEH9UKLNtHwjDLGr8CTOAhleVIR
5PeFGG7MaTOhvvN3Vh04AG3hZw07OThAx+Rg3OMKML8YcA6ybFVBlc+XpuFYtCsTRxlsTJZWsvWV
ewve97Mm2pM9xhXNYlQ2tnQbqoBXIRes4AqEAFmN1iVHaMKZgpSG7tyhhaNOtSpfCwkhxWFk9zvW
sAEbh33OT27VZi1Q7zGygyPTiIhWF1a5tNzSvAWlqvpnzCJEQYyq+5uPwm8+iT+uHjrEhZG9NUKO
TCIzyRXn2tihdcSUyVmRHkIzbS14URJGosXg1N4jGDjuFPJtfSgIMdu8lbkZtZlqW+Jvdrb/4Xb+
7w/qV9n9d7dzIwdVWbR8UFEj4fe1KnuiqpMWlbwLSUmEMpO5k7VIelc50S7uUSmz532lBatAgUpu
fZArqkVI077J3Sw95xpHxO3fv4jS7z6vP6w6TYtOVay5TN3C+nkIKQvwtKK9peh6QaeWakspZTjg
qmiYiSj5TR0zKxl+ser99TLNb/J3L1OvaZOlJ/x9TrcaQ+COsfddKrr6cFvpawWYJWTGgxWeSE9k
n5RwThKpTgEutHd9St9+T9U1pg5GV7xJ/W8W5dmD9/PlMeYh945sIfblj5fX9WqRSxmfsYZzX4MH
YsfIWFIPbiKS7mKrNWwRG6GC8uU378sv17nv/vAPr0tE/J+vxvzhOjtP8iJkaXCTJ4TBqbgSgUgX
N511BA7CSk+/SVY2Sfi7QuUXb43OAAw9hkGWILqPj899qL0iHWs2JEOidkQpJ0H5nmnCdnAKq00r
3/vVTXePJ2P8zZ/+KbmDwuDDn/5hQx47owRYAvyj5ywb3+veqp4OLQdkONI+bEIV/TIjAIhGK2wd
C/w39AU3ceuaWNRJdb4BSf/3b8ivGoNcEh8CDZMQwtEfGoOc/YNcbTWmGfQsRp10MAB3nWshEn7K
GrxsKv0CVxBXYUGqg8ZYTkrt3Num1+ytwVEzxhTkAoaKfjFIPcel3+w88vya/FU/0AFmkGkAfoPw
YxDYqM5v53d3EkNJqfFCmSJP2HdwuxEKABghsW16ab13q95JMbFnD7I8s64J3QOxeINqwHridCTf
SdELmScd2LSvr9v//VBc1V+b2K95wdzeD5of/vlf1zzl6//Nj/nvn/mvj//kIX/+Svtz8/nDP1ZZ
EzbjTftWjbdvdZs03zrm80/+b7/5pzrqOhZv//kfRV43n5Nl/uXto2qKpj1VoKqbIO6Y8M20jL9T
XZnzZ+R71dUvHv9tjmB80vAg8u4AWmIyOo+Uv02bjU/zwsK79o0E8kF1BcqPMGmkWhD2PkbloNjT
NX6fhZJrHkR/e1nOf3wo/ngTfn0M0n5xnPzw1H805E5h3Xd9qJbrDl9j1txoUXJJJOMAV+MuIf/d
aoGvys8RPqMufZJqcYWjhI/WgP8mQZThZcRlBubZaIdj3EB/CuQSGtEGks+tX2mfE9XD5tlPGfWD
5tQ6FACSvcSlVueXKOQM5McTtHX5GEfmgXROt/IBpsIasVs1d2pkwFFrLERpeLVgRCpmka1ymktL
dZ74tlAf8pQNv5CKFotBBzKyRJXRCo40SNcab4fk57bi9ZMTdaE7+NIlnQqn0qVHP5HmC8uI/En2
AZ22VDRwmBo6u29Ib5humFqDc8MzP6WPPRNYK6/fR/TJU0oUm+KMUbVN1HQzopIyxeahzAxC2CZo
fyg3SnKNFbPfyiM9kihul2WeSktZgiJcRzBP2mjYezIoa3TDufA5DsXbgjpR9Rljg0MJUfNqIdHJ
qvY8espOxy/bQQgdBWO6wcy08ge6Xz5SEb0IGzS4euUENDFGMd7Ks27WBJUQbEeUZ0VvUEbSx8rj
rTeAkA7l9RCTJ2qh40RXNvuSiuZsyTEbKbohrCg8BCxHes5SBrNe1K6gU9GSZGmLCkOkH0xjG9zH
pBLRU0iGsChU2BFFNjw2yZgTT4Rdpgz59TRY1Mk8Mc48KkJx75kJ9HN9H1TWrlLAtcT1Tmvvx+IR
yx0E/vZ2lpM1kbruuumQlC9TAKqClEUjqzAmyg5ztycREU6JLgkS4LoYzX3qtyde0YMBOgVnkov1
IMCERXfI9++MmhSHSHrvQNX7wO+l1nrjjJv32U5pAlqW5UYwEbqDsRoMNpWnCJisHNgTre6wbuDC
FrQFjCR9lEOCPGIWcaoRTDBS1qErG6FbZcboKEjKe6vEZejfxYnxkqQK2tp7dWz1QwGKwyuNUzwF
Jz/LnzswFrWPAgslwBdjDHjJp43QFqe67TWa9gVVzZSsxoJMISOQd3jOmeI9C6DJalqM1RhuEMYt
Itl/Sa32NIzBl6msN2wBDkqxdoHy5T5hr5kMlSwmIz+m4SyWEjzNGYTPmWfR9JIxPHrAbCMrfywz
upZKSae7UqIHT4bPDIKfHFBA7xsj1lAeaCQ6mOGlqjLbtHby7D4Et6wDG2tpaHYx0L+eAAlwX2Nt
rCuk1UqMqIt8qyQrtmEvvpY62eBeuVAx1eG9LxTolhb2QDQOuXoYkm6h1tTjA5m1WtYdA6/dzelx
mtw5Xpg5EV6BOl+zD6/7yNwrRnVpO+2lybOnmibpqOc35UC2Em7ziOTCwnjvsskxO/3QR1BLRgBj
gbXNcrySkocFITvIs8OqhVBc+o5FNG6L/XMIj0YcH5VGA2ioOC3Y+6jy3W7cmWSmCNWN5jEMkeMl
QJwlgQetku2K7FZH3Wwg9eooyozoVZmI7VCY8uNwhdAARvfOFDFyg7dPGI7hDLPRjZxjH+yGgJFR
tYcAjxRdUENwu6ZbJhM/iVlqtoIrFAxjNG0VQcaiR+saXPCc7RvVWOnJ66NHG8anlpnVKF6HFkaA
OEKgXGck2AzkUUzaGwOlqk9sVrhLpBtbmdzeXnroCOStFIvFFZc7nxY1kRbePBuLDjHZBxmthFwh
EsYqKfxkjPKkj7xXA7MEjbTkhx7p4Sw8bUq4ICA8gbXlhuOT0WgObyafHq+VF3Jp2jm/aAigLAic
WJVrS9fWyJ7EvnYkY05b4NNpuWkYkbPc22wHsDLHXdmTNxkxpFtFqI7GZpdjrC+zqypfNP9QNpec
YU2kv0Ze7Crchp7sFB3keCBsCoHsckTwV6Wv6DgvPa13C+nS0tke/I1Zk3iFg6DVdDci/ksacQdE
pzCylgKf5FSBdtWcRbr+Vjwso+xFmLUqsrcQumrfEDYoMFiveVAn3AweKZnequoPQ6sy17jy3mDs
5hRDS2aYORMLJdjiZlg0YJNinM3miLRJwkhYOHn/XGmXWFGZ98l2178IWDZwRC4ZDrK/PSfGtJSy
kdsNh3T/IAUwTMPMFnAcethaen8fcu6eMEkU2WMwgJCBVWdRMg+pafeMG8buiwVupU9nU2Bmj8aE
y06g62AsM0tEhAV6CGhpIq5HNKUK52Tyy3COMkVG+09+J/w/s4hhszPibTNu9Hopqodevg3NxGF3
Q4bNwGK8/TcXjdRflHQmUkNQago14d8UjUzMqcs/Fo0/Pf6votGiCgWgLM1cFoSIfxWN5idZQXqC
nfyrQJHf+U2prwBxQbxGLjzKSWCgFLHfHG/KJ2QqBGbiJ+BYZ+j/SKmvzdFl3x04ZojLxyv/oRWH
LnAw5Fbm6F60/jJjQSqnpQxCGWUMRzKyQzNmqQx/ziWBYFlAlxLYsqBkz4jpgLJD0adJNTTmCv/a
OidPW0H5B3LOV9S7sklWFvM6vamOPndwF/m7hoCbYGeB6Q+uQn0uw2OEMkUfECAGpwEkkoZuOCc1
JTx3jfkumOVamJr15Pm2JCTHoJh2mvJcNpg1jxSHt8VOv4oz93MRvFiwKrXlKwF4ZrvqCJDwli3t
f/j7nDE9CI6Dt22ZvueC7Mb4lc1ZAFIwqy8uIZzFsKfDVtpCTa5VcJyHXFN0kLzHEJNSS3TsE02E
Y4Jx1q/AvDwV1HUZ9MfHgAmjJIpHQwxuBkl9yDLjtpgF1qmNDpXFv7uSjXgQ8mlnDC9Dpm7U5BbQ
2oJUBQZsZrrSGuT3OhLNLtzU2eA2ZXpS0t1UMMFKJMBO+cKo9hn2nZQ+RW+8FMkC7gyY07zZDr0N
hEnQAS/QNdSEc5JsNSZ7KoFHw7YgCqt3R0AAbFEyoFN5mp4tIo48dkAPx5ug3AUdLCgy1mi6pjK+
i+4mDc/KuEkFx9BR2p/kV/4Uzt/qHS0E/znzeVJbBYHKSJgRdYzb+BrdN++VvmsrUkmUGxMZg2tF
2xJ0AEiakiiAFYlQovRuMNvVoFg2tHjNSwOa2TyVgtMJYFOqhY7irptfZDIKLkjA2coAxMNiWXLc
gLSvP2Q30xuTfzomtFNzsNclFD0w99nGUGxVcQfil8knGVbo7FrCgRNqQlcozYW+Gtq5qVDxHnuO
UW2L16kCaQrjjyABEACkay6n0rYMvH+QnBfywSPeYQ2+C80OBS8sCGvNeyEfZimiv6LdRkiKGi+K
R4mr9m0ej9VDpf+lOrRntWo7j2lwK9+2UI6QkkPWt9h1IM4sGrIwyrVhHprBaS2b6+qgOtcQJ5aI
umRxhZWZv8yPCdmi9Rd9teT5QU+Y4YSXNt2lXx/E9wPe2Gc6zSZucnKQDPSejgAlT+H5rvTMLpiv
QxEtbYYSSEfNuxIBIiFunIgY9cprE4haxDNZKTJudnbj9fBKfYwwZjabE/gMjdXBWGegLRO9R7F0
/FTgPMPAnVT7njcFWhyS+a3sEdU1F1Z8HlrSEgjj4cIn+Vh4CMCYzgnSRSWLfsruOt7BUQqXqP2h
imErIW5HBoPnqPJGsL5o4zl8oIPaPeG8Hxo2LIL98plaFNp6YLEZLvy8W4nBSeqBPRJZA4JRu5Io
Id+OLsVg/O69wd/O1HPXbrLiWefYwfF2GIRVboUOtA4glDkKkDFAzROcPeW5CF4zaCL4yb0vfbWT
qQH0G9Malp5PiMr4orQ3ofRZI22kf237V1z0UnsdLbvzAHBvDB2BERTZkyc8Tk+Qa6X0c9h90UVW
vcUUHjldFshAXR6sRjcSTlWeWWTe1+RgFw9Cj9wDayyHdMEdyGkpeHLYVMv2TWXR7ODmpWa4gtvL
25ZsBvwKPS/ueAt2vIwPTHY74VUXCTWhvKiMfeHdssUL1zHfCoodigsla1c5vMHmlVRBnK/zCl2s
zPHFR11TqodARnf8xAdam8M5rH1lIM/aYjESgPYtA2PP0+WnLSjn3hLZxMCNye9I+uVwDl9w9voU
ai98I1VYqzVEvGtJcsxjO7xGqi3yL4riK9dktVevuOSBw9fgQU6hTO6kZ9n06bipOwtLCAInXL03
kZz9MW34l/axdHzwCu4GJLESX39bkpDQSTfqY0ny0+O/lSTaJ5VhOfUITamvtvm/ShIQcZg0dFHR
pD/s+d8qEu0TXTUkskRE6D/gbHkMv85CuarIGvPEf8Qep2P2c7v+w5WrPLHve6CdFXRRCZpzTRs2
2xYQyMJV5p8Tlu+Awpjq2a2rYzi8tLmbFi7ZzJ1wivWr0OOH3bT+KTWOJWt/ogHEx3fn9p2tS6cA
2lxzoxDlID+jP7eEk1BvWnE1mFvJcyfxYgR737ILbW/6+HxuCTW9HwCKDBv1rlUeK+oQzA0SolZG
b+4w7Tk5duaWntpEwn3iCum1P8y8ABXDBMfcfTveaPHTMN7L07bWL41xKPUnHbR+hUqtyw7pdMNB
P5yuKX+IU6Zp1Whh10J2gMIRh1uhcqMIiTuNMCeM34YvYrISEB1NblW5mcbteIMjqUlOUEUr42BM
+0i7q/AqyS7cFWI2R+iV5u1A8Iu2MWXHN88SKVuFLaiQcQ66sjONczOSqMddqDgT53J/Kd6hLYLe
PaubrBVqXZ4xep1ZdYzmiDYNf8iBi+aVUMyXcHHxRATFRk42seHws32xHwJ3EO2uckVeAFzl3Ylr
VPsTJ48SXMF75+9L5VDyZOITRD/fWObFbZ3w1m698UYgiszahdVRiW95d/30bIKuecbqIpXbclhH
2aMfkp5oh8NqQONTUkvwfO0+3I64QwgSK+z0xkfwKS3mN4E0JZmwTDM+4ksxuq2p48p2R6LTnsVi
b6jrGHdk0ztGd8zhABUBbpTxppnu+/RexIIoOvXkGsO7fKcG1G33U3f0gosRPWneDe9TntwH3VFu
ngP/rscch9jLOKbJrhvvefoG2Vohiv/6wSLzI/4SDWdFO6XTVi/3dQIBj6FxgLyQ6kV2IClwSkuS
awhpOPQxzq/j4UkCY948FPQZ0+7EH9f6s1nc5gH7KkmQXv80gsGSmAEAs2OSa/MjQFMWqUj3kWNp
d8r4pOkPBReMJJQo7GTHAZKxqTC9KtpmxoQ1zyGh0skRTxDGv6M/3vAfFvUXL14VOX5yloN3KDha
hSmiHD0OrU9y/wS4NnucFjk7/xcWcrmnUUx/lYOlE2SP9Ru830Be+YQ/Ko74lkuPIdYaroNXgGG6
rj1o5k1hTYto2hMyRA0xM+lpJPWrzaTjz6X90RNvtvNDgo3CJ1V7MKQXnaSx8E0Sbz06YVp96bMX
iQKWX1kuEBqO8Q6IAoTCsnDq9mT0HFBoX8DlUb11TURUegJE5KpmSSyLZWvlzmyZj3onozzr9QF2
4EhkOep0stLDp+wQe7baHBuSL2UurcdaFFtPqnBQyktlkTXqiP2x1F96gr7ok55VWM1bL93o7c7P
DsHI5nskNTQL8Ecmj7qSLIzireTFj/XbhNDvqN8XnLV8Gh+dbflLjxApaO6Ro7UnC/6l2b3p3Vvk
v+HGMqudddUj1hTmy/TWrZXFiZ9Wn7XkwLKMQzv03eoejRjOHBRkdPhk0JgW2VuArdCFrhiUM+Qf
CO7LVhLRdBzwvAVB9QbUya9fPTDaYRXO1NqFWrmCuapcRUef6/jKSu4d4BFqu5vDHbltwUoanA6X
5sv0lp/wtSol99FhEACXUXuS55XndvgibZQNxlvyB9jVx9thcEftVKdwoxaUbNTnFGu16vTi0oSM
hVQTU6l1B+03bbe0lXrgoTiBCm4ToGlkwR7gP8NFGjU3JFX5LbmjvMdx87Km80XDWg5PvbTybR1f
UG5P4S4oHJrpMXKadAU/Sav3K8hJ4vDQmTTH71Lj1crdKNwW3JQvee2WpwpR1R1nJ2rc0XKSZyPY
NndgzeJLWGynbKkfWxKbGSCKnBzHoxUeKWjSaS/Fm6G/q5Rtj6CHzxQd6n0lnqZxmVgkvSAItQU3
ucXMKgTbsFmK1npQtmNtazhjm0tpXuN6WcMKW4KvCvxNDtUIIl64ajdMRKMJIbHrP7GIGEuVLuhD
KxBiTYIZb0G+JoUioKJGtd1jllpYZ4v+JDXaG/g6DG3vhAp9DTY1LpxI9Ofw3dJX2NPTeBk7kXax
kle/XIMsbYblcNe8af0mrSoax6gvc44hG4NMNOFW9wO7au3ac8rmirEtSuCPcIl26XHPOuD+fOO2
JLgYtb2yr2mA3kri2nrGyN9ApBI42Lpxc1KUNZ5iHSXtXphe8OH75YFbqCOPiYRkaR03mwL6arMR
lG0ZHOOBxLGlp7tlR6P1FA0b74ELG+4C9hCdI4kjy6gblyQoxbQAtOpcDQduUO0ip49hvlayz7my
LovVGJ40Xsxqhx+Nr1Q7FfJu6G8qc58RTjZ+IZWI6CU+xakw598ZqzkiLjz5hGN2N5F2bpuj0q0j
Xrf5xck37+RDGgoZeq6Yn3JzI0ybvtkWmau/kmPYWm7E+Djex8qe+D8+wR0soXxjIn7oHLh9uUoY
4g2MuEJ9iPrriBMG/gGST+4kHzb0Um6Q4K6ImBzjQwUJLOpumm5dwzyRkfqcvsZEuRYHnu44GofU
w2y3IVuy9F98z21BB3bHRr2UrIjmalLcXOIYkiF5XsYtdPxl25/V+hKqny31OOeyFg6UUYvVplwP
RxBD0lltt0p/UIq73GCnvx28e3huCmRBQstlY9t59/MnpcOOmd+JD2NzIc9VaE/muO8Y8SA3LNY0
LeizD8lL3p09SLslDWSCYDeNTpwhT2kbW6w0CI+WcuRUgHkZAXK19XOmsqK7oXIX63cyAaa5W0+7
SrvB8wliD0JRfKuEtHSXZGkN2pWYJD+7FuzhXr7hHqmROKRr5XOGspiHZIjtcE/R9JHBBT0YOlb5
VVAt7rT5jmAF+nJPuJ+OQqGMFxUJH9zdYbw15FeNUmKXSbvoLpIeg3YkTMQZT9JE7NOKANOFvuMC
ktLRqXUUUhX9dZWAfiG3nkmiaaaukCuoqfY9N2Ka4i4oyCrPTVAGIePMcCeo6jYKLzmn+zA66+GF
rWrgcFug5m/qndc+iSSYokUoXJD6kn/XiBgSsq2KWuoSfeZQjAS7fmrhzREV+ZiTqCzQL+E+YF3c
eA2oqitZJ7AAo0XjtqVIUuCSL6yLGrJgpX49RmtW83CtrpWY7t1Weyu2SDYT+WBxS5KszNhskZ67
8lgh4lyGjxL7z/MT8MZwz3A0FdGBAz68Jf1gACiz8nwIgTRkHP53i+40S+5z4niRmLCsmoRrVitw
nPfiutrSj0AfU3orYHN6/B4Le2R3ITqhFhPDcAy91TQFy4aeIVOKbB2bTiXBET1/d1r6c5b+f7IW
eVWYNfV//of0C6XXx0PHDxohr5ACU8pyf108WhfYocfskfefYNqcM/0KE7TlDOv40EjLNypevBXi
KT4wUHoIHJ+NeMm6uKZwXjTb1tZt6l2aRYv2SM1C5G96NBySG5Q9bPhrfstsoz9s0uduMzxM12mX
PCm7fDutp42yZvr4FrvaKtxI98qqPmEfcM11edWWnkiKaEmwbO1gOT7p+IM3jRusW1s8gZcW7cFt
1+mJg4hjUsBsKts6tUvpSbiuqzvgVu6qtuF/casiB3erQ/Zcf+nuTSI0FgxIYS4uSKqng3Exvlgb
faX9IRL7l5696bsbTALA0WkSorHvPk2zYOXPg/bxc4oQBbjvzJH7ePb+6fHfzt4m3lFFMWZg+g8h
jDPLwFDBaamyTqziPCj46/CtIN8iROYr0eerTfXbOEADm4cmBVgfjfyvj/oHEhLZnBVpf+mP5nHA
hys3fhBIQagmrybNaoAFgz1ozSrTE29R6C0nxAiBZvjO4PM2MrKVLMe0iOuHELv0QpGU27xmNW/K
FvnUPEbMD71Q01QsN/K0TwXCAwbj1MjszzijORQK0TVH+5v4QEfaZ4V+Y0hcd18WB1FIL8CFgZKz
GAktEj0cJ31pq2RkaUVwanjZiPWSHUJEIOOMT5GyUuXBDhmnT2p+FDXBmYQSUG18N6dT9DU/rwjC
cbC8tRml773xJI7SNgUHg1s+zwQ3UhKovpHdqO1a6akqAmOn9slRNkHZAZNVM3Hbqh3+2+rcY9Xu
LG/PqOfQjeGVvL6dhQJU7xVsV+Eqhl3CFpu9hdBGdUiohR5iYWK+HNElF9aJUJEnlUd22nu3jSlH
iIMt15h1vNQzXeWt09E4DeBQQcnaxcTBwtMBo/lBsa1jPwa9IDlxW91FpY48LB2/iFK7DUreMCWC
B1RgXVTpueXhsfBvjFA9xpbgpKSCRSnsJDYhv2biD5sB5aVIHHhBbOKQRQycZUxMhWm+dEO3LnvU
833qFJZhW62+7U3GvQZTbwg1d+yyiFQwJ6qetuuIMVga5L1lcug0COzNlOvWQK2Gl7LfjBWNViDS
YaIxKID1XLKW1ZmtJmQaTrlT1PcaFP6KNnIWi2jaWpoj0Ge5OmDIAlKCIqVnPhhnHzCombMzA6bJ
QpZn/m3pXJZJ8gmKhaEOdo1I8C+A6G4Id1mPnQ2eXq7Tagyf+uzSj5ErKDg6RUfHflbgPvVH5U22
wtvah3rQES6n4lzRAuDKKJvQjkB/1+pjXsufy2xk5Yw6WvIKWTjQoiiWG6G3lZrkMyymynT10+5G
rIAnk/npqTBTB7yeWb/ylRzTA1EJUf4aSu1BTKN7OS/FJcy5iqGxwolllK4d9XgfaFRmGVsFY6XG
p98iHoiPXEMVMjeRPzktfZMsToHwswEnOKnAA934QUlZjdyYGtIHtku+AJ4zYcWneJlgp61Gce1Z
l7qgHDE71Csi6LpA3AFq83x1EVrquuUMBzN12arGSmnkh550F7O86CHR3YJ0Mwxxasv99DlUu8M0
NTuzyyFykHESJdkxGNjZU+8mbAfbpNEuMByqqQcSQd50fAJgdCARwX2l1XTLCXnx+f9pYUeJuKmG
jAB0dZcia/q6Ev9bNx0iPWYojUGgGHD4v910cCf8NIMmTvLj479tOmRKklwGFI5xM/3Z74WLsBFg
Leiw3xT1Q44I7Hom0FiqDPNryAg7xbc9R//ERNpUod1Dt/mnsDjpFyPojxf+Q78XApWljh1n2BJB
ihZnGKw55CX1vjUVMoDkbTDQzpFgFpPa3XVuot914e1Qc+NpX1oRxhpjsmJOHkR0ZSJ3z6CSlX5o
54Z8UIfCEWJGweXg9lZwCHMiBxPj0DMP7GgESkycqbzPUpDeB3J/oMOo6uWq8yM7NkbiKbqDGraO
WlmXKaterGknoPkIBqcU20UkcIqozmp8rza4A1RSso3yWnf1XYjdx0DfOOmTnUHV9OXC7jI4q8yY
dYNxNf512o1MqsIXvR/AvEqkkQ3WUB98LaHaBASb+OYahcAqQaBV11hOKLXVOiWlSTir4TbrvYWq
dqyfDNareBOY4rasERoKcSna8chiJVWltSx8uWI2pjzHhRA9kOt4B4d3IXe05tTJ6XoxsAW5gxGP
s6HDg5OH16Gk2VJXnGC7dt/4zUsn0VnwhJagSVV/bwU8GK2kPqE6f8D8Hy+lBu2bJuXKQ6wbRIEp
HLMg68Qeq/Egyw+TOaytSUW0nJgvFTatbeWJu6LzrokqXFLFv4dcdPbJAkXszJEgDnOZTobApFka
1v/eNcHkFTThOUowxQgY/E0hys/9sCb84vHf1gTrE9hGggH1GaDFvY8F7JuY2fqkwjVRUThps5D6
eyqK/omcC+Qs0FR+RkjOUyXmQLN8/R+vCj8o4Vl4Pj71+SK+nwLpNdkEEZyiddWVjpBUT5OMssRQ
x8++0jpKmm8r9X4yezfM0ZdKc+osB0O1WKUY5luVRovc3PsRsacWVElzIP6rQOhxTbTc0aZg3bPb
jZmtYBjtQo5zHC6VCRQEgocAiWKvEOVp+Dtx5KDem7h35EuYDOhjU+a9Rq5s87Qg1LPYRRy1lQi3
qzAi5zVdaMvDUjLQSTS0I3XTo38qM4TPS9oFZfylDdfZAGBEOYuRzhJylWknxqXCulZu/aiwDS+7
YHOV7WCeeHgMNgxEwXMH9DPIJkesHiokOElX2XotcapHCiaTJKFLwxYIop3T4AAK4ZgFffdejWpn
jPXYkTzlmI3xVTMiaAifJ1FYCnJAwHa2scpDqh0raV8b0Q5JuD1hzanC4iS1+rRUktHxZOtIDhT9
q+klTXAkp8JLpgm20WbXWk4edNpxEc1bs3Snkd4nayTdaGS1/tzktmLicRgz1yozJMl8y0UYx6RQ
hyTvTg8ztyyjZPo33+UqGjBmvCSXEmDzmwwxkwiSj8dN+K8/Pv7Pu9yUP3EMIZiG1C+To5vFLv7n
Xc63VAwws1/6p6BpJrrUIJYJB57hM76uv/Z+ZsdcJ6BYMhA1jR/6J5YFft0P580fLv3r97/zu3RG
LfVWPZjroUrvJIVEgnSjkJMhFpi4ZyckzX9K6qwMbEqc/Xxfczoi6bi3YY/tGxXRN7JM2mrLiI1M
GvTXSopsX0TnagSP1C8rtTQ2Wo/WXyn5Btu9x2yoJz0qnFDQx1jly2VppKcWQktSik8lEiIUFKWf
wRbFc98z+8mjp7BDNpEPhXrQ4noOTqXtFuhbcXgplPcu1tDs3ynpS0Ai9ZywnmZMsAhtyY0ALw9s
MK/ob3SZbVLpJ1doL7X4IoEI9XEZDIAe6owwCdlHjpbD3vDiBq6q7yqV5jZNekjEadnLPVOifjd2
3boh6ykTs0eLwMKcSaqiSvTAFTKa1epY6UAl9DDZwrqt2I6DoLoaXXo7id4ptZidhuQ6CNPKL8W7
UaZZr/enUMexLbTGM2A+J1PjBzP0H31F2wcFjDSa0RrebVMliKT211LNTD5GKSdJPhwj5Yzw7chE
8jXpDdIi/GvQecjg/a3Yt5eqfRNIXqiM7tHyrIMJsMLLRrA1jMjojUq8m6X6eaZ7tNGtaJGHAvUG
x28KgK41hmMVT9CFOFl07Eu4bRneTfuG10eD+1LMp1aSdUZfeMCq7JipcCOHCMnBTljGrqaJCNd8
mRE2BorbtqrhijAJ8K5eUn9JMv7hFp4JEt1VqPV2ptSLMg+ug2VSQKabdCJn1EQMpfVvYX6Kyls0
XGaq7LwY8ZSfrWvy5hKJqCRCo66hKixxAu2r4blmxCrV8b08L/TFiyYYtsBgq1PinSF49LRhoase
RJ2cHnW7JByImodxiQZ0ZRgTVndCvypVeiwH9NTtxPYR0UQOVHml+cVeJY/SQLvLdN8Tn7SW2nNM
7CaszwPociN9NoqDnxJso2LK0VtSXCcIsnI7wcISzr7XAzrhL2a4QDK//VevvPCw8b/rrGekUswA
jr/T/ZKb+OPK+9Pjv6284qc54JkcalM0dMmYOdzfVl7pE/HPQO7+dJF9p/vVWa4xr1FAaV+LL/AC
fx26RE3l3IVn9A91zj9ZeJWfDl1YDTEbQgEnSwxzmvEDTSLrzGRQJuAnvqTDpGGV1YurKJhunYwV
xw//BEzvsyIcpphoA8lDLsKJXtWFtRZYRwJf12kE1turVvyhoyA3F3Myz4rZrfB63Ygl/s4A9paX
MnQoG1zpzNiDGn2YVfgCA2hp2ZNk12N/UrrRLSI6FHV2HUVjKWB3HJpBXphCvU3G5DVqx32GXZfs
AgrAfLSt/v9zd147kqNnEn0iDujNbdKkN5VZ/oYoS+89n34PtdvbPa2BhLkdqDUQqibVZZK/iS/i
BDp5pHkdj+wspB5NvBRdmNRYp7pjUqoMJXKlCRAY6uAF5PGbia8tEjUwOo9kFMhsnEa5XvVwSFOT
VUGMHqU5PtWMwi1p2BmpgX0y38tVh2nVH72EoFAUqbbO4kf/U7lVM5gDo2q+Gpx7GiF56tqHHN5P
Z+EgKq6QVPd1GngCuahQ4sfpkwqpmcQTb3MJG52y6l5Ap1lgwsvhL1KNF2WW14HKz8fM5MdeIxQQ
zU7WNQ9WZO3MXEwcI3nQx3ovxUfLJ5WRpEG4kQQAaLQj2QlMKj3oGBvW7ly+93V7GHXZseL5Q09Z
GqAoFHPu8gzYpSB6AmH1Pp7fh7zx6Xo7+w0h9vLUBjezphiN490lDJkS6uGxFphuzYJ+TBKF+IDv
+YFOloZO8K5fZ+lJJ84CR9Ydy21twkTVsnWFrETNdD6JaLbmVSX8kLc6w6tvuVIhronTkx5POzJ4
XgAXXMvDTaCFnzGJGWeAAu3nweItqR79zjoiiVFqAKBnZC2NLeDKY+r6orBVmuyksijqBtooDvB4
qYfoQY+Nq8wC8FYpWLXK+z5/lYZbFfUnqPi3RkIz9n2MQ515l8nseU26F3zCQzhQZlp3S5yyuszt
XIrjlz5XuczC8SRFYuBJ15V205YcldsU05fCpfrJ9Bnvhl8l5Qe68RaLV1oc7cnEPNMSeqqEGWOu
6XI13qWhcm6iEfqXcM0lKA0RDvSwEdZce91xHA6BGXy3YryZCkh4flmtY7hGBmAurciWHY45IoKy
MthGG4R2Iwp3Q17BaWi7bWCwQ8/6oSsYxWaytVPDcZNnzTETFcZ9NPZBPXYMGkIs7K419rPRh+LX
Khs01XuudDg39jNtZFQTYywSxQJif/rYiE90khJZaz47fdym4+gQpd/nPZN7ubHs1PSphpve6kGr
3Gy57GcZBTjc3Vxx6ujlZJ6UFeout3pbTJJLEyf7MtNuYlAcLIF8HeS5kJ5u6K+AXO0qo0h7zu+z
suVnDhwrM7VTmS7PVQlCQ7/6WbAQy3ly30MpepJ4XAZFghhOiBxTuazGOCZke0pu42hdZ+RQecDe
ITqhQZQ0whRXdMfYeJKCDgTjVS2nk4BHOeOeVYr6S2yea7w5IbJpP78tGbCC57zlDUAZyiroiw0l
eqtftpC/mDzS1vBvR+A/7yG/jVxmI2zzLCy1TUe/wKwl26H2V1GQOLUV2uZSSh50r5aZbWj3AAk/
uTE1hjJU/kUiCcJVXy11WRpFsDCeFYbIbdNxEU7WKTh6nd6SQhW3efjY0PMqKjmO57y7lY1/qoTy
bi7He0Gt78vaXA9AQrqxglQPVl6AGy8aJWVaodPqxVkNOq8im1fTOh9yXrWE4lBmwate6p46okS1
MlDDkLJFbusVZhgr2ftjcmeWgVca1imm+Eecz0OsvnfDpxwxVAqKdc3qSje5zQaKF51rog6GLnjs
RXAfs+WmjDIS3kfx7LsSw44eRlxXfNJa4GajuR9m0dWQ4tKOyrf2wUrxf2jJWojwHQkTd99sm/I8
qaO8z5vcNaR6M2T5zsJrGdUJQtrAKdBqWMAUlTUFSJ1hyue4x8KCGg1RgafurPjhfZGTZe15Ygbc
F5MCfWXEN6NNo6dVvs5nODay/kXDWxTcFFBmnfIxz/2dNd8VYrUOkwDvKG4VklktCEhGrV0gHf3Z
uGj6AIyopXcvqlaNRFuBplMYk64SA5Nf9apph0LiViCdkwITo1Ue5qD1NKl3ImW8H7pmE0888a16
boWaUUvsqpzyEqN2ldC6xwJ81fT5IEhPOeVFZeTR83g1KKlVyE0ApMUFSKvSBPal+x4C8Vmn5L6T
SlsfCzpyKOPDJtlKuxxMQjLop6mXECprT8J3oRSXOedYXVNWmxrFU0jq3xswTCmlyA5t6pg7DCAP
4kblrlEM/bqzjK2v1SdDio69iSUiqjeVSj0VX/UUQJ6TCZvSu1QZ8NL92dG1eAPf/aWmEzIuRgPN
AKyO/DorwkMVlW5b+m4gElJAe8VTd1NbjwAxRgXfZbKR7ammYvRBwWhdRodasLgMAajGZ2K01XbA
K28J8p2i9lQa6YeA7c4AwFOJu7lgtQpSBA38dIJE/+Lo9MG4GXr5QZjLde8HwG211TyxhWh7xZqO
dd6819J08WWR0FT8aIB20nW8Fdmw1ar6lMJ95BEnGRJwZxVeUj9xgj6gjFBai+Loii0Q2iHZgvz8
HNTqaSbTYkifWg4ATqmblZhPB2UAXqpz/JnCxJ3wKw7kGgVuXlkZfCqRcVRLoLsZCSuMlEC7deWt
mNtVBRRR75JqZVApOgl7zg0rgXh711D9bKgchrRDI6hOU36SCD9byNqCxFVWDZ87UfuuVSZ2E7xK
jlRSKSG5R4UtTfqWnLbn9+IqVnzoiOCDiopuJ/8haXzRJn3uLJmQ0XxX63RTwHLV42qX1xLU05be
z3kHv+HYQhU1hWEzydKVLjMmV1bh6Wl7FsLQtXqfNZeWTa2c7YR1bU6VbVlzihtH4DbKWkjpgTHD
rdU0zYpGkRcMLg5k95NQfiL/u4JGJaNWSvwGqMzqM+zOH6VeeAUz1NS4CKblzPno8vY5tP54ryjB
mmd6R/GKK4nmXSEE7lRr31UCOVhLbK3X7b46a+SZMkNdqZniqf2XJX7pxeKoEJnsisM7+XKMFDLd
gpP2EhkD/t+M7zHeliKbVzMDNWwM7uW4tFT5ZnQkZHG+WLS0VEP83BcdW6+VZinmSiX2GpkLI924
5jAlTqUzV47KG7mI6RQI0fWfq5hhU0Bs5uEntAnpY4kQ/Id7G6s2m+5vBo3fX/9DFzcQuDTZ1Clz
+N9Kwf+/txnGHzr3MhgbsiH+SzP71aGBCYPrFJENMOOSwQzrx8UNMY3GQ9okiIDqhoWG/zccGtQ4
/XZc+P1b/00XxxMBu9dXaI4rdZw71QjQURJAzxfgaRZhmAtKwW1ufMnn6TZ1p6xFPmcEk6k4tXsx
dBsilYkaPKpJG7jMZ+1WxZ/rx97kvw7BVz7STouerA7zsQkahBwsfYLklQMpLIW7wrD4uj+JIb9n
Pu0B3fBldO3OjKa1oUDzjDHvCaVX9vMGgezYd/OesnevGXRnFKfnlO1R7pH1Zob9cYp1tE8AIuFB
iDSMC7W6ziRQXnOJyM4eThrI79O3pjJZg4TsGqSztQmm9kPNtFc9SvTVEGJAUXPt3g/S53ia3a6N
Pb82z+047IZl64pibAWm8qGICIoRrupG2xVzeAW8/1ziDB4GXFFxVT6pBguIXp8kToFj0n4rdbkS
KHsnOOXW6YPYkruQpM9m6r5GU/qSc9Xp0q+urtHspVNE6FQjNi/NmXE044YOBn8Xx819FDEop56i
tkqHKggAPjVQtaolAWWoKWbF1KTbR00xpGJyG8tDPZs3Q2rvRFDNp7FvXTElXt4Nyk3vgivjdk6j
dB0MEfG8Is3WItz4tusUZ2jNDUd4ym+Mad8lPRb5IPuOEplXm7mXhQzpSYPK2UwFtixygS+J+7Zz
I30q7cRBi5v00p+K9w+7dI/jZZAlgvQJp/NGZOWrgq+eJJdElt6nEcQqYMXNfnKdFCIrw+hoPZFI
GjNFYqfpqNl9VrzPM4kZaRxsuBC0hND8lMcdZ2q5EffQsTQO241JnVC+V1NMPWTZxoBQpsAUyo2a
rnGJtXersca7Xia41/+5yx6Vb6CCMIeh2dA9ILLK/Idlz1RE1sVfl72/eP2PZc+kI0GHRSRrpmEu
//Pnsmf9gVMNw9q/Kux/T4VJCEiiBZtLRT37lW2k/SGqrM3LiOHv61Ussv82KWBRJmVmygwmLXqE
ls//MinouHgEZl400MRobVwwOQyWiPXejeR08TMqTMR31RkwQrxDRLU28/1IdWUQ6i5O93v5sdwj
4yxDcTQWp90YJ4690dfVQDV46ffBjvby4G5+YiVwSF1v+M8+vXG4rckAQHzAX2BhwIJhtBQYwEnh
Yt2B3nlKb/SJgLh+gL644gT7Ot+F3+pKOfob5VU8WyleoS0YCELoHeUjtr9BnPBAUwupK9+sh+jQ
73okmh2f6/QNYXBzhcTS3MkPhN20QxYD9PMMLkzZgTzpY7Kvz/n5Pr3pMGaZkaySeUPx5Um9Gtv8
S8fytKYf4tngQoeoDgU/MVbhOma8aE8bGB/PIvVWdDcT0ii5OVC2ZjN2cXHcksjgCkaeIIRC7qCN
eygWO/8NKh0pnmjp77Kl58nFyuAkjyMuZukggiMSkUJmfU1ZeohUA+Fi1V/KF9i45X7EBi9Y67Z6
6SS3euIaxelQ0Q+SflBwhXdvzfiQAh0IzGfd5OpN5kjfyfG9X+zCryY9EnThY5iHg/mtuU7SZmyc
hKWU7WrVrIejdG9W4FXEJ+AanbCWDE9yqFfI3ujcWhXDtUNK38/0sG4liwbXb0Y3A+ilaA8lCFjM
KWaRzXbT2/AGsniEHSRs5nZNztmCef5lvWd31UN2rJ8AuouX+brQ7Fng94L+muLUEg5F8i0vcuVK
XLyKIOKDlX6JHoSTeRkbW/W58X1lX0BMkn4TSnYTr3PyQwYa2LsqXOF1m9Gaxjk822HEOAA4t83/
2cyi+l5r5+DO3IpsgE7sZTumWWyW69hLHqKd9i5gSNY29S2/cdfon9qNf1DvzfvyfcSEty/3JAsP
JNuWqt+1vvV7V42hiWz4l5kAuZZXXuD13L3PB9k1NtNXQwM5X6X+RKVwA0KErncqxfeK9hzVTLFt
6Q49TRJtfcvhglymMx4GV/kYnXdC5zbzjOiuWZMrZM696lz6BzdTtoP1DTk1vk9D13jm/tqpO1of
1tlje+jBJtvdNxIseBu1sqN95g5faDc2QyxwUnhBJd7yXn7r30k4Piwg6Vt8Syga1dYBKQHloVKZ
nCGiIvPdmnWzjs/9RrmKnxBsT5ZtXUd+3rodvDIAktLnAMGx2RfH7kH86o7S3r9EsM4b4jf5PoG7
ZcJYl2MI6fdQCnTpqZURXICLolhf80D1sq+ic9r+ZBGzTFe457TiUvZvJeY8+LC+uZksPm693d/z
w5ifkgQbwcrgdmGnMZ27CoW5Oa+pH5j2rWTrJsyXkiBmR+OAotZckldK4QBqFTaokPmZJMVjT9Xh
Ez1ZQk9E51xNaw1+f7HlFCK9V1yWkrWP5xvifLNP228VPwE66z41XpdtfsEE1v0jU//R9EJhL1T/
2x4D3ZX0H5x8uvtWGnGb2dMNOGtkL18H69TSjgEN4TLNth7e1aJX6B66ColPfn9QRRFk9jMLxV1I
TAKqRphDqaCkKyK46C6sjcQZXwN+sAboT6+BrUhEXIRero52L3CcgujOFRUt3CdaBr5+BZcs+mz6
lSTQqid5Cp0d4z4KXb9bgZZQjszuzItlHST0cTICezW7Dz5U5b2ONkRUajKqdic6wYe+QZM/AhxR
V/lO30BLuhPxoe7TEkRbI2EdeZaHymbuR5HERJNA5O98zkwgYcAgUb+x/NYYAOrRaw2nC7eTN1jz
tafKRAPxM1GM4Lu9zGKteuN+JssHtJ2lmq1gjDUAAWs/2IUeRaI2vZlLp+OuhGJrNUw1V0rGoggA
GJQGiIhsHW3Lb2kCg3kAnM+82aUc64zvK4+3IZRoRKEaQJ6t0nXQsIaDHHF4lcLUUT9bR4s6434G
NvSdN3roRlFKutgpROkjewrnc/6IdPiOLaxUJyJ1q2lLRk650AW24do53aIP0+P6yc9GvWhu58mO
vArdBWh1zCp3TFxuwcG50nc8iGCJztYjjH1ldKxHed99SDb1BU58hFDQ7LuN8KnXB0Mnq3nHdCTM
rnjH3eHOtOPsTS9C2zIe+SAQggRDmHUAKkChwMp0TX5JLtioz/wAYKDWbCphIAsADnv5TJ4KYHKb
yliZDVCsoxVeAuUcPUXv0ZPuAmnQ8afBfKOUxgzPDcQ74UOkX2wO+V3wX8Gr9shizIsneRMa7qjS
nSxi+3Xk08jmIxAf3E3ZVnLN8qZ0xMxwsmyqfINRWHsRS1elcnp2BpfjeJ88+DOLN+t78j4wfCL+
KKWyY4CwVWDVzv5bh+g0ZPJKR+viXWF8wsL02pc6twskEGX1yDcSQ1L4bk/yIdynND2tunP04b9z
h9ir+8ZcFSao8BVqM/UuJPhM9skrT0up3MpgpxooNjbSM5+Z3sMRTcddzuktID2nOYd3/eu4dL/a
O1NwmAhMhDqc7BbuUIep+FawEhff3UGA/6asczAuE++CwzDt396kFxKwLurqCxYF4R5JRLmgqi+b
dG7PrQPVQXpZTg/NJqoyJ1wrEKx5XlzrHpqF9onLmtixaYc9H4EMge+cj8OSKnxb2fLdv4y53S6/
XD7AnxChCfxYbvuG13WeYF0FjvvAXjWbWQFeCMPJCLIM98pb9jJsAxp7KWjKvFB0U2KvCY82sy9G
PEFrY+CSLY8/KEiEY2BBzupKfteng7ggou3yKyNBrzlEN8M77pcwb/hTHjEBKPNW93fQMm3h3ngZ
nmqV5MIdk758RWGAxmSHcFote+2wjQeo11sz3wYOSYcN7rHCIGp7C24tydjA1mSPfxbW3TSQjZpW
2Qeq6njqmxUIMCq6CTcRpsEhQJLggcTtil3hK3ouvAd9z2ShudV4QNzpTixOPV0XKNKB/ALSbNvt
fGysky1dwoN07nYUh3NXX1gtxSp760fg4K76WnCsjHfzeIILB4uGeS429nlcyddeP8wsDkxiC43o
vrTlx/gPvjqpGuIMOA2ov5TCK0zW/9PViWvob1enf3/9j0m/wk1HonAbGtf/CTz/P+lX/pDwAIDx
0ETubfrCG/6Z6ZEhUksi3i00o8Xe+FMwkiRUHoOvAa8gl6i/IxhB4PhNMDL//JUv0tSvFycIqyU1
loUPYd181atvqUq3dHAzKmadKYz7rOlvMZJ2OYSUzlErrNTyKdUzZzI5zptW7MotEoPZnKSUpzzy
UsFiMkr9ZkLWwyKFGcHmglqKYXnmoUEHDV+lSrA7wTxmQ88SOqxD+EhqxnF8WBcW6Y2y2FHBvI5i
Vha9AExKqrBlplWZ3phcZtkg60upcgkgjN6dMpy2JHowVjFmLCAD8jhWvra2xE+lG49R/GiKGsFR
SKkWvFHONRqoOzRb2eDci3ggY4UqhHonNAJnwvsq+JQXVsEM5AjnZ7xWQYI2VuVAADLFvVAXnsCR
fCrKrzis1lbJTiX46bqssm9ZGrkaCERKFQLivsLsLOmdviESXjE37K4ULYXcMaKhdCWUmHCZLU5r
ql4oGp3XUtvvsszaxVO08evkoLQdaXgqIrHAZZJTZqkXULcqMIbuJXErgzCLsh7rQbEdSo4Y+PZW
gSa7NbQpmTXFQn6flPhbxQkVD9C4ClTrBAZ8Hp+6PDkWANGmBLVnCndzp7BEUa5cNKuyNKhQVagm
ZWlCr2FHzWivinwMohgoqP+RuviLoPdYxw8SLHkLx5xFWVfDxD5S+PnFzthADq6DuyacH2QpurYD
7UnUFITCd6BcstCrg/c0X37xxSVd0CPkdtKiyQGOPBTm9GZEBr9ahcyTtGsniq9UBrGDXjOcnzJC
0b11bEv9jPh9CInXVIR6Jdq9dBMtvO4PVvHWzw8i7oFM/Ogm7ntFfosUvBoFeHW9xozP+B4HnWQV
u6Lg14FY5ceFN0SuhuA+qd90u5KmniDGvILodRrtORAYwhLwDljdi5jeM2gLpd96TUAqCsqkep7q
1CNm6ma5uO45r9B16PXG0zj2+z43Qu7A3gCzTE59DrZJuon1N2nqH6Y8fvYNYr9h/qFYj0p3CI3U
TaRLBLCknMOTxjYYGmf6Yp3Jkt6F4T1jlsrQxx39bCMT5tcwa2ha818qGCSWvj9l/n5fIBCNfl0g
olJTomAs/Q1WvIR6lHb15VNb8VQFTNuoBV4VX8Zb/iV9ZpZnbBtl88/dRSwJcV/Ho2vg65Lwdf3H
XcSwFlvVrwLcX7z+hwBHqAYWOAZgQjzYxUwmFj/8+MR3ZCiROO+BIv++i6CImewToOJNUTR41c9t
hCmFhFPXZDRBTan8d7aR398jfOFEhDQQ5nwhUMx/U98a3uyZGPbpxlgwXZAIsu4aBZ9h8Ex6dvXL
T+kvLBGysrzj/pxC/fOP+bd35MANTShG/jbJPAqVQd19K3NKLaboUe9h3LT+lIHAsep12WuPaufl
QnAbmcwWsVitQjmmN7pMCqeUL5kgkKSPGvMeD1zkFWm+wwE/2S1X/cxCrEj65H22+mw75DrpoxEg
kxxs8zl0W1W5E7UR2oaayG7rN2/YpqCrFS1LAjhGoREfWiiJES4hKYemUsBONIYRjVuj2aahIy3L
D71gQv7QF2i4Eyoz/UwZla3mOqIeqSy7zTSM31PdnEYQeUYivpasXqu8fiXXWjTW06ixFQbmyZTa
Q9qZjWulxbPuj9dhSO/BsJ8nk7QeIVqSXC9Ww24xoj0qyAZQ6WblgJnj3MyML7gPCSDTZf87YwKh
0X+q5tmtzYIPba62VghQqcncJoZ62VXUiQvQhWoDqx6NXknGZsHbF9IC89Gxu2VGg62rgKDEPIkx
yDf9H04gAx6pjOBFi/AvTcqu6dSjXsEC1vWLAGmaeNOZRW9tCou0E2LWUecG7kCz12P1Wyn8O3wD
aJJiUZDSbEwbJ+zanA0SxfEuyEw2TDpFMvPoK3qxy8UC6VB38jpy+yo/a1r1mi20kTik6MkAURd0
90ym3mtZPjLnIJZ4FYY3o4ycJFD5/jqAOO3BVGWv48Bs+NZd5odMMQ7mhMbHZUmaxcOC1JTp3TRo
Z7ZjTb6vUOa3OMc+Kms6ReVoT0P+wEBrGzUPBRSYYBrf40BF+CHkEAQXtYjvgibRVqXAgCmaXAOa
RmtZGwCw1GGBXMlwo2Ul4JcIqWWo38tqOvvQPYlp2WMyHClswBL3osXFTWAaP06y3eQ0aiZL94Pc
XPpksRfKvd1047clt2gOUelkE6HatiCLbEQEUuqseAX1KENpMubXyegOUdbYvtQ8m4JGjHRcxSPO
gAxc+SB29LKGTqAAESHj+pnl4Uffw4mcidBkZakATQRa5cejnRX05soFTQy4t+LmVVAmfxfhSy5T
4upQL7oJfqWGmipOTXv45+4cjF5Moh1g9Zargqj+N6SAxAr7687xF6//sXMwulHMJZRFYTW3BZmr
xI+dg9GNxSf565R/3SQ4+/+8f7CSm8TLVElhkrYkQ37uHCL11pZpGJZMfpq7yd+ZWC9f+Z9W89++
9AVs8Ov5wtRLRWpUudmYhpW7WoQVCfEkg8sdvhU0HmrIf1xjGa2vJ5h9kTXFdi2MeHSnramWG5Zp
AuMwM4ptgS+1uNYKU5tp1wfJPlSBeo8kntJUoigZM9ZILkEvh+KOk9I5pOhaTrE0tlOOVe3ezxPP
4lxG1OLOUKpdnWDkDMQPPTGe4lF4lqLspYmUk6kV97ri23XLSdmqvTKato2qHk1EHxnxB/wN/UXk
TopuY4zyQzHENDgQPS1nyiXUIO9AC0ABHfNNJmBO1tSg5aHRsF+2sGP77n2KkFkMgu1V9bJYzKYI
Kk8aR3tOvCxpxlObwnGlShhMb8QmlV+6+TCR5pARP6ZxvmYxl4AoOBRxspnQCZXwuRZj+qxxBWIQ
GsNmK6NYd7D2C5kAa1a7OaGaAmpzPMb0gED59M1tJ2Gu0iCzmwpwE9IplfXc+B9cS9yuzM5CTdVm
SeS9ix7zbnLHpdWhz7HH/XMfZRpieIihYeLSV/9rUz3wAZ66Xx/lv3j9j0fZ+MOwCGhzxvu/h/nn
o0zDDBkuIgA/cgM/H+UllMnCIjJrxQvD8/7zUSbFbWGSISaMpLAsDn/nUSZu8Nuj/NuXrvyuJYi5
kOrC0iTPJqQbBK6UjcxmyY3Ip0/urDYeZOWwXWM0W4DLg2Pw/tKKHRZ7gWPN/v61eszexGJXRnCr
LtMOb6o03WRppfmQLd1Zw9JL0ijcQCsGb6cvUevkGMMmY8qSXTrMh+gC87pqPHE4K/VNmQ91jwsE
HqW8dMhu8Z6CzhjcPMq3bMvAQaLuIN1rh17dcEkkodD3XhO7FXVPIOYaEgku6TDcqH1+PwLS0mjE
PgfMgKW3AnIDJke5uEq9nc83Bdti3z4F2i1EhZTdPLykZmin4ucQggXDRl2v+WvU9BRnqHbZw2J/
fJvSrQbVOs/uCWXbVRxxiT6Vhe+YJg7l5d5Ha6XRPlbU3nYlSBTa7tSa+BaPq6Z7FSA7bUj3RYCy
Ocrgvb/6vLY14yQQucTXhjwTPumC/qk3IJQfB9LdpUK1oIiXFkIf6JLScKoUWhasCfVZ+hbujPXg
FAdSq8NzwOhlh8XfNld0YjlAze289aoMkrhrfSflqj01l+bSnftXRi0UNOqCbQ8Qr9zCi/c99sPV
/AaaD+BHc49daA34yxO98DoDV5ed9jE9GbuUEkGA8qr/MDK3H85+J9l+D4U5gLnsFZi3BZSiHDJy
D7jqeRLR+AlRCLukemwBZHAYGyy3GvAXMXiZntqv+iju5Y2+92FOGOuwtAdYSVTQPhvfvgRhitlS
6Equ6lWeoXhNcQRUp1kQv4xV+RpFjBx6BAmsfHcDSTAQpCuDSBQFO7nggmLrbYFp2rhmDexmB4YV
fy0hCdSBiZkl7YN6uzOAtfN9E8OoX5sGMqe7LLS1R8FGFF6Aj6hM9GjzsIN30BmIPbVxzeSABo5b
80glHrRajuHaYcLjWLsou5m8iSJ7eiyu/Tm7iyEUPMVP3DaiuwyvKPbjYKuGX2BG5WIdkeBQOQju
6gv42Et/jLNT469N2Y2xQA8LwnKNDFGYs92n3Vflp2y41aaCwa05OvGMtqcr6Fktv9AkjESl0Bli
CsaARFrLvQOMWs82kVRTjoZqUyIsl5ucbDSNO/V6ZNQZWZdJzJ2hvqrNSaEtkn/f7Jbe103XwKIZ
1XN4DMDiE5CDxPrmZ5Zt1vq1lnSSho0tlz1d9+k2nZ514x59kC0+5tKi32uRM3SPqvBMozjotUBd
mxTfA8XuTrIPYZRERHC1areTN+iHWbVWi4Xs3sXKFcHFU7W9IXoSlqFLeiA0QKDxaLz0MO1qF3w7
jAjGCKDAQXCbDIL2lpg5lMeudGuf0AZY6cz0KjtnvBGvzf6zLcBNXObyVaUA4IIfX+4+Zc4rIdu9
EF109Zj713/0bqiyabG1cFrUxUVd+g/COuG23yJ0bCm/v/7Hbmj+QSxPp0WQgNoSNeZg+eNga/4B
C0sBlGViPUJX/+VgS4YObAEiP3yDf2Wef+6GGidl8NXYMTmML4fev7MbGv8mnP32pau/yRRyUVi1
aFjNxteVdSBTFFGCehe7NUmegwp1WkxLFN8kvkNJPw5qSEMrDn85t1Gsk3FiFMYqpSpeOM8LcspT
OLCNsvkMHGstaw01XTwVfBzRyBMpRZ/KQ4DhU4ilk9jh5sxZ4snGPFlgj0sjzvAc13A+E06gLAZz
uQvUIXP81NorUspCjrcQ8D/YZiuCbSizgMFfzPO3mdr71tpm43iuGWYgiRvM2MpjrEub3pI2YkQG
wQCSZAZnvwcZnOASUfQcEYKmgWnJJPtHSqrWAoTVmP1BDpJyNwJcTgDLmlPl6mO8HeMl0QG83kxB
LpbfZJNmR6ibD0kWLotb3ErUnUIRXWLFb1ET36iPc0t93osZy72VbcO530lFcPP1AKdVSOoiGJrH
AkV8EPGcxulOsaK7qIDBMOR0gMiY8yvxnqzjgwLWOShl/LLRrqpDxZMYL1SGuCmZqSaSDEeKOjez
B78nWUHvJQUdv8WQ7QZt1/VLHK3ogVMCh0mifVwzOZEqNJWGEe1Ykf2LSZsArjKMkdz2O+1aq2Cm
/xV0tCbry3XZiZubkIQbjWmElOggIEYw94KbTiw5Sk/Nb3YMjOSrgd87Kx8xC3i4OB8ggM+4ULPy
mtTvWouXabDBsR3VgJ4ojB85cSiGSU5nEIIQ4o0MLGaqAkoOANY0YMnDIXtvQrz1amHS1BHRBVsE
yzcMhiuHnsynaidpwWxnrGfWuBZDjICUakAWZr6jlNVq5KiiDLxVlW7d0w8sWXt0Czv1YYDSwZvB
/zdaL6f4PFGMnc9cOmXiqMbWMS8f4+wujQHBJmA0YYRFcwAJxnf0mBsTs0kuRE7Yh7uhOirEJY3g
kMYTRpInrXokMkQTZj0tqU8INmLtpCY1e+FdKc9MAAw3xmYfycS8abnvyxVndWeWI3vmCNjUBK/h
a+I6rrrtSB9JcOtNZqHxhVHOKs1ajps+hzHccjM1wqdQvlQkgES2WaWf6UvAd8HcfsTA08LyVmpG
8wvP56kBc1dWgNGT58lvaYuKgcN+EYX3TLNcQyfuuI1141eo8bVyIKZejqnZrhwAhnLqqcBdzBaz
pA7TGLwdkjHEbTlG6E9ZHR4Mq7NDcMdUum0HZS9ggYF7UJT7gIlIP4ROScyGUyI2Rup3FnYjwSFF
HnHC5Bz3OCdNRM4zCh3C3O2Ncy/iQZr8bceEuHvO6Ddsu2TNdqzgqGq6164kea42thAydtDBffhU
3YRS7qWytcobxhV1+WIBh+XB+x4lMN9N/yLRm5FnBHKPUf2Q4fLK/4e789pxHE2z7RNxQG9uRYqk
vBRS2BsiLL33fPqzVNOFys7TmEbdFtCVDWRkZCokkv9n9l47RCSpEePTJu/AnrDAQ2FTFrviLpOh
2VWzhkmE07ykapnYpA88uUoleNYs/WGhByiLaafM4h6Iyr6Ixu8QTcQ4xp6SDztN09yReVSMKiIy
yZKRCu1rBFcSLuIDYD2vCHOHBSyz3motCt+LZAHtttaCAGa0YqNhEVhWLJ8lS0Ck4Bd1rr1OW2Ct
fOdDf5LC4WFGcTdTKXFl+kp/f+rK4HKLJv0upHBvxarb5DzO4+AHcfc+b6eP0TwLCsFHY3ctEDLG
jGDWdW2GtlBYbOGK0R0jqXWBSjRu2zGt1NK3WkL2zj/jVnVLwEXrtzjD4HGL+2yUNmoJTbwnhEYp
EHsmloQwtSPzO78T6K2jhVx8JUMRnXSCYbk75iGy6eCOdfZqjrrLHblu5P65I8QlnLqNwtBXGkG3
pExPZIKohaZwJRAGao9gSrG8sgy9UZicfkEBpDAW5yNpQfYGTetJsb+U0g47yj01Eaz8jYcRtjIK
px6VT9qOt3HRyZeWn+ZS3DUwyBc0M31zF3VBTJVuTfNdYmHVSRMojYL7LMIhbF2LKttlGdnnwRI/
CDP4WCFZj4r6U2iIAJN2+ag1A064TI3G0QrSa/FTtP2CDhG+GIwjn4en1MnzImu+lLBiHGtAvo2d
3Knken4RzVdRflXZ88bjY9AG1Llm8yyCwp0KVsQdDrYqiXbFkk8rmBfIQlV8tjOuMdBZ8LTwjOpS
ttaYDjdLdmtHDZCItBGz1rUmhJYyO/KF3eKoc8LomvHeCjxpBJKcCtEf2sbJjadg0W050uy4rl0x
INp8ktBftTvOtOMihi6rjS1Cb2cec3pF9qSTSmEpChhbBSxyQrlL4rcc4VgYqs+yFtM4i8qTYeV4
tuXHQNHOJvEPgjCRvxW/SUvN02BY1nW1VCu1B/inxdJmWSAJSWwviTn1hIWbVMwarjiQyCj5BHH2
c67floGyED2VmMQKyL5BFaIPpMGad8W9IU7uT8nenftpzfFKCaA9FdyJlobpoG54+koGNNAlf++6
GhtFuqVSQVSABlB91ngr8YqshrbG/c8zxwqPch34mA0+xvA4SADCOxhhunaPtCFauXUgEmfYWFKx
3OelAlRcBaLEoh19nxBWjnR3luWJt5C7SETIXkcNmi9E0wS8kjJtPmtV9ocQQZkGyZqesc5q8iQm
rO93SZNlR3iJ06FyJmiMU/jDRsPJecYPDUG2I3T2XLmW5fLYMf/vO3WjkyGltt91GuGpH7ylwxpu
3rBsAO5ubDULLlidUQDKt2oxfYBoHzyqGPYF0LWlihaxhnBvkrI9aOpaq7CV0t0NtFqt1mRsmdtn
XCnnZhFPSUIMLMtvU21POQ/uNqIDD3uMcyLHI+eAngffVotwdAJHg3PtNe3TSwYku40EFwvfpizL
1C2iap8tvbUSq1ONy7OVLHe5Kw/CXvyg53sRiC8sM2sbij8xGbp9nb9Plnysif/QheUYyOp7ZYk/
UtQ/TzNW1zaWIVtuC2Xm9w2In4Ov1vFt6e722GSdkNc0F8GlJnBCbDX44mgu9eGz0V4lszmzKXJV
qoucx2Id3AOOAmyGKpFHTHn+uR3T/7owkAyh/ZFZ3zJk+z86Jlwc/IFf54f/4fv/6pjYMVhct9q9
X/qD5/hXx0Tej2lpYDsYJN5taL+uAu4TRwBKhij+EeDz6yoA3ghLgj9ZUH+nYyIQ+7f54W8v3biv
mX8xcQR9n6hMpFtEOit9a60YIqJ0m7dtw8CJGFnihVckOO/RuSadR6Ggip7UkgFgMwSnpbfrYW0m
CFYOwEgWnpcI1VfDCq+RW7g4yL5LGx21G9m9l15ykrso1DcVAzLy57aAh5zFh3L2vjitfbMQOK+Y
JZDVom2FdW0Tlrwpn8y32S425bG6KUwPYhukhZsfHrTEDs4jUxIPb4BNQMeO84fvvwjr1N6jE/eG
NekZPtzI6Blk3Ko6RaixeWntY2itJT9yO3+wY4o6u3Y+KZydgIbDUTf3XBIEm/tgxdBssSe7dXHX
Bk58j0HBEYeD9HvalR48pGxEh7JBlLGom4zvjD/hYYzityrt74F++pu4W6QVe9r5YTlr+UP9nB2q
x+wC0ffbFFd6txpyj470rv+J7fA1fk2DjRJdTFyCLidkvFM7P2lPevszwdffzvJJ2DHfGzF4YbhY
jCdUuQg28+fltS6JgbATr04vQn+oCEP85TL/DyoAxA3/8WIxKAG5V7hN7l//5WKpzIJVy5K1/nJS
rujWPk1YIQojLzIm76SPyG5OgNPfbvWFqki2tf5COSPKm95AYSxuGcdxTLsf9QpWYLEa3GzTZtcJ
84gr3aNfPwQSpc7LdSCHIHMYQO1CeDI4+0W52lvRI0I2tycPeT2YK8Uvf8ofFYloRaCj5KRX37/s
4EqgVs+/t6J7FRluboPG73uPE45SnC0X2SXbfDvp3rJ8peuE86JYJ+aH8am8dBottuZmM0JmVFyM
kx6iCH3xY645+UWRcZ4gZUDCZrn8ZaNXxB7TQUEjgJD0ttWgr+knpnh9It2a2TTOCvHSIC2/GoZX
Nq5us9VfTSCgqAAMpnTVqn+VRdcADEZ7XjE5BJjd2PoVfTj9iiS+5QxzkYwzUxVMOB6rEMf3wlwc
I73RraavDGkElAYE2lfZYoQBBNgAgjUc0gMM6+bDKPzOj6tHRuRGT5LdV5XcVhwMUbFpoTr4kuwb
a2Iw8ehMXH/Fs6n/zNfhgJuhSwAgAg/nfO38FmP7e6We6GtUkjCzQ/wtlFsluQ36lt8zsAmV/YtW
cr8gzX5phMSW9b2q7wXwYLypz4O0nswXeDoWkQh1uNNd62k80SoFz6G0srBB8YHcLUsYF6DMSqQg
XxfbsGeneoIKoYMlGlY5uQzv4sY4aGtW29hCH3GREPUIxZW3X3FjeInMyZm0rwgwjhgOw0F+anaL
n+t26sU4zFcdBTpymUHykifLLj0D/cm3udEepGPrto1vUOLHVKXp9ZqfyJ3Zzjfj3SIeRudthm60
D3amiWq4uQgE74BZWPc8P6BYki/jJHvyyF+CR1APU70RvdHut3yNyAIens2nOm+YKXNNfPZbsBv0
2SvlSoW0Zha7Fm6F5sRuehWfkbkhPE+4zItV7KCDNqvtPRQGx1ttublJ6s28m/3Zp3dyfuZn4Zzw
jN0QjvKq56tL9I2vUz+2vuGItDIIuanEdv2teRCd/oZ8gkyx1eDA9XUG3tF+Hd5zHMaZS+R2D730
eRUFVgFguQRmnwmuoDkhgTNdJRjh1uoXZT/RMo9EVWy0apU1P5G2Sl8DPvxqTZiHRjHFByLRgK3Y
ev6DiwpVpVJAJsb6j/Gn+V/0BUxGfysq/v/v/1dRcQdFivcZK8Wr9K9ggn8VFXyJsa+CKV6SSSfQ
76K1v/QFCOTgJEgaRc7/QmT/0hfQGKmQzlRc/Hcj/d8pKhBN/35O/NtL1+74zF/PCQVSE0HzaeBL
JcFHzbXKH4LxB7mXbeo9yxwT1leLSzDsmhbNK5ObtsVN9R7OSIumDkoOk4H9kGlrZTTckmtvCXhY
wO2arbdmME8m2yixauwMvW1wj3AVFpcAxf1YPoeN8STi1Fb1/lNui71O5hoM+LWiaa+6HtEvZ8sP
VJRLnYZunzPBosKZSoE5TQiZJAfnnCfisSgFhi7cc7E6bRTGjJJJ0GlM5FZcZ14molIlwUhPsjdS
3kQbGdBGz6y90geXhBUUMNWDpHZ76nJPCw3HTPUNgcZ+ShK5PKjrtoPNITcHOVuu8jAAsR2pVsgP
j6SIpyRpCx+a0uJS4GihhZ8G83MIWZpZPSVA8d0YuiMjW+1l5ZaaGKUCOdvnedh6GhEjyW4Krrz/
FBQgzOoCWEl3y0id05kW5WTLlTo57wX7Lzxpg/Yw6NNOrGDbJ0v7U2cS9jaJSXh7HyD6xBvb0sLa
TM9I3VEPGIVhdup7ZghOr7MhrNX10KnZZrEEgloLfvZ4V3IUNt1zmRZ+WMR7Fr8vY8nqjpCGcCo2
mpU+w53e5QhPlC4+VLjhG01bCfK2BqGidpGz6C/heNSj8GRg+BtnzGEzrt5ROPUjxxA0E73J1hDR
7buWuxLGrYV2fKDSaoOTaZYoTvq1MH0LTbUTwuBTHFhxLpKKX078lAmsqnhMmjHP/mF2O07IJk43
+iTt5UXziOM8pEL0Gigjbk9QQqZ1qxGDMUFtLlU12kk3OXXVfAxVy0gHdFXxcYf8lq3pj2G2n0w2
VAkbdMYqhtZ9IP1Y5VoOHoBxWKzuzMDctuZMWUAqo5I7CjPKkevWhDtmzjjJaH8J3eSSX7R1kybX
XEh4syiNTaG5WMJRx9SXd+SUCdap0gJ3tozVEr6297cFgqVai4cMKkzRIq8eQ1+HhbSKkKugjmGM
gQ5bXtCWUNkLApkMlZOWxMyMfFChBL05PkOs2E1KdcIU7tchK4Q2wLU0qe4sXK0Zw5F1HiZ1LTJU
AFfMRmR2OrYnCY4fWQ2OTG6OPX6DeHiX2E2MavcSJ8ubOJZkaJNxTBACGtUGUJVenFpdviZts7Pk
r0w1dtHy1o71PpJBrMfSdar7FylQT3LHLhilri9JVyLFbIsIrn/w2QJ2QJIA96NMZql279r+74YV
hdfvDetv3/9Lw6rhgLEwuuDu1+6Yyl8bVpVOVTQMEJ3qXdXy19kiocFhhYfo9H7ucNj9dbaInEjg
Ee6K5T/QxX9Duwb64Pez5d9/9D/Onl96EBwSesqEg+qVoqrTjgvpoNrKWO1iVgmSyb06rtjoMOiz
Ulv4GJgexsyaIF8aGjbiYZ/ODrU0s1jB+IKvwaUrhB+LatcPS3sbap5fPPDgGPkGwjTmeQTcHeKA
Q8Hm7+jro6kmHl5jt+8+DbQqBQIELVqrDFnBdT6hj7GEx6jfkGVDiA6OQyJIY+Y2d/P0EO2qCqvk
hcmXGt7webOV4ZOwJ8ni/txAQUbDEfuA/lcZIaHTZiDJFEqfdizI01SvlskugtSxad4zWl2130J2
YNk+BXctQlPd15H67NHd9pPPyEz+1u82usQtpvMcXwm25CnqmJJPFhbNdR9funMY3bLuAi/Oai/E
lcq4SD3yrSPmjbmNcWKd3abW70Ssk9G0RsirvJbhBa7ZapQ9M93Ux6C2GUbR8D1nyDVKm+eztJN2
C2l9dGAPzB+FI4b5EWKDu2w+cnvE6A390svvbWO6RY0N1+1V/MoZbAcUuHmPzi++yYUL2zkydXIf
1omO8K4HdHysY92Pm28ksqlyJMBQJ2SeLghVwqEm1NEvP5tLstoK22wdvkwHgmhO/ESGjd7HOhLG
oA7XLCDNN7G15iEfKtYgr5a11vbsqnIc6hk1s8jTlhy83IVZAKmK/x5TN2PCti5IjZftnqR4r/yM
yEYzTwFontI86fmpI35yIabRhyBsgEpTXWE51OMmxp2rH0DYsFPT8B2DOLQH2KMoSyC4N6CpX1mx
1U4T4cL0dAPNiB2HwIJBWPtm9hpGJMx9hqwOQ0dSbcTYSuT08rZqVqrT7RLHqByt8bLr8sEP0KvP
wFzpkGC82r2bvTeFl29aR/LuBuPAQamC7crmIcqmidCjaZV74VZ/NR7kzXTRHdzZysN8YnICc0Bd
N7eFxoAH7qoZvIn01wC5FFQFxbzF5K1lu+RZOwLAxus971tvONdvZfDEcghwrf1Ze71CIeGpu6h2
if9c39E5ttFmq+CDAUgTbVuOuV36ylKvvLtBo60s7Ka0PM7oe5q6cBL2qql2gm4Yacew241+dAxO
y8/yEz3gGWadQKsIdHobn/m/ovrmV+WHjCQJIOM9oE1/4KhbJ7IXZG4j+u2eb5ARylXHac39ZK6Q
jjbvM+Jr2N2W5GWLHd7EFwUeufaJp84xmQdo2i7Rn3EENIzSv3UfOf72sbjwqo+1S4o8GbPsCnyF
XMBhrW3AOkjs5Ff6gVN+R4wbjeaHcVNu1r71+2f+cH6tr6NGApCrfkTb5DF2K68MnfAl25Jt6bCr
NjbCucZO8DFjb+tIebIxhIfQRPDBTWsjZrdPiNZDLX4oxjq3XpvEwxycDGiE7Oy7+lYCEjFb2zgH
x+hROxNUHwQwngA0dGwn1ljJrfgzVTeYaTHWkiiaIhynhfbGXfSNq3hm1uXjZQ8cjW4WOAlPWo/6
6ijaAEC3yuYeQ4WFy0FSVa9LzAHbhv4xdEX/nlP7GLqwTEKnPPGjOOEz5XPpE7LpVhtj9cLwbp1d
GAGwb9nFLmmTqwKhHjGpyA4u2YEM1LXO49fcZQ/jnpti1b6EN8sjvIvv7JkP7jIUaezj7Ssgedt8
iWiKIQl71bjlQV3ujA1CAuiJyaXz5NWybu4YlW/0ZW7qUvmvODQA6xG2HNlydrgD47Cl1LY9/VBP
R+l27ICX2ALFPtlm22mLwCqbTwAWzNSNN4rHIg95Xr1JqA+ZtTF2adJL6nU8u0pHfC2ew2Gt975o
PMX5O3GXtmi4neDxa5oe9LUo+7V/D4guNhi9nTK5xeMXGbkGUPHqsfX1wq8/pGSVHBjm4Q5YRcNB
YsozXnV297Tck5t/jgaMk2w3U9Eh7syhi1YIzGS/T1Au76LkHfc7ZSsmndxmm5MPjDoLsrAcScQO
z4IeU6PCqq0T1x1Ul44YW3cQveVSRDYZhgNPGDss7K1FjOx9uQ2T5pmSHpu17ENLLypPXNUu2beM
trKLLH9kF/TdasbC5j278ThPAZdoCC1Dr2W8NoR3lWiV24Gn/+jyPZQNmbSG2x0Z2goeAlAFsWIN
qL6hIUOOrZxHMDpQCBID3ViUOHyyXEekF+PFpsFigncY6kvD4/RTk23c6rxxEGm9+to96pp3v3N8
aVy1pSPs1UN16fFaIIrUgPcPXrGsyi9+yXPitmLwFlu+zINJW4tOeRatzewQyjzu4+baJaCwXsJq
q/bnZmSlggbF5UqtY1dE7XBckl0CPhpZuYPSvM8uwqY7sLa/Af2hQhHY87Ff+irXBqIfA/WBLe5n
gt6Tb92QtxySymqUPkii7eRdfEpCriFYNQ7CChLhzCO1TtDs4x/Ra17ayEZ4FC+bILlm47VsHxRr
1VMo74v6n23nsHQJiwRkP8jn/32H87udnLryt+//qySm4FWI0uPvvZv9GHf8WRJj59CZpTBnYSb+
e0ksqjg1LGhcfzjKfymJ1f8hPcjEHqj8qZX7GyWx+gdo61dz3n2H8+tL51/6ddyS5God6kNQsyi4
O7xWUkS86zyalzRhmZOrp6FjcinH0WaaA+6EXjjMUnYIo5T6IQmfloIrsR4GJh8pgxKh56YumxRf
dvqoNCw/Vb4PELLeOel9VZ1MRNwtQsPDGwOMu8RB4miGcKlHnNS1eNbSuz6KqlENlnMSis+CYLjA
7TTYDw2m6JJOvQrTJ1KmVpqFqm5JEtDSKRgFMRBPTdXvc0sQnLC1kN20w08ik41RiBug+ptCVzdS
x7DAnICJZmgWsv65ooEPwu6nntRtLDfHsMcIZT6F/YwGNhrQV3FS9PHsxkLoT9nilBnxHHmzuUeU
lENr6wHKVa3wJQB7TIzASjOrylh+p9sIJUpVC1uCOoBlaNCIF149G4ogd4ag2peAXlIad00Yz7Wg
eUFZuzTAz60Se6UQbSLhNY0g33Maa3fSa7ATwd3AOHUEpeDZ1xvrSG0vWb4TB4tRccfGQ0feELl5
8SYbKGHbzJfl4Fml0650AD9W6wwi3XudUktKEzo6mIRY1mIrsyeC5UuESSMNNokhPpMCL017kEvy
RlUlKG3hIdLi7ZTxk4w9dP5qoFA1H+VUgzBZC44+fqTI4fqGP6RQI/TmSxOI+zEh23qBfX/fpvtd
NtPB1POqjIzXpGPsjpg4QtHBoCOo3alUv6aUHX8DI6DS9JdGblwxz4+RgsElPIdEZYh1cebP7Qdj
/oob0y5RXsciWFwEhzexMxEaat+aWR5IWETDU9wa5Wb2wt4kGbruA08TvqXAtKEf+y0zDrGONoZQ
/6gLp/f0+ocSMw6kbROFqCfD3SAGj9k9zLrEVBrTNsyLKyrA30plrYvx21hGH0WSsbpnDhbSUBXp
RjGeehnKOq8uoOonwc3VaI+MGXWEVewdYY7epTTb1lkFnahGbSI4msw50EknRrFrkYZLyi69FK9L
EJrLIvgd3oaqpoZBf94y1q+za6Shjmopm6LCxnblKKx58vGUysNLG5IkZ1hOqZy7KHV1Yl8meTi3
sMFExvhB/S1M4qHrze+AVcasVhAdoTc1IcNL2jJIUUMjoKFCKYUJcVI+kpTwbTZzctS8CUX8U48+
q+ujPuDOaHO/SA10FviISfqc4fLDcU5ESi4aG9JL7NCMd1Vr7sdUX0vUCaOQbaJRZ5Olho9Cs2yL
dHETGfI53cascTAZcKI/czCTxEsmAJVJPxfKR6XS3AW1e9gufgX7vmjYWaHlB8tuFyyUE9A4ZrMS
hUfiudbtgkyq+c4Kk8rprQul06Sj7KzFfRdZflqBe+H1CItMhDZNJY4SeR43LN4JETezc1CLnjoQ
Hh32H4VkPdTthJAp/MgLzZsqUj3VGmxPzH5aEl/MFklHWrfWVlDMt0YL7/s6MlnY/qLRdOpW8nqt
OgvaA4TldTJAGVzirSmdk7bD/EFiOuAxfAsaIQ+DV+fmMZEMWPhS4vYR2KoWgE/QustAaUUTiCrY
hWkBaUdzkpxi1OhKllX52RKTFzNmKRpL+VfQSqckED5TpE7D/S2ycrcV5H0SJed2kH4QcGYAvfA1
Z3aVCK5ChaIUqqfcqeWDsR+sxZ2jTLKtafaY+6wGZbiK1tDTUCx2zw0i1/o1IJSFJJ9gHS90gpjR
2jhymGl/Jp3MJS8BE6EoDFLP0FmPWzrKFxBIyuABBH1OpOoRyY1XpLizBRzLcfvdDr0f5/IalOVP
ye1CsNKmq1WYyzgUNLlxKv2+0CxjbBSqxf5zYCwz08E3jXbIFXQ7aTBdVOEGkdQOF/Rw+kbNGQow
F8ll7CO54TWS+IQkprUb876hqkusM1//3LkgjjKMcPflPNp4xP//RciCcO/f54L/4fv/LIKwtFky
Aj8JO+u/kAd/FkH6/xCPw+8pEHf+pXH5dS6I385AVwPLFCPdX3NB9X8s/a5vAc38hxVO+js7J2q8
3+aCv7/0+9d/mQsifSOWKxZiX6glA6iJVuxGOaAFGePoLRMG60cx9V1MZMNqBGpXYpQRJkYuTc5Q
6dyo3wlqQzG98phNGN0M5lGd6IemiWclAJe5eBGR0y50aMLwJODDlKCmEz7fSk/W9CwoOKwm8aHm
9lXG2jbE2U3Ng9q+9PCuRlEFNPjeyQdZFQ7J8qJgRmMZDXetghxpzitr0ei30frFleXJQokfl9oI
TdocHcyYpZVwDblFzAnZNqRQInHYEWeWb2StU6a6o8IEiNVLC5pHB8eQlTxrVGSH0RPPxdUii1tl
+lriY92h4mReWmfEt43hM1kLbOKsnYmkO0IHYZarNgUFyNY9iG+6gJZHjfzewjI+GqcW7nsy3Awq
H3VpyCDc6UipURoigsEcoOufk47uOrJrNV8HtcBe+RqHTxqBhlD1CQ3IacqHn6UcMX5BrZAP+XIU
yI8lcURG1ULq10ozFSfig+GvsCcV08ZWrOJVzOIOiw8ziAyWmbLVp0dh+KzkB1X7ysCgzYtkh82X
hK2uRXoY3HMUwncBLKUVJF7T+aRreiHEFknvnRjuYyWdDPFFNJ+NEnRGhIFqZF7aUFEKH4Qhxt2A
ZnfiPdFIKygwiEGwGx46/RHBnj1XgJKywUkiDMcBMm0uM3HEV0GOXZZHJE8urNlrUjCraF9hymyq
1gkK6xK0Pxl56wsLLmpYmNAXKSIxvXiPscsJxgAo57mdQjsKNikbz3lSnIFBUjg4xcgwZ4BIWuB1
y9t1lpibmU3URI7BaGRET196xdWKky6d6vhLnBXegBEsePyTqmcB/IFV1swXhF1kTc6YoafnfTIk
nCaNkwS6YxmfoAuwO5IMLT5Ky0Nc7sLmbe4esgzkxyYfD+n0Fk8eRHHLQB1zTyViXmcxa0zRqwSD
r9W3pD+aMpVOX/tLzb/D3DU1PYPNJ6r4tYJFZuF8b5mCGxruuu5Qpy8mCSpFhnshI6m+fUuliTsU
vXXzJY/3vvclRKLCJu2u5WZoN/SvWabaavUYItqNTkk8rZbhmwFdxrSjCfbLwFCHgISIwlybPwfS
kqaUPL3PPjko8lYTZszrJxM0VLEjTzSW5nXb/rDqbNu9EuwbuhJV8K3WlfsboWy22MW2jslkkDtX
5p7V9GuoPCVI4KTmg53rSkhgbzZ2RSBfhqxJEM5CPblDtS/6DyP6KhVytCNocT8m5bUsXrDYGcqT
AMs0GR+s4luI9iYvslkaR8PgMSfXmcWqPE5rCzEYXxGbtxFIct8epGBbTAeqELztq5LhIXlQQ+1N
wnMyXxLVpPP4KlBqZ7GrmUcQ0Q7p7U/dslOlpyr9IgeqySS6iO/QQvFRgkmhRlTVBwEIZpldEQes
EfWTJ/MTzq09tD9i7jf1c5/wYWf6Pl84+hEzTdGrmJCn2hCQN5ZuOI1vJqCtbLI+hmV2E2E4xFW5
7Mg3Ri6zoIvW5gw9co1BdfiEuUShMpXnhnsnQfY71d0nRqwL4aUnIcyOSqoHvJXaJ0tQArnMkQ0w
/GFzWo5Fqzx0E9hPkYpdc/o8uWkjqn+x84qhtAdJO01U+FXz2VncU7HJ05fYFHPuMfc2U32Tx5z3
NldpXUazOGh10cO6bD+ncejPkcU0sCWehyxL6rmBtW9tHKZg2I4W91p2nBOS+vApB0r8EnBgWADn
05CEoHpeiwt2hZQR7SQd8ibd3gu/IZUPCr8n3cufQ5R+ZlSAAh2SLs6rLkAu03Dj95VdaB+9HB8g
ePPYvy3Ds66HKJPLddowQ1ZVtBIqKghgUCjQ+in0IibkzecwC+484R2LSjuSFy8QUqDJGcGQAcBZ
YxvrR5FLSh0+ikByFrOHI32T8NdkpF962kwYJ86ZjTZF1VboB19MkxcrYa6YcXlZ7c8iqCtjARGq
xVn4z54uUdIqHD7smE1N/S+FFSvQfy+sGNH8/v1/FlYmsYSUQPcgijvY49fREth3In8UzqY7KeDX
bSuGSV7Jf5AHU1WxGWYR+ydg5O9UVZIi/x5u8dsLt3iBv5ZVdYXWSNOq1q8gzVga2XzFgOnBXEWg
klP0jSEmYtLbxUetYOm6y8eHJDpmLru/aERCfGabqt9aNmRI5RnAA1O9O/tZjFHrP7TlmeY+wC74
gxUwuuXvya3YmKMj4hCAheMFPH4VP5Ae4+gAFFl5uYNqk8fgjebppYffBH2nt0fI6Kx6bvVq2VS3
Yo/uZo+iQTFXrH779/m9fWhepT3jHtlZNulRsFbdPvdnQEJraZ+gg6eC0O/7rQwh4Gpm6C/T+/rj
qW5Ond2Sf5X7uriOrwzJc3RtuBGwgEz40dAa2pBP82v1VjrFch6KU7KXL9ojeXxd8VInh2WjSV/o
J53lizm9BqX1oOFM80VCrNyRI3of4hiCn34wwveeJV26bfXdbOe5k53DY6M9MMS6RL03b3vY3PT4
5oHHMbhk/qfykGeoNC+Hio24dUCkM2ZnbVcwDAeJAK6PZ+Qunj/0N/WD5G47+NBIyvETACKOOW9K
bVdz1mLdXnBIsA/x5cuIAds8AUpOvrJ7VuBaAeHYPVduvJP22fkjOb+1R+MFTycbPtDiVrhWveCS
v7dPoQ/DVb1Y9UswZzaT6iyRXUbY0wsfz+YwOOFDegRfd0gv9HGu3H1JtxMjo/X4kIXEB9lmcJYB
QGZruCrTwnYNtebEf9E9cts2P4TekQXbfOYcWRPstLtW9va6jdaHwEMqvqpXb6HfbN7ujvF29aJv
Bf2T9UafbYEYKGDTTTvPnjXrsREOGbYPdaszYgRUUZD+RJSeaccPvB1y4aXGblxPTqKCQaBc2I3V
dvxAET/+NPvJbdcgtD2c+27tBzZpgq/GOTtYZz50NvBesY+AxVJD+JRbnrkefUCR2ezBuQKmC+fQ
oe12xnZ950wbOGhW6MDt5qfdGNv0Bqk6FF7VQXfG+Y0PnZ09fI2Lchvbc9kes32y0T6z8pSaNpVx
+aQx9XvJ9uETyZMCTjEqIiDpa06yYq9K7Fft8EfUL9oN9uNL84LcbbTr9fBZgJ64zBfBZZ/mJ49L
6sksbxpjcua5XJ+IOgArbi2OgRBKde7g7FXsW7vopnqWXyCC2vNvf2Ij02c7Q9K2Do/zD+0LeDWc
oaTVIKxYx0cFZTADl12XPBzqIzcktLKTi2eQ3KXj+CCxFafvP8kXGYylaYuzDXXgDM8e7ZNwQgRH
S/OkuYHX7Et5i8XrsXH6tTHUq/SoTIA3VhmeqOlNR33QYbu1lVO2Z2ciR1tlt3gVgQSEGxY6MMva
8aKZpDfWOqvpYT6HxrqbPxAMd2sOyVZ70Pg80MsV2/dHlRjmFaC1DSB9zZbkTUOeZ38ZZZtK7/9x
d2bNbVtr1v5FSAHYADZwSxKcB1ETJd2gLMnCPM/49d+D9HEfO65KV77LVHUnJ7YlkxS5h/Wu9azr
A9LsobzwFNIj7Tww15ga15gzvo0f/KhONBtGKg+HXlWmWQvEdK1wPaY+3wh5BvILzczaTTv1ydkh
u4rPak00Ev0bzkO0jBREuDur2GSY4gnSzTkFZ2W3j0M/LgLsukwW+/BgrRgp8QnhzVOf9WfVRUim
W2OkY6O717TthLcio9jqku/Rovei2HApmJQ7wRrD5SPAzsY4sFlH3i5vxkUVLVUAHT09EPcqNx/U
W7nlttH7qyw7h3KHKJi/mEyey7X+gtoCKqUal7RpeFvz1Oz1O4t10Oe/5tmon7+CtZYmCUbvNF4M
4dbL5sHCLX54L9aIW9/DBWTOpf6UDBeoa+60GXjdUFmzrbECOvHQsN84LjeANr0Exlo+8felIeXa
5DOmMwW2XCDkU38HbqUezlGFzkyLh0NRznAxWDkWeCcQH4cr0V5D+xz1YTVc1QvT3FbcK9/5N//H
N/SPGX8bBSF3pKQrtLvFcB2u/Ct90d5ArE4bdVfG6/wlfeER8Ov1mjIwmwTtMuRINe74L29bYDsZ
twHxRdz/6pKKXu+Y3KyAkpPJwYnhtM8wcDC29oS1V0XhEtyyP2vs3V2+St7zaKXf6TvvWGyNR/2T
H2oSLcfKBXqjfK+g6AwLXPacFdX8ZNMJl95ZoQtWhqIm/VF7w5XiDG6u0DBRYt2EivJUv8i37Gsw
F9rGRiidJ7vDuLRRPwj9VuuQ9yosoDd5stCVSb+Di/9ArSD+d+R/k7mgBFK8l5sCz9A1eeDitg1d
ho6ha4d0qn3NFxKNLJyEftW+0GjhrY1dt+gOabmILlAEiZnh2swW7pkiSrI/dAvMydeYPx/yTYdY
sq7ytIyP2t5oWFCSNf9kyt5/8Cjx7ztvNGEjYBDgL07ceLhHvhn6ZymfaNMsluULQxfSGsHoAh8I
+0NmP/DLvnFfIVzroOeJjTNtHrcD+QbQ8BV+T0b6a3hbPIuWArxs2XnELz5nFw4/aM9l/uyzjmns
OUQKyBcU9x6/Q108EqnJ22PNowBYuzBP+oXWATlumanwIlv+Kj4a9V6Qb2oimsCuvCGdJ/Mt+hrC
nfPEZV688V7z783qyBoEZgzzkK0+V/0baNdaDxfqcGZlavaFu+GdGC9pw1zZdzMd2H5o+ainx/gY
7qyH7MtJCFdv8mmgfI4W4nDX9g84jnT5xKvXVT6UQxf5gm0XBKSymFjpuCJxmoepSRrKs+iI2DbM
0JUNFrngsQSEnB0HEJNGcu9RLlst78wI2+VLh4h8z2kN13JywziQ3GpSHbBvM8ptF22/953v+s62
v1PCyAEPotpMI8tbGmkkzlUb+nt1je+Kc7uz1v1OP2YuLRxusfGxuLDx4BrDZ7uEB1C1z6q6FmLj
fBMwdu+mDSzeej1enCcxuAn5MYjW6ms7rJtTzscuO1eF75Zzsw3E93t1Z13iR8aeOS1l4wYfaoeZ
TneTJ+5/++BOxyfk6I8wA2jRStKVzmkJDwX3KaXDm+Hfl/wUygpwMqHdZYN1MAKyI1hpusdsoHbh
zlZeqC9dxLSR6Cm5ypg4TrAc6gSlipkf1iaNHp+VOseczzWOiO61qN8YTgzeN+rImEpJYkMfPuYk
9bt+iiqNZEZEd8q7wrq+yGfvV/cc9s8a+szkA957aH0+jw9BA53gYkXbYj2eu0v2aX+9qWBBq52+
0xipdZJ5QnRmHGaay7oG5UPoOKLfdKgWuZov1eg6Tjh+gjszOEvns2D25R1tzCIKPZPkXdRrqNBp
tDe1m3G2w4vAou6s/OpgDNDlID9TfsSO3N97e/PFaReh/WBcy+JZjmfdHxbC+Zapd56xDquFTYOM
2Ck4tn15bfzPEiGflhNlZ+U0OK4dlaHrIi/2ottRLTdLmNYSljT2I6XfjchzNDMPKRxYLGjsI2iT
4xHPSzFsuhCni6AH7gyoCHu3evNuirXWKF0BQjgvJx0h9/lljnBV5Jf/+WfJfHBnX4vjbMU4yQVH
ujWwqP7L3uQMdYJDzrE3JZHgUob94V1zEu9syS314Zg5KJLTluPhoLyS0JobsKfAv5qMyEpGcOIJ
T1dZ3fpb8hT330PqEYa1zA9gDSXmyCy9ZYsbU3M32hKhakM3UBbda/iunzWTfA7FbKwiVKpHcDmC
k6x3w1pcyGzzx+SxJ96d8063DrzPqnteG87oe8b8Ls0GIsSrFIxbTLdHMgAZjdtBSu+rPi/bH7he
tPzeHv/Nl3UDD4ihatyQgWaK/4MJbVsal9pf3NG/f/1/Luu2BthPcu+2BIMQVTO5lP9nCsJv/WeQ
AXiJb/hjAsLcxLYZcDCx+B0FSJIXDIYQZID5xz+CH8ED/csExJ4ftimAhDJo0Sk/+PWqbvkF5AIl
JI5In3ydlnP1LCDdpGHeDdO2Ki+FkT2qDBUoxV2p8YT5bNBego4rZS7Hb/YoVU5s1yIoryqVF16F
D3c2lmwdrfiUZeNW4On7OF6PPpef6cuqUTmzUnHrHOqI3YwETryOb0E4UlDZAjwlCMj6lrj1fH3h
5awWcdwvM+J08wxhUjQ31eSeJp+FlU8F7gA8u41VPpYZUJ20j/S9GE8Z5+I4Tx5FyVJvVbj3qEVo
dcAeiAAZpUROS3oRp3WCJOtX6jPsz1NKfse2mYXGGluc7uoxdVTe68Szl+DiIxVsNGvRJDr67FmY
ASEnXe5W7ZfZv5Tp5PaE12rgOT4Lz1RZTFngzQAYs0lqmuEVdscxLN4cvBB1JfcKM2Q9oMyHhSvd
JlqxjzmDejDnWEk8Klkk3lUjI1UTLqAJUo2CU9bHxuU0awcwhVmoh3LIsT3LQ+wXh0zR3g0GMbkm
78z5xxkLrDKYJrGrtVT7NMMHKCFyGOomMDFpTCdDg6zYT4SmEw46U76ZUrEPROqfYGk/gBByC9qK
o/nAE6iXSYuxphmHHDlwrGE4VzgVaYewGFTr7JJRlPMTpqiotV1dtPhagRtl0bIJ6jM/0sS0ts6o
I14Hj1XUfQ+gTqkDJ7taNY9MdC+6Vl9gY37W1AYX/MhyFYdRVkFI5thPCY6l1osGhTnIOSawus6u
CdvcFSJ3nYHDRm+dcmiFQRHf+Xnk+qgbZku9lOStkGGXmFvTS7NaKPn3qB7XCjd3WLMIUH+aIzat
4zyqHrMxxVZIHemPVZFgoQ+2vmx2MG+XwhdHNTSflZ6am1w9ZT7dgom+HILxyepxIYtspRvtEy3H
4KdwbrfRY2CP7iTHpS6IGHgmWNes4rvCJg8057EGtunE+i4vp2039G7Hm7RvP7MmOYRYQfriheTU
rVV7MIaTG2oE3TR/5xctUA254vs+yYjzFHgUD59jNXhPvRlf8rSFeIfhvD+Hqv3omDeCWoLA1BXo
0VqJ+vcQ4LyrCutNUbOCYgJroU7DLq74+bXagdf/OpUaNgLiM1mE/ai7jbSizikJf6IfUQMAwQoh
JG5dTptd/jFlE4zJ6ZOnCQCI+OncwaaWw7HJrEdl+tRm060VPk0jLDBy6HIc1JUNAaet/SWuFD5P
Ajtyem7m/iDlyeR9aie9a2bNpdSNpT7RlTzbeziA/Xsn9TNAz/izN5PSGUbgLOZ/k+CBT89O88se
9fvX/xCUnT9AR8zfWrMtk4Id9oEfk3oH3B6hUEOaYg7y/IqcIDOq6dKQdNALKgz+O6k3/xCWRIam
ZFmdYRT/aFLPRvTXferXhy7+kg5VE1nnUVMMW8VXIJjnzdGsOZPp7ELdl2iyR96URz8PSUgnBhcu
Vle65/G/Bt6wn0i8ty1qjTVYRydlEJio3X2O595P3wsyyxZnXWF4N5vBVlwoa1hzV+Ke26x9DdRG
3fWwSF2b8p2pjHHijRsrnxtuWn+ZBdnZRB3L/GbT5BkzG86wIjg6FaTbJss2jZ9fU3L+gaZu6iB5
D6L8XJr2A3MDgkSpOEDGx2A2F6KkghN+tza91C3zVw8bes4prxy2ZUnKlHIbPFoTyzPudyPg8jMf
47WlqImFk+uxsIJnTXDTimht6OW5zILPghtSpRLEVmgKmsTIEprfG1391JXcgQhzQK5ZKlp4MAXs
+fKrwtvXmRxaaYmAjIbwGOAMtQvoUjTBtc4BphWXnBQRgzplg+QOF2q93I3gnKQ1uTz5vjG31mAb
d1TNLwtNeSw5sLbpN6kibLbKi+p1xXJq4/d8xPWgIVgQDYzQ95MiPXmpduOcshKRcK4TKCkD26Is
uuU4FN8GtHzPyz/yWEA+4nbtB9GmD9OXyKHsoNa4jtG0NanLrmebhXlA97obx9UyRcKKy+ygIdrP
9cNZdTPM8YpJ0VXH4uJTt0Y5h0pDWa4ConvKBcVkAI+LpDgVplyqAcpkkNnPmUWCizuYHXKabg1r
X0f42QZv37Lv27hQ/VYeBjX8IMt8IYa3T5qKcIXWvEJT3ISttvJCFOuqwRrIPmMEZAXSSX2a4Jwr
zbhP6hGcCLxFTfRvLW8aqspABbKl4VKIDpkmD1GgHvpeeRnNZu+k1TWrs5tT9owI2WPQk3TzxQw+
AoEklDPdK6s1nfO46Ss3QcmMZvkL1JpvdIdWSVZq6q0glCOum22KImKUm76Xy3r01sR+1zpNo3lj
8C65m1rtPisHLP+pXI96d2JxP6uZfR6CcFWo6D15vq05VWTl14A5bOKKQnq138TTc9LQJxs+T6O5
HJz+KIp1QwwDBA7bdnNsxmYdlJI/XifrWKl3JjOehqE/ImxPnauGoDxk3slp6r3q+ZepvCuNYG/T
lxumuFY6ZZ91/roD1Nna3/Aok2Oz9qLp16kf7phekQT7FurojVOLLZYkhSxefRS3vKXG1R4fDHIL
mULoFZNGNiG0+/qdLIdTEMXLf/NeA7tMMzWH5hnJIs7t5G/2Giitf3GF/ckI+vXrf+w1DC+5iJhc
Y9hWfp5eUoFgUY6jCvV/EQU/bkTmH9TWMLr8UaaGnf6nrCgzT8Kn7F+CYaT4R9PL329EGON/euJ/
3WlMz2xiLgkkrqR+ygeEpTTR6XiWNHYpZCySi25z/q7D74D3Fzpu5wjTUukzZsun1YTVPcXhUGQS
Z484yz5aC5I3yiA4AItl04t9ZNdfZvQaMp6bIEjymcA4y+0mv+qafujKmkEhdtuEm5RhR+9OIh/Y
Tu4dY3pV0K6mTN+IMCHxX5bgNHsNQG0LDYYP1LKzxzfLTiHntPvUr8i7A/fEUlBF8EaUx8DAvQRs
tqe47Ls+6vCGzHUswkUKN0dlCwss7UNlzlezSFvaYZywBvlgnEkzVo2b4bj3WOrazDp7Hd8n8nc9
H3S6sSo6ckRQH420vHFkzBc+sLGSirS55SdbqqwYXh4dW7/amGI4+WigRbTrksce20eOUUd19l6f
ktlhJwbKkMeD62V0y3zSkrpSPSzxevQQmgHIoGjVaExwxpHpcUvOpzXxSqjOLeySXdjZR13hFY2A
MKVxtdV9cE1ZfSsH/ZspiiXsREYChv0WKbHrGYFbZRZd90q5hOXzamvo3r21y3xlqfXdIWtRiQts
Rj70bPZBMV7U0eQFPERxsKNOiVYxzvWe9aF5YhOkoGBy+AmJmV2nKmRyIlE1qbgDEc91rd8o+bQv
Z2utbw8PZlhTXhyF6bIy9GdnGrJVo4KvjEwse/WAYm/DB/Bt6yVVCP8ZqPQ8gy3A3UVaWnedWtPd
Fp2yjqcbtjetf/fUonQTHUmZYhmznk4eh6ASiqKXw/bXnaXEpGTX/sGpUI15zlWagAaPk4Me5eRQ
y3bfUMVRymIXjv6zEqcPVksKrvXv9Vy/po2F0yd9NvD30un5L14cEU2oe3QsVaWUCxvr3y+Ocg7E
/3IQ//3rf4hF+h/z6qfS9PBn3ZfGGf+HWATBhcO0xU997vCC1f1fwYjTNqUFOv0wpjaDY3hA/10e
gbpAlBGcoG2ctv8I0yJMFtpfa2B+eehyPvL/7O2o8kF1OA3KLZcFnFMPKmcGTxdno31zGvQa5VYY
zqpSaYLMNhYT9LF/C9R6qQVPLVJOCozTObQTcZgCCWJulk4fVfLnIGgOTkDSdqrd0oRiYm47nSln
p7h6n61DjaMX9icLwojBIZ2kiiDHZtD9G77oNu78msS9brp1NQHPZSpH4zb+4pUJyDuJcba2jE8G
wfAegWfwDRyRo7ekdLXM1rrFn/OnWzmBmGkh2kHbcnoPw9abDjQjShFMlZ3QvtqhWFMv/1Dhzw2p
rvCjLaDv+4R5psKCzx1kbpCmq0krT6oGcy4fHiiecXV1PGh4sAyu5K0jmSpLrtulsyGVxnjt5M+I
EcmUYyC2ERkb5JF1GVw0em48R+xqXjhWp9WAxyHRCepmDIciZhWwlHQK0kKqBxIOXR2lvD7/bcjp
5KQkGExn22Q0D3Zo5SL5GGudS3myMIf+wxzt+zwFMEo2QMdm1iTduZ+MrSnOAc3DI8HqwFCWRqZz
YqTV0vpWgkdNVAoC4l2gyl2s0U5FKY5GuW0+lNukLs8mnAQyZXuDKwIoldHmB+D4PqZqLDXqbSSg
bCks8AhpEWYxWY+blsOwxsq/KJuZe5B3qyACR0mGxSvxZwDhoUR+rTI0HliVstE5yMJ6bah9QM2N
VmVYU+WoccYMabGiqdhs1oqVXwOKeKXubepGXHKIMaFHhajNkM2Gq+xwETAoJy3mF02HRYo5l6uD
1ywtVAlV3Ov197Elyu2b66AlEgNEACFt7fnP8IM1noGWad+G+L6DdMVpd5PBZC1ntnHnHRTpndKg
fo3CkGF6DtClzd5T2zsr0/gQVLAiYn+8Q0ta5NZIWXr1YgAdZwDI6LP/dND6TD1gPUaYCiiBJt5p
zC1dTrCxtOJEBucwanJhcr41ZLnV4k+ZPdRBvjdFs5E0cJgVEG/8Jlq0wtW+mRhLpUZBuzxbk3Oq
SLpiZBWSLljAANw7XZ1qUCt4yvNqJ8EbdfLRDwmgY2J1LMrbOygxIr9zMIEPdrnUynSTRC0N9sbK
SGmCszloE7oeOTFwxUZ9AzTos+tgic9vM1SntV77oGXqlW2U9upXd4V8mxoS8SlHIz6HbS3PVXOR
+IEV6lGHnLYy2ATxGD8X0ObsAE+J+j5gDREtwzQLVTPnWcRS/Qh6al2i4tNWgZM58OIU+nBvlfot
JRWvj8aloWoPMtBaZxBeFIea/FAV9LAmcmjkng6zGIKlxtTIpKyFK89xTIOVsMJ1qmYUsqIX68yl
epk+5/zbEEc4rC5Y6Ctf41cfBQedVrxWCaaq/Htu8PBI+C3CGKcQXpNpAnVIDMrSd039FFmcq4r6
sUHJVkw+sVG4avN+nUMVDAD8ivDffN2AHoMJUQd5Jg3KEtB3/ua6AS7mt/HLb1//47oxt6dpum5Y
UjW4dP80fpHOH8JA66JU0fhPe/OP+8ZcxsQOLNkvdcHv/nTfoIxJEi2yqaZQTYvgzD+6b5i/sWn+
8sx5Yr9sqCmlClIZpq2M0Tl0Z2tiw+0zEnB9A20rRSzJvqsUrCGOXAUN6imBCp9zqdLQZYAZQhMe
lBMbjlW1dAwAENpdxodQTRlsoALLJHyIct0tcC+3ZuwG6M2dD9/ZHi8+ydDMGh/brNh2bXnx+RZ+
7yydRt0rTeGOJP5aMz9zZAfAXS7TkEVBQEwxb2MLHsMH8ErCa5HRH9A7yUtRQiM2+Ow5jflcEsrX
W1rn++FlHHy4LN9ambAvZtlKpt1Z+re0dW41GlBm0IPeE2mkKHEn7fjBM+YQ13vBXL3LacvszJPX
0khRTZJPSh7wqHCHhJqrmN5jydmgMdl2tZ4WBi4OlVFSKUe9MHVOZh+co6xBtP7Kio9awY2jvGYd
bHj7q8HW7pd4lxx/ZLMWjVTdLqU8e+lDcVYtQ1/RlHYc/GLVNfVdVAoglwkbYLzK5Gw6UfB1Fi3S
ezukj4oZfCq5f4f542wl5p5TyEs0wHIdlZsnnZ0wUqolSWDqZRmsSt1nyIO0naQMynPwNHa109hw
WjKTMsFFYziY+M3+IfazJyU373ScKVAnwud+OHu+/izmcHZQ567qD2s/LQ96Y74XNrz0mZ8OIEwB
wKGgt4DtCKe9V8qvEdp55IcrkL9nNYSPHmHR9G+ou/9qkjNReyl1nQEo64SYBe6/WXtonWcx+PU0
/9vX/3SaRxoxbGjOjGp/JjkDXQQKoENwRFj/Ty3Oj8XH/MNE4DelZf05Lp4nw/89zQvH0PlGxOaA
Z3HQ/wcUAIp2fjvN//LQ/yQ9/xSA04Zymmo4lNssqFcWs8ImOReSk/PIhBT+VNk6F5OdvRIiXnjQ
htU+vcQTe5svwcCinFod1BcPG04f+1dhlLeYLW2M003W+q9VWWB8sKYzgZL3BFO2P97Kngt5cTHJ
m4MSXIdjubb5xnHA0bfF4G3x+UVe9e0PLe93g6LzMQOj5YibJVLEcTgkmINH0sF914tjAPtp8JLm
A/jb0sbhlxcV0R5ISVZxUgXKAu0B+1EOH4St174X29vAp4fLzNM7btU72RoE6kDFBil5YOUoDJJC
Abn/+s5O6n1F9YV0bqK/7zDDUUhPVK44hgZNwvN4VYc4N+YMG0tDeylA2zo2VGbHhieckFczGKCF
f3Kd8HkryjoSDTQ+1koRH/wkXFkKBZTFO5A8iL3pM/MfPrVvfapx3xm3me0/BsRZF7X2hflKiUHC
OkwMOFrF5b01Xhiaf6/t4UPXxGUc411iSXcMlYcqrheh7BA+J7dus4ACV7yFjsaKo4h0KTx+Ymm0
4hyzrRVnkwOf1bDSdyO3qpKhXOgTQ87wYbVbBZhk5kEdGhu2lGZnMMuksoIW5+c0eKWYdFOPN9sz
8L9ZAHBC3DvlaSBbW+skdO1wNWTOLkyeiiLZjbrmNjinMmzremk+OlheNOaIqj2DxIgh2dqZ/MJR
AkvziTN6HNTq6dFMMLAM9D0g3NRaum3pn3cI4EfGeVQ/J8YrI/FgcEuTTM51pV/lkD9HKt0BsoVw
VV7R3JYDgGXQmVnUPHU6ZtzieQyIaDt08tV4EVTv2cjLI5PdS5km+8GIn/JO7EpYQwrJZSu6pA3H
z+mxB9k2AEZMHFoCyYyN2t0IpMEbgoNf9NfRy8jKvXWhc40VEj8G3gRTxIQdAEvXr3Y37XQL8m6g
LW3+frVt9iGJO60WtEDTCEponvuC5rt6IS+trq3GAK6G+hyZ+OkK+VUh82d0H/nJZzL2q7LDnmnk
zj4r+WZj+hziWvBkS6I741YYk7jEZ0aIG2AlfR7AFpzAcVNFfzIb5lV4EIN6pCHjue7H7cTggLz5
0YheLennrm9EX2FOhhIqprL6V4s97A7WDDBnJVT/b7HnrzEew/zr1//YHsQfukZJL60n5IN+3R4E
A1mczmg9Kn8lAJlfxR7VgeZrMLNF70Zc+rE9zEkeiu0lO87/kBj/yfZg6bP75xdIzF8e+l/EHkoo
LJpOmAJ51AlaKVEDvVyh1q442+wYs+wcPSfeKNA0+y3jniXnvUVlKEg1MZZRhjz6t1TXXvomdhtj
FhglgcY09ne2CoCtOSj6eYrjo5oo91MA9mNqOEA1ivfAgHEH6mWnWDsR+g8RurobZrb9NAGNhncU
xF23KkqVBqyR5YBqKh8xpI2CTed8Oj21RFOCVl8tqyHZWcGfJmyWjoTusN5yPafHCT7eMkzxaWas
m+bSY18UHNom4F85ANN4xqyNMM9uQfEtyVVoTcL1h3AzBBgHO/XOGcP32AMMNgpKSuVSC8NjHWur
DpJg5mx9cw52KghPSrisCpbcCO8CyJjlEL7ZTbUs63s/vWssrNkIKYwPosDe4F6CjmIzdfsy9P5Y
NP4yNyGphs0JJ87CgSVX+0+x9SximldFe7BaGC59I57YN2lmRgRR9gEwQp/enJx21xjQLWwaGAjf
G2tjRzc9RGvSvZxmobNSE1bvhqPWQtuqqSf3/YeAciojosSonOruKTCs4FiZeKtrw6fzrYWm2Bin
SsFFzRXWQ4oGbXy2acCrmLszymhWLbxhkM2bavxmjXOA4q6rIaWNvYr8nLltB8MrJmoLd4VqMtpU
qH3EgmTj1+2wserM9OPgq5D2fU0SoOq/a3AVKX+z2UhzhSzXuLf8b0Wk8Yqi1LfPEn9pk+BjVQFv
sNgKitQ9X24TxT+UmbmPFXMvi1NdwwSUbH+htvC0lAb38rkp53OEVWhzpPQ1nwDkxCgcBLRltja8
4V7N2UuTnJSuZupbdLmFiO5toty67+/GqNiHwbDNMos2ynFlqVy51Git1KrraGRlleGY8zc5EyXP
Rrk3J+WYc/wWo7xyHJ+btI9x3u3GOFtXFr9nWJhRX01Bpn5YNViqqvZBb1mxec9ZeQp1slwppnYO
h+LYwDcKFQTTCuaYQqILSkh+C3pKWcqMIkPCNn4aPkz+sC+wzhuO56KhoKTNnuUXr3xLu6uQOJGh
xmeFtoXUdKmZqtcjRT8eFXGpAdWQcayor9xFqOsoUO2UatdOzr6IMB1McOKwzxbwrQVHExkNb745
kxJSmkCSlVCji6OGJ9ibq1qdHoZRgkrCJI3NSwFjGYGq6SSNf8p91nEvycBy++Q/RiW4xE1xdTTv
PWsJwajmWcd61iGd+UZ/DPzsO3W9I/3a9s6npDdN/b1M1JOetrtYVR/qYlgqabGtmN11DXCqon2V
PcnVgnmNEc65VGfVK/y/ZuyHyNkLe3xXJ2PdW+2+hHMUNd1O0QdQBKr3CLf60ayKtZXXHFcKb5ea
VO4qyYsnOBI1GoDvSK4hZh8ceoypLDxwtjn6yls0ad8LJ/y0qeyV6mcN16obe0At9cpvkk2Lxknc
1vuazG6bpfVDaenbQrY7A8tcmQLPMSj4RflNhvbiFLzGnbMJwuJayPoKK2DZqIQwuvbQokwqyZeq
fXiY6eT0baKur/7selTcYlf6+6Y95oKaXOT0HCeD6tUbkQb71DZOFnHA0sw2JecLLUpcFZq/h42F
WjD8HdMlrON1q3y39GbjmeZGBtznY3rEunZg5NgpKQ8hzB1UdwZdsOnISYQHbLDIZtVObYhZqmFz
9NX1WDzUrbIruUZUEG9M6LNYCte5rX2LC9IjfOgdB24WACLJTMuoLIgC0VNd6J8RGHTRTK7uKdRD
tYukaIlYtpxu02edI8wotLVqPaWopSZr5GTTo1UOhHIcdeckRNQxaOcS949vYeYmyDQUcJPMgjYo
fo16u161adMankkrPxSCVb4DHKlz6QgzBGQfDcGvIYZyKzD5xYgfRSmDrQwcuJ7txSDfxSiDrkzC
1MOy14J5TUCHpIwmMt6cEZMKlysjFndOwjIYlhvHqF7mCdACdBqXH+8QFcQMEzzqtF2hS22SXKOj
cLrp+EcTcIJ2TlIDdgHKD+n77qNrdWw5t5qJbU3UxPOeiFqFRo/6CKoDo1BRh8teP1QE3av3Inzh
rSLKHGlpZ1GVOAY1OCgSrEPJjn2H+LGiwPHeN7jj5RiF2D7hCDELqfJjzy0wK8IjL9BSU+pr5FBt
bVEIInIYWaY8OhHtgun0YiEca9qnWZjHKFFXjDTg71BnoWnI0TMEjveLbVKFaHDVsq+EXrAZCX+L
xL+3K8H+QPEz44W4r9ZcFyEos6CRtvU0+8KcaBlnBN+bircQMTfnY+C1sAdQu6DbOAfrWzPhmqny
sbOobMvZakuLJQo7qkyrk2zFSrKCwrmctXYbbShl+mnrUKcYLvU4DC0UHGy7Q/0WAjFmGPuQ29Ty
GNWS0xlLJrOQaKdUbDXgHOjnPHkj0HiPMFFIdc88uCH6UHn0EEjNwKtTrQWpKQ0fs5XLQz3qb3UW
rJgYbExzPAV5tzchgeRGfTUHxfXo+Mvm/o7I4MPan5yKVst6eGkUlsUKrq8e9MVGs5xrC6lZegjT
fnDhkZ7DOHhmeLuLwULL0Tj8mw/qc+gdsZcjM8YS8fdTWflnOv5XHee3r/+vhowr8mec4/9OZdGQ
4SaRGsCD8hcPP90UdBc7zGMdU2JL+d9TOgXGKN3/nwqyUH+L26Mg//S8EaR/UZCxO1C+3FKx6Ofe
KQwMUnA6luCy8Ktt0GMIHAGGW3JXjM3DpIz3vsg2wrcvykRRaTQcKhXWTkfoM3HydQ881Y9o4uw7
mhPE2bfGz2iS1wHjedZW+0RY67o0P3WvJWhaYm8DXmvi89eBhPflsKDYkM6/LnwTjGOODDvVbUgX
oU6EXKbqE+Su59bU30yGdWXp7fT63lSjkx1rO48OGYtjTNChlbK1QoeJlUfFh6SCd7L115owntJi
pKPUckvQh6S7J2J8JmTJYnow4sfBp15nZJHV6uc2Ll3TqrZhv236/tSbLHQyXxdmc6onKMJeyEGI
BdmpsuesFW4QAUV56gpjUdilW2v1LicfqNNDaMXq2TSri8elWpHFOaaVNNPo5TPELrCSJz0DNR5U
2OHyj6a0q5VqQ9SeirlQwom+J2F39S0+ncjTTKtqXh1jXTuAYZV7J4zu9ODF48QSynGtEQmzNOtk
UObeB8DlYeyUA4NHvV01cI58lX4KrByDhzRHQSKoWis1lp00UOj8p3TIgKg5zkGn1r6w/V3qNxdF
NV7jTGw14b9Bp3IVK3bL8tXgyqQDrtUJLfZGz9UMLCCmH4xC5kCgWE5HUZbniItfmjjQnovk2Zqy
+7j3HrMsf83jYlvWTNKGEVEJ54qGnlXo/4+7M1ty3Mqy7K+01TvUmIe2rnoAARAc3Z2kjy8wHyIw
zzO+vheUGaUIKa2y8zXNJJk8wkmnk8C995yz99oygaRuNL9pODyWWcJAR+RbWZ4TDQeE8SRqy8mA
92fW8tGoWwYUnIHIGOVyTURY6wEDWWQ8Tkc3n0nRR2WRDCQqoKoeIvVRalgwC08Per5LBXZlCoVp
qxqA9sCoD5IIdTMywCjly4RS/nGa33qdcFEV1fsEoJkqSq9IQF06Jqoa8qclf+1bjrXLJCl+l/I/
vYhIMnItxJFSP90pkXBRx++9KuQkvDKv73OvTNNzLS3dXqqfUoy2EHjUnphfS7yJ40sv1qch5gzO
yKSnWpGn9FCW6qkUtm2F+aCYsHHX8fQSxhCECws4lNAetXA6m5x155gI4fBuLJA0zbi+azh/GWip
HKZCeTJyEIhpcbYaBdw+t0UX+j3v1BCXvpwUO/wrJ7GR/cDUP0ITpRUkJROjjjTRch2TQ5DeBeYH
gKinMoTCUNfck5M0yV7SincTGS3tfGtr9s0q7kTgMRLHZpj8YbZnKLLNQ9VTR4jgYr94McbPoC3u
isU4VEXw2Ki39VaE56MUsOPBAGE4wRhyaCIMF8SuTuFJkF+kJXHKWvi39pmZumrJqgaLRVKVf6Kr
ZGTJLvbrJvWXx//oJomMDej70GwCH/xrN0n8DQwxUwiklYYORZQRx49hg45Qn4kC+yWyRySWv0w6
ZR0vHAMHWReJepL/lW6SZvy1m/TLS19fxM+TTsapadvXnern7VGUb1Uc+Sl0MjJr/LgMvdYYfAhz
jCW7jDJcB+UPmcQgFXVVMdY68oSAmFwKIv61Ji9rNFsWkFYmKH7q0S37r5G4nPz7WB4W5anCDlt8
L3BHKtK3Ff4t+5CgfUT721b4DEBTmp8RGeJz6s/0Vd08IXJhr6rxZ4sycaYhE7U+DHI5aXdFcLfe
4RkW4kdBI+zP4BZ5jJeNTvcUf6rYMygE1rkb83uNGGhPE+CU41Rd469LRq3HdsSZeoCE6yQYjImH
qPypsysQng3mccgrBYEQgslaHG8IDujQQCH/p+wIUTy8d9E5j/0dmbdzuA8cIX2Q2OWmicnreO8p
lKDTrmj2/Vuk0eJHe07NoKsV6pAbboDVyzPU+3wB8F48wH6LUENE3X2Cr01HqD+ctOB1XLbJi0yr
oWbeSekoPtEfyqj4PFE9x5w6r0H5TjEZiJQsLbKH/qaWMC4qBhheQgNE6GCEdjYh2YuhOgbhm6NL
XBdknNIt5hpV5zGkcBtO8oTS86EZt01A5Dn9FBgF5NNCUEOl6uPmAi/MIRp5jrZVtJOBvmxCUbnF
erBmTsT78lN1gC509JNczTO84f4NksjmFtunD3KoQI684dl1RFdy3qSjYHul/dI5T5qtbl+YM9vi
5kRxyqTkFIqYmg6CmD1P4IiGKIM80VleZaaWl3K+KUlS6c9rRgJtiHkzvkTvfCRMbwvAHUgzc0+N
gDTb2aW49Lt5B99n35wIEG4vmYEsl6DQVuFhbXWrrbsOLtcuh269+PATJOEoba1kL/AwomegISjG
Bkuc2mCNBA7HB8G4BHBI6kV75vfzh7FT76JzfOOaTZp7E0Mh5zXRfJiTuxniCnaSb3igtQqZm91o
m1kE5UhiQb/XrtipQLtYJF4SmABoKTkzNhM8aVKZPbu18CAKN7U7rCD5juH73cxBLoMzVETPuviR
1XYtvyvWE1F9TbGvBmfaDI2dsrufiidq7kZwaQ7jL2meXhes39iqG1uHQSAHe7V4lT+RXFFSke8F
s4jZGH4ZADsv8BrM2jEnD4SCRPvFS55457jRzt1uOrbLJvoq7i0Pd2P6NVy1I4ZSxnm63S9Qim3O
udErHZBL3Jyh63KCSP2xME+DkX7vP+gdPJszLZ73IaH5trrDEQ3Rh2QQqdocnNKrxjU9PXVP0SV4
IQfrNr1zlpI4ErV+Q3hzvol0z2Tcs+AldwSy2foPc9V4Mavb5jcZ6mXkTtk1XZg67fpgP1XlJoGN
aKeyA6m7aj1zOvA0cuTSZci/VHqe3SfCL4XcgoxV8GaaPvhDa4M5hHwGGo0tuG+bYtcUHpfv8i58
y7lbr9MHXG9Ca/ljO7LkTWcCOAHaxskFEEj4uMACMiDkkgtrz1/Go36MN239siZfolY6E2pt+nFy
HK29taaAPyj9Y58c16u3dYqJ+Sk7t0H1yOnEOi8AtEhDQdk0idtY8tSYTq4tvCmd10yvIh1jRF49
U0HNy3P2f/AaDr4sUULmhDL8Jqg3iWTT0l3KjSZ5M3PUYKPom6B7KJvbHDuCfl8vLGzlqc74sI59
Rdlsp+0nzWZMf98XESjRYSnep/LRxHIUH0QuwKHl0yXIV9dO7CGbSce8SYthDZ4XIyg72E+UKTvW
7UE3pBe0XxsZlyI9BnlkUZWMY9QPdjJA3NNv/74lsiWRKwB8zaKY5Rhi/ROZFTrjX08f/+DxP0pk
EwkyJ4v/jopkVvTDQWj+plMh8+Mkjj0ERVKg/nH6kAg7WLHD4g9N849Zlv4boy2odH8LScAn8i8o
HQDM/WmU9csr1yjMfz18hELXhI2UrnTp7Cwxf+9DDEtV5sdD4/WmtoGpz5j2yYC6moqSDxcY9QzR
um3wPujoZqQgYJoEmW5iw5I40QqGtBMBbg1acdMX1K5y7qIpw11grMzYUkSyz5SmzlPflCoswaOw
twRGDbkOlFenbh2r575nSauTR6bQYHrIW3+1UDalJiwQ2DMDfWcxiTyhwvNXJ88lPrs5hg3U9sZN
o+LHr7nRFdLE9B7kaxHKH7m22uYm47vInQFn/Cgs8QWVP1VYlR1wS11NGna5dR5FVsRyDT+qt4L+
rYgfDVqCsiRsZ2SMSk6DFkl2U2tPSGVJGJzxQ1NytRQOnQDyPruJJqDksncLE9YUM3hBg3JUIcHs
iHuonzDIXS3p3eg7+nEIqktro4jj1ixKL29emko9coYYZbi8mUzWJWORwdy0ymeMxzLWydUxkRsE
hAoXvfZRCm/GYDqDHG3ntHs3CMbNatrNIj6YLL0OpbQrZYz3oL7NhFy22F/AhBTWcKpWtcqUZhji
XuPiMe3aYxsn20gO/aUBUiIWIZrfESIdp7VMyr1CjKii+hcdVSeFbzuSyyW8igUD+YpG9mx4QSsQ
86htW1gsY7D4VtXdY5r3Rlk7qX15joyQkVb/lPN9Wbg86r3cwqR9HIkgGnPRiZCopEOg2soEAaok
qqiaUYVZR+6SOz7efIOLu4JH15LCwOW00JUxDkKZEFageCEomrq/W9TQ5aC2ZUZoQ2XeC1C/cv1d
Ck+5vmwbI/2QwVJjOnwUl/6U58lTilu0nMGjlatPsEFVx6ffw40PMr9fRi9U6odo/phZWsNmWQcz
Nh3ti2rShO6W/WRY9JPEdXpINGUw0r/uh95ZovYUN4qfqOPDUEnbSkk5imu3RKmOU1v7MOS9pcjM
fVbN+zK2WLMTmR6wkr8OcuLQc+k6/WVq5f0ohHd6lG2T7ktJyUc1YMWj6SBFLH0ZBPTbwUgOtag6
g4AsMJK+D21Gqztf9uVYXpbhKUpBRxvqKUEZCNKFPIFK7mwmOr5QLKdCVbaixsGj4hdSxtkdUfzI
c/oZzCkuS4YercYRlLFxUu6lMEDOot73dXDRtdrr6YXbOvp7leUj6edTv87SSsmvl5zoUMUXo9qR
8QOIPGCC1Tow7ZhjyRdxSPud8PudsVkbIpIci5CjaNDQEugsWhpNogTs6U+JUb92Yr5QpysnQzfP
ikBuWZJ6vMjXxLokgAUTojElYrPUjteXwHlD3h0TXd02UDZj8U1VOE1Y8dYMrGtZj+z8D6GmPiLn
dwaz8lPpXNJaoJkPzUiEZEy3rc3ulXq56gmYWrOglwwtgiFnEVUPZh34cxjfolFwLKu5wPQka4Fp
g7octbE5tq22B+fjllHwDlcFdC8YYXFYwNrWdDmi+C2EXWQVmi8o2j3D7UdFKjYYmJ4kjXdBXaRn
0NYXYXkldfdgDPquFQVs3ap0r5KSNIuBAphk4ZAy7Gcx9P6dN270ibokri6fNWDzn2zceCH/vHH/
5fE/Nm7jN7ZgcyXf/C5nXm1FPzZuA320ZqwbNM5L9Xf54o+NW/sNno1piDIWf40t/ae2gYZ0hY6C
xX8ZVomS/q/s3Hz3rxqUVbsNj8eCS0DvwlgDRH/uGliZMi16xvEuVevM75KtWnT4H8N8g67SK3uR
IPhpKzYkjsgKZQRoVMZywKzhdK1TmzGUSDTM5cj+/er5nP5P+K28/5sK5n+ty18ZF137n/8hrTqb
X9Qxv7+yPz6TFcfw8yuL5pkjTylAAsyU2yS0d0uMjaUKvkwpulgLooneYBIYD096WdyVQfZgUFyW
FGpS0u4lsTkEheBFEqOgLK4PQtZ9k/PmOmdGyszJyt/NVN7yQ14tgVWwrRRApCqrPl0lA7BKsZWX
4GlI9clpU+2NOf4tVoEwDguxkxEE2rHD8yc/j1K6WzBdhzytFqlXWQvmzVDpH5khV55lgAjLWx/x
BMTNCvF3GA5+ssBEZw51kenV24mS741UpqZN2YnQagwD2kdCg2lOds3kcSxkmS/pymTw+AzxDfHN
Tm0Minsdh1YyVvdpjSKT6suISIGygIwp/WfTGV6kPQcq80aFIrsRWM6ZLTLqlOyuHbf0Op0pE59S
S3XKIlXtfPjGCZNQxfnbJDDsxphyXepgvyzLThXLrW5h2cxJtRkEchi0ctpPc+T24zD4ulQ+VJzr
FinHhkoEM9Kl6gF/76lWsze5qZ7NPLjLe2knJfFHVhIvmMDnaUeAk7MbxfohasxzDh1XmYd3CAeS
w7V6zSMJ1mcIcSvVDfBp4uxqQ1SR7IfFyhwgKbb1bkzVVzDu+zzvX/99lzCUbBadR2ZRxOhw/f6T
8ZwmsxL80vn86+N/LGEUGBbsapYItHR/Q5T8WMLwlBsM5uBorXLpP2Xbo59jDGhZBq1YVtWfJ3Sq
jDkNM/Tf09b+lSWMp/rTSvHrr/67mf7nlcIoZ7bytO/8ccp3DM+3ozHfpQnu6EixCPbRnNXyOCbd
MTACr82SfafoB1V+s0wos0ASS3xncWJtWW2Z2KAuYoWD0+cmSfyYJuFxKDMnIG4nYNHGIS0S/UAw
4cLsWWyuWVefgJQf1IrJOmYoQW2e+4yoNhyResjoaO2KBCK9kozERVhz1P6ZeQpRKiHqulVUQT1q
b4FjkdmAg4oJmuD4YQnqMbKq66hi9GhFGmMpCQLyNF80RggJFEBrIeeAmRfjFndRlbd0Vq+9Zrp6
xgGysJanpcqRuM7q82AQCWLAE1HaTTJ/tGFM7dIfRBFdQdJsjSJ4HUbjFcuWjSwIyIuyrVUQdvHi
iMo6liEbIitPytheCJOzp2SkBWBdiH8/l2SOC5bgFIyV0oyBX1l/FIQLyBpZtuLw2rUCHhS0CwNS
b2lpjmm77hqEW/XgPnCevyRmtrcUXhHRfZtsjjwp0LGtdf3XxM/Gknuth8QziD5bdpOFUUdI0Qpj
c6zRyxct0CrD3BsjuZ0tC3c0owluL1Gnvq3u8kx4CNT8M9SXNymu7sdJ900AjIvll+jV1nSKKkcU
gte761TekN06QolyIjiJ4xgX9pz2WwhXM8q7XWplp3rNc5vsZrKeSCa7CnpxMWRKWThLyUib1FTO
o0LGMhDQvpl3WiCdYp2zL0oOMaNDmYGdkk5ach4kWMKwfS0jImLtrk2OdXWYUaPHaWjr5r3Zx5sq
+ljQ4el57fbl9Foq5LMM4X2MnaTsa0cU4S3Xw95CJDUb5kZGfVSTzqshnLYmuN8E4ADoqqpuI+Jt
MaLFDYR2AMpbuJMM57QbtYe4CbdKm/PKmqMKVbnEx5TI49uA8T7ks5ZjZqcw5tFrOaG+m9pyNy3B
UUrlNzFKDsI03wyRU2kTX0H9UHwMu2Jq8aHyzopkogQB2Wahp9eKH/VAuBn8tuw7GkVwZMVODZwz
FDDwiTSok6mCx4M4PiDMbaKr2BtcXHqzGSMEYkawnyk/0dBFuUhO73zfY0QSiEOl/0GQRPMuoPBY
JMSCkbKB4OKHCiiS0nqTNMXT+3qbUPNNIx1AtXkoh/Q+AtwJ/EtJr5IQuVLSPcUxaDv0SU0WnEQE
V5soEYgxW7xUe8FGgR7tK+vjK2p8N53hmohbs1Rvuhlt6zgy7VRMXI0A7UaNPPb5NZaP/GTjWuKI
nVvJ4zKHiEcAGy/UErB3CdwUoZGfrZBzeVAE8FnnnSAaBHzgBWXCLZFSQpgEezVSzih6ZQq1aaAP
RDHMfW4GLVZvIl6EQE+3k3Gd9LsuZVkIJVB8yQSJZv7qJu6ZuD9VVvZWw3MQamDl4VWOhdPAmtnM
TOrLlFc0tE9yZ/pQVncZl1g3TF4RE4A2DwAtqhNlrDExDhXj2osmFf9CJX2ZOOZMjAc5l7QhyaGj
diMtZ9DJaHOtqXroho+xoT2jt+NrGLc3Lkp42/JWUOaPriTZLDM+ZkmkeTh3n205PIj5u1iKTpfq
1HKDXSzVaZ4IkaFaLdvy3ZImrAkDwIxyky00YqcESb7ucaY/x8iQlBmSX6KjJVYwjJNbVHxl+mJ3
Keedpj0w1brL6WIbWPECRTlKDHlmIvWylPifUsX5UThghvCzmZtRqJSHgcgOouLz05wX4d7s+6NG
VjXm0muAJrJvxc/JAsVdkhyzhPO+GK2LYbXbcbHIWMc91+jfmIn50ygfmW5nG0VgCIejndwFYSC8
pg3u0LdVXp72IswNinuIO7EOYli05r2qP4ThdB17iVVReakWxgchN0cXJLxugWTGIlJ2/76HHtqO
JKCxB63VEv7Tf3rooYj4+dDzDx7/x6FHRVuEM4BzJnPftVX7x6EHuZJhmAiSUBnxl380XKnbcA4o
gExWbgVkg58PPfiX0Bwra6+WCbL6rxx6mBT/6dDzp5f+u7ngJ2/ZkNdx2C0Gw5SxQf88TEQeZM1X
uiCF51QdM1wjJwx6KHFOUVAgn5m+L0EHHLiEj2mVu6ge0C8Zhx65j9XcjygKxhpWvcw6JYQWHibG
SWYEVStDsYdyx1fUCez6Og6u79Mih60zPJck3SRz78mC5snMJFchyJILUFb6J4tnGQfLDbJXCanl
pLEX4BvtQmiS6HSEMXJLBJHA3hTBSwlVggO34yi5FUXNVgCcUpoyqcz8sgCtC3GhmYc76glSsZfw
QLShNJZeJOYw2wO3GsS7Gp20GM67Ycne0zyh8co8ZNQfALt9KcFtiHfzMtiquDVixK5i/z4SA1rp
xl0umzW0bx2KlmjZc8DIAx3H7IIA1ZuCJPZi8LqFMU9UDE5NYOqcz+8jHVRxwsiV9jW5ouwvCbji
Zk04R2ZtESSB3CStGS8imHkU27y32167GDRXB1F0euWcCviOpH3EitpKA/qcBhWNFHkl2QIlIx8z
0p2OQFv+0Nwm5U0g7ndWLi0EorQAu6YFTM4qLBTRRZvQ+dNxbAtzZ8T5jsLZbYR815lkEqRzs01k
BpYtjGMldOpZoq2V+n1YgTJHrinLhEMs+sEkYLOLvbx8GLFihLE/JOzlxrchITFB5MgCdWqT6Nkp
Bu0jhp99k20by/TM2fI61XSXDqB6B/Q6r6JDZ7BIlWri0mR47pZTGaFj0l5kpfnQKus5ZXZrCKU7
6JYbrVYEK7qYCYNVRSabQIIUODnRui0yCo7wSjWj08i3YBhu8VrpIhWN1NSd4sYjf9QV5MEbMQj0
VfFGMfOUxW9zJHCGYQJf5g/paJoH7Fd+lcDKFNnzNlLa+RJi7Lh9DSsDlv146orBD2i1i9LoxwZS
/0C0zrGVX+ivsT+aaAukdQyLXHoywaeOYsx0zuBsvrT5rci1z9rsXoxgPiK5RWCgI7yiZv3gA3Yj
jogdYEEJ7XfXEgJjcSEid21AAMoQXUvzlX45+oX8U9OyrVjDtcWCHlu3uaDt2lIkSLTVa08Ic3CH
TyO665ngYuW1RTmkk2BqZB8B0wCrUvck4GFHgAunfIqICMWaaToj8075CpX3/7lR82sDyVxlL2vL
jBVPAnPMOvxrmwaeHtLNwmp9HQsiEn4AuQQ//+2H/O9f2kHt7xOoz7KaUdxG3Z++/K9bmfPP/10f
89/f81+/fslD/v6Uznv3/ssXbtHF3fzQf2vmy7e2z7of4671O/9///Lve8dtrr79539UZdu9o2//
+vbrnsJbAogaUxrVuLoO2H56P9cf9vcnOb/nPInMSO+vEqQ/P/7ve5Ip/sZ+x64Eogt38x87En+x
NgplmKWIn/gc+KsfnUSdx2Ce+UO59POOZK6kbVHBB/0vC5D+uiP9+osjhvr1SoiIiFPkjqZ8NLIy
pFfViF0hBK8IdhesGP5ZVAv6yNQjoRhjfvLd6CDCjMTAjSy/Ct7RauWoEfoTdqMfRmTsFAoaDZBC
/PL3SS/cLTqjbpSrSoXEoGGZCo1HVVSRZUp7KWAHm1q2INwbcELKJdhnS6egm4EJomlk8ahVebL0
GmOd5AVN7NaN4ZJmjoYoCa9zpyGxC43PIifsSFidI2hQrPe6lxD4MYKkq75vzd4fI/1hLg0Koe5Q
asvZxEKxZMNDGxxrg7QOcXke5/CSSbJriu0hWubEy+dLEKubPjtpEiFYUxrtl+leZ/8dCaowQhgx
8QtUkwfJME7ajIgCTB5GbLHcaeqEWhJpUzpkOGPN1DXk4n6lmJk6MHEBiEyJsuotw50gCAk8o+TR
XNQ7kXydBPnTZFWkVb9kluUPtbRrkhoz4Qw+pX0z2nHftNZ3q+9aEnFYr03GU1nWuHh1Xa1m8jmQ
62hcKG4d6ICE7singl250A5BJ0I+nXdqNRDw7vftClkIKNzDLYCZ+5JJoAD4NYxEHyfEQVcfe4jS
evPQmESAE8YaI/yv0NOYCY6w1aabyzdt5kiREE7AoaSypHvRupMixTfGbckgEX4kug/yYHEQlv05
K6t3KUNDosgj6UFgsFbwZGt8E5tpCwIjMnpXtZhDg+/Ikms5cSyJWA0Hy85AKOXquBM4WWScTYxK
2Sq4fFWZSTBhkcV8yXChj0p9GHrCHxFL9caxHMGja5OBcm7bK8ulNvGSwG6v89PqZG9SibmiQrx6
wAxsoDbzlpLtpo7F/Tgw75QUaFW5Ie9hn7IbtfJGXSgXsfxso7Q27EKvXKFHjMwdE/FqOVjcQZu6
VgLRS1a4McwZJOuMHX7akkpLBK2+0bIPqhEv0N+jZDiLMpcI+3Y9rMGDfIxFs80q9ZsiFyg36pul
Ew2ZgnsKRbLI8hb0KygxxDZ09TdRmHptWzoKAVxV1exk0joYGuwN+r5Rl943me7Xole3zVMNTUqX
eEjxWakvAb7mOBlhfNAGEYnDmU5ydcsInCvk1z5TnJTWfUDzPFAku56/Yc7eYMq+/vsWLitjjuY8
Exx6pjq7xf+4SZiKwWL6c+HyDx7/o3CxfuNZ13kOzA1uk5+2CcwUFDRryaTJFvMuk2HPj21C+02S
uYF/zpL+oRTRfsNoJEmAg2Tpd0f0v1K4SDzmT5XLn177Kon9uV07m9OozMHS+6Q1+Zj8FgfSjkdm
W26TRWe81MotkjDsNhz0ECrRnmuc3DiEdMkKFwMtl1IHe3PPaX+TLB4Dq3tpxO01rMr0BTTDocye
E/olrddFLGInnVSll3hygDYQmlLdN/cdnieCsVBMgNO/E9VrZi12jVwba9ZId3A7EoO6TDx6sTxz
BbJzdCUeITfCndU4sdyz0zj0HlXaQ6xJ3bYKHFoygUBr7nGp7qTmJjQn8Sm7F78rLym+XAzZL1C+
HfM7bc9HnFdaI4Hz8vOt6XwaJxp6tvFGaigNou2aguQnDibP44qa3gOLR5dqNIdQ+Ip7+ii5M55V
hlBxr5MzH+07QoOqV25hXFzdXeZhyduSvHpgXJVs0lP2oTq1ozvoVQ8YzeoTETSPjbJR5G/LJx+G
Ey+ndVG81ltsePm0KdaW0NbQtrOh3hXzVzUQdRQdRlAPqFHG2O3uaJwAak2c2M03lhtu17iw8RNh
IvK8nE6Z3bjql5S+aOdxtNXpJUdYkO8ywa1c/dgdsFwR1Lin37kB9SPuaAO6+RtNYzNx0n1ouukJ
k4p6G3mnX5Rog7YzecpEX3lbHuCmJQj2+aSPIvaYyni13ManMtmi8nlN0OjCuz6kWWErYcn5/KbH
HzkJUTM6EcG8wmrIMcGGJ8N6lWM8LbFC/VDjcKY5Nu6F1DhK8jbyJZyUF+U8XZQ3/Zo9UQ3nXBAV
m2ny3iNVLBLLplgSEyb+sRcPbmzN+PMXH6An+yZMEgoqWrEG40ZC67Iz7aWXzDV92ZMzr3uCxxrn
HtO68KbeCU8ZtMM97ptzcyly20BQ7BnRZn5pGzAbnlRss4v8gmk5le1X4aF6x6hANI64iZE3fuW3
6MKrS+xhKzrGftwR5XFqOZXYzBN5fZv2+H4d7cYDn+YwOCQE7J2yii9yL9zwAVylvbG5YQv15cPy
9AhZfWNa9t50ERhQVTYOatULm6awjc6PCYmGij36DBvZ/Vz5bO1yT3QmN9ylx9kBSnedr/UuvXX1
ZtxVJ8qCDeczV3CCc+x022YvevGuOOuH5CGxmeB5mqvaFtY9W77Sv7D7O20jeto2eYIOz1uS+HCm
HUhb+9JT/dgZOfxx0rDju+pkonRAJh3ZyT5zlxNHvW47nIrMabazb+2MXbbFnokL29gUJ2nHedSt
e7t4iO+snbarHMuJvYWtSXAyAzFndKDzTy46HfPON2jDvSbPAgakVXAefA0kCD4DUAkoxAW7OWju
p+Zam3TbDy6uzZDsOACS6g49KcEkxHTF0iF9ZAQzLY50kOAVHKRD+ECT8BwTlu2qO+vSwCB5pJd4
kvzkGl3pSLeGOxwQcOqbHCMu4W2WFyScWZzhg3MvOSyt6sj31iU/JV7hWF7xyqDme7DlqOame2M+
pm+aXz8UdwGL2XP9qPjDV7jY5Kz5ynP8EF0liYkC3lgbjSsnciM4aBdkrvo9fV99p9EbJQDAznHF
e9ZFEu2RsOOH9BTcW2fxnsaDcqEpgapPuSyVW33wq9J93RQf6Yk3CD/6K0K+8BtPtr5f3Ouqi8TU
4aDmKB+Y8V9pf+b7/CEhidpvKroo5CIuh+nD5C10BY5mruRPfvCasJJJNx32zYaxDJ0jW7skXvtA
yHbhyqTKgi5CO3hBuaSJLECso8c087Lv/afxUO5mB3CSFx/x9ZPrITvN92zxc2UjvjQ4YcmpBTJ2
hOrQnVGZR5fIX56sh1J2WKXkyOEErK+XMwOQHXR3GQPVW/fdOEXADTSbtEX5TnuYPWMTeYNdO/An
2s/lPH/KZEAhSOY8GG1wEp2ji7LpPcTDCI/tCWvdekEz63aIe0RUcM9t+r620VtYFU8QI7mwMu4L
4aXjzM+EQyM3ZRfRNxO+JJSPyXYNr0abkb0NJSil1tdM5igHo4YuxzsJU2oiBq97h2sUE0+mes8g
4driDS8dDXOj+1ykN70f76IDD0TGNdIzoJuPgfgRwboq2lL43cweZA7O01M1vsbTt8XEOKHhgC7Q
cvV3VeVBPo7H+0w/p2zbdFF6y5Nj7zuS+TKAcLFppEOZ3AzY1B1sj+1IIQB/1QZkInd2T/IuondK
u8yl4yOtuanFUfC5ry4mnzE5aJDzpKPKATKlzeNUROVMe2s6V/jt2RxbFyFZl24DeloTNdAuewGL
B0yHw3FbPXGkjnf6dBSIHERLiSdBf2OPFrptXn/I8uty35LfI2xKNnmQEScMXAx8WO7Rca7Cqeyk
E6iq79KL2V4GwheY4Klv9A1Df453AI7MD7MgIuIkE7daPoqYGOrjaNwxfBWCndBb1GFMgeQnrd6R
4mZ1jtheg2pDI6m5FQJxME7wnOP6S8ioAKawYegW5t87tsjq0n9gLbFeVczk0mPO/hUCF3SEeMv0
wUM3yj8CKYEAndaEZBR+0POcsXIzVqDBwRwCMK/4bOYzyQlWeDGYEKvFoS++S/12lbblVCBO1OxM
LsXZAeYh3TNg1C/qhflhdF+flV1p2sar/lg/JV/lE7iRC5928k08017F6lB9chku4yr4BwvFZz0/
+9KOUFhpS5C639uht6bqsoY/sqZudJcnfO798C6C1Gtbrx07/O92geqUbah6DOf78BCR8LBZl/Nm
m0e2+Kx8KfeVUxzrd3nfu4ROnsyLz0rukNe+Z4J2JOf3EBI5TD3DbuCNBzpQLhm6TrCV30M2Ejcg
oc4O3wevcsA28gtoPGxyMFIioHc0G/47L2fHZ+bLW3BevrhpnODSIuNkkb30e30LP5Vf6QCSRbbT
936TPvcbvEdX1WNlX/ccjPTXhH2Nt0Xe9httZ9yPH+ld7s1XHZgJf8o21DxaoW/clx/SPZaRzhtd
5s7Zjtxctz0gTnDVLVW3vlXsbKt9G06xZ+xqv3KEa3SPygcp5Sb/0Fu75HfUnM7LD+is+aUQLvid
A3rCbiE01/a4BbDo9KiMXVLyRHwmB95yh83Tlj/COzJPz1BQPnRtjzLijRsrtr8it9sSNcq00NZd
/QGji7fs9HeigpzKybbCTn4G3gvhd40k3jRH3t3ZHrzlrrdTZ3jvb3QWnfZg+f/OtRwhPbKxQg4t
6rm14PqfAIfIAP9cy/3l8T8aftJvIt2rfwSwkla2lfj/uDuPJcextD3fikJrIQLeLLSBIUBPJpNM
s0GkK3jvCFy9HvZMq838oT9Gy4mqrqxik1VMkjjnO6/F4qgqsv5Xy+EjrRw/IqpDglz/ocn54yhH
grkChvjPtNZ/Szv4r4ZDkF+V4PNHNDr9ew+G6k8MFBhGIxCugJhfmgm+oABu7Dd/em3+CxUgT/xf
Dot/eXH0hzv/T/+IhOQ/mXtZChKyUWYLt2IObS4zjSjRXl4+8rlwR+XLEMk5XJhRo5ZIncxviIqa
Bnnbdiapr91mSCLnAYhrS+nlBug6zbVS5+vDteRS6Vt8N/3dUaP4XZnkFeTzppBGLM8g+iFNDJW8
jyZaqNu5CsykeL430kUuKUaLP0KtsLv0fpJmTGt1fqQqzI61+pxknWN1iOTneEfqvJ1Ud5A8Wkcp
q+x1BUvQwkRLkoaV/0RciYpWPkE8kQ5AT3z7JYxLULE+1fXoLzoXJ2WhKaWkcT5e5YQmXCEoKA1L
avNsqfVegRyghUbSQEhrD8c5wS3EZqMjz/CXoVxIy257RwE8Jq+xnDiC8dMxntHEFMQK3cDov2uV
ajP5Ire4rTI4byXdgCtDQBCeIrFKlxQd1ZaX4FIorOVjvENFGPi5ElJOI3aGGgu0Efo0YG1TixbA
unxRCeeRpGEfUVEbDiziMQFZ4QPi8mshPKtY+NQwcfM88Y3mvQ/797RGXGPIWw0VjCQ2KLAGP+pV
THHXhA7nLhtcq41I0jYP6jzvSbj1hFnAhpkG48JaGCIjH0poRfE8Vst7HinQ+QoH0m4jEB1VJQi+
9JxUwMYRxfFADBw0DPEvWV5sQ0xs2czZTqAaeMmKD3QG2LaMqSUcfcFIhurgUVEk0P5KpL1ZjU5l
YbRrOG4iQaHLGl28ktZrYblaUrNbBjizeSECjXNSI3ulZbkFraFpAbFUcMYDUwPUvbNtL/4jNEWk
a4pyCPuefI0MkZpO5z29tslGI9WkMs8xEhJZiS4d041Kl/qUCV5eXpfeIjDr3l9GDkW6KCATsHZC
Xti5hkIzll2Dcy8mZbcKX2IyG1ZVBEB+p0BL0/YaVsZexU5G9FT+AECXbFPFtR0RFmqlRMFoJD9Q
wpJtpbI7DLn6XuNqqYmwMIGnzbElimbcsTj+CrNY3iQTWqTwZSilp0q33HHWttpYf9d3guGFCnBy
RtqmlWAQDW31FoVj0GhIwty8NzaSnpI2uaykGu/GNM4OJ3DiwX8Lqs9f9A5bnFzgakaaNkV3v+6G
l7p4LRZqJqVqJ+AswQZCBFlUGRtlYVKiPBuQuuv0t9nIV6EgoJondR9g9NiWaGnZylLes1IySCgi
SaEoy7d2Ej5Am0q24frHLK2NRt5Ul93XarVtydW6k8t3z18EgAc9Ef2wszyJPk4xjvdhAqSQ7ohn
pbksSXEatrcRt2A38ELAc7dvU5m/8dSdeDHDFbopr84T2uHvryE9DeimAPB1Guat6f5MHZeZ06lA
clLcc/lwnhBASiqUt8bDVH3PQpjz+ykFQwpRqCX5cbauep33xyHqFD6Bpab/Q5T9H0rDPTrzwBoR
p9KQZ/63u/LfJP0mTNrfHv/HrozPzzBUooV/D4/8pzSExtmH4U6ltk/5p2jkD4CVFErVEun5k36T
lPyZhwMkpVoJuez/B8BKbs7f98y/PHVdemzcf9ozjRlXVIuWNIh+ib6Yu9GtZTdMA8FARICvffVg
kUWX0xK42q8brQaE0fyKZfu+Shqn3uFB627Lqt9lh/gkrYSvunB6msjFdfmMiFEu/Zbs2NT6rNvn
ghNleOxpTfZJLcRl9CsrXOmr+zXhAoq8VyrSkHVywiMe3YG5li7UmrbkmJd3NGHoA4L7sR3O475h
iOasrnhYmPg11F5FLNbZZm6dJCbFYDs/Kc/Ji1W986wxR8nn9hWdC+GE0EhZ49wXDvGHBO9vdYwQ
OBL41HLqJZvAQwq2vCYfUkinqN9yCpLPBJW7oKgNS5niPFpFcEzRYkH/zoHXR91rTbDNI9ysLm2u
+KnZJZJ1C8iYH9P5I/zE9GbcLCQvISwg04VboEdLMvpBnOlFAYZTdndlN4AYT1d2X0giPIHLK6R/
m+2U6GFbtI30zcz8MbbfEQ3j7zsU+ydCPaVumywe8jdi1e8yXBLoIsGyrgAQvhJvY+cmgbGi/2M8
EYqIcZt3kuOO4rPKpwRGCvifRmdMPJJrrCDl8CQFU+WjL0k7gsiICsPsE8w3mYSvjXxL0Louq/CG
UxDi6ll7jU/MRhA3tu7PhB5p/FMEcn3Wph++39tXbabSmy/4puAA9/OmHei2pWPVaW6W8ittzwIU
KN8zg5mh/jJLH1fWQtUsnU8EFfE/MTZpq+Y2ak/1y3xKP7IdRQ7WnYHFKX6aazxBaG5EYrhMJMh5
cYqPVQ5NG3+ZiF4r4tdSPgDx7AjRG83FLRuJzoaysLHoPfwx/eYjfSIE9L7q5S7HOwY8rCZb88QY
NR9wSxPXuZYPEUBHbStr4xtpIbYI3JEcZdlinkjNabZDth8Aw5Hz9Ml2nl2cl+Wwx/FMOFD20tCF
8vZISt7xRwDmBTWkn4RYXOGTUb++NsPK2vEAzSWRwNGI1eEuT+NbTr88MAohai99fMN+aTrGinEE
aCw+CRzW3kSqQR76S/Epql80jvn78TMhy0YvCAJoUluV3szCnzKNugK7fdM/AOpqf0lwhyMWcrBY
muPTIO+10U+2xGZk9nydrqDtMQU5gODSVpGuKKnWTfIVBY1w0Q8KapgImDrZlsL3RJN7uJUpQWEy
GL1KI/TqjToiwtOQ01RBSHlaU1yWu0Vow84YHMuEKbwSQhQjIXXUt/BZOkhkimjv1SsRn4AxaGzj
I3bXrBbXBvn/ebtvFg87SvTR/uBp661jWFzQ6CvWBhuhRj9ifcqJTNi1XZAtjoIr7zsjfQjgtk5P
6Ct1yrdyTxHW2XQL6ZQsSW2QN9FTEl8gUvILMRZOtKl+gE1JzQCWlScC1u14YRSEvj0Zh4bXQj9l
13sQX2KYgpfhWnhaoO3IIl/3a+E19NNTvyvX6bPu83FGWxTOCG6FFRmUZb8RN6+Dh3WU/4Sj8aXm
yuWurM0IP/w9n8BTuS6wIIadK28oBeInwBTrFBmn4CrPxcHcmBRfA8n2F3h2pASQOIX3yf4+MSuc
q3eop/mau5OvenzgXcItnpqPByJBXzOjKEeG1/wkvKJom3QyydwRtWxo14+/X/lCByEWXp8SEbau
FjJUj/MmXVssaQSnVjaGzrW1Fa/NO9BBe6RO+OEh3mbWtnkaPuJvTVP2+sg6I74RZU505fJTBoru
SoAI2ad035mTL3/jEutZcBdvfHh616SSGnKQ+XpKiUtgDmuuvx7M1lICCzpnAOtbgcLi4SbbokMq
wMe9cNEHEOcAsVESTUHNHZ894TujqzrcGTlSArsug2kFs4RIdz8y998JBX5te1ptULvt4uo0R65w
BZ6VrSe4LDR/Q+5AJXT9Zog+DC6Zt6TnSqfGgkgQ0der5zZ7QL0/meAu45FMCOmXFu173qgd3lfh
Cq7Pq2Gu2oXQNcJtnfxXDurvSeaKQwjRpvPoyZzJnvOb+ZUqm5HEt021i3/Npwp0clkvv4r5JSne
rWytRCtjRmTmRWHQir7UrNIUGcVaN4/EKRa9ZcvzQbZAx/Gnt19ye5bNdfnRwLoQXx4/4j3NHVi1
nEf7tPTShZWOZ0myGv9FrJ0OWYg99at3Dhgu3gN5DID40dbPmW9mh2R0dX2FRF+9qj/xa3Feguy6
HKQn3hgs0Ogg2WCkPVYBglEzapDmLXNj/4RAE8VBugVZ/6CkmoMO7xjDegjpCmeH9wL+CI8E8gF8
gZ2Nw1cm19OpoUN6+8tqt8P4PE0OrMiP8JQe20uzmQ9aoGwz9juKrCfFHSg6d8fSzckaQyMUNKt2
kzDcH1vdpcJLzN6k6+MINrj5GZpneF48ab/s9a10u9+sdbg8peEtBXvL1cvEZ0gdV8SeeWa8o3Ys
0gNYH+Kh+VXBvMIi9Z7cT81K2pte9yTt2sbtzTWpejdi0SB9UJtXAcm7MRY5XodiJRUbgcXqDCEQ
YTogvNJun6bObU4F+XmEiTjaLRo8bgG4BVoX4BO4eSIs0qnhDSZYVNA9erVtFlcimGrGe1u7Iprc
NMutTZFPrNU1VU++/l2E16xYLT/NsyYGVbQNYwSOrjiy8IQbszmr5jrUv7PkY5w+RPEk4GmfXIzw
W8FcCYSTEcosPMXsX8J0Tn+G5UkCFnxZfonhR5vVNzPy+UGfGJVs8DHKU41Z5HHM9av5Vvty6493
p7/2e6izc7np/fu+f8+9/tyswm3zNpyAM9NAuQmb6hTVjxyVxeNU+mvaWd9Rt1X4jkcsFLb+VDXk
CuGV31Dx1qzzJ2EDz+40K4AXzuMkaOMxCXr1AoKJdhYMdXox20uAYKsA7V7SExzAgRFKjexvoJ7n
LlBOiPyBkKWrKW+Kh0YecoFeY2t+yffApMGyytcaWTzLagAGt5Gr9F9kTg2cICM4HAoaXArmRbJW
VWGjzUyE07O1KDvSZ+2aypsJ/GUmdHFyZtUN79t0P5RrfkoJqk/iEoc37TSqrshGznfWQYu5E/oz
YzPidIxJqg5kdR1HzB6uwF/gfVtr7r7gTGCOw4m+SqON9a28sZ0uBlHtLopqO023+CTE2jMKLC2N
bTJ0VVCUbWPLL5DzSEZ94wQFUqAT+CHYd6VcihXZUep202ZYPOzmgrWDwFt3G3octmEuQocq6+Jz
BBF/gYQWD//JqCwqcZSYZLxZeKz/G4WNgUXx76jsvzz+D4WNBLYqqqgqTZFmAR75z/MfChtZBQ81
Hl7Mf1olfz8AkgRHOIxuKaqMU+Hh2/4fv8OyOo+SJULgeNTDwvlvdV5ZD8v2PwzV6+///T+xJBDQ
+qfvXP/b8S8P067rY4Rtg9ASpluoLSLuGjPUIzXRG0dSfkJSMvURLTJQWpes0gGPI3T6lApBB49p
pMxySR0xLCkrdcjXJr7vhRxEYsjkZ7RlVx15NZ1L8S8r/RwTnfxPCL1QV9x26Ge7bft9RJWpLbf9
c1TWz6ohrCmEtBMdlqNbjpNFZaIlkITwppVBZb1OTGNihxxa5hJKteCO2CbCxKlcYxxINXnLspxR
zySTePxTi8U6QyI/yxlUVXMop3Cni4vf3K1DrFqfvVR9i6O6N5vynUi+7T3WGHCpO+hm2t41NquM
+V3IZAZcM7tZ8bUbKRuvPRMjjl7S8Eh4SP1wFtYMLBa0zAI9LqfOZLR+uKiALYjRVSvj9cilHymb
VtYSSW5hlq9hVV8iYcYbT8e7KtfpD/nGxft/7nWIT8UEKEFojA9M/G8TGbkI/nod/heP//06xJes
kXqEv9iEfQBX+eM6NMlPMEFpmFPl32Rwf1a60f1kYBpSiSjHOsSjfr8Oce+Q1CA/cJp/Rjz+rhL/
J1fxD036f51gIPO4v12Jf33uMDl/BWJMNbFKuuaGAEvLRvVrKDX6ldZWMJcuoKp66w733bh7gCzQ
3xftmN3uK+N4X4kcL5JDdshP9fOdiDNai7/79ewxuaffMhh5sjDQDVQhHFOKKz/kYVU9EXWU8jeJ
Dmd8T3GnpzBahTk+n7W2e8y/3CIik/0GjmZPi1cIuSZHTQLdkbb201NkP687+/j+Tp4fwlQHatfL
tsejZRsBGOmKjNsA6y4KM4RVj/WBgIBPvsbkE9ooOe4Bao0rQEOwMOQp27h0iPkLpsPyrOwIWdS9
gp12sfXb+G2sOCZxXhXsz3EdbeuT7PHswZFjd589wThoaEVitzpYr+YmJTbO8pPm1LfPJKuMu3Dz
+JGiHNxBj4q6HW4UmidPRcCYK7w052e1sY84XrfxqxFMPqen5yIY1/X3shNeQVNkpzqgJ6vcfNpx
GpGfxTU6plUZGE7ko9Vy8k8szJYczMXRCDVMTGtirFgYdTL4AV3S+FRTO1AEkbhNavCHfvWIB5pd
elXb2s4stzR/QtYsMBi6vALR24d+9pSexl2/Lk+qpzsU4iGdowwBxU+171/GAGVPnayA1IP7dtlK
gcIz535baYdKcp2fWkbBX6XxxesCCevA1CJWCIqn/Lv5yA6i6TzwOs63dzd7ykneLJqT5hbbLZTz
zbQcvld7Osv76Tz76S7dZZqbRYjuIm9Z3IrQ4sqpnDWeEtXuTZszn7tsoaC4B2fomPlpXV2r6+N2
3uY9fh2Kr8qj9sI0dl4y5xEOXN33pYsC+i3c8NxQTx2w0LRb6BHxTWZi9VXhq5MvIALmsyW9S1IQ
0XoY0V/43VCe8BYbK73dRMI6Z+iZ7PsTBxqy/0miRAESUK+Nyg+NxnY4hIRhnrKtEfArUIpDTBfv
GqfRoHDudny823wOX6SXskErDSfjGMuXmdyQcIuALzqYyNifGmk1Yvj+FR6t8wQwslL8wVV886Kc
IaaUZW9SvCqTbFIpD40iP9UjU3exI6IPISQnzEn5KW8DjVw02VgHNd3p8Gx+qb0g8FiUrfQzbe+e
+m5U+4GqskKk2WzXDfu4uYB1qd+KHKA6Z+TTHAOVtke7y2g4inZ+oDy74ZsUEGCYBqEckha/Sm1O
7h5z73wiyrh0JvSRp2gfXdW1gCPIEfnkrdE94SfocqemfOC1WS+gsYX7Jh3qLYmGW+VxHHeYB8pA
X3+2b0jXeOksT16TjkksyGYabELX6LNYED6GKxJDg2ayyUr01bVyKGsvvu8mzRlIQ+RkHjyUnwzc
TnTllkw7zbtRXuPfOgrhVppus7HTiTDm9UG+f5LCen8HdjMLBGaR0817RX5qABW0c/cmVV6eyV4j
OlIfqGgXxlsUE/Ahk6Sle2ZJEdyFhrt4Pf9AkzTvy3wT6BPgWsWGAMSzENV1Ge5OfaHDjUDUYqNw
CSlB9555LF5uwZKoetqufWMZmhdbtZzQdMt+z1YeAXZ+TSwpt/FY1J+m9NpeFmRRzXIujJccrbsw
kyUQ7VQhIPvpqRvXwA1D5PXZJplXdehpQNWVo94dnYBXDl3TWtFRKq0XaztKnjhtHq/cuCqB80iF
oFdiPvBda7zsfKwfEQYuvjLd9M362QJeevB6XrKslH43DU73pr9ZoSNmB6XfDrMPEiHcRBTP9E1r
Hi5iAsI75HMKXg47+27Qz62TnfkM4BX9PKEfFEnwWS0O8WhoNMlO50AqOaEteUgyNxxp17gaEGqm
W542+tR0K+37sxkUbrmhzoWauHo9QC/FNsypG3HAocbEEZ6tb44cHNESH9d/vE99A8VItMI7h/Jk
3tb75CLy1dR8mW6bdw42GTplliERGPgW0kENR3k1Jgcli3WaXnKfDmMXHHVV+7EXe5gWvcztLrmH
nhehj+wiNnFIIrKpZEVJh0I0C7Ln/DC7jxtAK5COEv7L3Ynu8kQbUyE/RFdyMKXb8PNu5wrv429f
cVl4gwvKzu2mbdqH2r6m9rV20Lq4qBcRtXRBg6bIdL6FFWqjgK5V//GtR260moNkRXKszazrIGPj
30ZN7VDMspJXk9vtalwsbvPMsoIns6mwgNjiV5e9KxxT3+fj8IUquN/kK7YAL1JWw77zOz9B9Zgj
qX6sxJEXu4XPD8d0Ycc9w2vccCWhcLT22c5Ejzx9ITU8ClfxqOyXQ2654poc1tfmS72Mm4cQVz3u
IGu+5K++fwovwv6xsKlHECN/3BTILOnkzpmCEWpPq2WD1ntl+EgSK2GDznhyf9MoG/7d69byyqKq
8Qk7C2f+9qN4Dr+WX3Src+8eZoPUEI2DvGe0K2JLs8EfwHSRSMJUrIdV4oyO5pVBiMjXcJq3dAs7
cxgP7aFbj7dWt+sPbdPtKkCvao1KeMM08ZHf0HyTEh/TJ9OuUsOdoEJZGu1pNfAmaqm3cISe81dB
eeEPMsDBuB7ImHioL0aOwSQL8gbqG2F4UwRCNSRbgfHmfo8b7n6orCPN1wxP4aOHpTXSd+gFQR0a
xK4ZSijY+SvYMvktXPkWvNZOQNeAxhUPwdhwKTVrohxdyjC5iBDCephgAwLqFxSf9kBL7UZdE8CE
iYhvnt2t50gx8llRj7AQ8O4DmERYJrSenGacTUh9UR3fnSz5ldWEGWR2fusUB443/OJ6rtLVfaBE
C2jYidh9nttDja40eR69mV4xz/zKvi3ejLuDNXYi5GVTvmcouEc7eTO/2LSEKwcsy3QWFI4CHN+5
PIufxRH0ld5x8lBUeCm73oAIjT7HmYIJoLk+vnP0Dcf8zKWrvJGm0LKCRi618hTOUzDxOW3jTU3s
IDmN9vSN5VV9IR3jkoQuBrZRd5DMVDxj4PWk3oogfgtbcELdu8IC/Cw/g2xqjsnCkta3ZABhMh4/
77HDzzByjWaLA0ByhLd5O20pQPCZt1zytzb5hpZJRw1Sr1jp22J1v+pbfVtvWMiD5u1OSTovvNTv
wy3yeJBF7UqECcrI1+K+aoFwI2ehxLg7jWftQ96Nh/lZi0+LwsCrIuN350MlbvruDTw9AzZWHOoA
TF90Bg/o3G4KNzzXg98Z5K64xhGxao42zsV/h1J0JNiafYr2tutdOYzhU2ze7tavlPxfY9pEQ0yA
M6GkOolDFyiCYttt6aySbkmIdJ8ChPZQFhu59+YdmCQS/9Z0h7V0A50knicNpuee2dAb1nXptgdh
WDVRIDg1ELtH1KiqoLZ1iCOM9oN8sXDzv4S7kTjhLXMDfaEdh9mZlB0nhUfIXTPIeQHTjfwZn5NL
eTUErBFba0SRfVIqX5H3nIyTweP3YMDwYjjqOvZ9uoNqTwMq40NT7vi9bqzub3JHEIarUqTDjGK5
kF4I0hmCAXhZ6EImtHo7lQ5lPvKpxfhC3jjLX7ma/CJIRHDttX4bDiVwMoaxxnblIpjOSFl22hpS
KvXNg7EufTGQAz2YLmow2+JDuQj8BqPgkkjm1E8ZWKuwRkBcsI7sWKM867mf7OQTxKz2iu0cPfK7
h3i1PEZPuMZ4fwfQ9GSVILPZVr4JEaWajTk+2RJWhhmBQTi+ZQC5fDCZXBdbowluI0GfPS+nUPSI
wxe3EFRMXy+IOYOFOzkDUFyZuupTbXjZS6asrZ01EXriVltd/EheimyvDOuF92SxlQuqbyeBACGM
M7bV/XIU/fncftNSptk3FmjYZTvdqXvxTGLKmDvpTjkm2OHboJohwVYdY8j4kI0RX0ocPI2qvyzF
WbFkuuVzdmh3ooNWx5c3kD/x8zw/0srrXeMiGPOTHR0grnKW/NYbCWlwBm4udhWHyQ+JgLdHqLj8
+jC/rCn0YnW+sZ0RbgLgbC1PCTtcxRHnzJkweseCwzGC04ApIqhF7E8RDLJf2H5tNb9X8jqbg2ir
gNaaV1Ugr3s458rB2ObH4xLI9FOum3PxFL9NH4jp5o/q6f6MVmqqvM5enpfnyHIX8ot6Un9rLr7V
XT700qWDJHEtNmqBgnc0zE5MeR7iXHKskB5T0ubL5cZU1i1/TYi/1xnf6/eOsD7sXrOfXcSX7FJR
JwjLc7fTNSmwl/HV3KMNRxowEM66M/faxdzHa3M/zU6DDnYTEY4+OMVtSF4689BGXjc7HSQ8xQVu
8qvbzH5HYthPTY0CU4K4JZ9I8ZZLSEYvk6hhRy/JZ/Rilhv5ADmxprfGkU7h8rhqxNkVVlDO//hT
UwaSuGU7vbPzTu7b6O1GL/0odtMqI+D+9AIjDoXTu6G4osGmhsHG71xgmXNUuFFsGeGOCT72xV3F
dkyIFWvAzKCPVCySDllzBA6kvXi0v3IuF5sL182+H6MVdTl+tL6fedMoPnsjE9xyyFrqHXnH65qL
W+KBLKA0aU9oeVfbG4B8+3zDPfxazW7SHZDd80pHX2ESiAeFYs7WC+tPFkbi+5rPUbJnv2QH2iKv
zuwbe8qmsLfUH29Gt7AHhokAMcrg6X6+fn2A+0Tt8zLlTqb5C7Og5OUkVATsJevcCZ3QEwHCCaao
uOkxq8kH0zGpNg5IjufUPe7AFb6yAzSRcNRe1Y2yUlYkXgqvmL7NDew1hT0c1uF+HIs1fvJmB2GD
A8IioU0IZ/e7lLad5D3QfJ+vAi19lR2yRrpS894Yg20OdFOXO7UMyru7TAZci536kAZs2IikS+fx
GcOj8VpuROML59TdI5xdfTK+0+v0SfUFijFtf6fYGgosdAwFFULsW+x3yASZOwdn2EDrPwxLLuio
I9uYyddV8L/UrJcTpbwPgcLki/4vdfRnk0OPSCiklyWne8SeE2j6GRM9aRoW36R6QsC28Bz700xo
1UDpES3OLohQR2krlAoz1FWC8Ihsah2tJ+vQvsShi+cnDV1MP8g1VPfesNSzsCc/Y4BiIbmKo8dX
kiwo34A7JRfyviE6ZVIPoVtcVVqyDTu7ciLBImVwKp+I6ebfDbKfXqRzyC58GgAqx+LQz9nuscwg
iAndGoMoIQFcoRKosF3ffyoSxueNZq3SN+tT+uyboJEeKqSaxuzlKLRuSY1nkOEGPwiUnsT4QBw0
sTw4+6VCU1+oqyDAZi3/mlGLRhDSQfwsHFHjoaVpKq85iFjX4PL8DPX7RRrRwyPO9NC5zn4VoAL2
OBkg32+2xhq6CEV+7s9bYR2fsyPmnfP409DyEbR7NlberzmYP63U1VReAW8EEcpfC/lqxZUHAUSU
eH7F91Ir8EFIMgXOp09ze9Ees9IBsikyUajOVEc73Uv30nyazUU7WeBfeP8hgpv3aHEJVCPFtL2o
CIo0g2BPPJL3W0lSqpe9JW/107yzNsWJgeabmZtlFAMlkzdbHlMMK3pr1/QDDL68MjYdbjvVURoS
tiBdo8dAq13Z6+FiH2Miyq2X5bq8h2TJYUIr1kuJ//ytdsPwtRbwbxz5rXYeaBcwbqx2zSkN+r30
MDmxPcetI9xGR7xgTDENv5B+iA4sZ0d+zKuOVbphoB//c/Hyh+5QxSNgiaYIjSRh/P5/uwmwT//F
Gf6vj/+TbpGAFozhAOPc69EQ9IduEXUi3gCiXHB6k1ryZ7xcEUkXIfhB0in1kxFS/oGXSxrFRqaM
UvI3BP7fcob/Rkz9hbj661NX/6b112J50sO0AHZFIZMfBVStglQGNSrX5SF3NdG9KlaPyI5TCbhc
gi52Rh9roZNtkDeX2enOVa0b3beSKu8CmlohTfc9VqoS4YrYjuWqY70OZRCkPqQj9tG+PrqTjiKt
v5XTt1aHLP+JYN8lorl1NoGenOOCOS3r3iVwbhkKV3An4DZQaUvRDoJq2Uor7URlP2qKQg6/1yec
QLhOJOkrRwTUlpNnokpYxBLANje3mSIFc/r2cB23S/FpCNnamhbPgv1WlXM7hKussF5lqcJn/rMU
SFxM+qQLcU/u+j5LRa8tKf1C8I8B3iuyymv7X3XUuJnJUqaMq0I3ABRTQpFUMo374ZG8kmyHpL1G
Rv8qFFxoUCq0DxeU/45XDbOwCd4+RHj7CNPIZ9m9x6rftFi8mzDDKzc504Twpu2+DXDMZTBfIGO8
AfkPjbr0FRxUmk0egVSiNfgCo+eY4/9anrKucAfN8JHLjqvBYtcYgdvnSr1Vs4lAsj1YJqdgwZOE
/lsvm+9Zqw6y0ASERqP0U0n3YxMXjadOiH5FFp6JTGfTycBsuvQamtmlWeYfpWWEIbhDQYiCKm0t
INMpLGElGsZrhd4uLKp1pA/ne07506QwJWb3i0rjOjtQ29JY3bAnpvUQxCGHAFk7VNGd16Aw8/L5
P3odonKTcCCCKnTFUP/f+mlDVllN/rYO/f3xv/N2xFCIqKM1ma4UU6aG5P+uQ/DnOlnCJPrrMOX/
WKL+4M9lUyWhXSMpXWSRYt37fR2iy4QcdYn/ZZK0a5n/VrQeyZB/o+1Ygv/81LW/BVToXMdhG2HA
aVP5QxqrnKsJ70/ybnX7Sg0ZiH7mu0euLPnasVcjmOorDmgw4GLZOxVEcY2Dwiwg2Og/R0lgDwTj
hgTclfqjH+FzYsZpqR57pFDG4XCeaYfoTDeLkURSKf+SFa9x0na4mCI/0eWMFQhwRxp9YdDaoJ/b
rWUO2/5el8BCdEwLrXQts3ifx5T9xgRrDNmXEd26SudcWBxTjQChTvSnLn9Ks4axt0SXjMexMXH+
+tKMJrfS/ErA4wEHYeXGSgu1azNoMDvNV9G8hzEQV7lR8smThnwXFdNlmWk+TwCS2f8rmI17eZYJ
K9cLDiJpv5q1TxNKcikoGOn1l4gTbKVZuyY2t4UMpW8u/ftIwKkg0ZXFAYB6bk+/V+vU2NAh6Ykh
gXTUKQ0RJ3cz/kljhHmZMb1HCRSgGCKfDk3AqYnznkLeFAMNvnqNGN8oXhWEudPWspCDeseP0lHf
JhK4F+NYmimXnONtq6doejsI0NCNSjRCfXQy2ulFjOIXaW4XgqeQ3OkDOU+h+qK0s4EHjOaXhbSI
hhlLpQ9aqfexYrGKcTxKgNKL7GghUIb4d2eFmGmGz7qgJKZVnstEJasA5DCEndN6dEF189p3DVG+
dH7J2YzkGd8ZsuA7QQIyyiYVHdm9rxm2QqXdElEY1Fq3VqxwX42S4DxIR7Fn9npIRUnz0UIoVg7U
fHQRRapJ75RDvdbSBbC8bjZalAZVXPlDPL4qtcIMa4m/4NlC7knik/zR6md1mJ6FLCd9RTlX1UB6
Mw3s9EzWEvA/FKuanIRwgZhqcPiHA4xy+alSlpyphr8s/VWf5cvc5etGJi4j546dvKwTPpxZl22j
UuZ40JiPPFZkIHeh+hZqxJT9/+HuvJbrNtKufUVwAY3Yp9w5b+ZwgiIlERlo5HD1/wN7NJLlKX/l
/9AnU1MlU9okge43rPUs9TXqWvacSbJq9fIgNQaNE5vlSFJuUnvshKJBzdFYcRaQ7B1t9ABZNavS
TG54fs+hhsHPp1kgoaNGDyLQhbR6CgUgYgMNuJf7G4HGYozfTLw52ugcQ0AZOSM42yUJVc8OQ/Ep
J/oaQK5AB2tWFX376Qn0xXEv7lCNbXIxrqsC6mxp0IrbDfMpULdVOC5NQj8ac+ujsh1Ev2zaz0rD
LyZS9PBZNWvmYNY0pACXyE/TFq4TWiUMv4V1bnwC/rTW/8Zn+kyN9Oj7zcEpUbHB1u37W8W11nYe
P0c0AxGmBJ0/GopToug3kh4Kibu2hPXIZ1qVXbWpnbynMa3OpkedrvT65Fv1RYbOXdN8dXMJWsd5
tma7eBLv9Z4ivhvPKnfPuoZ+TssQGpYHfs2QsBk4FbeVHRT/av8Q14kz67y4T3TScP++Doe6/+v9
95ev/16H6795Oqo0IkFMfc7r4n75UYdzM8JRFNxjv//ZjzqcS24mJ/E/vxfvc4n+/f4j8RqHE2eY
8QeH3/0ndTjmzb/cfz9/dEQy/PlP/qE2VE42gK/aGnm49kv1EDQh0RLsS5S2NYxj4IKJKBnHz9cZ
mp+X1vLoDBudaFFEXXU95NegJJ3WoNgKB8TeItPJT7TCbeX6j4PDu21qxdKG9aMYgaihPoa6955D
3skTdUwITu7FF9lXp97Lt5afb0uzx0WErsrwmObExhmToSaqfWU6LyNC91bJSyWLrdMTc9hUu7Hw
ngtlbIsB82bkHcHULhVKczXYDz2o+DbsNy3aypYCczLKTYcxSonZftgtqzlkCw10jfEE8ZfbyFNt
lWtTFXeaW35Nw+rQ6DnyespMbi7c2exYnYuOPLhuHWA/wzYvLiNatWgwoXJm66Yh8wkHFHzEhT9k
TzQbsR5+lA443pKpCgcOt69+B/vwqMWWtozQrebRsK8b5NNNytkQEHTsd60Bkddi4DSta9vAEGLZ
66gGgmFBAvEGfRuoiv4IcIjJqRF4jya/OauXRxdKVVKBkTGLI0/8lmjnZ6GyrRDpnizUtc/g3gtg
UQFrG5zHpCUAMhzW3aSvWgy9IqTTsL/0OrKHvEZ95K+gMd7YGB21EaeOoSOAfjQY1kQqXrqGy1B4
gKc0rBupdmDt+DaJaGv0F6+4JJO7hpN4TjIwK0N0KyRKDoT9OC+XiNB3UKZW9uDfuMpZl1nw5mvF
MQIrbuZwEuzstnfrdehnHG3hEtXeQmqOy6gIBUcbXz0v2gRjcE/x+RwO7avLY9g26kx3wW484KSj
xqJE2+qMQFTLtnBgnFe3a9djm+5MwGtSUk97mOmIgwPd4LlmnEmORDoVG9/LtnlfvXktgKAsJM+b
ba0B7qOK2T4y7vOCq2k22T40LAuyraYtwiZY9E7CqNCP7hryG24q3yAWoWA7ZppY2hUbHHM816kT
L//N7YYHsMCwXEYJcyjy/zH2YBjxl+P216//ftwCUbBdhh7/dWX+fNyixuXrOIsJVP59IvKj3fhd
Ici8xEM8/HuT8uO4daWH7dJxkBAys/hHwc1/zU6cuak/vnVrHrD8fNzmDlLZNG/srapsNkBltq0s
J0Ilkh2zdtqXbFESE9fF4OxT5KVLwtHv49ZbdF558kvc+aiKnIrVbS8QUqSeZHmsyFSLJzLYdMDB
vUX2qW1YixgeT2Vqr8qmBmuaXRhXJ2Xr/iI0A6gEtZhFeU5zQ57VWzkUtx3mcMW8bsw+EwcGKkyh
eS47Rrcpw9SuP4kA45yfZwjaR4QgPqNCUK4bjZ5frxH9RDH2SLYJfowurQVGlQNdMXESMnmxbYOc
YXeZOMWdahvUVuQVlK+VVCciC24aEte1CVBUikU/Qx2UWJRmui4Wga32sq/xFcavIY1YmwXXtBW3
0XgpMD2EmnE/xRBOWC2n1Oj2p60gUMY418z6aumKHQiikLFa6gWyDODld5VEFlax1DESqXNPiYcY
KLU7BO9yyF4TFTy4PndCCeNi6uho9ITtPGzTQpDcZFVHYrJu085bZa18SYNhXesnqkYrvJSB9QVh
7LoZsR0542OHYaNsN3HKBmUkkri3Ni6Ya7sTN0WR7fuYXQ9Ru2btfBkMjwRadpeQofKYMzf8arp0
lTqCoCztlmPabD2JtMJCz9kQnqn70X0V5FBn2DHVkpVuj1yQ8T2xEX0iP/KEqOIAO6vXfnZNe18k
oJozuRjr+ja0nmSXvgrMd64XE57ssIK6d/v4mcAONj/vgWNcjFLc1rAQLWPAuhTOqKhx2ZsoUYVs
AtzEIrorq3JXDSx2J2stLe3BDuRGY+fjMEOyqkMPWSjUtb0vtFdexK3w+VhsJePlWIbnEtmljNb6
OJyy2Fz3kFD1HCSpxhredyW9UEv2NorO+CObWvucadBsLbWr0DJOk2QQHtAUT+RiC7gGtF8+dDd8
N35BHDUtW+Xmy7LRLgH8hIZ03DAE8e5HBHlZeUGah+yviIYXgRftyaHcOCEbWmHuBs7sEVIV18ui
rkHvCQ9DkH2bOerNhbYVQM8vAnsh4A+k/kMx5xb70VrToCliSp1MFjio1McOUymJOOQsHpSlIDJ8
C0xeOD8kc814FiEqvHjaEWiBcNfbKb9bWCWbkubDgjLeJN0z4Wevjo/ghOvWgAVsJ/Jqtw7hyN+m
UD+OMXonTyz6EQewR7QIu0BLu6YqHshKL0yw+VZw1uG82cO5bJABafVeqeotmupNBfqr1KxNgdqz
TTqsQi9WTeI6saKG+9hqh2HQ12kZnnqaIrYyPde1Bw8F4mtF9pBAk5Zr7crP+2WJQN5nHU2a5q1y
yyfy5vHhwJ5U6ReuZzQI9n6KkltyEm4Gm+wCx7gJ7KcKcZtVTgvBytfiv+DAcfVDWlMvonqLHsy+
3LkBLhxerTZBBafnhFrbHzkR7BMKEwVaLHxvI7JD0vsBx41R3w3ltExFtCRL496PglUcPU/Wg45E
wfQABBZEE1RoJIgSqa2LjCp+zFp9U04NR17zPnrsBps4OlTW1dVxQYt0OxEAoFJ/HSEexNL7L76w
bbT8nF2OYZG+AVXo7/sj0sN+ubD/+vU/5oM6AHXbJmHjD4zCfy/s2V9jUIlxJ/8Fe2T9Bn2J3smU
hC067rzd+H5hW79hEcCrw7bCctmqmP+oP+I//9Vg86dvXfzSH6ks882gHqrtqIU+q3TySJ0+OvRV
iNivL4a1SuO1n7GG17Mg3gmoImadbDJOeJjTR8+NLkNccEtoB8dT7yRPWQ9uiIa/K4iZoAMx04sp
5T5l45lY1pFsUPYP+X1YbQIXWtwAO0EnBU9XrN6bInrTIuQ8cErug5pJUlLchylITR9MazHPitZ6
3n+mtgtG3cPQ4lOO1554dgsu1srDEQwXDyj7HOp49dLoo1cnLQ8JhZgTwKfkvRjHd0rZ9RCae5mU
Tw4TrTZzCAYBzaBd/d790KIBnGJEipBpoMYtQv0tdyJWIhOSAVM+N2O5V2yiRYzgp3Z3wMfvXQ/n
ZjIZyy5MNlWRH4fB2PkZUQckjmxV6Xz4XXKy6Xl6Za4iQhOKun0aGn3l90RoMMjE+3GbkNLDSoLI
88GAxxYG9rNZGOFS4TdauCVLXs6TyO4XnqoXLLr2YN23Up8+Cp8NeEejJZLunFvzf9WKTSUgJwxl
xdGigKVl1XtMTbByU2ylNob72FPjlhAsIi+3huNhe+0P/USKSe+Wz3bHWJJ8H7fdCmyFWTachzFY
+IbGAObRYEt/Uyjv3IegJEmRLUJEUsm41/qMMaTTr8vJW0TjnadefJWd0rrcBO1LXLY74XB7DS8D
G9cOaUBfQ0WygmPbtZu0RW8aUrX0cJs8AzmwuRUFbHK3Xeha8D5Sz+nKvDPLOz9NjtqglcthLJ7r
hH7Fh/Jb5xnPyniflyO0oP5qhSjXDbUuuukplsYcX79oJmTZRI91kAjHuNsQAbz0su6S8t05BhNx
UjiSrCOgxdjmMXhYcARl1R6HAJ37EB+sIdjZGUsmzQVv4/rVXsDUWjijMy7+xUeoxYlFlIkwOeww
KnFi/e2q1/1Lz/OXr//e8xAIQW/yX/fT3FN8HzHpv9FdMRiUjJlmCjj/6veex/7Nhphjw8txdYHH
Eb/S9yPU/o0PKjlCmVmxEPpnFkVD8o/82aP452/dmrFvP42YoByV+cCCd9sWYYtQvt5XmlMvSsF0
t8hedRkvxBgdBClDosEhKOAodBVsXkfHam6QwqfAE+soFUk/fJhIDdfi/mtuKTAPrf9FgMfsUKwT
sCIRDzNvJoKPxWl5a3gsAQxnI+UIEry9tD32hn68iMo5p6nf3thhy54ldPWdjaW9srWjkYLgzAd7
q1szUBJq1Y0N7tQk9y9VHkgMyC2JuMiKOOmyoUZU5ocgt8H0kgRNKL4NFkoU7H6xNsIcXSX8ak3L
T7JFqJf4K7qtVRWDrkDVSG5b5aCVkgz1/Rirj0iKfV73hMgise3aWQgy8YPqGPGESJEilBiFtiu7
N36nG2XOBhRERv3A8cXgBcHZ0MrlUEz4lAi1NGtotTYqNl7ea4Bfh9Xfocv6vRfPSGCJUniEVw9B
JDlUoETtwUSXPcLQQskbtMPzSNh0ojP9MYzbLkZqNoJkKM7c13dDUa2V4y18UgNaUqJIoWBCPU4f
vsQ1pgICJ16znO7GcfC38Jew84E+N2obh+YziPLXsRv3sn3J7WhpRrMQ6aAK1hkSKpmlcHNnzGG8
EwuIx6KnUE4kGFxi25Lu6Pntw1C4qMBzbEkeMHZhqEMTpYdqekyKBOniiDBTLcGDkbdWoWVsEV2X
09ULaixpYwNpzv+YDLk1U3ltyLstEP1L4ByEYy/NcHrpMZVyZUAdL1ZR6bK1AnQ9ssxIEVOOKT4f
W+5qVLpYfffEJiGKbPr7SrGcidi3aTkicDO3L/pkE4vSB7fu0DCW7K4t1qrSJ26RcGVQYjY9ikq0
dTAiBOsNNnyY/8OROWAW1y2yawg6jWr/1ccmIhWH4wioIT5N8/+oPHn2fqk8SZD95eu/H5vGbzbg
TBQFVJGC+vPHZhqyF4Fu/+F9zcfp9zPT+c3SDZyklMJkvv3pzMTW7TDml+y6Z0e2Lf9R2WnwsX85
M//0ue25LP3pzKyjDLJlLrxt7iW7GtJhx1JN5uCOmqMD9aMMR2xXGI5MjNfFXVx7uwC8QjPA3n/V
OuNsmgMJ31RLKr+bjBbcE9pRHZG3FiJaNZwj8TgLp3MuMVJHc3qsSGYtGo+VJ0myN54A6l0M1EtT
D3Qx3pRTcB5Ig55Q++nWs51g6KG5TG31mnp3jEuXysfbZnarYIyfzCZd5I17R20GB+pgIqIfHKqz
AJ9UlKlV4SDNTnWzWlvwx1pprvXi64Dtw8AF1qfZzoLsF3vUZQKZMrprzehB9tYvAh6KEZc4NBVU
3PEwBRkK7FAS+zKTqgnqHVO2EMaLkaCXa61pWYOESMf0gRrkknY1OeGsQROSPhO32Bot5tkY85zB
4WXUh4rhUaWpWy8fcIVgE62fQhIzW7NAS4phIIkYVpA7Br7YCmFjlX3CzrBf6VH6OLDA9aevbswI
SytNcgcGcbRwWPbutOxdanPHezOb/rN20i+pdxUMK6q0Yc0olz2yTOVBWXbATUbYichHNVDfjCUL
Wapu1cJTwm3oJf1OFs7NZIdqVWfWW4zBmc1l80EUINy0uyLQb6OcYXZhEmyhPB/gdimZsnODBNMi
AYMazIGb01fSeG+6hI8sewrj+Cjql9hIl4MEJK2j0uYbqHrA2Q6prGH7Xg0B+sOwYegfWx72Rsye
PoR7nD8mGnzBksLqhqWXIx2qj03r84MeGV4RcxGIvbT711CiccoZ4FjgR1O1dUawMvXRCO+U/uK4
tOV282nHb+SC3kknvBCktHSbZJ3rbJFafV/0zqYR2VKSKFsF2lOfeG+N2x7KQazNYj5O7ZqcN7Hw
tLdJfRPcO2Y+JzJ8aEG/7qoZ/6bsYtFouI3+vXWoRH/l6aw6ARCK/zOMBoAhDe/PUp//8fXfW3n3
N4nIx2V9+kcyGUvL/9ShrkdmGW06KTWWARlActx9P1MpNpH4sCNlGWr+IRD6UYcSPAZQwON/Z7zx
P1p1ms5fHfp//tbnP//pTPWswM8s4qq2VQZ23AxAD1nGl1gfFw6mSoaFyNmSj0bKBbXmNsfXG/QC
YKF1klI75iERJwXt0GBeeSY3VlEMN1kIucbsMo5SOlDp2GePv8pSEPyzUZ76cto36YznRladhV+V
LrZoMsHJwqKxUIMMYjn2BU9pE+1TBLhltq8ixrszfAo0HH+555uMiuu1q9cXL8KUFpnjVvP0h4Ae
MdeskHwqqmNVFIxG2/M4FR8t00e4ODDlfeuShZh/XKI0XQJmwYrTQCeVs67AQHm63OXla85BZozh
Lq7yzdBUW9vHmOSVEMsLCKgm2wl70DeyKwFLhTeD3KZYYntiBjRRvMUV0CXfwOuXjUiZa3nnmVPx
5g94Qxwn2CsDcaSePoMNSv1waZbMQqV3qYoJV+34JSqqbVCOxXL28nkhKvekOvtEfMRZeZhYxFmp
fuzKbtVlAS24uR6L9NQ7GIaiQB2iTBxi09u2Sr83sthZOASU6k3+MVXZNaqBcZXujR9WTAeLZUda
YaxVeO/S6W7QGTlrTF+iATokqM7oJrckqcprPXI+zFhhvnmbRH+y8vBYEVw5GQ8CPpJK92b1kZnh
ttefZKY/+/jYBRRmlrI3YTLcdYztS4mvzPVWQUoucprXJwnAMEvDNanxBwvYYs/qRCb+vVnSBdXW
CzzZc0RbTWx9u3R94oVTB8Nb/K0gra6r8/0ASKnXnkb09qn90vclhM8MVXf10A5AEbg0B5Is2DCv
KqEvC0USrCtXZYL81YpvhJ3ugpbP5H86xpvPBFYVkBG5i0cM/OSOIEdnp8KAoF5E9ruvbu28umiJ
cxUkgIUphvuwWzSoc+2ZNDnmV850SNPh3hrYPiSko7hbXXNfusJFYUrAmdUk9zbOKhXw4yBO8yxl
+uK0fo5UhU2sYS1dPb0iBj0WmH9I5QVP7xzd5nUYStJn0Xr5SfpAjvJGJO22cNmcmwRA2PKh1cnN
yR8ZzYNMS511TCFShMMctk6CCZ930VWduxSQ9xL7Puti9msNs2ybn+14tXvnoRXJ14TfI0l97PBV
cug8fZF2xWLwMMI403owk3fXb3et++6CHzXTgZIDupTYNb44hdJgso/ZOnqpeWZtMW6VhLWQ3iWj
IqDiS0BOa29itiyHZRl8jiEYc4y3LgyuGAuvPFT9xeBnOmpPEyVY1BOlySiwbOp10OSPYwI7j3HW
R41FP60Bg/l5dWdDMQgZLixbR3OwXQAEaDJcoGJhWsToJmNHSKpNaTY6O5UxWLJ8opxGkjNGZBj5
GQkvMfJkbiltXfTFQsX0hq1YaTV2BLsCqaEIhoVQ5vvlzdBmi5Qdj9tg0iigRiT1wTXrjSQ2KeJ5
aWNQCabYx53C7f4k9bcuyreypj3r+LXEbkmm1LA1MTHFYm8q49myCBQOcUlZ7Y63d9lFYs0AFay3
zu6DwKxIkdODFyKN9W0ke175eAYfYlFL4m2MxHDKvItokRgPJidL6cl/9xVumZK0N10wHncFjcvf
jJK4wn/pibjCf/36H1c4Ul327WzBbUDKP6t1ud09RO4odYk9IOaVKc7PV7hw59aIdSMXNv/eT1f4
rNP15k87mw3+WVvk/jpK+vWj/7I+t7uMIVtiov1phtsxN2GVWmvDwbyiI/J03f3gqfsyoPZLg35a
5+FbiLNa+ShqOaitSjvHgf0Y2ARhGeLo4ddqSuKGuoNXE/Xl3HvjvEVsN3pLiNosorQg2yEcYee6
1EMEmD0L977Sr0NPNFENvhNWTFE/RiDPg1rs04z+JRqOBXGLKCcVNB+sZqQKEDA7Y5DxJjXhvRaB
KbSy0H92pf/BhIQJlxG+W20YLRTIS9Pw11nkLQvrrWshOM/DLmfvWOlBmRiNbWDFQPh3ZWotm/KU
olVqE4X2RzIVRqVVmfe5M97aOt75zl21XHxOG+GJneSOf+c5UAkee4fOy1Y4CTJ8YHkVtdDO6zfp
m+ssEO4hM3BIDkOvbnQ/6MhhlQ96Vtk32iBKxnSpczMOxZc0JndgAt2ZufYLUaLHgKVeLstzmMgn
uyNyCzlpOCjMzTVE4i7gaOn0gMw3U5KFQx5lgCqgZ+qcQg3VsgQveQjCp8J+3NZ6DnI0SRcTk7e+
AofU+cc2f0li8zpyw0/c9I5Dhzlf/WwJmWq7mNCI8a7zgzUCgHf6+KRTNaAa2LZUEUU3HqHibxxz
jtFzXiYCTmFURDNIYK5CYsoR0km/dPawS7vhMojbPKvXtfVUznVMKIoNaj4YFnONM1DsiBHW4Ain
NS/caDFl2VtHYZRQIAG8qWmSwkqtJ5+Eb02CqQf3D7sHPSY65kOcvTCEXbnsHceph4lYMR7CABx8
i+1k2uTeJyX12k+ys0KkbEwWKSywASZuxxEbbszKqfJq/FyNew7Sq8yjbV02GdwNnd9JtnW84t7v
s1PjwiMFOwpptcGDVtn4ocvq6GQACvPxpbeme7MghNobL155Gd3ssWMY2iVnd3Lear/8Mmn1oigs
utqBRb5xiEWN0ROkh536b6ZmvuQ44vPuo8m/SZCleRccIdODJEX0HoqT6sXeTbttAxYgxqMptOmm
mwaDFyY8dx6efcvO7vtSXkw3eHXDDq9LcXUJ/XIATzsWlA4ALCPT4lq+pbJeVUHAfQ9CystuA6Oh
xHrWgpqMI+vIS/Xq18Z7BSciMa9RTKPunsy63WqCfCKjBMCSrmy/JuaJ98tEPp9Ut6HT3Jua2EYR
GCunYlEmX9smPnSpOquGzdm/t12EL4hHQzeJoWZNwAn/93eNmAdVP7eL/+Prv981rHfp0UyDJhQy
G2azH+0isaYzsY1xmmWatjTp1L7fNShjJUsJRKuCWbk1bzR+3DVcPXxI9sX2Px7B4Tb5dQQ3f+uY
4OalNzeXmEd0P7WLoRPnemYVwzYaQyLNtAlLfOBL66Fsu3fps0Zwe2fh+eDMSsrMUHtNh3rtGM45
iojqDatzKQFxB+aFjQBTqXg2pFr9WQbimCTfTNf+4o/aJ5xB+BLY6IW2z6mLfAkZLERcCwF8OHUu
MpAQA7hPPNSYfJMtBVrOI+kUODUS82x18kW12mrU9W+qIEC0M/ZxJPeD/XWAIRKT5uX0zZcW1UTP
BDBM2ls/8U6Oj+lf7yFOtN+SEk9Cy0qhns0aVdM+I5Fio6kV403To8h3CC2rm7cybdZDLV7CEdQD
28ugRtKi+/pnnA3vetmvpW6tXBGustrYtGn6VMZeeFOn7qOFjXVovtSsVPhWSXCd3pzAXCFZuRRB
MCD0bU5RkvK3afVDkDlnFScXApCtRe8zupuCOwGeS+F85aKCGZmv5wGUL8RZjhe9D/HsgJ10aDRt
THA9awHNTZ7TsL2MVnNmxVr02UWvxILc2MeqpHEPLf125DwWqnkxM21fh83Gc589S1vHlbEKFTK3
xlvO8uHB5kKKjRs3OBrJmxa0C0eeh05tKtRfZvjRByRpstnFmP1pmTr1A7ylfHpuGnAlzrjpPU6b
NNvgZ/NWVc1Fq0PubfAtJ9aIB836SsYP1YcNBqT3bsuc4IRSX0Wj+9yLYGVO4AZUs22ANDtNibUm
qVdlnJx0g8eLKTWnLKjPqujfc6O+H7vhNFbAhMXwUfZwDdpsFcNCiBhtsrni6B9WWFWwS4vdyBJd
ivjUG901BH1nAadtdLRevrVOY/9YTMwtyOBd26SaFfpHTt77FG38rvhM0V479tGeDeLd9OHa7cE2
LmUR64x0+ZubflEk6VJPJYRmYO6DdvarI83wYpQgxiBJu0wpa4aPFYsOOmdmgc++bz6R/Guz9Q5a
sQ6U8U0kbPkkSyk70PYjIesBYkhlFKRd04Trns8mP/KfTeJVDDIUVNyc+6bdUM7NZM++PIi6RJqR
x8mCaeehqb1br2jv7Tm7wSAqYsTmCX50ZMcXxDzvZjLCsPBP/kzFsT1iRetkp6UW6i5RrALlXkHB
FoQgRE8ucRiZifEoHgO4iWkBc2og2rZxXnwXF+JMtjeiraGJW9q4tRrtDSuslWQ+7BvkyKrcu8lN
GvvSv9CUr+qYkXtUPSud9i5x+kUkxP0w6wdqQ7vIPDdvgpIwD2v86KBkF2LYGqF8JuimuhF4xkZv
vA6zvN0Pv06N/qkm61vq5LfV6F28XsM3FOydjpgD07oKvKoZR4wWejfSLy7ZEARYxBDrmeNj684y
PXmw3HUxd9WN3DXhuLL89OC55VEU8jYWKb4mAK2yZbNGP+kKjGkEaBT1sWMaZNrc2P6tCWSapSYT
kfxxILJpRErdwE5OfYqeTBPPWRrsLF0/4vPciopYRvGq1STRtWodGeOilwQcz4pyKLwrS4NJnxcj
T0x1O+XpplfE43SHtijRQbYo8dwR7oQ5ITV0undtwD3sgGXQBnrdxNqETLyRwt/UrnxPYNp6BTPr
0d9arbXJnZJQvXJXUhP21ykEV97aS7OOtpr0z6LzNg6+o3m0j0tnScEPnM8MmuvQ2AAPpmUVQ3pS
cXpqa/c+Fs21GxKijSrCLFPo2SM7SkhxQ959auG0iaboPSq8XdaId8Lm3nsWwJ6c/shT+3cG+Mx3
LZItrOXUGL+7VP6upWVv9z/KjD9//U9lhotmbdaYGSjDf1rzITCzhYmTlCw/9oC/1xLfywxcNpjg
6a+pTSxWftQ9P5UZlCBCJ1hPl9zS/2TRh6Dif1UZPz65+GUoLSuXKDRrmN/l0V5Uk/Pcad1TYdvo
tKurm0aPcYJPs2IJ7vvttzjl2OyKhDRS87PR+l3T6u+pba+KRqwyOrzlaA/QYtmxlNVpxDpo2fq5
RGOJJWE7NNHTYBHDYxKTrgf+B60sCCgevSJFjKn8d1+z3h1T7mi73mMiDEYeWVGJz27UltIm2iaE
OEQS3DriIW942FM3O9Xz0x9w9Y28DpMGP34GEz36DOI06ZHTCjGJV8i1g0tlklDZOMuRV2zsr2P9
4jHAKnj9bF5Dm9dR8lriYWcP5L5LXteI19ZoiIfGV4PBA6wH77XJC14V5dab33hrfvdb+pkbE4Mf
h4LO4WBW6jbjsKA/4VjSAdLO54gV1BdnjmefSqZt6aYsXrPRO40cP4C2jynHUcqxlMznU81BNcJv
7zm4FAdYPZ9kk/M4EWbH8Tb1uIk47kIn2IbJl8EtDpITsTOgvU71ucjuotjZWVVyUFrP7NXduahc
pdhhwT10HLEaR21myb0Q8nOI8ksMbCvnTPa46DsbE3EXz0DfObPOuMs4yEsOdJ2DveeAHznoHVe/
mhz8lWoAerTac86V0HM1xI3xETCY8OY7o57Ca5qmEORd616fBmJrknyhuGhQ3S80Lp4ZcB3m/H+z
XTUDtCeT+bTNdk9wXZVcW4lXw73Ub8sq3PLjX7ciOw1GfJ+53SIx4dK7vRsspOyAisC/VnHA9LqQ
V1V4TM47GD5cosl8m/osmA1XO7mhfsHOiwKFUUeLVLvjZ9txIRte9VUP8CTGcjsN0UGPNdRBCv6f
jaaC1/LgIU3zXOsxzzoNl1i6zIJwG6toq0b14DTtGbsCVVPNLS2HeJdHnNm96YPbsZ9dLAYtDXoU
RUujAUBpEe5gRRpPTkxZgoXrpteLjUDIoUbxGHfWF01FJGDE9SFuzV3D9LqrLfhExHXETv2qIUbB
GxpCR3SfKgYbOhOVKnxGdsmjTwrLSHWjzGwl7XGjoKXX8GTz3L3xcAoNg0senFzk9fjVjtpTmeW7
umsOlG13lpksCuBaWQKuL0yio6eRJKeBZCsjLSOdIF6bLvOdyX6v6uApHbpPV43rJu25XPUVz+rC
9MqVKVDbOzkrgua2F2y0A0dDIuqbzwiz1z4bWnocMLsF3m4Vl0ur97n2ZEIbzFZV5Kdc+ltPdPcO
Tgitjb7Zzlr12t6CqJoI3Ldpsiuxl4o0YD6mL83ia8Y6C878oTKsXYz6CZIGEnlwpOW2atnB8ktN
QbxnEwQemwfOjvdtx55+GA5oJFm580CXGO/l1LyTb/WR9cXarkcig1lA8x67zJEqHvmbqh6PUS+3
OhKfBfKCl8YNXuLQuv0Xd+vMWlFTe7ptok4Bn/C33brHAfHLNfrXr//PNerhY50zDpj/enN+wexI
/SEypFOn4eZW/s+N+FO3Ltg0CRQ2fyBlGFV/v0ad39gEM1T4/wrCEzbTgl8EM3/61uUvIkPPru1u
iJS9rc2W5EyWpxqvGOGmD6XN6UiCEpyRRQ2MwYm/kOyZAkXP8e3Ual0F01VHQkYm6JFjMca4Xarx
cchSug55Rld9/R1DN1fOKXRI6yFxT6JS74SyOivfcR/9uDt3mQVF3f8Cv4neVDNsHPNkoftklHS+
2GSR3NnK+Sg7hMElbZPmGVee6VWG9iR0SKMrg7VImQNO6o5fxCKUycsEi/P/cXdeu62j6bZ9Im4w
h1tSpHKwZMvhhnASc858+jPYB4UKDeyNvm2UsQrdBS/LCn+Y35xzmCZDQt9i90h29ZgzKJzdJoIE
pMaezuVOmF9rPC4aJdFiIq17DYtjOl7aUfVGRDszHj8NTHE9fXCcKFayoL/n1EaF+Q9blZ0b8OVp
Lx9i9v04Pw0GpcEUU0v6sVKtlRp09jinL41RPaqOUjLrrc3rnTVJBwHniQDQda7zQ1ahe7eadi6S
cSOX0Us6tatEjB8d/7uBTtohC1vw4M20WSWp9k5zBOqAeG0Kthq1LGUMcdFvLGD/bo5xcY8TChf1
8iXUTC9dfHFG9jBR5kLqAtQx3KsN3XMyDT9GN3nJqMKf7x+FThOB1UcfuIZeUjm85OkA+RcPILu1
b8Jhr8JPncnqLIWbWQ+3JV571EoMigHdaxpgeClyh5yXr4dy3zYtGNFhHZD/HUx/k+nZ9yALuLEo
GTOX+lgj2eYjM82hOQhq8Yma4yVRx1w8IructI9RH09N0rophxRaG1ZVll30+ivVdLePw3sjljuW
9keCHBADoarKS6g1P6nFJbOm5liw2HnpZ5w0+HbThxT6riKodowJR86ZKcyovwRjThJx20nK2WVT
pwuVSzeys9XBczZiSaV5YeIWr2n9RbD67yF/m9R9RHXppFCSH9MKJ4s8mYXKtDYPDklkbbSk/U6E
3O0lIHNSDgoJjm3TuGUZeFpqrnpMZOJzBzSyeNW6wSv8hkNNaXPJZqAKFY6CRZFseJneZ4p5k2or
KZSEUAGumzkF01H7LPX9nsnoQlT1L0oU0P2dqaeSObxbiMp1FJ6UqX2Ss586T3Au3abws4qL7VxD
9amY5iy56f/qZd5SdJEFGRKG+H+Jsqb+Tw+PSQj1H9//xzIv/Y/C4s59iVICnDzLlO+PZR6/pG7J
6LTKsqT/w0tOqHbh3CwPablk/bnMg9nQkDREFeP7f17Xoy8Dvr/Xhv3toS+jxr+Ksv7QyKWVSdpG
AZWgc3QgmT4iNAkdGABB5MJvYbCdmI8V25YIx79kTjW3hYbaOwG3WmvO6zrCNdGWAgS/aFMVfMwY
AMVInqWYr4ltcwQ3XSViYjfGhDvHPZ7suqUlRU23Q+C7UuwRkl9pdCaL4XOVdNcGonTQgRMl+2qR
T5MxasqrCr1AQIRtO7Iv1jODOi9gqKjQo1iyEJpwD2LrLjb+tW8lPNMVGbqw/kGb5fytVY4KilDV
vqRKcSwgUZr546ffRveoxhylC+MGV72eBSgZtBXDRM3Ktq1BwlCRPS3wd63gbyVZXuc+Ot+cRtOq
wsgzSdEuN8ZbzG1MLWMyuJItEoVneU1cjXFWTc6d7q5L1VWfWUBJfkKj5fDZhoe8Qa8Yn0LCR1q1
aJgyz4Ua7qYxXfXCXutecJA6HdmSCGpPQUAmKvV1Q9pwMloW2PZjHrpdTRqxzU9JxLZARhFPRmWL
XZxdjVQEN8pBwmWqt9KDcRMnVKg1OvevYj5ogCjLJHC1JMfZGiE/YiIgjGNR8NyGJQBTkr8Dp/jK
wPizCEjJWhQVus391x57pETCicw+gaU+J707bgz6zIrot2opIR6NTajQUFCsa5jzUh5jpqcop6dq
TRH0dRVK2ykwHEEgl9wJo4tZ3kYthwFX6JtR7njGuG9EcK4N8IrKvQjMo5FUG7FVvaId3FF6bhUT
cynUg0raaFhuGiZ7Kuhzq2/fc4xfg8iESou25UjB5ch9Kp0hTRbvA7GqvA7XY8ZBe5LKbVFUK7H1
95DovZ4bbKRF7NevPYbKcIKMOxP+low9hrOT33EVMelxoN5gabCWLrhEfukK2kcN/ir5ohqxJ3SP
cMzcvuRSNHGHm3Cv6JwNhkbfWWnIQBksgMBkXIQyaHW6pwNr1zBnJCzpkbGfZLo4wUZ2iejq9PiF
8W8Taa8yNActug3F0kBPRdDEJHzwL22HCj4s7JJ0Sx/kkPQEIsiF8R7m80UZ05tI8RFYScx0KTtP
MKHp8R8CZXIK/bWCH19Kb0WWrEtcehpjV786WvW3NuDfE0hv65nbSMF7KtzNhkJhunXTvlyNybBp
5ouuvqQhz2VEB0g1QDCof0VOcU5Xj9t8kVq5b0datlZpnpWSdK8ZJZ5ieS32Ih7j5icJolvR6pt2
sNjcBkfKQUEp5jlU/G0a71JDczPf2LTiuNUJHKeh6olN+VL4DHeKbhVBDu80+SJZhFSya0EZZxQN
T9Dis1VJjiUcfywKvTmwAdgiH9jwkUQXxsskn0Qu8wrgUzkcF1sBxDezsTY+EMoO1UBOw11n0L8Z
by2/4eWZePNXrBsUFelwC0PUoMQH1Mq1e6X3jKwZSHHIEYZPqcGmzZgO4aScopPU6OI6aFSMuTQe
aRnPygKtlxRhY5kwxWg+Z6QHEVFl1WykqnZL6kyifDzVmWBbUcTT364yrSY9ph7+m3dpiysRM06R
O5PIzeh/vYxhn/mnpkk44R/f/6emuWzRUOc0jbuVusxH/3DaWtQDqcRf2Ygxz/7LwfOHpsmNy6Bw
iLyXRfUGV7k/d2mmqgo226UMzyAT9p+lF7jF8dD/sU3/7bEby2z1L7PToOuCAMKLuKFmPUlvfraO
GPNVEKFoirCG10VCwTxOqS49mYZB5bXH+AmC4n2EzwuUTqV2X9pRxj83ywpMPOdYFafW+ixB4yY7
LT8vf8V5yrHvrfHZTLRkdsxHnBgXmiJj/T7zH4TyWA10cK8gWzfFKaq+rRt7Vs/PUNeJxV2KLlF4
HVfBXIX6OxcV0gYCzQ1nDp/RKuXG0dCnT87sk/7u2Onf4bAy+FQ9/YV2GPropMnrasMxoWdybRi0
we0e8XAL6belcp6yYRPNI6mv+m+Rvy4fYCa9aQbr7qg23owLGLASxscKF73dDK7+abQvNXXR3TzQ
DbYPJDz24krmwkDq03qeUpwwuIID3SE1p731YEtmR3xITBrSDyw4mpvkbnPHUOMPK/J2yJS2cOjb
1Y+0nS/aMzDqfTNeq4nf9zD/yOMVLDU4a2JpwkGA9iA+DzfpF3DBLd4lXv2SkAhBZysc5h/9un3a
+XsZpNZKYoRsI8v11+FWeQynV8lnKHhS7TYTw0V7T7t9s1NTt6mvFCmroxsmHrPHanJUHLyrUbL1
F45KZrqGk0YiKvtlK1TPqDxZZfeRhyHBDi/W0sxfzF/DprYMhE3REZWt70KkGYiPHa0bKbJ2HbFh
TXDfq8cicYnHqHGCT0VaxaxBDhrwsC/IMwBaI71Ve2CdiZYQieG9EU8eGdmG1ZDSFcUxalf+qBWq
4QFnWTzjy9fY72VxV5uAh/JL+U7bVHuBRhbiRTwUNNrzeJWFsAtGLK+9+aRcc68EDGFBu1hg7hhQ
aZdO2P1DSqHdhXHN/D5zka0qA/4PDax2+zM3R9FcWeEaupjqyi+If+VNAIszeLxJNH+FUoEBje1P
e20lp6zc7Ek8tvXOTFYBM138X1h0SNw90sugspPpG4nlPt/U6MrGU+vqNnNqGwiAg5GhU37odQp4
mMQAtfTZH47aAr6vX5pgCxu6ZiAL3Pln4kUbnLY5aRbmnU3HiGJjUcPIjZXWfq8DXNNsJnN7GOpV
02wAGWuPFkbXjjAIJlfmnpbz3fG+P5UbGGwXtiKeKa3aZ92TAo3KwFm27Xiy3nSEfM41AD9soV+1
9Ge5PT2Ud4V2Gg9kmeGVAsPxewcngUmiG20GTBS0cHzXSKxesv8Sj5Q20iSeOONTVzyN9bn7oJkP
lJjJnrRApxIIWETX7Zl/wGIhKKtORtopuoVvwld9q0O7cpR9wTOaejWT4HjLnxOFZ4VleUCwYtRq
jqsxJ/9s8oIPQiwHsV2/YocLBqcc5Z0UnHONughSlLTl8EKPEYUlGGqp6BM307iqfzpWg+W1gsbl
pMU9yM/iuWnXlPVptjW6fOEX/o5UN20OzHaVJ/0miKxlDvXDQwc+jEnHEFLbX3+CysM9gJl8KzdP
umwznEQ9Up+74CTBCX/wKlTPpQy8Jj/JXniVHI0Zt+lka8GFWKUyHsJ0GwGl/xWcTPiNmFb6wo+o
rlTD1fNPFUR8e6bDoEZuIHIk9551DZeKZQdlOXOmAmo7nkb0G9Lo+o7PrJ87s0Ilp+S0FNxrJARu
VHcVngpBGSZg8LPw/TZnfnWvONIABwlsYC5rt/MKqlb2O8X29A7Srj/36NqoLAFdX+2qqwOiaS/L
winv8/IyJ699cHSp5R93xlJE76/wtW0oFt3pUuVKw33oFHeE+95eozeUCQHq8hKoGMc19zDlB1VQ
W54u7DTZl4TV2QD+AZ0nQuMz8N1j+SkFFENtnfYSuMIMZSjx/PyadWe/f8mk6C0fsEXQjLY1VuGW
XjXLvFDRZgegjxiz4JUP/LsOzCtAm0k98e7zwCL9gyGZBaWdBfwTsp5Di4NNlWZdOEyUmmR2x/jF
8I+6etLq1DMAmmjf1sgV5tQqD6AepTE4YfVSxvTLExvjc4fzYO6gxD2Cj4wayvlLfCjDr9FdREDv
zE80Y6PwnvFnquhvVc4vZPf1qsCGgeBPZoumA3lVxi9ZxrXXeqA82hRlOyahlm9N/elnjpibxGPs
BrME7wyN2sII4OS3a/lkg3WoZKxLGm1qNE3Z08N/l958hSV9J7IufRqmVwniXuSGJ9eOGRpkYbjs
Cg7zEj4wipOFx4hipO8xWE9oOz8NK+euBhkgOo1gB/QQjgefVaj3BPjXFDnEZ10FzOJYrCrDJTjI
nd28jVhjaB8c9oFBI8OLSUNO31yTg1weXYF1xjzHw4obOfaZTHgkg1u9zJWLr0kg2Bu/ayFp537T
qLeyjJ40Jo2m/BH+fCSiYz6m8pG/CyXzvwntb0WuUh9XWCaWy5B09BlzROUN1lE6raSTmfMxtkPK
3xgjhU4ETQ5XfErrk53fh1cWiBdVZ3T0GH5izJzWHqFZtmib4hbCjVAnzwx+Vrs09RHuQfSBxbFY
j/OqR1qLV8IpOgJs0MnxQCJHwAXYMYi/dAHNnEOwOFi7QHVRBcrw0D3VF/HO6qNyfd8XosM0ttiV
N2piK1DrsDsyNBO2qFnUVr2xGaXWHeUfCV+XVW2LzM2H1GXasDfMb6UQz4ZxNU3X75FQI5h1wtGa
qPO+TFw0GKLRTQ6K7SR/KlThNZwS9PEtbTqacdm5eGmM7/iCKmI+SOiLENSBWAVA8ehWh0zir2cy
g/ItKV+C3+BFrj6GcZ1XrzwVE42u49qkrJidgyCPEa3q9CkAZ0yna+hkh0C6qCXtk8On8qjgYZds
QFA+I6cAo8lQzHRgT7R3KX2dQhcowuyZE6roryC8BubGNElO4R3TrxE+X/Ek5Bg0KBty+Qt0gHyh
SxstyhHmYhVKTNMj6kjv5PIHhJ6XUnSWiy0/vUbztesnio50KphGZ5KcCXAnyyTuDz6ECkFWhzXI
UFaawY4SnhnWxRAiNGd+J1+mrgRhXQAdkfYCn6XhZAr+o2F5lbuXsV3jg423FBlp51bCd874nIYE
n31ebR3c5Xb2rCqHyEAgJThCJsyGbd7CT2LJa/QruQy+aHxnXlz8SOaK4Fh35uErb2XU2NNNPAhr
JC1QVrdkS0CL8WP+xb05SO8IMf5sUWzJbxg0JVRYa53vfMH5BATrJIBBDSKx56RzpB3LaSO72rC5
VeI39oSuXHXit2h8JOOjDznsBhBovLnxRvWocmrGrMwrcbCm+IjlW9vGx2yZSEjBKk6WoQAoo+K8
ZJsAtZe/zFCCn5CzFMz1u2/rIcfijxDQrRUeVbZBsNYSB6HypDUeKn3EgFTcYOAZYbvZoE04ZJdf
mB1p5FJO8qVh5v0pDmuOB123YeqxPJV0g4mY1NckZLrbtK22/ncEeBGph92BafoJEJ75zabbnvAb
zwEf6yd5tmt5wsJ2Cb6SL/DsfDWsXwfKjdbqsf9uHkuPPVlgnlZKu8CVHTko+BoxMtTBLWfw2dyj
5kmKpwsOQ3rhg1gynfvzoxlucAnWkQkJx23L21y8+sa5zi/ddwLzb/mnvHNL4AJECgk2BwIOKw2m
w8J8jCOoHKxiBx3xi2ESnd48VobA+Ji+W+k2hM/+J8a2igeYbbvmwpIwXqT3BLhu+Nu9Qtfa9Z5y
49Tel5zLHAhLuujm+qGDjLtkh/CtnocnZFDlWQ4hOK37UyNZNgVn/BY1UWD89Wo78fHYB+WHQlsY
jQgqzFx3FnD3HTMs3/yUezmA+P6d0YcspD6IBbq5k0pzL/9kmPCArJls0HYB0FJYgDlm+cpGjpu8
x8VOL2dDedI2/h3Y/Yud0fG5952YlKCJ9ZAPow2gpXxqzr3oBsK6oSkP3x7NtHSysvNTg8w1Ir50
scbxZaur5NEqe9kBXOWSkqDguDtRD04LIJ44dfyS9O0gPoN6jeIbsVEchoH6EUYX8dq/17QLcqAB
f5JwxoFelMVPSc0xn/zHDj5vQ9+co3U2oQsi1qobYCNJ6UxzgQTGB4wlfXmknVC74S3JmgNXE8k8
+yztBr5Rx/xI5u2CEwSXGK5IeEkNrwZQUcRJUTmHCG15v0n77ci5JPkSfnp11e2D1dyeu/QNvYub
EUC/hicp2ifzFyruyPoznY2RjidOFhD4wMhqjii+Qx0LaGUXWXpDmse9or6CiU+jU1ttrci1+EX2
Zv3c1j9Vv6ZVI7tkiM9wI8vs1a+PVuNF0F27nU7pC/BDi9jXQYj2s3m3yOCr/uEuZPo20nYJvySh
o30RJBiOtrTGHireod02I3CmH0bDk/Jd914zsc038VfUUzLJKfTcCFcz5jV2s+PSv1euUviDLKzA
q3P2P+yV57DDQvJjgblJSOsT43SCwIk+2sgjr9Dse9IIlA54C7GVvEijOmG+CoCZfeKYcZE+M05J
UC9qDq7L5O1zoSuNa0Ivwdijyu5F3aknKoG3DGqW9b+pdvoX7zfsowJdszmIwuQNXaEPPFQFKlum
Gz36pehaM2VddstCOh/xhgBNXb6KjSh++QU3xY0gMSwAVeHVv7K/EmEtDq8mUfqWWZl8qJVThdJg
kHi4TBlEoj7dAP2ax1V7yoNnnm9a6lECGsBBuRu8UyTxVB/jnW56/9WKHAXXMqI/tAmqjf6PMAOB
tn/aI2BF/P37/1Tk/jARkqz/qxpnilgaKVkSyRD8bWa2BBkMKupMUnxIeMt3/WmNwIxIHJ7SE1mk
wU76TyyG1hLa+6cY95eHLf0r6PAXMa4Wi0oeRmHeRNj3tuSdWy95zKMHgnCmjbFnpaCqOrsIFLmO
KMVQir169KYn+uP1lwBDOEiBKt5xTmwEt7bWdb1SGJKcp+t4yTDiBCTUnQkk3rSlGwweYMMNB5N6
CxfHC6C4m+skW1VYiGktgp18MW5m86XOm7I4h8+B4Babad5m5PBFmnV26OC6/mTibi+ytVJtMu4o
8SZNqXk4D1bjZORLZXIF9uxRENoJF+QfY/6y8nBLXMHGj1eEu5xdQ3yzKrzgwWbp8pj8+4xZfd/7
qwJLV/vauAbtdd18ZEVdsrGdvAkoIDdIWG2maaWMbxYhWJlB1p47GGzH7FW6cEjJvpLWxmkgUmTE
+TRAciCoNtI7ambQ65OSE57kNOVv/s38oR/dIl1JEgITwENlM+/91YVrpwVJ0hXuAuHChr9LsTN1
p35OJ6qn6OhwtWsXeOnIYJ4GEYwHLdkFViNAX9sFTcbtzV0MZcduOTBh1qeM9HtsHvGXSuqPFQoc
nOYKn4xg6D6aGIDGfoOqtpWiLfomTkhNpNjNK04SagP0Wbt55xTEHft7OmdvPkyJh3CUsWOdjbUV
wvhhm/BUY1ME65Amb9Vlbq8GnxhKnagj5wtogU0Ih0gE2YLdC0awdlWmc25y3sNjjgiX730U2g7G
LxKmO+9gvkIo7hxlLale8w11JKoPBgZDB9mU+0DSevK93wILVaWz2Lnf3FoJ27N37zRmL85ztlSK
rjlUdsOWVb1ubePEeaw28Ik5dsIsIl+Z/nrkeKtSzOQ48WY5474e2h0VNyWwPSjM3ZqaBUpXVvnw
lvCSf/a73hnehCP1jlJwFL+nb+EFZa95R8tSn5l7oGZ9IwWuxZ+a6EW+IiJZYY6zmAVBXrG1F+IO
tv4qL/RaKlz2HDJX1iXH0QMdjhjKpv9I3kbLZZf9jfefw3Y4cMyt76A1nEC2D0xsFEh0Xmk69PFe
fUxItrqtrOvyI33dZetc/oDiaDLgI+4vOmVwjzmfpYrtKc0qpb99M6x5NJtEhWbojmgSs5vNTjat
22wFXUunraA7JFsINZxucGqstGPzVj56hrDbMXsoGqbDTScf+JOHohxUFz7eEc76V+Di9w+e4lv/
oCPMKn5kRDho0FQSZocOCfHGaU++yUhLn1+G1zjsphsPQusZb0f5Ob1xueA320EZzfnoBmuSSVXe
2uG3sQcYFVICdyMkqOwmk4bWKwWXAZ+smcQR9l9igdwh4Mvm3M5cETrMyf8U9hnKqflgTirwzPF+
OqQEgx0AJfVFqs5df6h/0veINGa4r67dyc9vMgcSEe6zwvGBSxFStr+GHtKVFDSQrrHHJ3yPN/9M
cTwXC5Q1YHbDD50ZtLNtp0N7nzz1bLwI4D+Is3CGKGB07A3DU47yuVnFn/HJfDM+qzPKE9u4DJue
o4eXPqW79iSSXWTSea4fHCwS1R3eqKQxU2d6Sw7jk/mMBOZv6eYNKrvep/t+l7f3yoPU0ytARoT4
Fw17tfze1EdqT/01Eba8FXnUlsP7c7oICjhC4OglcwEbRM8uuvQw1S8aFdjWrmq2DBiKsHQU/Kj4
nLnjBgwBgWLTTu+qzVqjJs3cj/gEODMIW53QtBvrz90lYpjATXl6azflK0oAnvMcLONZWwvH7s06
Kkc+WCmDaXs6iYBL7PKscBiroD6qyIKMS2aUXlNCHVwLlN6hU5iOsivr73myVUgrvC0fXF9HB00e
XjvDcCRrJMlz734aWDPW2fTUHcFhS1ttt45Ytvx1fvWBmKXbsriJwaXGMM6S5InilX6Dqd0H1AYh
6FN+NVxT3L5yZjc/JswlhyZxQPD8Xwcudr6yRg4msqorVGTtay6hPxphpsKV0s/hyQ+4lHBgfkjG
a/3RkTF3IybIy0oZHLgpDm+WuZ+22KLaZ4ZJ1bu5V36FEGDLrnhotFDvyLIyaF10lRzjE5xM+0mw
83cQlNm8Vc7arX+r7vJdSy7Zmb3U7Ff3xdbnMEFrHp2bH8rtF25AFtYrlU+X9IfK9LOETnn3H+0P
FubyvceNp+AhcHRXvI65R0uCyI6KNrAvMIzYneFl+5jEy0yL09PEXehVao8TXvmdfjSf/CfxjnJr
gG18gRhVdyvcWubVelZ+So4OA24v3cUD6PjNL0+pJb0m3GN6ARHTx14Z7pPcK7rtmO8K/Z4vvfFk
nByjPeYskUGxohBkfMc3oWyrfbfAmQ1MdSXFHM4o3+qTTCjfQZv4rC7gIzP4SQinMOTrXRLbLzNQ
KcohWbVx9CkcZHb1rzQ9ZR6ieWpXq9fUVu1uNaPv8FLyy88/ATV7wbn236phLa84DKMScvFvPVx/
7sThftq+zLDJD/P80l+r9wDbJzYDuyZtrdPVbU8H4UFM2H9DOjH8XYSB4nnaKu6CgKendfash7A+
IXR/xtf6E3h7j/hh+5sB1YA8xX/xQRvmG/3xdI9iFJMlnRPp/xbnIWbzj4P2v3//Hwdt838sosH0
U9ApYfx/isOfo2+JH8gMm3JejRoLLMJ/HX0T/4GpY/x7yRTVqQbjeebeuJjV/6xkaokT/f2w/feH
bvzDoGZFSUl6OcL2ijaqatG5DCh7SCxjIhswHAX69GSx80CmkCiu2Bym5m5hvtTK2B064PJGkGEJ
SkJXYIIayrQPmFz/qsYW2olsHZYfo7z1DXoqj4TepQgVVR+vdSt/57WxDnXdGdTyTIXH04wRlGvJ
T8ERPquZ6eLTBish/Siq+AhbjY13pAI9CeKd1Mze3DODGeb+TZLnp2oK0NwBKhrNxhjwvhml24I1
r0XJNoZTWxaHGR9UoZoP2Z8QWWtEcFkY7km26ZH4xUo5ZJN+zkuGHz56OSXtdfjVdON3HIl8eugb
5xCJ3KAkiKrsTMJgrFKzu3T0VlcBnu2cxRQuMlhshfQRzlpnHgQ6DoJXwQp+ciWmvIHdV4jmg1U0
VCw135b0pQtItUvqrs1kF1P4VinNc5N2h1whbkDoXLx3veVq07QNRNrz5Q7IjhK3rtLRBM88mJvj
KQu3ElWkPVofLCQ7YfvUfZAVKWUEuUwaGZ3TxOeUDhw4c/FdagbaqEaqlLC+muU6puBZFdF9/U2p
JK453JTJ36fZ0xzynaPU0fsH2H2YXwq9v0uRdZlawdPkCp1hsT11bpi3K7gHLP6Wv9c74cPA7pwZ
6akQ8t8xpEtPFd/LKkfW6VaZqNkNW2k49Xt6yhjtLWyOFGY3LyQR1FrniKcfy9xnHhSlmaPFwymz
hnPb046LXyzEttWPoVt3DcYj9HYGlzjHt37KzKFEtGyOJY5e8KbeNJlekl/zKGWadO4ReAc0cEyQ
24TVNUyYfTGmzsRoJytrcUjcoY+ZW6DKoq6FIj3iGr7kKSLrESbMy6Omv1CtslKy+lwSl+44yylm
fcXHRTkSM3wZKzp15nmeH5ReOhecNUEv/itIIiQSm6z1K1XTRSrK77INdmpc45SULnJLS5Y5/GST
fyOET97XD7d46ujGms5DQJtZTCNXn10MlYZ//VOKh+PQkbrF3QkxDoJgyyvLxamhT+S775WtBtci
7h5GTjGTypiZ/NhkXqjLqkukfjjkDUw33ASxUn4rcvSthALeuVn59oXu3irqU50wNI0xnXfLGUXn
Fk0ZXWkGV6u9klhGP34LqVafKHJXadzqpW6tDnel+jWxC3KJd3WKfK1sXYN3yHOTKyujDAvuVNzK
qLFgB63SqeInuho54GXjt0B0t6qs57JR2a8nLHsKPTAWLwah4NSWI5CFVUMgjwIzP/3Qq243FDLR
YOJxRRg9Bzn+Fj9dYIZS6lYaSaFZIZM2ohHusmg41/G8U6QEHD2HU3zpApI8zXP2GAcXmbaN0FDW
+czbuulRsjvcjkWH+aad4Yn7vicTl3LCgmSXGJregHkz45MRa9MbuU3OYFRV9lLxXk9IZUPTEvNh
T++aT13sySzF2GNgqSjYLvhkJ31xUKr2PWFiK1vCisJPmqxiu7butHilLBSQXA5CVT5NBNDCothP
ADz1OGIqOd3FlpOAnspcI3kY7iDKdyXL16g663H08RngGm63jdFvJm3aKCWhsvmjLoLvhKhyBfwc
I9OK7pS1nqHI82aYZq6n/8UnAHZhVVTp7FWpD/k/O6pU8Z8ngH///j9OANb/0HqlSOIf/Fd22D9P
AFjbl7Zxk7MHNSD8pX85AcgY4ZHipH9a1FHiDJpDQHFbdOtzsvhP5Dbd/Hei3t9+9YUV+FfvWzHq
FNIFpbjRGJNtK1Qq/2mxu1n2tKPKwa3clrIHRlY2sndhrNCyWv27PrR4aQR3xvJmrlnP6X4iQ4/V
BofAhrVhI2+KM4rafJSO3E6EPRmO+ayd/Q/jnG6jc2Z5TN6w1FH3v5mnN4Pz62x3V4U+H3w2p2AH
U+FpinYW69lsaw2uKUg5XkkPVvdp8shYrOgm1LgXglcTt7D3DI71V0bA0ZXa7XXYYxWxdUeyY+75
44WLBV0MODQwAwnb+dkCIXtN98KnvkJ7krPfuB5I7Kwtr9bv4Dj31R6N3eKauh1j23iWbuYx+kzo
5CFV9dn4LrcJ7IDm08x8GGXiwhrzFHqYnRRlg8xDW2197n+aT+GsfDeu/DSfKUjK433KmosCJr1q
xq//Ht9o9eUm8mG9jrfhJK24+knbEC/8gc9oda2uzSl+bxo7fDVc8SJf/GdGR4xsqzWVmVz63Hwv
/gifobar0FBC+4zjxyyobXKxF5DuxRT7quxpKcHEw4RUE68y0yx8xljKllLhL4m8zfLvfmUMe6Xe
9ApcDGdgkmMd8ZkFyU0V1xE2s1yg32iPFY5EDalGyocvVHAMn8ATdPlpTL3ZE4dVv9J346E7DVf5
hZiDOj1xEti1Z7rzXkd/GY9X8cpylJNBKcZafwbe27SrKNj4JXchG8/AUjW/uOrwEN7Ajezr26LZ
AL/hIWyms1rxhmHCtpae0uTGRWp0emI/CRmzjdXTsYg3weNsKOm7CSaYXNvWrZjcaSd9V3fjuz/0
B56hx7jFo+VZXzjW8uahUe7AwXeXlFcd2Dh17OcmWMaA5gEILH3vzftositRqCqvIEiJuKxKHDrC
OpG8NjmGnxOj64pcRIDZCrYs5GKkQ2WnWe9ydB+WGF30ISt4YZxki9CR8lF60FNpU301elgu8nte
fvvVKovsONkMWK1lThYkk9n47Nk1G9QFoOxORP5NAFc0nBRjsYdwqV/L0cvco9BxgY3U3qEnJ1vH
1FWz4eBSUyjhwd9hZD+zTky6WZds26bgsWVwzOB+LuD6e4meJIZAG4ax7eQuf6Kc2RTMYC8fPEna
6fY3KPVmJeF3jTfjTocdVaCQOt03l9MxfRCrMFJ3IAxlviLNgqkSt1gzUGv1w1q4U7GDThQRFcuZ
GwlXQ/yKlkZnldm5U0fvBp7BZNWXG/SRrIfQaDdUzKwknuNP2RvviICKf+PGasjPQubKwLb48Zh/
AoVUOwzjZZqf7uonUPNixUHZ5eER5t51b2hNMUL8L0+utdYeFSARpry29m4Cthl3RekurLjhuxi/
fYNPsDdKXvgijetRXc34G97TdTutjWFZ0rh2J860wS7BwJZvzpQNMZr0t1Y54/0/7s5rx40k3dav
crCvTwoZkX5jz7mg90WWr7pJqIzSe59Pf77sbo1K0kAbuhWmB41uNUskRUb8Zq1vzWUJlfUc99sQ
XV65zvStBdQcxZdA0btRnoa9fM3qXRevwmyf3/snXUE7OGuXPkookJTS3vbuqcRZMy7DtckMF6Hm
bQHPqV3Gz+Nd8IiOgr+oXaeRQFm/MSboURTgiUR1my3jDU44qOLwZAKmV5NDfG7dIvZl86HcEhlW
h4tSpwSfqdlCFcvwrqDEPAuO6FvrDY80g3dq+TZYt09JiJV8qQSkoe5JrauGFTG8IeOcmbv320Xf
k8c9kyviIvQzm1pf2aT9jhguFoKg/vp19jK2l5ZXvmlYVJDft61ewnfakHdGi8DXUJvMWDQusIem
cuFM6ultVt4H9qPOl8PHJcX+wBH3otyg3yG7wLzki+KFLXncbXV71aIsw21NJAN7AwTJ+/AI5i1R
9nV+J3iZCASJbEMbwDa+mCSAVGOlMi+SR+ZFdXCynX2PnO3sD4/IvaZTngZOYEy9ZkZLtkVzFG8c
e8MkemCBs3Bu9vWBGjU+18d4uPzB5RJ+Oykl/nXQmyRE/i/Gbc6hHwcmPz3+W7lkTgJ9RO+qrVLo
MLD4Vi5hzcYRx0RFteW0Z/x3uWSQo6lTDWFkpWj661Fft5M6icbG5AFkRaka/NrvlEvS+cnR9/1L
n5ayH8slUnaF7Ymk3ZAKEiL4s2R3U8H4BE6JjMCBS6tFFSRPGwxDwD5DZsq9S1x27iUruAzoh6FX
DCk3oblS+noe1o8uySCT2dpamdK6OFV6MiP/bDBlbKWA3ZQuVE9/0HQEz00FhKKIyRNPnWZT1ta6
7WPOKtYkbsGHNLQ17AAHRTTFVqODQstvcVAQcjfpWSP5CAPb8BK0uYgb6MvOWsV9VLj+Jna7VR8r
T8B/LzGYKunECxvHgG0R5109tYnYs5kPWvFI/laOns+aRHVHYd2TJnZlxAr9JBoWFNWq+jkoXwdk
DbSAaX0J0Jd1TrZVqdNAqUEGQ+0QEzMwU43oGCA1KOoMRZxyUvut04ltbqUrPdi7vDulrW6HJNmE
qfmaFPednu3BrC0a8lXisVymwPWNrtnURSHBfxivNVJNO9TZJ2pzhZKyaBek58zU3LnoOtPnnA2G
CJkwp8hkEmUNpmobqcMy1cRLwkTcd496ElDBwGrVPWWutG9hHWyMCbYdl2+iM2792HuMFCqNMT6M
Ub5R/fFt6JIt45qVWTvnXhvVRdpAUa98lBcpSqT4CufMzDKq62AgyGU1KRQ7f0FsAFPZ/M03jRkL
bAeM56zjCBckKMc6oRVJt9b1pCFN1QQhqTTjE/2Et3B7HzFqTMh8ymQrsidlmbsaWv+mSFTIGBTD
UKQPBjaKIrsOovpR1Oopy7KFVsPC0LxjWbJJNOp9HuWrfDS5cpibBAQUEAqR4IoanHyj2/VeuKqY
d162I2vnmMXyqCpMAEqAMFMcUajo5qYwhvuMfanLU9AFo6RpJBARueiGDHPKynwwG6K6lcZg3ZWf
ar2+dsZLNkS3Ax/4xIeRNVoc5uFnPUS3XfFZNfx0ruXtxhI7Y8gPTdZd6o6UUWSwri9AuMhlnl8Z
7Xs4shMDQECM9jDvRx1NGWJWzXaXfWIAE/fixaCiSHPu6pCgT5xIV55hH2URUhYJs1wbo7KzaNdn
egu3TWmsu5TRhEOq8tiqGdvSZmtKn6wfC5xqZyJ9DMiwztrk5KVAUjVzhD5SozmdgkkL7zIOk5+c
D8eIf2nuq+DIyo4lUhnp50Zr36yOrByM8ZsQoHszdN6iM6EuuL0lF2UKGxas630EpmCO+U2dBS3E
epnTE+V3fUft7NXJS16Rd5QL7CxGPU55OxLNVmpvVSc5WiJqntxca3f/N0iiJkmDpt3kROd1xLH0
Jj827O/UgYFlReCer9PdII7uqPn/4LsMExkXhGFqJjePmAidvxr+6yo3wnfI0J8f/+EuszRLw/om
J/+a5JHf7jKENPgOiR+fWnnB7/qh9cfzJmFHa5Nhfrrmvt5ltP4GGBI+qHjXjd8c/stpvvD98P+7
p4525/u7LBo8o2h9hC2Bnc89ePDCePeGHnVfhfYUaxIZvoX+5JrYOvt6aaThc5hqG1fVn2Kvvso4
ugEDYc/0Uba2w6XLg1NV0g41F5hOh8737lke3pslyVPNpLstUAno1w3cBNa46s2Q0de1bTMzlGAV
4QzLTX3taKy+wmjfJM6hrcS2NpK5j6/E6LAQReZKrWJuMbkUAPNl2NNnJzp47JLgKsBBI5QRSHxu
RJSlT/DKqg+IEgYKZTa416Fg8B8HIjuntc7tsUdpc8du0bNY75FZRnphN2slF8rEWE6HigCJBHmc
lw9XsZndSNEea73Ywtra9EH9HFa7RvPWUa+eqyG6V+q3oqtIg8Y/46CDqYeNyrzAjDhpJJqTimen
qrvCBtVVqvZ2oEsaUcLWjrGxxvqm4dALBJmJxBCnpXeyMm/FrblKiPBkAJ+eBs88eYJ3L6+rnaoh
B1B0+JwRdhu9YfUwrDq/PY7hBS62vexQZyY0pFlCVrQBXJ9LU9LQYCQyQpZ/seZtW/NJIIMf4FeG
RYwZO7xvyF6oqIKN1r0OTe1hLEwOSgdttH8YadV8Ie+SCGlrUaChsqJ1k2Q4GsHAKUS4pV75KO2Y
Qe8YTGx+47NhlbsQE1tH+wwvapHiBYMNN0uqLwHzeXnOI3/dhhilEjnXG0I4XGUjh/DKGluoJsYu
N+Wtq+VrQiNurWSAKh7sGKMypsET54Zo38dZYsItCME7Z2ia4mszQWqKanGgR4uzWxDc86KNljW9
MaphzWbSEoJpdLO9LE/k7U7T8XnbxYvRfSuR9Zdg41RMz4kqaRmulcZDKYXGU2J3oUEyqqcm5/qX
qJ5aI3y06fBaoDWjJBs0XQWKdQd/YlN0CDd6dlpQRRA8evnjiId/8Gt93mMsrbLwiyY2MatbJ4hZ
49MJw3vA42m8GFNsAESSpo+NbYuSQBbFSevFQe/bPxolglEXOoelMzBl/fm/SSLFT8Sonx7/7bCm
CGMCLA1GtTZqxo+HNdtWJJGWRJjIb48T+cNhzREvLOa/f2FGeEIfDmsd9iB3Cz8XA7P5W43HtA7+
8bDmCUqNkGAU3XQz3x/Wnc23yw87daPL4sYYm4NaAE4wqEBw4DNGJi8azAgI3dEO1rm90XswiYVP
LkhAaNh48RSEiK6SP1QlSDLIKXuunrUaR2egQKAY0GyPA7IdNXsk535VxOa2VUxcQxpfG8aPXvkW
oPvTRyQXyaPd+I8DnUeUsn7JJUZIZe+28SXqhzcFRXDYGPBHlaNavUz84igydnrASTdcg3H60qAK
rmOXr0O88Vvr2GmvloaHIqc5t322dPbWoflPW2OW4ZtSs5tG0Qgr1rAnZosommD82ckYTUZUwyyo
xbJIMF00LwWgyBqLZOEMi5whaIyPwXE62BEEddj+JuuuOUlQ/931BeqNIZ5prYOlLDvmwzDLVKNG
Q25pc8rsK08xDqEaoM3P2lNd3om2W/kozfCzry0MYK0kc8jCMss/yyw9jwgx/Ahzbcbv26NCrdRZ
D4PI9b1dIlcBJyWZy/NSdruI1ISMck+27DZjb+V3R1TnbYWcafB3FVscN3wmu3xlDlx8drpRSnRh
jIcqYbJVQ5tkw7o95qPNrnaaAhVzwwkeRQjCgvDKBPxt7jnrpiWeZsCiK5urJHz03auxcx9sxN46
2XOqnW3IPd5UgUaVyypp5ITU0uLLAL/Xxlmh+V+CBNtmpu6c0aNBYOguyE0+O814sME6aIji6pg8
SGywo3kPz4EwH+4V+YwgtcEJ4+B3Udye1T9xTzh885YsNl1bF27xLBp77TmEJydM/BIVe4dyRu7t
o6YsjOBoyGTn4WoOyThylJWKBU6lvh/zvZC3Rscc3+uiXZiR7ZJxj6fDDvDURtdSFJjDVvr+u9Ki
9TKfaYlZwBMX3DJCVS6lGOlS71L8kAkpoHV7igjJNEYYfwHzxEZlF4BbIPXGHWExQ4x6VNuO1rjS
5N51CeJyfeMhqo4+atdLWXG9xk7POC364oXFusNWOPj9s4lHLJXvFmXPLDPrc2vGK8XAdpCicDM/
D9UXV2/hfE446HYWDO2xHcez1dIooTY0DGgpEq9DIbSHHD+BIqJzrBC49aF2Pf/NIfo/xF2fYcXV
1b/+S/tpmMGx9eE4dTjzPg4zIqJH1CDT1Y1iMF8L3EVMqkRCsTEOfAt9eSOCBKAZ6YMtCudOx9DF
HwWJrf4w7sxA3obGzkvNLfnBZw5OLNtu/F43S113rx3HYxo5MpumvwoSQMZEKhYgDIaedbCIiJFo
cMMpRDRndPpVnG7j3PyzGxG40IAw0NBzoUwQil82IsbPjciPj/92t5Gfh7AJDZIjVLRGH+82+2/Q
1V+S/m/XGnEFROpA30Da/1eiwbdrTQiTCRwTHjqGaQr3//7ntf9v7z375xNX/fDPHz+B4mcB0vQR
/PerNvQfrrWe77pix+BqPLz2hCzM8iF5qC2CE93+VNTMehxrXjkOsHkuBAHqM/OfDCsuUApPIqC6
fgwztiTku8GwblFEtgIMhpYdUpvPsb6SZXZUSotpbs1ZCwIhKK75q053ehlcDaHzQKgnFXVP1Jg8
DWW1gw+MoHvSn5dLr/SXUWGxbtMxbrP3MDUAB1n3UKbjNh31pTmWq36IN5UdAJ0lA5mYLybl6MTl
F1t9bNFAKIrDIidetn14rWnBbeu39hywNoJvlCjueARefxIxE/Q8Ly9DZ94FBhYmhkyHAiQE0F2A
6TvL1zZpV167NssulUj2bdINBb5jiHPCf8x0KA6ui/QlxMNwCacZfnkoWHLhdatvaduCqEMqXtaP
aZ69MbwkPI1aeRpNinpd+jp/V3aBqTw0wlqXBCk4pbdNUpwRNXalpFT3rgqroBM7jYxfJ4dtGIb2
XqljyV7K6ueOhfQ2FY9qVW5INWE9ls5Na9yHnb3wWFY4eOFq4zYJsgNBpD7XsRtiITWxwWPZrtIB
V26/aKbrGzlp4L3kXOqZj4Q/tTlmslMBXMUzoT1SCCSd3Kr2dUp5YBlwIykXLJc0McqHgDJCG1lp
JW8excVAkWGM3pOL9Mxq0i/VcJ11xSwatF1JaWKjoTfRArMd9RQKFwoY2YaXkYImprAJKXAaLNRF
tFIqu5yh83moMq6fwcXvRQOcrHuhw+yguVL6x7EJnv7cWYojmMwLAZFHQPRBT/nLI8zWBRfOx1nK
f3j81yPM+mQJ9JITQZAUFmOK5Pw6S7E+2fQCkiELYQaOObFev55j+icN8RQPMqZgeHUqqr+eYzp5
LqwL1H9+4be46D/eo9PzZiHimGwfCIebntzHexSXceU0Io0AiqRzt98USKFtZPMf3p7/dF1PP+Yj
TfD7t+cvAtPH30ZKlCRFl0WboDG3xHX07auhfonAqYwuDOn8mZjLuc4ch1JxXutyluTd2uQKHv1i
rWnmWW2TQ9uwdAXSRgyieEqBxVUq/CAFuYN4ZXaNF8Z5KZK7JsO2CSGCJBIGio/CeBhN66wTFfPr
F/X3lOkXr0pMU6oPfq9e1rrZuwlvHrhkM0Oexcz7KvLJj7cG11ilttEuRvKvlyIjB9HOl5Hpb6Ls
tkibhURmRTaqP1cbwlWSQ51bpwEGx9ipu0a0s4y1CF3HcOs56dKl2uudkXSabt1DjVZzgSkJq0Gj
I3pQd5Fq3vdsMPrxtlX1Rz8L8TI/huFbRMxYNyJOSVss8dlkBd+n0P86W1/IZNjaAzScFvaq/6Rk
wUqJKmAQOGYN63pQPbKls6VBdIbpJMtC4ZYKTlqokMI+hFTUHEVIGAMmLpkWrBWWrsEIN1sHF6gU
B+R+G8vt56lQHc7E7JRo7Vqdsk9HfqIlA7H2PT27KKP1bA+ZhTskR7HuQo4yg5Oc/CcVAAKzW5Z6
tFIx+HZ+TxB1tuma5lAWhAXNhdDlvFcGaCIqiozav2/tkD1//Z6VnbdkaHPUpHvobHywlhqsdAVE
vjqIlZHChvQsJ35qyMjmEMZ8kpb1Lbi5ra72jOXCzVAWWxmsOlfblKTKqYjNGI7jQHG4XMWJjm3p
Z+J+7BC5Jp/H8DkzlXVqIOyI3nQUPlZS7cYQS4NWU6K+EMvoV8k8Q+sL0Y3ZFoTk7q0J6cVY1KSQ
5MVntYiPbTNudcVZOpjdPLQ9nrIQ2JWCogTA9x7UFwNVIsPZVUHaRZlK0oD4XnCsYQ4ERcOjgU0S
DoC8RHRr4ZnvoXpbGuXZLNLnWOum9RpvLXCdAqNqgB86N3Y+vgtNeWTAiAvo7BE8Nmop3ltxE7oR
fPts5aPAaRp1z9gPsZL5XJJ1m1evJfyGyq+ux+wcxS8a2MmQ0CQoEavSIfs8e/Rz5DzGJtH9VdEz
MKLiv9hFAfzw6k++boTGNpiAaDGF2Ru/vm5YDnO0fH/d/PT4b9eNSSaoYG7z7zvl23VjwYgFZQfK
dhrPc6d8vW6MT6RGA5VlSGOykP4+7YuLS0O2r7LExkGr/1bZ/J/CoT++dOuHsrmt2pQJMuvHlCi/
mW3Kp0oGN7bh1jsEqqdaIk7rLZOtT9s+1ZY8Z0WMRoNjLM73pS/srV5kxrKgXQBGjRLMZj3CXBN/
t+i7uTJYi9AsXhLc9iruc1WN1yYy9LjrFwFZvaobXevgp8i0wlZUqnMfNlMnsCd5eG3kW1nif2N7
TfKy3iLyTzG/RdBfWw2uQ40BrRkr8eZp2E7KEsejS4TG2jG7NXBKUF2Ug64stW0b9+F+yiiwbQKY
VYik+cB8WSFHAwpnuVG4AZQsvS9b7jvG2yMHJfzvfTPiW+ubedS7d6VuFCsj6h0o0CHoXO8KUe1K
yep5kXoD04OmWRP0dI669JKVELNYovbXnmXFu66galWr4kW1uVCNPFCAp9TVbFT7+0jj5KlHnDel
B+ungV1taWcVbbmngqVRBuSORT0XBFOnIw5ESmcHP6wgq7Ae3JU3gGf3n+3mISMSOPJOlTxJEpYy
nLq6iNG+FafY6teN1twbFeigKD4aaNjdCAgsmSGVlly3lPtO8F5i+y3RA5U6h1F/01vPbcLe0WEo
zsRNwG7xUv0JnioWBerp8ehjT9AJ2jVOnvE+EnbpkjMRpE9T1RAneIjzdikHoBJEHCrQZjp7BTV9
UVvI2TpjI6uzjcMoKJud47EFmAgFnb6IiVrscFH4IcU0RoVUVnjO1FmEbS+S2bFtmQGIDFJFWuZ/
8KFFbUw1yiBXZYgNuvLXhxam+h/b/J8f/8+hReiBgLJNroFuWxSi0/Hzz6HFL0mbnHtm2D+NsI1P
ktoBxjZphJPr/8MIG+0MYeI80CCTSDMt+TuHlmb8WL/+9dJR6ejIarTpyP6+0tPqPiuJcgaOGNvX
ddC6F+m4b75wxYH/L3B59DsdwpOqJXO31Fb4aK4IPEU3QHKzroJktBb1iC2D9k3J+7WBZ0QhgLPU
fQgj6cpVyZUOEfNhL60i8EtxrL2bHt+cnpV7Oi4Ut94wIYGc4i5yyw9mIvYXJql1FeQxI9c4SAdI
dPlS651VKn26P4Jo8OHn2LqRwODUDld+E+9kjGsjwK1sWdMDlddqyLpNpPY3EV/kmhmjqbOidO1V
MiCFLo19g/gsGd1jX/Yb/uxm9nDnDc8jZnUFm5IqnlnFz1JrXVBwj7a30tyW0eV4KtT22mvxXPgQ
vWWv7dSoWrSDiLFSsdSPi3ZYeI6zZfuJ7qJDnR23yk3c1yetZczQKfY6Y2mX2cpNkb5QncKqAsqH
WlER3o2JJpmNpVDzo1um16OVk+B6Cir9QVh5A1LsqKbds0OtbJOaSxDvskEKE08tOuCiDLS1VfZI
dBu0e0FlLbNQvHs2SnA777fDpDqwtPrkZugEG9FcjWGB6xKOqNTpJWKNxUS3FAFxesQqPvl9QZoF
ImAyFxlnE+CI9m5KJRzlymqRl1ABFh6XkKbeRKO7lo2xcMruEAuPAEFGR0qnHmMtuQ179TiKDqjp
yGy36sutZD06IO8ocFgMNgjxyqVhtwVP0A9IXPZtCD41piTkzRPB0snu/TiEo4n3Uhh7x+akNYpH
0ZuQjcLnAe1RC1qd0PGiQnhcpJh+uuizB+JrcHFW8tjAKraMfA/YQuBm8gc6NBuPUPoOT0jny40F
nJil7zkQ1XPGc5VNsBqsYpOVkrkIBADe9NG/szEHm3wyfb4brqWfA9qPlvV419fh3OXD3iK7GjL1
UQm1dTmCAPSoC5aFaJ8Y774pJoNWO4J7oA3joaIe4kLTb+soArwXoK0nCTGO/G0ARqwo+20Xvsqy
XWO9RqAK0h13X+e0CydBblIB5zQ94BDdIWFSzR2/j8Vw5KfvxfRZbERy25rVdcWpH0j9MNjpdTFF
BqclKHdqg1A+qq21s6YlMl5CqNvzvMv2hS7mgTqusgEcLR2oLNSVNMVCRNpy9IqD19mHQK3ahQ5I
0c7cA1FUX8KBBm2c9vruVci2RZHxbQxbJ0rGt3BMVlrAWwhVySeScIoVRZczlhuvahtiv0KYuvm2
UfO1r0Z3lURF0HfjjekhwqXMMOHxsrNqcghzOxvoSJDeJVW/ULRdSvyQDjvL1L5kky9ehOCUkBOV
rjGXer7OVcKTtOqgm5QJ7W2Zn5TyufQvUXRMCRkOVEyDPhQhrN1qNyLidXGouw2S7zTc+ez6NcLA
8JSdKw6IFnk+m2yWXsygEntFWvUrEq5JRtecSLe6iwtYVqSkZC28RohLiWldV+jpewskZ5zar5WO
aMhRPxvuq+I/ZypvV7LM0gujuQVGtiKtntMWpoLbXyueXEkHV0WA+fBP7ilwAqtcd5O8dRpifRhn
LD7Xn/9pIE6fk/d//dcUuPdTT/HT47/1FFNDYZBIZJrm91N465NmoxAyhTndxd+N4ukppENHQYTw
1+Xz1xGW8YmbdKLyMOFCQ0R788Po/VejeGn+eD07hAZ/fOlsCT4OYhK3sg2SbNKNEevXaUMwbjse
a8YcbMnuapWzENODPi8MMuoDk20Pu1lWgkP2wrUI5xQucl6u3C5ADh9Z564nXjwWcBxhuPmyH+Zd
74B4jxUcRKlx6A3zZhDYTCgqmWi7+YMgWWtuZj24NPOuJcFByGIlWoWWF+iHaeJTMB8qAoUGJjbI
T1Cu1zb+gPzZNLvbqM6wbNDKEN12USpzkbC0HMS4cPRxmQ3JvU49O1SwPDNtHzN+cJCy1x1GkyoQ
i9zVUWz2C41wr06Dc9yEy16DquKxv8BiFDFwGec1WhhHhZqcYWeqSaRIvNdKndYEKSq+DFduklzc
5jLq1j1O0Rl74u3QZuasG8SLPmhfwj7N5447eWtSl8F6TGy6I2mkbCy82PXMXL03pyDg6L2vxm2D
7lIt5T6ytE3D5TAgQJLCW1ejde5jlnFDw8XtrbqmPieJ9NZGiY+v0R56FnoO/Gg36JexhKjsXBTD
PTuUK+BYCIC6kdIFTtqcuSluqji8bWJ5E2vmtoQn1OvPsa8siJUCNZfv/bBd+HbLoD2bxYy+SwHg
oRz3RWtfBkMhVahfRrmyjpHaF/DlADGJDD9PqGzySj6Hot5EZBhFbEMXXtIsq3zvYFFolXyhW/Ft
16fJhhaOfMRAnqw2mHbs+anN1mojwbe2W7+Cj07J44U1xl+jP7tavBL2cG9EiIptDR530YETlsAV
sqidm6Vyg7wuPkXTxpb0hAonbHdJSvumNLG5h+DOQRubL461cnJgNcmqwl4iiOvIMFbaBknL2XsW
vuoJWxWJb6Ug+y+0F7HHW6ncF0yRIhQOag40V4cU1MFEildRdMuwbd2VHo5Md+kkKJDU+zy8twBh
SpjYlg6GNVYOth0sgjy51DYsV80O7zREbclYH8VITeFW7pWP1jXNn5EkEUQ1TzJv6U+quYJSlwLv
NbXHL1STGy07QVgDJteV67yjykrK8iwKdR9D3HRIy9Xr+D5q04MR88GpmzsxdKfGFis7IOlYtR/r
AhKJVrNiC5Jp1ta92qxR0IX290kx3MiGvObSVa9sfbjqte4hQMenl7E2V0NM1Yo6vQxk1RpN4B99
Z6BGkuxsqep1a1KI/mJzO01SfpxDyR8f//XOsD9R6ejE45lSV+U0Nvra0ln2J51BkkAJSuj737uN
b3MoEG0mOQ74KCbsxIe1h/GJYe6HS8P5rTtD4yf9sJL47qnL6U75MLwvE8lKX5HFJrQ4xAeuqtmY
9A9DFj9EtXnt6eaRZMR96JPkmvF57HV7WGo0N8u6jRqkg4KIFgBCCimpQzquXde6EygK6gatOOIX
PBbrbPC2YeLcOUl0ivviyZT5Sy/Q7Y3ldOUg3sOorYKAtdNxo7T2wSssUuLxZpJmRGlJcE0yHTcS
pFJReos6TO4grZ0j38WalW0mBXcbgkQCXwHMxxqKeTXJW9zBuvfCgPgyM1DXiaMeO0Tu4YibLGHg
248RBiaMfmDglFBuagqx0g6OKpuGDt5oHI7nwlVukwF50lAfsjL6nPTD3oNLGqfoQzslUVZWMG76
WodDUUpAMWW5jMLojGw055yyn3vLeMUfsGjIKRnaYp0GCVtx71pYxq7vi71Gneny8gcE8r4oTm0e
veqqd2zc7NA72q1osmWZkh4ttFPmcUj048rz2i+po10VqX0zVuVb50PGGdbCcJn9a6uyWxUWphBY
RTqSo1Ha+wamfTcE6GBAGMNgUCDwtUH47lXyvbK7z0MTv5DTGq5DO7oIVJdzVSbdRkd2T+5KTw8R
txu3t198y6jXqmYchlGQkIRQCmN70Rgt/U10Zv86x8GwrA0Ex8SUzyoLGKQJgD0D/AfrQSNE3e3L
WYn/r8fUqJrJXaCY2G3iE/JWbJsS1ZkEScneI5MsSwTuO3vyY/RX0s3kTInrdWQPD4oJOd/wQeT4
dU1iR79sRnCTpgZfKdONo84tT9uQbmy3f69N/TOLN1B9iIIj+Hx1vK2zGqpPGSM7wqxsydfCTHVq
bthMkjVOXoJltx8TdV/pjEgDs5mQr+yiyiK+2IkPnzp/y4mLcouJ8x4A6osK2gskuYbV3eMa8ufg
EqCmMPSkEjjBSbz1rcnxWIDfdeMIArNNHIXjv9WDQDKXXOWlvB2hbKNw3LWpu/JdA0ZxjzqN/VLL
aLT0DFKRjH6NwuG17iwQzaYBuiNc6IqNRGAgF8rGUNn0Y/X37vKPTPemDmabO832OXNNCu9fHucM
x35uAX58/NfjHAE/BT71P9UHEtOPjgDzk8a/E6TkaOo0FuSHfj3OzU+GwToBxb+mm6y4P0zoeJSD
ypQrQBAOzkDxd45zQXDOT8c59jkBC8Ek4Jyp3/fHuUsDoJhtlWwwNEAjr6yy22bYvsnv+txXCGgM
YCuj+tilwqeRHdpFq1hbIaJ2UVraFcWXsVJlvhqL4lhE8M+wfULT7qRybSQlc+HoNsgqa1cIk1ST
pkdokujHOg5PPbrMuZUmD1anXEk+4m2JbYcTMMfLa/nprc8egs979t5bcH9bZGNW0SycNjnmzMKt
UT0OQfAWNGSE1AVpXbMo7Pf6SNYeWIAudMmHAFYeq3MZk6LRbYxw63acO451Jf1mp6jehbzHuYr3
XKcWdJL3wGoPGolyVma9VKoxH/wHG0N2RJAxek9IpCpO/6dM0W97d2RuNJybLti6hv/FDe74NlOG
YmMg4tmoTnmLGbfW0XZiRe20g16+2QzJ2+ZSmHtjuuSas6dfsKGRF4cp8FCIawY7NcWVmLoFua1H
Elm4elpYA66/a4kpQKoKVKV48zBEEwpWuXctE9AO+o/vMEKBMe+Z4aryjHnvg3KrNJz/5cxUMFn0
r9K6hB6MTGzg+nOSaUSx3vnsaeAxB+Gwqyq6DcKijXkKlEVJ5kBDzOJ6ev55DLvoPMLH0XK89UCT
CchhGd2AbCwlNKZZbWkYjzqOZqDU+lCqu8RO4qsg0RZe50KrbrVuocBdOukJHCmRBYs/unrEuopy
xEA/IhC1//K44Wj4QdM+te0/PP7rccNYgXE7IVryJzOt9Ykjhf+ZxjTz/040Y3wyKGRVPsvsQP9e
I3yYOCCm4eT6d6zy70wcJkDxj9Xjx6cuGLZ8rB4TpapcRzRw8lpigaqErCt6k74eTtrUq4zO3sny
NVYLxrTT/gr0Qi+HvZvX52LqdiLaHnvqf8LxlNIOZbRFOePXzPLhAdAvJZmycNt5mCXzRi+fA+WL
QnMlpy4rpd2SiUXW0zjsGAkMGPzsF+r0s4aIXKNbaw0owOG9kd73U8wJHV1XKgsLt0oc3WLyVej6
WGjgxSfdBtGA2RdzW7lP6BF7ekWXZM6M3lEHLNShVAtfUQp0QPI9tmeSVrMCsmDq8crOtzY8ovLF
oSllegLRfylj88YjhNMN1b0tmdHSklb0sznVTxL1r47vXIw2WtSA2dT0VUX3aDY2I9h4UVjVNbJ+
8CQETxnBYeiVSc68yQast4BkdWKsyPElaIAKB0pLfWfAX6r1fs3JgWs0e018F9ZjIo8jQAaSjpEi
krqF+ANk1DpzteuCUIQ81bY4de4TeVMM+TLUW9QVBvlOAWyFrjwySForjbMdh+rciXdKybfR2Nhd
0M0lDoEZ3LRZlpqgTpRcW3qVczK1lySnAEvb7klPq2ilNZSZis/Pbh4anf7C6tpHDutZ4iWbzKmg
HWOoKtgSMLfQUpJiBshTLWNTnm10ZaE2zxoSsDzeKCPDYVvl66Dx12aarN0Aiqoa/X/uzqS5bWvd
or8IKeCgn5Jg34uSKGmCkiwLfd/j178F5/rZ1k3dlKeeJJWKaUESec7X7L02GW7J8GiRKSB1+sob
wCkX+sq004+xlU4d1uUwxsTmbTrfJzaSwJ2w1E6GBCyv4/DrE3XX8zcLl7yAVF+PhgR2QF7Ifr8M
yxFPQoc+pUbmH1Z0OEmovFtMPciHtmfpNC4uLfgUfUGiFNftwNp+TuzdR9lb4SLoxpPtG/elpe3r
lBG1T9n5Zx+TKv5mNpIGqmSZ0uV/NNkmouL/arIpj355/Y9jUrZtCj0k6hRavzAHOEHlCc5EaUY1
SFH4oypjMEtQMCLH/7TfnNs/HZPIRiaglKlZ307Q3zkmtWnw+qtCjsHsj0dXPjXZaTXoQd66yVql
YLLt8n7Azldy6rDoYDcjcTC5w60fBqBngwWUr83e4em9yMTXhJ76Luf1Y2vz/ic2bbAzomezRWd3
2P6imP0Be0UkxnVVLnLb/WgAR+dNepcrqKr1IbraXmWswkIsrSx12lg++FXwlMNaHXQ2eb4dfMij
uzcNbB5Y0SVqCORw61qLtiKccoxcSOzRrqi1t4CPr55V73JLkEBvwpqcQjel40QH0HLwG3ZbPXZl
npKtURA5P2pztU/MmU60A59qUiGkuRU1AX5sfe9ZiCzdxN5ZSU88TEWer4w6W+Nsa7aWZM08fI29
hwcHZm0YEygn1J3eoroq4REH8UJXwKoPxsZjJRRoNcK5FmBMxae5idL3ArIVAowHKZOMObC2+6HS
DjIRZ3XM7tSY5sxxJN8aSkgG9MssfRunFlyq95Jpr6iZmRp0d6EKIC63LacZrZOMcrMrSRRCeNPm
xrwYKYSbusAuEbuOqrmQ7PUwWSSKTSxVUjFdTt4Kfzl09TX06rPA0GIzuVWNhUXhFxrW2bAvEdNd
10NE5+JR1JJFrd6wXpIfM42DtRZEUyYt+uZQZxDs0GmfFebHgV0fWubJIXPlSpV3jZQcFLvf9BGZ
atWpkMVjn/brhnhWiKmMUF0FcOY0snapRtMszOc602wt0d7kMiQ6SgkOWXD1le6L3RCEnlwSRtIL
b8xWFpEfnRl80QVYhcB89o1qmcvmqmOcjnVn1dqRmFdZ9VUM2qJhUtsyfRdM4RWm8QqL0JrpfJ9h
5Ox9qODM7bEN78Q0yNeys2dljxbz/UCWnZh5f0lscMj8v5x+QSiHToM/3qOMzYMpg5CFQT+tDqJ4
IFtDvcUqEihLzGR2DHpPdoUGp4zdA5fFvLcwJJe8ujBQ+lk5lMhY1q49xXsXYKFi1MNAelprZD4z
427adPjRSz8Y0CdMIGEm3CcERhoZUCGBP2QUfu01EOmFpFMrhBnRAglOUL3gSlcjbmFFdhrRH0Kw
qnUg7hLLS1kwck26mvFkZp33B/fkf2NyEbB860wVg0ryf53+2O1/Pf3/4fXfT38iaAHU2NTBsqFp
3/z2P1QzCLvxhLIIhOL7LYL2R0+O0l3QiyPzo1BGGvPT6W//PQamvsYbyk31G6c/vuBPp/+nR59E
jD8XyWqgZroGiWPtwySyqMws9ufIFjdZgOnTMtajCaQpBh+ZGqR1YtlkHa75wQP+e0eGnRTjsMcr
7ogSi0mpmDODOf/EF8U7VwBE1TGWSbH6pHdASZoSxGWL8IyzuXZbxyuKhRopzMmUE16/jeErTqG3
cykqVtwlC4uFfWoR0oHDJKZDHz0Trpi6TnyGV9hwdjUEjxgSS6IucP41Pcsb155lcb9lR0cFh0uQ
CtMlCxf/KAERPjsMbR0GwNsEyKUQ+k0THAuXeSXfewUSZTxkyrmsCopkZW33r4FQIASA9KhG+E81
4hYQ8vSiaTlc21C7Kzz5KiriQwLGCmXJTNKK0FhoHoAptn96V62n/F35Ovam0yFMyAptL+UTL0Ba
hwbjO9/OtmOUHUzLXY+FBax8IMo0PKhRv7bN9Fax+KJWmI8Q09hGzfUSZqAx6UoQhKfpzpP7S4qu
xJ7iNcCDI72cx1q9Fp2yKHWUT35EG7KqSRL1WsIuzQwsHCuVwvRXWQ8dZjj3KFnqsZjc80tbdbTw
3R/yGaHxi6xWyDfZ+NjtQv+WTTs4oABJFCxF+FYVy35gsNqw7UH+7RnLtiDVxw8WJrkKejts8q6m
vueXmiAJkOK5TCaKKsxNw9mUuq8EuA6g43PrpW23AiXjWN/3DbHfxES5a4WZZxrATVQDwAGwChhu
8LKOBEYoJaKjZ1Nfffz1tfneW7BcI1SG0VlI6ooHJObhpTVfdOvY+nfaGM0G5BYdy0JOwCQPcTGn
vDHMs++bm9Lq56amI/6O7zXvnEBWl/hpu7IE5pT01yI6xFKDvPGWZsUZGAyCbmwAXjz9YJBQdGLF
6O0q6zc5Ke5L9ogj0IkBU26mZ3dJTNYF7sNC9lZdZjlt08L6Kw++oRLixZMGZAQH4HVrTIwGmm51
gsaElkbMHtGhfdxS/mu7xC8WeVDeR4mximA8SmNAhgj3mw2LGiijj/OMFJuWpV90KMf7GrZTk2cL
7KIMnZg+hUOzFUWGuKvKSqfpI5+Ka7hr4Ms0cXqnjzqsinohUu2rHJVLSdVPJGAY7QvH0CyP6r2a
2Mx7/fHsssOV0cWZxgSVDQxuyHIxQo9qXclzBj1/kgtmO3wqsUpw6ftf7ThEoBUR7N4TM4aepbay
t0z33/ogOXtJscjAQ/qGTHYOhP0CgmGez2s532KEXqueNmfURRJNOAIGIpg5BKw9eARi9LccbVbp
7rnkLmbEuYWzz5bKHUv0Te8blwjpnNCDrY/tYZAwqUmx/ZpOQaKYfnFkpyaJILLc7zWpO9SQPqIR
8U4abrI82nu1BCRar8RsHL0rc/55x1Hn+e2blVvLgGLW7YpbbzkdCsO0VVZ/bgfFRYIIiDkTEnUc
puJ/d1D0mdxpP8vl/+H1/7lDkZfanAloOgWmLsZJ/NU/7lD4OpqgerHRpjI6+tRBoV356Xr90UEx
75YRvADmsfnHb92h4Lj++w79+VufesOf79A0NCGnxbZYl1P2EXOIgchGzKCIIzkcpPSUm2iqA/eO
hRGmRQBrlmHc6TWT3o5kV+xJFzsizzVP1lJXPDPwuBVAt2VQzT2TVz8jXZvxRAn2JERXKIkv3tYn
CFvZA3+Ze+a4jrYoTR3NMYqNIu1dYjU+pAd28Bv/pN5UIlMPqDPuIoBqM/HMfZqCI4Ar+4WcFd7b
wKjAuzr9OnkAGOJoi3KjYm66ax6x/2dHIBDr6IVs5Jby+dzeZ8dJQPhkXepNeuplRr4zCvsH1kOX
9APho6tMGSUkSnAE5zODLVM8q+77B/tZ2nS7xKHdWnj3GpydWf+BOC0/yvcMIY7p0b405LQjmpyn
qOTYoRFMUznZRDUhp4Q5Urepj/aKNokgFfHqbkdipIaH/MpFq+6GAyvYDgnHqX8v9VWH5r3ibjGd
Aom/us6umSNOrXZQwZCSuvKVnNIwXaTKRhPnlrx1HYUj+7VuVkfXqt5KxAoK+00Z8ToU71L5UGIQ
QBNUrsyO4Ou57p0zMq5GmJ8x/qaTwtivdw9DvcysauH6PpGvDsACUK52fcJaQxZYlH9kBMSftO4U
PeT5Vqlhdo/X5Dw+zrtxaah7lYT7UmhvUgO8Zi7GW68+d+hfx00NZE+yjsj/vHAfVAsYYHrquEty
Aet0NkVw193eXbYpd81LrG/r+K1PtuOrtoePX5KwVPdrS1vzb6IeKxSjBG+OcytpnPwoYnfO+Nx+
biEeE+nZgBdawZAF1gNF3WWKXy7tYR4mwDCXfggZmfyxMz9dSDsj9ZeCBLTFCtCeo+RgrLyblTlk
9mXtkgAVOPvFdVp284y7Rl+kZNMYJ9d1Ut3Bb2eb+6K8huEXVocsVIluCj7wMmSPmA8//Eu4m4an
8nkgA4fE7u4SqKPzhVit8kUnrIcVQbPw9DX+DFVzChq7eG1/LXw2mVSaQJyRxFzS6FheEJLGxXIL
/DV2r4wIkXiX/gZArQd5Wl7JNyO/TpEAGdlUHQxZCzI7yV+NspQezHRVFfdp4pDo5Q9M6FZetrdg
q6EGovjhLSNjQHZwRTRYUN7KksZszmK9ai+4smHAmgBKToi2bdCOzA7xLmM+B/e4RL3aV3TQs/aZ
7AKlA9HEknlODhMZY1zQubkDwCroCL9mb0AbSu2LCO8nb0a+bDC/pIvEWFB0jo/iRBo0ycrNPfBZ
I1vXISnD2QeTThMR91aHHRu+IlNPYjK59FMDV6JjsrxqLvGznK1gi8AYtICE1HOkACRbeGxvCUiv
j2O+rqOTF78nhPnQV8dkFGxJqirBTxzMFwDC1tJaujvzsdiPj9m9cqkRND0TUMabh4I0gfU64xnl
JYi7TX8hyqmwD6VJOD3vXJtUpPypqt6IQQ6YHSzkdxbbHZnarJPRHFkOJkVivNwz35wbzQMwru+k
b3N8uG8QuxDGU6zNR7EmO6MgekJZBtHC3skBFfSlRKUUMyaeV/6uVZnBFmRhOOSmSdmxvYsnKnQ8
7+wD+iTRXH2CcBV1pfuOwDde73mqjJKdoQZiO7gUSGoFzOdI5ZiipWD+PsGz0tg2lhofmkYllKxk
aP4HlwG6gCFEr4uqSOPq/Zd9kzrRXX8pA/779T9aaWJQdNRFqvKtk6aA+E8ZYILBZ8aKORq0nQL1
nhnm91Za+4v/QWnCC60pCofx5/cyQONVzF6pA/5Wv/4WbEJM9vJfBqlToM5P37r5aZAqZ10nsr5o
GKRqC1OnjRVWjwMjMtCUkJvVWmB9UtrTlvHyzDYGFjRqft9pzQKd06FloyMIYWeXuUYBtJ0cIGpI
LNsE8ySqvRqGg+H1dwVjJS2InF7/oOV2gtqgAe+rFfw5olu9nTx0S2vsn0vvldp2l/f1LlLs25jk
WxUEUyBYiLTZU2GOTkk5YRcml6ZxjIV1DoE9ZRUik6ZW0ciEBFbFvL+t0N9ZzTEDtmxGinbOXGF/
6RikJmW/ouCfud1ba8HGaZFV0eLPsiHbNRn7aNgUoyCcjgFA52gt1Q+AO+ATsp9u1Ep+U0P7KoX5
JTG9Y45TxdXFWyfQB7lqZE8rs3tVdLmTCKgbiUp2UEx0c9xGKyX0cfSoYBOarkbBYx3cYReG41sI
b9WCu1rDX43hsPaiYjXOeTzw47ZS86KW5L9g+ebW0uC4VoZYVXBdVV3/0sucAnFcr7GeOHpfQF2j
3CJFLIvTHRKxAE7s0KfrthQbF5+LGuxQ6i6tTtmM/cZr7GNeZ+eiJLgA9mwyQWhz/qpJi7/2ZfDV
2WHg8DX9C57kRe8DjXpT5Fdpokyxjlc0ey2BuxUmMSfxwbCMuTcl04Wt8tTWiw5IbmY8W5NhAvlQ
glc5AaU7SMElV4ZH37slnEs5tN0w5NxVmV+qcHgxWXClty8afN5+NFjWZ9jCmY1MAF8TgfKm8fYB
ZF97QvzCAKUxBL1V1OYq6pRmbZDY6UJAQszGu6WSCTpTEwd0LoGM8tVIpJM+xMdBsy9GDnNVmnDD
rXQLdVSx8sAAVjwwQHZaRK22GeGi8ucK1OJgwhcPxTSxJLuZ0QUc96Hfg4LicvH5DzvKdyLHeZCS
nRTLzTlB+cp8ve/3nWT+yYJQS2d7jk+EoaEw2M//y7TyG/Xm1yP2v17//Yi1/jINuixlmj2Kv/f2
349YssZ0Y7Ilo9z5pgj9ccSyq7IYIGAtsP6m9vw4Ytn2C7h3Jvw6BcId2tTfmVZ+ozX8vKv6/K1/
MhHEnjfmiVw2a+G5Bz0zMfDBGQYGHxnoQgQMOc3pSg0SrcEKC+soVVbY60cRUKH00SIvEGcb7doi
6TWtsleW8FhMKTLG/JCjwfOxKY8E7YzJa5X3lzbtvvA+ZXcKtsIn7zeslLch0Fai0F+7rLkPLMqc
EgNV7r5ZfX4R5GybAPvVuqNaFR4ugfiIuWJRRQoIDeVdAVE6UwLqvhrQTkNgo7Qf2247ymgF9Lxb
JhgLpVra8Jtfj/pjjl6Tkx+wVWhwsQQSV8B11KKNQbEnVcmj39RPkXyxmVJFWnJ2Q+omoBBVhMgu
HO6D9CyCZCXrHL+Bdh/YgCxjmwURSCRVzNmTkWsI6yaK7wI9XMmEBetSSsfEESyb6yY1nTL4moKV
aOTwmgcBJRhbrhzj4Czh5Mfyx5A2gK2vLHOgl7CwrwZFmu+h76LnMXDZwchnboU817T8lZ1p96PJ
Lt2fZxoxwk1wVYkZmLLgy6ewoYkBq6AMNCeSKx0SvzUYOO71un0U7OrN7mqDvuA3nbbRudTKi004
YsDQUW+oWXUc6Lr04qv586jXa9vHW2HoZIwwGyzLV8MmXCOAkl5WO4qXc1yKqy0RWZwudSINcW0t
XaOc16a2GMgYKLyB4JW+XQV9fvBhKc+sVl6yW5nsUnNW/zCPMZs2mDiL6K6u/Q807NP+irei4s5z
ZopsG+kxq5chfk06j7qaWrMO9nJdox+Y4lNk6VW1gr05MFdlZ5ON3rFhn6818hmbz0ZWYCGBpcKq
MGfhV8iEihCPasp3kkLM0lhjJbAZ+OHVn4GYmAXTqrUk4UbBaM35rqsHtQj4Mi9YVNZpxfzbzlMu
Pv8tqZE4lCSD1HV9rIAqupU+N6G9tFbjcOuzCEPJQT4IpIzRO3RBs9W1fGfkncMnArs5qQnYH/xI
nOzQnPGJ+qowr3aHxBFK5s5xN8FeBZ4nBc/e5GwcPadPmqPBCLr3sKKZ2nObVStMTbsyqY5eYT2E
JWFoerysPZ7dVaJ9PY35iTMbE2as5BWb9WQnvwGU3cDQhT7T7zzNZEggrwrWwAq/tYxOULLsvZJH
dy1AxSIoVy76uqosna7Nt8hc4eJZ6MeqBQZ5uOfb3Be7spi8rWwRmuJB532SEBXSp8X9JABuourN
EPGb0XU32PvE6ViAs2L5Ztd7NyPR1pKAz44td6s0Hw1jb7rja+0DYR3sBzfH11KYtJxhv60lxu4i
X4xjY6ysqvX4JGrmlo/i0IK+BdxVm4uQpB050zB8MPfBoSqjzkh8sTfM8o+2Qcgs0jg0kQuQUKX+
i3UOX8OvjQULuM+v/3Hr6QgtaB6IqwcjpnOr/Lj1yLQCfcTibNKxTcH03xsL1LYyqFQErQa4DqAb
P996eCNoOmyVTAUu0t+K0RQKX+SXxuLTo3+j3P1kgxgDIUQIEWE99NkqUIKvkZmcYhbZnaC67HJT
EGVQMu1B4J5FM78/xZoLC+c1MNJ1nQ9XVW03jZKxRTBJY7L7A4qElTcFHwPE6AM+Xagr7xt3O2hb
S+n6WVnjkrIIzkmRt0aFvQl65n+6ZCLd1WnsxbshBkD444hN2PLevRj0RkP8Q1uJ7RDIS7nCLBU3
DwNtsoITN+n2VhzPFYQQev+s9cPKj167lAeu+5mWvhvefVbtmaBvFbqOfGJYhIuy3Y7crcBUcTtF
i5Z5Q0cjUOTeu1w8mA25eeT7pnl8RAFPLuUWOo7KLU//yMitourldmOTFEdLI0qvCXupwCOYJ2ze
AiaG6LoWdof5OWFNY7QH3w2O9si4sD2pWTvPoW4Y+UdlDjs9OdXyUwS1DgmXnHobM5KuMvsnZdSz
ReC/QwfamDqpyeScxm7/6NrhIoWMb3lkQGu6d0gb+2Z0Kce1qq9SJTsOpA3lYbRKh8dGM14qQ3mB
cXFMsvqeincdJd2mz61FIcdOM+g73/VXYwPtDqGiUpyVcHQiwHE1hnZTfzAQjbQxukK53vj5uFEy
Y07GJWsRAp49j8wv70okeTMaExiXESUVCisXGVamjR9L0q2T2XQrW0s2LgvQOilvE7IVVRP6iHBZ
iuyaKDX9nkl+QsbZXHhU8lb6XrbjahSy43I7DD4pR+ynyIgi1ixSBmsRa6p7qMzxEaX3wg6qk50D
L++75zDO0ACm/iFOB3PmaYQMe/cJR7BKYIg95XiFeNzd+GjGN9UlXKfO1uBcOBqVuyA0DzDMaY78
pJqxYCRekByMQt5oBnyRMrM2Sg2yJXanJImUWoz9VzPWaySMAEMMyEyjqr7S09zaqDunuf0Hn6pT
QT0xOAyFAp3a/l96CXTEv56q//D6H6cqqgddGHDxZHIGJ3Hb91PVxlrMxoaWAScRijgmOd9PVXoJ
jV6bpxJkGHw6VaegHQ5c7AG6IX6LqYdk4tOh+unJJ9vDz0sbVUGl2tY4hypjVOaSX2a8IVsKGy2p
SHdZFwVzZaWCxvbNe7+1SeQNewJKtPDGbhgs/3sSFR8ZjUhn5/d60eyzUd+6AInLAuHALXAZ3vR6
eYee6cHwunWaaVjVmJaG0siJPX1m6yzCDTZas65voU70m0yp2kVInJ4VQY9T2uIYIDRYDS4+Tc3/
mhjEFVgt8lDYS0I5mkm5MF0ScihmyvxVsybTWVeuhWkCrTNIvlMsICCjDQ7JULZhTHyar91RXZAx
wqeu7+WTOXTUWOmhIYTe6GzOtfA6pPGDGPgYWzVQOR8JnArN47UOq0dJwMkAyqmYxDIo1To2zdYp
DGxYaby1g/fEJz+1sPaDxtGnjH3NbCSVr9iF0t0IIM6TNMjhHtMQsKdRuQly8kxbXVp7JSgVCXBS
eKvZ/WYBAe4VqSP5YG8jI2e2yxSCGt/3wRmkT26u5E6U23tTQoARm1BVu0534il1OOrkj14iKToM
3vwmhfHQLLLKfQOLjBoxRUIsUKYFUYzFgh36tCzEps0fkotg76rDVy8yg3WHRARZbHUNiok0pKEA
5lzViRg0+wiQm3DaOsKZ0rHOM19H1/0K0OpDSvy7SiwLqNARNjSN48ic3ILMbb4IyV5iaw9nedDe
qbUxzyplV4hpNATBWKGz8ZqnuK/OZaqzGwpmZWhsgziAEh7tpAw6FuMg1TXWsRI9jKTKRRUwjJQA
CritRNDArI4D7eCl/X2djLBnCJOoi4M95E7Fr81mXVXoDPVUd5lL0roAYN2mGRAlfZbEXIw6TRnb
kDAul5EnO1UGdrTJLxEdgWr6H2rlA1kyXQZ4ir0LgnIb2N08w+GlysQxiDK9r/DVeI28qr3CiVle
Mj4z0M4p/l1EY8CG9xi6rGV0d3zA+Y5IR7/PrGMiJ6uxsp9cE9F7COJ2tCBnl8auUvxFkHuOjsgo
ZaUIHWTVV2QG1+qaBKVFyBYpERNabOcrYThXverFSF5yPIsSa/2kVbf0ZSMs9nYWmvcFeYz4i3y3
WLvlcBja/iA6tomVCQlDZtFCcmgbb2RpdDS+s9FVniv42mN9atDZ9QVKwJDljNQ1D1oDuNr0101T
sHUtFz1Q3lbIZ+KzfKTW5snNCkd3q50MbVZi5pkM70pHvlLo8XmzJ31hOCxqAFkopJIN6Jgl8HvA
nm2EQh85RNIcUsiTWVo/eWq2DT268VweF6nuY7PRLSJMkyllw0BGclVJOgpC3smFif+1gnPkktal
H9qkW45jAPYFoY1b7HmCJSk/euQdDMoVWDg3N27slaZr68Ee74HdbzyTyLuCd8AAZJe9XumhdDDq
l6qw2GLbOOHjLt6UknpRlObJp94yROl46rC1M/mBn99MG/RLNMkqCtr4wONHQah20F7UQkKmWs79
uJy5PV0QVP7cOjPWX8seSxm4lFLDCufasZwa/FfZz+CfbbUsoPLtIPBaB5Rqm1QMSzjENuvHUgL8
UsVsYAcnMvGm3ikNUWSqgpnTm+MjAwXDTpjZimyscAPRlJ8HsLylqQP21zYtfyqzpnjPDOhhecuT
cmNDOhMaVDeBX6F4VAaQB3W/NcdLV5GuPMUS1P7ak79gppsPw0s59ftTwAcLTiWWMAETRoj4rIcI
M7JjjpDKSJYTpS/Ap+eobt79iuk87Wnd80AUthUOgtIbr7kd7aBYLmLDJnrkVsJYNccpyJzJtdwf
Etn9kLLxqyfaRVNJ4g/eMhFfhDweX5IO0Rx55L+ULYDGfy1b/uH138sW868JYwY7DU7Kp2bQ/As7
OlNX6Ol/b6B+lC04JcGMC6QoTEI/myiFBpMN2QpIYGarv4U54+t8qls+P/onV5NfxDCdtJQTzB4h
b8Uu6ai5COYNdri9SHD7SIIEB5LEBtm+ai2cqdG+ql3+IqHjNnOxmWqSqAiAbxjbuCsOaRFQ58fJ
G8JAzneLmLXeYzU7lNx0WX71NRa2Y5wsrQKRXhbSHRVHoybIHP3qs5zCGlfjfpUAxta8OJwroeeg
h6HTVJAB1APjPkUPDyLLVAc97Lju1DBYJYY1H7UnOWGmY5XsnLycKWcLErcY/b2b5JOR7y3maK1F
9KxmGjKKsll2JUI/7hSamceiHFd2IbHlFjuNHYMUdceiYNU+AmOD2iV86bGlM2wscU5IRDd9tGd5
Oa4LP3gbs+AenDCQqWLB0o6xjLkl6Q4nF8+WllvRKkctjdmR1e+ZKj97uvZhxH49H3tv74nuIbAq
wFAjNLi+CtGHKcshvsuGS2en/lytqs2A6SYreYXXiH3o4iTqIkF7yE1tyOqB7vfqBtRYQouf/VTg
I2ORjcAtNYhhqY3XGh4b84d1baVHyX8HAk1iBKZUEeDAzI5e1EaoJcaLGlQ3t62QSVaM7/SxxGak
xad0TK6DnK6sId1XnnXSQxJkXdVeeZHumD0xckHx6sbW1zzLt5kqBfOM0GVhtBvJk4c/+nCZeNu4
qLE8W/Y3Tdn/UIOzbOYj+PN+ZQJpf3r9j8NlmhSxQJHVb80NH+7vPRGccQLiOCqmXumXQZP2l872
Gr6ioUDdsH/mbYAZtydyOV/xNxuiSef982bl20Ozopk08DjHtU+bFavh/d0MQMZbQ3lXU/dGOHVB
qqgnPloTsWRb/43t+iWs4edwBgAm//Qlf/o5f/qSgD34dMiguQE5b5OafBe2i5CWCS5YmAw+VlL4
7DMw0kiOcRm2SG2Y7Log34h4XFeDrdAjNE6iDke7qg96+aRU+XPXd5eo1ZEw1YvMAo1U1q94XzYZ
ScUNGDg1NjjrrkrHwmEM/UU+qPW2GO3y1QpVIgeCbawDUfIGHNl8XayOs6olrSGy8Hx2oP2y7Fkl
3ScsiXvucRDKsTKTA+8haCt20NW+Qtub6FtZf0jD1yLYsC2dScO2I/lO7QB4S+uBowmu30LPBw7M
parUc9mHgupaiNHu6kza2G7g5PCc+1A7JGhbYnYHsU9mcGhsGn28tZLyFMV0XBIafaNdgbggLVoh
1mL8WoYvkoEQrsbAZGrp1i6Sd5ksyAQVUOFaH1Cl0T2phzQyZn4jA/zxJHebt0nlRLG+rDlwJf7q
ZkDUGr0rA8eujZQfZVzH9kIuvXlu3Kxe3pTIfJL2JR1QwAWquVRzCamfkb8pVnFHKTjr5ZIWpJ/7
7r2sHl0md23z6jXrLDlhbHDILmvch5DuL3AfOhTQdtRRQFlI52DOCt2eRbB5MdIcDfmp1Jkrmujp
jCvYjnNpxZfWEOsp+JUbzTYvVHNn3xi2sf1sW9t0cvtQ/47s7mQkS5FRpUspGc5F5hokepaNvmzV
NuenVhVSvNRaOWCWZBSjgXXf3fDxXrU+C0Dw7HWuX0AXMHtkulYL8ci+Dxo8wygsUrxP2EwkdJzp
oiCf2jWSSxm7X73UE/O6GpyqDl6CCtKvJvyjbmSYEeT4RWeGOfOrbhGRlRoNwwCUzCq2qahXLiE5
fgrvPAX2NxgCiHs2PPEQr4mIt1qRPPbo3qLUIzQajVsH+iOUUjY9RG2k3de8J8S63QmrWnYEU6f5
OB+EtmqzMJ7noj0yRYMXMjhW/RirBFGEgE+USkp3tT3Ut4G1jt0TVlEGWrKGT7UrLBY9jb3QgCJn
LZEe+a7vXyrrkIUJcXzZPKKN9dWjCtXACpAQksqEMAtevDeB41uvUOBHWUTK4taKocsjmAecAm7e
gBliIO0q4NDn8OgngTZ4rnkK4CSos3lqjqeqmmSL47703qoIp1Mtrays3RvVpIpnzKoE56Smp3fH
O1sWrH4XviqfXDSnf7ACa9qPTMeqzpRM0/51pDfpmH6+vhBif3799+vLhgeCNuD/YYHM7b5fX/Zf
lOKMEtl5/LokwT1ESoYNTYolyxRu9119RclsodxGKgZWmOvnN9VX07zu5wvs82N/qovjTsSiLkJK
JzdD/WmrEGJDCjVM/b1cLwIzOPkpo6k+Wvm1X89k5T6oHgL3mBrNBUYGzjmFSdBbK5vEQ5A8RfJ7
6j9kQnvvtENk0whzvjVjsJBlccKieQXqt0qkmnfkMaTkrXNr4wbqIqxNJ48fQtV8UYwI3xFvaWZu
PXDOgXQ4N51ko5qTkNtp9og9ASMFSdLNvAoIbf+EBSdHLZMvsxJNriwt6vQlQ14acR8I66svFGQK
CQMF1Yucju136LWqk0pm7qQcbXaBklPM0Wmhh4hvulW8RE1IOr27bJL+btSVN2oMlsPSUYuHpTpG
keNp0ZUmAAY3Yttyb+rXFutIPuJABIlkinYNo+80pSoDizoGgxcvu6KolnIwqhQI5TJDvWMPulOk
I57TQMM55C3MCmdlVTmpyglT3uQyXyr+m4ch1JtmH+ZF6AW2I5CIZCf3G83X9y32RqUs5zK3jskp
VwwRWTvturHznRknJy0mf44hItcRELokBglOeI5rPY1jPde0quaHONZ8NenS10SdJYrA7nTtcSSb
hKpKiM3dIr3JcrW0FXVhFeLaFNLCHc81fqQYykLvMV3qI/sZyPY6aaO1WhDI5mkzecr7SDt9aUce
+13W7LZ/tdmXpaS1MwzahGP/Fo1f4sTcD3qagDyoHVHEDoYgJN7+xhqHY4vEAKUZNFtwO6ytO/n/
uDuvJbmtbNv+0IEC3rwmXHpXvl4QZVjwSHj39XeALR5RVF+d0KtCDHWHyGJlpdl7mTnHLBwJxSzn
aoBFFVwxg1C3UMZdBh0SWazliVnm3QBjMQncCPDP4CzkKj8dcmcaMBzUYAvR/wfSlkLIh322IwJv
k7byFQbpgYxpp1fbwq6Rbndi+CGlE3RiBN+3jzJGr47Zpua4tyZpLenxSbtFljtXxloxIKkkufCo
K6j+lTY45BOlUdVkNlHuEaF9Daiuf/Epa2HBl1n9InVlg/F/rqOtvzYJf/n6H6csK5CFCYAO6z9L
Z0r1H6es9puhLdsPsAD/2Zz8MYEAtK4ojB9+hwywHvnfk1b7jSm/qhi4Spa1yz/FOP1y0H7/yYl6
g/0CNtBaUo9+XpyQ69tUUYgEXp9sPqOa8qiJOK4QniOdkV20IGpxkuuLUD0KpNZWO/XmfL+N/7+t
w7If+tNZ//0h4CBSUJ2pIKWWzuKnhfhtbiskSZrgl52PUnXeQReOB+IFXLIqGXlK5EokkFvdv/++
/yUX408vmvbLjx52XS5DRBT8qNnGKKgQrIMhMU4NVvF5Qx71Bk3mweQEmHw+LfeB6qnIxyuLXcwq
oLNgtEfn8iqxKjWnE/DVlWoASAC81HVAtBV8k5CzIbrRdSS7XsTmz54a2etLgVRU2Jo5RyraFCd4
MSya+daV0LEuUkqN/Gb5S0wYSQxvLWFknbmeUBRX5Sng24DCX+mL4ulYKH4CiNoq/PZNYq5z/vvn
CJXDf3txDBxZ8OwIBfz+4v304oyg8KvRNAR/GMRNBE8+HcKtJbxO2644m82bqe5mRKdEiDAuFsKH
SnwphvEQ9DnL6B6DICy77E5Y8ocWqSvi4AY56PhacGzO+Ifw3n5vAidG1BoEFXpAi6DUnnAshf8d
I64fnnQ5D1f0SJubWGC5WEcGO3+m8Ab0wOBpFl516RIxO9Og2M2kh5eXqdj1HTXyPk+3Y/LaoJgb
yQy0+2EnsQ4kIoTwqLLj5C/vDekLTdDybTr+UtUPgyfVeiqwSWfIlxpcIpADFtCCKOx701fME3RT
NcfIIl1C6y4LiAfEldW8J3z70XzrzRMFtt0nr8CR9YOe3OkNSU8tGIj53KX0M57avjXwsyX+Gyhw
u2DbcUNXTpEBM7dp3BJPgzGepNtmDNBSKD5KEKpqTL/iROuD1onmzKmUYxP7bOwWAHGxU3JXNn02
Vonk1+kWZl9U7CwkFoA2R9STu350DNHNJHsoV13sZ9oz1c00eaHlc79OHwzO5Nwe6bOZdclOJ+2h
+i75Ubk/yUuK3fD5xq3L3wGKS3DL97LzerjpkR3zp70lWUXyUyj8GibM4YkVnIzkyoMEFCp2F15N
89TOh3piMlg+DvHVmvwbnGVbpDZhA1I84L1B9xZ8JVrKcH81hWuwl9hy8EVbAxUE6H3I0v2O4PP4
HrOqPG77Lw3722c7nMJypb2y+FLEFSLpHg5R365wbqvNpqqdtF8L7jR6rFkM2tiy4GPvEdl6m3nc
a+xDrIhkrFDRFRtyidBfeJqJKO+9ptvPH9WXIad2r+5V89hI20wg1uGpes3HA2BcS3pclkn1o/qV
5K94UpJpP5GmxsBVcAgeKAlpScNvMYZomfNDwWaKb5UYCg9ptdI7iey2wZOEQQV6hGGQqLPp26s+
7szoWndvOdWX5VJ3fUzezSmQhnryCpUgDpzOSXjHsvDTTy2680J+KQW3piEc2eBm5Wd4Vm+nfnuz
Yzdf8zdh5wYXx7U/zH6ZPJl3JYTVDDgSiKHpNWAEPYnHsFzDbCKd2R60cCXlVG9St8piW3tphTVR
BLlW2/KOeIlVujG2gZc52Z3yhB/tngnuA2Y/8w5lE+ST5Bicm6P4ZXz0+8oXjumBwI0JKxyd/2rg
JxIo7vXZSx6kgQCGVf+c5XxmHUt/1xaDtY9b3NJs5PNK4uiwS3YaSlYLvqdtkqrA61DZOttPwxGA
iTeuntnJW3RUfAHCCANrzuKHUdihT/wmtk4iUc2/YZEPOncDRA/Slm9IW5AaMxUzy+HbpxjSl+8t
86jXm7EhNpuBT4QgVLF7njTGEOF0pz8jj+kaPOWU7CPHueqALLhr7YA36+jHfkd0F3bGYp/Q4+Z+
ZNrBPim+taKtF57B0Ds+JsJzbhmbWdzqZmUbR2Kg+SgVpgfUCeA2tkUOpsG56R+R8cyEoULZW7Mb
Qx2DA2p6zPQnQ/bC/NV6m9gng/xMLnL7glYUoFSvbMaMSVBGrJv6Mjcv3++EfyWeE1kI40+F8RJB
kCqj2p+uv/9C6NfMX4a//+Xrf9R1iOvJEyM45/c9EH/1j7rO+g3fNEak38Phl+LthyCGNplVLKoX
GmjTQFf4R12n/0aMgMlAGYXNkgj2z2SGyzf5U1X1/aFT0GKHWvT6v8oM0zGaUPiSIDPcMPFXfejL
dbUvEFXfmvGilYVpF7cUiUGkvM6Cykee27pE5ycZd83woGpk0IwqsvDpWEGf1KN0m44N7iDqlUa4
IkxzENN4vVazMDJBd4I9WFcSv2OgZhC1Sx63mxCLqqwDLOpUcqGon6Z8ownWfcwV0GbtYFuRCf2Y
LZWrBiNJHH0netVw+yRMkHTeKIE30Vaky3TFxyxxGulxshFkZAqT9CUDyKc7TI9tlK7x93pAe6zH
rBYg8uPnN2LWuK0MWmHQUm6A4alJDoxYAIOegf6W60YIa6yj9OdiCFgit+fithbk/AQtHtl9j4qt
PyVhxODWoKmPP1Tl2KXMcUkLK2EUxFXlB+3sVSpnchBKlUOXehTb3I5H4TKF8wVrABuqZheL+eck
9omrlu2hHASVIiWkFQ8fmkGARx+ILwCGnVRp11HVMdF7G29Cg4VGAZYpj7DzOAT7yhM7NMW0+F0Z
2HGWPjcomBQD+tSSuUJkkiNrhS+TBo4/0rhEuUKd4bKOWAjy9XooOsq3iJ3UTVTdfOwHMonmL3WU
PqR80b6DPZpUu+n6Y2KhcSHocyWHyrtalV8aKKM2It2c4jaVQq/rno1agJCCjpTN/dzXOOHvhTJz
IXTS5d+eCjLajdvCmKL6oJa3kmobx4s4KXFng1scf5AQneXMF+MNwcCbrIL9DKajlzrsYZNxiAio
kcTpY2ZjUTIPtAA9NQNJKhbx6aDDwz2Sg43MHlRuIm/umdoIg2kT5Mq71KKAasFJ6XGLIlI/VTIe
Bhk7RqHDcxXNOzOvLipcSLGMTkPWbYgjRx8FX0Uu7TjSHqSw3c+UGC2E6uD2UTevUZ6zn0hPVfYA
A9mCc1aRjoD/PonGq7QQmBptekig1Mi6hWAUdVXcoU6opYdMzR00E3tBLrYaacRJb30jhRkdkV7r
13/x+ayCDzVYUtHnLuNDxoB/t5wDDvHrdPMvX//7+Wwqv6mmIhs6UWT/WcD9fjrzG6QqojgAhsyC
/zt/4sfpTGsNbZmum5npL3JFjKemzpH93QC17Of+kfVJ/nVBZ/75B/+er/JTW2UOaSMJtSmswZzd
ww6HOhYoBXWgwow8LBGVpR2mo4qgaRKICll6jmq/b4iBQoJdjIGndNGqi8ju64c1wKZtIN88Lexo
Dwsm+5wlDCsrGbd2xrQrDmwTYpxIZFVc4xMxxm2SRo9JkR9lMz6hnqTqQABuLoLCofQbkPWdALav
bsbngMllqQwkj8MewL+ETdTT4YQOSnXRGb3Gt36ra9NhSAW/LSIkAvLrZJk7zdQJzeYRAnEzJXXX
BFTkJV3YMAZOIn6zAuwqwhSclBoucxXbYQNg1VhzpuDqYhGj1vQArNukEhNSbk/NK5keK0UntAtw
kMUOqDEJvs1BA1CJlTKaAlMnnE0AZWhCkB5q/dgM0oOoTa4g6oSyxW96Nh/rXl4niJyskZV7y6w4
bj9rpT3rbb3JitTW5sWmY57gZNmg9Rxz7HZpXeFxwXpZGp5Jm1Dl/QJgZzy9+E9yIHKtRpOu7UyS
cY0bczpJYgcyEHbJUiUTHWtS9mX+Oacaf/StUgUcJCa5uQapvQwQNQUCUFtvx7C/qBDlbmW8H6eG
0ap4FMyGiperDiv6gKw/CSxfxLWvFg9kSW4VRO/hrdho442+rgcjkR2HdNylAgINRbvOt2gDZh+V
N2LuXtmZcPMEBdZ9gJGLtGHgSlwXOcqmBW0RemkmPViCjmnlYt3SR3Og1ePcFpXwtmIq5alELMdp
44Ztu9GieYtWkVUO+tZkxvlqIegkq3NTU5qrdX6npOkGsabdzIMrFOFuapp1XAmOgLD0JpZ+29EO
WfU6oQdMgKDGHVZbnSCTh3nUN9XiYsICRDYEVEjDSUmrTBpo3J2BjpEXvU3fxrAkUwF1f0O1btVb
fSjvpO9EJIqMSle2Jshwpdee9Yyrlc3e8nLlGNjaod9YwEEw6yRlyDCHxGKqGrCAjBvSe027FJr2
rcBsJ+IQQ6v1ORaMdgYoGnAhBnlxfIflq8y2NjeMa5x36yQsH0b6VbXS9FUqFPeQyS+TkN51g4Yl
Lv6aVHYIN6gUk15cGYA/BC12ZjkeNvINJx5/+SGesOUlpMKpTcbHXXKz6gvMEmlfgy2qJyWhibgJ
uzwwUNwUmBQizgeS0qC+ScFtW2c9xJZW8oICUpg8Jlt15JkBWXi20PbXZC4BZdJcWZHcYjL3edU+
NJFw1M3yKQ+mbaDSmaKMDRPAhWWF+7IADiGHN9J+gm8Fe+jJEg6B+F618nM5s3RQKdVUHGbqxtSe
5x6ImkxqGVJjZvuOVD4U3KxTdWdi/a46KMUMwDrqzD73ClTBcdBQ4xHGFw/7tK4LFI8EcLRyqG0M
S4iQVhsLjb1NlFpc/XtvSlxD+IJMMNuI6S3QTH97U7KdYzf38x7wv3z9H52MstiiIC5By0VNyRz0
RydDbgwXswaLSZER+S88wR93JZ0MjQwXLMIasLXLb/2xC+QKxX9AEs3iEtb+kU0Y2d0vncwvD/1X
qCHtitLrQG3XHe5aIK16C5RMhpmS3wusM9RiDRkgStybmxKEEW9ujB8gr/VOKm0b+cSMySWTPZ3s
WINkjQRTZqcddS7hVbq0Ho4N7FdGKfhoBad57dKV8gTx7T0xCe8FoL2avul2d7E8zaveiIPKUbtz
SgTOGHtF5dayiza9FV4QsMO4TZ5RK8/ZHsh2Lp/Uh/ZOeyce4Fv2XhZr5HIoOaYLfZcjKU7rKavK
zZdauPQMBSLvVbd6DrttvBasTdGJdpOVfsYIT6RYR3drVZ/jY7dPrnNll8dmM7scHqva5jw9Yyje
tC/Czjx0bu+MH3D1Iudm+QRBhsU677wO760v9KvxXnxD5Rpy7eDAv06P+ld6HWW2batqGRENEK2E
M8hg7bl6U7+yc3UsztEL0TUdXCWLgw6xxLw2+m0dHbP2frrdDcW22TK5zJNntNAwKIx7k7y0VeJL
Z643C2Z1u0oeAhE999NooLfhxAC/s+O8VPJNrmyxqc3ZBeIjgXDfz4kiOak8K/O7ph0s8xJVmwGP
QYkG+F0l1MSiN9AOpECqFqmdHFfaJyS6p4hAsDZTsFO9jvHD+Cz75kGIVi2vDpbanaSsGMfRhBSP
puVaawJ9JotgtPebzSfAgRmvlS+ZzuYQaV76sESvwquY62MeboWd6Ccb/dI7sv2qOJKXHwNf87oj
3gIO+7WyLk6NrXnZvbzVt8218QUX0oz8Qgm0rtcWI6sTV9rsEHR9HDe4jfkzK/XNaNfmY/Tc3inv
IeEKNI/LBBNZM84oZdc/1bvkPdBdeVOsoy+mUOJGu1pX+JZL4bFKEXRwWnItPDf9nfCNQKKaaoO4
JDgi1/Zde9eMbQOaCRRQCv0cGwcDyuYiv2GHSD7jGVvZajBBkjUHyMLVR07GdDFs6hSRyH7hahiX
8JzeD+WpFE9RdrA6Dz8ZrWMAgcw6mq0z8CrTI6H8ObRrpOh2d41FYu5WNwJoyaBgQOlo3u3IlNit
d9o1cDKn8bmMb37u97tW4Qfqd+QVeZ1/2yLgVNYDT2x27o7hrjm2+3a/5K6By7KYchsgieJPHk7w
POxxhNtsa+zQ1uzlkyDyWRBX0ypyozbe5SSSjOF4Lm/Hcd6ILVGzMzXi8BQFkL8kpKZv8IzUhtjL
1bTUyaz8EdDK2zLbMmZjKGq1nogKZmnirtBDFJMvdUPkn+601Kp+l3oQjXE0AgcAE2UlW2rhblXn
2BspJmzG9IwXM0YtGfJ5rzYcjU6YVOJ3+TN6n69ITcUz9RsoIrFbk+ZaWA7Epm70MkbuCG/xStZX
+U475OWhepb82Y9yd9DXYsUOeR2sYX+CaFvnmU2nIMGMI8A8fy7ICPnQMJDrRBjb0ivdORCp2O0o
mV9Cn6F+SlLCSnqdmfnARWPpdtRlezoVlN3TZq73UFyz3ezfntvxNF9W00miOG/ukl15ZaTQPgZ3
6T7da8QdzD7jjECw8S6BIhNu6OWaF7m9DyJc1qdqIvSqXT56E990cknda756xQYP2RprEmBi1gjA
XwBo5zgusAC8GQBJdV4LOxU4gZBO0RowVD/O0878Co/WGrXviw6t8gv4VxRdboE/vhXRZYzt4b46
64g1jukL0Q8I7nV5ZW3rIwga5k/IEGm47UF9GTZFeB+R17TqDwDLrXCjpMSwb2/lOgZvZwwEc3mL
vl99EnbaHbh1x9L2Qcl6HrUtarWIHxyPqqcdyCAQL61QORHWnvvZ3GdQJcVrirsb6t8yWNfVU5ns
hG6NI+KGPouMWUX9wO1z1dRztRseb5UfB6UTTytrneCs1Q6p6XXYDpiwqbYZgZtg87HqC0qxbXlA
7Ov11htUIsw+xgeSs8WYUxx5PukNB7125uG+rolAu7laML2lqCxUqFe3wZGgY0nElvFumWxehWFw
JsOJ2metgQfrWrzbkLbwYM9G+QDgxTiO0Dgbd4YTmrIZmwhuOZna2pIHJ6+c4d8cza4yWl7cAeid
ZEqzv58sU69hmPy5HmMA8OvX/5hcyL+pJJ1IUDIV1MXUUP9bj5nyEvBKVB+repF9+c/BT9pvuNoX
KfKPMu6PemwZa/AY2fFjsTBUJMf/BNuiMKP+82T5zw9d+WVfn8mjiskxN9doVuyREZoGsK85EXpn
Q2EBg5I4cnjo2x4Pn4HAPTkk/e1kmtO9Uig0hS3k1thGfUZkck0aHUsNgCxtnG2JSHBFo9zfpu6U
Zb1nInZFx5JYgiP1d21cn5WO5SVYLUu1PKPu6aVSrwfY3wBYV/rRlq3YJ4YP5gTvc7GWnuXhtimx
gUepAGMLG4XCdp1O74b3rAgwF6KNSiARIdH3y+ZpYfdmtPJZ/yzhzAxJmEed491ulk30yzC1fm2w
PdOIrepxNSaWnRs0JxnYiK7Vn6Oi8W8Y+MWg2ZsTyzxt9jSzXWXjc8/uX+iyfRBhz1OYHgCdz+qt
0h3UMlurRoA7g9lFdPMSg+y5KCOLbwZ6Yu1vyK/6vIB1q1l7Ip09KRXtOrga4LMX7VkL8kahQ71l
JVtqcgtVPUQshUoqSLw5j5yqEfdzkcmOIQVsz/uVGciuTEWmlDMzHl6odtopGKdUStooQIYwqeRz
sTUQ32qt7iixQSGGbPQhT9ataUtC6Qm0yWPxbHAOhtgd6CPs1pTtoelssbid8U1IK6xh14hTveyR
gdXKeK4m/SyR5dibV+i/l5YquucOtIZzY6l2PZafvRocQe2gb5KL3p2G6A4y/rPUZw9GN75aU37F
DVdAzR4OJkdtXZH0h4Ujypkp8ZKj43J1s70r5NQbAfyW2M3rcXAzrGVq/okKLve0BiMkfhWBcPJJ
C56QxazIS1ihqjvmRvmVZAcA2G6FvQQPhVtnr5HUeWmZnlNidmGVwzA1qbKkU0j8kB2SkTCP5q6Q
I1/lTVszCzGZv+iavCfkfctHEwTbmFwiKVAp/2tUzVpoM/NDY7y06CrCjry5YyT4beiSayLoD6O2
viXSk0RYQBXPjz2xhGX8iUh33WW8yzE6nDNZ4HmTSagkVE3VPGA1vpWY26yW6KGzwm7al06U16UO
JoYYx8e2VC+diD0zx2Aqh3fCYF1w3N2zVjlHEhnmdcEL3e3aEcZzG22722w5eTfwGTsLFnqX2x1u
T0J7h1VHjdNi0RHTT10YyOlVtmFLiG2yN+iXMvFkNeQ0tPGD2BcuT5gb3+iY9M8+6b2Zj0PZlORf
sGFJ0VyYrdcYim9Y6zrgwqyPIWMKNXvWqw75tOoVbICjTnLnUnf4GtuCUmElmjcE4GRg9L7MbfKt
oaVTBesIusANi9gR1GZ9G3XX4HUXrDOzEBcqUuO2pXSZBRDPzFw/R/jiq/QWeotPpyPj5yY8iA0X
eiU5/SzvS1ni9mO4QdswqoNNdN2+L027HJ6TMbUhPa1iWoMWESnPjzBbXj5AOip5T2YoB8t/8bgC
/S5x53jrDK45jcn+348r4Ar8ej3+5et/jCvIYGBWwfVoqgvdZfmrf4z2xd9ElWn/72q65Xf+mFaI
IitZ7D1M/hfZ3M+3IypoJh/o6ZDV/UN8tAQ05i/X458eurGMM34a7VujJNcZgX3rOryWDe8gJ4f0
13ozhVeI2Z6PUL0KJ1eja42GJ4WUrxzqYThbm4ylm3XSX5ec14TrkGYvtTCaPInNnt/jl0UV3hl2
KB4g995DORDhqnc20jSLS894D4fYK0HQF74eSl7rmH4JNiVkoWe689TiBKGjC6sPlWm/dfKQPBeI
kFdz3Ht0gE5j3YXZ3dzC5qrX0DeQBoNAUb5ZyLAmpgx4+uBfXUxbc25utJm2RIn581LEUz6iZzI+
svvusbjPzsW5upKSbrfn/r48m9vAJ6wt8xA7SE69B8+zzeV7bNlnQgc+GHi2XmcjPXaNPcELj58c
Bl7ryf6wzZLXEC+R2z+j5Q20ndOUj6Z8X1BdML14u73lb8aH8hzdc93WyI4ILQyezMnONUKIjrXy
1ROL+JzdZbeNJNnhNtwG4UEmawVFGL15ShJZ49Ws+ogMcDX2ormDAqzw8WvwK+WawNYM0xd25GHa
Ujp3qJyea4eDXnLSL+7e+Atnc5BBjrErN2b4UX6AjbAg6pKEa9hM8stn2GVIZ17xGO/C6fSonJAy
sy9mmJ951t34zCU7pVvm4MswNRK2UehXvBDVhX8jq+7g2GQYboACwL2FTAVtAgFdIN1P0LuRugvl
YZg3CbX/x/xRdpjdt6q24tHD6cJwDsoaRadrNnvrbkA0NxcvATFnDhigoHXad5CZmD/Yq5f0am5u
6xyMXbat+xX35JDfaUtc8bp6C8VXBkVZty1MxFcsN1jDuDzrt0ejvNf7h5IsSh8CctRua/mL36hM
W2yvZu4GxQ7QdAXx4oAdESCdyD3PUPgToVLFbIv9BNkDyAil/sNSt6XoFsaqYdrcn7UZ7eAT3RxD
8hWputvmbmYyw4zkrti2PnZHR+o+hLcWeYDomfviqXhSx3IFp4cMgst8X3rME9aMHLzmkNz1T+17
/RRmX1bxhgZwQvkVrm7f4kt+6Rn5pbe1AY/VqN6l1wYyNEVt4VGctBo+TC8ZnDrfLTuOVzO2SZTK
9/F+bkgQtj6DxlGgPIh8KrVgT/xbHBd2ulOi3XQMbr6OpeczeVnChL2h21cyFva7KHbUR5lryskq
6B5gzl/iCCXpR8uOB1wzL5uMLtBTRRuTTaGdHxPbOFlw3OvcJlcVcXk5U4u5NMFOecYuFCSP8xM/
cHNVv2K26hI4RLTfr9G9VeHnWd3CC92euDUv/Ga86j9M1kLlk1Ktu2jN4QQLvYaVCrnWdE3wrCyK
tEdpsRM4CQK6zMPKP4Us7f2xn12pOdftcTTuWy5n1W8IbMEKpUt+kT0bpglr/v79/QQhevX9566O
6M1kR3imTmkIXtqNNAMBPgdWSNl+GN8wy2ZnE02oxRSJeLL+LvrQdvk2N+x4cox+Fa/15pGcbdAe
rIcQBrj5BjEZQwnpcXwsGy9IrxKCxIB3Z+CSrzJkTjjbpWrrj6qr2vdL2LH5uqAvKIVXN+ZhHeX/
uItpB1YRVcdGnM6RKJ5FEnCEWEcM8BiEVwN2njL7eb9Jxy30DXwgFVrd3kd5Abe3uRe2HT+83yYH
c91epbf8rEA1Z1L5DSfFk6IcCatOxZUi8R5al4S6CORGHcZvvJXRWWTDBWB6v5gE/ZgUWdY9aA9G
lSlT/mAaX0lxZu02XmCM49tD1ChNMMPt+guaPCOlaq9/5Bo51wlohuXXS6y5cwoVZYUys+mYGl36
dgf8QHwIaf2zlzxzDABS8BRiyuZJ9KZ513Tu+CbSFA0RA61t+s1AlmOt++vNYU6mzG8VY6lVLj1F
mA/Dx9tLuAgziJpZs0DOHifTt17TPe4444z0lI8q8ECv2UTraZ+tp03abfqj6nWIF8+EKjr1e/Fk
hn69bMpOxVH6MnzzRET7aLry+FjjGfON/WeqvGrjxkJho61HX97Le1KENP1eptArX0c6odKv5VOT
n5h2hfpRHA5E4iKK6+X70TomfNxo6bBGwxV0pS2iT4bWcuUmR/DAcHU0PxI4usl/92Pxyof2DqNd
hFzWk7YYjUovEexwOITp7sbbWMPP6HT3i9SUqTirdJCSDv91ZMQHdGbVf3WOxhPMf0eOycE9Htv3
xree6jOmGFt9jHcJ1OHV7aJJLwFyYVR+HS+htkyKgjsedsw9P5Gby+6WMzGGlsvEd3k/MMgrHBoC
2VqP9VcBnqvdVKIXx77IRbqer510N4LjSNAEfLTFNn+O9+2XflKKb5q6kcptPl665lk1/Zniw+/Q
n1KcADIq31BgY8Jx5O7I3rXVnpRL88zjZ3rZz+vS11K/fh2/lTYMUeSzoNr5MMDJQaP4BdWQDhMc
GU+3/EHk8lQdWP0K8yY4RfMrO1KByAX1OYoOU0ckgx1iP5UBms128G3aDSx+O2w8oZ2WLwh5I06n
GnSzsMrNxgNyRzezqklmSY636Wkw32/NpqbAaYNjKR2KxotJTJ25rXXBllt6/87cwnFMW3d0o5NQ
+QhRSy90xxWl1ya68thZIfPNs9lWtoZfrPKN+Dx581Y4WIen5DHdgx7alttY/iRFoYoe5c8hWBvJ
88h7/tz0dreZ9v1jQ7mzFy7xeXKsbbfJ1gFxhmO76h0grpvJl69SYUOnYycSf5HmSTwVRY6wSyP8
Pyt+ldHjwD2MSCADTXQnIGEtBl+eO3KS/L761BDlKuO620t2h8DzcXyrj4jAPnEvk0tNLETDzUE6
Xbl60yO/pjfL+bS7iPFooqyv9DP+BIp7JLXD/Kgf43ssBI5wiJm6y8Fm2iwIf/6pV/9TGZhDyXcV
YWEd8AXnCaUGtLr1rDK/eM7qgy5femlnkjBdPUxP+D9yemqiNq79Gz3SVn0vH8L+XMZL1Dwpd4iw
1c9AWXXCN5N8bYNO8d8+JxQtsuI0UVSRF/1tI8Rq9y/+TRqoP3/9T3NCHSuQSRbpd6fmH84i5oQo
RgDlY5NlSvizhVP7DfGSgSn0dwomiqsfa1smiEw0UYyKYDlB3yv/ZEyIh+kvfdCfHrlJy/VzH4SW
TppVpTLXxXP6pUBGW9Un4V18YA6WMjVnxh6C3v1Is+V0ZPlwqC54E7z0kjiBM6/zQ7CBmLqD7uoG
Gz1ch6Zb39YpzPM1NjrE5b5VuuMO3Ftyx9Ecw2JNd2XpoJ7JvHir45974sKDPwsVE5hJ6ucXOftA
jyOFe1UH/ng2nmYc5S8yesySUsUi9kPC3rlqHjSIjCP1p92EsNIlm4qQBHkmKVLCTmObpr4CQp/i
gf8XjzZSc+V9+IZEdtsdYDz6yz+lpzjVtj/LrupC7Dz2m/LMtlTaEMejYzjvtzFbCDJ1SK6IXSo9
/Nj76jpuiGxzWZktF8oGAICcrA3B5sYo2TGxdrHciN2DxQSPHxStjHEjfR2sEdHUuxvf9B2nivaE
0JXg0m481Oa2o8a/a+/Eb6niaU8lHSjjnpwqnW6M5tOtTFdS3mYV2+MHsLcM3EyTQgGO3Cr3ymN6
ZieZ1T4+pkI/pCMMUMafXlXhX1lJJutsN5/8cc0/OyjSVA1JdgkMdxMkbr8rCZcL1xqCXGWtJw7J
JPwZGo7+iX8RwaO/xAc2LS8lTG4b+8aobBg6zcaKg25l2QwMAztc1xscn8/jPr2aW1YmN1JqUPjf
lqU1/45L2qxyNSenHJDwkB4N2mA8/u2rHK0b3GMybyKBlRwzz+x+AgNRSteMwBl3WAnOY+MWm8HW
r6VD00TjRtTLOtrEbFO+gOTzHdnY7UeMTatlBTx6xCXRF0Igzp6iz4Iwm1Vxbt7Er7bzs35Fu1Us
L1gq7Lj+RoRGQbkJxYeeheOwQi1kYfV8mO7wPhQP1sZ0UaHRqvfO5Pb8fCI3I+3pV/NW3iNIYxyF
7Iv6OX2Uzwu9MFx3S0ubQq/gBgE34KaSp4J3Lg2yllYAp+LVIp9DpKwQp7iyVKp0l6+OubUoDpP7
LpJ20FF5uhdSdX0jUxC7x9Y4JvGpeArZl9e726s8uGyStWorWvsofJUEhq4sPHcw7ob1ouIRSlJc
0G6tKKbHd1WgSOV/k1Nyl5202oNOejuKH5hTpo/uWWVhGO+1Q7sVT8V6OjMvdYeBnBWmbQF+Wd+0
1pSdHdXBHhvECtUtxTNQc3CJvuxXrnGir2okv0s2RBft0W5Mjtgy6Na/5aSsS5vJ2jT3C7UUoCni
OJsKvbmnOiAVQnO5VC0/vy8IT0ocFq7FWj6FslOs4sgVDhStua8d8C9NLInhQpMwY8lc+BaCtpV+
Hx/QHZCm4cvlKqNrfgopaQbvZm3DbtOcxXk3Wnb8/8g7ryW5rWzbfhE64M1rJkz6zPLmBVEW3nt8
/RlQt46KJV4ydB77hsTqFskqmAT2XmuuaZ6kT9wZa/1xMLfmG3AIfQ0uGcOdTnvmH/VHsit78zFs
3YqqFlr6mfo5JYkRxINxZbjkM773V/oDPhVoek7cYiO2p2av02GNeMvirKja+E3bwtZPjyLVxof0
kb3FG9UNLp1tHEmQGi7ThXilJ617LxDPVMQY2/Q3+YyAft+iheteYmzyO6LC7NG6wCcAy0XYgllg
D725dehnsvfsabpdmpXWBnhQNgtd29xSqmrj5iXi7hFDGF9PwrQKMGdIpWNosjTdz1SnhTJC0HnM
c2eJ2qqZCWUzWvV1LjMKN21BX1khGR4SgncUb7D+3Zhod7d57/MHHEFypjHI43Lhvml9KhTIPQbK
QFzSZ/1xFrdKeEQq1GA2CSD12jP01s/yq4Un+bvVO8BTyQ3e/5jCqKAwwYPgGrfa+4R/4IFrUc2n
iCm+jxwrwqiPdDdhpVySliIcHihiv/V4NvtnP3+r6mvxhPtb/wSbbcPfCKS1qGz7YU3cqR66/Cfp
J7L6jA5dzIDPLgNF76BsfW3XQMNhAsb8dm9eW7zXvKE5EgZyA2TTBbmJNGOVehWF3WvRf0oqAZ3r
sXfCO56JvifpyYadOaneFLr05qlq04g7CwsdpUSwyxcLvZ2FK78Ej2Xf8SPvyDtEiwDnD36BLRwm
zugJWp12C3gtbQuwNF4kLEOkG/FZwfPqHKl4KK/SRwZiGA3gt0vmAYQScaVe4zGckWqCDgnx+QzA
sNOXnKoT9My72TiMsJ+Ea1JkxcqLvZ4uceZ92gj49CHZHTZTuRt822cLqHh6V/61Jqzoael0umZP
hOlsOGZyFA7FA6mu+skn2hGjvac8fxlgNC+/VKYOr/zmzGprrAjB8vrYxkmIEUB4rPZ8BsItgLxs
MTo685lAKkbbtZ7xTj5Qboe8sKkj4spg8wACz6Fdyz6lM0wtdxKhPaytDYuHE7zCpxRyV5zs7KGC
W9M7Zez4jNRmhJ7TKyKqy33t1q7otUCU+hUjc+yPnfzQs1hPO7A2LbFxiJDnbfoGlLuGcOLMW/Yw
+C1Q+xFU9+qCGxYTJxAfCkfYyMf5nSdtZu7PUEjhfxYnxHf1WmTRHmq0beu82/JVLxwi0rTWjbAE
RWfXLrdDuC0Lt2b+92TdqtfJg3Rpn8TTBCHrHZzRoDi5qeFzrLnuDrR2g4cSjFd63gMcGJt6aAuH
IPPXxR7CnGnt54t8DcmaO2BCad1oNkycW2Hfrf97aZZQOSiNVSxeTTTPKPN/Xa7rImTJH8f6f/v+
P8t16V8M9eFSitT4zERQEPzv3EL6F/HPxmI+L6qqJS/myn8OLvAIUMjIgmmwGCn/QQb4q17XETDg
Zgv7khL/n8z0/2ZK/+N1M5L8sViP4kFt0BxrG8i200oTqycugWSE6D1tqpwkC9hyUw018DMyHrA6
2sKYPsJFiNZJ0DzmAKdmZnh6Ds8pF1ko+qt6VFFsE1GUdwrLq6J5sh6X66nrdcaTcPWa0m3E6jpO
B3hLLX9xTqEHSGroJWiP62qbUQCkXWz34NJS8kKBR4rIvNOCa6w/LmaMvHKYEwzPC+1JQzw/GfNF
yeDaLUkWRv6cMkUtax3HY6SrRUFrKyvvZk4VtuC7wVNgilszZCUn49OyStvUTiP0bIEgwyaDWy7y
DkntCYvcc1S99eBamZ7btZrY4RQ/iiXk/nbwlBlVAN5Yc1w4nXYQ5xYKW70XWuKYu2TbmNE6jaKD
NWp3SZvhidVP60QjFhifQ9dgUBAG+1yIbqNmvIQaJUIda3cjilMRWF/xt0kvgmD1KEMRuck6xqYR
/lSZV6njdiKWNMP2SsZCIBwRUzBqBxPNCCszjRGReHlIBwA4JLk9NEuc2OJE8pSEmEf1pCekjYqa
I0gn08iQDQCa9ftobu8hPjTmax4H57LR3Yo0AbsX5M+o5iGIckp+IglrckJFpT/w4FJ+j7tB+4wj
8c3PdvAm1nV4JcRNcxymaHSoOts3JQwvg6jeMY66zcSAhA05slO9upkGYdViSrkaJiK8CQwkA4Yr
7DtvTHBkNQSXKDRbUIi0UUwslQM+w3oxfaZ8Rgxmi2bsSD4oUTEFT1gE8EPHy1y18N/Y8/q3viR6
OiLCLTdXCdtapN+0IbQNpXezBZNWdLwVB0qBEYj72UBYYCQU+mNaO4Wku0YGNphGxmbAvHis0s+M
UlDg2ZZaiwAh8DbrEJBzMHvM2/yc2UM+nv1lIDDTziUfsvmq1CqlD+MecexObboPGoNuNcC1BTme
VWwktMoTHMNoiUSV0zOGsKpxEOujiJZnjlvePGE1qMF5hjOqkg870t3kHQBl+hAXyUaH4BWZ2CUr
pCFSQ8Rd56ThuDWZDAxCfx4osA2JTUySbb/truqaHQ65wNZItSvF71Fw5FhOU8lV8uzxpjCoELsr
JYsMdDTk0wyVXVZ0IcKMXD4lwDJUci/HGw1dYrLGf2KdEis01dOt2T23CtzYNsXsjOClGfwM5qnS
GLYSBnjVMO1R4smr4dQIw2MgU1fgBY6vKV4KWGBEhU3yNbno5iquyzMZ49SJs9ckbNxJc2Uy/tcK
BnRd+p4D7Lcz3TycI/QbKWYCw0muRqhByZYOx9YEql2gzgRvBknqPmsNEykFfYgSH8s6+P9gOM+u
sbh8yb/GpGDw/22T+/eE+8v3fxnOs71hbsmcXVL+cNv8azi/4FjY4LDVEVDw4ya3SKk18gBUAC2w
sq+gFN5N4FLkoxHwLP8zUEpauG7fyWs/nLu2kNu+TOfBh8VgHmdxUzm4LsnCAU8P/g87D72zSpYw
mjTCUk/+UQUuOJMyvq7ulUfxc4IufZFc/dP8hDYPWoNlc1I4SHZ7gvMKD1I13E7I6ID0VG7qehlW
YZ9g55f0XXikpSei9SSB6aoN5fW7BkQk9BuDaNQ5pA+6wX1fZEYeL6AzrTz/pqGbYsyO+MYey3X1
xoQ0JK8UZ5Rr35U8/2amqAc9j9bj1t+Nh8mJruPb5JTkjvFYnfwdg7TqephsPX7sWQXfAZ0T0jjS
j2oXH3ApPPaP2Uo7E7x2IIT+Rd4Zq3xbH2DjWvh1YLXA5ORW3wn2gpKQp8UyUXnBGc/s2RmVQx/4
u0yKvYYTVDpvamsABbcVjmF5FrhJOMYM9ZsqPAhnJevdHL6qNu470PwU40lLf2vrq5a7qDzJTOx6
RvrjZt5P7xxcRiSAIY+grJklWtWxeKn5Y71mq3jxr2pzC7wxiUdN+eg+4/hOnbfM7ZMMlhSo1Xpw
gIU4ecb8Yryt1tMHRvKJh1WmgWEPIN/KfDZuOu1BM+/A8YggHkGPivKlGTYCUxHWz62iOqytmf6Y
jlcE16vqtlY+9CsOoB/lZ9aRqn+jpaJob6WbCS3X1ryPSi8y3EzeGsyLjU853eYIDhpiynBlc5sd
zYdeH0S8XFrs5CUAuhWshexeJkXRYuIBjmj7UKKs+DlHC7GK3qbtcItb6KY/mQ+117z6xqlOUSeu
DBhYfEbL8H3hXXBf7Am9AbNVxNi05KeCAcK9ny2/i5BTgNTbHyNhzac4uuUhdkEt0cDFN0xeGXsl
Hthmm7rpVsATTFsJ51GpHessTfxldXIQWWpvGFNAQUiLM3ec81bkwzwcBTzk8EUdz5pxrkpvwFC/
eJY6R2VEB6vq1J3IQdc2PvaQ4zZVnj/MQ+GxZCsjA0MHQ1jzKt/iLh9fkurCCNbMPfqxV8sGF75A
BAf6uzQEhO3HbXVqtwuThOHHis1qbV5M6UBMMHbvCQ6hb3r2RPYv6aiw18NXkoOl5kQE3IpBTqDa
Ur3G8VUQd9p4FgN7zi9UYhjqRDUt9wZaGP8oPg+/xwitwt65c6wXBDsAKMZzL13D+JI1uzu2IVMd
N7/hGpaSgoSmfAVU0b8Kp/AWWoQYbGZmJfuPdm+ELkl6BeFzkru8tmhJX0LBozyDEQBerdsd1vru
c5oteqH5NmSorjvavOdBYgWxXP2+vRi+Z7gGLNdV3GDxg7EObnRe1N92uAwCG2ByHV6y2q6OkVPd
Rc+c0Ta+GfeU2K8GnE0S9T74okOzhCDB12zFn/h2dGecvPSVz8N35yvNSQ5vKB5X06Pm9Y78aK6a
w0jIwyfMumVCuJI+zTdoC9vBzk+OsQtBnV5EG6mt265hZTgDqYbWCalOdIUsCukU//a00rGXRy7Y
axse9c6zsFOkcDyovM6GYUvithWBhUX0lLbWADYvikNY70BUT0q7D5OzPly1DGnXrMqr0O5XcChX
43peP91BGmnk01SfG5pXBzDeR/CpMD5dm42nysuHKGLChQfeiSDJivFxvat3/r6wyx0qaVfYnV78
1Yn8ATtZJ2vCWOy2croPPFWd6Jg8z8ZuGQaULt41wt6KzxOEJ95GAXQcesquKtbVR3A1v0bPwTNW
Ukmxxs0FANStPtgQVEIbAHvs9lPj41rBdTbP41X7GaLgNpmXY56jEWeNsNnRSSJY6ZLd2foqvlfm
YwiQILiM/1GVYMQjecGdKsnYJsGXfAO1fGou7fV0O/VQOVlAYQms82siwHQ3dhRhJWxrT3epuJgf
MmA+WJ8m5Jsn457BdbPNT9l2eqvhBx20KxgdgIHa82XxY4cSRJ4mREvjBXOxiiTFHsMnmwm5ULzn
K9164d0TnUp09JeB4SLOTauBwcVukLzHAIZMtw7fJ8goLDzIouaVyukZmaPU6aqhj6HuxNc1R6kR
XNGghOg8FI+0mxwVdXFMHMlut2DgJvxPFgTtUTjHaDQWxyZIzKv60m4NJs+szq1dTairmKlIfJob
D7eHGF0RaZDv2ilTbSx/itEz8XYz3VT1cGBunqTTcJHbo75RN0WISe2+arz6Ln1uTZgEsKEOvXA9
bRBbRK5lF6+IDFc82ZzYpVmYHsy0z2Zo691OzNziCUBrmZKsaaaM+3q0VTy0lvTyE65D4kmr7+UC
X6/r/CVFEnW2bHNdbZQb1bOW3eUQes1m2GX3AYJC2QPccroVb74tbHo33IbbYYfyyDNsulcH/YVr
bSYmD5BygMMa0CvN9h2BX90m9TpG9NjXna2ttg1By6WbHoeo3m671XA1XY8XDVSwABKr+GG13a1p
qdZoQ+zlvwp+8Y/LDwQKXP5GBcTF8r3L3HA8LlkWHqE6i6f8qqjOfXGDnsuqDkXywmNnfcgYuUBn
uFFvliedPVjf1iZ5zJfY3BeId0dwP0eFqyZt2oKnTjvKN+KNAc/2iRF3+hBI95l6Ef54jvQN4LzQ
kjPvdea9mB3wI5hTm+U4wZtrWCeeHBE+sMoZAdAeylfSp+ouK7SFcpqYNaPm1GCHzBY8QrPwAvM5
5kQYQkANw5COfSCt4GHtDTzGbtrca3hghmJhMfAFImUIO0M7Ce/hsWtPFmrnwQGj1j7GY3rVYHq8
rzQEZT0MD69vn2eMROiOkPMIl/o+aB1luJs+pHAlY4DN7ugQXSMwhLmzuOjgA2YfpYFrWLcTBRY0
q1A/ayQV3YWlPfKUAr62u7bY69WxEqACkrq30K3gXJSSl6WuckWC5oYVXcAltoWHuY4+ipkJU5bH
F9xzTgjzryeCj0BuD6CgEm5WC5QLukydGdhaf5RQGITd2Zo6rKUwQADKT9RtW7i4iKNCqiSnhlkF
r79kKSfUZQWS6C9ybWS1mOCl9ozSbdoANkbCI0bnOFVbLJDh2oy2o3pd50941mKbVz/ahuFN4DXt
mqf8kwK7Kbb9R4VQdNU/N5dwn18DVsAdH2BSmmv9TdvNTrjJHVbo9R2v6L49ZmdUYw8UL+ld99qg
Hz2S5dVtci+wAV7t1uNJrHfGS38db5JylV+X11G7idKDwCqf7xB5hFedimkhHoxrgxoI019ScsQH
yEwF0PAjU5y0vkPh6T/0ZMEkbj66EDTwZ6HrxVoVDciblrJNP0KxhSWbQMYr1wZzWRBxIAKNtBlX
Z5pA7JS/VAI5dfXgjhP0QFADNX1jwsr8Dx6bZa70l1dCRc10lb4vnE0m3fpK5wagTYGfNd4ws+ut
MyazJJHfxe0uqNZVs2721V7KXWYTTekRTLhKnc/YMx3ttgMAP+EPCPHNJ5M0JBJ4JUOiRQgCftI4
MsQh7rsN0wW0DDBjPRANb2MdwI9NatsnhGly8Ng+TXYLXYvMRziA+kISQhU4tuv8eT6mGtLjteSw
H2zaq6QlF2ft71kUe3WnYkKZg4005JleRuyK8JDIcRnaCf26RQg0WHvwMqNdawYJUg5PEV2WYT2j
ThkXJRk01VK1p+sZK2eC0LFEsEmalYACVuMTrkHRC5XtCPgmXCJa+comysgCPLxNH7lLq/k9BMoL
6bt8qkTgIbw08+ZDyt/S5iKwTrW3LclFs7YqGaX36whrocyTmARhDlivhGe2XM1LzuFzDiEyBWxs
cRZGJ40AlvHQ1JHZexXU+1a8J6C972+MwBXlelciwrvTT6OCO92W0DGUpqs28bQx2Iq15SInRdls
10dAMpbhfXvXHmsvvyrOOnEhrKqLQhUf9DWh73wt7MKGCYhL/Oqu/K8G3vEZwAfIEC2RTHLjN05A
hvp3nsz37/8TeFf+BeSu6liu/YcL8yciofyYt/EFc0eygHkbQMa/v+svOEL9l4VjEPGKskpk0cKs
+Qewu7yYMnyX0n09a3NBK76gET0h4lhc0JuLSqNTL3apxaMj9YKbCfL4nKIRyqzETYf4SpqjYyGK
uAcGtploB9xnDm3P1izo+X5UZqeFkhuM0PNE2udmPiij4JaAGEHKb2LHsRLhK4YTAFihPKl1SHA3
1Bm1cWc5Xmls3SSmgrvGhxbSWAtOMA5La7Gs0pXrk3IRYvSCQ5xXic1JYu0V+mHbQbHTiWQYQ2jc
VQ1t4yOF4VBA3kaQdCgXr6CiPdQJGR7WhGU6GVlKuRVDzVEz1UuiAs4gFl0WoEiuSw7WInih2laR
PRCzYAvldWySPV6L6IMXF1zSM6zUG5HS4hi0nPkuwCXMFOHkD6hXoafKUAZqLnJGIY2ufSjMDfIP
uDpLjHm1LqTPPs4dcyT5YijejMTa+TMVptWHhMtVh0zLIq8faGsYr+Ii0GL8nejsprR4Y4Ur6Tza
milhOBnsq6gns8LE+TW35Tk9JjH9vNjZJvVFIzbIbVEdR+FGGz9CZXSDkSRJXFsYb6yU6V0BQZ9I
KZFTbTuIoxv3UHIFPF/FgQm3UbjWSD4clgQpQYAEoTPnnMgXMsYBH7XYyyh8pCB9mwppJ4/BLYkl
9K6ma/mDR5bQJhWDgx4YEK2q3rOi6VKKBJ+003aiO00b7A0CzYvVK6GnumulTVaoECZ8gBPV6K/9
jk0nmXA+L1pKDCXyH4t2aaszaDW6Ut1nUurIERwUgiMaFWxYOKSCtqskZTc2wi4TtU2ctLYi4NCr
GGRIQsC2mMR290pibhG3rar+xUBSKao0CAgW+rtQWqQAHybEA0nRr+Pws/MLfPqJKGfXSZHTlxGA
W59fG/pnPPGkVzjTCLjejqAOdcMnpApnjUm5ELyK8eC1VrdL5ZpeIQV96QiJG+KTIC6JLua6ERjO
ivLRomaoSbraCjGITFqP4UGbB1xwizTYTkFdrkyjuMpgVhuMVmLKoYyjFuzL0Cbv/nsnpcCyaJ8V
y9IMko4M9dcKr2WV+3FS+pPv/xNENiAiqoSa6izBsvaHdeV/lmzDQADNJFRVmKX+x9ftz0mp+q/F
dMbCuO3fa/MXQxoylxCM4e4pEfm2pLb9k1Ub88pvq/a3U9c40tdVW82YWxQJ6UppqnkY5z9o0XRT
s/dreAiHib8X8QP0RcecER4k72IJ7jtJNsleq9CXjn3aT+hFoo0pmnY4oi4eDgLEswET70GGLmus
5TI9VvhacZccUcY4RtGAUM9hUh3lqnUN0b8qh5bSZ5yesmJmEcm6W6VS96UVKpSRWEU2GbZQ+FxM
sXGHqtkrDTi/IkmkWlwdmzlDqKhjcNbH4TkGf1RzfC7UnqBuDR+LigztsNxpMh1JBrgy+J6A2lgf
WHsGfysMwsWsi7dqUHHipGEMIlubNY8A1Jsp3ln5dBFC4RCn8qaVLz4OdrxMttg061bsbwhHvM79
zu7Af7DxbBYzgXw+Kclgt9FSflNw+rpdygjDQwArXxsbohnb8xx0O5+uIiPtWs4bmaUT2Td8IVye
b0RDuNPqfO9b4W02ifYgZvsGrK4AByQ8jdgb80GpjzicYR4jrmcFZahVYSs8HFIgY0s1HSYlaxyo
9gRjMyAlT51CWTZnT+TS40pxMsL0okqlQG3Fu3rIdmpmbvOxfEMI2YI3Y5Be01AOL4U+wA+7M6V7
Lb7NE+iXUgcrsGTW7VRL25zGjpxUjwL2K0URehJLsSUBvOeYZAy+qymilyaKF7TwYcR4dkRgkJCE
pCBH5VdREJCsOU0zGXojdmkvPfRxDdanCC8/lxoXw0sn6e/88Vru9ZXEhDiSEVBIhgMBGEoPjCxT
36ZM7yeayQj829Lwlmao0RNMmhQovLlNUpzci1PhRuoN+MxWmeguM5KUU1sloltSwdvAn+QUIwCt
xWCogj7KACOS7KZkyxGfUu22QiqlS+MmLa6GWKcRQ/jd0HVWqAtYwXNG9GFqoAWMDkMrOdHcvaUS
IFchg35IFq3kZJ6MnPapi/tjIXf4ntG1plPMECEbUNcTf2EkpbzOcuE2TP0bwTLWWgAxVSO0VoUP
gBJwnMkT0QrAbzjH9TQii9e0XTZYThBadAEl5jVTq17NDBZXmspwHRVTIof3lgmDncqgJ7dr1STD
o6+xkedz8m5yvYSXzHvTYpMKu5Mh9o+yAppfZZdajjZiKRxFElBRW4jGatKZRYx6j4duf8APnOFI
qGPcKHML1B0hxSbMJPNxDNNLT76ZoWkvwlA/Zjy4Qz3wNBXB06Dmj8xhbZP3dSWHfHKhMFZHtOaZ
p5JmM84ShnT0nUEQe4GhhkiFIhut9l5taZnUbi81NZJ6SGMt3EEfTDwJsBrS0/qNUTAY8vSYKtMx
YROO9ZsMwLLBs1+uE49IRXyF4vpZK5U99pKrCcvJTKwPJCg8JcwRRC2/nUG5R1O9pGPE2zYgvs9w
JsGlE8iagLZixFpF0UX8dLsKGSPScDMBks5ziqBCp9wqlByZa7BJ0vBJ7h50CZesrP2QepHuXpA7
tywgKxZFRlETL4OYjopkmCltpQhTHaVGk5pk66BMcPdfclZrhtrL5z1gTmhGK8EwnZIBOWkELF8C
aGfgYWtwCeoO/+J62uIwgX2UbshHuRHf59kvoOLVDyW6rsLQ3GTAnttQFKYtpvGY9UPoxlZ91yDO
60o8a1vzzqpDL6oDNBRWvm/i5znvcMtKRjC/yVDWZhI9C0KKHUFlF6oClA4bf/NfXURYOo0Us2LU
4ob0G7qV+n0SzU78/fv/LCLMf8losxkqi+z6f2nEDSztFGJVWMvZNP9NqPqrgpARh/OHmKUsvrF0
Y39yrTCNpa6QCF35j6jiH1UQf7N//Xbef0ypv/R9gZbFgljj+9HHjd1Nz2YuPioJZnaGUb/oFupb
s8aC+iOtRfHWH432PQrbTdXHSIAodXkfpAi+kTo9FDJCuaoIH+Sp3vs+tKGyuPCKODGStL7/nIwb
keHLILGXZSGzH2MyvNTX7gYB+6L4BXMKO02ZJNUGtKJuPXbaa4IRmB7EmJEmRzbtXTWk+F/rthRv
REZ6iXiFp6+T6E+akLkW8yEdA+xizqj08RhJ+lNO1RyzfRtSQk/LSCRWXWLLT1ULqUXobhZf7KwS
tgUD0IH9MJuYvBLPyInK2iv+sF6zGLmGEUMxoYJQ+qA0bAeIwaec1il0JWsB5Bi0yWzyeeIM5eBA
hLpafLAT9FJyAsdEBnbpK1sw45MMa0luEfR1N6OCcCmtVj5BBh39DSvGVR4QlWoZjmzIDqXpWsMJ
yUgH219Iyil0yQmEqbPORSh5VHPET2JnM8ABj9u9T8ATYC9XknTMTRi0BbuoZnTAWL7pbivMPWa4
sGaS3FaGf1vjtMEVIGdO7lrEJKIQecrQvxrB3pAxUG+l5wkF9FRSvc1uaTLEMNuzgG0p0aHY+VFG
BYJtlMUubrLXGC+PyapJicIftk+DPZab96QKbv6QJMtMnst8K1RAWXTHSjZuEunZCpiVys3dYLWv
UlKzI+mubCSvrTE81ZAasgnHxDKz/bpnblPsjWhpfS2doZp89rvyoU5yW8hea+yz/C7a06J6Izyc
oPSdodOuUxFATDGi68GEpZDouzKsnyryAlWtuaopuVa5j8+5360jw8LLPB3PIVZXYZiRAp5VOm5V
sUiEQqontpK0dIBqKmzTVIfca7QJMoG6YsyatrL4Lqc5NYLQ4m6D9hvhaBk2N5js83GO98NoAMDJ
bLxqNqjlyg91zQl7zNAEhepO7dTbpm5uRgvV9Z1iMVDBQTfRA9/O1TI8ZAQcY05D0zwVLw0zsqHA
GKb8FLXyuslGuzHKHdlxKn5FEXhBB1U9Ic2mDeI7xU9s7BykerLjOSou6txuBaxWinC+Anxf17Lo
alKyDQbFEQt5U2XApUKMLj65woGaKfsxrjGThJFpq/pAsct0XhFQMydaxnA43gj1dB/6GCJOgXSM
xJx6tjkqPk9Ii/RhSCj8I8j8pSU7AUOHXMZPcEgs27ByWymZNvmovklD8SVoAsAb5FVCi6jduKtv
+lq9iqdhEzbSM3UjFQSkCvNzDq8SdYLTQpZKijbfgATKbDCxjJe8gU8FanYXTrmdM4Epa+MoSzLm
eQg7AW2G8DlCECl0TGpkudqaiHcCH4OgCTkXZUTBxINpXkkClaB0Tmy2OvmddDB1jXIVxVaJ69J/
8zapasj8yPIloAk+8G+2SXxZv/faf/v+P7fJJSAd+jBEYtDJHwhb9Nr09/riO4ublvyD+atK+AWV
CV39H3+yCAz/3CnptWVabAvIdfmmf4aQ8nN+wEctnIsM0YRmjectR+TCv3baki8AEURNTNdxqVkf
fAQ/DRDaH4/C/zuBbCF9fU2b/H6Yb45myTzHSV9zmFY66CTzCO1W9Mnr8aT0KaquTRiFQojpVHn3
6wMvEshfHXe5/C9lQDn7Ujw3HJeZ2QiJBWEvFoPmtsTS80MZfnOZ38HmP64Sfp0kGpRGfP3xaGk7
VancYRuJSdrW9N+hwOMv07g56oJfX5e03LC/XdiXQ31DSEyjDzp1Zp3K0sGNYIyxvxDfsArkRxG7
7aqcceCSPLo4tETBNT7PtmSIXgPK/JszWZ6Qv50J1ncwCFUJg+tvZzJk3RyPQ8FFpzTlNSBgTuxI
SB2DY0dfdE9kQjtVj9hP8yRVt6cIdRk47q9P4++IEc/xl7P4poWNa3UIO4VbT7D9Yx0xJC23VlTi
URLcjcwif320n37Qfx1N+kbmt0oEAzNJHRtJOJuLpQf+64P1OkD++PWBpOXu/eLuSt/YlCTvSBX7
YbzRmWSb3UAO23AoSGutGJ9KbWmLFWhS8KhwFmp5vVinIONhPC/hmRHN2L1kKHGV8vrX5/W7GyD/
+KSTUxNVvcnt7uSdMr81zXmsLyny1V8f5qer05f7/G3ZwLLO90eLw/gtyamBCU5N+yhYvznMH5/X
r+7yt6cn1YV87CQ+T0v6aNT9ZCp2TLp2NSHuVLZ68YTUEItB+TeZ7j+9iwCtNEmSZmiLMv3r6pQ2
YltoI4c1/K0YYTJVPRqooTuyqf8P9/HLgb59XJlhNdUUcx+j8ToZH4lXTSnMf32Mnz+qXw6yLBRf
1tpJLrjOjKtRpoVGGlXutAgDEK2VN/4MMmnhaUz6oEBUQhowmMWYhX5lnSX7Gns6aQruBP/DFP3j
r0/spw/Rl/P69hBZyRgn3cjFm/JVHaB96z2Qsd8sg8sP+dsT9OUg3zaaKWeqqUdcPI2Sa4SI2fv9
ry/jd0dYHqYvt9c3mZdNRF9uFle8UIMg0Qi/+Qj/4Gb//SqAC0SNJt3Svh1DwXV8FAzWcqlQ8Y/E
/AwgN24MT8bgvOgnhqbBOmdCEyLhmWrzytRfZThnKpyhGKKSHmEjDs/KQkWBIW49YArA1OpzFKk2
5wXAeffHZwUDgam5ErLARX1yiCL4IfVxTjEki3gskFdaHXkiqIybcGfwDoolnAhwRgF3LyU4JzIa
nuhqNk/9UGzapPAsGD56kqwL/+3XN/2nyy+Q2Z835NuOTogJ4ZzEZG8yjLjL3lboHQyYO3JD+nLq
lOjDf33Any8Jfx3w225adTX+siafQKwHSHBRT3ZPiFzGNN/8+kAL1vKTJ/avI31b88y4bhuy5GH2
5DDwsNYCfEek0y77+KrOm52S8zlnMi4pBtNjojFM+V6Rr3ns1omxr32YK5F4F1nM7ZL0bPhQk8EJ
BPJqZtzF8D2NFctt1TsDA1g6RVtNzkWpwLecV0KSuxjprpndYsaPEvl5wiN1Hh7n9Dpr7oKyIT/m
VrPQ1eM3VonkP2drU0BUhot9gDtpHB1reGVap6xCoiQbiNCq316PE7wZS289yWjs0s/pfeHMVadB
OkR+tW6jD91ACjTlbpxCv9V2ZQSFv7Uz7SM1frO4/3zZ+d/7q3+rEUYpz/Qs4f76uHYb+hNzcCu6
/PpD/Gl5+9fjqX/bQLKu0SJSaeJNIFrb2ifJMw6uZKSpKmznJJdOzSJGDra/PupPa60vR/22mwT9
GChDQk2ykAOwy4otXkI83eg8m/E36+rP3wcAQ4woGUp+r7T0HGfYMOAKI/Go6M9BxVpSu2Ur/p/e
u7+O8+1OtnlRFbrGcVKp85KGwVt6MPrCSdvU+/Xd+/lz8deRvt09vUibqWi4e2XJ5H7M1hV+g5M4
/W4t/91xvm3HUaOlc29mS4eQboQYdqmF9VqYTjczrHMf1/wWPEQmuUoI1U1jwb7T3jvps8T7ZDIc
Q4EuPOv7pHjGT8DNDbihZPXWUUG8QbaFtpXJJ8v6LLMCQYotwr/2A/d/uDuPJbmtNeu+SsedQw2P
g4j/9iAN0pvyZoIoC+89nv5foMjLYpEttqaKUIREFavSVALnM3uvnVjxriDDOA4Vhw3FNRuewCDC
oRNbSz+kde4YCQgBwJnspwa8bRa690Hpn3x2DK0ryGw36JxIMwqrGzerF2PZrtDvOLVsHoPR/JNz
9L/2pZOm6Rc3we+/jOnQ/XCoRnaike/KL0MqvFffTA4BCjW9fBfFQxY/EyBFrCxmezbRYdbtbMma
FxZBo+QDWylTGvjHFsSLrEG8Gy0SrwclddtCWNPzu4BhpRS9VC7yyn6dp++sPeYV2yRJW/aoRn3/
JWFGNJT3Bq4VQ3/LlfKY9fJ2qLDrZtFvPuC/LB900tjAEmE4sz4dLLmXtIXOmGuNiJV7ZYad9qsN
/X99N3/5idNNwtgNvGnsBn58MxVbBJqb84lDHjT32eL5JO/6vzm3fvcgn35jaWf2Q23yOmKcJTBy
J1QywQHjb+47v3oYAbPWNAzFJBXv08NkrdlkQjA4kPILO72XUaak3tcJ2d96wz4+yPQkPnz6DD13
C1vFGxP6Z0NcM3m19eI39wFlup98rum+j7ag2v/4ICJVSz1veCUln+aWagKfDERoYlnmMtw5SYo4
gs9eALJOANRMflN9TyqUv3z8T5+KLqgiIcmcg1WkrFvb0HZap4mjV2TPQ2K9F+NNrJrLvA1WkYfW
NIfmJtgGSiPrUBMijrEdGmOtFVc6+Fyf5aJVQZC22QmEw3uc5Q9qhHg4Z8QPdMmJ7H0YARmVMH4k
9Itae2Ob4TaTs4UnKGS6uELVNbI6laVdHOfn3jfOU5Xx1zd5fZoY/vSyybBTgB3IjPf0T297i+3Z
lWOZrqNXb+KQzIpKW+ZNcxwNpPh6rFVL9trpUWd+APtJ7VUntqVqb5XhUekRfZfo6oRXL4bQM5fZ
0MmHSCEWVsjDuvUIoPEf3P7cuSQGMWEEdBuv+wBUoDnMQjnYjR4xaPW7DHgmh4cxEHIUTdkbLMBI
++hNbWOzPw7DQ4vO2nePDQDWVucj4Um3JiqOTpvgT+qFgfhEROgg5CsD8nuLkiFrIUQ2dzKx1VXF
H9PgXEbeqwfavsry7aAPq2BIVukkBZ/EJYq1y837Qr2M3X4la3wlKLddUa9TFTQX7Ei1QRbmZhvb
O6mERBmQhjWndO8sVhN+2VxzZMybLMfH3141vr6s0FzWfoMuJcTRpDoC4VotYJQmerQ0ooDE0nbR
htGVniuEyxvnVjfWKnYwfieHEp26xgHTVdLarvVtUYROCbJAjBexxSonv6iy9GIggFsI+O+B6nQh
Ek9pWPmoBDVZAVmvcERYRzUydko2GXeeyqDdCG84JsTeC9wMebORmm7lB7fQgakqjmmDlwSAyqii
TFQYz9vIr4vginIZ1163KqBQ43kzDPmKreqsaUj7G5GUW/mlNRjLOOakTK+EHS4Feo9y4PPBIuoi
y990Y+Kv27dVdBAhZs4mW4UYuC28i0WB10lUG5Olidr1yxEfiRRVFIQvFpJSVg45uZJw3it1zr9x
SPE+kvMXGgdLdzdK+holxO+gpXKxQ4iBiigmsL6LFpVWIa24aUk80Il2DNqznNQbXfbXfb5px5p0
wfJaGVj4VAkPn8z6nm1YvrATnoVrOKVmrVXltQATpkacqa20rCSxiQTZVMRz9sjqA7taJZNLAKKu
2ordoCobKbHZd4VEbSpLeQCA34LE0foSIhCf8TBEA6G6xHfF3b6tR3Z44i6o2ydRY5xTpfvCwinA
pJDUC7RZMhCKPkNCBqtISXa6R/+C8lXV2IKlOfvITLRkz6u4CNLnUm3jtYoqivgDCGO0FEZrwWdL
Tzq2FxWLP63ITrO8EzHFc5XU0eEYu9U2AnzUGgTIILkyPXsewsZUUmOT1a9JdJvpsGvG4C4vn/PW
nTVDxYduMimoa7/Ew9btUz1d5Gl+bBE3WXGNDYS7tXbP5G0GmHDje7eormaqlVCBA6OC2WRaDaD8
0qlwYLs4Sd2ECqsp7YVf+edQNsk9k2fuiFSNdPULuUvEg1bDcDK7d/aDp9KeUpab8c3svRdbYnXs
E2Ft6eWqUE3CG0zcU12eLVODtTgJTrjrBOonu9bWcuutEzKR2pAEK2YuFV2ae2p97JSDze1IH3R1
OcjSutKxThnEUruox1o+eH7x4hXSswIeCFXbTiGTQC2wSMCzdS2W14q/H83MUXPppu+HpRlxkhGq
/NTJJUzNlnBjY1k2CLZwL+UtVVZrX+oghDuP5anlX6im5MSKkVwagwlTpT0NgmbF9RD8oqczJ10d
+jqvz5clejsBw9DrpXOIDs9Cj1eahqMk9qpCp8dPxbGYbwX6PX8S8rko+gyUfSmDkTGVjuHo41F0
SVXUUQHKirat4ajwW8lXg6nfGDH3PLJJmY+rW8WqrZmOprDlV5mFsL1cPd1UOPtkmZgyP8xuFShU
auOyRVSRs3ALFOpa4LE2dQBY4TMCcexGBMrJ5aYpsb71xqL0ipmXHGIyOEZYsmlf7VQ7rgAw5jur
FRcK4miSQTI1BT1nbqNY3RaB67Ru5RT2AikZ1DuC69ADoBcEjJRSozbcDYj+K0mXlJApqCot84Dz
qBnJ/Ew3oU7GVDdpCKV8oSpg4n0oI+JJF9chx62OgtlQsMQwt5lGORpdv5LhbJWxdtmAWDL40W72
3uTWsc7x4dg4p/UeUMVbY8UL2C9kcm9iZHsFRyIE1cIuLvvsGeskCtaF28ow7N1FVsFaNjT3Xrfx
2qndQxc1WxMYszkEl1VpQ+QgWoopPdmbPjr2PCFEzGfbrQbE6Sob23adZLR+0yz/WEgKXShoCSfS
Eaol9C2TAOdjjeeHCDG7jnpVXiU36BTxgv11qfFpFfTzI3wqVWXUZV6Bxms9aMmWZKNNOrxbaX+0
9GRblRbqvFOrkLdFfEgpnHww5kh0YEhay79+Ir98pSaiZTTAvNYv8+EP1Wwum6VcpLTQbvXkZSSB
mSSWRaXy5xv63z9UzdUX08dLlg9l4Pn1pz/+z3WW8M//m77nP3/nf378I9/y9UcunuqnH/6wTJkj
DhfNWzlcvqErqL85TKa/+X/94lco1fWQv/37X3lW1U/xPHt9+2ktzJ6Wj4AAMSXzOfjwjk4P9vWH
HJ8SfogqIFT99vu/rZVN0rf5VBG1wQeLzS2Dk28SbvMPWLg6u1z+7yTM+q6+YjVJe2ZBCaEFnKa7
33fKxJPa/EBFyFPi1t8KFBXm1Ex+6jk+vm7t0+zLH+xk9AS9Xycd+1PtYEUXh9qecWOHkQ9+Ya2v
kBfitzVmRT7nSLffd7fd/OJq6xIx+K45Qb5DBFUdfa5VAQpveRUe4sHxNADtp/F+wDiDKVd9RgIR
gRFR91OIBCY9wD/jwswWzKgDbnBQX815CL5Ha3b8Ia3nmMZpFs0O2jrKZTQc88mPXUIYPJAXWM1z
ZSbHS9txVccFT+g6PaSJDRE2MgX6A67P4tkql5XhSPxQ7mfk21hHj6al4cC4re+mNMN0zSy7eoH7
g5iyRWq7QIlLEi8WjYxYyllwznfZlgDS+CEHS4UZg0SP9rrVFqZxZRTL/q7YVtRW3OExoRIo6tlX
RN89J5S1+TbU1gjEozm4BFhczCtiZTstq1b5ZhhOFRITsUlmh2FevTPAxyyyhCl2gsX4yGGCdWMP
qTVnqIJL8cqQSFTeNBoK6XDB2SJnhLauPJIlAT92Dy2UQF9eUMBVsx27W6tdq9qNaW5jlJbUTepa
Ab6KNHuKYBiBd+4J71ZIEDIfR3eB4gXjUz8u5HM1bKuRbEXX22RwDV7V6jEFD4UO/5rms56swxwT
VM1zThGFNi3YRxPS9kEOMQ770Fed+rqttpV/at5T2j/OV3Omwdzrr0ugBADfozffhI3E4bTOu42m
7sDD48oeX7LmKOyL9iK9aTlbqP7UddY4rnmfJNvM3UmWjXaM3gET2C419xQcRLtCd2hQArL7O3Jy
EAgjSrjbyZ5sET3e6qUDONRAk5NgXyXUEO16DU9srq6b+gbVamptSqZgQFc9B4SVZcOavEfoTprY
BOeF/yWhkOOkJuwoKpettwkvJC4XkArpxZg7KL/EcCRH3LcJOX+R7gMABvoyuA26U32KQyeLbxGc
5929ROhlN1to3lbr1lZ9MopFQEhEsjD9Dfj6ZQvo3QbiPmutY9s+GMGRB247Tr5NssiyC09s8/xm
YjNqL65y41JYr4cK+8As0VY1dde6xgGgnf2X4WBPeb6HGJw+zdTIc+Us59eMHK9fe/llitP+Bv8y
dmBqkth8dEuxslIQz9K6Oxvl82Cu/XFZnc2auIl1Ya4BT5Hw9CZD6O1Bp2N6mzGX18orkPVeuzal
lcBj2jgNZNY4VeamdiQ9ODEfsp7J4KHC3JvPiQS9yaZr26m40Pwds60sv5J7Lhfg73RKgJhV0lqh
Lax6G2rkcgpq667q/li8+zVdwEtQk86GWHFnVfdmdNXRCqRrBgS0s2GwD0AfxPNWWTCspUsQ/Twh
PQ+RTGo7wliYmgZnYVXTpRbm2eq8NfecXiI8hOZmZb5hMU5eEoP0NFIij4b9kDZvKkELOCoAcw6X
UrlrLdBfM/Z5YX/io0yLlj3KeOKrO48cYYOhQXpfdk7tM2iFPw30wkQZd+ODkM6quzBeZggB9BWC
dOC1qn1dudcK9zk0o9WdaM7iGRlg3yzS4dg/SNfxAfHf2j4YF9KqcMx1fpHfhDegEU7oCpV7ckv2
RHI+JrcEHZM63BaXbXBrPVQtNJBhMWaHklWGxt0vwJ4NAqHc+YwUu5MP3cPepsFtGT9PokvlluTb
aPqozXI8A5A+5PCNUGNYxx4vzwkQA6I20nYjuUfjtpVhHhz710a7AOFdqPf0Oni7QSRjP47iTQA0
B0qnRMPMAVINeyNaMlPBei4i1Dw0tZvoPiPnhQ7Z8rfhjXJIVJIDn90pJDcFJnyMr3u8b6m2D/MT
0yQ12dbVxmCQCNGHJwYJTiV4tpw3sAuVbQL5jUzT9YgJecGWmhYt3UTaFgleXCyVEiCp2IftMZGn
IAI72wNhiP2bMDw33HYhHvCgGFoU+h93CZbthLFdVDu6SP/R1Vdlegqzk3wLWNGql88aNj8fzM9M
04kp2RSWY+nrQt1BSERYeH4+1VeTLeDAsGCuHc2Nu8luBME70LDYsXHhdEchTbDnG4tfCvcAkm+G
qTfFQY5yovM9YrQhrPBvIidQQXEmjfZIhsaMwLcZyv9duOAPgAryhrQKhVfTVNlOVIwlS5yGrgbn
xeRDqsCaQiJdnGWxb41TxYQcVfUibM8ZuunuIauhBfd3wDiv3Hrfwm0ZS059319ZQHphI5NTFDwN
t/mdHVyDdIGxjojxIF0yLeJwI6gR4bGWnsFP+uOi8TbWs4pUIDlH5iJ6RFegsHkinCFC4JpwyYMC
141bCQZjAY020/dBpl6FOHXyZW3smG8GRbdB+JSVGxtvk0UM3l1o0fxyp7Lil1wo0Maui3wz3hQO
fid9zWwhyw5dg9GmIDBKPVtMTjpI1nkMBiiCCFTJ8KRqFeUya3RWksCgBAjsHNDjokyb2xhgpWuv
NbdvZ0M7PrboWckYzOLL3rbphZOEF91zk8ep3xJvrWyuDLEEndXfGydMm3j/D6SLR5t0pr7AdjEH
n98pPiY87TkEBzCa3LHk1pEWerUDIANw/eYdX0/DD19njtE8pps8b+fRUcHmi0VqwUmFGffo9sM1
a3Y4EbKAFjYbq1lkcgFdehhgmcQBndBBRb6DP1fYucQwed7hjASYWz9Ut+c/y8H/wn1xzkBWVv/+
12Rg/LlKFPArTfBzhq58Wq5nRSubWuUDpRBEMRPA/J7I6PJ0GrsjOCAtubfthWayyQy21/KbP+4R
mRch8y2aXHM2OPhcO4BFFzo3GB1oCdJyPNZbLLnSWdqMhROmdIcEoZMOqTrBazvSE55sb90Bcwno
bRsipX6zkv0Ccv2p9v3wqj4tWirT0nqjofYFHMaNrRhW1IOJ2F9O+QlUs8MefGc7LEfNIbwqX8T2
raqtDdDK/dalv/jvb93KL95i8Ysp9JRf8e0t/vJkP/RkcTpYRKfyZEL8UHOj2VnjvjkEWxTsM996
LFmfaA6lJfpkEHiyQ7eM07sHyVIvymLv6oTQH6rizs6c9NEn2+eJCBnc622/1Iz5eAV2UgA/Us42
Pq1hlYPEUMtH/OdxerA7h6mVJm7yZC5BvdExFjn87rjcEo1TOXXRpZ2T4FK7KN2zjwoB2EuxGPJD
e8zB1xzdpUDxHc6Tp2DthO4meWI2Zb1mEp/jnTfug+FW32E6ayC6bFMCY8Pll7fvn9pq4s3VDFMo
pm7+lquMG++nVvPz939rNZEp08/rApky5t+PccmTW9jSoFEylmSv+KUL/d5tsrDHQciA4ovsmQXI
926Tr4BVhhfx1X786TP9Z7/vvWGkiQcvSz/eRlTrFxsmRRaIr2QVhYD+WUbH15Kw7uJojdn5Wiuj
8DEL9foJqbz9EgVt95SbA7PXOAH2wFiUwkydxYSR6v5Bz6D2TZy0TZ7CZGeSJE2gq653igQGym2f
4/Ms84si7AmBoHhPCoyQQnhXZeK0pCONUjOTh8GRlQBa/bCqFI2fJgfkS+nMg8VceMaTZu9qlv2B
AVguKlYuU1XDvjHd+6SJ15aQDkZEnjy8cySVi7q3F1XWboc6WuZKs671xiki1bGh0QV+uVAzLlNo
93LYzywB5krN71hmkVZf0F8zUU0G987z4T1mdnmyu+CIu+9opDDVCgndczEc+tBy6iivncFQbqsu
yDb4d0E6NhAB8c8lk5HO8/TXTLMSrNaPQ5fvcKWGi3wMVlYkPactGEQ5v3HDwnfyxrhPBXEisg6w
R5d1p8DOF1b5XWSwaEl1YxvY4yboS5bfKRAeXBv4eHEEtlgDTSyCNlZBTycTnUS2UbeWxRcvodp2
jmJ1R3UsLxQ9O2pltRPqeNIDwE9M2/Wuv4s1fntKydYTTmRj4F90ASS5yXAOzYrqqxug1/KuC+NQ
thqJe9vIflBKeevX+llYF0LXNiLDZqGsC1LnSys9FyagIJIpDHVryPdSZxwr2H+KYUNi8iKGA4QF
0G57A55fcp/AWjblrd+vQltmhHzSlXVoP6nUA6N29NzrAsc641luriMHLpGdZv7MIDsA8YvnOars
VZO0j5J3KYJxU5h3FSGX3sjpzpyzpwszXDYI0atLjLw39eFFSfaL4eg9SClMSND3ZYl8U09yt4xS
qXwNUNSmfmAauipd8Y4Li8KDvloOX00dsg41gmvS0qTKgxjfLJ3Stq+Y4Jsk7UkKP5y8Pkm5b43x
LgvNTY8LuzfIz5MwmYT6QQl4W6G99bq9SZTL1AJ0b0JxFviyzWXMUlF04XKk3AJGS+304LGj8UYm
BrAnzLUlPyrGDSb5ylRn9lDtTbU4RCC7LMmnDFNBPyNqDoknE/jhwQrjZ6mJ5BpZFQUt+wE+Yqju
AF8N3tbC1zoEbflUi6beSjHxF5ZRsGy6QsMGAEx2UrgVXis2bVk/eQM6tqYmptic9Wp4G5jFdUyS
aVUfMOUe/8lHh2xCaLGIi1Q0EoUpIv5TZPw8pcShyeDw7csMdfP6738Z3HB/+v7vRwcnBygh0/5q
VfnPkJKTA98oRd9UnFggf77PKZlf6lhcZN1AGY1ihS99OzmYejJZVtjUW6bAXGr9HZeo+Png+PGJ
fypAB3jecSSl1RoYOperv1Ssd6jaM4pS4kUA/hjmInbXpuUeRzue91SYIiWpnQboOmleQiu9ZPj+
3o35rUTnm7iwhUs9OJI+/uaZksyUIcKZIR6b0GOiCSGWjQQ3yTfeLnJr0MYCBzecgUbA4ipp8vxu
HLmxZWTgMm4yU2HCdMgPmqaly1Di2pDZh0S9DKy78Ur2+H7Sy4R2uTmtt6hR4bNJSSNSt1xBhE5v
OIFdXKsEnJOZWm70lEBXWaZjrynqom2tGRtXdsnfJlGbe2d0HIj0dMtLRY6PQ2UxeOzFpWDaZBAA
r+TzrMOA7k68O1l5jRumNIro43UusQitgiTatwNwtUF9+edeTJQ7lCLESdiGwoUxKc7+6mKSDT6U
Hy+mX3z/14tJyH8w6qfKwjeNworR/39G/nyJK0bXZEs1IHx9Ge1/q8PMPzR8bSpAA0uz+E8+5N+v
JmK5Vb5kgm6RZTRhf6MOA2TxqZ/79NSn5/dx1VW2ddcKpdTWo98iGyANSe82OhxDWUNoWywN+MsQ
UyA7irk/KoxX80XeXKUj6zpmQTYpNGWO7bnSXwD0mcwY6+aUps+xftngCAV1G/X1Cd3JxquJrk4Y
5pvGa5f1Fyr0u6JncBuH87Sobo0KGN/gLc2xBoVRJQTWXpVVt5QV+pDamndt/KT6+a6Upqw6Bu4S
C86wOXQGLueoQPdhE7NhjiT7OIHJNKQ3yebwCDNOaZX8/NqSJUeWuDtUxE4q+jm3rLWXKY5WS2cd
t5cJXTLVGohUE2FPuqhC+RjSbEcDE5AUNFWjI7lhv190mCFEc2rglY8ZbH1ccOR5HoIqPXu9f5VU
xS7S7HWOTTaJqpPOdEpX3uQvm0RxXTFAGBtwGr41dxvtFMocia4rY6omACKBX2tQTUb6hR4867Vw
3ByN9NpPdNylLswU/MswSPNAW/sR/GOj78jKZJ5ndms5Kgk3cNQRWW/wFFrGVkaCr8byRjGChfB3
pXeqjWbRuSSxaTxLVFqeJ5+iqF51/vBs90tvqE5DAPZZtVd9wjMljYDCD2yYi/xDrPocUJa4sJHk
tBh9Iwgx7dCfSzEIOONikRAWGCcM5215QFuaSgsb9yzaHDbbW12qNnkybDVJPslQK6xYHhxc1BXy
H0sixahbEHE/OoU8AQwHSJCxP62C72zNPnX8DM8Es25DndCIeMc4u0JovDJFjbAV3TrMzJDJTiLr
xyRQ/tSG/yMbSzo7jCDwp+jk4FD9boep6Qw8frih/fz936oD8YfQDEyMqOQ0jZaV7/y2w7T/wP3K
IlLAAmQd+XGNafAlAg4YsKliiuXkNvTthgahSjcxUlFPwLcCbPV3bmjqT2vMzy/9U33QofrwMGOU
9GDltZ/QGUo0Mt7ImqvV36H8LSM2YoN4dWlcUM6gZBrFKoVYEpnNndBg92CtlmmNhEmCdZKsfHLW
AK2stVBZmS18fiR7KtGY4WhdGqO7VHPfWiWduKpBSyv2OB9tgPCl6K9k8BG+xQ7NjxW86IMTt9Y+
tshcswvkaN1FFkpcr4JwqkBdJXZhAXZT95ZPoJWEiQcDhUQ/bFfKCQzcqxUoqEky/z5MzqJGEdHq
DGctnzu0q8Kca5wMVaHcttuM/66J5mxYO5hG5EQKl2uZiOOAws2MjBcVNgz/w50HVX2MfJ5IBKBU
X4xgt8PmsjXycxDKq9zDO49Mo4U/IKEiWY6J+RjVoU38IUF6VQoXPWhWulahVkwNx+3MlWjC57KC
fqzYl2ZVMhhM7xNZWdUiPsNNKxaNPyB3gGaElbhkL5VE5rJqNadB11HK+xqeEcN85VQNj35jO7n1
BsmAJQnpatWtRxGmke9TtMuIBrIKXLR97cGe1m7VuJaxpOi54fRpeeN37THwQkclyYX9wQvxryAU
1YtJJSNMJ4lGZ7Tlbat7N0FnEiMoxRu1lVc9zydWzH2W+zs/MeeT8jQCkeR7Tpvj3Ay9DNDQZcYi
pySn2JgWc5Z2zFnlke6b9NkjK8EoSuNFpz2PE8t/bBdNCdtV2wdQBQyROJVxVA0ijc18A4HwQvHL
R7gFh8Z6VSogSx0Jh2p7Dgpp2fgRdMuLzrIXQBTmclbfx91JZwoYMaAXzOm8nKhujozCuKyTCNVl
vChY0OciQ7MubbXE2svxBdfm0ibOrqATZyy0yBhbxO2l0l70xXVaWMtcJ6yiee26+DCkxdwy7+UO
2m/W3RXhqULymftACU35JMYSWRAwluoawd+mbuv9INkpjfBwUgKwR5oEzR3idtfTtLUNgXJW/1zE
PdGjWJ5546Egd8G1FUUOWp6nworewgQodwhydyJjoSYM4bkF5GqZaXIM7fCujgNm2mC+zP66DmHC
Z707C/Gspc1TYUoEqyM7hG+Di9oNnzt9RLYH700I32UfFRN9AyTRjNQrs3MxEbGu8ksDhzUb2hby
Vt837//k8pd20GBISP8mc+/+614SbBtF4g+nBbyDT9//rfwlclkzBZNDZeoXJ+7Bt9OCNGbwiKo8
uQ5Q2ohJrf+t/CWOmQ0MdTOtnsxp80H0Qhzz9BRtKuaJfMDc8G+Uvxj8fyp/f3jq6vT1D7N2Xanl
ASWpvY7G+hy52aox+2VnipXhjfdaIJAjSH/enSRRXqeQ6Hz86bWLx6ZWb7SoupuClGzimvv4EvDZ
hTwyKxPaUuouSwv783ikqSTy6nYY06WuEdJAcrNWw8XplXnOSM5CuOFbxi6B/DW5wPCq7GKfEAXP
RH+G6MD22pNdgI7N9b2eCxQfA+YUbWGlwGxdR5+MML6xB7eKaIUb3fCuZOFl05AckULkidmmmSzf
VHkRENIVsl7pVQMeT/YwdMmyirQbK0FE6d1WDLcw+q9KAr6MJtq26giTWoKNX6bXbsQ4Shs3HVq/
1IdXpHM1o3hQw1VjuTfjtJwoOJTmdQr9GQHnzMskqllqfJXyGT2FoT/FcXPSjWfb2lbcIlvFX4zk
VM0SKWMeF5wDDfgB8yyANiOMI3yaScDUV8iXSdExPM0RIw31LKOU9Vn+mgXjvcQ+CKNZQvlBrGAt
KpMFRlw/odl88hT+QixZ996onloZ6qp5EgOuNKTIG4ukBLriS9yiMG9b25ph7Jl1XZPOcZZAK7P3
fV6ewPDFsGIGeL3WLERAGnk9yxQ5P0Wj7vSdtwg7E/F1CBNYX7Sa9FRTUswi1ldEud1FfXY/dJYT
GKRsZ4+aKh1Bau9axLuNhn7aVS9SM21mRQGlu8hWpmoVcwAAT2R/sDKT3ky8833Ga+ZZGho7Pr05
d3COczd6spv40srBCOTA6BbQI3rE2sFLxRiz5tjqjAuf7aeqUyyn5SaM7U0jgNCozaEEnB52SGj8
irNq3MugEMzm5Gq1AzrovjEYvLcQM8EBK+kd8MeFIt0NEmvlJ5UUOCmOnA8d9K/2AT+xv7j+ibia
MKbTsAjA9I8XYt4lnqhHSayL7tEy613kI1TJwnhN3NxilDjpq5yNMQNTVu+xi5IXOVENyF4qynOo
7BQzXKa2tA3kKSLpOggOjfQSSNkd3HlH53IaiaVJCVwNWTFWirSKU05kv0vbOfzo+4Yr0wDlDDuS
XX1Aq0WEeK8cyuomy/A3t09+El1S2z6IhKQh1FsuTOogKFdyzuejYeW5tHDLZSg+EtVftQkiJdlb
SV09oHbXTl0+vacEfVsyKZHROdTlVRermyIeoCKHyyA+wPJ9V0L36MbEeKMyLxL/vkQykZiQJ1F/
FmPMAlp76fsJcQoz06Vfxs02mrEz+N1Vg9cjUiDEJy6gJ2+f2lCMOuWWpL1riYKfOVi8893wuiBe
IJU9BL0qw6aGOZRuhkysKzIOejJThkCGm13jI0mvSqXZpWzgjX5rgw1Tuu51jOTb2PU3WXbH0mFb
oYvx4+J6LLwlyMZ5N2Yb8KcOGEKeyvvkz1PfRzmBgk0GfLCNm6c0TdhzYyKJ4yuKLct/meZWWU+y
ojRriASeqFm5VjkCHZ3t1StpDJZGY+9T9A2KxHjZpkxW9fpdCrT3vmInkD1ZHdHQge2vm0J25PJM
3okPAFp5Cy0kLemkkihltH8F8mV8fx1ydBw+Mv1jovER1vede6FLSL6JcpdYuRpU47mtLRuZZBhL
P7qRuY6h+Svlgx6SzmhwVYrT0On3Gc/UAwll9+9qSeoMkmY7yiE3EgE8TDduWlspdp89Yd8KJNtZ
IFB+90+hEmMguWt5zr7LXcAWE+1tm8TSGSGH0xrUwunVaBroPqR57RuLBP2Y30yJNMm9LJpjau+a
ICbtptiNgl2twTy00LKN2zxgSICht9dIkzEYMGDMEvxUjAcdIIWZbQSU8CXJ0y99rc/c6p+s+GUG
ZnP+Icw1mFMzTv9w8/p5ls5m9HO3/PP3f6t/lD905orUHbTjMigNxuJfu2VBvK3GKP1rVfS99JlQ
ROCluCFO38lDfWuUjT8ozwD+0Huz2/1bjH2wRj9XPj+86OmZfax8Wp82DpiAufZuzQtzlW4IlvP8
A2qy5CkejyXZrdDXzJeC3RaQ+TSZd5j3le5N0Uj5G89l7Jis7ZI3Kb5wmWipXGcrS2zJHE3YCtVl
T5NH6CXHZMR4vskHChg0Hw3EgXXsL61q2d0pICbi9UhiUtMvvGGvxE72NBGfSf3zD2yxElxs3jIf
sP8syWzrpKVNPlmCuQOuRVTN5GQpbxGgaM9+56S0kHPviYllee2JHdeouzpF4O29/DafdF5kmt/1
a+UOS/RJQWi1RmfVQY1kRGbMoU4vwpOazZlo9ZkPwhF8/n3OULGVtFn90D8UO/QnmJYwGxWkODFk
WCgE1EgBkXCT8K7bGqwOd5O2OZ0ZBOb5cxBWwS2x10TYcdPJMeMtxn5HsBLsaZUAWWMR5/263BH4
vY4d6Vg+W0fGqBvtWO/dbe7kp+RgPqBQvDTP2lE7UGiETuyQVNbNzbf4gS76XRy0/CAeOxKt7X3d
zAQRefy1PRT3fbUlwTdfeMpM3glSDYMVienpIoFUl9CXzoL3ctse8hsQ+lq4mqJWx2rZB9LMR1rs
r0wSXFDGBuEmMxwZjO8jXleJBPYEU8bCDhc4QqR3nawwKMkorP0laatxduNX9K1Ogyz4Lamu2/Em
kcHuzzzjPsOUTTddQ6hlqrkKFulN8P+5O6/mRq5zi/6iVnUOr+iATCQSDC9djJ1z7l9/F+Z6PEEq
ufSqctmyPQMCJIFzvrD32l5f6Lyek0BowW2o262K+DQ+J4g6xefYh+Ph1PCx0MTQjvabYV6yM1V2
yTm9b77IPEkm17iYpy5zeA9j1NSxyBceFk7O+6Hfm8YOhiiS5mQDb3nfHpQtBkB1iXig3/YraQEN
cFUe0QpelEfi2WhBzQH6/wLraf5m3tcsdU8tGsQ0eRGLyhY0x/gMYP5RCLLrSRGwOzmysEt6tfaj
rdgNsQEObvEU39NYoIN29S2g3fo8PmSXsLRneBj2w4PPf5JrUym7ucX9wzLcqTH5kwYT37Xq41Ss
+mmpXZTKCcA684owSuV2UACaXjCZ3lmXMST0YiW1TxJFtG6XyisC/SSrFnqi49i9V+UHwcmdtsZp
tdA/W2nRnNDimsl22vfrAJGWSPoMi1VC9YTHYZ97JDWtolOw4V8v/Rtj5DSzL5cPguSfCYFXAEKf
hq/pqm+QnL4A7oDAgQvuYWwzTzJJGTiWqsvUYPga2yflvULry7jmQI7YvXWvPefoW6nEEFYn6zhy
GXcL2oMG8SN6qZJxpRFgCHYMPVwPxUS8RhXxNMtMPqTGvptbL9TWJZoJ2UWliC6JaGu+vOlI47aQ
lhxTBmopPuP1uAxgEHPng0QWZKLSttr0GdZLzrx1VryOzQWrI7++lcmEDEfB/FoHD1ZwJ9fXKlw3
mqOSEj++twZM88EhZacsn304baOwGUZHx3Cr3U3VK58+y6XQjOZqFfOLIWCPOK/ONbYWNgOnOo2T
Qy/gI4hmdAVHaZc9VU8go5T9fNdn62Z2TR9AAgF9LlGpJhNAEUIQjggZd1h4wsQgk63EUiM+J2dO
GrvSThGiOaZtNArLLGFM+BEQIPyayzdSHhZb5mzVq/DU8rF9xQHc78Ij4Q/VCb08f6en7uvxUNnm
V3GW0P33694ZNkxR+Lu+cOknDSm+R/mirGpphnRhT62H7mGGMChgdVVfJZy3tLgEmGNwNp2UD1HG
5P9mQJDWzBRzutnJzVflCggs5Hov2edbEw0smmN+nMJCm86Wm9n9ghJesKEvzG/RJ2Qk0OqGZR8j
spQW+kewn5c3eumiZwlQr7TMhURUoUyDX1M7TDxbckiXCQK4ScSDfDTTa4V1xN+QftQVm4roTI3j
WHlHxUtAVXCT2NDNcu3aVgEhdxTOqHu2Q1W8ygRpm7diuFxJU7spOGmMhO+vaZdd0ZJ4SocpastS
XR6Rd/g7iEWP6pmgupVvegEfnPgaI+1pcQobwrkwiGLf3KLWhZUKNKsyaVZH0c7w5/Ub+VA54bUl
X2p6Mk7WqdhR5+up3aCsN966YoHn4Stby16zro5Wdcf9+FigsBXke4HFrV8otb2EBU7+oZB3D3Ho
teWyiZYtP/WaM8bBM9rJd/0EEsUdrWekvWH21WEvILhMcEjsU2X8zJprqAhKQ7fm9OCXHJAGwyWV
tXRF7zHfWGyrKJNJk1M2cwRnxGuHg/I5FdUilJ7aypPfcRLG6rbQVs2wnPyTz0y0GbwqIsWeM5f3
5854jDbyOnyNX1HzWnyoKXZbxKpbNlyC78A4FUpXF/CarA0iR33eTksW4xIl7fiUM+7DRBq78SOX
EabcGNB4cZ4IcYxWfXKBI85AIjqkIZsucitRoF4E/KAgOCA/ozZEW5uOdhquEnXFsSM8d4vVKsKI
Hr7ELyBxdd6ZSu71iat0B5TMl2jdbuOD6si8j9BjoxoSzvmjfF8EazB9vMKQ1FgONy+D+9phLsBn
5ArxxjQPPdMb1dUrB8G8jqWJqQpvWTx1ifeoLG/IpFPj4Qf1uC2UhS6sQ+MUSfSHHCR2WzgjU9tB
s/2dvBZei3eGlKNnRY8h9y1aze5deFAvJgSWkSjlUX9tGkLLhuMcP6K1mmyiXuXK4ckjdJeL6V5L
yTitbYtZqHGdKbCQ5/p32peJZB05kMyM1RPEV5V8oal9JrtxIM5ChqN/Fm523Ia39So/o6Yw2nPS
WYxdSqJODboLT9+KkKK8L5wpgdsh715Kj4yWCLQhqF7CcIvhAwHUth2ceaOPd2HmRqxfQVS9NCTh
Bueooio6xlsYzAiXddXO3pE2TcNiDSKaCInbdavsm3e5fkKKr710rDds0tf5wLB8GSnISo9xOyA6
QtdwjJrEDAXwE9w+27AskS4y79z86qvqETHdvvIfShS9orZrDKJNO4gUd7kM5cDWIdpoX8m0tfgm
GRG/wLVLLhLlZoY4LKUKIOug3nDVA6Yg83capmUQPEb0pwHYNN44HZkJHwWpI/1CqzdW+yKxqnaI
eI8qCN9PGFGCp5IPvokWuohBGjxX9eNABUoPWF4kvbHp/HXjtazPaoUTjJE+Mj13TLYaUsOuH+yy
fL2J1k4mRhNUx6FGeAPLd06t6V00PbzYyWPMwW2OZ0Kj0qd/8wCb/o29o4yT1dTl/6HfQMP6pwbu
T4//3sCJTKnpCSWkGMp/FpffGzjxDwtEsKQiDdX4khJT8R9dnIpyQzJAy33DBPNHP7o4hS2nbqgA
99Vvqo9/MMCGr0ab9rNyHc3Kz9+69lsbh07Er6LckFZlS3NhoHxVVWyLBK/ASZBra2kOUutVLaM8
2GKLRje9kD2OSP5NnQ+tk2bkZBuJI3CZpcSGrCNTPEa6dBpJKQzFG0mQsixGGFAHCiqQZqcOQPsi
q1jyTJsoHl78rnufc7HyAqG5zMK0siDjWPrMSjA+lJW4RekLMikim324CbRM/S1IFSwrMseG6Jf3
QV4eEUlNC1GY3GHEdQNuyezEhSxqt08eHpjgreoN1S61ghFOUTgTM2BZv9Qxk7q6c2dmIhYDQ1Uj
gc0nInRmRwSALtc447ZmXOxitXs2R2XVm3QUSNwjJTjVSrTR8/ZaAYtQktKLCL8qp30u42kkkaXd
5wNxA7sMOxAf+lwZ3MjHCKiq0WYIJnyZwniUcn/t69oXDdClCJPImbuKdGEu6BabDVOfU5ywgu7r
S2ySkxypT5E6XrqqvuuQg4qs8eIkXI4+yJH44AO6m1kz+hFS3VJAuOINTI9TbPb0G6ggbxLU9DjM
+bmVzW1GITiX67yDy9/op2YUDonVHCK95+ywNloCfERzNH6o03A/lyoafoz7coWVII6Wph8813mv
QiKOl0BDYJyQJoCzJz7LBBqp22B4nNKVya087cpgqdar2Dz1HSax5F7l/dDeTfJ+lpYNKtPY+EyI
2pGq16yB+0gTL0O7cTVpI3TEL23JdDIEF/uhaazzjNmgSCfALK/v3LAT7dFYsw1VCXRmr+uDNCkM
lzI+onDsBBJ1ckTIG9bxYeQSW7kcMGNImTMkvdfE25a6wD/3/D7FHSphPdmqzHmtmtmm5NU9HDV8
nUjG12LQwRrg1O0dy7w3g8NE+HCfody+N2i28SqyLZYa4pjjo9zg80xru+LpZRgsYWcuBzN0dY2a
msO7DPhAsYXhXphTF5W9R3AUVXtk56AYE/otRXgkV1czzwZvP5ZqC4E3BcP3Odw3ESpgT47vmm43
1esiBZfJjKXDpxhtW/OsWIAYk7sS6ocKrGNEF34r9suGmxhGv55uFEhQuBndCVRDFaWLbtz78aUK
+RjgDYoQWBc4bjPuJCvqdg0OyeHYCNka0PCymb+0gAxU6kpim1Y+dXFM4E3PZYaGnduMhVZjXmNS
FRLEYHFfKQTNxA+D7qOjElCUC6Rbt8X8WVvBGYjqOmeb05qFj67IeCokn8D56RTG/gHG57YgwSqW
6vUkW9texExZRG9ROl9TGdFAZJG0NAvogIfrlBHmMahO7A/rqsesklGExb30MA58WhqTlQk/QRUq
IxDSuNRW/kDTEDakyPCDCqzuJE/5XgmGpdSHM+DRcaUwvR4Zdd4IFUqWXbuCS5SToz4FuF40nYV2
g5uLoA49v+Y14vr2P7i6f6lsCDcGwkNkxWR9IiD620Gogf3rt0Ww9qfH/5ANWRhdkAcgSWLTbHID
/+ceNaw/JJbEJB4Rbcc/fl4Eo4PkDjXxyHC1wwX5aRqq8ygZHbOhKoxtFR71D+5RLuXf79FfX7rB
yvnncWglK31FizWumIxnLJ4ITiJdIqDfSsViqSWdWxEZbOCChQrE/mhR6hikZSLTUGFI6WFo47UP
RUUugSUrd5IwuoUlsJHda/g2ZR+GVzyuR4VPENOBkd1TWkKgofEd9UPIZSnK5QGh8kKpxoXu+5so
LYxDk3Zrw4hGXKni6saRmQCqGGJD8ks+g+qJ8frhFdD8dEkZs2qC3OnnaS0yYi0JFtOQXETNiQIH
sNqELeCrgaAQsArO0mRZjiPOzsTzO6K12noVBdZBE4CDpem7KXSrQcO4KtUnoiZWftfe6zh1VKXY
VmH5qcicKuTDlCI6DjHdDANKktAVcDxqgmkBE3vo5gw5SO40zYuvvXUEUPbU/BoPjCrjgTxU22qZ
ig4wJPkuxTQ+FCAFyDo5tbp/yVAzSlbAQCgBUqkRCk5NE7L7sywkXU0oMS5AuzX1ceDIQ+TJ0egK
YMQUg4ySicTi/g3Z7doQAPCY/Uzes+KIBkO0SmItmNuY7PjmOla+JrMzltcYadaivpLSZRAdpWnc
iQajK6LwzA4SjlhvxDRzOwhgJjFChYRkdGa5yH1ZlwmxOPd50dg6y+yGsHCTf2fmUyqxxGGIxOph
qQ4uDKldaXas0iAGSd30Pmn6nTIJ67KvNgXZPCIJXELFthHGkm0JDHxmJghRJy5zMnGUHlN+whC3
w/wK80vZ9JbpRbiM1CB5IR1sO+q8w7JxL+ZwmBg+d6Lhlbl/H+tgZAhAiQ0iykOSluH0fSuvJIgN
AjNSZkcS7YVI20N62KLnXWlZhY0+wNPZAiAehzowreexdcz4KtNZDhCEu5lRZvHhC7MXBx3r6s9Y
V+yZvrxhZpljhdLCCqPKuJDa65x9lfFXQi8ZFJPb1/zUQzlzLeUpbQpeVeIJ0g39G7tSSHbdaL3l
7Lpgpthypt7ylXQR9VMQX+aJX17RvA1ELLlhoC7FTi3WaaZtU0ajkdrwKQ2lzTwEL2WiOuZoXs1U
Yv8XeaMQHjRG01YlHxqAIDI/TKksz4yjsQfVD+JI+FqXn6uyeqin9j7s9djmk+yFk3jwxwRqgPEZ
1SjLAu128Uzc3B5ZQitU9ezWZZ4w2SQ+2v+xpAxNpM80SbYzBthCxtfaKocsz3dTxHq4N/c6Cg2F
bybWy7MvGk7Lyl/OarKPmDnW4zGA4kRuIPQSlaf+Fzd3Go4THV0ox70BSBsJ0d+I82nuaIF+USf9
+fE/mjvW3pIsIT/6LVIVcT4qI95e5LUYooHr5efmjn0eqny6Pw3jwK8rOhFXNE6Qm5YKZ6X8zy6l
370uOAZ+/tb130QRcU/aoaV280qmqEmjCZEnS0OYtQy3EykNVmIgWXYkdw/Mqj0pkLYxXJNuZC+C
6TwEplZ8KupdMbxaIQseSAzgwQDJlUsxU+ElZnaoQGCcd77yoAudM/rtoix3+aRuOpAbN0gM8iED
rV/Kn2gaQfelsmr9XYQ/sEBpPcuyW+qD3ZTqNSGaaTBNLwmDXZY+jhEgUAP6Wlq4taY+SIp6aBPc
lFVBFzMGNfUWqiXlXiJdqw7kZak8wDkmvfgtV+F/5cPZaEjEmgMin+9LeT51Af53U+XCSLNDkAMV
zShzUWFq01eE0LWh8lXrt7CTXa1hzTgfBe0gVhO8Pn26l2PtIDM/RFSTllS7BNMOFdiPIuZrvmTt
DKHxMWcLUUdXWQcWwBrPbKFxkNFaAv2ITRaZwI0Ro3NVM5pcZbDR67eZqA6z0ZdzkB4Qnm8wDpQz
riSzd8bpSy9nRmAEynZr4t6YxUW2mX9ako+upbfbrNrfZscGkZ0DVgk/8dmxPAuawPIf4cA834aX
5XZS8Y8WyYw7NLOV+I3E222vRGdNK95kmTu31KVdm/p2rdSkid9madZQwxLl3NTax0jXuTv1j6zV
3v2pAr1OulhhMFxDNPZmyndEObDjlT0ZFVWkGo95ietADymfWQ41iZvniT23MrbQF2lqLoVy1XIf
cSWT0EzwdNVYB3FwR6Q6C528Ws8SHUmMrLREemrFqGp8+k5lEL2+sfjBxifU/hq1R8MP/ITJjT/X
6tP8zTdoag/pILlNU2z6sPuoObfVNHg2wjG3s+zQgy9chLdk66lPAUsyXx6GSxbqD0lf4RU02BNZ
nY4ujTGrH9MQWquM1UVkgMqLWpIkKtZvQKA1kksLp8nlC8TKLVFvjta+KaV60QqV6Xe71n3obL2/
FMHR1+ODkdynSLD9j3lcjcAwYMe5k5p6cVjviNN2GgCB1jw5vSVWrPXYAIw5OvK8pzll+QnLQW2L
debjZW6E6XXKEjegXlsopVvoyXJSYVkhXM6m3E2S6S6slLWkznur+CgJb9f8kYkknEMyTbTwbvbf
G1QwUfkizsVX0md34WBuCDeng9dcmNwLdvP7sg4XLQxGqYkpO7vkGPCraOpxFcbVqx+2CKLK5Dzz
I2z6hQBlqdeN7ZCB2RKYHOSLf++dg38BGBtSEJSrMtfA/1CEIOz49c75i8d/b4SMP+hakLmZCi3W
/xslvzdCePYtAmVM+b8W+/8OFDFJ3OQa3DbiN9MX19H3gaL6B9YynP6M1DCv/UMMHHKS3xqhby9d
UskdVXBlALv8tREqUuCjqlSQDTCX/gGECTV4NV/yEL5pSHBAx4fcx/AURJkbsPY2zPjQVtaDnADD
MQqAmHXTrmdDD5aVCbItsqatgBHTBFaWsYdPKygwMyv6lHGPLxDYqDOxiphRdhWHG6rasYaUagbB
a2wJmdN39FvRZB1LLb7WuXKn3nJLBEY5+CYdcR7dsI9WgiYiN1CWhRifLB95rcyCqheqdVNJNZzL
6mil+jEQGbNHGeU9hKnJMKtjroGrE1CNd+oZNIIb5yZzmeY+qWO30jQKsnHbZTD387F9MH32DpHh
ZSUxGkkfd6hWUezqWOgWBmzeAhJL1AwHiOpuYknv41RuQyncF2p0rODLdgxvlmU7nyouuFxiaT9q
7bNV1OhY5rCyZbNcBZpeAdJXeRnFHN/NQ2LRP5T5vi/CaFlx4VjyAwUr2+0GVYYVwUQtlQKFmjS5
iG0WQaqulR4AmLQv23ozMjAFQOshrm885qpLIawlcKntU5Ikh7HVV00fbuhASFkMj2k9OCpJz4oM
vgZh2AnaOTv0ABFMSi70RD50NREUHZT4IRQVjkd6i5FWboHS6i1ZOgB85LMGU3Xj3PbxVb+FUKuk
USe3WOqEaDMvvUVVM2PdtmRX67cQ64o0a97bBc+R4kBHQCGFKJHDHfDp5k6rwFKWuCvRCYOLaK5V
zUo1oNrItHAZ+tWDjhJbRe4Hlt3OI9ZI1kxySVauSZ7c0Kufh4HfTpQRL3mzUOSky//bzzbaPaKF
Ze02W/n7epoww7842359/E9n203nRqX+343Ij7NNgalKdc4RxzZF4lm/L0s4wL5ZD4jHlYg9/lnt
zx9hD8Dwiqfsn3vDbra3X5Yl3862Hy9d+q2enqKikysRRFiukXQE+rjvP6XS7ajKLIDIuHVTe1LG
9WTNDPPxVgWoKwx/y956TGDjGJhEpReJPGBsVvVrger/9s5qeYtp48OQcQCyFoZxCGbxgztVDJ1d
Bgl8trEuipCv7q2T/IRn88aWAJ7I7rVfDJktky/b3/xFLOgtPGNmcT+FKQLNfcMQYZ/4r2J5T9Qr
LtP9CBjvPb9qJxw/3aRsQ3nTsRWYCU2+YZCvBrKnuHUiHbDzgyQEVBOOBr8Iq8vkfxki8b+P4Zvy
Aj3Y9lE9uKNLAgYRvRAOhYcYEnObISpdMJ/oFKTOCh/H/uvmdH8LvG47kzffe/SnzMeckcE2hlof
qlq6/DKudns+jfOT2GzjB5hhC8bwkJWLyDORlBiu2n8qvduyQgEB4pXd4ALCKjm/YWEw6Ai8MdgU
/RfajVH4xJ4Ore69Uin1F4Nvt/3K+oASFYFzq5aWvtM+KqRQk6Os4XXrNZRM0/AYyCE8K7a9vksH
G39b8sifwgCIBxtdBD3DDvKi8qG7guKEkqdjAgBBs52Pffuc9f1abT995UUvyUaH8PbcZ+ewZqHW
o46oLhOW1VZAhL+0omXUQffi/9ezNWWyTsmpbQL0gYyNavkCxf7fWz6ZHC5MA9m2GaCFEa3+/RFj
3BBYv7Tsf37895Zd/gPzj6yZnCGUJ2xd/ztHNhUmwiK0fVOlULp57X8cMbiGgOgyfKaoUeRvq9rv
5ZN2exRlF4vc/x8C/JOWnSTH346Yb9+6SYy6bFjUatZvR0zZDLXPBgT8XpU9CGyyQrXHwnIaYzQR
en+VYhTwyT7RIKgLbyOUL7UUsMpJbz63m1qYj0U0LGtQlJPlX0VVuvqmsLT4/GHh5GAqALmo7lSQ
O66y81E0LxZzGux5ZSXFrg7bJ1krz4OhXtSa2bU6H5pMfA0gYvhB7eia75VIdYQAoZl8bOd3C5ph
KH6OYwtLWwJdg5PfFhTjUDIMEwJ1U2TKPfuCw2y2WI6KW8UF50Zzghbhz1QtAUZ/6X66ZRh5lmV8
JGXgKWG/nLMaFmrAkrLfNpYIRbV97GKVx5RXCSHw3FEqJDUDgaFKoZEPm1FNt3IB1FLTPnq9XitI
KzmaIUkqF6mwEPmhUE6vSnMHcB6iaAZ6YAi/rZmPw9QNTjv5sNPDnmleSjRa8l4oTPaKNCvua0UB
cjomEohVbdkHaeDWUr8Z+8gLDeZtBmttFC65ssSneKautevqXRGI6xw+jRkh7FB5OcioMg7PbQKX
V5XPNTIUcludCVUpZoB8BI1MjIJRWTbxEZQnigk4WHaGgi1a3Y9opOcRYFWdvPui7jacMAjqxvFl
jJ5NkUFznnjd8FDiwMiM+GCWAv4Dxv4oTGaKLNwCtKxYKJR0VSsm8fYMTmvro8lLOAjitgqStRx1
J1P5zEIgwvH4aLTlWSrb5djjFjVHprhWjUIXBSLD9KpGpBp3lwbRXy124BzIdCSavplbV5/yM+BJ
eywfe/SYRrkdRaCGRW8r4f2MoqXNmr06Csu48+3bHmFIU4BXPLqufUYFKQaY8lSDhQpbNrnT5KhR
fZQHWudJ9GDXAlj38gb1U57s54k3qRTsjAL5MCs5hXJ7VOIvkzJaUiokhaEjEENgMSJc9CWi4dQg
W310MoHnSuQ1sVfOoFH8Z1ApM5Cv4qoGuzRXw0Go4bWY8SrPrI3cQgut5mXGe661ZnbNm/BW944k
RLBaqcNjrZ+nLvBqfH9pNDh6qUNFyHd9UiNmrqEL6AKbFlJLkA8XeFizTx8XdKmhTzIBX9S9I6Js
G2R8OIh11YXlTDOFhtw5ZfBRh/eijKaSeY5ckDvP3Ee2BswviW0lMoofBEfoRxMD3pJGkMA1ltEu
ix+lr8HgzNbsg5DRVW4O1SId5vUtT80om2PNHaQwgJro7xPyLebJ7koFcFmF5+OO+QDjL6CR5mxP
RuBqqeoIoCTbgEgx8E+l4kaWdswr3owh3KWh4FAyqOijhUA0iE9WnDpWO4OFfdaNX2Xx1nBEcVub
yls2Wt4k7gQyyv+9dx1uDRgLLDUpYlU2kX9fTvMW5Ub4+a77i8f/VE5jgGUOjRnkZhThS/9UTlNJ
M38DGn9LFP+pnNb/4NZlt8X4WmOScCvff9x1jKwp0L+vYf8RiYlX8dtd99tL/50Y3yZ9mYVDWnJt
qWAhe88Pp0PYYNYbUy6ofAzeJiG7NHGjOkqfRvsgx7JhqYE36M+QP3AhjctUKFZEEeHeF5EZhQzQ
ChEsgeF7GJycVp+OoFjtZFC8Kg3W9JMnuafQztpqlfth5KWqGiymOjlrirzJoEuX8dlQhXwhjd2q
yW9sbNkpqeGUGV1T+djM86tgMueNNaQT6WaE7iDMnIHqzMgU85fKp+oAn4Wtqu4qYSZxprFtFMzC
LqMUxSpaVtWKmLHOolvU1bMqDtcqwkyhTiPxTCPg1UaY1yAJBrKPSe4yMvXeirhL+zjsdnGHu19u
5ycrng9BJqb24CdnXZyhY38JcY2eBrR0Yq408jCxnlJyGu2IcbNjZ0Yf/JH22pn9ryM2GvIqhhAN
yvKK62XqCj77GTbQ3miWgxZ7VT8Y0ISLQ5DmbgM9ukE1FFU68H2GpWkDa6DNsrWq6xe11S9xyuAi
Q92d3WwOVv3MU+1Tv8Lgmi7z21NOEyeJpd0Y0nbfal5IalIqiikUAILItFvolcX2QdfnpyLBIBvI
5WrsVM3+9x4QKPRujEtGd4Yhs0r6H/urb9iUnw+Iv3j892L425IKPzHnj3qDsfBR/88BgbuM4pNa
WNS+RUP8zGLhgFAI5TQonzW8+TfJ4I8DAjkF7lumf7cQNKBx/0BUgZP+twPit5cu/yaq6GqpnYIy
V1d1OzHeyhraXnMEmALNPx1Vlq+9FwzciZQwIxaDPMkiuw6itlw0plY81BWCvIyMqemuM+TsUSnw
vqtZ2m7r+V2TvsymcMvC+Bhb7VlPdyHstU03nFm6QAMR63NRPgGkowmc7tik84GONrERXy21ZQ3r
VzuhK1Cx74tSc2Y13xPzIpAJtOluFu6C53LGqmUtHjfeIEUXpCubvlf5wA3ZU5iQpRCG0lpV97Jl
nhL2VtBOLnXu36USnOwbk7Tjv6MjrjrMobNYvrTzJWCT4/sKPvdgFaQYWIIJWZ5ljJuqS69aCL+k
MKb3lhvWr8i2oVYBQXAe5H7ZY7kzVDDIibLOrUl1JvbbSYGRaTBWQlG6ah4Bp2+QrQima/jx0lSY
SPZZvJ7SdBOr5TGHFdX6inFvTZqn6fnaaqO1QT8tl76TqhgTyAOIS1TzDXULUw4lYB2RolmgKemz
nMjMmRGJELROkmD5CFCt6YpIrgVixjDUnQFfQZH5q64PbaUCaSXlXiUMd1NsAuCvT4o1LjRipocS
U0KnvCamvixwcU9j7iiFzy0woZ70N746XcUmW0aDgvc9/ZCQRcyS9Jo3AbcNFONWdwI5SFycrmPU
uR1rQFlFCi4FTtXG0Uqp842ol0jyfGlPxNGTGZvbnpi6Rhw/hIj+oZjIbYIFBAhcQokmREQ+JJD7
5aFk0j18mdiLxEJeMhmCrFAUmyJgBFHgOG9fbhNqC7K5OWTXQjae0qQVVgLw0BFZZik3myIV1lk5
0bSx/K/g0fglAkgOTzg1AUkWGehNrURsF/UH3UJ7iDlHmZ+VrFvmM6FpsYJfZqgJ9lgZA4yuaFUF
rPdCvuIk4YpCxZN+sI7k+8ygvEhco9x4NzMiJox6cLWhcjP/s2goT8PWvgWshaQMGAdV/qSSve1N
GwR296KCt9/3JCb7knyft3caNLakbu708kski6Cq42aTYSrUi/hN4YGOFKR7I8NeEeOmUibxXS6y
C0UKAYfshEUmPaU2rKNi+Ggils6tEe2qvDmYBMzmke5aaupqKKTtICmO5Vxx5U6wgRLSUdRgx8rh
4mtNhlZ5XA8F+uBWKjaBQfMFYb4oXlHGkMmVeGIkPhFWiIuoGvZCeXvPY+QsdXaiVnkns9pqi6Ba
ZLiqIyxsHYlg0+g0c2djMqQiZ/ZeVyYzHdHpkGb2HQydaWo+DKtaVWq4jjLIDgBNuyEoccn5sAAs
int2kn7zog2dR6mynnKQqsJqLj/k9EnM/PWsXnt/tm8S5rbEYDDrGyWJAMcD4q/vhDhc62O9J9l2
wx7nNUiQpgyTN1D9a2V+bXp2gGOqCYt8mA6tio9Ty6SnIkdYqsKVV0mKC5sdbC6WwsoyxNNkTBiD
Oo3ABJ1mOICIOls4JFjl90nyKop8YYK4xDGpd/FUw4Sgd+UyJyVFGqpdE5FcUFbCAarEIQvqZdrh
gqkVWyWbLUQgI/I3Q1UDbhnlrhVbFz/Wz1KHzwOg1E7zTVuQ0n0uDgwZiZXBxxvwU5as8S7VtV2g
tQ+K0CAIw5Q4wpdC7KJWnyHKWp2FegaEqGYhlHeEHdDfzAzse0k9KWiiYabszWncZIG8FyukaPAD
jaknx11Kz32ibWbRF73MwlJGDZkstKomU2DM3jJZXorECGrhQ5XUj4oMYsjMDqWoPyggpTLxwyqh
O3BtXnswxUYcujdehqK9mvq73xmvZq58FJVyTCDwo+cKnuO5vkSpfJeOMn2XhD8xRD7XL5P+3hCC
GqlgvW6JI4+RaGSCRuKF4MDCg6/RozWtS09MnlXlapFz2EXYPVMyauKY3VncPTWFAJAYKsSU1Sei
EUCO1QB1GWzAddiPxM3VcgWOI1/0otdSmKWNFMPDUzetQcRIxm4uF+bdPOZPc58dQy14paETF3Ny
vSGMxYQBc6bZdRY81mS5FdSYlZKALjDcQC2cHiwq6Y4LTd+16IgnHH8hsGrVINQgNI6d8JJiHO4y
WKZniItsbTJ6zjQq/sXtHvM9WjEZqCd9FzTk/8FKIob413bvLx7/vZoDCCDD16XdY1Xy//PLH9Uc
0jIFrZJ4Q4hSQX7fnWh/GOx++Y0ABFG/LX9/quUo7qC8g0/iSZEw/ZNa7luz+cvu5NcXbt5muj8L
ZAs961oOKPJ/GKBlkxuchZl8YOmeDaAjMxQBsy1tYPrY7ZQcVH96y3WAXgL/w9jlO6h8QHuOIpmp
kokRNFsPtCECfBG8z5/YxsqLh1ECmteiRbd093/cnVdv4+batX8RA/ZyKpLqXbZcTghX9t7569+L
2ck3k8mHvZHTAJkAmVi2JIsP77LWtXK80ZDb+0sV2Un1VDEdSftNom99cjL6L24jmAauSb4OSa2J
9EMeO0psd5viM1wnoVsJjau6aWFnN9DUcozQ8DEsrsX4abxbS39nbvMjOg38rxtjre0IQnipdk26
8R7CLz/Y5rRVOCJwKCgybQ2GL6b7dhS3K4u7MGkdNIaL7LOu9I2humqPV55gIcoaclAd2X59j+WT
bqs2cVHr/g4RHPJ8j913NTj4gxcIp6AFB7Z3iDatG20C66L6Nz/mLZyeWUZx0PmUJPfgJcBx7XKO
LPRHjZnprQNrerIelE38lO4sJ9iq3ZW9u+8y+VpV5+yMn/ci3dhHuOO13kIuPpa7wqnNYzxSMiy8
g7itXd01+WuBtDZwJf3FtIczuBKfoB46O//U57fa3EsTYs8dixpktoFJci6smnW3J5CzW9QLkpTS
9KtB5aRb544VjYkga/CvZE+190JzUah5K+0ZTTABPRzO5szNw8lBhgZh9PAbKmx7iyFwg/mdsaFM
eYJbPZiZ620ZVQ0PISoVZpGL5vwuuzV6HzBXj0wGtdeM0pJtnZGR9AoJh7sRVcRkXhn5hToGgWor
PwzjwffdPDwbxgvGZtH1YftVZ/U1Ec8YJWmqLfJQzYcBV26whB0k9qucKWmOzyZVjzGUuYk5ot3q
Rw9yZHvO1NMEQA+p0ib4COFezNC/lzZ7M8IHDfq0vGlfMbNAmknORbEetTOuXJeqdly+accqf65f
mOp5qAoO8eyvd0mZcuZPzBkBGjXXcDEOoPX22lG4xowVl9N7/dicpL2277+Up/Rreg+yRfuo33m3
AhTJJPFBi80o05k4iuvREG04QVp9mDaQxRruUdxo8vwL079PjgrSQGokXEwxdFbcmoApODMQGHOe
L9tL3B/iHKIelN/JeFe1S8xOawru41xk+C5diYytNMeTC5lVm7/QLXBkIwNZpiTLUeQE+b5es0yD
qZ17Z5EyUDj0CNchgeUWCKTAqYIWqgLl+yqt7xE7+Cp6jNLPIcJfhlQKciipO0S7HWPGLVEGe9Dg
fWF9MsqYV5FWFFxn/n2kxCSsh6kSRJBNXmnXIDRWWknGznj102sEDNdO/fypz6mDRzSPFgYjvOpq
Frgm3A6hsdPIVmBNkHwg2czXl9GwALmyYFlYX1vcKMJZBirgEQzsYDrPCam5CtpW9h7JZLX0ZXKM
qrPgCOU5MPfBIdqKDi7neu97h8AiH2YD3SPNN01zLwaHPskTiKte6Seswzn1n+GU4DLIcyCcNkEq
nmRXLT+wjbQkDNbKscdgztMMksUkLqkCyzO1pU5MXp9GFOan1Ky+48np31P/1cgJF2JNEX557/Ez
wgc8SEch/sT5ky7J2IIyUZkwP05E2G6Cdb/ps2WPD1jJXW/pr/jkoffqilXV7zUus514Fs+UugbN
EJZbIt5WpAqG8R0kMh0WiniC9WzUKxzp2qnf4pjBhgBleTWgz2tjUphoNO3w2ptOJhFBg81oMbRH
7ywchWN8QOS2HNbT2r9MT+xCyD63BbtHMW+GW3BVXv4gepcyXNa38Ln5Aq75hloPuRyUElz8CmfU
unE1WKb3AEcZDHYZ1180fOibTs4X/ibOTlP/6u+jYFhk05qsxRGnLDGLj3ismy8VEI3v9umif5oO
fei8TS5gVjc8V9KBiZbympT3DDmQZSC9Nk1nUHxoTa9S9xZWB69Z+fotNM4sexqBHcrGeAVi1W3P
+O00NKxoAldezarD8TCuac1dCS+999Fl28xTQWWwcptLbWryR64I5cS2H1Ui7mXmf+LNesNjF3CZ
8mthaAYFwen7xUo75sOWvF6iGLrmOEVs4zdBz+n6aWREVdnQPlR/rUerxnNQ4prScuw2CArC8qXw
nrPgoRLtMbWzN2KdWWCw2C82SLwW47ecOOBnu+QaibAjuD+j0dxoA7KA7lkcWb+hGKBFJr6uxn7N
7YPHLgFYbBoXiC4gA40DUVUOof6NFB8uDiY4YGshgdhgb8ft2C2zeMUVVkooIKIgXyEpQ620LcZL
X2wEqlevcAuAPdK2HXynKni3HgLmsfMf8qa76F0Hx9o4Ikf0lUyij+IwdetLk9nag5e7+Vr5xNiV
ZPuEAyptlwLNwQvuvmgvohYCDPM2LT2NoeliWjK0DM/yUhLc6Jodk2/1Fpqr3CB+88wYw7Ye/UbZ
SRM+hOpqBvLGU9zU2PCyVSHeTtpNYkYErIKGKT37iuRW5asMiCvctQABWad1EE+b6EuZ3SKsveag
SAwsVPJ17hSWtSD7yKzTY5ibj72avJV+44Lb4JGQ0A1/k/GJYdzvmAZ8iW7DxFwmGu0qPGvPIJki
YEvpF+xZsUIgsubOPV5pQsH4dcI6LLbjLr41X9FFf6KZqgVefPxcEEpY9RW3Rdov8sSLPtkMTDCm
fpFUuEhmqbbSr2T1bcJfUZWr4N6z2ePiENt0J4/3MjmRCBKQoiPWGI+IcdLTrfIoDc8j1Ri5hb6Y
23J1w/W6mMDcGC8moYbx2jNoAQmLM7N77vcLC0YB/VHb7FQ2wM2izjf8aF/ZGJITt9c0vqnHSWVq
g2+DneLN8m69dPTqJ+ASgr5UxM2UbEbPEZuzkplMlOzqNUxJPnAVnxrBtdIXw6f5dAM0HiJYJzLO
p/iGfoYrSyXBOgSLjIJdjJBPPyiK4/uHGOgFv2oaamm8+MKlX7Miy7Tbv3lKbeKcImAYSRidxqyr
+G8uC137m4X+b4//0df8J95g7lt+NDQKM+a5kZpjlv/i+aOlwe9nzs/iP/3Oz+PpufvRDBkDBmsG
8x95/mZW7F/lYDP37efXzCD855bGhygwxig/16pCgkdJHZCbKgPosYttpD52V0dIRx9wIa8kY3Ty
MLrEsrUJGrED4/rNCG1Ziy++GuKUILFYT52Uxa5X3eVGZuxrBPVVN0uW2B7z1fax4LKh+aHuqacb
ISYr2imktOU+0vRlQPg5U8aWMbkWkdvRO2BYmZ5hBG5xTXMCiwz/zFFfVs1W7DE0EfGIzZjSnHKC
3mIo3+o+eYytBDuFLt1GQbykCTgjziANvUXC+ZPfzTy4ihiPUJkOWN5grXoJUipGndZU7nRlXok9
ZYbyLJMTZEUEzrEUrkc4AQI3LoEjXfWsQz/Wx8xDKGUupIylPAc89TQ+iWDaMBJdIy95lePswYws
R8m862CMAHZxgYf0QBm1IubtJqexszpXz2DAhEhgvUAAv5mRV1kr/b7nbwzqlLhMllra22ExrTVi
x1HqotwPo4e0j20jgz1eFreG3oPx1pOQmo5ea09CYu1GslNqlYSHxt95ifGa1Ji++vbNDNPPoqp2
oWT4tq+qxybXqI3SOcFSedLKfKl0rRN2j0PgH72WAsFiUR/D5unC+FYPus48TezPXteT1kWwkq/K
pEaWucuyY6NMoFhTj9mzitiMPT+jO8pHH2sOhoFFaOjLelJsAdSwU3kvkzUgJ1Na9MpajLbNazs3
yeTXyIAWyexWbdjzm+Wr6Ou2Inkbc8huaUJJbFgFP9TA7cwtxYctUzVfZThcRihGLTXa7Fjxp52A
jzUZ45vk17uSgF2So7g35UDcDJN6sbUOrSe7WSQu9TY4oobfj3nmZGBtM6NdYL1kAP2gJBGsE2wD
7BrWSEvAMVg0+uJWqjP+tO9aL5HqMLwK6HyjTt23GfKTbOl1y1gVDkHPTDsHq8dKeJgXpMYtFBFS
j1voDmFU2RLOkpRwK6M0nTYT3Vbg2yLQtxOhJvY6+pI7pMHgIXwRgIVFLISgWTaMYGQw1Twi5VOD
X6fJgNa5sUbobPCRoYturJuo97uKwiDqRDsILyQqIZ3gp+HKpzXzNS7AsOnOleY/JMrWxGShwAxI
NIXvhf0w9kLsUoP2mIbhXkiflcjcV1K4ksuKUoFA5OhA1rWLqJLtcWFb0gApIt1Y5rQv1dhpLXJF
e6Ckxrto0ExIDUAnviumUo+Y6wTlh6GRc02UADsyM5sjaaeN7r9kAqzA6pVP1yb0pq2aM4goQAtU
kwcei0haaaVAU6to6XAMrgdjOuOmRwUmk/5NUpYREdnoteE5kS4e3yCBf1vwqbIQmY6h01IFZuEm
IuNcVAPWR6Fi44XlI6aUktOI5bUYyuU054y2HdXpQOJKq2iryaN2MGu+sGZ5J3YX1PaPFQe2PSbq
l28kwgIi9b6xWghHT2waCtjWhK+QDlNmsxBuhbQPxyuloZweRSW0jeEgiCqXF9WjzC+oNxgkJNlS
DLBY6QNjhCh4U9Nu62NTnTTtRQx4VlI9XHUJIJSu7qzees0KYd2IOVPpdtq0KU1hpAFiY8RcmW5I
yliScK1aevABo4JcBHlZBMSLiZCXRLLUGfVncfYhN0jtrUh7zSXVZo9F20KZXHn8XttyrXcd4UwA
omTl8K+uEtB0cs80JVz8WBz/R5WgAr756y7b/PXxf1YJ4m9oM1VRVbkDqpoi8cg/iwVAO6KiYsVh
MfSHDubP+af+m2zM5AC0MKY1wwN+FAsAAgDOiyajSpmsJByc/2CXjRD978XCz0/dmrXlP5Hi20Zq
LcYtGvzKdgbjbCsf1l3ZxBdV9F2JXWoTjkuJxHEkns7k41zB7KYE4y7nQ50P6qfHMEAS+p3iLSPC
spVgN+UU1UK6lgW2u422qiTmmcCoU7iNnqXgPyRVXDvpzJtieOs+aYiDP+DY+O7CRxHaQIB3sh3M
zXyudrWP/QX3SQqFoPIcQZ/uo2K++Cxrx1G0LU9+HjK8FD0yt17pz2kTXFWiZDvKZzPpV70Yf+fU
CEX7HOQ5mQ6sWUdtPTv3hRZAXi3SVnqdvhGKfqsM1l5gB9ZO8Zuk9h9jTvCJnkgrGYS0bZogrbyu
uhQYuH0h2GQgLPW6Y2ZY6U4xcI5PqBn1G0/aDvR5BQ84pUrXJbf9MeP51OHO1Iu9Zg6Humgf8kbi
nMr2kZcA8QoY9so0r+HSr+KzpKXXTpLxcw9MdnrlFGf5XukZrcJxGZltRKV8aOvWScg24oRiBZ0n
SPq9CghKyziltDjGzQtjdJjadWujE+WQKeUSkl34hAE8t4NMBZQMqSbRakTxyArtPu3Ogc4MrpTf
YIOHbeIOYrisktwuRRVVXXSMBGM7tugXYtZcVBmhFT/zMbbbIbt6WrsuU8H1MecnEsHhzD89UzpH
prQwVB+q9/imFvp7ElqbSAKMb7Wcx9ytPUlDVlXyztfPnnGJceITqbVToDoLqa/+i50tyE1+h8dz
MHHBa9r/2M0QO/Hr6fS3x/84nSB5scU2caL80a/8OJ2IwlZBmiicQ7Pp++ftDIgUiCcEjwDi+r0B
+aG0mR9icq6JUFEk4x85xSUynf52PP383HGf/3I8xXIv+sRqrYHNHnTiYBfaLXcZzWkY5dg6tjYT
+wbk/4GxTwbKKV9Ee/2g3EScyy5RE5KPatph/RebwLoopxf+Wxc6Su1I+3d0NjBjj+OxX8W79jK+
TivDHq4q2/PEZs85aOBvOcsO9VI7oK3oPxi+7Fm+CggG8EvvejiLT4Te6OGnrJ/Lg7etGB97+Xla
ivAf9wOxQywrmdjdJ+ukrkhKdeWL95646lqMlmO78+MnQPxY1ezm0M5Uvv5kfLUosOGuMO9gemoM
uzD/UtnqpEtyaVLDCQLnwKur3WTf8ROzFz91tc0FJhejccpIUNIsgZSaQc0K6H7M7qa9ysnWLI4i
R+xCeTY+1GxljrD3oTA5rHVZhDeVEx4HYw1rNwQm6+oXvjQ8xsfowZGWxP2s+G+2HFN+KjbmqikP
Tb+DIsF6S4dWu1f2SvnCQusW5Q9d8S5ijow/UO9v6aKIRb2XIFrfIjSP6UNF/2dwXjQ2r1sWEQaQ
1uqa3bLq1+2iUh1qW+MFvKA4OiiTrT0SK7CKK89FoFG1p7g7RzKR5YyjjMZ+biYdWgCGxXO9i41t
ySGGPrk1XoUPWJRoZWBL8fiVcdJX6sV79dId2nWnWpKYx1QUSs0nlbFAAfj7n2JD6Yo8XHlnudzO
i7sdo9EMmMmr9q7DM0F0Cax3vl3Cp29XmD7HiZHMfRwrJyK/Poo6Ww4vWdhdEh1slTbuhigCVZ0P
30PwNfUv+QlxOUw33fqQ2o8RNJWY6IdaXc0rpvYlVzZ6Ap65RFtvIpTU0cd0lyrbI14gW0VMNZBh
2zpaUvR7mBvedFqn9AlMKYFWBa9ZJgCAFDCX4BSL1oSxpS0+GHeanIbVDSJPaJCjSrLvAPzTziCU
+EeYmgwAOG5Fmb7RBnYjvrPdZ64V+OsG2/nAnE55FWQQ1IdaPks67J9zH62L8pK/S/43d4K5RFA3
eu/22JTGo5FcxOSsJI+GdoqpWaMvPiyxlTkxyqbKrth8yexDt9L4nSmw+k5SvQoP6auGz6Raadop
idNZBOuk48v4KrSM9FvwyCrFwWOarFV5NUy7vnv3UH0xkofzKY4TLqz7xFaxnPMWVUwhp6l80NFc
HeNpBfN0ZM5OVt/AXBlFeN0/oDJxzTN0pDKGT6q68UhRvlMmp5ItRAYoVIRq0baklOj0I67XHTKm
04z5W2ENMIWBRwo3wbEsO33OcLCSR9h1SItC17MKWHGOJn9TH2VQigvfNmQGwYW+S18NVKdED7uB
uIgf/a/iKfxihdywdcsd6AYH49qstaN1DZhy3Ij50F/MT2S3+Buo8tesG3bhpXwEEb+kbcSbb9cv
0hHa63Ja16vMMe/LmvEDilfOSc6hchO2Xw3b0DIAE0NC/TFQbyx6kn494aUrN9G++JA+50GpttWv
Atxf+r7IKZ9m03Bky/0+aQG8OXNcOZikZJ1gfVUGSoAvq9qpG6hltQ8KlgSzXbhCeLd8iJmNPKOb
XpbuCKf67DWf7KhiPG31Ai0fkUPG5NTDY8D8MiOqAgSc4e9kFMs+wLTxGrCSmBWWgqs/p/0Az88m
KZkZ6GisA627kZjFzhMJh/Vm1FivVyOUU1RN2ba0tq347RvAmw8K7pJl9p0r9mA3LFVV+vSCbSGB
d9qq/RL6u05YBOtF+kmW1WXtqrfad0WLDdJHVVH70Kba2gGisfZaPqMN+yi+OeeDK4odAxviQn3W
b8EbtV93ZxXwzKeOcA15oWyzN+WbqAqJhvFIpwtVatu5vUPJ6sqbp3apcnPpbOJs44dU8RlJJatp
6G2jfoqwAQ7zha4Roysx9iB/iBixpfnZZYgVlvpGK54QdAL9QOSYfqUEhBsLCiXvEzYUH8kMOZ6w
EbRLZe0GlGS6cUqtBTDaLbCR9VjMUWn2RAqemuDgcPmn7NB4PitmTjZn5Q6k8hlB6HR4SW76rr/l
DsFxaxYBUv/WsUyPimTZeXhoOEADEAxVVrlauyUU9TpEKFzxWLToCQhVl/V1Jtv5a/2VPgYkk9tJ
z7ZtfC6n1hF5tWxMsLRXvIDiMrI1D717375nWbGehEd/d0WxxpII1nj1zlEpG3uf4M6abeiXgh3T
fJGyDe9Bpq0ksOKsDJ1rvLLAFQdOQe4QOgBu2/P+wuE31Ny7e3M3tkwRjvIyb7ftXq8cMd6rUCZM
W+Zyl7H/e7fc+GCiWDDo4vaVHWuOlLreVG+cQgiLdAeO8SoZsZWuQm8rk68VQnRens097lEs8KvZ
0oYYvbBLOOqj/5rsIkhPmP7hCyy7I9hHVKz9qb/humfmkB+8/qivdYF4PZc12xfOJO9dYq4i2212
KE/6Tl3D7uZXUV3oNlrF0b0VZrjyBfzY2/gQpEgRFgXgXBlrPCo9+43DvNMX3mJ06g0ffnd0Jjc+
s8vHwobmDvXj/G+Au+fBbd66e3TFVNCig8Dxa9r+p/6sP6vPLFmiIyamem+shAuSloXP1w9uckyO
5cZ9KTflBoMvd0GHb9jdfQjNWxu7wtbY+t3qyH9nR/+T7ziVtpsd+QFIkO+/P+y5JRxjYS7pk/CC
8fB8WvLTc+kcTFC9zqV4bAlPwh/GE+W3p60ikPELnr75POZO/q59F9VdSW+IUNHwuExhvW5lHfVN
kBz4Kr4j/+Zm54z8KkNSkR7is0wJlCyO86vHP/+ZnuuHfu+/TPfsOt2lOwgAOz0nzIR7m09Zt9M7
xLHyQqXGaPc8D2MrrIRV+dBBm57vmTzkpd2Me+ZPAuDzkXvW7//kT1YBdIS5FaFeT6qxUPDovqjp
orhyS6ZsSildgX8BWUflC9Z63HDXj3b1pyatH/tPfMB7YwD1Cvx5MR2MLw9PVbmQHv1nNCSnjjQ3
7u3hh76THs0n6as8pUtfWkxffGRu5jtyl2BxS0/yugwoPsDVkJO2jbaqcNZiTM7V0jLiK1VEiwTP
aHE8EKpIRkdxrVi3oYtC7PeAGGSnEHXYvJIsNBnnatpasRvl7+VN4syc901Onh1ywWlW+a1Ljp0w
2jyJLHrFQMXRtCW8Qgc8VMmiq2XjMthOpiu3q7Bxp+LseW/ChY/Td2M43XfMwJFNg+8MYbFkdjZm
qZNL176hin7SztJL0dv5EZ2LS8al7/jvqAzUchUdklW08h1IQAv1ytIyfJc2/+Zp1pxiq5I1SNuI
zeq/94sG+Mq/9Yu/Pv6PfhGmJemE8CxxhCmK/Ds+7Ee/yJALNR0e5jkRaGZa/phm8cXgwyRZnlvK
uYH9s19k0CVi5jLobNmMieo/sm5ZDNN+EfP95ZXPHrGfh1lhaPVTGfbSOpUJFmkiD8y7CWVWrfWD
II1nAjtXVoW+i/0C9gXG7EAd2Rsb99AjwIQ7HujZtptXBdVV96Z9YATY++kJe+FWMtFeRpnwNItt
ykoRHOC5xMJg7ewUjBlxw4y5fuUtgPfSCWczpEXD4InL9Wvo4bULoeVMabZXE9zKfb8OuF8PUkih
INcrNZm+xobtBGZf7i6M0CcCu9rZnixmyS1QhBUupXkBUayFqg8PQhSvTBADEaEgafvRVOhvooiN
lwIyctAuRgF2OJ3FVa0MxHekNp4aGATpzFYXiG8dMK0N1ZFv6CYtp1SDJ6PR/WxXmeV70ZBPVBM0
WJXjNq6MQ+blyLOzY1+wyhk9gkxU1Gtd7r/GvvjVB/KrKA8vnQgMkN4C/OBW8/Lrv/gihP3KYok/
Ihth5rT/faSsKsyc/zJS/vvj/7wIzd8sXdeZD4tcZgRm/TlQ5urEIsmI18I5+fv/+PMCVH9DMYuU
1jDF2To5B339eQGqv8kSZHmskzKTnH+K9pNnDsBfuO2/PO1frsCqaYXcy3yUgkzZHV+cyNGcIOgo
USM/B0OCQwN2bMeVUBMUibIfCpIamMCSsTkkjGg0kVAk5A1iRdug+Qj2W2VtDNJVGAj9sGJHCptj
ErIsxq2DmAyz9WCFXzFLEzojEyIZhQCgJN3E38eia+PlE2CguFRWViQOXK4zqpbAjhIWuR6wiuyd
QC1fWe7FC11Lb32YWad8zDEB9nlzqDKcJwCSWqhJADgXvblDUQO/eWfpiYOkhJzt2K4t02YDa08E
SwUhSNL8kqCsNLpti+y/JoAqYy0kR9eyR+xffCrkfilIhKNhOghdtFcMEXATyRIZvgKyfmThMLN0
IyU4VPpDWPaMOr5qxrwG6kdD25fFd+x5RCN3TiN8NSEiQWYgvhoDiOsXAXPenLTGRnlJQ29VUKnW
ws3K14Z1GlpuoqcAUWSVFUuZChWTLuI6ON7mYMvGwQN/66XPg38pYUjHKCnTAUweZU7Zky7UmGim
XoruMRpYRKHkKkfRhUzrRJW8yCkkPEZsOW+ySTKaEb7w3J2xMG1lpHkHS5BIb7gK6YBzxIvvnCwE
H16HNKPzxoPQP1k6E3NTBAlB3Jd3aLOHESZ45IGbaQxSXUjLBE47EA5Yk8rDUtCDTSBKsZPU+Jbg
paSUbHXxMLAinighi2qAO4WLo92bwStGmkB6lgtirfRVxLC8Tk1K5HoVUY4VMRKrGgwEXvVO2poR
Em4O9zG6i0F2YM/HSB+uu3b0KHti5jIRLEiZpXBAFE8p34XwVPX4YzKvI19IO0xmupvSgduEfsBf
s9WJs4lMZvz9A1b+qUZyUSfHOrtKiKSCvFimSeka6bc6cewyR2iQJgwx+qniqlY56KvbBI4gVMfN
mBPDOZkGqqkhbTDWhCJpXP/iw3aekIsG4hpZma0E/2N/J84yoL8ctn9//I8JuU5yIk5hFWEgizzG
4D8qHgOYHoewgT3+P8i7Pw9c7TcQ3hrMVPMPZtSPA5cQ6NnSarAQ5OQlFfEf7e/Mvx2481OH6CfP
5RiAVu4zP5c81pQloVxn0jqZsxf6ZlpWvu/USbCqs3PE7K559vUGxyfycvJ0QRTLT4HJFNVUbBO8
XXIo1eHUINiMGVFaI2GB8xC0jGMMR/has+wlUH1jIYaMcxEvi+3UXXrx3PsKkkhl4wfRLsm7B3X0
XcHsH+vJOBpQ9tNw03fryQtRmorCq9xJK3QZ9OEen3EmYwnDr6jQL1FhXaZBJl+CeQpOskjdy+GZ
0ElinQebMBK3YhRettK+QLQw1o++kO98rVrqpM9WA31EXTgi4VkdesI00jZJ39j+lH0rgbTSpfZQ
9/ixGOwE3Ufo00YKTHdq2dXn1X3zMgZ7CHTPRDwvIq4x0wSrKsT6VYn8O5R/t9P61UDQUtNxmklz
IXfU6i/JVHaTx/0nHaGkN+AnYhKSjWYjZQ95y2lb4tDQebPDwk1nH4ksuAW+CjPbCMw9lXK8Spr5
LQq47BjGDgR3sL20lrW+iQVygeY3bcodGRaWpAWAzv0XQm4dESQObssTSELyLgSBMcU0zMIuxs7F
sPREnpBJbECKy7Vo5L0ntptOeTa7jo6MJWcnIUXqwM20ouB0IZFn+WufTrbcvo69uIIZzFn/WBDI
qpJb5XM/yI233KtMx+fF1ABxCh0br8wigCw8s6zctsYxGjXSlhCWNdPN2Ina1tGx9WuCd8+Bk2fD
h6/J2PHUdW9lUPKSr0gSd4y3N2abAuyVSDtKvzspAnJXSLsq6SoghM0RYuNlMFoOdWXOh7DGJSyC
p3/vGWdJuKQMdnIWpDfpf7E7DSCcfz3j/j+P/1FQcojhp+JI+t1Rxen4xxlnmDPWEwAIx+ofaoP/
19UhaMTShQlcB4gl/V7h/llUcvxJEDygh/ynQv0HCgXZ+HUF+MsTV+f//5NCoWtGEYq7VK7DMABd
hwwdtzUtBpebasz30PZFDoQHwDMMQ2sCpmSPQyxXILThxw3zEK6ttK11EgmHNn7tR5NFh69h2c8f
5FJye8PcNQbGE80Tu3M7Gi9+WW8Ei7WcMupPJlNlGaePYRaHUU/3gxjvDFwmLh1RsCtNDAMJ3piw
4dzCOz+iOloYCauZTL5nPBslyW9l16HPbqzHuujPoYSkPpnPQEsm2a2fvjpVKGyJPOaCcIFFI8Mc
UrvZN8W2U0Zm1nOo8hS/e2Wlk5xWJMW9jVpyYjAkd9VRNcZ9b0oPkVVIjjxGN7/tMGCsjbG4JUF/
AhWwkOXmWBYkuCrmAcbkYWiA4MQMWgJy4HV/o4T1mWdx1qZoKU8iwgbA2GCfISmfojnvFs0Xfluk
f7uwrA5JUF68or53ckRyQIlRQRY0B8/oZ6L6u6xpMKGEdg/iH3GC7fXJtkJaFQ8d49300tCiUhtS
8PjNEhiaPTG2lw3kcYWEOE3cIbJlYta6KOSujdCcS7mnFi5dMWbzG0jIHpTUsnOde1pbGVvKvxU2
2GWlZfuh75wgz060QedSlfoFN503bDIJNWTx7Cuqja3czuX0UOiSO6aIHFXxFFXtivLaMcjJ7ZXu
mEJayDR5bRbZe1lY+1ao7mBSD2MZPYxey8aMEQCGc9qMOHEtHA9V1IMIZ3uQQFADmQr90NzUYvsa
kiWBJFXzGaS3CcNN69BwV/P1KVkPRbkS2UIEqUKf0hykmuUeOzf25O9p1d5jCY2lVewQ4T95cbvX
RCSVMGM2uT4bKUTMiV49XYU6v5gRnwgBSoM66cuyD18ro68XcdSxcJ6U7QCARQzLHXPtUnxs9Wnb
Eg/c6tEpbqWNBdm7lLkjKx2S2hGGhg2anbUFFxjUNAWaRLwyBN2OO8X2/JTWQDqoZbzTMad5SnKq
p/xashEVoGp7mGywte+rmIlgCgMtSbceong5ybYDKpDUkE+dha2MioJW71a0Ks5AlV1oym9OckO9
vuVqsJ+krFnppeYIfUjab8gGrRwgP2dTweS7ZUnZQt32PyyM12ain0SJWfss/Udo1xUda1E1fAvT
aWXV3V0IlCd0kHsAfK6UC6f5nW8DPipxvEaq65LJsyY45l+sMmFOCNCFsYGMQQ4NO4Xmf1PKc7D/
en/52+N/3F9mJy/fWpfEvzqAub9oGrcOy6C4+GVoofwGMcAAbaj+kVXwo4ZWfkNvZxHoIyKf4+n+
Iw+wMZNY/zK0+OWlz93Bz3cYqyAnSlDUZF1GG408rEhd54wQxvxoCMs8dRiFoQomr9t8lEI+5L4z
1dss2iM0YwaA4mLqn4biQZe25ezA7KnScI0ZBMaq86hA1FGQoZlriG7ztqTSMQzg2lI+uUOg3zCL
D4W/s2Sc9NOmTymjT6BI421JuT3WV3F4TSMMMLsqO8ng+afNbETM7w1Rox4nQNprhH0ucsYOg/E4
GY+ieewZK2TpWg83wSbZR/te2wUbtWCZp95Dfcn9S/8GRC1TBeKYqoZbhlcNCzNM6efYO8fdWrmK
xf9xd17bjaNpd74VL59jjBy8bB8gkQSzREqUTrAUEYgciHD1fljT/XdV93jGczqtbq2uoiiCIPCF
99372Q8tANlmi7ghv7qDCVrQpl+fIGcDLwKtKYqZUAggn/t1rL1pz0m2k8Sz1GwM9VVPn3J9lzWn
GYOWAvBuOYSYmh/KhlbGsFMLYrZpbJqvKShYzKp2I7p7VBgzyaSEYDfSrt+N3TJBf+62DwYihRcd
wL0FyvpoXhcZq0VgtWSXlKAZfeuZ34Df2bRV8HQEoXepf5qgHT4K+XGYTnlAkcaQPR4drA0PtMoa
MW09B2HvloH1jB5wQYAc4uip3pTBlIUuQVykzFXLFmxGRq3DPKj6rnvMJgxMKPyKY4ROGSurbSzJ
I1JpapJJnQc/xA2RowGWo5W8JQ4ag6rNN/RzZ6UK0H7rBM/IckThqnck2JNN+zghRBTx/hW8DebA
V0rYr9pzD+3BbqfTiaUPKQoe9afy2OxzLw/ij/7VGPxub5ERBP6H1nP/rMdcP4doWqJmJHBTWw4P
A8uf0FfPE8HD4iYTN/LXuyUQ/+Dh3SPl1wxadX1d19M2xO/U1MspP5hft31i0JNlt2drWwU9B7YH
Vv0rEll7IL7T9N0NPES/yjIXvfypWYeS0X5AdUSzPG58au7O7IYLlIoemJiVdCJtQ4Isy8wy2pAf
yL3ftRWVaksiXLZZxcgCyttC0JEiiJvK6yanNQnfGY+1FX9XbA2pHIKo9XKFJGz8GbV3JQKRdNGJ
igsGFqcutvIy9fBHubctfCOrfier9U7J4OSnFJru/lsFsT4bqT2IYA6YlIchJoUWxauClYPkCqBN
pD9cotynKcxEX6/IO3oQN91u3N0epB+iHencvDbEuxKMMCyz7IlsEvG6R/LhNbCeXmttRfts/EIm
EqjLeRtdhscGWX5/MJeASxwUnjb0zBM6WZZI3bLNBiCVNnxRvmOO0ek0+iGZ0M5tfEtMGrWsNU60
MGVi6Xdshex4dFVlow1v95XFZ/cWXu5ty25HYRQJxufY2jcajNnybDxlNBtBDLBJo8dsPYHoXN9e
a4v93i7NPvv5qxc/c7Qqa33ZcOJKV9pyUwu0qdFmkLZrAStI7XL5efz8zhx80S7UY3O2H4tzA0kk
t3ws6yHUArnfSSCfsf80CKPA6CyKbbW4mywdwSU7SU33eFdhtSBA2Irlkvrf/afiJW2MSiUW0L1i
TvDIr73rDQqbE8y/7eO47Y7muvabwPqKqRqLfoqqhYsgqxZdcuzSbfKhLvUl/1WuMGrkFK6TbE+b
kg+hOKZBvu++7h7C5qvB8bvvp01Wn63blhtOOFjCsviKyOtWztZwEg59Rt3WHohKNCrdIX2G87Ax
GZml0Jun12eso80SbRqpFZKjPt+kSwuSJydqq1xP2WM1rqVwyxV3nt6vjxhsxDs02Y5De8taUdiH
x/wJGn+xqb/NVww/6QZrRvItLy5UWi6zSTvfpVGEAo8iKrx6tDjjsDYQUlXbRt5EoLLHHq3FMjEd
6eq39EJ50+Ro0yp95lu0j/bWKvRwP/uJm7ic2KvIpYBzFyfJzTeZd7QG5OAd81B/GO0D2uD0fi1b
dlY7I1ZCPKb4F8EumOiMl7H1yN+LHzB2xYsWaEfyqrO3+G24kFV+xTHb8pFpDwOeJBrt1g6omUbR
OPb6S7IxjsoACMy7BZ0HC2dH5xwAd/c9x47JjAoqwtf36dszFVgv3lnHlF+MqYPa/X7GlKulh4YS
qDPhYG7LZaxYDxJmCPVaP2VlvxqpIv/nVgPYqEN2hrqns0TSlX9V8TTuuv9fK55/ef7vFU/5bxq5
hBI1SlkxcURQR/i94in/jdavoRhU6H8LJ/ypGsCBsFCzqHn+piT+oxpwj/I1WGVBjqZ9bP47FU9K
CH9arf3prd+9ET+v1lKUx2ktTAymXEdYt6647DwBCAI5YySRL2pPXcw+EgEX1pbFeO7IXrRUfD3Q
g8GrVrMfn0ZjURdPUr65xs/cC+HTNDjRtliLEgU5zE2LVDwWy9L8HiZK++FFpt+J1DX7Ej5bxJPP
poiknp3QO4FC6xjtujePfqG/GyC8dAi7dzVyVm0p1Y9Exs0EfAhuOKBdzNgfSVucy5601J4boF2K
OLqjzBbYQuDrtVGAYcguFb+bH9T8YVzDCkFFd2b9wqj2ODxkL+KThDB3OT7eHuvX9li93E6gtOIc
aaYrm+70Vj4YF4P1TO3ku3GTKii8bBKQdzH+zgv9CsEKxgsDFWagZjVvxhUWxnP12J9hbhjiexQv
0TemVSCnaJFmADR2Vd1lKrEW5HjUYXaielqao7xoHztYBa7s36D3w2A+6rJjTM4tGB5u5ZYs8UrE
2L1uBUp6R7Fz254EcvOpTSHnIfup7OI5MTfWsLlWpzQk4mhw+xM4gMLrYZcYXnvzUKI6+ieRibfK
BaNofOixQxs7PWQHnPz461hcAPNYz/e1LI/NHwMUEVd/vbv1gixakDpVPwFoCWnJ08DKAu3SoAqk
cb5GGZ08RDqSYqfZzCDzHkQHDS7cKjt1GreDPOB2m/gk7ZNnCiJtoL4SzBf0Xv7WbYpD9QJlrvaK
R8XNDqojuUiyHD5DVoL1IvnMdsWTcKa0UaP9PYxHVsT4zIAsP3XBcNBPxTOq03PiFb62zIN20VlH
i8UlKzXWRwqdQM5GkniSJ240B9xVUATpK7XoxEcw6oouXP5DvDMW5apcpTsNheJxdKxtfJdlnVRf
C7zravAPZJ89p+reQMNpUyz2pEXzHfb2DKcWVM8Kq8chStYT0OolbUMnsd9bG3lrtmn2rD5RPidH
Af7ktt9O40qpA6MG7OD1i5BYTdkjgzKlOp3lArM2SnVE6uFBZSo6gwQszCVLQorfubivkOy4wxNe
ocS2LkCSRtkGworwGdyLNzMxNFtCDuXayQ71rt5ZN9skE8URbjaxPCFaiNGrA/1JYyJlcZTY7Vv6
mR2i9bQtg/oofgnOdREdJc5NQNzTQh+B0y1v2SMBYm4tf8jGZ6RuWmVzbWDyBTLK1m5pokglS1je
y6uGybYnZKGAchejJFbJEb55CYEyB4vtTkmHQYR0aRPi+9gPPjw+iuojcIjVXLgw9wwEq13lJNSf
hsnN3wybGFDltiKZQq48yOv4qRtMzDqVxpL3JB+z8kkp1ob5HEo0O2ypXABPMKfDbSbi6/F6t+AA
SaHtzCxevVzFrymt+MyWSbeWio1FCGS3vl5PU+2Nio8STdY2+vB5nR6EAZuPzQIn2mdec2yBbubt
vKR6aZsjjI/R7umO3juYWoSCmRg+YhrN2oU3yrIiwhEuLgel2BdOVd5/WfRYbItt4qbeWXRDe3OY
ALx0sttsNGMJxVxlZFWmx1f3kqMYPU/FWpJRT0sPCaypM1LU8oJ+luA3ASnaBdR9tozftIdk8Ogs
g6HKXtITfW3xW9nA1MkOt94ZrgEjev6kn8fBvr5DjXQUcFGTY9g31/gIj7PfuRp/i0yfL7Ri1gZL
iMTH7La5ywY3JMv25qOtvnONO3TcRIHZfbmJZ4g5DkOPJDmZvogMRydrUGlcZYZJilZ6pheNbrZ4
bkS0lTibUF2K9mMaJO70nm1voJiDmSXoS/UgQLW0tW8LX0lJXjXdXae93AJhTPzcDdfkdrOKpzZo
n9nd2YjxBvszt58QB0Ka0Y/lkxjEJ30hB9hFHBSGr6X9XtvvJzR8fCHktk/7dzSR9hoTKF+mY7ih
Ryydj/jNxenhEsTgXf1q8fh5XPNDSP8dls/cOSr7ZnBUrmCPG9WRHZRQzv035TYf0hOwV774ZN3v
wnEmFoiVQ/HMl5fgaumO6++phz7f4ZCP39RQ7c8n04sX6LaBbLErQn9nfMRrzfS0eFkd8QA8JC/K
U0392OtP7GPSpemT4Yg2dUlE4LpzZDAZtryWWainHoLGjfSf3a82UfxQbJQ0Q/oBpfsntTZsqaxx
fl29AYn49fm/19pQ6JkgwU30QRCP/9SvRhsEhAI6BJW+HwT13/vVyPBoLMl38p/4g67+R60NrDKy
PMs0aVWTYqT9W+xkhdLcr7U2zGw/H7rxp9VbXsvmGA5XaRkPzXul6U55HUEh4QyP2bbpZvpVVMoX
6RzeXCPt0aqL1BDSyUl8nKTWq2GtFjrSE1HkdtS11zCSDjP4vUWno/Bg9JfLV0MEdGAGYCPna+MX
5lMnxs/hKB7D9iW8czmFfiwJgZcc4lOIVCu2VhG7ibJV6N0UV5zRGPFT7SOqkEpHSPvSTPD7VGJY
0Rn4ioMV3Tat2fk9fFds5MhnKixFMoqXOO9Wt/leZJe+k5q5NY3FdSYK/pxfbpJx0Qp0xgWcvbJ/
LUL09wNso0lcJFfeUlVvIgDx11uCUkcllYEiItAojXxLOcfhPUQOp5cYsCS46ljTCLmmnPbRUwDX
E41YE3TLYn/qB4mBggzHsWfBR/tbvuOWadZthKFgxxi+KalALH227aBYzXdKtDUTRxFSIZxgOChO
D1npakxUWORzFlE6SeT+3HUXlaxTDE3XGpypmSGQoleRVTG2/9JwhLLzw2h46i0iLMo4SG/FSjTa
lZhIb6HCBBCTXjKqqhOK4IfCIXTDmRGdKJAKTB5qruWAmjC5ywoTnaQPSjxf6UwKMerDFhUiaXx4
ekby0LTskiGcHqrtrQYxEQPC65n7jU3HADwzfEXJq0HRkVQMTky0iPvXOkIlg5JfyeA8x9FCoAAp
ihxTc+93PI3l7b29hrupUt/CAghZXT/P43s41D4I0zYSKtoarMj0O3ytygURf7OMhNSkKGrkMhAL
jEpzbezG6MlQOZmA5vMMuXeUpMgMdC7gWLFBCT+qquCNAkXeApxYO9donOVFo7AU536nTccZFQFG
i8R0wqWbg1pxNRJYsmbAmBVRO5qHizJvTaN/HGJQKQqic8Mq19zzD1khLOK8JOyZiqq4HWsIFU27
7awXA/Kb/DCGCV4levQ5VMBUJgwTmFR8K1fVJHll3LspxitBoYgqCJe2ClfSjWmjvK6yaalUt8AU
Jsjaojsnmxy3mHZTt/QGneKGYKB4NG4qgDFqOoTAXLPGM+D23VCg2mbfsaJsrW+9HYJpbl97llFt
Wi/7GsBGTQlGuQxY7hSkIS0eCWNW902UnkMBhGTHElR9TQV6SCZWRtGHH+zc1AwJu0KCawLALYbR
L7FSH0XWwXdlK0gEOA6GsSU79ZhIwnMhntRQcLTBWE/jYbjGQabNlB2ybY8pqJiosQPzJdp1raHJ
nfViUWVNEGOQLoFTJZSIIPvCryLyEYnWQNRiocXv/7nVB7byCLxVZhdZl0ny+Fe9IuVP89c/eP7v
85f5N6zDEIoQjN81BT9VH370igxITshq78J2ZqL/qj6of9MMhRuEvCvktndR1U8CV4UnWQQCmNI9
mfTfUphL1l9zRH9+64Z4f/wnNUJbZJk1JWOx1LHlJbdbHtQGPMJwptBfFVQFMJvm+lDYOJdDLiU8
KmH/ppltgf66xDuaFzijSNFVDjlKoaseIuGEum1bQO71q/AhyQZ7o2tJ+bFACkME/apPKwWDCG77
lpFSbZJDZVaOWClrvJR2GyKZnKs7i9FXUuN9HLFSmvlOsfDpxd2ybyGE1yECKbZzoQymM401Bah4
NNFJCXfXkCV2ft+Sxa9WR7056VkTg3gmjS71yg71e90ETVusr7X2pSpYOOfI6jwpUgjtLZIHPWUO
ssiik/qHGizZHJUnrS5ojhfRpUgRYd6k7M0csegkhfJo5t1pMiogf9vItC6V2ASjYa3zusego7Mp
SeOZU4H3llxR+ijpfiisS3INz+oI6ZHY+botX24FS1+RSGOtB94pwfhT640uV5eSGovd49O83VOI
bsJXZOJJI69DRctBAwqYAUrWaq8NXZDAgSgURp68dsohSLTvWDEoUqre3BwkIEmZ7hcRJBwsJ6bq
RDeLcTtxc+FhEgEx5uuBzdw8YThqYohNLYnaL1nJQJ/0Tk999yY8zbRQ8vpZIx9Zo1irIDuGAeVC
hrcH+VAON69oHsRBWDG1MI++GgZcO70tN3odQoVKzLdRlr7bEmEbmxqpjCXgNvJ7c4M3KGbH1lxK
2oupxs/FPZxNKlyBULK+6NGtapimxzT8klJ2yyJb0Ugz4dwIjllXnkUfbqoBcWSRTssKFnEmZpta
F3c5kESrUtm2dPFrndaLZjDOt1E4lXO4zquOuMRKD4mSacVHVmIj8U3m13/yWMiq2FT4h6wkA8nn
j7f6Mf7P6Kt037q33xbuu7f863//d7Qf6l/65n95/u9joUa5VbEUmD+g4Rjv/qjEGoivZMSe7B9Y
yCsGL/rHUh6dGOGEiLZ+QOAYJf8oxCLWIq6ULzgS/2YhVvvrSMiBS6oukdHCpkLjGH4eCYkUlkJN
T9Kl0gaCuUjKT2iVt2ahDidas9OXMH2DwUfGeLu+yOyPJeM0H1v1OdZWYrrOU09HJ0OXKXYA+dJB
FftlmZBIZ2vADenC9wuhxLWKK7O2rZOlPkTX4019bgs2uLc1vCdhWrQgUK0vS3mW7xcyHuh9n2/u
5MqfPqTD3/0L/63o8wPoqa793/9d+qsG7df3elcQ/DTqawKWWW6HdDmoftS/t+I+M32tWE/CFr7Z
bLri31cDf78s/tEr3kNu/iRK+OUlfwRa//SSaTupVq5F6TIOg4kFoPZEMLQNpw0VFOhdy7NeSEgg
RE2Itpg+LSBVEl7VQ5bR3HvLCQUFUQOLbtoglN+MELY6xxygaZEUbFz0DQsdKnl1TQSNaDfZRtUP
quIr5UttrkfzdRCekmqTjNh4nhlhk9tLCRF89BPC31VXhXRDykf03CL1CqfvsiKyYp/Typ4DpcaN
ga4XU7xPL7OdD6HgavlhMDZy95rjju2XvbCa20etWaOzojwoY6+dvKH+Du/U6Nsivd1LVIRTUYdW
IpBZ7Wt72yoVkDVbT3eEM8wTYbd+zzKbq6MUAgi75IIkzUqjywXtOzxDbCd+y6ARVUK6WGHKQqth
WbwT6vt+Zi166WguKorXGEvJ62FcTTdJtG47L+xST5jOEJOTfiUhydOtZUe//gZJe4g2MXs9KiBj
cC0/DOpSWIw9jtEuITdbD2inho8ajEYVYLfuJ58NjhJSfIFte0lfa/2oTX6pXUbM9dRKqsohTMEI
vzv5U7juatPPSqge9HGbB0NYNOLFaPdR83jTHq/FVutcqdzmotvp4K+/k9bN9J0IIEn+5jDiMcCk
Gb9V2XebHEAL1aHNz+baNho+/sUd8Wfd+Y9iALQsjdFENake/HpH9PUci53K5ZkBj2dfV4PMI8py
rZJfNoO2h3mPQdt0RNMFMlI+a5SMpw3O/39+HPL9zvvZcPTn42CM/PnORK6pF4McJst0M6EwqLxm
OBAV0ZY+gGdNOV/TdWW5hcA068QsCAximlxhJgbexlA/90/cO51MOPoxw9RLlm73rw5R+scD5R+n
6k8D5ZXsJVUjiGdJtbvpjtLzgCvYcDNlIZ1vKnlr/2K0kv/xaPXHC/5ptMqKKkykhHPCfJ8IS/Q1
coQ06ZAOX7PhQ/VLFT9+GwEhhK/UE0KRO/lJTqEjO3J3nswXtQj++cf0/xhA/zik++X002hm6KGY
tDqHRJFAald64Y1VYKhBDa1nPU9BHH8DwfznL/qvzoOGLeTnFw3za5bX91Eb1LsIYbTcqgCntpRS
2sqvepKhU/sKzwWun3SfZQb5bNaPzbAyMaH17/PgFerfM0H+3+O6+pcK2I8r9o8Fwz1q4+ej6gHM
i4RNJKD8HDwLVya5ColY10DhkY+tuL2mfhZEqX/bzncTOJZQbGprcCtIsZYtrIcqwEsOnvDaa4aT
5q1bUqianq6BulDUD/1YbFrPHF9vpD+rXtg+8D/WjFjKqwv4B8ToNQudmxRJD2TzwXCn7qEtSPrZ
1hIoC5FyOe7vBESLOw1bFSxFOeFnQNJMkmp4GuKlMD7NJjSLvD1WtEY7moDk1Y/AOVXTs0P9IMZf
Ocarq7Ie0k9j+gwZ2TCVUC2xjialYPESD76pYqmg3H6JhKd+ytwb0IkenDhniJ3Qjg0ACirG8Alq
JP0V6A7tIwjbilU0rvzwpeJl2/RTY0FQYuyL0RdT419rtDnUtrCZ1kJQLzOr4Imsg+RlunqasG7j
5V1Tmh3pbKbFxbJOLVrwdeiWTrGv/GHLeNA+c9jmsLVapzFtjHhds7gBFN1fXxtSJ1T7NNAVEsiK
qPza6bfSM8kK12N+5JfznAkZcIxUFdAFsqXq6rDWrpl6eKtTRrOCI9IU0Nrdurwe2i0iseD6ehUx
p9z5oeJ9EUUdhNmPsQHGPbRSxE5XT+ZXNPAcZtTlZuqKpkdQWBtjVHtKI9Oh21rU/UYMAc7P6UST
NPVuKsVVPb+KTiooZ/3KByuvUw6tzZgVGXwq0jcSv/5q4EKWB3D3mi3vryvPayFx6JvkJF/S3eZl
cs3LsGl2GpBNV9y1los/571elusr7uHSj8/Hfklp7lb61riIh2Ul+0h6gNMXfB+jZcymTFZmQHnk
XcRfyhTCEEzcbEuoVnNutrXg1Mh6ARQcFS6BGwF2R7GuABSTJH0zvRGn3bOWAWAYv0CuOwlX6hxH
3oCxW2Nw56+MrPEleW1qixLOsbYX36UpKLmmcC6nV8BQWA215+i6lwZCZrv9FEV4Cd87KAa6M8p+
FwdTQRQHgZJvUEaqYjEhAqOaS061LKxJ52oQ5ezJi+C91PvaJ6/42G3VNb8hOyNqep6MoEFLg4hR
39V10E0nKlooNEcYOcDDYP/XPpSO/NMK6L4i4l/N5x7WKdD9ylfRSK3jo6Duqm36qj8TfZvzHqb1
8B4HzbY48mMW5IRl6ZOcdu+iEKflygi7ys/zZKdnQg7ImtfB2vi0W3wMnV68tzzEoYubB7rJhiq0
0M6OC/Ik0B6bC2oiem9EXVCaQHK2OYTuB8lyaIHEj8oOTJEG0ZoKoHosvcwBJw2NHecmErS3G6VQ
+d7VElaGiynDjXz6hHQFkYhB1eWid6LwWNYcOHYs0bTLPeJs/Z07W0EwAKZhefXjEQUFPcphFXua
my7UZ3mdHbtXuBIzH8oV9yUfnJ2h/2pXoWnTmbKzt8jRn3EIkBQjbNIzwLSMOcwfgV+o71INwmdP
qM3SOiGtGBFgPZh0yKiDs+2NPuoDmnOMIQgcNmm+Es7tqqbocOnOlQPvKArdeAvpJic8wyZGIT/F
bzgziBl5yZbVWSU3wrSV666ozvFG3Qmf/fPwbBwQrk2y1zwJC/JiWkzJa5Cud01WwRFvw3d5cz1Q
dMgeZJeDXEePjN6F6U3v6nN/iGgtr2RfX1pP3YPoDu9NvERGWH1J23A9PyUut9qqXVcL1nxP5aY8
RZdmMb7OX1xp8bH2K7r92uK6Yteffssr8YW2uxW9RFcAKm6VnsR2nwxQigBZuwfVCjKuR+sMQUW4
pG3sJNlTSEU3J21mSL8TJWiUzTCsUrYVgy+Pi044jdo2yfyGRAd0cKwor+a26t6pZensKEZI9swN
nK4+aCkzJAjXQgPdstxxUe+qglHdv0cCNRkcnI9r7kbtBwEDQrd3jYJSkTO4ir4uV73yVJWLDFYI
tds89pqcUu3jiBJD4wW4XdrbLjFtV8GLZ27uda8GnUyhrkNmxXIvkH0AlgHDXI4sL3b0Au3iyZJX
DGjZN5ecgE7aE8nCVoCR0eVJ9gJrcqbd0MctR4+H3IS7wLmmL1A6GHmIiJBJV1gYHeqhTsVp4OiG
h9kYZy7j9EwiGsJktfWN6DVE14FY5Yq+ZyGpm+Jl2ooA1kG10CMQbLZace3xneA/wuJEsh+jxu/M
XTy/Dyg0Rdwv6EIH6tp3o+U6yvzr5BesW24fkJ5reZMlOjUtqFINktF6lXeekX3MbLHSGeM46Ro5
jSr7doU14bT94zi89DKSPuuix2xNCCCgdo5msuhfB+OuMN5a+mXwbwUf2A3ilk+OJqpRk0ZB8WAh
H0IziqW6T156PRCkzRVSTWq+yZggrfDTkj9KVDGJrVYLPkNNeY7GjYYJE6m5Ja5JbUwBhrEJVx8a
60urkeIaT536OChk9jGZJhoxIN9zdNd2XB9CtjJDCiReBQP+cZ02FX6u9nusljKyIsZS6Kq4hJac
k/EYjjSKFlZyHtutIWzxOMrRkTqdRY4PZbkNjvVGe1CzRWMBGViUJAmT+B4fsPsIIZizpyJesqu6
litF8bV8p958JFt5tbbKfUeDoFiV3X5ELnUrazyLgfGOIUjRoS0+zcRyMOkIQuIW8m5q/cwgGBEz
99oSTUe9y56RQyaXgahHEvW4TwaAd25rBRHRVe3IJeC+J6LXMa4LBECiy6Sq+onMpTAf6mw1u/Gn
jN9+RXpGxTkraU6pd7+O2SzhJoH0SyHSz599fiGtI7shTfdnGkzTPrluldsx0ReWhCJnQf/r9qUN
x7vhqoLl9vBiETi4y4wdvf2kRG8cKMIWB6fG/Zdh8Vy3b9oez4BAFCkdNhtVC81ImaD01RjED7PD
4tjTHkyiI79pFFLKYWvOMcxfZufpyEAQrmiOhZQY+TIe/BWn0VLOuD4gErChemvTzYyqP2J+0A9T
6yShYavawmQYYBHbeMMNef5TpT43GjoEsVuzN57Dh9piTn5MMP65xaJRPbNju72bFAxqRwvcXLds
hG129U3Bm0nOZiF0b7qhb3HCHmGfk63MV+WxXFJuWKZbWm35Xnupl9ZqWn83QRbEr87lIiEw5eNG
RbEzPrQP5aN8zp9DXHhn/ZnRNbgtWC280c3akeZyIicJhubpthNG1/TzE7PD5HKqMOIhzQmgy7jq
gnsVbZPULkXWKJ/Kp/Wpv+cfj2tUuft61bS2c2Rd68pu6z47xBktXTJw/OMjO9VdcHS3W1c5FJ6+
lh9Ysbiyc0PzgZzEdh7dC94KOz7oC2W13tJmfbg+NHvC1xyAlZ65iE/wOcn4RbBtnLKt6VtP2PxY
z3tCUJ5GL2CeO59fLAf3ov2G5wKd96rdqPuKuFf3qnm4qtRLUDjz5xP6/6OBUCV8HVm5JkTNiEHp
rR8JE27snUO8t328zL6U+dVmcNqgXaJKYTRHqOaUrhHINrODN90nqMDcFRd1y2cTht7F2hv2Z/BS
2aaNg8MdVoHzCL/ptd1nD2O5q5tVZm/uxC4Yb8sr6WFX1XmDhUesgWWnnrOWA2yFC4Kn/IjzRIqu
yqJHDlEsOk7p1yud6Fl08fWJ0qRXr8eMWc4WB1f9ti7KPnrYroXlZat6Ja5udF129KysutP1DTsj
BczJZyoE12d4rK/9aQ3YAywoJX3qBTZD8I1Lxp6OxiZ03rA6Y3/cd9/XU/RClOVuWkVIaTAwb8QP
pbH5EE0OSFtQK4L+ri/Ch2HJUtUisILQS7s9SQQ0IdUOoa0SRrGyTtzShfqo1Gf0rWtxzczvhJn7
Xbqzw6C/+LFD/h+/bEfbH+7bj7KamiSKuz/98f+cypx//9f9Of/1M//n1z/ylN9+5b2g/csfvKJL
uunYs0F4+Gr7rPvd6nv/yf/fB38rkZ+mihJ5VbbdG8PO59c/0LwgTlGJd6XNZ7Bt/meaGfXeOfyL
ZubX5/9eZ7f+RmGC5BXx3tSkWUi95Hf/Mw9htqRY/oPw8AtUB2HMXbsjonr+zbn2e52dR3RcaSLt
S77RlPx3BM/QsygI/Fzi+iGZ+a8jhxT/a8FAFbo4E/VCXJo/UMc4SWuv4wzSmR64MKeDpaB9jquj
8siit5+WEuTAecHGvA6mHS4NinENCMCX+QHPJ1amYRdSrYx9ufPr7tNMvOnFuBNE3c5eJA7ITfvq
IBt9WOQO+VMOm3v3K/YJGlteF2xCHDa0yy/zE/QBxkkQ3+2O2qWy4CrHxUlcHelDS8s6FK99vLnj
B0OiZVPxXL7MW+o+C4VF0hZ2YX7im0RVmuxeYdXd3S+KO3/eeixXO+ONNYiGetsl9ARLyn/yhW9i
WYSmLcJpAkFCte+fXfjivQz264X/l+f/duGbIu5+S/35Ev5d6S/+jdeSYbVxTyj4AX6luXEfmPTZ
YVQAHeHl/rjwScVAXyZi28ScyUO/Dwe/tTz+PvjQGfvtzz83XeS/1O8IMvr5nf/Avf1UNMyyuZNV
q1WWU10dIrHfahpRy3M5sqX/Qr66N/sb27qKdOjOpd37NGcv0vVMe94WwqOJ4lw7Wrl/FcYHMSyL
hWqaL3WsLso6Rf5fBeVgPPeacmq0rrnIpoAbs9rCluLG6IkPJykmT7ZDmi7SwcKiFWR33RliK/D3
lpU/wbIgGvR9HsVAzgAfQpMixIZuvrCMRvVjqJNlFbEDwSdN8MgqMq/+MNwWqpgtRpbC3Dxx8yix
SZ3H71avXfQW7pUNOHmtwvhlYGss28+JoOubOW5oxujhazyS006hUO0RiN4bzKR9lSiK8hqTFVmD
agNiLiGlkXVADuS4ThoISABoFSs7p4N4me/m1eu4a+TUgx+0FWnnlh1sDYjbUmXZ+m1okcd1OzFn
bUDTCdsDAeetGxWda+lvEibJOiQM1VTdWaAfJV+/Im0H9Gr0lArcdJhAcxWy9F1TtMdqpsg6CpU7
6uwmOzBgCr2ZG/CRmsJYjvamRneQENGXKC/hLCOqCG6Rui9V4kmZt28xHrFegDF8U6TvXOuJkoD4
rs5rYxCCWb/R9bf2ej6+g+IjAE2AImqUb1lP7XHOJb/KFDI+MyfUcGVNmmekVB50edEZxtrMR4ox
GDCVo4YaPa7qkwIwyzLGM2CogyzgKURrnewSxZuwfkhYASrgKuX/5e48lpw3zDV9RXAhhy0ymHOz
e4NqdkAgQCKQCLz6eaBTmpHsU57y1qWyZP1isxG/+AZ2+vFziZ3LCq5ERUOmKreCD3b+AE78oWH8
2mlR2bdOYsgL3GrMWPeFTD+LJshyINbPpFn0ZTBhE6Wq8eukXrFaDiUDhXnEMMIxHZbVAP3AiF2r
Z17IcKDaJTfDV7JLc1W3A21uU46HG8PEmNmeUN8U1i00O6nhjKiqNCbsybt5uA6t2xe/d71m0vJc
Y6YDdo/CQmjmQp/u/5tjqkUeRU3Fkic9y4nx/W9iKrGOkuDvMfVffv7PmCph3QLLHV8FAqv1x2r+
z6Aq/YOdPCglILA8/ROU9v9u7bV/8AcT34q1vCKrMsXLn0FVw/BlqjMmmID4R/z/T4LqRPz652ri
r6duEdn/un4oxEzARESSw3gwVlmsgpNpQ7ArbGqbktE1PFw91JQYLTMFHTMmMonRE0bvUY8/iYn5
5vOaBrFk+l0qRHKmsFhQQwOcY/UafxCc3IttfpSeNyyPrjpvNvN0MP4GLCI5vXqvznoXWwvfJvA0
ws1VhDqshXJl3OrvQe6/5SbxByoSpUFqMqZvVE9SCzxKZpSqVVgEPHNMDYD4d6+dkRZuEitOC56x
gRijGddFe81+dASxPOupR4KuMGl6FV6O22av16vEEJe3G9B05KLj5DRctdlAe6+/Hl4m6igxw3O8
37fShMlhhXCn3hdet88OvPJgFvNeRdVKT+ftXcLv7Cwr1089zb56zLJa7fKAF3vLLmkD7DSLk4M2
1N9PqdjFOYay1es8Wl3YvIbwZgpQvSAc4GunqWHC1EnvIF8PqrxEnGFmqfh1pekRvBDUBWZ26Kl4
qaWFWSps1bb6LQbVudKFXS1lkQugzEwmILWE6wHULLk7pWKzSu/azjDLzSP/tEqVmzPeaidp2gVm
P96zwjhKqGS7HIZlUUKGSJTOq+4qOr9YbI0d7XLPWSjXatUia/i8FyDRdKyprCd4t3E7Zluzzwjp
L9TySrTxBoSKF/eBxl9A/70V8Td7hvowhIoA30eTIPXK6RC1WTov5mTufAjqSvIU7ecl1bOskxaq
0B7S23U2xnKkMV+qtHGXPzTaLxQZnRjTwQriqAQtJh1Qy1Fo3WB4tXU/z6vrj1p83B/9oVKMt6F/
bKp77HeIA90smV1SAkGoZAaQVysD3zIqzV0O8Apb4iWKsJu0EQcHcSqvucs7deIC6oAqYqI+E/M6
eIzzJE82Rgm1QbQ+tLjEcdaCovvKjmojhg3uDPdCDMU2XadVsbk9rsukaH7Mu+EP/WdaImH2im9s
cHJEfmAj3gRfHPFJu6WBKbYe5ku7cayWd7Fm5t6tC7X+7YETGxVzSuMR9BLyYC813QO3EXBZbsKU
Eplch1JZe9tcB4blCvZwMbI1EhRvo/i0KuhSZQJOHepxWUl7QSlm8lONWu3OVqCzmPCQJ5HVZK45
oWwE5qdiRh9aY2hwTySUt+5+YjzflfqZReMzNi1vMMTc/e9NGWBW6SllXkBApKza/n3/iT7JP5Xh
/8vP/9l/Gsizihb6rEBpp16SkPxn/2n8QxcNaLN/omHpDf8EepEyLBCt9Ke68QdR968pQ1Q1dGA1
jb9PKN3/pA4HKPtPKeOfD/2fAAxWa9yuSTKWYZOhDPLEora6QW14InsklfLGwmEqbJ5na8iOZgGq
oNeQVagyP2v67a2wfBCw52J87e6jOhMAbdpdm7so7K1UDcXuJFXR1L9Zc/w7mMWjlSrBrZWlLA01
1OPSl4gonBnpVRIKuXJWsJjMQPJjt2aL9UmV0CWsDWBG1eeQPTd6U+5lyOhlCTdTeO5yvQkaAxvC
uPiKjbTCXdtkF/AaDrF0FmDnKkK84AzPT3UFEyWLtEYvovKqvHUy4PymRZ8uq9fUY+L2KcEXqxT8
Qh8Kav93BYsKYjUWpyAsytebKqVBd8vfrlgvPFkDXp8y8yLk6jvtU7gKtpRMQ13puxWvCF+obLeV
utbdUVP3ao35SH9Lj63K6kJWm/pgWnUQy93MgnNbSu1RLYRTnyUH5ckqoh2qU25g9dmpFPLmLbgp
UnS/IWDKjqFP28ROkaHpJ6u/Iv18SiO28d9CDaXhFdSjuC3QALkVNdKspA/w+7rCdO5ZYzAJHRKh
BFWtnLZBm1rDnUc7QQS+G16FOFQpqyF+qQAEVrUwCWovJBMnEDgfslkVbtX2lxsiH8/aCCqBOSBK
1ohpO1X3/ZCHxYs8LCXpIb7JlOp9HiCH+IHItWNUKOUI+mNhVs/VqOqZ35aYdWTJOrWSoJmYNElR
7Fsx3/VJiYIHaxkoDHgkYd40yGGXDpsHJYLM2sN67JTHRilzX2VVX4g/Gouuu1IFXNW90jHeAxrU
MoC+vhhKZ7Jf4PNSXY2fVr1v0+JR213fbVKgBhIr9OJVgD8UjOgx6J/4j84LIQG3LdSu1vWEWawf
82L4ft2Z7snaMUE4WIqV4z0HZiRkDxBxyCKMwoloOnt1amAmeeGkYLJTpC4R76zoVcn7KUbwBjK4
Q3JISxg31b1C+WP4bCxIQPL0VhnPS3VtZ0hvuQP2VUkFo6SSWC8pzGDTqj1mmMjFKoz05LkqquyJ
sm/39cL0usmkL70z9gWGHXJXbmT9gb9Qv5GQj3RSFjWaSoppjJdf30T2nc/Mfz7XiTpKFE1xFZp5
/JGletgX16eXCEg23uJ2q1dstISh+0wS7SSYMv6c0hAJBjqktTBp+9xqFWBx/FZZ8UxvCnEmxGXJ
lLn2M+nmmYC/6UR0nAIQOOEc7KJ5HR+9AVXz6ndjtS4MBXVcC/+ubNHWPAj9qkQdwxBxXVeM90J5
fdX9QrkOkTk+Ny/jvrjVTZCoH8CtXLP9bZ5fd8BVtRrP5W6Ya3cWrcDBxp4Vx+NEILYtdf/Klf2L
sKCLsaeOc6tiWpy9os5gAl0cu2u/ubYD3iGaL0qAApTRl681PWm1yRLEz4r8mAo/A75HTWXtzTuz
agUhaLi/JpYaPfrEjVqtsd48dBaxrh5QiVcyuQzvmrrqVZifBWN3884TWhUjEu63qphbz8cix+oA
SLd9k5AdLqVNkacBEZ9m/RVJYjkrcrZM6MLtzPKqek/dWKQJUidy+lVqaI1oabFGtI0Npzwr4Gw5
eBJnqHuo/DKp2fw3p3EGVyhVoJuBai6N2L/t/JDR5AN/7fzw7v7nn/8zjZvMzFDoRJv2f3o/EL1/
pnFkztA4Q7aTVg4ZjKnf/H9pnGZQpC9kBI225987PywRJlNSNH6l/zSNUxr8Sxr/26FPrJ2/dX7y
3bqW7fOBqax6FC2M5uHAUxFu5OnRiEkqSbHNtBdqSebLB0kOXZrdEzOSVGTB+xL8jjyu42eXsU3r
EZ4Z3R4LDwbR96fAeKqni9OPZipj4ZOMwQNeSapd55IApuxWfgm5pK17AZSQvsrS5djyix5AcFnr
d4BOJrZLnY2LUZ/om2hNqYTql8nOVUuQ/hXUK3Xu1QLMZTkjGJGHBNcsb8gYV7bHSgz5TP7QBVBU
JsupER7KtQb7ms+G21liitWoxywTI6sTj/Ag4Y91/gOZ26wTvx8lgh4G3s5leixvwq4d7hEm3N9Z
kq0f8bB8Peblyyh+HrA4Hle25op8f6C4lnw0uek8VMg/TYd8YoL3rhSjLCjUvvZClK0FBHt7il8a
6u8tq6E7umTP/LcuLnljv4TWeeToKTw2r36AJ7lrjVMDPPXVIYCEGSfgWonTIqtr4ogFEpiivoYC
l8Zw8btrVDKLYpsBAP3O4GqMERgW/PahuBZyc0UPMmquqpdUlFfPFPpb1WEmWMmHR1oCiIUh/8hm
j4IcCEhyP7Y08rf7zCjv23ssLTomnNRY8fuAUq8s7ZL7j1Gogq1V2fe91mpXfMD1ExHR0us+Rymy
9I3MBMUfd99Jwobcog2Sh9f/AEn/KzdW+J2g2As9AklFXv//X6ixNIDDfw81//Lzf4Ya7R+mpSh/
DuBlYtSfkQZ7YCwYJJFC54+91N8G9+yxiDNwvyV+eoLD/jlj0v8Bhltn9qT9Oe7/D2ZME7vvbyOm
P04cnSATaopJVJsA0X+Z22emnNeSlNIv+B8f7D0dzVcW+PK5F3ipdhxiJ2DDt16obnxYzG4fmY/O
lqfZ38I7E6a5aP+24V/C9v+2S8A5+X87qL/cjWku9peD0rry3oj6UEKZZan7wg6iGIK2VLDb7njJ
ZInCMUb10ALPBb4CwfFYK5WwCKAV++pH63Xuy03meMIcEubpON8F3boOWEQEcQjswU3RbHR1AdkG
ySZCuAoGfeBjwVoGOpUkCjx3T/sGw2FLdryhZHNy4GJ2u7NY2TMgQ24GIREiJxdKXCIBMX+E8YEI
bTeHZoE82FlY996IXAzyhmH1BkTHzl2GvXPIAs7j0HucQu+1KxFnBVvyk3nll17tPN5qh5k+C/yn
p3/IaCPVn/0vuqwYV/EhpL7+gIHeHTSQmjf9O3aN+VD6xft4ehwM8K0c0PzqcMMQfWHib6Ne42fR
LcwCUKjXnzYAmurdNlnI9g4BGREcYe427/1SAtLC6K92wFlzJfd8hYPDaoC1gWPNTH+0TY8A7E5M
iN69Rp1mqwfNY424Ft3CkxGhKDzR7TwMxRw0Cx1Zc0E52cR+Lzu8nK/SSbxrgBfau+oCC9pZzo2L
Uaxjt5o/XYMQO9riV7uQ/XZhYa8K0/kTvRzkBXX3kfpTq6S6OmKX91DYyaAkYzebDegMzbCv+5Zc
/H785jLd0A8kM6yFuu3AYyC04+sBmIsFiDMD4UhtYXEDgXrRdXKz9ACD1ipe1uiwITvsLC3/uYuD
Nvg4kyr5mIP6k9/+om+MZlDlt0GFUAdI02y6S+HH9fPScmfhKvPMxUu+O2T07z8W2pkXaLAPH0XE
FgQtPtOxQn1Xzh3J2SOR653jmXVWTy+31O38oH3ptDVI/KAJ9V0u8zV9L1opo4P+VOrn7rpe9Tvl
DUO+5XU72NUcZz/7jFcF55jNAX34MK1YIv+UQfWGeqWjuKydbgfxs4mUcxyInu7cXA3tzGw+uNqX
5NdIiPK6V+73OH/axQJvR7QvmXrOpyyDQDPWjJyZxHmCSI7GQP3QDkI4IbQdJKJCVtaotkTY6QF6
gVnz/XjH0kTa417Kf8/PH3l0hsfvSi5g/Vnn8sry6POwrW+IYlbrV4jr5FuMvWj6rjvaPPFSX32v
OS0MYr1JKdQ2I059XfchiCzuF7pgRsjHfZB66J5i/tu8dfN8jcTxdlIbEj8vAXsjhy4kAuV32w+R
zNtUrDv7tWouoO+6Cw8MLsIeDlG8+6D44FqVQTJDWWB6PSf5Lkap/e7uFBeBxxhFJTxlFw3nALrn
c3rnu/D2dg3QUXD1xejnu6eLyoGDtcwR9VJEmZZ0oAQN8Djp4rwG7OKhYDW9/yCfbEZ4Xh5duMDB
4aP3uGfO1w+TUl+w9U9xSYg61s6FichJ9F5vLXfR8B8biTdVB9BlOPdl7qqA/Y73YC35BymEH0sc
4VG0r8FgX547JJXdIbx+AH6KWlsKL+c0QkoBYNFJwhZm9SKSJEhbYuInMrisFdzpik8hw65GxYqS
Ok84TX9oPOH1qpd78jVml6L9bUVAdiNii/x5kZ+z29EqgY+aSCDwNXf0eh4QJGK8WJUgpmcvkFyY
Rhs6u4Vn8bQVFYBvCYUwIeK20AVyDrkFUBfDLOA3q8mJn9Qep+mXWPLTKQ1eh0bElY4PMP6evqTn
f9OvuvPDclfZ00G9lGUzXKxadsbsbqsEb9PgMKn5BoUQxydvHAruQrbJoYzNuum++nZST3zZWNfg
wCthAor2UPx8eyFRkTOAz9DWkHHlLUVWos6C/tgez8gigraYbnViR3VgOcjiwNG1sa6wMTgm0r2c
WRU04Kow9gxvJ9ze7W4OpgIzTtuKEAdxFhtjBS7K09em/amHHoUpCI2FCDb7uHjYq9j2vrLlQueX
ZXw9JorFblM6GwLkTAlQM7Ktk+orM92XQaWNJO0ERNK29tJlHyoR9+3p4ABoRIhAOenyd/bygJDY
jf8MR7Tf9j2pC1daJ4ydfl4cs/3+s198Xtc5ymXCFj4gcLBxntvvM2Bae2fRIEsWpP7Pm+gOgJdB
hCxbFMy03w5pss8b3pfZvkGTzN4tqlUeNuAWgYb3tkTQA0U/Pz4jqPKf2UFxrmuUhLgYxoxZke1d
4Sk8OR/U59149Zl/xvbq9xmiq+wKs3d4+U4HEzLo1+9vvL7zYXezZ4BVol9zAjxyTqm9Chh028Gk
hrSyPjoHHDDQePja/FP0+ff5W+++pZen/y45sg2gFUtNXGAduN8klYT3EZtrW/e9BSVyBGA9RFJ2
jVDdARMMx9j0b7GH6oWre23Yz7+v5H5CcmJbbrYunLk4e/gTymClrhgXXCWnVNfTadMEOcebs9W9
ZK1s0A/4nS6IFW3vrhWA6vuFi/6wY6cOfwG/u2nQv9UhZrxzVslOcTRXzXLe+Vgho1B3t4Ef+vAO
7X6RcwrYTPqQ4yAWFFfaPWof93bUiLOBGHbcc3kXr/iN8a58sY+2UXaZJYDSs4ddBBhgb2IPi26X
Rb2DwB/Pc0of46IKI6zlV/Q4d67oULW8VwefK7sQyNd6ZBGNkYIPSv5J88n/rx1fs8N9tgdmuoWZ
t0HlH2JBugWGAaTcGc6tl53EPATqgUf4eQRU/gMEe3RqhNuI3p7hnrQNB5gHyIFN6RGZj0DbTP+0
8k1/wUqJ19Cv/QkTalubYjvO0+mZ3t6wkASb+RavrE26Pb38723u9eBOGVw6xVJAHHKtRcKm3H9D
rnfMlQW4f9lz55SHk/1yPOYSXoc+f6TwM+1y1X+Ov9luMthrt1jxpN/tyvzU/Bui9JkNyhA8JSka
hTMLcMKWjBcMbudOI1iPKvCMciEG3k556p0eXGB9es7wplk+3vNIDhSdcE8iLBbZZ7xFbgIZiRuG
7MPCWvdOtpL8l599pguA3qUtO4fX/LYe9vjER4zld68FiuXBfVsOSDB/dIv2dIsUlPlQUvix7MFv
XIPrhVJ/IARK6UrOu+4z3f9pkPm93DzpNCJG+PiR5/G8jtSvOwjyhe7GIRCS2O742R2Aft6M+3py
Z89QwR4WuGCM4BjneuDydOJT7VEi9VQwqXff/4orELkEGqw8vC1D4DVXc9cEvwjd2ln02YeN80vo
XuGBttSZOC64Yx4ylFQ/7VtxJF79NvBP+GEeQU90TpAmhhVNROwIc3X1JL5SGt29hG80IgVU+jOU
36qgt+UVH3GFiAVYP0d+GQT8jtcC6lF1/J7E5iyu4Py330+F6nXNH7UzwxVc+U0Ny6/Y++4WbOjc
8W3eO4/Iss+nvU73krnaRrHLX9PBRZsLChbn+gmh/dR+CmtEgZHcPau8EnnqPRZTNQFL/kCxvSkO
L/Ao/mtBIe0C5OWlgBgD2vSCBt4fh4OOzhJqlH/zsSn3Bop3WgvqtgkoiyMdrxJUXCcOOwd7kIXi
vIvnEddm9fzwMI5wXnNpB1F7O9AS4DdrX/qAPmWeUqatz3V4utujh042MamKSLUBona0Mi83zO1f
zsQvgn6+HUOCP47brMc93P3m02Wergp482nOM/vNA+aoGypvW1zc3ffa7clkrAy6Y2O/7SR6ifxN
oJ+ANx0l9s8XmutsU138n2xjk9pejCJlZQ+vP0hLEIKCxiZ4iz5mzDyNEf6XS4lwZQUQ3gLUFd3e
hb5mToBa2UdA1O0cHF44F1/bVtRuxg6j+61GHVdNyMbFLJ3pl9F+zjGSk45IY3N6wAyBy7ulq/vs
z6E43V2UNT91u8U4eFg9HN4x50kEf688ZYbW0Az9I+edHpArXdnghUHKGzNYKd7t9PDG9QNCOKSr
kKhPDof+U50md+PomgQ4qAerPmJ45tau4bx9Sp+SM/CXbqMxOLVG14jEh92uY4IMwMaOcF2HxRIe
iFNS8p5P4NceBGJ4hOCsUWJGCRAwmEt5TXWdBwO7Jno79GJ4rCclv9Q+pdFz1s+gEzrxbn6mxqH3
JHCid5ou0kgPEHEMxlm+aGdpcHMexy3ihDVaf1C4Awsn9DPcHTnoZ/FSsSYodEXoSD5TM6wWwv62
QAayQZ/dE85oYnvm8pzNKP9sJFQDwPXw9BH+dEfkd9VAp6WpvqH9J+iY/1YMq880rLIjnMGbI66K
ovxncZBncP290v6Il6QiYO8inWuOCqRBfFVno9PPUHvFc9VFbwXM9tMzvkB0Ra/vNqzcNKpPjd+5
ip+EcEZo40e79n8BzpKoTKd+u3v0YgpOaWTBWfbWc22KqDp3X+MMtLc4/Sto8+h1NhIC8rjNEUfj
Sugw4UzQtmhNMgF9nK8jmQp39nsor0S8aigQeW/qN8Efd9/XPYLls+bc+BoIb2ETE7SsEIgJbZ/M
oVPNoJrA3m+vX4ToeQEKSzqeFC17YtUv74A3Q9l7jvQiJtIRhESeVHg+z3X3s+fH5sAe+7c2TPE+
rpz+e+Qweuh/U3DUDoVTBXIouwne8tRgmxvLLrecfxPt7v57QYMMZN7uQzFUF/BO3ean+Gnfpudl
op4yQ6R2YV1TkQRzG6v66TlP4QuW833OQy3aTxIkiP/5aB+VU7948qZMftRk648HYkTOcPXHmTxr
PSAWEQ8H0MOHT6kjL+NjQ7gpL1CRz2KAPm8ozBHEXEprayEsjEO6yKMGCR1yeLI3vYqbPFJqQIqx
P4Y5vQxEo73G0eghqvQoh+I1gGnvOt8z/XV62ubRG1zidziVpsdV78fh4Kygv/CvoCc/BrRNqRG4
wCJCmvqK0P/6lvbhcaQI/qXn9bZUdgTySON3C3teMNLO8dO0V/stsxpO8roXyECAR33gHzbUXw5u
nvnE6eA792YLywlgWJj+9HaiH+9N9Xi3QuYQFCKxx/SeYXMcWUm9FQH6mg9f4D6CUZ3zTM7hHrrf
ZAp6XKLxd07/d3N66m0mrYSJq2NKvrpBX0IhCJp2DV8CsIsjYhlqfwLC9N9Kngxip6M4pGuYpHfy
gbwYVii8Op2H97bncq2ZtjUrvEvr0kGdqZ+82NUGO3hE5Ur0m16EocdSnirfXxUn+AFT+NTTycbR
a/YKyqjj+g0rqCMxv5b8TGW0Yam7kBChB7joQ0qhjWDuDFfykuwtmIwvVlnQNxBjhn+f+i8gjB7V
5eMn4TEgN79NHFLsRvbXdbqEPongqBUx6Mhd4b2ePwncN29/glNmc6AUc4Q25lY+NNQw30KzfTo0
4p646lxEm5wxQI2aKNAzXiQqBNvCe3ugm0zC4HmNWOzPrMwpXa4wNPJ+roByRbwYUcCQVaILIUrw
2QhCyM/4BfeaAIB8gmO40sYKxQDKnmzHPLcqXKGzsWcHUCzEwDhcTymRdIqdIz3JDBLNlxiIq9ca
dpdA07LVt38Mce48frV3L1CpJbgZ75p7o6bQNmlgEBB9rqVPsFlLa4UhSLNgKkKwSijee7RvX37r
iTudAoKsPQUUxW5NUp8IJMD5nUEMNXGbgEudEcjpO7TK/ob0w18JN//0RCLWOIPcQt8VZuf691vw
TSqrKWX1k/9E+S66si/68XrqUKswox0StuUCks/v7fPl3XbQYZ0HpJt83ruv3+pT4/njPXl/Ezcw
eOFGPSMF7tLjuNJtlsHOGwmS+9cu+sU96mb5Z3MaUGp37geTjyNh6ZiL9IT36h/fy+AAk96lcHxS
Uur+w5kebaTTeOKBE3PU5i61Z/S49HcB9P9vlNdpmSXedyN4nCDWrKfTva3MtUS3Y4bKD2p/U0tH
l7nV56Td3N62YR5ke0AmiNLenDGqnG+UGHwzTN5BUKCN8/PvZ9GgdP5VPIXJvilNEq2GDvTnnyQg
pFEpTEPUi1D9GBmunbHwNu9eOdc9VKEXo1Ps71jcuNDdyy2DGoaLTzK84OazbnD2tDEL1Vzx4jgW
8aknUSJALhL5KOcpJoGHcPdsIAkOgnQbunofPE2AB1C2Ys3GKIcpM6ka50fSM20TMkBYwUi+ho1H
IC9FfcqKgOtu9fKlevWIaDqPV/r+AgWdINhNTrd880nViEQoTSDPM6/hi9kEiYd8cRa9y01hO+c2
lylFK1ERAOQAOnDI1oZbXnrKmIlPljvPecMrfn3TdxqHwWaNV0YORVxLXDR5Vnw7H8EEzc9zvllF
9vm6s3xAM8w4gmvufr1m6dR8l0wix5XmQwHkiIN0jew47HZ6OEYsFA2Ps3mMP3sbdXu34R2b/N48
dFfFWSJ46EiFudMTOHRP2WiusRBF52mgUncQhvNQ7kArat8vzene856kwgz9i+4K6kqKH+8nHV+3
YJ/Wn9Aw8tLD8xPBv3Pv9Z/qL6P7zZ1xe77pDs/MMX/Nk/CmeuInqlcQddx4ltm7Zn5Hn5VKVaJK
pU7PgbGsBOZGwy5DAcHWlRXzU+VBD/79mmuXdC1gDDKXLnHUXMx3kyLy6SsBWEwUPWAVoi7OsJ7m
031Ol7Rj0ngADNOFjCDdCsQg7QXUbwazIICd1m+Z2yCAAUSCAZe9yRhSts6FToVMeogD4+uGbDkR
4GUxB3l4Q+nWMtV1qzi93z/t269Otqtgf+aASr3Cp8fN7A3v2ert6xocVMhDU+iQptczc+rlzWWA
+QzyCA8T0emZjGcg/BmFUcMzk8GXiO6g8McfEBpgcHkBWmdD6CjsLz7Fhad0vWMFgLPKN3+zSKkA
klYCu2FPZjiN5vzo1TuJmftKn2lfVWRQf3+3iPxhjTN9lJbMOidhwaw+A0bsPiL1JB+13G/REPOQ
E7h+PkSfwbaXzeiw3BdbCeEz7RiCZ8xEE08K6x/zfeByIJ5TLK9HbZWwBxKWpq0xb3aMgDgDXrU9
q+7tFraS35l+crRER3+XmYK63fwVIoLs1PY5d+iY+JpI3E7lSrbG04YZcUjQpp2lnvkBJu2avxJZ
bJx1vrLPI5Nml7fnYhDzRVpI5PMv8WbNzkGaNNHXuCop4WVw7/pcWzMjURGFsdYTA3P58lk0oPAO
cWILS4YOEOr0R0qzO9J8YqBg21/0WM6h+ErsDWpYEh6KTCkZ/QISctUlIwK727Rb+aiy+JlqoZMU
dWjME6c4v1PpZcjiO3d0MxhrXqZQk0aUYnsz6BZNSeva/cFH41SDw1SuoZDxLtf+HzksglTzMe3D
KJD+aHZk77lD1dBjBR+gyHKhgY0ZJB1Qnt+r1QKaymMvsxFa5wILuftMwdomYyAvm3Pcr5Z3WOZn
zZfhuG/Q2brgFWHRq+7v25GB8n5qpCd7zBPWEi7vMKLOAkoT2awRoHuEBtF0sKU5QvbTPRjb7wPG
ju/oztAZl/bt3PnUtcyu0jXia5hTpJvxNGaO4t8OCa83sxYGkzRLzAaHkHi5smSo6gw5aJ88xhM1
OAsXVCBE7KeHZZZ9PXbjQmHc6D9/hhDXUP9wgLLXMfVniePAnZ0aNmk/XSzpkFAKVt7Py74gbz9n
OGJLhwNCwd9yNC17ho3GptLCoZwXP/exQPwBuNxEWHT6Slj52Tyl/cUsg//MSyASVK4zLSzDAkUC
Bgyg3udxZK2uR2FX7JVQuJQzloo7gPQvzoElRGjxljy5FjwJ8umxEAk7PxpDPZU9BMj/aPSahT6r
V+2Os8jChG0mwcRg3ZVWXFOVWeP0cM/yzJsOMsX5Yt4vxyWHhkS/DWqhgs3ltUwrkKbZqfqTsrJz
i4N6oil1J1vN88BG4+olHthlZvhYKNgGt7XBGu0amrP71GVaa3V25QZIpn1bt8tsm1/Z6TC42k+W
rbzQhSvsaodHgYkEb67TnxsPKRUCkIzJXeHowSGaNmSEXTs9C5fEi5LgZzdNUycRFQZAbrkST90B
Kk4X3Ve30jFnLItYkIWoHPU/NZ5woTWvGRmz3fOnxeUQZh8CHgXlNvnJ9wLh/774Yr+6pi6DSmab
gWAn23L5uohL0QMHKU918IJ8wgUhyfDMyjNz+VrfFvJsWLS75jv/xspTIATfaYjvSPYrUeeS2UkJ
7xL3ZcfjzlosjqqLtroKYbVXPX2jrYzVuMH1NSzm1bwJLS7mdfvq3Gftws6qffYWIsuxAElbrLqP
mK5FoMWLkMl+iPyHh0UagwuF54AWkFqLja2wHLz7Jt/h7YS2iTHTZiwZPIYpHvZRxBp/8Po1Ztc5
ZwbLvvnJPc15UTKOh0m8Ro1ql8xefbauxrdRj/ZGaGxne1YJMzlkTWQrs1tJ4Ze8MwphipW75C6G
LjuUVUmCd/xoEKmlAGbKGqXHIuCAZ5Bk+e4wKeCms3D2Pl/L5pijnwP6f1fNcq86wvtAAJUtx/QJ
fT9Vm8WOM7LRG9iXAdvUL3ltbNnDsDFEtMdlI0A7PC2soX6taapX7UExHe03XiPxFtB4DgHDnoh2
CcjeSAZVXYXEC1k2XyQIRRxEM8zeUaKRyNnL6xrpGD13kn11LLYxU4F75pVf6rzk+mnMhIqjdHqf
5jekTmhvJWHuI2dWzmKM/LR7hBpZ48UAajEFBnpEu3yAJTV4HiaHCGVB7ocFkfn3AKEq7fJc9oGs
znLqBjOOrmSTpRwAGz1RfoYyucUj5xF2M/uDRWwgsbdNKVLrFUwcnjNZxoOdNx2XJTphmjo0GX18
2Vn5P4NryBZyqskSj+NajT15cST93Ql16495UUei/p5cpsRB6Jg0rHBgCg0GZoXN0a8/eLHajrye
1iHUDQmAK22EoMJ75k29THVuO2JVTCi43LdtYITxCVGsaSLgl6vbI1TYS/q8k6xLDdoGgL9bpMcK
PAAQ+6Fd9lNiz7oDhj4DecEf3gMKpQSVvpZx4Ix4wUfWI+K5pifgHXuRf4B8Q2x6JtIR0/ibCYum
SP0eI3d3QAMILVOenMdJb1FIXl7bc44eRIdfG5QlHjJQ2skmeRwE6e3xf7g7s+bU0axZ/5dzfejQ
PFycGzRLzGAwvlEYY0sghGYB+vXn0a7o6Bo6quK7/aJ3U3uwsdDwvmtl5so8PrfYzRTa9LYzftT3
FjzB2Cis4oDUc5h9j6We3nsy16bsbd7t40pTC/fBXYL+AZuB2tfsS1C9Xw8MNhpB4TVW7HHVqFpu
B/15qmo1eNUlEb17eTJtDvlJXDUndtbQ9JtQXk12j0M9x77YS3bjfZ5Y+RZ4KH2Fgk5qUfNe+JnP
ZaQiZBjzPcbz4zElS2D4Jl90RWldrh9bHKx6wNDXlKhDONlqyojPZgiToHLJyum99lMI2M8iYQXL
evFQaMwfi+pDWSVv9+31nauKJyCGgCjRVbQOX/nbrYmel2XVmLOicDuccajfX1ZOzfllzgFKseHa
0uKFoBSvnfpTuXjM7m93J75Z+ryOsm9zYxxf2FAhwPt+vBGqus8W3MpI6KcfQ+NTKJrbhhZkC/zU
zhSeyuDZrS6sDABiD+oLfYNbWHzEUI4CYF18jHqcHb4q1nFxnVa0pSwR45P5mkng9OHY9mZkzIA/
x8vxj1qExVRvSaiTSau0rUnIn2qK5IX6M6C+I+nOnEtkLmK7bxOY9UyZ28TrznlN1j0KFjmoofdJ
jIp9Pj+WlEgh48tiaCh5b+9D992eymjV9MD+xdXTgjgYS/sizByeYl9ZXU+tHCTftWhd5mVk2MZ1
atgqtPXhQV0wJ6nUFWfsdNrUXI81OcsYNkWOEqCdQJDy9vomRJWSQF/EQcfQ3slYYf831/0i7Bkc
cNN3ZAvek6BVPRpzZtpVsXgGGhZJHIZ8MuEXctQQthmVO+oUyNYqpAJBI9VGWNqNKVN9gAoFsBrx
Qw2ykO4zi8K4LGyNH1UuoacsBsFKi7MYCI/p008+KAQsYfsMnyESAcz3LK5zINLVaCvQZ+Ad9xnV
3GejaQESjvntcJlzUZMQL0XkQ29MJufejdC0u03u0UyN1AP+VNS1xGg6oyhl1FWcKO0qUkhzrfnu
bpvXuer8O1PVEEhUV9d5b+J4M5RRL2GGbcN4cDukQ6icrqEA2p6G+sMCivJwRFulxgzGKTiPM9Yo
FcB1zNXFfiPE131xuOHdK0SLZIERxO10TH0CVN/t0+vFSB2ZWW4o/7bGWI1lTqfeX7xcAaT3/nCM
EQvE5WeafvBIwoN9CwfhAPRbWKG4B//ZmJDuSmPxS395N2cA7be1wx2mFt3suBGPPN1rC/TlPcZ/
At99rJxPjNuIeA2LSF3pRzmQNuoR0tpvv19RrGPWFl+5TFbCUnoa44Jq3TLYmEp+Am4rtGorftAj
UNxX0Fo/599kSixi4DlySOItbHTsbGUQvMb5xQWqZ/B14ipNeEGMlaMKnHQFD20eY4cfvjL0qdgH
ENAuB75iE98awAnKNP2+f+uBHrD4x5vMbpY/Aqc8WyaAEAaiK3ZPgjz9nEES9slT+XZf87kzRMuc
QPQpZ/Nb8gkx9e7hY0lNYAZkXmWWIEw1nPJYUfIjifewloaf+s/9qHiwx+ClzC7Q+bn1ggYLqcIP
7RaA4Qh8kKh0Succ4bIUI+Baw+ESgL1cQF/G0KTJrHIYsPcwlxnObcu7wU4HD4i4zluOArImfEx/
iInyQWqnPlxCOseI0r+GN6cL3oBHiRLxIFWv3gBYvkFa3Jwm59TDemt9HVnwWLBwxdt10/1H4r/o
HTsQCzR1EBVQICJuMiHvCvu5wao3Eir3frfAFYErJUINY85vBWCe2EokUaZx803BhEeOgthnOJbz
diHC6nH+Rsc7dsxl4ysLMQC1KriGii9E1XICyDoWw739tDEXReDjavtTYU02+HlmDmKbDEKmtwvO
zsVtiRYE7lXtd1yfRVcK0yBDVMJCBQWeexVI5Wv62kiLxq8iaT6KJp5Hov1m5ayHWZUWJAX0KCHu
eLNNxeMI0UCYbGQZHZAlrwgOde67hlWO01s4Dz5P4WLXaGzyA3Qw9BiA81Q99kfd5h8j1S722hq5
Cxc0W6IqB5fCqPcdGCVoAWNFXh9QGsIPnceUZ3Y68RXAowmkubmD2qic3o1u88Zvj81hjBDUt5U/
drKQRFug39bej+msYyh3tif0JupgnS4LdVmVDiiXrR5l3CZwU8K1yVzjBmXQbaPxGK9DHsELWRJv
Pv5p5I7QfsAP0eCOWDolLAsQUtqP59tl2Xuj3GQE3chChtIevwGUFyoQ4NtXATk5Vc5IAOXbYX7z
fx6UHAgKMSu8UtU/v8dQx3qjhoK7QOFTRfHmZk2OODUEz2M9KmVqUGJI9uGozLtQZsgWmv2MIjys
eQLH9N/7+jU9j75UV0ub73nGl2OCG5fwNALjPDQMZEVmUBg8e6hAiSTwgceR22LddTlws7/WTVS7
jN1x9NyUBO5GyTsZxZgpWLUHl3ObYwBp46q51Fkw9tWZsA03xzEslKJyThWNBSnqjRGInyeVVd9c
Aw47td/vMwa7n8vxbifECQRzZOb0mcgY39UXOG/cG3yBLdDVMszGrPQ09swlWJoyB28BA2UOQIXv
MH+JQvAMfmPhyFlMNReLyxsLQ421oIf3JXADro93jBRhJmqb+xZtbmc9QXFeXh7lp8St33iSSsBd
EIugXHSjp+ewVfC/NCA2SF17e0TZUvInwSO6S2PgsnZgLe2h9PvpdIQxllrxmXmUwUCIH9oumaP2
dFGlrUR3nEpAn4lmctqRF49WrA3TO4aRsscmGrvixjiXpwkVY+eBJxAFnoXPaEA7jMMekYEjMAxr
vgZiEf3JAvvfVevfFU8Jjkcy2BFRbvt1vlJDOTQADL+Erfnx3HSKA6zoXk/yPD3dTzrYZhIAqIWX
Xe8Yy8mHzLOQWh3uo9Chy+ca43+m2XwKgmm1zpzCi1ft6elf3evDpUlJ1n2EcSBYirLUZm04SniT
6Y5oK0gROuCKhvmGjgVg2MQgeR4Hl5BzIDmpjYjxdijeNWqZ1zF2pe3kg6+2dCehzx/dibhwMKFH
Up2tNroBjaJ+nW4Sj+HIL3QHugUuUK1/6bpQSlzd3NOx0eBQBivd0KVwNzjIFDUo4muwwwqTGGWF
bzyIVreSrdsCW8D3i6VuOjf1JXR4xlQMFYb4eILwSNyWPq0lOoOHfXz5C65iedLQf6Y/Qjn9mn2y
8lYc4xGjmw4MCbxrhL6fyLSINtwY4KTTzqMEAnaIsIa3ricO0tYKNKjjGdN4TGMQIXv2hcxjXh+u
Wy0AO/1I6J08qs+eLzIdYu5dElklnoClPpebKYwi++W29UieZniSI+Bas8Kw7IjBfn37uHu5XYfA
kAzaufFmWEGh1d/Y+gasNeyfolUE3Uxxi3MPzwJFuL2imGiCcS9lRQHZD0amG/iYJ1k9TmwGSELW
HFhrCDir3+cBAdLEQEyfOOnC2dw2cJlcecZRAiUQ1WlCW4EuFy0jFpHYs804+l9C/BEhnlBdWhdf
RDgt2p03qglVwAU5hPT9RGK5rVW3uaAOF2tWWrRLE+hiD8O6HvQADziYCNGmU6eLVpaM3a8RlJiI
vGfdF6b7n/q6kQi4Fn/Un7HWwaFb/6y2D9b/DyO6rw2fJq18BSin5kak769gV7a6L3EKGpGCjUCK
NhDbtP+ehHCn9YIGfWzt0a6iZNjp7NOoColwSwdnzHdPzNzuulC8e02ST5tslj5x/gdEUZawHzvT
u+w4SwCNiivigjQl3eC9mqE6yY+DwxShgAoJSh/7yjU/+DMlq5J8Df7qJXFdSWewtYZWP1BvaCLW
uMT6pVfqCLem25x9MIaQJbLD/aH4W8fOA/aabZrjCTJlnhehlM2VbK7RBdy5qJqHj80MipGhSq7u
yKHD6aIfG6l3L/UynlAsmp9Uw2NkeUqIJAI7OFYPe13q3vQNW8gLUoPnVD+ycj65QdY5W5sGq50R
fYl5tB6YzxCdKLO636NHbhHd3/TV5AyUc3j5mEZj+3QU5y2O6fzkNOzoWoCAYMLGQ+r84ZifKAhC
JDmb5lN3y93zGbUBmrv1Zf14S/EN2t5s8VCFCh1NN6cX/C7om1JrhEBLWq0XcG28zxPeAF08GuoM
yXzyyeIBbEixTSYEW/CsZrkX7eQ21nfclhWe8ivaqHX1htEsz+EouXothLliXVfFgAD7VC4fHlcM
Vo937oF5BSiIysvWY4diTjuwU4ACRKELJISaJ8MUXFBuPahmaNd/ycQwrKU+YXG1kZEB7kCBSx5s
GAXAfvwKxnTpJ8CufXWnLPYv3q2KuBjQxVbmK9Ye9clj+p7Bv1GHW0zAvFN7QI+jfah+elf4gKtG
GYxdchUJRbi/vlyA811zeuC1OW6lxht1lAPFxvGNip6c4Z7ApEwq4StTirt181NeENhICO5mk6/e
bhxzRycU8rcSN1AMvzkSDdy4K1QtYYMqA0Gaw5lE5dOPokfewyn25YzMZv4SBSNtHNpvHGKJ125Y
la+rE63n1EAVGSZsX+ws0SUCzSgWJREMbuf0M5GY49s2SYLMQYB3lFFz6NveBr5llj6onGRRQvgj
PTbP6u5Cii0cvDmSAYdu3q5A02V0BiUga7JPTjVDC0ZO/nj/pYNolTudy3LedsuLizU0vx6YOqrV
LwNx+hbmBLb1b0oS3VbPd67PHKOxO40Bde3EjZ37nLrqssVbfVXa0Pft6NjK72B9sIuEQpsVDmGB
FGMgp67wnrRO/6PCBMaw3Ujv2XlUp/bbiFeHqYIvTM1kr8O4xTK26UL2CKqSP7AmSILXF2PV021i
U6k0J2mTu9ubNbJLY2GHuxiVPWv8vIuQ0d4/7vSDF5fmd0dyoNt6E5uAYPcaKpHCDATCIABMnI01
/74eiyIMxIB7WWfArd5Y4gGKXXYlAx9z5QSv7ZXVRz7al49/MpyWmzrCzBbmFne0KniENbMxy1Gn
OvYOjQOjlb2Wt6DZQ+AhZDC/gB7RSEP1AbstkUk4KmXUTiASIfnRGB9gEufOqzKHT+T2mfhoHRaX
U3+sDtdvBDBwbdcdsCcK6odPaY6PtUGX4k92ytxADlBSzVKYO3Bn6KhdddV/01giVprmmxvvByyH
/I7zRL833ueao8x19rlkG1tY3hKmRiUMwufdGScrHIWGywaHtrV1yfKFbGSNCbo6vgFt0c1j5YV6
Ns98XXfQA9jnh9cDAsj0LtqG6ETgzB06oVFwJL63rj67nJoDjVqgjFhqgQq4J4Ze8WDf4ajvjv4u
2tmm2dOdz0/Ee9M9Xa21TNm/GCXpBlLOi9t/j1LTUc5Z8OShLpG/aMRwwwG/3Q9LeUe9rNiVPyDK
imGtT41/uS55E5zNrnMdWh+3h7DJrARS6KwcEBs5SYleTSpDdhDuFskW+Kit9WA3nqxq77FDEQWe
emE3PBVLlBqfhcs2dSy9YpuGahKiwNA4CdEkqOneA1nEBxaZCFL3jpxx+r41J8GwCmdAnony1tg0
p9+6wqL5h/AO5a+6DWwYGdfGOUxQVeay/zhDODQP5S5h++dHqL334+6ByIDiyql3EjBaxCTPtI0A
8KTVLSoglXgsdYSHOzlUPWm5QKv0RLWC5X76QbFsVYyS7QxHHnshYfpJbg76UcG9/lMgzF8HMv94
3MyL/n72UbqUXT556jdfWJczSGVH93eQ4d8xPIRxBNlHP9Dh+f+m+SWC+O5AAuo/xeBIo6jl9zam
mNX84eT9aQDTSNthEMvJzR/BeulHzC3hM2MPhv4v6GY9qIsjdtDvBoWpg93/a4e32M35+Xv1DQY4
/3Acf7JTHaqiT8QW05JRSkuVts0dIg0ZaZNYy7P1uHFoHn27c/l8OLHXB3CkcJHVJyoI/Uv4GW6u
8FNCfdZB8Sk4Od4j025xX4F+KsgcxukyT/XLyr7GLoisz1ykKznCyBgbXs0uyRiFGqTBZU9UkidE
6nftET0BQOhnX1qUsLusEcUw1Om/sHWBFwYJsgbJIXo2/1CUaSdHkyJI9FUJuv8mz16fWA1CJwor
rKGWI3VRvekseMg+0Eh6aIUZQn8bvdoZCp/q1N5Lw9fcbIXEye0RFTDfRKotkjAVoO1GBSUJ0+sa
A5t6DiUWZiLO2bdv6j72xCSCTgleYYnkPrNlR8H8Grz1XJxfu3Y9YY85pM6ZsiMF1J6qs8zHmxsF
3ihiR6X5PFcYzE+rDSJf64zPB0k0lMYPaEPU/kg2HyzEZ0Ck6GUfktl92m/U+wheEjG+MGl4992u
Dhtj2iG0Dm8faWJNmAwMW2yURfrD9Q87w+IFJSXN4YEpwcR3+b0b59Qw5o+H8VI3vW1k7Ka2yf6F
7CiLMHtHUWOwkA2UhxnLWEQkmIok5mDCO+OeofhFFjVean0UKCwYCUNQd6G9ZFLlZ32HUJdnuNJI
NIbJdIkt4zArd61i3ekVMMt7TfnFJwNpqL85FUBI3X4Cr9lbzaLYcKDktQWMkRqkGszKrXwA7nYM
WrDN/XDBMfL45LCRQcu+dCxpWJmfSry7L2McHqEGsuTNsGGszJcPV1dAvd1Ek4Uy0rrNtKNeZtpl
bizVsAmEWYrQrZ4jCgdCeMyMEZelLbK6Le3R7OYbfrO9U0q+gHheu+yr3gwjiQqC9TM4Eqbn901h
39Zc9SD5kqhophEC3/GWsIx5dkpnwCfSJRC3PfLlyq5dZVGQSMEKN++5RsxureBy1dq9sOzcyR0h
ZO38XDy2Y6iKO/GKANVMq9tP6O/3dj+Zx8v467lPN099HOhtG7fKXSKPIJakWRyJbxBixFICSiZb
YYpwsKF3js8oZKe0TtZ1vpWtCe/o1DxD3ig/BJFZCdO3pMF8vLVuiOhJn8Pt3lNcYVeMaAyb+C0k
uLj32JW+sG8bkX3CU3h4AhNEH5NYR3bMn6enEMMytpXY3YxwurnvtmPG/fO7/77N2Y2WFVNX5nTf
MJNVsowEgnVKIbuskapovDuHy/8Mr0GgkK4en1rYzqqfYj/iCR7F54FjQabaw7aZPJ/rjCPWXGhX
GrJJcAU/jjcSIP9hrBuaVfJVs6BkGRoikwzP6W2uUCfYf7+C6v91IceoZPQXk7E2+NNC3mY3Rc2L
JPcfVhmI6DD3D/atHeoZoXFbpjQAtSuaDHoViwLIpW4dpTxL1f9Q6GzG0YNdy2gPPv3B66gxECid
H+4YStLTybOfz7DAsYzgyhx37XPbl4jcfg2N091C/pQANu0cP/jHNkXZZLA6XcOGZJUuqpDhl//w
ec2/Ogewcf3u8/7JN0UoJLK+H2xc0bxe6iAwI6LGinR8nsnlWyW1JTEJ3QaiGzMfjg5t+nGJPga3
ZpBZ28chcjjVxfFnTRj12twQyLNW561m1zfI2wUgezsFr/RyN7wv6oXs9B5Tdw5cmgTmAYjERAtO
TAPphfOxsFcttMYMrRmbUfgc8O5lUM9MEFIvWfTuyzNnIlXQ5Cj5nJtGnIqfZYhD+KwD0xmX2dcB
ffPf3xPify+NfneSRg+5r8/N5Z6MeZr/V0ovdaH2lEbydlwN0BhecegaLE4UN/NgG5gmDeEdu/wM
A2JLUG2JQDPg4cJqMk8BrgJK/G6+B2OafRRvuQcUMpVmgj3K12/sQsoBuWzq8cxFFYqMD81gUniq
zBrKvlFNMj7dcH91pAUj9Sg5jVcv2X8cxBOFVW6vLhTo4CEJYdD0iaFAHeVvDBU/fSW4AVbRuYGe
JAgxvy/oL/wbgfNTfvQ4H1nT34zDQRYfzyGzaVUQgyBQkpqBtkiWVO8Z9yTahZ/UVyClmaeoLYYP
x9EF+llEcx+sXsx+svZjL0UbMcLOY75A7EBY8BwDhHAXzJPPV5gcKmDh2+QfL9Ffbfz+cB9rf7Ll
kNPJ7WGO97E6/UCe1XJzrHFxs8BX8zVR8UcjrPaxN7BnI9OwsQ5IbVSci2b2heTCum+RayGsGNGC
m2UeGS4E6wdAmZZH1VUASQE4mD2UvJT5VoaBT5BgLPwQIcxuTHzBMr96VL0wYat9TFM1WbH/zy9f
foQxXFCtW3YTYhnoER1ugCd/uLn5PF+nbgOE416cx9vFmWxS/C/4KxYf/5Ccb9PKNh3ENO7MCFaq
dyS05xq0i2MeiGMXPD2YVNXpQrHxarNh6yceY9s3wxadK58A9AuHtzXiJjitC/flYN/e4CiQJtdv
kKXBSK/9w7PyXzLE/3ghcIP6/bPSZVkiyiIXov6i8OWUIk9lNLQNQCWurG6c/gfaCAzwUqSu81vs
dm8lz0VYI35j9N2r+ToaeR5luo5h+vjsFvGP9JNaNQjTdx9dWEeLm0vqhBUD+upR8TH4qAmxSiB9
xc8Gxwgv/vMMSCoSSrV47vptvpHBUCHTZTvZiICmdxv2DmgE54MkfI7fjoXByJNDzstzISAmEd1/
caxDMobWzDaD4dbwwCxowKzmWg7lH6b6wuyooQjzNL+nDEQxXCInAruGOOZBUUN1ravTuzbNAdr8
1zaNUhTq+yeaBO9l+O0iR1oxbvGEmXwjOHOh23tEFXMGg0/NqTrFeLlCaBmOPv34UBmdfM4M1GEj
NuQwkwVtPn8pQfnWf58vn+fqgF8s2S+AGJfly6/clw19YZde5+uo/4vl8Aa+Ag4FMP33l10fr+pf
+p//rJDa2KT9boVsDfGmSAorJHrF7lNydjh9O2Sj1kHH1IJTE5L2MUpswb4slF8AZ1gM+NXcfKeC
ZvUcZQqjBOXxdfdRoQiM1Lef8AwX6wiTEJqeNkVtrdmoTZGkKO+JZbjM3zvFmdCuN/27HUedqbqR
JvABJcCQ+B/6Y+m/7gK6qMmSKOuEQ0t/2ioruUkNOb+jtUFGVMlH8UUkBcbopp89Nv1thondoyG/
zm0Jfx9FiYiWkC/2U/Or+byuFO1JOYViiyf3oaILNMnga0ieyL/1TTInF6b+1GSL8RGe5tJhkJJn
W6NL4IanqjAXoxjkW12gcgR7c/MQc0RbOHL6rFMLcMfuyHzhPXi2nNosB6aCy7ah70C+FFoWnzvQ
h3M/ld/n+QB//aKFmqGWDlndqMhKxD4zfB6MzcNHdvGKtEPL9IMIkVqPsDvjU6KV7K7gACPBNFPn
vIL65o56iIOvFcwPJShxh59PimpAdqC7z54BK8piYC9yzuZoJWxCHGcM+0+4LRloGrUF8aJkSKk6
vq0RPwDrpuvrN1jigWF3aNL8YLKma+NMlITEgP2WyXMWZkcG5+ldBumJ0CIhkAF21jm8WSGL1WCU
b4CNswLb0Ji2dgJmf86lU7e9QIbX1Jn5FyDYVPm6+XfnOIocC7f80Hz9U5jdDZuxsdSHrqgXRTDO
yZrsqAKqzYaHmoo4KovZ3z9Bv+CV/zxBhoIPuyKYlGKCQvFJssofnyDlWjal8GTd1Oa4OU51JtT2
6UGV52AsjBCna/bSFvHe4dfP/V/qOSYQkGOYhkD+Br9jEfobY3tiPHhC/+g59pfv/7fnmPEvDL1k
RVPZvLA1+71LsfEvHnrTJIvelFTdEKX/2BuShYN3vWwY4q8cER3o6d+mY5iYaapichCkGoyuiP8T
l2Ji5/+yvv7h0OU/lTdGrSkpXoqtX9WiYj96hMwK4A46176KV8OEakR5UV41qmKbFToj8YE6+3pH
bH9r+nVV3HfFRJmBU9FxJMkqq7StNkHQKggItCuJCaebSE91EzVLaQ18/ahG8jbKkCFmZsrsUVOG
w9C4JZ4xOkOdSjSgNqLSrXIj6FRh3jzx33v9ZNdtSdKZlmhWhkFsKYCG64wQNFfCx+2HGs/UyZjT
kzl9InsTjNSvjRRoxdd1UsIGFMl7f31ue/nhqXiCpleUSKYjgRQXICtXsiHuwtNNhnT7wki1i1sv
iWFdLoNnJMteFTYmoP9dlRXnEl8XL7X/HjqTKGRiJfUkqp65o79Wjwl+Sqpm3/VboLzo+LXGvly6
Vd83+za5fBe6l+ETUt9h6ic4nlwx8rgzkCkA5VX5c6E8T7e7Ma9KiorOoJd9XRYZRsDThr4/i2vE
iMkcp2UXO1jDKp9Xp226maZKTlvguNyqrkCDd5VOsvhiJaNYQb04NAz2DB9G34Slab7JZCTLZOEq
MctYXgluIYrh41lttfSybwqBIBUQqAumhjflHqmmhvZYnj2UB8xEeySD+YFr8/O7kaHC0672Cxk0
6XJ9n1xS+6W/nO66quMwLgdbTlFUx2AY+WsqvyYM0FRrs4sdobzN48GEjUWy2hT05TGUXNI7Oonz
couiqsJ2Jxk5sqOBz6tUkx74ageJaGDh+6pAHJhcm85kFImM6jJXo6sueSWBmS3dX9scNXPylk/u
jtSBk7WJJNlY/y2f6T24cLGLF1MTmfDVZs22Ha6Q97ES9DekYIp+j8zcH8QOPhaj3fwlRoJBMmlv
WpUquaL+kePp37Z4JVQGKaQEojYMWfblykTndx9SG5tBRiMGQqPLu5VI3azFsDgbFMa7akvVJtFz
wCC31Zkyrfw+eeAkjIxUlMGUCuIFL0i1tV0pMZs8BiWnMsOD+QFzTzfBDeBKqXvJlJWE/l1+5WGD
KXIyCqULfClvSJ1e2dczh0R5UCNRz9Uq0m2+cZsl8rp8YO55wXlFIUwYpPM5yVYvmj4zJzDlCe1V
DotJw+wHqFkG9fTQIJJiZmYLZh0lBnYbtJgPPcHEojS9NstR85iqI4yIhQBfWJpBK6eLxHy6eU9o
8RNILUGooguGq7VVxmlqGWFinqKdsNNdG8KFa1+6C9GdaAZuU0QR1OukGhABK4WxKFsCyUStPIsJ
LNWQpqk33SKbwMlvk9VDZ8K5QgmM6WfDbHSnoJulIxAGrKQE0qRRfd/E6mwmfRY+5K/uhatPEQet
ePss1CTivwhQ6RHyJ4VE2kBFVF8VNgFDMRtu/Pi0nt2Tn5r0VaVbmBfKGXC31ERrgfT88no6faZ+
lHcM6Bh9qMi5LofwAjVRmLeofsHWTTY9sGYnP3YyOWLyFcc2vSI7BOVZQ7/2ZJb+yvyYwL34lKxH
XESaQQEUI0sVylAqYfMwanXEou4C6UaL1TJ0WXZBopxTTV3Gz9kkXhYXTKTSYnYTmf0jvnZ4IYOf
lNxrL12wcqEHPMD3rR8807ifyyRzlQKxhp7dd/lEB8mVim1zuTJPhQhKwsw2rw958pobSk7Y59NL
NGMZ83hmGfLxvHK0EuZpMpn3A9X3EAzJ9qIjpWpVrFc1hqjJhr1pz4BUHhxqe0etkYKobw1MgAAF
L1wB8cXVJKWJ6YYoiUF5TTkqGY59lIZjCM9gAK29FQQLFuKiKYeP/K585K99cc28ykx2mLwuRBlX
ksedlq8zD7KazPWkhFm6xCvTvDrPQiDYWwAh4KvaS5Cm567iLGmJEKY37KEnxna4J8Ggs4oiphLe
bwaG2c/oon0XhLcPPR6F/fIp4EuFeFxJu3mSYzOX80mIsr3yxIjy45SCPNxSIleS2/ZKnGZ+XVe9
Ycctznq1yqQeLd3k3ZDDqwbJeb0vzGrMCVHtoXp7TXCDLeAUayazcwbGqtSR8W+RKb0vTqsyvX6l
q+oRPF1mL2H7UL7uLZ19f7dE8UMpnp7G6F877pfws49ZSgTJMJqFtI+3jOXgRdBKHSPayeuPR6uD
Eg3X802Wr5YqvWIn1qWzKsVHZaL7RGNBBFSUsgUQTGwAWYyyXhH/PK0Pu3skTR47dkG2SS6akjL3
1TfeDZvcOEnwIHk+A2VSRrFxnXWshM8+WeFXXlpK3tpK9cDcHXwzw+CoNd8NYj9aAylugz25pFaB
MSG345m+dx0dblk6nTlZmN0VfWtpyS+QKINSXkGjMGEe6CWE4nVfV49AJMvArGQmcgcBRU11vOI1
f8eRAZe54RaJ8equfKoa5odJvmLj8RWwi05288dMeV1nLIq7p/xY8jhxj37K8Xd/caQXHHgdPh61
l6UIUdXK0xmaka+y2zdgJc3Ee9ZoF1tzq3XsGOnxzluxXjyml47dO++HQJFJ/WGLf+pvcQ+FUOI5
9ABla65hBZkwMD4j0sLX5XOuDrmvTFBQTRqgGJHtLUvfzMkdMb1YzUSlXgytEv1vLsgV2hVDNxnz
FyT9H0yADeJ8/lyQ/+X7/12Q6/8yBWzBVYpyRce9Fxz+8d20/+//THT+SSGCBNdaTRYIoKRW/rff
uPIvQZQxKVdkDmjM7/tPQS7/y5TosUgiEQ1FJcXqf1KQK+pfcfM/HvqfeIKL8sLXfDKgqHXciw/h
57wQho/Tynf38ZZ/9MsHLiW0jlNB2dXN2ii/J9pZbbBTwoxkklLFEIpQS+RckpccAHSBMNYNERfT
mP0D+VXjMtyZERveW0NCnANWSW4yIbEtlBoXewMD6pD0oot1xaYJFWg3q7VzzUjzLVTuDqoh6fkJ
hCbsm8QtERFqrmDYl+b80FzV8AvDFsRARbpokkRnX5hWir1rEn2YAKA4Nvq1Algm8P3SnEnvBVai
WKYurmcE58PM+KH0BVQbXObLRWBn3FVZZiB2MM7ow6bf1JOlRmwQqxvqMJzB6h2jc135oyuaxWlh
bypzDPwh/pzis6Pb7ryOEDyOdJoyMEGhFS/mteHfkugp2Vq5aCkZZ7o5TeMlzicPGzn9ijOlpiQy
TV/CEowRqrHCGgH8xObwXp+/ZPcZE79Yne7JOejjKVsUrfz58kJR34WtuofOnLy/cBeguzgzbcgn
iX9k05swxXzOubpcCl2aPnNUvc4NkKddc/ZSsBNcnwN4ERiK3ss0l9Gju133aP3DGxjvph+2lF18
aE1ihhqcVnMupL7bwuBMGEnzlcG5KGtKUH7yZSGh5BlEFC7ZxSKnG8VANz8hcEa7M6Znk4N30cc7
hSFub/8hRiORny2gYu7n2CAO8Nd9l1rKfiLZShnJd301VMeuAblcqwBN1TfJ7o9+U+ShANWAckP9
UanDuHa68/1FQM0NIuHixXa/xCz/5WCUi2wo1BsaK5dhrgGs2EXckDgFJqgMouybyq2zd1FbS8v6
h2wrgCpYT5bxZdlYG611pPjtBgtt4vuWUHSQcsEyPHxWR5gPzCYBYdiqhFmv9XCilmoyB1pCrQgK
WlxCMzbFGXnNQ1m1jIPDLRzVhShquNYwkPa8c6eRXT8BYfxRGtyGzPH+6MvPpGfOQdRC9hL94nd9
qEkrXh+xd0MjGJNf7WQXm1eyfXjlb14QSuCLXcirUM+besdrZp4kDLB+vSrmyUCYOv7/t3/kO5Jm
x+uFnymEVMW89/3i3z9MLGYu/g0u6OL3+ZfKb8ZdJFT1lf4cJwgz1U8Zu2UsF+qPvyLHRTv89mW/
fRev429ILvv1XXxjK72n/5+7M9uNG1mz9av0AxwaZASDQTYOzkXOg1Lz6BtCki3O88ynP1+62ijZ
u1CNui1gw6gNV5YylZkR/7DWtwiU1EgQxDN/esm6ijc+dc0hwX6G4QMDIj9FX/MT+5qtOT9YX2cN
UuMYlm25d+0HtojpMeqoXQ9Ddi+mRx5KsFGCcWg+GOWtPZOBQFD5iuz1OLob3IUod+dXRT7AV5Su
BNvuQdsAstka+49/840nteDGU8IUrsvm9G9HUFw0/4G9/4/H/7zxSNiwudBs5suClFmHOdPPG4+E
DVdZDL7+QNt/Dqy1yeXwlKX533kyZnMZ/hxB2QTgMkk0taulIoHR+Sc3nvUXI6hfnrr+bQRVFizM
nbjMd0xcvMUUo2xTiuFRyCGTZecZLAm2Cxknt3GcH8fgYebrHneQivv2fpoCyRkP3dMNPuIpP/ZD
xVnnAw9Jt0WMUW/0VoSodsCqKlSjwwDxpF7HRdPf5U39EbhDvghDMkkL96LNbTL2QmbTfst+3VHG
Ii0z8yIeukspvXtmqch93Qb9joOiP4jojIZ+do9Wq88+kUnt8lY9U0awBWx8kkqdo8QEHdibPmiv
KgOpZohGM/Q3U5yuxzr61pCxESq5djuS0H1xJdMcPJ58tcPhJpjhQ0kOd6cuj2ngG3vb9pHVnDM/
4iFB+1RkT3GPw1K57fcovGpMoFkhTnozXQcWszfdsaAjeXJTRPI5kWctjyOWWm7cAYTSLJx9LItv
VtZdTfl0KVKed2r4ZAN2e+Xlb/0kUIgWM0WCRBNMue2aDItFwzwFx7DvcI2UlLVFgvh4sAO4Nohx
suxEUkjv3LU0LI0qN7Mb34w+0dWUwst/71ecBFOpCJNxbCG1K+y/nzJTUjKp/zxl/ovH/89XnEhq
xsEE4ng2iRS2sDg9/ucrzl+R12qT20Nle05V/1TUqi/IMf8QaZjk850f9fMrzl9Jytk/Q6n/yVfc
dn8Xv/z21PVvG66IXJRS6g50Dxp9ZBh7SIZrMuisdxb9waV7c4a0xXuF17d7Q7iaYe1tDiDGd2f3
HsLis2+RyhZhrrPFWDijvyNybRFeIwG7AM2y8wDJ2MuvaqNZwvqP9nIz/JCVNbcQHlySogGRU6S5
l6BXLzH+KbB4oAPVtxHb2Etx1GiFESrxs4Mr74yKjq5wjwG8Lb//UH5A07tsW0SFibtyPmL14S2s
iH9v27/yoR5fDAvT5nmxVLsfMzZ0gJoH+zRt4dABmhtxxazSaaOGO5/v3QaWJYzQLaWFn60dQunI
5XyEl0K433Z8zh4pRA+SsPoByY69m6uFjc4BaVP7bl1Bt+V3Mqz1vGQf2xo7DxMDWAasioAMAk7F
D2gzO4rX4FJfPIKdwIfnTuuIs7PdKrE8WsBYgrU4taiW301z7549BdfGe9CwC/MxdVbf8vrervCU
ZkxxVzbOt+4iGlHpBNTd2/A6uu3JVdDP6pkisw3XjJjPPC9Kduyh2Uo1AL1am532tDj18rtgj74x
2VwiSGeIxZ+lu4fUlYe8nXPzTMAZ06FxAz1l8WwzSgcSZk2YYMCsbAcmGuF9Ol6niunfwjnL/hgw
Hya67q/jU/mk+IetrO9G50pWB40failYAHrEUVhq5+QhNJyvXrnPGUW/cMq5K2U8eMxrDGo/LHbb
9s1ELIrc/AmT1zbamlguL8U1Rx1GqT3SZDBfBeJBQcvxlOyFx7CJ0N9nk+7Me3Xma9C6TPIrjFeq
uc2S/JqBhn/n3yVlADgkfckeIVZXjyNat6sT6bfb+Rk9bPEqxE2WHjrilRi5QmOa+CzWzLUuLRQH
IS/oMMtdMdxQhT+gZKVKxA8hw4vagNJHvK+Xs+C4MOFx8jLwhHTNOn3Mqhu2/wZ7AGReDFFG7Cgh
eRL6uQnDYzSdjLWjLnTWXhjUv/2L/5I9uCBYGZNurHCJPyt+BFCdF5ehe0YsjIe+3jzpE0Y34nYT
NI2Kmceys1YWbhmsT9NSTUumrAa272AdufuSgTEdG8A2PDvg3ucrOlKnuBpYxdfv5Wum1qolYWkH
2ywyDpNc8nNTutq5XnQkgPCJezfTzWxCMJRo3nmcmJ8b+/uIdiZdBPcYEPEAjJtOP0zBukaKjGeU
NXOk6FuTO8XRwTpXueu0gn/c26SmFC/2BH1kZfC7mcc1RsWx2xphejBASgDXbec12sYcuz1c2H7J
P6uT2x97foVrkp94qQAn6uTQ+Fdjg9YFIQkDXIRaR82+GC97v0O72f2rrzdXuITpuTRL5zjW/6WC
dc4V5a/X2388/uf1ZhHPJLjYbPiPShEH/uf1ZrFftalEPf1XyU0MaljosoClgD0Xtz+vN+cLaU+W
ZTquRorJrfhPrjd5/vm/iFS4KD+/dO83aVJu6N7IhKV3qg8vooDWfEL028DbrvGbD9+Drt7Mnn4d
/fip1/NVlbhP2CW2w5wReAJbQU+sLM2wO2rIG6OWCID7ydmERWUemiwpdnkOWans3gmhW2WJXk8F
g1cQfn4vrxrPWEm7eE6T6aK3gGJLBC89Q5WQxY60N5mDSQ/B71QMF56BJ0sWz2wnj52NpVL4y2jE
zuTZ6zydi1PCV7+cxm3CRTGaBl+Zed20wFxHzLXMmF1J0l2vih27vo10C2MpxnrleETCxq/VzCpk
Po20kxYnCopAs8Pulo3b0pY484LyFJDy6ruPQjMsLtjzRqd8Gu6KMf46ESCZ9sPGKLAnawjQ9Jgt
wXkLYYxvqiJqJ/mIyS1Jk4GtDer8wDYKDGlwGKu6OoZi2vhF/jHMzsFJklPZlieJu8mY5bJunEvZ
Gu0ia/SmF8GtV7awRBq4ZUZ6iqKWH1yTt/SWMqctfAPn4fgaJtFuZgXukvqQsa8rmMKNeusOuHT0
cDQ646tRK1bLrfw2WwRG9iWJN4HgbhZfpyBcJs03TQRI1mT7uIafBrvbitOTZNZWuMHOb7mlkqzd
JKnatyaA7QZN7DidpF/dhsjgRVocBydct6G9dEvzwWp470zxkg/XxYB8GepbzclTt+V168E26/HB
VyVW+mSjMR8mXIXXnoOUrZM7OeHHTPvHJgkfOfleDMWd66X9XaskvTjoyECT7f5gJHLljyhUTPe6
oLvpQrDGIWpsdfSKvU8NUM/vMtV7v34oMPmbFdOmjvFM8ET48zrogV5l7sEo0ssyJ2YPFqU2N6O2
IZz0R2dy94M97YcG60D+ocOZZX7Cwd/qtWmaO9999eCkeBU4itFZzhGQDmY/TTHvDY/JWwjNrchO
QchUcHqr5/moQwdJ5n3FckLwVHszIQJXXZQJwE00b0zRoVNRGw7cB0IQHeiz/a/Hae0Zxk4Qbx70
T+gNlkZcbEVg7NMByS2bl0Vl3DRecAqkc/RSmAuyXTvMzxx/WQcJ3t44unFK4yJ2slPR6dtZ2V/r
CMnxgAEz859qk+3wGSiG9dPul4n7XCtygC0ftW1pHMa+I3Axf6ywFPL+PbCH3fDvvxsG/J2akAf0
8JZ5rZpdYKZy6Sa4SZrsvupJRZIoF+xDK3EfOKjWVHkRpHo7d97JG9ijmf6TdmLcmhUAitj/GEX5
FHG/GufSm9FxhOvakQ3aBTta9W6wKkxk0jLYjyx+LI8KSDd3Y6vB09reySnDg+k6z23LZs3lQRQE
xfQ+Ts/u9PW8Zmx8h7haOOj+bVHjesPWE0bFYaDHjILhu0liRSPI7CrdzVjCmUuScWml4iGmOhFw
jGSJbjdWF+0oHgfLey9Sb9tXHkoHc22iuSr0eDCBTVvZ+F525NT73SHyeQP0tGpbin3xvSrH1TA9
GpOzdux2Nxrd9YCnPJsGrmSE9R6EQi88BknKyeNfKlQjQeNcDZ6zKJqLhJL/39uTEjrI2oIhz3k4
REjr31/a2j3Lnz9f2n/x+J9jJ+eLsgUDJy3RMTn6U0+qnS+upA12bG5ljbbp55ZFfdEsZs5rFJYw
WstPMycaUoLktesChv7Hside2G839m/P+9wVf5aV9m6RSWtsyBmS7b5r85Vb4OGz801lKcaS5nTd
J7e6YX2bldla0hs60BN8hNmysUEjDdlRV2LTdDQfKg53UUiadgl6QzeQEdz8e+V3D0lpvglyhicv
vnJYQM5FuFHOh5O1uyzpNjYM0cYubwsABpY1MXnxDtLBaT55r/Wsb4vQ31lNdWyn9GKom6+ePbbL
c5K6yEtg8B1xOGmzy2fIqFMNvVPl90KYw9Z103ordPvqGPRfzTxtUKetHTk+BKn70uQgiobgeM7c
XXsZBKfS59buQgLcSksgETlP76sKtkKcmwGNlA+WlrPuw3aad7Mcl1WLIavLmIb1B3dSscExYnfU
J0mRXTrtTWtb5UOQKffDdgeBLCHGTjtw0RmENS9k0X/PZxXcyJLkeq3g+tuIXdtc8rXsGEANLosp
MRo0ky4uNdOHIUAMGQvo/LbBjdlYhoc/1IdHEsMxbd2tS243MP3yQaiY9yax/5BQ/iuljK4SmlJX
UpFCSGdM+/dzZFJWf/1C/8Xjf36hvS9SuQgk5R9T38+bU4/5k8uMWHDJWw6hy39+p+0v/A25qj+k
zX8IIH9W4TajKUSprrRYeZ5nzP+kCscX+9t3+ren7vHKPn+nm86thOHaBJlY3NhRM+Lu4Ssc7GOz
fmqz4SoxfITgU3ibcPwsTANETOSaaptP1b7pzX47yPHeaxqYYLZm6OD7kD+D3kdjAVkS6mqRu0AT
wxq7PumdjnEIziIus2HII5oP3y1eCnKf264HVGnwE8p25ScVBr3wVpgF49TqFAfbsTsvfBz4v1VJ
pTNONeaOGXGVLpzDFE0Y1is2jjpxrvOuQt9jxpcxCbQLrxHF3pgRUxf+ixijfavKk6h8ezH547Cq
ddhuC10g75PQikyQKRZLxixxv5U5x1Ww7oegoC4CeFejHLEL3P6eV31lFb9p8pQ7t99OSfK1YcSA
kPDo1DWeoG5W+2kA7RKq9C2uCWJT/bFKumtD0bm0OB1kd92k0T3yLLyb/t2c2es27W8HGLXRdJmG
l1M6o6YZUP/osbvtdQut0omr/VjDplf5WXaEkytX+xlEYFNkO683CAktv422lSxtXz0w7VgmNDYr
t0wu0hqWZ5yicVHkvzubKRi2NYMQNTKvmaND1KmFjGAXGv26TsZ1Y5PGxQguxgJfoCeZhb9BAEIV
j5R0Zjl+UbODfenuPLnxa7jq7imOxE4CrxG9hzLtm1MnJLOJEeev6ThLz6jEqjNSduVNGx1kVZaH
LmIg4JjZ99B3obHPU/SeRnbICnmI+3DTj0X+YvYEPv97i40fbbLA0a4EFzzz6r8/mzhHfjubzm32
r4//c0IghabDRsdpKsYBdOA/B+AWKc0eQhIhfy02nC+241jMDRyWbp7wOE5+HkyMB6TDUXd+mhqJ
iPgnB5MQ5/b/TwW+osrheeP5pOhgxSflb+OBuZvyLDd8vbM9lIlhSbxqTc7YHB47SeMTAKaf8VV7
E/tpv10nJT4jAaeJQ8qo5Y0Ly8dnZVSlUPGRrNX9ZaeCSx8ovCpsRpDddVKz26L2uCtbd+81amEk
0T6YYW7a4cqj0Nfnij+m9LdoAXxagajBdR81T47HfDygoHZ+NA1h+OzTRZh0EyFdhRm2u3C+7Gk0
OhoOQYxiCuw/yo5txr6YriQ89ydpuuvEdO2JY0LzEhfpKaSZmWlqeqt+qFDUzb53NyK1jVLyDWmC
kJOHi6Z7LmmOLI8mrTOXeXld0TpNqCJkQrNNS0XFf5tH6UnTahm0XM2599JDsPIrjhvQbck08tP7
dWXQ7aF0PY45frqAab+yn5xyR+27FPN0Gqr41a312pnApVn3Azrh0XrInKfKJyw5LS4RN24N1MSd
iJ9M7GIV+GhdjW+MXMutYnxegFuKcr21W/xdZrJKEncnYqYSZvBaVY8MTxbeWDG0dPejqp/6DFN0
rja1nFAXWG9sMw/z5G3jKv/aKji5cnBhIBf1m8QCb4h4U0mmxSGHpjFkl1HACqLz8PCUhbOqzPCK
V8CDelsfEWdvohlxtdvEq65PWNXDru418Ke8MVjby5pgrbEnltJ8idIrL8SJE+2H8450n3vDhWm8
RB5xgqgiy7P2RyCXUOgvDR3pRWMDQI+L9eSyFGjzTV2hloBqYDcsA+qmuR5t3oNMO7vQDdfanne1
MbLelNc5LXtveBtlNLdeYK+c+coMwodICibqFYAG03ts4/fyLDLM2q3gI6EK+T4UqAorYS/LoDiK
/K4p5UXDDri37kYf7p3b3NWmfgpYFgwVqWolol1Vb7Mxu41MySZlEPT7eGK1BY2iu2r5/LKZxAuP
KhOlU5u9/auPXORskrMP5w8bRY6ev3G2uI5NN/a5v+Po+v3xn49cl+Gr9DwbQd0nWYFrfUFtxcGJ
ZI6K73OH55wnuQ4d3g8RnSV+Mbboc8unFY2hhzLvH6kKHHnWyf126H565qgVfq0GAxfldze0zs4Z
zhy3BH2+rZpT6QLwrMlNb+ulZ8/bMejWld71fCONHh4QttFGm97O76aAT/m4FJM4IEpGhCAuvSFD
LNCSdeKAM6L1i1OQZ6iva28zG1G+CqPhJsd6AeW8LABVjWqpTb3toH3LHJKp2STrIQbAmHxjJLVl
WrR2g/GGT/66AB/STuRn5Hyc0b9FE3zvpAOEZpr32FveCxcxv9/IWyeh0qiN4CMcjw4nt2V898T3
Pk1Omnla1MBJxa3hD9MTI3XS7oJlN9N8DWRUKXMvDf5zbnagQlt6fgJf222Xs4F3pgDIHA0t4KDh
UvsUYFGXvzXYF4raJWaxno/m1B4yaz72VfE62VG3cRPSx5R38k1+Lw6l2mDtTNdcd4WzE+EEUg/Z
tADHp2v+w2OgQRzMe2EQBB+QcFk7N2Yekz9/NvOX+TbAcD/qXdVw0UXfHd2R9zqxAIMe4puEFTkg
vFL/yZw5XFy8nn21cQbC4jiGp8leITOnEA+X/bkpx67RxdDvknxXgQh3quyuKuaL1qEZ7Tr36DTT
Tjl4VlzHXfezojyMW3E4K1KvZ18MWGmZo2GFQWNOR1AU+q3s5yezB29sRneywy9S16A/fQ81I1FU
pr9s8zS6mVhcdkP50ZvjdxtgddyyfGuahbTFY5hfOjbhHkF6JVyeXA4hhXGCiQmmHJhV1mfpeIXS
3AY0azjr3gdbmVFDGqTPdojXM4hNUCKsHlELo/uhgclZdNswAaMTTuV9hXW3C13mCtxWFvHKZS+3
jiLaFxoDietDeqXa/KD5LPoj09C5xIGU7bL0LRkgPjYdMtMSP2wY3sxIGxN4LhmIx7Ih9ACrDWGE
XTbhpO7fars6xMabnY97sx6wp2DKb81nFLabMQMbG46bwiMOFjCJierObd4jp752e0h3AH9khxW+
bJ8c27+bWl70AI2m7tcBnvKQt59+8dYKEZRkACTDZqUxJs1udRtboBRHfWcpXNWg9EYnPsYBvG+/
2fW1ABZkc6mJfGdl1jKfv8ezJL3e9+/z0LvwWnWVzDg46v7ey41lykAyjcKt29+POSD8ks9bJbau
2S57NqJpieVTWpd9C4XV56Nn2a9GZa1M30NH+toG7P1TwKcB3hYjffEH5IgVY085bXoPtxuT0Z5P
6MDcMerghVvJq4mmUoK1LKA0lnW4kTJkyUOJFnYXbvLeZ5jNQXn3K33yxwQPx+04dpt2ercG68pk
mNz3CTy7kO+m5b210vyW4J2YJ6Sk/XObuA8CJ0TH0mmU9Uo6X2PattiJr1AZbYc2XrLV2UkdbAMj
x+0K4wWVn+O0ywzdQMwOu/XuTf8wQC6LO28vSSjIxTlJy6TgoPUs64XD7D0Jxb6XDHIlineGN7up
3peBXIWDtQ9LfWsaKHLJtMJAAkPZ6u9doXajFV+IKWZVW9N6b1horEwJiy94HAmnn6u43sSlQdKU
w8cWNwCTX4hwdnynso9Eg38Zi403R6dMMPK3mtegcfcuhoUFvdnS95O1snZ67p9lQw6Crmjc3VNY
2w+JwTkr7/vkFI6sZjA6+U6xC5Fo5ql3pVkjDJiwUmv6NjGtWuQy/VpDS6srd2v6A0pHw3oMDHGI
Qde3vcKERBxmD5yQ6ja29aPqm6UTEdYT+2TWNvHjFGL8m9J9mL93A9jw1lkb9XnAqI9DwTZuBKTU
MbqD3sqMq1HVZiQVLsRVWVjzdZ/iUm4RvNCj2mGwMkVJ6sjEPr0LglUNOCax2xurr7aVJa4mw/xa
FfWVZVLalz5ZOkZ3FQtzV2ZAz4VCJTAtRk9dRWO5bSWb/7xejkZxMQzJwcwA8kzuSihrP+jq1rfe
u5AUBverVax18epWCth+CJmVlIawEEfTLkhYtFnJVZjWeuMjyfWe5uZKz/7zpIK3ZEJw7nbv0+wh
WiMLokKYM4Ptz1CtDcZj1Kd3DA7FYG06uGaoq2NINfFNV47bZpiPDe9QjyitSV9DZ3qP2OokNQuy
ItiKmmUMnwrmIKu4luvGKZ4l45Fllg63vWdfGyVs9fRtRJeQZrBFK3ul6tsy8NahaT6JhhP1vLar
Wrjyerpwox4ifQvBKtgNIdlxsXcIkLKZlr6gWFgZfsg+rGHea1YU7NX6vGmq8hrLoX+r/GmF4I+t
q0kZW17WxJ4VPijN6FoANMuJ+6x7YLO6BzgRBpjH0rj6qEp6kxnP5yyNRW8QTFc3/oM3pwStpc/K
Ta9CJqrV+ftSg5gXLz4WS9+GKqIYsVrO/ezH68woSYwoVioqbqLMOYyDc281bnCbJ/BCi/C51ww5
SriRhrnPYm8f5FtmD7ejZFei4enwze/MaBsG4ClK8TSG6XFMFCdRu44jc5HJm9GLEQal9haN4GNN
2KriYPTsW5/goEliX3ON/ZgTheCcDNfcyKj/Ojl5tTSt6pAwyi185CsifRyw4FTKvqwth/fNozoK
0TNWeH0kUpWo4hicx8s6H6/c6m4qzde4rTTKYrxHuEKtpZHr6ts8QrbLPWCV54a1ghNuOOm+Lbxv
VmPIfRtaR6dDZPJ/6BGmyDd8Z9f02WbO8nWfguYummezwHKbttf/3i7AYwFCbY8wQ3uctd7fD17A
NFJMf+4C/uLxP4fC7hfsxZ7jSezqyjqPSn4OXjT+dhqOP4p5/uLXPY9HW+DZKGFtqnSG1D9HL+oL
jQODGqk1MxkHDeT/+7/v438H34vrP6r75rf//195l11jc2whJokf9vXPXcCvz9w5a0A+z4RHj2l1
V2AG76f4tki+8xtaFALwpZ9z6ea4s4Eop8aydW8y/HEMKl/mGElbxRWcWAdPequMwk5MWDBasTaS
Yd8YFNP1tvWeRCG3JjUryssrQz20A2aLYcYlLjZT/16itOrS/Zj1u2Em5HC0NzEM5nh46maIVFCc
Ii/aEWjKfWpfV/NNhsajRp8W1WsZ9qfU+Daj2oiL4TUcuR2SutwbyryUyBXBWhV9jbMmfXHYT3UM
YJym5GuBscHDdWpgDVEOwFMcs1aEaE6924yeWAZyRuZvyryIvFPZkKImmrsYsKxJCkYwBXsHF7HV
u4/5XB9GzdWjfdO4Nq3xKizUIxQJLH/vRhoe2kJiubH3vI9XRgJfCvOozVXoB2itwnJfmPbaNu5l
3sKsc1ZThc0d7yEu6qVXN+vOEYdvoCTbbdghJnDOy15nN+Hk17mzDMziPm9G1CpQQ5hmZd57mV+O
vb51wVeMEgtSiSM7yz1MOeZRC+M2QTKIDzNk8gX8S18WMtra6t6bLOwIlPFlXuzNFgnbXE4LK55x
OQzRfZbxGxESdpAgaNBVu9m+MyIYzUgsjOIYymlnZPZ77Gd3NI3GMazMVzkM16EIWMjrCorTgIfB
d590yzmlYqD/PQCAqsM70RBHa2bzRuUtwZTeeSmOjygflqPXoTYdH9wOP2NyXQ/Iwh06yBkLeUp4
nBdoFt8stzmcF0pvJsvYh1b9zGDlago3HnXpKI1Dbc7fqh6+sj8D/Zk3TFyXAJKeK+7WhWHeSROh
rH3ggr1Hl307lUR+T6zWWm8xQuUUtd5bAeQmJk0Bq/umBSfU4rZqptvyvOgUyOTs7slhCZdD7fVd
50nnly2tXZHbiySfd6bBSM8ueUlWB2I54d5Oe6KM2NGnQ3PbtfX3oQNBC6goMfhlNfn88u89hZml
sCKTgD08DiLP+l9OYQbWv57Cf/H4n7MYEz2bjVvS5j22rM+7dvTfGDTY8f+wJv4YuPzctjOLYXBD
PysdcT5sfxmA/9jLnWdG59E4W8TfTt2/O4Ut5/dt+2/PXHDefz6FyyIwWKsFcpc36Tqdhnvti+9h
GT1F9jkiFsdrobDNFReVQm1pB3eZGK8GcsQqTcrqHLPd6a+SVBwtzdQGMJaS2UuNPgr+FVQr96Nz
XqXFoNxfdjS+Q4J6PJg/jM7CsBY9DMQNjY29QPC1zfoWNwN8VwgjnD5RiGEkXBfYcBNwerl689P8
roz8h2muEedeVnWOOa5BkVX4l0M2b4MZCEE8biucGEPulqs5bwnGHpN72UGm1N1dZTZ7NSN3gfWT
TJ7em+F4kUTTG2MF4iEQtI1im6X5cU6uOGMXbl5CswwUw3sBn8A/qawilTA0NknsXTRV+RRQkDUe
qzsg0ZxHzJydTcXBQ0uHf68SJztLHxpOGRl2LgiE4V7N1trBgyeScZd6gKsES4agWQvdb/X5BWdX
vTchdy9Z6wGF9+icx4c+SYrF7Gu9NPzyNsM1akU3CYytGYTKNI5gVHzG0xzjwAlKeSaQbIVVEjNI
GyzI2oB5UKPCkUdmSGiToomBNipy1X3NlMhYhTls1uiByBLWoFI6Z1N7dGuEBQ/Gpho3fkB4NnSv
gAi72kO9EGIPn5Kz0xwqYhKW6dJnNibyrl62poe3deRD4BZzdaFDfw3+Y4Va8BQPDO+KwH3uR7kx
E25cGV+HwfSuE/rjtqd6t33CaePkRWfZIYl9QCBtfHSK+F9susakgUcMAa/pnDf8zt/PijUHw+/n
0388/s/zCRUu4mBsKOfR7ifpAOcTTmxkQurH2u7XKhGxL4pfh1U/3NTzgz5ViazozzjxP9zY1j85
n4TDwfrbrPiXZ65/qxL7OLXTxo3NXdq0wHa0NV0YCJJXTEGfmXuFS9mz3vF9sCusQVa5bRA8Pc8u
u/SYfRktR5VtI7b9YwjWYR7q99Tke9f5bLdbDjZ2+55CKVuV3arI79qMHXaPL4SZpq9Y+ozQlDRC
mDkdANEkGyclReasESwJM6FjZYjwlk/lIs/rFxX6yx7flr4II5yt6OtYe9FPMiizTZgmyZmcz1ct
tZjJRcsJQ1aUdzdhpNZzQuOp4RkZtRVeqoTEIGKTG0xjkQ9x1PP9176/g4qxnSt2KGhb4TydYgLf
lfU42DU268cSH1dh0GLGwyuWr9UIkNR0ekG8ygQrOHXfOER22o0OPaE7Xjbvta5pf6etIoXJqvE9
tzgJoCIN+8LPWH/2kpFVVnXb3psP09w9B1bwnNXuUZQFWgmF3510X4AYTkVwlSve2oGgGyNZ5xg0
kvTJr94UtGevgAY4X6bssUZXsAuriVe7DAdxW/mKXAnJeeWPQXbBWHnNiB/FIsF7avhoI3UsIbCo
Ah8AvvUgb3aDP647fAlmp+5N/Ot5UwDZxrTQz3BjTDW/ehkyKSMbFmjDDiG/CGnIpTbEaUqMZJOP
xubsUjy/RcXgXdhl/Fh52Y1Humo6LWer3nEePtoRs2EVq+shs8at6qzXaVSbsFUPWUkmqh4uUBZg
HI6eRsd/N9EtMxka3ZcZy8fQVZcJ/gU/IHQ0gWBk9ajULBRQN1EvvypZbmRhvFaFOvUCruAY+c/S
BL4XAjOijV/1lb3rOFnHGX+QUFvDPnNhGN0C8yDPRnxtKveih4Ik5gqi1bQOBPYSjamR7PGqucqC
vYX7x+Bl2o132eviFCZN8s11KCaN0nnIvZwBao2t3zdXAzaUUuyrMqI3miGI7Ix0OqWyu487E7EO
Qgk2egDjk/gmZMWyEBlZtTZj2CTLb2cfCfrslheFVS09vYrIkHSzcD3FUKIikND0O3PlkAdai70/
CHbN5wEVkZxeva0bDOaatIoe0KdZ9PdRXQL+sxhPJD61R5g8ZFHwvdWZsdHpfJmY/o3OmuspnbCc
eeW1F3FBZ6EL60MnHqW1c9mFxFE6CWbIDvlNHjsfevo3AzvOBj8mf5JVNow5cHd/u2fk7viPPeN/
PP7Pu8PStmnzh2vaGDZ45E9ph4m0g2mBayL7IF/is+xMffFc5ViU2hZkjh/byT8vD800wjmbIql+
WY3+k8tD/iheP48Yfnvp7m+LxtRkz+X5tbVjFrJy05G9hHWYY30d59535Mq48Y+DuraKCozTBKSi
YIkG12zZnSnOoiY6q2/JdcoXeR/tij793lb4BtsQilL+IOzy/3N3XsutW9kW/SK4kMMrAnOQSImi
9IJSRM4ZX38H3Lev7dNVfcuvbpZdxy3xiAKJvddea84xX/GF3fpcdo2s24YqaDl/FVfFlvfDaYXx
22jbbU/UlTEqO6mMXXPsUwep/DkVBCxvA3mMKjAKnYnQyWqrZyRtTBUbI/ma5+o4FOTTcQ9rNFfT
YEsx+gDyYMXQ1Cu46f2B4WkJhzj0D8aovvmETzL7qhxiPWy4huuUiPaeZSRWOD2zrHASRZ5ZiHtr
CF6NqebozRIksxQZKeHqSgpAI9Dn6yhXr2ym1Y09YS+b+cafNiKqKVtoyK/1NYWKM83WraG4g7m0
mYknEZNii2PiKSVfl4tXT99ByIhJhNkZ0W7wX/SEZoH8BP/ASrudPJ+LBLpFOnogpw5p9hrln6hX
nZr+ajsK50EA+hom2zDryDYkjNUooOiZu25WvKqst/EA8Lkp3AhuVsiYIVrK41F1WobHoahdC6mf
HMYJ+C2qJzq7ZNuq3/XQrLuwpQM8r7OAMDX0uVHcnwT9PVsGkulHIeig3GC6h/NaBSsspOK6F7HA
oS5U5fEqjsU5oMOuUe4yxHZjrfCihN6omWfrTMgItiqu2RTupYQVygz9ky7Djo7aB6HeULvAQyOI
BsnHTCRtRbJSWCWuKCrprqJrHmW4TBURqN38rkvJNukEXAPZ9yyPBAUG9Ss5vayV8Fejz7qr3Xxk
kK0U9BZS7aGJQqId5ukpkGRYkLrImEO35QbnYm7G13EU1t0AkCK2vpvwTW9PYReuUzlJHxmJEOzC
UNvIhyP9hsRhTvnVkwmpzcmRVeW5qSucjDotBJ1gucY/jAyOyY45ZX0XbiqZk0QxQlTMFN2bcgv/
QNu4ck5Uq6Zw88zWZS4C3RXyLserPh0RfhG4EPTPkdyDZYzo2Mhs8YRiV3J1amrDrbvoGMIqs62o
Td0kxJfYy+ecnJBhYMAaFKSTQs2rqxZAueikkrCuOhSgDDDZ1e++icuyHSc7gM1exmNtj5r1MYQS
uW71XuvnfThjOI6pU4QekXU2JMexaB1lFN08IPlPK/lNlQnxclZ6HdM132xeTfp/fVGBglObWzKq
EPrajkrHSj6ztD8oHUaYWCF4Ic4fqbXXOQOusaBIbdV2oJ1WMSktBILJGxRboPKcwGq+1NakgQg1
myxilOjGGK6wreC2rOBKullJ2rdisoJR3JQBYljzuriZpJK+e5AswuyfiLQHfXQDUfGw7LxVEjkm
Pk1/HDeC3+47RthTPj7mqrTIVxlBVA/Ivd2AqxApzPzKcj4I5nSIJv1xzBPPYkc2o3Z2xLShXoq2
zdy7/+DmkIaOQ6b9rOgYHE2JZsx/EeqgXvulRQ/G49fn/+8GuvThcf7LaLeJ9fmLUMewfhM5kiF0
VBYOANaLP3Tb2m9onPH/azodKySMf/FiICmi9a0DvFs2ZePvbKCcm349ff3y0n85fQVNZKas4e3G
ZC6UC/Q1eiMhyKI3MOh2ImCe7wF7PXEh8jXyLWntY+8bmYOP0eCZheQxvzsndb7SGgK+0/I0W9lT
bfUXvzUCJ+nT57IrV5o8rZm/3vop/2FsdYlyH1YpukYMiVk5obEgznIo+69JAngpToW+KoroYab7
oc+hAlAnWc8BSe/AOuoyWje99Rim3UNe5F7VaO8l2psRecXUKdtsuUd9vSGJ1ge77huvSBCWRS7f
ghJdS93oySkrNizbaPCRV/TM+bJzGw52W7RH6LJuxMap4TLXw2vFfihZy7kSzuk6Z+X024hR/uiw
p68nvcGw7I5YvLIA/HWuOWko7APmnVInPPqK7tLb2Ko8ZYBolxfTV5uL3mxFOFPf1S48GXN8bDmo
TOHPVBHVrFag9HBwFhQRbzTHdyGKE9VIHgfFJ6GuB74HWjIgrzfLkAmOOMhecrU7zvSBK2PGoQ5O
MJDdIqw4EbFBxcrFoISRE2LQrX7kQJoRASfIK3KDdbAM5vDG+Shq+xWzFrsj1FgfHlKcMNL8bVnv
EuZrmQOxUQ4svfEqCkmcADxujpcJdUaQ7QL1baEEdBlJywEhNCNhWETRWVLM4XtydO25pg4wGH/6
481U3lrESDgWvIppUIzUXgrpG4E7QFTuJGV+DtMHCE095RuIBMRPXs8unIWYBwQKnAAsk3+rYgng
E+42xKYJ9dVk1p7RA03PpQ36HkerDgU4UbP4ACB6yQNKqVHfVKCpAuHmyzs1hT7on+Sx2Vp8DPEQ
O7JyNcpjAceFeGsmnbpw6EeSSHzkTegnLfXUQmeijYeHcBPU0XowLkP0OjTTljIBBhRnrAYjKb2G
XY23TgfEhLoJyNlM1Cu9OETBScZLY7sqCiKGMrDn/rKNP6SA3OhmugL7TpGIrkLMsZ5Gji92zDF6
T8EvYDW5a1Sak3FQ1AkbzQkXEvUnpUL5iufZyIgd4Uxd6/Eqj9Em6QrwLV/bR1nxUEVhvWqb6pn6
HsuDCYPBVHcVR7lsyFY1woth7DeVaX6E8li6Ux5PdoqPeS7IM+G9nkCHAJYYa8tWSoGjv+lhZV3n
vnYqyi81b1YW7QY5RsEbVEzezWzYpdn0FVU6WUFy+5z58ccY1cwtYuvEYeKg+z1/vd7jpmSQYxPx
4aqcU4PAonB/KqbmIKvaKkmImgc1Pc5ET6XJtWnEHyOu3+U0PA7jSJ5QbeyVuHzzI0KDpCi6iCnO
g3EIMX34DvXIM6v9pYuim8TqNgX1ist8lq0LTm+6mp30CKIHUPb0linGNTR9NCQSPVBxEzTTml4C
QWkM9KwqQddE7QBM+eIPfO4Ss33TKuDzmGRD0jcQO4vNfPJT5WOUGnQS2jm2oJoBgssM4y7U3aoU
3nNR3gsGqYWdSWxOGu980VoNbX1IzGRbNsyihlWdTrU3GtO5apmhxem2CJXtLCRcBR02tBB0APu7
+ir7yh25xSoMxqumPyYN2bI9PxpJ6S5C6ZMnHbOxMqMRATUhEvp2lVkpPHHmh4BC+CBOSHfTLtgo
1Xeg+0/mgpDtwmiLYtBu68tUm8BUT2EtosmUz2liHY2Cm8GUlbNQ4TaeiS1MGeSOnd3BhjNjgyzf
PEbh3R6CWkAFR206yhvD4IXIspMqwIGD9kcLhUMIsASeG5yKumKZ1chuzKUaPrnyFSGkUoPkZNXJ
ixTIT33TbccieTEEJBq5cGlb/9sUs/1kSqukxuXffLVm+sY5YzfowkrQs9XiF5YKxOlCq6zzMNhF
eXNJyExJtcQLunmVKyw/OVeyU/LHOJE3VvVRTNmmaumnIeAKkHEESrGxSoP2o1IhvUgWZUfYbht8
ypmBG1tuDnEOJSWUMBPLkKkaomMzWvWyHt+lrDqPWbvWmVnIzOsE46UYuBnaBqyckFlHDdeu1MK8
M0hjIKDSkIOb1gYHuUEzXQEUUTOshuNMsEibrZiAHzRONXoMH7tJfsYQdm6LAYjuoCyy24kIjsbJ
Zfx59bXdEGk07SppH4LissrupYYrULA2lRJuR20AyTGTlxkgc0y+rUCn/Axw/kNCgZXcyDOhEdmW
8nwjpdZDbWieKs8PeEl35ucYKEfZF5+EcVp1ZggpTxksu1eq7qqL7//gCnLBS1E9Iii2kFssnfT/
UkHSjKDE/LPIY+lj/PL8P1ow6iLI4H/YdhhfUgv+0YIBZ6XJKo19ikiSAv5cQZriUib+CS73RwuG
5V0R+dto4Ch/s4KUZV75r/37v7z0XyrInrUXIUglbTqNk0YtQkqdEqZZhFg1Y44KU2LpmpyG/dBo
830xNvuS44wyv0gVhWadJh8QC3CQIPrC7C7oBwpjwA39FZWra6I/lYqnyNCPchg/h+1IV0Bd6ALm
V5bDAJqDyxzQ0DRqtw0boNjxPU70q9UXh7zDjh8JHM45BPoVwu1uRP1ZrMucwpCfsBsgT0hDQ8Wi
lOVKyOtdNis9DhjoHXJDlHsekMsyqE+lCkA6RcMZk0VUkqwHe6OW84dSjZmLRk6pV5dR9TeKMHyG
tXwtrH5Tx8KDwKqiNR16wW4/U3HqbPWFeU4SFfwqIHMnsYA9B/I20br1KKbvckC0lmSdls00L4NV
ms90MFSQqDq/9NCSG1D3+kq2oq0P2KCF1dHr5VuAs2ii9RsZkmf6MtVtu8fqSDSST2+7PMdUqKNG
QHmIoAuNtBgNdpwRGk/ocakQVdtPXm4RySNKu6XbpVYxOmrFCXRStCoqT5CnRqBuTVF4jwWwn6p8
rRhxqrV6EbP6MTSLW5owwoCGXfrxtpbB/GcfyBdW2tyezJrDgVZuprlck4FQ2qWAIzsY3uZc3Qai
sdK66NSY+b4URpKd0acD0z2qYeyIIUCSinwd0rOEsdrVJjCMGJzpSA/Kyvo96grKRrhBSGzyCQxs
CACzH18adbobw3BUtPTIfBfR0a2TrmYp3wc+Khk/v6p0r6UoyS16ZnLsDn18n0P8zeDFd0qn7ULh
VkjDNlEjop9TEwD4UG79ud8IVQIBNUkdmqODTapG6pkSuOuqxsJT5DdftVD1k1Ogq5e5lOHJo5/r
kpmm+uA/Tr7wzmn9Ls7pdya2u3KR7GSaToBYjuKINRXXZhGR7IxR3mkJ+h7n5pLGz2MnePBSvDAs
aSS0IAQFfJJEU1XqXRuLp54jvh1EnB1Gn+6/GLxqXXoPYdEn479yk/6ZrmwVuYemAjCCtglE4f9x
ZTPb/I+1+dfn/3ttloiKQVdCC1dbGgd/bo/jfBQxW/5LwvH7V/4t/YCmQO4MLwqt39I5Z9X+Y2le
9hB0gob+L/Dn3zncqxp/069L859f+YJ0+LP0I1AjtcVFqGyMnogOw1iXnCSEZi3147tYB+jESIbE
W71iDOT4MRxm0yzf6wQrWY6Mk2KwlJJjMwfvohgLXjXkd62hP9yQgdyR3ytmSM9gJg3tnrn2JgcP
Y3JeYBHa0DT1aVJDt9t0fnBXR5D4DYVHQY5KGpwqHCOgNCPbRIlcNkx06dm3E+0HRY7f2LM8cJ+n
YEnMXFj7VW0umKVg1fYySqfYQTQQCv1pCvtNm3aqraK/KFDih3I3OyXCEBUFf4CUXgjFb9wzIHr7
FdadWwSCjDPblyGVnL26uPECI97ybtiCAua/MvWtooFPRhGfNfkOAdxjTT9BBfiX67DkR0x5pbgj
r+ZuIflOOU1D5b9lcuaF+fgeD9rTwMEWs8alkwtn0pUVo1JPVIitlpCngK1WcP/RQrbwK6bP+Sy5
Y8eqqF+mQRhtYyalQPyZlHKHzc+tR+nJsGJG1TrZnG27lvIJ3ouIJD99HoVpp9Tdi+lnD2WRvGpi
vq8i80cmg7zs9desJU9uUo45cjqs5EjN0mJyoz6mNYpBp5BJgpHWcQxJJyG1diIoow53BOSQy5vU
nlAqWCALCyVM/8MEl8Ov9BKaBAoJSr8XTBM5OT0U1nX0MbFndfU6j/D+qx2NG3YtMY6fS4l9wJpe
RT3faYJxbZnj9aZJ+wAzV9rkdCExxuDvyGT5JStL2KYqphvCT+i2EH9c+LukI85Wytc6XdYh792c
At5CuF+VzIHxMhVc+bGiD9Xu5GyZIHczunFQ0r3FzDAvU2jkOiWHb4uVv9arCEiQHya2nALc9sWZ
zw2WmCjc4lJ7sBJlw8T+Y9L8PVpo3tsBt2pbma+GX3wnBamZrRK4DcOCwaoZo679jKKCNIeHou6Z
g2LYkUTMHjUq1UAfyWIIaB5klStBb4TGQTSJQIICcc9DVz7EvXpW9JqebP8c9GP/6PvPWYHg3Epd
nAOOqoB3zF7LpFlN0Y/kDwgESWYaovQx1Ak8N9n3unNpDt6swzFoGZPkoIWc0kAJ3lfKnvyrY9jF
Z6PvX0q93sSDjD8MPLrWDnvZyo9JmVxCPTzpFcHPpSi+NflSEeAlQoq0KeMa2m2sblA30KAj9U6U
L4PQPftaSbjPkB5q/waCgq/Vzc8c+RcBX5Be5m9FP74lQbKGwICLY6CmU8blrjWke97227Rj9NYZ
KcCixXeiaeXDBFg3M6W1kKT3yFcwyFXTS1vIz4Nq7YbuqWubw2wN1C+ztvKXlkxxqvTYm5KlXVHr
q7KFv05QcdnhhYvjq9ATa9+qEyHeg35PAoCGPRz2ZLz4SXGNgvTAJb73PoY1yUheOtDxnaGA31YP
vTZ9J1OENcog0b0sBFJ9Aj4lmfokgFmvyLmshXIlQivrwGdzMZ7R73sDCg5Yr3ZjPoiJ6iaGtnw8
N5rSb5qOd7zH0iCk46suR8h6UUHnObMA+GEIiFuUHMZ31jY/8ryUxcQLG9a2F61jj3C5D8mlRfjV
4mkqOjijwbzoxnZ5eVgYyob+0BrQXgxlq0hvoxy/W6qxUsnO69P8hEXJk6A0hHxipuKiTsS4ojso
g8/KkOBjja2CeRDIW+BPs5fW1ImRJT1MiNm5gfKDTPNgbJP9MHe2JBMJ0pl0PXIv0+J3pReOQ01e
n5XPa0ngguPGMpG6mLiqyl4kXSPWGQZCuafmPQ10UupS3wqs2UKirVvh0zc7BGnqphrfO/JBIz7j
nZLdqmm6J9KzOo2nPpSPcZj8qN24m0RYEFa6TEWGrwxNbxDHqZuK/qI56UkyCvKPQk92mPc8sEDs
2facL1yyZEuD/lQuJjB/kJ4m1lMJY1ahF/BuxH2df/oxwpAA4vOUQ7S3ut0/+DirMc8AHqWpCrGY
vx8s/8txluMpNdVfjrP/+fx/D0Ss32QF2BV6AdwQf6ElMxDBrgr4HCcsgrW/HGfhRSx1lqipomFI
TET+qJn03/hOijvsy6ZOJN/fk6MtWoi/1ky/vPRFrvanzFPG45LcFc28ScLuUshNfpRUqA1JJDGp
eOjGpxwqglYiQRX2ioFpMiLannwP6m+/QDFOj9YyLpwrLgNJQDRbfsh027OqvorM26LW3Buddogx
ZTXcVkvCTqFl58TqXKPtdgpQxZpBOAlbdBTDuxbQATQ5BrHpTEZ7EaBCaiJG0UGeLmps7ATaYUaN
kGbMEluwGKVkZUcjXAwTt5TGr8DoPntR2ESm9l1J4UNcZB8BOqIhHG8d3i5HEIZ1OwjHNCf0HifL
YwkGqlV020qpCedumxRkUZPeMMsI6AXoA8W0MVQMS7gxeYv3+iJJqpVDzPcEiPTQi7iFKaIhKrxU
K1xkwyTrpNseOmaF/XGMzYPVo92ixEz96tTTTvaLHwyUZCgJkAPGvd+MeLZn/VAlKDPGIHCyCT9i
GW8FRFSikW8F9MIdBcuEOVxh6p6Z8iESyAFjAuPH015FOTECp+RMye0ebwsCUUKtvco5x0mB4Ouk
eB77aT354TZEe4+uZpVVkLA6/SjKMOv07luWZ7fsazdqtVOQKw8VKYpBAEx3xOEmx8fAsmqn0sVz
kGLBtIreZUZDTSSsJb/ZF32LJG8aYCYW+2Lo9bUuBGshUHdUoo3JUpOwgmIq65KSkIovM+PsmIw3
QS89iz24aemJol4gg4tOQ5S9VlNhgROBAVwO6Kk0aydhNVANpHAZmjamAqMdKfVx5MRrq3L0Kub1
c5aHX6hZFmTpHikf+DDp0GacZGema1W8MX2LeYIlEhbLrLsI9U2mknbrk3LY1LeWOQmZe7tRKTyO
vKsELXfVj0fMmuu8vsUy4ykFI7o6vfeV2LJZ0O5QRvrdPk5cWgxCZ63Nbt72pr7hl8LavKSl6a6W
Q44uJb7JeJPUJ4VoeStSPE3TtwlcMdE/yjLHFFFZT+lwRYB0zmYqIcKfU3CEo3oMBOlrFp9CjfF9
r+wMWTvX40cpgLxk3lJrzeM0n8IGCtxT0IYtgoxpL3DpIJTsAzGH/wzLpTLCg4rse4jorAc6H9NU
KIjZrXpvqvJpFVLU2E1DYCz5ga5PGSTK6hb9il2JPkkg046PmrVUZGSGATQ2Qyw8xnaczMPo04wJ
qOIEC1x68lOBZsxIk9sHlO3zyJ5T6qQbKnvL8L8UTPY0uQaufXmdzeEylgVma4x7WaWDbxz8s5Fy
0WiFDGKH52/cCjh86dIifksvpvjPNnaoEI81Q8JoAe1wYWj8l60KI96vs3sEc788/4/TvSkbIgyN
//XDscn9u/Mq/YZoGgeHzhkfPdsffVd8HZzpoRqbkqb+bt74v8O9zrzfXLbTBePGd/2dsz2hWP+x
US1KP165BNPINCVx+fqfNirsKFMxhaYJq18/AoFxp5+ZKG7dJgOjtqtbcBJ32S27KZ9xbwtn4dzc
gBaqO3lnPi4BVSd1p+/qrej5MNvjr5ZAIm2lOrpT7ORv1VuyiERPXjKjtvUWrO9kY/htD4TwrMUb
5efI33qvn9qt7KmecjBvBLJ749ZYMZIsLpJb7KwP4yXbAdzwZpfhLE/gaYysHqJTcGo8nN8HRGIb
qq06JvoZrLkzOaiFndHVd8VJ34kEzctO75Zb8iC30PlX9fRClBXLYvtk3og0WnIHZL6rJ6RLX4NE
3067yVGYSLE9bFHqysYJlwozqnAbb8c7F+NJ+GREDQDfr2jgPYrQ/JGVAsEZDsKdhFINMhD+NkZp
t2hv3oa3EEug4DRv8nd9Zgi7GdbGxlqBgPaiDUTjbXFpTuPB5xXHX/0hfogf2oPmf4XxdIqnqzK+
RH3yzLHnUB7EXXmQd/6jxdtRvBP3ZX3CYsYUsyKcaBWtWKg30SpYWW7qgAR2qr16Sl50L1xnH8JB
2Vabis7KtIZY4hF5ROLB8j3dBhD6Nl6bHilJeywgHhZ/x+RvoFGyttxuHz93L9Y2PsZH48E8GQ9o
yTbxMeVrwwaX8mqye/cGuGo1rdlPIalX3rwvPsKDfEzv8rFeaWR9s/G4NQ91ra5ZaKufadeT1d2u
xHVNrBRHcGf5757EcoL6HsUdnzILrsVP8F6Dhz7uSxfYQNzOb7S/t6VXuSgi9hqdAnlreCjG6wCt
wQMsN4T01BnHxmrWEyabsK5623RHO+QfIPde7DZrdMcrPE2rzKOl4hjkgeWrfNU4kRd48YpAqzWx
CHZjhw6sfFdxdSd3EU7aF0ZjG91lOfWUo/EMQ8H+tBysgw72HocD67rfhO7yiPhJtM72vOsrTDK2
ZD9B67IvD739afCMdqeSIc44dqcaGxPEkn14IaOgd5jcr6av7M4E3mN4xs+K1oKXrIE3rPsI25Et
Wa7g+G7gcT8Qta47IILt2S1O9XZKd6Nb2RjG3dxNiSKQNtD4X0J2KMog+i3qNRX2hnbUBXrLO0Ga
HdVE1f5ifhFPvCEhN+keMfaIitsoaOxzuwxPUQ/pyZvDg+VvtXCv1DsWDU/atq/Ji7JlnL8nAJRP
T7UB+nyRj6Sc5TZ4B2GzvL+Nh2eUx3JjLjckfiNuO1Bfvz+4TLvg9wdis121jjzJTviVQJVx+bn3
D+UD6BcWhuVmXf5/3igXBwG/X8h/ix4G+JXEoz7MK3ONqG5rrs31wOIzsXL861m8lU66kjb5NXvr
npV9t6aA5tnL13G12pTRLC2iEz8V78aniqvqB318d9N3yupfr3bJ8Eu81K3W0oZ/eK3ZruNDRMXs
yTwkN9pkqFwiv/Ti9LV9ucQH4MwHItbiyPMzl6w9614+GdDOHT1ZE5lbvdGxj4yVPLMwTj/dT3sP
TKwKtpHZ0TdCXw3QIxn3V/NRuit32iccnvkcUn48kzCxn3lrlwtQbsMn40zKAhaSJ8JAgvXszm7D
lee1RcZ1uXTZKW697D180h+D9+imHrUnqChbYkleo4k3St4XhzH/Dq6RilrE2tTRQ9u6SvOc68ZK
ICkMe2w33HrDa4lD0ex2tdznHTEK3Nu/LxbLPU6Tj3u/8uS1zGqL7cJbVtblbSCU7Pe3nXttpbjL
6rdcstld9giI3vxm0mpmF1r+ad2A7DtmfiwJrdsxe/Gi90J+HWkUSW0PLrx/1xaEgm+nKqFtHY0N
YEA9cybYYXkje1WVbU1m5GaKyAonX+R7se8ymIKUC+2Gqvh1IhAjCH07rApXF/yNis3XThmL6ON8
9197i6yllB+/fGIBANGIsGjXgn0wQOb256peyanLZ5whPvZIm7am9DqUI5QnKjrGi0dAlosbHWud
AA4OF9FXgaE4Qcw0JHvduhU0zSWysOsFlQSat3iOZ57bn7n6NCgEOJi7CWzKJn0P4Ce907pK36Mn
8d56nWs96mfznN6sY3ZQz+MuvOlX9To/Ikq2DWfRq97J4wOH6WFCWi+PeFWs5018xYJI0G+hYs9r
+NNDiJ7oO+PtT07+8BSbdpw41TcPbr/CSa+zTYJu85xelZeOCMvsUfvIz+WVm+gle0sem2P3nZ6V
D8TGPgGpYnxoatJYt1Jzycqn5j6bV7NCf3WJ/PcKRZYIOtWYN0W4iVfElsA+9hEVpWQ9vs87HTQ/
1H6mCh1LRr3VsmAVWler/KwIcjUIBCRZxg7xXcoE84qoG5xOf27kU10iZv2O2/eavHKxqtxO+vYV
T1obXMYoeltQz6jwhAYdAn9B/5P4Z9167/RPa1BAsharwRVGxaP14zQ7WqGH8Nk8pcfhwyd0yHBv
NyhSNlE+Hnkl4FCRaD+ot/bJX0uru+h0HjW+TQqAQ9iCK+7bZ/GD80xwZTIBtHxb7dlZ+TBjZU33
ccs3+5Jt7LTd6ElOsVV22TYRdvDybI7vNrIOm3aezb8BoHgEsmyE1bKHGi7dL9TniJBtc4OIy4v5
N9IpGNTvrZN6tPaP4iZxM/eZNBY3Jg14222Mrbb1PYt6oNvz+laRC97WrvkJAbeusBfXy22GHHOd
U9zQdCDSM9hQOB2Wza/8fbVl1WW9rX5ffVl7Vx/Mg0nUxI3FPd/ZvuN7xlZwjW1KWZASB0hr+Aww
yMUK5sKIfQp5pcTJOKLs6aTCRW7NKu0/ok1+L24UnAIyEFhKn8GFQcWuO41P7YNyKF9nd/LUXb6N
n7L36GLu8Lx/EaO4bS7tw3TKVyn7LAlFm3lfPXN0tTXxGw8cHQ5+C5tFZ5Wdaiy9ym3ZFT9yN9ud
Yffab9RwQ0ryC6UtongeYXRY3uO3ytaRelnO2/F+tzaavb+/oVujThufoswuXxGc89DXyYkFi+Vr
WVyXXSl1y2vyWF6rx/66KLP3wV5ZtYflCjEbmN6Mnxypn3GUpHui8y4Or4mx1tC0y3bBqZsE8nCf
xne5eRTigBnTqy5yNyhdi7GZ5CCB/uu9npYMq+keL96mZ1+tvaw+RnJ9iB50VHuV9BBGm5FjenP1
6auqB5EaSqYfUQlHwXDpPPDR2ST0u/NzuzCqNNs8atfMTg/mMbnNn9Y1eJfg+NvZzTiHPWdZh21I
sbhlQME5MYwlVs13dR3d2nv/2d7Le/vJ/iFnSOb39HeVq3QddnTCd+3nsJMf9Td+xvipPkZkRHHh
+MSVTlKcCFUJ6+XP6qMGTpLoOu8qkAvGjMnTKru7dmfpWO/MTb3rHqCSradtuon37SXNaNhsBqoE
aWMFT4Sk49srXpcvjmtSWt5gk9IQ2Zv74Rp85rvm7L9A4oBDSRk/OoRZ9oEjCo7+ou7ljbzBEmN+
SN/lI85juzkHdwJ0j8NZPUxPyrt2U27ze32xduEme5hv5anZNltjl5+WR0Mq7fjsj/uRaJVxn7TE
eECLAyO67W/1e8Z+Cz4J8USxbqhC8HCikHsqvpRb9krUb38aSCjCQ0AN6dsyP7BtV3H9gy5QeQ/3
fId2a/jmgTgjVF007BvX5y9suJAOf2gvzCXD2uGLFcnjqO6oDDY4jYjyjRyCNAJnrr/5xnhffdEr
pCeneOWlPRVfVmqP70y0kOoZP4zyeNk3ohSWI4L2ZXrF3jWe2MeUr/FVezKerIPm4hyyl2UCNQKP
ZV/HvOOQkOFZT9qDjyQbPAbvm3WrHvADyp/pLb61u1nw10GL0cJZUFjH9hlHxnrahI8ktW2bvbYN
jyBEnGETnAkYjVbCVboHJ53igVaRx8eT8kLbFi/hUXstJKd58U/hc7MxHVJaHyky2XkZN+Sf/+Be
O3N7iQhQSD7Isoz/h0yBkuA/5An/8fw/Ghi02REa86R/N9T/3cCQf6PPrqv8SEn5JW4b955mARdd
ciN+Fy78oU4gj9SyDIO+h/U7OehvgCk0/T+FY3954TK/158bGNOci7NcGwYD15AaT1RnwI69CF1v
oE4DLCwitCkd8EMrqQqO6LwR7xN25qMblcOC3qcgPqCdIYtYPsjIzdNQok2tUo6EEVItJsldcGTM
C0EFAfvw0eizigw13ZZR4fnqPQ5MIAYT1mk/FN8DY4YUQxqnGDFLzDGkycK5bv3Q0arsIwS74s5Z
Vrul8lxPVzMZAD2apLNJXTefUx1Hkyh3XxmhKzYOIkfRQKzL4HDiZpdr4mMTFw52Hb+GtNMK9G3v
IruMrgUrUXmTAia4ZreeBwyGrHLJXHhNQTiQ75NDEzr41hu1P6pqsgmMED+PUW/6Dk4ZgYGmGTh+
MaAgSA7/w915NTeOZVv6v8w7OuDNRMwLDD0pkiLlXhAyKXjv8evnQ96bUVXZd3qiXitUXR2Vkpg0
wDn77L3Wt9BBpY3gZWbswrG4jDKqiPapVb6RaTptExJftTdZrKZaqrxeoVFDNTthG4j6Yh1H1qpV
qj3GO/CbPHDTogblLBIXV2sId2KtbAg0cQf1My+6137x3o7WqwByL6PcE6nhkFQ707grM3rWer/J
BnbCKAO8ob4xxXB1oz90RBe3JDLNUvQyVCKp5T6qOuu9jF+USlrX0WtkZowjGX8MeCITIH3RRSQ1
toMjRa9bE/ZyStIywM4KEKcZv0LXC9vKiTQ85vjW0DcP4c1MeiaehELmCOXYD1nG6r6C/jOekfTQ
WJX4GBYDwUqM5quVk0opz98N3Yauq1bTKDmoaJ0QS4bK0J7uNtY2oMwNGP1UyJ4hWboTWFDMHq21
sBgPowGWo1Y3oazvO4P2kx+tUSw6NIOjatiq0jYizU4ODMcEXS+pLSlOPYIc4sHxYAsdiCUQb7HI
vN0nmjtEBXKAocpM5BZByC5xlyDYx0hoS8JDJKXZirTb4mLhGOEI09E6q/i8Jsj+thE1P6bY2EgQ
ROVMA+zdcieFXifQ2qiqta4M6ywBJzXicQmXj01T3pJGPwYZsyztY/Tfiwkgbno3Z0gJdCFdSTGv
sZK5nIY2zP5vqIdWSivzDjdrzSLGHgJBhDe1v6Y01Fsg/AUdi6luN5oxfFkM+yPCf/O2WIlkWTPF
Owg6PW/JR5gZoA4Qu4dQWaii6t4Yxs2gn8fxY4gwa9Snqe/3KRzriDuQwF27wG2hjtW6lvRVr1c7
RQFILRfciKS1s412/W0yuQny4TLOmEZJUraTEDJBVz8ppYbdt+tXXbJolziHFFcNImJCS960wgdV
AvxrUWrLXxMDGWlsXWEOMXIG2WlIadjhsOKAmsPUIs0pAjfIHatMlz5VLzEjuXy5mlUmZRnpZZqI
tgWsnxSkF1kk3bA2dpLPLSyhS6oDYC6ykzP2aNuJbKbCE9G6ZlK+I574UDBdU0oTOCgThiEkGrRV
IXMvUYt9i91eeQXrAe6ywx2BKiNJ3TzmoxdyjDRF9cOkOMwM/yxxJpolrpl8WIVzgmNrIfHwWgnG
MFLOL5ymagkJlwY1DEdhyqcS1P1OCRd0fb3WZuuZxAyvsuJzNp51Sz6HarxusX/4aeYYccxcT19X
BIVZhXhououiZrs+DFmO2idDnCAUk9nuk4DKQX+aMDN1CS5pSd6g+FnVIYZnTP7a7F8Vaz6GBC5L
S5ipQpEy0skMUHKVsRfDh+kFzQMOwshKQbw7y+DlRR55ydLSbrLVQsXwdxnGgznmA8fEwnEY6XFh
7oix+oH3AlbHSxQMrhoIm6QWvtMx2A2Tvx8ahlbmtM86C0L/0oqAs0P/NxbQwCETsHDC+oW8ihgK
t9IT07LdqLIv5fSvVG4gzb/q6IE6XqBfyY+A6dzZ7I8dCXMki7hW4ntqyyZUfzUVLTNR3VkyIW9g
i5NiBpyrb+QKJVw4hyf2ZLtn0hwLwjpRFr1T5gRx586QQhVy2vBmXIw6Wlnc72MO3cRsOOsAzizj
cyPievDzjb7YgY0GpLYKcISNJEaEUSitY2oqVNNCwBDf+kDKZhqlheU0hn9p8dbBdXerWX5qs3ex
wo/S36R22EqLfbfRPHC9T2N67i1hP+eMxboaIV2eIPbuja+ypfPPPFyAQacoFOuaueo7EjxyJnZA
CNemRGtLUPzb4MNPM43xqqgiCD5lha/pmjCPS9PqJjbqW5/ycqqCTF1ZDr1UiVT+VaxytNfAn/s5
WDd+vNIZJODb4AnoD9XMGJOLzOSkgX9hMB+gVW7GghBIMvJKRXbC+HlxdA20NrpuzfXzVCCjlsN3
ie17Jn1EJspUEUjxQ8bWAhGU9ezOSroplw6FlZLn65vxMazyzVjP71ISxzSgul0gaL2rD0Zjp3q6
D/Rqn/pBZEuFf1TFUnnsyimG6PLPjjhbIPXIPJQFNEQq0n+ezqkaU6w/C0lQ7v7++7+EJOa/Fu0s
3llcDiruWcrH/y5uf5pudSy1zIt/em7/NJ9TqXs1NCbAMtC+qX/OJVWZz0mElShkhfysif/OgI5a
mvL1z2iK3576z2CSP83nInGc/GxSs43gH2HMekx7PdmnOZXt9eE8Wcs4HT8lEOt4UNwckkOWkxma
vucVvEvySqSNj+5/wZ8UA6lIeoLMKffyGc/qmOPxhhg4cIGb5WY0Z9IOny0tcbsYaRTUtFkaPX9O
NyLGt5w+0hJUL4/GagbR3arlWoL+Y1iQj5gJLuHQcogxPe/sMvXJCyEEnMJwlC55/qlhXlPFYpu3
JNCr5bNYz8cMOQoBS3bN/tMLD5140YWOVYjgR/0jW9KESWGk4Et8we7k6qUTfEdSuGOW7h+tCJUT
sNXm67DeGfFOIQE6GNeymoNBWtxk9RovvzvmZLTEX0M7rHzfeI7915zmoA6OutdWnUWpVTNCqVS0
+qMrj9lbKKjsTCUWXNFOZeOqhoKDmGhrTck6xbfawGrT9YMYyftKiFxiSzw/Nlc+sF4kZZ5i3BUT
Stm8NrXclUJaoiKoARFLwbBOyAKtxm2IXDdIGevEVyk3SUKS/YeQjAKVFjDlpT/T2KFjMC5mAQuh
aemv+1ngHV3p5B6MWfzTcjn4h6SXrwmBln3yoSv9TvOfStyOs0n0Bp5Mib70GNCvw9Q1SeKySezl
UboH0gO+BqqTnsc7JwpeGOlkDJpbD9Aue+z8yFM66oM6ctr6NYgMz9eGrzA3njhPaSgSloJ6ku7I
ea9aUz317YzmrX4P8vwsIMVGww6iVdyoYNbHOsN6YrHMYtRc++1NyZhqZhkPL3fvPAo1eouXwhzQ
eQqcLpyIqAO9/QxDZd9kI07dJv1o/QBr6mSQq0DArUKBDTt7hDTsYaIkTL3nMNRV/SU3witb12a0
kHKrOQ5j+gRy9KOs4q3FoACxM9HfeYqVRcCrLHfcL+xNfizRgVaNY1DUOKfVx6Knz6UM3YMiN07R
U+sLZXBJswhWYZ5utJIRNk1idllEUvoK/Tl0b5WOv4lE0Mr9lQhTO1aWMCtkvEUjmK7VFOW6UC02
trxoV2jX0QtPBML4ieUGstqvqwKLdFBGt5D+uy8k9rxIEas3heMDrmFjYkRlceczGcNgqyiN+0/u
d9BeQF6oapANLEBB/3lLIATqr1sCVrnff/9XvwOc3f8riApaEVpPC3OFrix9DVxqf/gxFA1Gg0Vn
5Scg7y+oO3x1WOWWDJef4sK/syX8NPn9ZUv481PnLfhdsuHjlR1JL5lhfYwP9UznOla/c5lzLicR
UFsOLYgtBTPSarXYVWkJtH5+nnGXjqKXVZWX+8cZNg0whlVK81DsEa1+I152R5LWwJ46bXRVOyYR
aKrN2bhJNe4ymr7EEz2aU/UuGpw46LeVbfuG09AWwXAF+UwA1UJQMERiQYzgHJbNiq2VYZp2nE2k
58G0zudxnaqchkpK1ZrGdV53QMlkVxyIJ+mJx4WrIsKUVOhizoPI6cLwwrJyq/Yj6eZTMZuuasXP
bf/SZD/i8iPpu1VICYve71rqwrnoeLDAmta+kRB6IUdPWd58MJBzrJBx2NjRkGinfVH4h6kaVqoR
4tYgP34m1w/1n1PouduO56FX0Sk3T1AG3GoK1n1B9Fb6kI+lV/Pig0xxilE+WLH8RvTSe1+2n7Ru
dj5S+HScnUlOD2o87bpUvjW19S4BecjU/DtifCWYaN5JInDKylw17bgqu2rTAqCyzQjdY1oo7NJ9
L+J+UNE0SNJBTzlpdBS0CyKNj5LhosaxO8zMMgaq2X/IbCGDFrNzTbsak/v0akQVIBrZU0ijSEMm
zoCD8xzUXWHUL12iPtZwt1YWUS/hwECsGAjEGv/BSmUCaeHsqJJE5CYLivqfC0yO+r91T/+H3/9V
YBqUihSXKMCA+v5shP6qL41/kbVpQF0nWvO/Eeq/FhPUyDDP6Kj+T/ovSbMWmtoCC/675Bb8Yv9W
X/7llWu/oc8aog1DtjUuQVQf1VQxdc8i2iiS8lZa87qLVdpWHNIq/zmNEsajZfuiWb3by+kraF8k
yOD7cnNl1suG3nqTlW31furtcj3sgO1StOjculx+/NJU14/+SCevCr4LqCkhddriDYmOUXFQxBOZ
RqO5CwvyH9JbAwNqANgynHFQNcGlrt0QuaWWvoikljWq7DXRvkWcrx2oKqysticGsFmzKauPobik
0baqJXAwlqujTGNUS4YPWHVybG7ScJDFvWbtFwjDsBPTa8RAaQjPqRTsS5xIXboBe+KmCCbSDTjf
uo+95lSOkR2Vdz/iXqWBRWwdQFwtP+vRYS6eDMvTZ6aw8LkrM/V4CkZWwBn70SpbNX7Smze60jWv
2KhovWIIMcq1T1U36ZsQXbFBenDxZD6K6lWWIHuT8r1S4keJEF+r+WG10wakAdUhTzMjDeqEWLv9
kFt/3fXPmvEqjXR/MF8Y+qXmPZFlhGkX0bybD0V0N5l7o/v1VEbiCZC4OEQNB66pWKURuQ7zi9Wt
hGBVxYdMq70E6wS9u7FwWxoDEqcGHZJbqryK1jaTWC1oz9bp2djKB/JC7ZJEFWlgRI3ZRkRxPYxn
qzoPiYgd5YXXAeouIMphMHcjH0HgmPOzQnEm+WdlEJht42ZbCRUKGuNLrW/96OndWTOfNOOQyNfC
Xxnt24A3OuWaKvJjmNHnwAjHYd0DjTDWh66TqJD3HGBoR5hwIjkg1eiljz2ylG5XV26ZAlEfWEu9
Pl73AzT5dcAk2+se83KvwmD29yMnbsO8z+QGkYUlpz+qAqlAx0+1mLPSlwA3Xmryd/XeYh4yiitJ
WyUaxRkpuBFseU7/3FqM1W9xrmIoByEAihwD6X8Qz5Ls+e+r5++//8fqqbBsQrGi1gJmtQCE/1g+
ka4yX5IX6S1mfr71a/nU/mXyTKBp4ZBdbB5/8nkQTmFSNZqQhxlb/U1sAa/z35fPPz/137HDoOJF
HbZdsdHa4bMKB7B1YopwScSgMY1rYHq0f8hBMWFn1PNiZItGVpenvErvKaaoVEUrFdIIYrbUxEvg
l3URNdKzkNkTvNRxs0rWdMUfCluWLhWG/SmaT0FsfprLCtjTCBtIfSIwHF15D48G4kl2GRSUqVL5
0KspZMCR3Dx04K++hE+RLcn89jsuYlzHT7IMgZJOxrdWGccJa1celC+9tRB1xrfQeC+rWz6LX5ae
kHmTtwchT2+q8UMqsjUeqm0qdzdFVXdE7q78En1Sy2gEObm1Vtr0WxRSPPoZHYiy2HYgvuwi1sg2
Rdjam+dhVg00D/QZlSwgQ0c+jq3EjSTySCElUiYeSe9xBoZo6A5KE22ttJbH76FsbnJVe8QTHERU
auUgfM9BhVhStc56Af/O19SDLo3bFKaRbeXaW8pNasb5NeoEsskCP3GnMPgYQ6IPGN4B35Ja0gGl
eaRFPIcwMYXXEiNcXwT1xqykr7CM/8HFkbko0RkAy7LMIQaM43+8vU1++Lej1r///q/b2/wXRDvE
7DptvSU5khv11+1tIYHHxsWUGLA3zTS+9ev2VsmmZLxGtMxy4vr5rV/DZfVfJJgjY//558Bk/s5J
62cb768nrd+e+W+zZfCPmgGUciFOAJsOCIczScCwHjVql9ln/cfCQ56WpDeroIc/BqW/HY5FLLn1
QuwIPpO43WCJPGjL3KZk8Nf1j11UuMZc2gEcYopx4hH0ADXxkNCLv7clQ9KjgrGYwt4Z1GAtBZrb
ZJo3VD4dCnk3AtaJCeSAB45gt6gwoBQoZSpr35KbsEgcpzFZVTxZaaC3FzFe1YZjbWRuaXwJxUVg
5FkYpisJIWJI+KY9h4fi1OpPizEcZB6BgnYo3GdeVBVnO6u5WKqwCRX1nmbkPZXg+AdywRKTkwu9
OXpyA+2vKEYHFRUrLRaep7JmDqAfBa3F9Zo+xhXqKJNpHkNjB1dfiPOFxIJh/KyZXYWNgNwRxrOu
HtR8oLPeeK35Ni5zI4XEMplzXPVAoIrdky02CRouWPNB7z41UphL6hWDfb8KaqZR4hmXGJUNWiXG
HWMZ3gsg6538Mk07MeGvKYqzEtbXCu+oOLJQqChsZ4YvDBAp/exSzBiKmE6pMcvrltnoz6jAbWuM
5Nl9a3Bj4/FZD35MPH2pRXFDdEFt+BtDZmzJpLcZVNQ2od1Xm4mVOVIlr0o/50n2RtBzdBmf2y7f
xw0iWYNaumbMV+CIAJmiWgO0PcGJ/GKl94q3PK2Kh0hyzSPE3hFBxoQ6sxmDTDWO5Zm219WALljk
TVjyGXp4Sat6QUAfa9DdpmRaZzxx93l6Uu5Hk9FRENICxWLe4KudIKgXIVY8Hlrlr8gYbCVBeU4Y
InZEooVDtWrTQyqPBwGu4BLiAZsUhhkawxnvK2G96hRv5X4+5sZ8jsSL0ekg7r5nALDLwbXnTNr7
dMd09bNqyVWbKy/G5ByXD5ZQ7kUpZgqL7mhQt11N4PF4xDpuh2bKwTphUMhstENxbVgbdZ5W8mKy
S81Vpu4iwpgiRkdsryuLVyyPnNr7/BP0OKRdXlFprrBMsyNq1zmcI04qWOpm7apb6SFok1ugGbvW
Qr3I5tTjRGzN2hVVnNrRREO388bxAGd9nGRotoOr5Bpa+Dxgnjm4+gRLQeivw5hvDXNxkCDKz5JV
YjIin7tHtqWtCJCYMAvl2CS6eIyGCYeVwm9pmhPFIoFzNAiFLH8jY9ZJUgE6M0b+oNtkIuL+COhO
ttDxUkHdELn3mWTzSfMNhuANelGr4kYtxh2ilAP0Vjrgk/RDHuNbLftgyAwK/wGzdZ8/AS4j2Nsk
ZdtoiQuUinUdf4PhWdXcLDp/VSi0REsVjtRiV8h1AMW13WuoD6enlNSALvYKjGE1rugcaUCbkkeJ
IqajY8BwHGlMKqPyDzFMKPyx1hzhevkxnR8qtuiYmJ3oWXPhRGO+zmnu1sQklBXHhry91+FFA/yF
iMQ3HoOqwbyfEJMeBcqPRDe3JPxt/TBFw8DgT8bWMuMXShIb+kQK2k1NPVi1fOwiTx74MzGV3E63
hFPO2LelR+Bgw9EHi3wyoCCs5qzxrCj4bsRDLRiXrMpfxNb011PH5zcFGR9gSozd3KCfS3J5A92a
jyW7TNi+Q0b4ch/to9FnxW49YY5X5VSsfC36KjTI8QakkRTPeDA/ic81CnWJgUbQRvbAYica6cbM
6S8pqfhmFvqukwCRdlbUkbDVHYJkvvvmcOxIvEKlIh7TSETqc4nEglAm/aUGmZeqTAQAXTCmxGtT
CTsygA6DrIQsuw2z21Q8Fab0Uc6kSJjIoY00oexD7bkzNOEoQS9Q1QhpYCnA1DbYDmBTrYPaRP2E
7F0BlF/pY7z6J59cRAV4Gf0cDXSa8f8pbfj+b11kzhi///4fpQ0dJWiHpmbwU/j7/ihtqHokS1TE
5fH+qyX0q7JBNCcbC7rHQALFTki35ldlw5mG1ZpVi4xa6iL1bxnUJWPpWP2ltvnrU0fAx/f/NFhE
cpNMShv0G/WNi6ZE7oRkvrZbRDpOnDlysvH5L4x6+S2/MRj3d4vAOeSrfdWa18JL0LlgVAgYz6/B
3OyNyFWRzTjjq3xVzuY1iFbZDM8F8XV/0L+R8WMxvk7vyKcXTfdAX2NFsLDXPpSrZI/lXH9KNoor
3fCFPOqOhSerf+D/9wNoKpfCHTq9HG77EgwQitsV/5634Liuw4lJOnfpPn3tTsF+vPVbCF6+bo9b
/an96k5t5Ja6N7IVKG6yiax9/5Vs8BvyWgQ72kDSxU9Tb9utsorPxWnxoEjB2l9XwSW/QQLyidrc
tyZ4e9t6YTWzlANi6gjzYgYd2B7e69v0FH91mT2ijgVREaLTnx/nx+EyrSEdgcFVak/EtvAobPiP
2nVLd3BY1TsH2fyOYBJxvXypR2Ezw6nfcrQZP0k6Tm1ccBKJVHYBj8dOkFsnT/zpEEISRYE9vowv
CGWPxdNLjSUQrA3AeNtcNyQtIf49RdfshMLdqw8EM62RGZABbUvP0r46Es0VeJBT5OJKhYY7JH/M
HyU7XZUP5UPiiXcNiyIwy53/hHSNg2NDkcU7rnp5bJNlaOA5Si6KW+2WpCveSoQqgDem0/Kh0Ary
cZwxcfjKNtLN/MHPhNUWxvtwZTN8rXZ8epJdroy9+mM4ToETt85wF2G77hjJpavuR/4ITSnZweQh
cEEEHsBB94cl2qHoMuSmO9OXbv6YvPE6qjsFdMJ0ep/chasYr8PPdmNhlbM85pMn+UzKlHLqMzt+
FnIXHgAxPSfDgVT5TnbZVXULaE5n4R3myRXLIHofFHfyjVxuRzpRQLmRg739Vm+AQa2L2BVfQQvW
G/mg92stOg4330YDZfOKrsFa/OLhu1c2IPr+68ZFigP0/gDXs98ZDj3C85Bfu5hBn10cFwcZ7329
HV668iZhIK897Sg+MNk/626+lNZYCkViHYZP3PIVQsThM/5In43Cqzfhx9lydLd7pccpiV78nO59
1JI2T2A44yzMbE7uzsBZ1pa/6JDdCuXkH9LnmW7eh3K9alf/FtyZC0V364rAxDy3e5IkthTEoA3s
iqcXYx4kv23XDys5cYtLzzwBffedGQbsFX+gJn0QJUxGToMJBzElcwfoNNwJm2i4heq2DV5Ai0bx
VZGOSU+et529qkxHMHjxzozvNTz6cE0pHVpOf2otR3lKXhvcj+02QJdO3NoYHQmjniMnekXvdI0a
N8yel8MQrMdqQ+/a7newe6A2KPZHX7zN1w4Z5ixv4/Ah3dfDgXckkTvHvAfCQfL7LSKq6dD5OWIy
t/2mNY3DkSgNSIrruPuSby2ZPfKJvnBryUxZ1x3noW4F8nR5OpY927eHBxItrvWryPpn31a36hh4
ix1wMVrm/G9x9rLU7FknsDAqruoN15DvLAaRlYqU/QN5kNaAmiIHYPYkFJHvPZd7eO1Cr/eEY3Kw
7uhq8e7PscPBxFe+OTAKjKnsjOBjQNh8yrNrSPv0h6jvDJKkOldP6XZsc0Fyoo9esfcYMmqUDY7w
iYZAiW0wkM4keXRdAhxE+bp0UFjsCFHTF5MaocKU/SwWO/Me39NjG+jf1rnrTorTbKtx7X+pZ4LN
UUfmz9Jp4vqa13S6XflRulhH87FxpxWmtNSOyfYmGMKtv/vdGHACJU3Y5R9S5WnbVv13evSvE85T
32kwiw+UtntOJKb2tqgG04uFt3C4petZO/PSFO2cZE6GHW/XxWcL2Le69SW47ohLJJaN6VAzSIcY
ZODfUTaq6vbPWYYCEcATywbtMKwym2K5i7P1SH1sJ/f2uf2I7tHdONX76Fjv6w1G4g0B1VgwdNtw
v3xvjPdforYaXct+ExZfNxjwH4tXdLEGU465hQNb3fX5YrLvoGHEyssl6gTbmEMWS5H5atHtVsn8
3qFr8H78MN3reTgjtHA+AyxVxiraBJviJHEJnEVpq+7KrWg9RWSiSCzuG7N98M/m9nn9SVLFZ/bC
qjQ9FKgiHOWY7rkme/LzmBm6LDiIcSx3EghJt9WvkdtesXsipQy8usBR9ote/YvNa3iSy2eEH8Jn
dkre6spbQW4Zwk1E3ie2qOndZGeRLzhes/cAlSfgvZiJhZvcjRJ+OpA/1Ao6Wuf0o55d4QQlNKyf
S1qY2THB61TZ4aMeu+PelPZ0+K/8Nspwr12sPbW2RuTdb7SCoSeXooVfXDin98gVXC7H9dTa34EL
d3t6Lo8RXbpdeEF3jplk+eexeewe6x3qQ58UCqfe1TtJ3hJgrd40zza87hX5HPdnELsG59k75JNg
nW+m89o8aGD3T7xf+kF4wr/jSvfy0o8ObY8RYktyj4IPs97SbWk/FwcrVkOvXpc7khVX6kp05ZWy
09bDalj1u3aXb7KlfuluSFfr6Ebam1OyXjTn9gp5e9euGfGs44uRtBBubO2C/eVxtAXn8/PZy+1X
376zRdq5c/FP7dPsNVsyHlfTNort/q4+g71zS95FYGf34rnaSGf1UNuifZ/sb8b7zleC+UYDbYAs
k6+M2olaYac9gBLE1U418alf9GP72TFIDl94KPRLgg9C1/0K32quWDt+A2G+B5vHVkMXQrmL+3zB
PNvi3veSRxpP+XFoeBesc/qje/avqJgRtjtsi+mLntlV48RH5du8koqyoX1SPJMQfNZPT+pVOsPX
dnUv+rAO82P60uPu98IDpytaY67kSR6+XU9dWbvxXda8+EPmrlNdf6W6wRYbP3tf/ISckre7OmjY
Iq316FE0OKKrriSPNALXXGGEUy7jrtpOh/7CDrxqtq+DG5yNC5vLRt6i3SRlj3UH4FqwpxERcs5d
qizHOlygeQ0n3jOe2Ajd1LVi5oZus13U0QF+fs0pux+KvFEm17ylz58lWyyF6WL9l1x/J773Pk0N
u8h23CkNZ+pttKmIFrUXa3N+i67ai/WwFGLd5NGcs/A2DJCGP/ON8Dwau+wAGgNSJgX2tJ2P4xvt
A5lyBjQizs3MX8/vRQPx3JHeFWfXbS1xUzXH5qY8iYeAouug75X31BvbY3lakDXM3laJTXRSvRI2
wmZwiofpOj+SgCCeSHsmGQAQRRZAbvII7eNjMJlO2iW2z8nWfpr5ykPylB/Agj9ET7hlBBr4X7Ma
eurVuoVr9dRTxRywP/SvMqMu+hsrWoAq1uyHn+7G4a25oN3LNVohT/6IFwybuv3AqKNzqLa2wWn6
Hja+l661V0C8PGjaexST3VfUP2lgpAhQoqpNHtFdf+dvwy74IIO456lZD8a0tkTqJ9XW7RMN+820
ydeLXezyRDTNBmc34juEbqXm1N0mfalRurwExmsTHc271P94yGonUU5muWqW8pD86IYlGKihV3tT
vZU/AUllYJAjuyR49JrljAxdehmK4dHdncDlnzFzZx/Js3wVblPp9mReR+J7Nm78FMPlAjZgdnNv
+Qh44ey3L4b90+WOwfSDvuGxoSjOvMaRi80AxcmHx/6UPk7Jvn4U7z2hfKROXH3NRtRc3tT3/MF4
5mACCNkzTDxKdCG9SdxgW7WUEz238Y7GrTzQxXxSXghewKWqrOptBoEFBsvgJqfexTYL/aA9iA45
hx/Tl9974bn/gM9e8qAramThGumOcOXrpAFu6VemgDCPiCC+w162RUaEAMX8ks/R+jN+xmZRcpPH
Njug2+rus53aVETuW2U/LAvQYgYOVl9fnc3a1C10IS6T+RHIJgfD8VxgWbYOxV44YNbzqmdjW5Fw
C8uCviiiom7fPYfySgs2sc7S7nQfFk6OK2sM41aY0sFKO/ORzLGLiu8D6OxX9Qw8CizWh35lkKuc
oXHnvYexepsT4fVluMqrcqbRnmQubGxwSuAQpjeT5JQg/267ilTEd74xTZ44YSTwhAA3gMvPWYEH
XmQJGqFttpX8XcOqwu1KO71e4e0aYnZOhyibhPLFyfbWJtvLJ+uwfBk360YUx7N+avYNl3u8hqRy
jtcQUuiUsZgfOQtvCvHDpy3Ey9LGHWVPJOzTOw0u6xLc5gErf/zOMngw1gXXI39aPqFJqhG8Nx+x
+OJTtEtHZtl3XXnPQ0pq0hElO/LP8XzGEXQZmqsW0LErsDu39XauN2XwFeDy4t2EyTbsl3fVd6Lu
tFdLHBwuiM1MW/vXGKjOlB4FcttfqcD4s8AdeQ4Yr4oNezU0zpZ8hnXq8C2QKzwIbe1BvkdoYreZ
sOfRKe+WovQcuOm64kGNC9+EE1GPgYe5YTJlhGQVCHXbbD3y5DWUSxFpOTipngCXxXe5Wmuxh99O
2v5zu1H0dkRVVHQmykATsUv9fKmf4/8OfhTue/v+35r203v24//8L9lEOfRvg7bff/+PbhRzXfyW
tI5+Dcv/NGhjhq4DTVxyAZaZ2Z8HbSiQGL/Tk2Jqz3d+daPUfwGskhFCqYb2XyO4v2HilKyF7v9n
lfvvr5y/6c/NKBFBcSdYcb1RetkzhBDgydTHIOFMhGlBzhga3YkvI4nFq0LONSikDGnobUA858hm
WeDoFlWvzlmah4R4wI4+B4AIp+AGSzgGdD4DDDrLMR3mJjbuRdM9i0ifMPbJpw4y7yPgO8jFzUXp
+zu2KWdJ9s1o9kRasTZpZSeCKLJiZACP6lk5yYZwEGPO6FV9SlHkFv5LGgKgkqZhR/jTGSAi5hgd
eQ3KUHU16Um0nkJ8Rsakg5YCm8yCV+8Cwhqh3m4sDTz0kAibfA7OioJYpYBfeFLmtULPrBI8RpGY
IUUqNoD15tkYdmXLaGDOgEnAsFfATwep+WYM9x6HK6JH3R3iJL7G/nLAFIp9ulBpwm7CEUVYY6sv
Qvv+LBLfSmDhhNNJ/EAUfyQjdccw4V7Q5G+7hhhdpp7MBvJo2NWc5fISlX2VHxg2HurYWJt0toZK
ejZ04CSLEifKN3F1EUJhrevSrhxir5a/S0Bzsvk6VEz8dTyBSIb8IDlkFPFqYp30ojsmk3jKaV6J
CmpO8Krq2NhOIjFg8w0WtXqGRylFFGoTzSUA/2dovysyZcmh/e75ALIu3+I89EJx2ptGnpFOh0+O
C29dZ5RCppZiYWiVr3wG+ijPFv7F4CBMph30ggHwVYASHW7bCZVaJ0DKrAhHolRsLJgi6L9xSFhY
IBF39ogevDltL1EkvEa1eDUlnlE4845aYQ992O/JpRewgJk6p7khQYRg5NpOtIa93yVvcgkCR6zv
OJB/mFL/f7k7k93GsTVbv8rFHV8muNlzUBNJpKjGkiW5nxC2w8G+7/n092NWRmVkVCELOc0DHODg
OBwh2eLef7PWt16TKj0DCB1YDZirluiX2WI5Rbgy22KCmvVvycBrq+1DFrDCZJ7/rpiEfbbqp6Kb
XiWnLBYn3FzxUGr/bkG4iR7ctnGkw8y3//7wNOXlNPvZI4Sq+tfv/3F42r+ZyLbx+vw4CP9rlE/0
Ofps9E8yIqU/BAw/ZvnAZgnTXTiwGuP6v8TXIu/k5BSc4LpmEvtn/COZgvXrKP+vL11Z5FU/n56a
LJtVX8zCE0yBBrVZlwtJQ6s5WSKmBiyGDM71VU3Yl2SII6lzDTtRiEdPKkvNmQBR1e+Ofpl6LdiM
hlPMoNor7HSX4FvJo4Jjc34KdR5egDVy25Dn5HsJS9CG1a0ITCxF0bbH7B5QRGIH0qYEphH+NdhL
ffCo9rBnAnubMMerGuXoa8/JOF7mzHrpQC06agGhiDVlYtUHP28dmR1yUAQHnSV3PsjvFg+mmjEA
rnHLS4Hhdtj1dWgxRcUOrR1OGng+zikiCElsj5gaJPY+k8B0IAzNiB2HcbTOy+FOsfqND5Zq/lRY
SUtUc4o1gJCrArFN+/A1JKlX8od9LqK3GKVohIffl9Rnf9ZfGkJ2u2jwpiF4NJP6Inp9m8UDQyfT
Ok0SWDUjZcY7pN5cZN9jFqZJzlFqZKOTBs0DVj5WJoy3VCnZTX1Ig5rHlywsTzI76i4c7jg2QPmX
jNgGEtAIkmG9ynrFZkQWsrywr4nU35n2J8qwM3Ixb8i4Ce2YHpx4mO1UMJiT40PU0Ozokf1dTt/S
CEKMLpOW2rPAzk2SxjHmVJZ8y+XpfmqJsKneyE25VkXpiBS/VIjgVSlm108YVo7KvZQlDcPT2jNV
65ZX+iWsmKbIpTtYbHNqlQDEsSUvb242wwByyAheJ1t8+HXwLVIBjE9d6uQW3Ug7fMc8eqsaGy+5
9h146boyp7c+UvalGJBtWds0j+6bCXdYh/1pNg3uUiVmkGUjqhM2HduMQHQmgULknmwzydABIWXm
zZaoDXLBuCXRlwhdcIkY1tLBMbX0amuRK+J6q2QUsMOXSpxftnDrk8FtKbonDf1JmB9Du7jMCtDe
9HVS2uew95m8dmScB9pTL3xX+LrTC683YEG13NhmC6oktN+rOt0qEwSlCkRhjtu5KvttlI3ku9RO
3WLngX8MQQsdz6Q328E2XgOLUF8BKM+CPpiU50warvoIEMhSCSSM1xWS2hyhiQw6vFQtxM/JqSu6
lyiJnxLZuIvM+ZSTBKD1h4qsI4oiN6JBGqz5LBnNOpO+VBrjcTR3LQO5kVCJEp3uZF+xA1QNj29W
7KqUeXzEfiTMXpROObYV1FiKjx6H9SBQfsSsIcLZU7P6LdbsNzUMHNlgZK+2T6PKkqZXXDuqt+as
kuqMpNdnzZBMd7Iebccl0C6xt7M6P+QpLu3WjA46WIASpIWCF71TUPEoKJXhN7WwOTMLvx4fk6De
GPZu5D3k9jEzxbaC2parXJ7jeG3RT5YKf1IOQGfwOV5ilknjDicSnY012RSUCbNTTPoml1uvzIn1
m5DslsFeKpRj1tbsxQHd9q81o0Af92OGObimJghr81sGMy7q2tMsKTDxh+0QkFMYD3S0ynifacY2
sBn8CfkmW3HoqZXmYjC+yy2xTuPSrTudtEBzHxRQGHSki2HReTWSFBDlK4mTVCv8dZkWz4WwnmKN
Qi3WPXyfD2Gv3GVTf50MptmLWkHzERhNzV6IdmOEgadX8rWUOJobyiCrSL08Vsm6UO/qqX5gq38x
c2Zcin5EaenEMcycunoqw+QxTctL3PPLinWnjggPiWI+74iuqXiH4L2wqmPYAzlo9IR4Nt8RybON
eDwCDpRSn6WtRf7jc6Y+CuaiFsJTkhLwoU9LDEl7plI+xNlwixJS7DLzLTSWDZXUXOdGdnOkUY2e
u31VgMM3SWVkwxfX1zBSPwb5Tcj+Ti6T5xktJorr7mhzTdk6g3KBPLZUWS9P5tbGB+qn5rYTzLJI
1kB9/r3ORtay1LbDfI/UE4plDPm04pPDQlQn32iqwIX6rGdrAi5FUj0mQN04PbZCPDUx2lasOIRV
Sh9RELomXa+/5MFmBgOjqfJkDWJAG4aeVee3drb4DczJiOsbXZ7fH8eWJSyKia/MhCc6COCzlI3F
MHhqivQ0y49+ZG/ariMbfaSuo+M1I4YLvX0vVJHRTjRv/97OlgpJ4KnTkWzC36de+dvOdlFA/LU4
+x++/0dxZi1WbDpKWbdl3DsqOoYfnS3eblQW1EOajPPuL50t6UlIKRR0orL8O9Toz9ZW/w248qIu
RdGuodz4Z8WZjU71L63tLy/d+KU4I9Azr0WpVTBTjJuBTNGOmeXVC97EdiVT9loAPDr4ymw3Zc8E
tnKnPwYxTANR0F0yF1MfRlEBdLDfU/g7OXc6H8qt1p0n/BQtWg2DMJ8igXaYvhTYGWYhYWSm/03Y
yBWfgrA4re4fmvbWsAuZlkOpfSeNmO6xO/TWgvqwuBZYTpb3FCNeVXwVU3s2pZk2mmESkS5zGINW
HzawHBbf91oqk7VRE/bGfFfDZz58TZrE/jd0WpbaNsgxZH5Ktk0UIlY5T9RjUD0aODgaUhBSMldj
elZLwUuSfCZ6xd8LkjZgg7eQ37LjnLJDlQ8lw3ophoU4Sy9RY+YrrTa/+2YBEH7cpD3seam6myll
lfy9SSGMGfI2KM1ThZmwJGNtWXWJT7m3noNGE/Bi6nUXUcB0QblvenFtmuRRrUcvzuIr2vNNGkJe
GzWud186ybZ0j0XPXAPcQUjoew3N29rAQeNr4rWyYQlXGjLdbp9jil6FJH2y+i6sk16oDiDPT0kb
Ok+oA2jHWn1u60uuKudxnh5kWHghQDY99p2eSlax2NXL8kuaYlZ5Z/Mdu2IKyHJO3EJBUUf7uZlw
UhWVfp4V+0EZLEKOWh3l2jSszITABfreDjb+OOzUMVRW3RQdG0VGWMB4u0hUjMT3MujI4VCmF9+S
PUtS7zMMogl0FPJdckez5Z0ZCfKta7SaSsMCNL11WNrlpiO9SCOIoN8m+GEyqfPK5dY1c3kz6cXV
n+LvupWfC2uo92k57EVB8hOUG41dIaI7HRMpAxHkb6QfQFUhbQZLvyDmSWN4azX+s5ZLH8qMSdEO
LpBlrr1qvMkZusAoaN5x466i6lITCGY2pySKbn1dnWJA+HWHQEOyWH6DPq6qXTRUryMiplk7ixao
oZD2CnvfDDO7IGrMkmvaE/sgJtYazWdgEMEVCLfTLR4/csQrzYsHbFDtkphoekUCk3foH2PGzGNq
HwpkhRMSpxTFsl+jpmFsHHL71pp04Fi6BknvFTV+hSgqIq+cBVYCOohcfgAqs4k0VC/Ml5MuRMOa
skxNnDkJV2bfXIaARqJfxN7vVp+fGBOLDNwtzlNRAyowHnxm3aQHtAyxVdVatzJTgCWOyFR2NsE/
ZsSnHcqX0UfbJKu2DZXMSktZWaVwdCm022UNNGYsNMmBCmoD2dHICL6rjmqb4THxL5FqHguSlXAe
upJU7fyqJWC5S5i9DaqbxtLjNAwrn0V7NhzztlsN7bXown2Udixw3uIi/2SaKwPnDGCktyNzOgnb
7CqBFa23HBvSCSfqKihkjCj12scho+sSnY6vXQwoL5bx1OisWA2IkzJkRYmkA20jdx8pDQQkN+VM
1eaEPcAjOzlXPcM/BPmJbN9LHSqXIGXrhhveAukjs43uYhapaFkT9uAaB2I8guwFw6vajHL4PlIN
UUtuZqodklO2ckBwWjs4UgT8PBippYvYm8zxjqbXl8pNbCg7S77vA8o7G/q2bLBUjM5l2zxJKrkP
snY/K7KjFelm6JJrnhIfObChrZt92CpoabPJqWk6rIRgYYkTnOfZahMnNiElVRP6l3zbx+rnpGrO
OO1nuuGOLniq7/NYp0N9CaYPspZdnqKVjLAhK7Njiq6BmcRaiu/JJadhZ5UWITg1pHSjGbzQHHk5
wqkmU7xmmPdETKl8fmT/YcwyL+xsxqT2wSCIPkCYPuVQO/3imLRIdidY9oHBJ8he6VW5KaVoG8X9
eu7hGKFGmfvmkBnhXlFyJxkilmTV0Wbrj1/Qi1PM5Zp0k2tzV1PK9Sa+P3RXBLMCmPJJFfO3TXU2
qJGL7jBKGt5tZVXWzCbEiLAY5eyYkl1mFCfMAWQyOWOP8qq5BqbvljahoE2/D0afpuO7PgOCn2I3
SUnOGkO0Rs+d/KoQXK/1qIiwiEbjY8JRE0Sgt0k1GWDDDzDW2+6jp7tuyGBpun93oKVsLXYe/gNG
QFBy/Y1rzxIGCtZfBma/fv8fNRlTscWbbBs/FV5/1GR8CTsPlZph/z4T+2nZoP+GF9rEa/aHYpZ/
7se2AdMevzjGc5gB/zOh+B9sGyj9finJqD9/fuW/f/0n6WuVJ1Mhslj1ij5Gx6Yy4jUSHtDaxtlb
lnZF3DDSD184pQGsy7ja02MCZTSXB3bXDwVhgKHKnRRi7+0fmEXSOAvGPzifLW7JAdBAXYyfLZ7S
cGDbqIia9D/Z2sjhGwyftWi+NaNxDnQUeQHrQh2VGBvRRuZEHXlBZbW2JRd5LsuCmDH9sB07lXgo
ogXyKwo3lZovVJnkRPFx6FSEN1tFiUgxmu8MxXZ8FFRWsThPnvSu/DaDyZMTmnKt2nVj7Uad6k5T
+aRLgUfi2SXGRtMyxWHZQXqAUU6rJOXl0hoyGtE2oaLTLw6YGsrgtWfSEJeKM4zpwxSDIR6Y1eht
fS4QHSR9te9rGxCdJta9Jr1oC4hmpMLp9NAtcoCUjK4Kzn21MVC58C7KcYIIq7zp9YOcG8cOmZVs
pW6YGtdCmlg7Qp1QabHzaM7Xgax/79ho4yY/JKgYpGmJuWLQ0xHLY4qZUi3EyAD3oaxVfBm6Ew3z
s5LgxGISkoYkj/fEYZg66Y75tq37jSTZXjOxlC60BoS4fNXbxJUoy7Jc8pqQrYuprwfGbLPOnMZg
KsVlM0/8Qv1LMp8E2ymrb3LHsGD4FmaOwE3mRKpjNy9yDzKEN4DcKQIaS6jPnYzLgQJA5WLVg+Sc
RNZqIKdpxKtMyuVuGMx7P3ibajAvC2iMqjwdUAYErhgJEZuqvZ3sQvTE2jwfRAVUu45gkD/omE0b
wU3hT/ey6rMDHtJjF/jUNW8R8j4WYsghH0YF2SwrY4FYktGUV4mvmiqhzvs92DrBlFhFjwurvmQS
MTQNRTnWaBMtBP87mlBr1pFThfFyC7iCJZZWk/DKtFGt2EaH3xL/YkGBxBleWxgUtK8QLj0SH9ti
n6OsJa2EcmOghnjssTj0SHlNH0EnSkU7RSmYB64xmzjYhP45+s3VxKTyb26YAdssnSs+ZtlQF8bL
3x3O+rIT+Plw5nT99ft/NMzmbzIns714CRhN/+6b/tEwL6wKWfkREf+XhhnPpc0SxOTsFhzT4idn
Al9i3fLzmf4PTmdD4Zz/pWH+y0sXvxApitQy69AXsTef+8/+paMGnnf0MeIzerdv5k17Q4uEwGQW
q/ZzmYfdcWprF/5E9j67EbLiUVrJ80yYZHFXQ5cIKRAYF/e32PCi0lEbYilqpECsQxunZOJmb1m8
TafaR4O1biw3vCM3h5h3GcxDD7Pm/ndR0tZor9o+yLcWjpphRWGdK19l5oHnRGhXuXmyJaETGyRk
lbhbm4shkxTgO6V9AszGs+5LFdmYzzGpaDpPVmjgaQK6W37G0t5mdTrTnbcodtur+IzbvdUckVF1
JBhZ1HNoFTnPyQJO5adJpvnUn+GaDhNgMBa12UOMFjnWP5P8y7/rKTpznOMpU8Oc3lRJ6V3gcxSs
pBPaVBG/de0xV59SaQdZzu7vktiLJa8DZUGNSfx4FX/y4EO7sYdoVcFgZQfSO3Td+tnKHUJcK+lU
pix2VkhOdGnfKK/5dKhVJ/6MmzuESww6VpPktLxzZa18kWpqp4Qwb5fbEF6wv2FHSoR0AGCViKgJ
WQ70d+ae3zuaxzl4yjVHX6Qsl048dPlXortCepuUXapt4DvAwFn7VXERKHmlTTFdEKIHo6dZxyLZ
hOOXL31vBigW80shXQMrgMjZa9tYDan1jaNgl2oE2sbkghlaJsFo6wKWIwY6OPEe919KsCcc0MIb
wpbCWO9IqahKN73VpacMDm8o7lZnWh9wqXLOb0+gjV9FmGdDR6WDUY6ljljhlAReXt/mmbPwlE9r
LPL28JYIF2nsdK9O5xGl7mTflcRfOFa/HsdzSlLF1o53ebrTAR0Fhyhn3ezVINtrruZDH8Lx3NTa
DrhnZG1RMd4Imsf1xietIMPWvquKMymMw+SCE6kYg5qOXR9rgqDwUgweI1eN5TMZHcaSlJQpz5HC
FcYlX3oqpX25LtFNSa7WOZ9LGMbwMKn3CMV85GTaQPWwQh5mvzegVccN46sM315Mt3Pt032WvmkZ
c5DESx6Mo8JPQxzLyNW528rHSnLRNOlM1R2Nd3oiDUX5MIi+HOAZe9FE3mN9Q+Yms9ieOrdpDghR
8X+SNqk9NbzL/B5rX9yvMOKdwD/ttduiyJ0g3ZcXo12xXrBDD4RawrX1PS6+z/VTH9917c1UYHt8
VcnFDu/Rp+UgTubksSL7QLDxfE6TJ6ygiDBV2WtskNbxsS6/Wf551h7SAtJitjK/xi+o9SXIO+uy
CJ2mjSltlXwf6+imNilSR6JlDH5X8FXWNIfWd1bzFlOUrSLvYssD9EdeGlGg35MPFG+HCiVzil1Z
J+sb5+mC/R8JN2TCI018rmunxQuETSiz360bEcGOukVSdVv+2/Hw6m7auBoWGRsy9GbiN4CMGV2J
zpdWKdO8i+/OV3G1CN3sL40JgrfcptOVVELgpTTHmEG61zB08SsDC5OLOz3dRoZXYKki1rJcW+1a
4L9EUdityV9uJipNgWA9/6awVKrdToXYu7JfB7Rh8Tp/nD5ws6DVTlxFrFto5MiH6bKlTTN+l5Kn
EftohW7HAfRymZjl01RmA/luR4TH/O6k7py+1YPDH6ItG7K7+K3VcOViOt63SDDlQ1B6c3DDY8v/
b2s3n5VeuO+/0vQe3GQb3rDOR91B1h6V/tTzgOqbMjlJeNbLdy3u7ozyLDWUw3ny0jLksGdjUywa
wPqi9By4Hw1bsZgMqc5h5hJ1dwtyZ0DGrnpAyBX7aSS26J3xaE26x8cSBo2yUcbmvW6xw3N0FFAs
NqXuTsU5ZUldaMcs2rTbanrKxFXiwnXNzWwS/xKd1eiewpjl0EM+uqP6bCIK6jcp+6P0isWzY6wV
TPN68eSbuGkoDhuouzY3BRFuIBObD0H85XVk7Pcgn/7fmDDkjkolBuM1urF/znhyG/WLcpb1CfpJ
/doMt39vFQX0lT0aNE6MljqCub/XhADnYnnwcxX1P3z/jxZXBfMKOdbCOPqf4Nj/WjtY6m+KAtBi
Kd7+0Mb9l6COtYOpqBRZf5g/f6qi9N801YBdIdPmGkA07H+iCeHt/VJF/frSl6//1OMmnYp9fAgD
mKThU08YiBngI2rMcVGwU7fLILg77O0qhjyWb1bJJjiIj5PQ+BQ2t0phbFZiAhySM251da2E5SXi
M5/kzQ5A56M5rk1r3jFddU1fuZQjzUVtXEGI3Bnq+FT7hGIPTAdn1aktI1jVCg4Nv0iASenmg+Yb
u2LSboEvkk1US1++bd9lAer1MoRNW+0SI6dHQkYqhxfRUSvMDElT4UXzuzbnq0m8xKPi5PC0+95/
VCSST/Ru6yftWlIat6yjxyaf9mFv7QA6B4rX9YELbOIWWvASkAnIub9FjeHJVG/Z2LJ0yAmGzd0Y
L2aVUT/1rNj1ohZse8tXg3kwSV+55qowsrqQ+Xuqc8V+D7le2pIhalPvGCYXIweGDPFZH27NYDyM
KrNNtO21j7q4jl4aUhwkFjVpTlnZwceZtl1Lt9diU8sJwU02vlCYTnePtoaDsZo/uqg5Biq5g4aF
KE0Ub7BG1j1bUXseXnTAOasSTV1l9heY3K6f2qemo6nKS7eT/Xs/w8LEKNqy8wurys92LPdJ2ayT
VnEia8QRb3tFi6g4QbhHsemX0daKi51p1ifyfW8zOW+xME9ZzuVCgOlqBqGqq8ZdPUaHcBJ7cLTH
qJTcil1yP3K1TfIxLc2z1sJcSDi7ARWolX8a2xTyBYJ1ATPD/1Sk4MOIUDmqXSP6rQ0ynnSJqsCd
1TX2QcuTW1sV/erffHLRmOlARgH92Ww1/5eTy9B/lQIz4vrl+3+cXOI3WUWSCMVWVRYDOmfQj+Gc
WELQbYaBulAAXy+71B9qtmUEtxC1GOzpS4A608I/p3MEuigsUmFGqvridP8H/Z+yjBX/0v8t07mf
Xzqv7+eTq+WezqHjq16i4DKdUXx2ONEMybwJI9+3jXgVInbmOH6calI/+RixyioJiAYhA3l90i28
cVzXcyTdzHo8tLEOFrXlsvWBPMX9d9QertlRHclQMkvG3X2VkPQh05bo0obsZkcsa/yB2k/Sg1M0
2wepVrYCDKdqENGU9I4iXg3rQtb5pse/J3fVWSMtZFp6DsCm/kgyqM5JteQJ5CnsbNNMxlUtB5Dr
KoM6dXzVtDa9lbN6npE7hNV4ioSu40yefYQel16nffPJpzKR4UvmEs3STZs+KVNXHVjrCGZncvPN
rhLH7/rthOdzzsaTXDderg4vqqQdkji5L+v2OFb2Lc2xmfRaCcxbxedZjwZrZSW6A5mN6R8isdTh
1AcLW0WPWt9tOA1doT5PlQKjMYQqG2raiYMA3kxdHxq9YNhTv4+ldpZS5B8t7ngG62NBZhurMn0K
vKFEuVRar6WGB7Cvb0beUTKn66ZIH4ylYEWDQYQdqYYBGMUqdbOWWEv9QHqK3KjDkcrGsUMSEysN
PGSh4HyBWAOAkfVzujHzCH/J5KT8akQOZzrHoxbbGzXJH+qxeEP/67UTKqwi2NQAwZTcoiNjDlD4
X4FWnZgx3AVz7+qjYF1FG5hiFh1BsAoqNmZjL5H2ZOK/HYPy0FIu2qlxZHUgVpqBSsbqxcbKpItl
PiYEexasIu14k6fhrvKnCxr/W2wvE9QhfQSWWw8zZ625SSayJRrmjXxJTfb2ZFDF4hFraqcv1HVn
VisVTEckuJT1GDEyU+C2m/GJ6IabNRgyyFyrU0IYm/k2Kf26qwabkV33WJJvPhMPkUvlNe8bg7wH
zIRGfUl67RwM+f1Yim1r4u1IFid/oO4tLjfuDhstEB2uVG9lGUr1lE3rvO4lXgeDyJk9cmFm+4bb
spzDDewktnpK/VUaPntWgzieXkj8zvxDNdcfoya82DfvlSjcFfR6tQ8yQKTiAGqEcWcVqasSdVsv
kR86oZlCE28UOJ8MiQnijHhPyjq+IVMQEuKjnOiCeBD1wdyW5XsoSpcvu1rZbSK85n2bbWUsbUV+
CPujggw9zhAK0UulZblJFQXMOzmJUblJmnz9771FKH51jWAdk0QVAI2L5Pnvpoi//4Gf69//4fv/
nCIihhZYPwgc4Faw/iK7EQqBYdxJDAWpCv68RLTfDJ2rxUIyzS6HL/55iWiLWnpBMxrEr1NXa//k
ElGNRVXzs6Hk11fOdfXzJTJVgeVnnZx6ozngBrH9vcl4pwwmsAZjs2+s3Fw3VX2TkZn61l43LPb1
+trsx0+rYVkYTqTAdO9GLN9J8ecIonQgCbYb43OGA7IAOuAXuNzzb6VPmCTtbDReSTN68XmMbRpk
nZ0yeh9JspwpfVCxUYXEMxmw/fME1YJ+akXL4hM74rSwEo1Vyz2Sj8uwMju0zO0SExObUu07dgjB
ZyCdVQRrkelvJKYgBaxWjrUWw0CmoXrk76yMcu1ryEfFOeCNMEjhZXXM/WnNoZJYbXseU85pAs6M
+pNfq1sl9xQe75XyYkm2o2QEarUMCmZ9I/Q3c7krDIarhEAo6uCKRPHm4dTrHNNhEWwzOXuQCp1Q
s4uoNbzjpOBGePvAP8mrEauIn2ytLDpZknUbsuqNrR8iXdM4N0Z2DA3jZpNakU0Gp0LP7iUKsgMV
N3t0n6GfrN/lMmpQSyfoGntix6GALikb+sMgV55v044U2apphl3ffTOCm9rKB7swXVmhIObxfy9T
NJGNf03DfUBKKtsVJxHvVaStfVIosdLpERkzkK8HEp9IakOPspV06b5afjzjm495QzD/yyb8KLyB
4K3Ablpg6M7JdkWinYrxrZNz8uDsmUGy6hrhbK3yDtpmpzLE8zE+dtadKfXrmK1P76dubDHt061v
Rag8pEZwnLriMBNhk8jBLcjF7AShtLN9BEeVBW43wW1YB/pzaSYomJoTTD02gb6j6PFGhbEcJ+am
tm4aA7mm0t3IOGpBn7CMTM5h0t7b4bBto4VAIKSdnCT3Hbk+owY9sN3k/DytAUGtGTcvUpOh7IJO
EyXOUOSbglLCkqG1y6iekvk6JIwR4o8+ZglJuaSX89owZESxgjjKYZOCEFxVbYyK1Pyu+/QJUfyZ
a5zpopsJQ0ej7g3mAjm2YD8E6bjOWiEh2YTREBjzcoq/Thk/7lmrpI0cNY6lEoItQ0KvSTKSg/RD
b5ggp6Y7tiiNAUZ+wrbadkOCICWDohL28OY0cH7BvSCDuBKAMNqepKwZpzJV7p0fTlBuEpwRlTjx
fO7Yj16LzPoKZlXsoyl/jIfoMFn+TolYfqCzQXpsfCiwMNjEbpQs3Vpjc5im17i8TbrgMxTbj20l
eOOSfAvp6ewO6ocZ3WURVKGk42nTj52JjwkwFxKQg53OTmliL41LrxSMHLGa0dk6XavvFB56cHTk
j1u8NLOIXSoW3lfWPiYG24lgFGc9+8za7F4VBj/9kHGvuujfgIkVKJWRTEi7sWv2A97WeIwcPT3l
Ze/JWXtXjT3EwOwYjEt4rBFfK1td+WXvTqLYR3wKuwqV/qDarl8JLzCsZ6WsOZ8eZAu9SV685mPT
fhh5VG+GeriMCopY0RPmLecXtji7SYHdotf7Tif809CWmj1HmKteCU16sgLWeXKavfhhdQTh9mCE
bfFky0VCkhWU1T4AraQKzsPl1s7zaOsTWGNLae1o8vyvvra5O2WslSz+uA7tv2/+TJKI/jq2ssV/
+/4f1zZtHLhVmR7rh9fzx+4P+YWCCZSbjuuZ/osb9c/ej/Weqf9x0S8X+p+tn4WAyrRYUdrG76Dl
f9D6abyvXy5tAwMXGhDaUv42Y3GJ/jSzUhH6K3qZR153sr3kyX9Lz8mX+ZwTZ4DVnbyLXbLLdu0a
5NaGI5uMbVTvq+oY7dgZrdwtfLtLsH58jFexw8jH4zzdwAB/lNyf6qL7/ywj/k/eZfeEgrbNf/xf
8atdlR8wEzyEHQr+LpU5319fqCHnmYLhJMJttIUY37+kBhfwlpxo6zoz9+7v6uwQV9TLxoGUB6Pc
MjBHJyVM5395JfjG/vsP7acPi7Zsin/+oWWtNdYlMFdPsrJNZh7UjKhAGF7SXb08WrBvzGBDmM30
LCa3/9ahetB37RKdTiOYXaLyvYKNzgEncKsYQbOy6IgxlqNAsOtnhmwJj+vgjdNRVZweaUupERMF
NqorANYiYFmTzB37G3X+nFHv+v4T0TtrhchOu2Jl8y1BQhybq6h5mTuXfCTUcTJ7hQrQzrRuoK4k
a7CIxiX1+w2ttkPk9PjUlVw8G9t/nc19BOaUvYV+qaedDW7tsbXW83Y6yxpkqrA7cINz06j6N7ab
DAzQOqIZQ+IHaJv7AUobDReBgeAFrA/MswU6nv3sTJv4ZK1wczoQhFb8W5vCU7b6edzE95H3wYrs
eXjGuA/V58Q2dwC/78092v6VSeXxyLYVnyrLQRYASyoVAK5nNJmDsQK9hq4ZP8bQc7bjpjuFEsR5
AsbLzA37e1ypsHmQs46UivqElBp60RqtRxZyuV8VlJnCHT+Sx9zLCZSmR3Nbh3t8dXV3Wz7owNa2
1HSA8z4+gE8V61WxfgDZ9fBmwp2gZ90A5Fjfoo0HScMFX3R2sUKtzFUHQGZJlSc8flORQn+uXXOV
OJNTwcD7VjgjMAmwDasz0e+rzjnIRLuD7tso67dv4XbwhtV3k8eJaaNDr/WMbPYsbhpcJeJAN8jq
wMkRwejilN6zGdwO9QbZJBc7Gahv4K4iRxLfreGRo95ItnlyqbpzDh9m/BpZmmLRIk/S37W37k4/
yF/NG+4ofdMB0cj2syetgzvfRbgizLXEtoqfnk8iZXvNz4mOjWRLUcxqLVx3bNZr+wxvwXBaPCTY
15r8W04R+ah+Wo8lG75TcS2tFZDe6Uv+yvZF+M34ZBWGXmfn30I+ngzl7n24FgwodulRDtcpI4Wu
cWt4q5nTf5Nu+gfTjSvLd+YomeU0zSq6iiN9Lmw03kb1qCPQYtpw13/TXos9f0R9pt5P+BeEixVa
ak8Qleb0og3OhD1sy2e1GV5DfTdCD2oBxyBI2/gFnIptMm7KbpsFbn+DbQxcTQOTumY7T3+dXbu3
KVobsQNqiSL1Ea19i32s+1L6nQYcLlqDk3ilDygJjeEFvHTzBs3kYEFSXDXf+gvG5uGW3Pd3/cUS
m/5q3uUn7RMXc/lU7eTD9JLdFCBa2Di/9/+fuzPbbRxJt/UTsQ6HIIMEDvaFJGqWbNnyeEPYTpvz
PPPp98esrq7M3HVqn7ptoIFGwXZasqSIf1jrW4hyF8Vd/GyO5G0tsjsDGBnX+CcrPee1gPxjbVtn
QVJOD/WdffWF+T+I4VEjlGKVV+AkFqBHSZRDbk1koi7ctjh51U1BdcuWEsm8Qf9RLfR749QbO3qm
+B7vH1jg+l09MztjR7kOXocX6EXaC9mL1rY4IWKzXrsYgQTvRx2XF3jkhXWIPtX3/EoUXOLyXBbT
Hu/U3lqj7tpBQlM36Xt/UJ/MF3Fw9vZaZ2a1QCBhblkFKJ90KVfk38ZDd7YP3oE96zOhxwTNaRog
KILs4nHvpftSIFdfqgyE9E0MSXdcDvaybFDLuu0LYt9FBP642SjETrBdvOo76Sp3w7sPrRsRgL6v
HjPe2fXdiJIcavOuWIdnNA8hb+HgCAySbe61QJW/sHoWjxySmM8hGZrZVrxMs5gXYA8wJ9x0/o6j
KegPisn7+8EDgFRh9otX4I+axk2H1aAsgQJGVJkeXBAgV/QkXyyn1+gqnvlFFhHr400wnYHP9BGi
EDdnjxq4Qb01PJLraE8X/oMHjBYezBOc8fw1BfC5/PxAC9mXJyTpaCKweSTVjSVX0EgA1wTHgWB4
tpi3xrZ96M+gP9Wd/uqA/oLDVMCPnG+Ucj///53NaWktC/TnDIi6Y2duzXcdCwFuBMVVn+p+3X2Z
j9Z2+GytTaqsIlyHnMTcWXgisZ0QWquyE9oDHTEjktR2xMSkX6I+ll/+uGhe7FeMLnG17O6BHEU1
wdbLBO9D5mInHpjIKdAVNk63pw23h1V35VjBNDD0z36yUuai9lHfRLdQBd453eu37Mh2aWdxRMwQ
Zsw5UOaW6JDIdXM9N3CRDa6sG6jZJpsTpDC0juai+ALvslePYosoPbyHMbmJriSD62hA4RwK1wt3
jXOyCH3DrzdrPyf9jcT3Qw3M0zHArIEnBayQBxyrBaYHckq7K6kkIefDPkbKIl4aaNLclghz+isn
DboPo3+UIwuvdZi+MQNhoL70Wy6dbOuc5bnF/ErqLB4kdSlaLjiMP8ZNMMuWVpr25ne7EGk8d7Rc
Z+V9bd1mjD1Yrcvr6M8jvSsEuORdtz8Rj8TdDmkNEzeImZ90yQhTgGVKorPsNS0tD8uDM4dUYXDh
1kmoGMjGHwx1VpUU3oosFxITlTfuzqwiUnLR25ueT6tdoSBg4lJbgDTTN0d1ZcFkBeGKdkwCcECF
v1S8J4tovGQ9NnsVVdf3z2oAt7NcCnsH5JyY8B2qBDyEZMkMYiH9bVOso/iMokhGZ8W8t6HM+s3J
vwn2jPMPRMisE5ezgSMkeR0eOFPAu+U3zac4wDLbBI8Ry4ddfRTrEAETzDSrOZO+u+3zZO2DuvZ4
PXlcn3763JKLG65HtFSsVVubmbN4GgLicGO3iQ5Nj8ay3MDjKaSbA8Scavi71r4HJVsUdzWFBqHe
/BkOaaMvUmvvWa+A8YPqzQxJHezhjzxpClH18ZpG3krXRrL1yTZjk6ptBqjjGGmODpo45QT3bk4k
8SN4HzsaugIZp4Nhfor0pVbcefZd59+bXJeE3MOYxBhwqqgerWeOuM7ICS0vNmBu+SJzGmNppeaD
AUXuKWmhZnyy1OYsfEjsFZFpkNlu9SdHXdUwY9VlLA9R6xrTEbC8R24BCp9xT66UGZMYvegJOLa5
9s4l0hi32nxJXFHQ3w/dcLDQjpHZA28PWXR9nKblLNwg4nrDaALrVBHvMGb11mtsbn11UUMHm1Op
qRlxq6xUz614HqSH4IT13FIcCblfiiMgQaZl3XHiJETy5qC12A/ptnqMzjFHeMf+wDXTHch88zgY
SwoK5RanTwjm1i07IPL3To0ay9+TCJo2bpwtsU3Lwyhf7QzpYLlXqm9m7MI/yqOn0tiVxabAz+XK
43A7UDPe6hGsf3e8NB/qXfzOFCU4po/BqcI4zdyJGRoFjUQN9Y7WMHhQLLeNlo/qBimido9P5ezd
heHaic4JX7d1+iAcZUO7yoZ9Rzh3sSzFLsre4ugm7s7JK4IFhv1A41Gsr4Jwb7DMte68FNjj0pGP
ORMa5SbnL+xbr+P4oUXnadhle6G8M0GRissP5u0bBJwQJTdZnpO/qp807QTVgbxPPGJWB5VxZGJj
f5v6LXMeK1zDMumMjZW/eBRl8brzN708VN6DwyJF41pamybX3X18M0Cb55IO8EWyVYBvuiumXRuu
8M4JfyGNheofIwyDlPA5Inr8HsRjfCMqqu55+RALaeSHn7R0n6rHwC7Xg9Pexu23rri0Nt4Zupnx
pkxlhH9k4atPzUCh9mZXd2F+8NUdnqmCQt58kNZtHLAomrf16a0WH/z+0fIOsVesQmKtB/3Ao2Ej
E1cbm9IZhvNwo3SXVkXcfuFZC5ZDagFPv3skcTzDD8+3QQogjup72/d/fkc9/asDrb+30h95AbzF
D5pf/vO/rnnK//7v/DP//p7/+vk/+ZF//ZMzPeqn/3CzJmzGS/tZjXefdZs0f/Tt83f+/37xX1oZ
4HfwqIq8bt5IZ/j2+fMwggEBmCgwUhDW2S7rrHP/bgchfx1m/MXP/7HJ1n8T/AV1EpoNHckNi+d/
b7L138BZMeeApMW+4fum4YdpBuponfmK+fsY5MdxBhAXCOzsHxDVkgf4j5YQ+v/0mfDUbUvDgaKx
bDd+ac3LKqpSzze9radlvNPVerxhu/4ycN94w6dZtDD5cqI6blsyJe1pzjiYocMwn1QD1X3qCkJC
xvLMG/Ba6nyARpR3NigGb0Dwda6AaQwWvRf62+9lBoTHJjy1FIVqYh+SInvylXyXO96xH8bN5BXu
qKMrdIL8lFFkNuHBmdj9+ikVaqUF50JXOEG5TeM4PSnYe/vReGy7BupWGm7aMIXR0T+pXXlUGhVY
ir7tfH+jZHh3ByR4ibGJvGZfhOoWucCqa9oXv0oOI+sHB298Ryvuqw5zbo9RJFTPFg5Nm77iTjqQ
j3xWZH4zHaf0NDZy7dfeQ19DcorpBaY3mROn3FmP5PC4aRy6RssRpCPaq5miyzHbl4iQu94jKo/I
5FpZ56RytFqH/qgG64nfDBDLKc5y/LG4JZMSz7R1bjGr9GOF8AiMBcP81kIuY/mPYSq4qbN+a1aS
a7mB/1duZT/t6ml6CgbzGkpYAAqBzDq2aFuD5+I8lyBFiz7AqqK7Ni49SwJ6n6gibBW4LWYMTq+8
uCtoE8xSd5N6PKvGcw+KbNjluNWSgrQ8hb2+HJxN2Npcv8YdUd3XUm1XbXfHQWarzCkoqE0QHWpG
6+HNs4jc2Gg0xHqKlgdvXqNGxk56T6qerLXe3Fekiil2c52U/FyayX5ynjgaXkLJYt7Ilklqo1aP
96OS4Ms02Dmg1o2UiyaKo2MWgDcSHoGyCov6BkoN9UPuHKTVH52JtlfW65RQRrTFGG8zlS6zTlTY
58O01bR+YxlH21C+KaV4lvRvhmLvSIYlMuPWqwPUFZzIYXqJm2glCDEkn88jEtac4ts+ZcoXNqeq
sLZePG2ZC570oed2itaCqOaBHKamqV90qBRR5bvsi5d9RzYTd4hqBDeWE1JFEWjrAVwH5ZXOVkv5
2eQfGWgPIW+QFqyifHpWGeTYMQD64I7QWyg7gM9PmGZXuupfxia50yjBbT/eJyYgHPUaiv5UW3IH
PWBlwI9EabXo8BUEdHA2WnqtiC++oh7xYuKN6neW1RJFkKgPvWSsQpFWV/JSmf7eT4HNmtZd5qX3
9VQdg0h1VkpmnsOQxNc0exiIbB1KBC5R2+16MdyLCXk1pvCz3Yu1YKcRUnf4irXVh3TjkypTinEn
UEdMZCVAMVn2BuTowroEqMgzhUEebScmrrNCLIPSvzuCRnIoz9jPV/zb27KavoqmdCVngmU9dtWH
qjAqYGzQqaabU15P6Rm61K3T1ce8BR6UxTDGmZf013QgthshLySgW0d3UPQ7u5zXS4sQYagf/7m3
3yw/VQElopDiHvhfdVzmPFz/ZQP/68//McqX8xUHlxG7pNC1X5JlpSNmHanO2v/3gLQ/bz/NsTRN
ClXjXprzD38Y5uMYFvxL/BgqVNRffxQFP1UkwCj/akYu5tvtlxU8SwEuVKb5HIK/DslH4SlTNxRQ
uFubQr3vT1rV3Jd+d81D781OYzcs0ZVoZSWX2HwftNh6IrtmzQqMD6uik6BFVZaKI25i0BLQxAp/
K7P3dMhuNI59RbX3U6TemiMEw56REpyL2Q1eYDPQk+YcCqA6lrOcMLlHFNXjMFOPmdFNw1X1oC2P
Vb8OODkFb/MJYjRAgXjhtW15aw5ldMnteKUNd0GtuCPtVCLC6+ANX7bSa3tPs4COWesqwAOZ5RSN
sHyAVibdMVeaiIQ271vXaMykDPter5ytdIqXKfHfSxFuRahstSy9C/zJLcMyXjpJsxQmmfTyBjHz
XvOdcFkphr/SpEpsBTwIPTpIOCF+w4XUJ9U3ZfC3VTIFBNf7LDcr+1tljA9RkYzLxiJ+UpYI6RvD
jav22AVyOTb2VwRAZCQOaTXGVMQVobV89ZAJRgRV530jvvFMqFO4VJynApmmnavU39VOsZKnLjFW
OtiEIX8sqvKzleFrkeYBNy1MxsL2cR6tas15t3Pzw4yd9yANTk7C6wF68yjinoGTx7SKqM5gZQjY
Z0MxNkc7RTQsE4p5q/HWgchOTVRvijRa2Yp2GKpmlxYII8bnKYn8Sy+LSxYzM49qZ6MKwMQkSpYn
2J/b/9zjZS6OwcWyFYL16Kjy7zeFnBF8w4/Hy1/8/J/FNVIdIhmhKbJXhl/4Y3FtcyihTJ3ZhWwK
+eT/cbxYv6HdRCMqgRoZPLYfFD6sHm0OQk4W9O9IH+U/OV5MOdsAfzxefn3ovywLE88ZjbTziUaX
lHmKW6TKvZhFOVKMt9Lndp3ABoxuU8cbqwCijYes6ZhnEk2RK8Svz8dFMPG1YZWnbMUNuQjSlyow
H8b81i/HdQDPiwi33jiNSr+SsuWTSUIQVJ2QYV8NXALUAz6TzB1TYOnBVTjk9yETavJxZUogNwjs
awfRuijdNP82dbchaAKZXCOK+K5+VpEY5lSPDF+GJnf9GpXRCDUW5V/FTL8yKXIzklU88oltez1F
D1WnUv0FCyV/DkO41MO2ZmOQ+5coZg1pYlK+Hf2KwLPZzVQueygZfn3b+9lrAq9vlEyrIKbqokFg
1Lw25SX1xTEhtlGVMEerayUdSoXxUqoz6KIVT3Vo3ma95cZTuwmEdY5U68VD1JQZoOsl+DfDiT+H
pLytDASBs39+SLqt5FjWyaosPHvXiWRWA2KiKx7Cslo42sdgNGw+1GXI36l00hurpDZkgxQ/luXn
CJVx0p/aOqQYlfAorfgeh8sqjPqFOhRPIVkxtg5wPtcuZZ9SaEf+g9bXFMDjLlKCF5skWQ27wJgb
xzKMdzVLKM3HTsD5kvuniDIlo1wR/TWieGnU8JADf/coaoQob1V46rWyhw3iClgm03w3sB/Kn7KM
txnlUVyPd54R3BmUTXkNCjMuyAp/rwrV9aPwnMxFFsWWY2a8xazLQBGGHnOpUpTNN0pFkRZQrBkU
bdDqYA81rkkxVxv0HhR3ImDL0jvTfTiXfXP9N1IIWm3xEFEYTrVxbnTToWlsjlNY3Du2fSd8/BxF
yADYuSQGuDJKTah+D6M2Ocs85K9CMRpQlOoUp8j7tyHFak/RGkE8ExSxHsVsQ1EbUdw2QN7VPtwH
gfpGA3unYyMYqYeD+NRTHZv6ZfS8ixOfNCrnmAraKKYVfMDNYHwM1WdCoV321TJhak9g30rOhTgF
ec3F0lGgB5iosop7C65LSwGvQeMzKehzL14bFIzQqU4KBX9N4a/QAAw0AnDYsO7VLlWQmztPNU68
KL2QprzUO/wkQ3ERbCiU1IE7J9lzBUiDUpVYon4TO2LaRo32MsUMfaK5S4EDQD7ntCb3F0XavNbu
vyp8GmlSr0r6br3U9q10XqO+W7XUwX4ZnzO93Xl2NGN1mE/W6rOmT9femFPJ6GWJShmxC5eEslvx
uCt1mpNCNR/NQr0rBj53emx86/M7K9cXWRo8TsqL7yTXnOUZoexLZWrumR+spmxa18GwglG5ESJe
g3HhErx4JYFVmrUah56BWAmwAiBY5aQHxTpZWXXy8+SjNNAmktoZl+JgTeJzBgWDSVn2QwfuIWW2
/2I7X1VGwjMi3hw1sy5zhgb5XepBb48QBcFDurWa7DC/5r2OMNlrkCMRK4OX4JKnHdM7Vh2JZbgq
GnheroUqafnSbtVl9tr3xG4cojsbjoQt3+sO+V00fXW1AVeUV1ennUN9nwiT/c67ZX/AKXcLvDSy
KLehlj6ESvkuEm9pega9ReQmBoxlDYhqphEbBK7BywXrD3WD1ngxesRlYiCuYuI+E9h6MnIhIDLg
fi+tlGxnDDlDQBw8SxSEEaIEe99lB99Ob33w1XoB5j8NH9oUqVatm7ukOufEPktEA9J+ySp7XZHI
0fnhORicm9EGq+Ckm6DoaBkVlNTdIqIj9DLrmwMw0sQdBeZhnfb5NmbYXTbDIZ/1D0Nnk2fkLcuu
2mbFcAk0ht5EBPetCoHNXlldus37YYNwMNZXtVWDCZy0+hJHGA0D/SZghFrZz7azr9OTmb8mjrVN
S47uImuvFlBYW7Rbr/MPGJqP+vit1XGgT8VT2dpEhqEOq3W38lEkoPtDUl/L5mAyMnGiL8+P3G7o
HhQsloX/2RVU4HxSF4KVn2k0zpPes8iNasYLXfmVJ9kucuqbvtGWGe/EeUpVj2Kjav5WGOGl4M7S
CvLsJn/XGfU+bdr9qDvr0I8uVV09F3Vz1B3GDQyH9IBPUV0yS7CzqzJdS89+bFXyfLLigfvEbeYc
2hq/kylvLBWn1IRYUG+fs8BagiQ7ZOR8t1q5r3piXUI8lIPyUhsZTrDQTTt5qgtY6sDTcnyf/J2v
uaKQWpQyKHBOou6PjV9/0Fk/d+GAEi96Fhpz8QhmqlRR5WVXw3xPy+pGBN4xFcVIbFvj8GIk6mpw
kvuJ93FDHLkWv8dTukefuRakWejDa2hRkNb8MkQOfVetBByXjqVsqxoXm1hRx/B3TstYSWHHmPbK
Np2CXSEYm8mcAXbdWv/BZieHqTD2MZpEIEOow/9+RDx3vD9XsX/x8380ydZvGkNgw6QStdS5Vv13
FSvhcxN7oKPhYho85xv8WcVi00TAzhAYcTtSdIPa8k/Fm6FSaNs6GjuE9bCD/kmT/GsRyyNnMI7p
U9ggPLCp/izeCuLAswaRROzrUBr4lxyqTNFc+e3Uojlre3mdhnKTe8Pyh7H6X7Tn/7M5//kXz/r5
H6R2jV+o3eRFEXlcVyd71TKW48r1738Htf5PFfqvT47e48ffoQWZQBoNWsJXPbaMLVVY5VZqzThS
+b1n+2kf8qMi7y+fDlN+VaVRYPIxP5Qfno5U5BBMkxJuq9FZFd4VZu8y0p///vl8n1j82HJ8f0LO
nNBhCoGD9xdnWiWHKpUdvyUn+NHpzUWm+IexHdcekQt2nr8knodsRfnmT8xabXGb1PImCgkHIN4G
qo7rZS8Qma5Nji/H/4yEDsC6odxCUaCx8SRU1BvNhxLpnSi6TZFny6kFj9EYe2aVTBdGhpiUzea7
BY3DRHSYti1XFsVBxTxdEoFIVnbnHaua8JZ0uqsU/LEaCAPo73//t/irPzjvXKZMNisYGruf/+Bq
749BYRXhto5GKpUHspzxhv3rEPt/vqzzcujXt9AcnqsZhKLIecfz869xDHiXimjDrWdQxQDF4nXZ
aHW7j+ErqQFEoe4167Oj7tk3flq6RW/ddKl+WxbsT7OEUWd1MLAejT43PVa0WmvXgiXx6DEoqpt5
A4mMoGEdwF1s99OhCCCEs4PP/pe/l9TnfvSXN8+Ph9y8rPrxLWrkDD6SMAznsRZ+LX9fT3s1idej
Ui8bRvbq5OxsT3mpBORhrGitzV4zMJca21qroC0bDWRC9qs3EmqV52cBETAKuSFVLlQt2dWBTcUN
eGnwnvspOXQlRL3aI7IqXhnSRueykX3sWqq3UKL8YNCvmcgPJQILI6/2WZquqmjmyFKwsGpwwm/d
CKmcPC37xTJzGjSs0Zzeg1zgQ/TfjVjKT8GmaDFERrUuAbUesc+BY++IVvVCQFySNG8oXPz2275x
HkfykkbqgFjPV17T7PRanJpMvmJEe555F8RtZ9DZJdoWxkTYqefXYhAIl8ZJ1t+iwT+KxDRe41gq
RytL5skbMMvIGtl6i/dWaYkTqyafUEJQCVywa0cNuj3AkSTJIldRh4sEg6glg9sLaiNtlOO2USKb
Oly5GPp0Kor6BfvpvmqQY5iev57sgF24fbFQmxXhB3f1VsYGq3gALn6zTzT/NsRnAHjaLGluQIQF
uViOol8jLV4UTupGBic4I3TbWU0NYgw/BKPDPL4EYGQb53ZG6OQX0UaHudXMqreJ74wc1w4Ow5QQ
HPYcO/6X2qDwgQ9TfPjTJUAzNZBKJeRdWZxiT58J924zDCtWP5uUp6PGoLNhw86nxmCsNejopvku
IbBlnC0lCU4+m2nNC9YBEgPU4CiyprVRvEu213lHSWqSZ6UxjEPV4wTVLauFdQyz1Gcpr6BvkPKh
V850+jDYFnV0rX22OWDICDXaKF13TBVtYxYYMJT2zo+QASbBJocZzNrA1dhnlRyIElqHFk77vGab
hQRq7NPDpJMgZdKINaSOloFbmhWlXL6mNdhYmX/b9NrO9/X7SamWdVLsRhJqfDM+QGLIN3FhLFND
bEIdBFTvH6ykRRmS0UtepNftpwEjhwjWdU0KsQDuoxA57KAZCPYs7k9RRgCWCT+uRK/soN+qyr1B
mqBXAi/JDzGRfuZo4KFh9EAvb4bPTANWaBD8unM76Dm+eSgcuYkT89LNnqPYOxLZvgzgn6UaqBiM
t2mGKHTkXrdbd4g3ZTWyYmQlB8qqxd2pWvj6UQ4UUtBZeevGuwt60FI+kw9YxrZ5SR3UYgyvQOZu
lW6+VZ1dR6KYqB23lm9T9hVTX2fa1WgRG072qrNRPwUaj+LBqr/MuNtXEOgCE3Jh+O6F/drzx52h
DmigEjA4r1OVrkUdEjekLWIPJ3DfM15+TxlYOX60S2NnaWIQZuS/9Uyq6NEFiwzMiVY4yw/sTGc6
3Eqt4k2YfbNZk5ZYghzmYBNMFMtxnhSNaDztLYnaVcqbwEa7WCmI+r2PiEywwMe9pqEcF8fJ3kOa
PU9jew9UD8KC3NXpa2Ar+Hc+OvVRpOGBxeKJnvJeAcpbDEefaVBJ0HIZQDOMiO+Ii+UEaYJxDZ7n
aTmaxbZiAJFkFTVJSCLGtOo8+WwO2SaqVN4CMMSQrsiWyXWtHeDA8lG8rStzP4IoKPpbSbAo/Amc
2C+ZZP3p2wtVa5C7ZE9ZhZopz3PXClBOk2DSAoapcMjGiGVlAFy/eZF+SyA61gVxIys8e0x3rIkP
cufvR3TD4PXLxDsrItnGbbgjQePQmhgc/E8TqZBZHes+JI4FcMVnxFywAMurFK+iulWq/E3UxQtT
RBgTDsy9ZpUyR29yHi6iMsUnBsZAiakfRl4eHdaew1YgTW/CHv1cgHkHOFDL/VrH7TFtI1JWQiKN
tJU/wrIfNlbZgNjhMyqCTTrpq05Ua9XGoKzuDMSco5ate25UD5VMEIIZ4V8Lu/upPdlohXqTeYa/
1VTasrJ9kqkKdJCyJnlXk+p20LxV0rzmg/9WAv0dUc810JzrKrupCW7HTn0IDFzAtnRDAxA2eleh
JksDWfKIXjFBZFRm7a0mx/lv6jYMiVS26GkPtcgj1h2lQZCIpSysXQgoc0jDpcHEpkyK+ahftfid
Ru4dWOhLh3iYmM/3xPuCSQ/EI6IJ1JkmcKf7jVuO2jrOXjhZUjRnA4FcoWms9QrMV18sFIGEszHZ
/5MpbqUXkiCgeRhQe7pdbjh73/f2hcX8kO9TBsBDDuZ2C+JbKF3WS6P9IBO5NPEyDzG7qLJeN/kt
/ms5SCZnCnyO5JrC363ZEdfcaSKQ6ySAtO49CD9eUyMazYvFykzlJmKd5UojOepJQtAhf99ino25
LWyrpoUNXqLAKlXmR6zWJ+MWH+ZDZsuPmNfRyVo3qiSsRvBbLIoKTTIjj6Ev6wuH2FPmQMxw2y1O
naNlh4deRBznhouiZhcoJJxDItXGbFPxQtasa/KBxEi/WGKZ3Ciq3LbWV4cqv0AES1VjdcCkUWUl
CHgDczqkHiyamtFjn862vjXWM/hyIclu5FAMj4H+ZdjyhhAJXGzvNRvsCP+8jjEw8dR13F9j4XCl
f4oCoR7nZIDQtcvHjW1Vz3Fuc7EH6yJomRyhsAyiY6TDkhlydvVFso9aBnt+t7JRkCuovB1c5k6L
RdeCIq7gxOvNx6TFMgKZqVORQCrearZ9MrBbNQkiTTy3KrCHXEz7bqouXfEW+/bGbNR1rYwPRJmd
A8mbxJfrSqsp3sQKnV6rAogjh2RSvVWBYSUgy9rwb8zmThlhquYpWUnnrCXDLudZJ+KjN14K00Su
/jFxvqaiXndTfC1bZDoBGaydZu3rSocTmB1sKvJGUxdO9NGXqOhsPhdcSWGBekJtOKoxZwblyhHv
XfOaafdWacHtql3wF+w7eUkq1O2aFd+IgnHLjNM32otpYjpQjU0unFthQCg0Mcmourbui9dY6us4
uIsZJOvmhIqudGvno4AwGHVcf7mJ0QhJXPPR6W+1N90ptdP83tn+Z2rjWJ+xYPsO3URwNrc/f6eN
A6/y8+BjXr/98vN/rO/U3/TZRkcuBhoBdvk0aH9QXlRIU4CrLDQqVPl87cfBB2EabOmw8mkGgxMe
0B+DD/HbDI0hXk1i0jPhav2TwQfIq1/aoV8euvilHbKpCTIZJ8OW4Xi3CJOyeHNilMipabqmGQ+7
Vno+yb4YDjy4i+i8T3nWwtOlGFWAZIbEBml1DX12svaFY+H/Hk5tFQGg9cOXLFBIN01pqhMsqou6
s8HOGdGTn5Mu7fmPWhDslDa76Xz9OZ9jxCOiHLoOgZvmbFrbe8NO/KRE9RPX0VcGchOoEatuo3Eb
jnW/F/vUlOvRV66iY/dQd+CgsiI7dm34SjyEhirLNjYN99uS5tlVpMcAPr0ZOkIqpvikemhsNCoA
aXvHMNR3pmIiWJ7Cg2cw4Lf0+lxVabwxp7w6ELbEHRopN2XVb1RAvwiNItrFfZ3ZsKB0v5sNAXDk
eoTxLcmwxEzquHxSd+zC3lWG6q4xCGXjOBHgGaO7Sa0AV5aQH1nAHUqTftJIARiYbuEnfF5xCEaC
aPP2fgwclLZdTahh3AfLuOzvQ0cyIy5Vn4A35HJBob1SQ+wapXeLRj/lULjQNrBKGKdVkRg3Blln
RPpE25TXZVGmnsFitl5VTfMmVB+kVkRW3KQPLBSSAq5jn7ge2yQlNg8GN0nkJZdMZz1BGqiZohzg
xLhpCZX0fOtsVz7Hp/+e2Dn5KLqxi7HoE4V3amHC45AhI1H7lLkA4Ur7QnQYihT8dtnNSNhmQYyS
UwXEoIl1IQpu23Gh17tiNtvo3W3SNdD0omc7Te690YbMM2elEKVhdcpWguAs4vGSi2bTFCqe7Gmf
6tBGOOTG9iHTKgb8jdth8/C5srWGFt5S2VTGOz2BJMqSgjRC19B8XnlM+ZzjnKblUtPze6OaHkJG
OTrRWUJLvhEYlS1UI6TsScydYaRHG2nFQveAmdr0IjCRlMA65hlA2Lz/1NkirLI4d5usmp/zpwbu
YKt2xmvKyygLH3gtI2jHF0+hgMuGqmBA2MZ0TgUKlvvKUzn2VzNUGaAJ/IshUQFBFGSwKaNPSrg7
YmDOvY7PYGqaVWwFF1k3L+bIlgZp30oUpkKMBFFbqsj2vR0+5S2iQavp+4cQQ5uTaQ8hemcwAcnR
0wXgzAdq+k1rohG3BYOBwNs42Vjjq8J5p+fWt77OvrReVkslzwgMzuKvPG8S5hzaLkL9QiBBcTBa
5VFtUpTodrbBYH7oC+PTsnCYaNGJLKj7MCWZDkUrO0QQmqX5MvYBNWWwN33jYkXlR9xY34bce63r
ltvZP7M4pLM1VBKw/HgxtXxYY5tfRG6rllsPcIXJXjjY9KNlNPAOmMazwVpV7/ajrK7aZGwG1XtV
nK9OPqHXdZsYsz31JIkEYGBZ/zcdaCH70IfmLm37l9jLdr1D6EWj3ijC7ldOprxqzF5yAWYjLkHQ
tvRirRWde5MaxWjXJdEMi2KARxKrVshOFWbS9wvmP/Uu5VZTWUdyoTJR51b7+7uUkeZPUhiT6+3n
n//zLsWNjjbuu5B8Vrv8eZNKelauUMFoWFPn7Kc/hDDmbwT2mQxIyQVlzaD+cJOaANjIDOVm/j2w
Sv8nN6n+F3EGPz/y75PHH4bfdlIkfpN701bem1hEk5oR+MomN5BqEUO2c/YpNqGP4Prg/rGteB3c
2g5WG8yS+te8mIdkW0/ulK6z2xaF8qIfZuvbk2gJoDSuyr2N2RZ3FXqIarxNiqsa3bT6FoQpTKnE
+uitQxs/iWqBtaTe6q+AsKqFYJRyDIDjVmttWLf/zd159TaSnVv0F5VRObyyEjPFICq8FBQr51y/
/i7ad2DPGDDgV2PG7Z7ullpiOOcLe68922NGN4n4fEW3NUhsW2lpuIKsJxm7Tot5nvxSUNV+km9S
G8PWisrfi6LP4kTRPEubDC7w9EJtroFDLq6wc7RzkcB3+VLITDgyPJcyr8H9HoSHxdMbjt738Dhv
w98u+aTqZPNbLl8IZz30KyhPiOFh/GpMTwqQttdoH21kf/Jad/B6V7jOj631dtIuAFWzVXDm8/UA
mGF3f6DadscMc2Z8IUnBnfZoaO8hXq3v+tIRHQ84c4W9kF9R75GtOPPRWGvrdMuoaVu+p1vjpcWw
Jq5uDTEorOPfewzuaOF9hWLIZ0AdPacsxh9gGVfqII67A6w7AZqjSxKCN5y09ejLz9bLzAaY9mWd
wc4EFLtFGBTckzcO/wyMzb1FeZLYhqM8MYUI3AxjMgNzc6Wh91V9fqslkWVYWw8NE9M5Vw1xnA4Q
woIj9k2tOY8pcanFyCSvd3AjDMWlhpQZRG6VPA3KVVAwJs0q6+unXN7iUd5qvA5WBiZ0yo3y3IhO
vfjNidfkBK2ZBBb40d1Fn93yzlpaep0NB+cc97TWoqCg8wBUeazqG5VJTv7Zp5w68nN1qqeNtmuu
J+EL5xwZYtayVtVV75/a6SBAN29pr66kIEfEDmkm4TZufln6LebXQF7XO55sHNd7MpTBmd9icVWv
hb2yKXeQT+DkpqviS9hxiLbbuFmNLr721U7wcLrkG2LZhF2EpkR1kXY7YI7c9EhGpvCwMnMtz8sJ
uLNMrG7rIpDSkmdccb1dfui+7otbudo29ID8OeCXTu8GfuDXx/ZYF85jsjFQJLgNsjCb63XM1+Rl
Fl6X77V9OK9VN93l8uxH05VWuNxNwJvTF8yiApb72VVmT2OwcTNHONOkTbBARBvA/ExFC09eJEP9
5CPnTm3z7ZTt8a59A3W5mM9TA2g+P6EaAarzExkbFiDVu/xCGJUAUQcKnHZA0Em0yfjJOjs+yZKN
1xbI3S90ZnVxSrRNb9mz0byDVzLduNtheIDWTQY7O8SK1vopi+CqrviM8VXcwbKZgDHSEL5kE2SC
X4KzQL3HHXKQzezP6RbvKz8GuZ/fHzbYhz1QeYR+scFDxbKCPp/LJKF5OOqFdleWIHGYTd6HxZkY
TLrBaDcJAlwv3E4vhBgJOrWYh/KFHRkPSfkTIgVB77VV9VdRfisZU3IMNRunUu4oUw+j8HDo5sp9
ya4CsOgzz7tIaeilN8GfN42NUwZVIX+kd6LrJNmhi8DjQEbvNgLUEI7ligoh3A6tfeLY3BGS4WfX
tn4wKNJ35aX/iUQymWwkS3D0AQTNla31K3XsVwmvq+ZTPkuzr9JDdwRhuhZnIDnMdoLaJ7bxzESt
U3LWZe+MdWRoBi7/ir9UJ7W8FZanXH81yOeVQDgt6/y+aF9643GOwZx+VR5AX2b9eEns4ocp7Wp8
EW5Yd88dfrvwA7UwxmT5nt8Zs8xMXDzBE/3SFc/hXTlp1/iun2vGN1/RLTjnrSeo3wZGXtzO8cX0
m016wZh0xIIMeSXwOXSCLekfWNFv5pkRIG9ynsVp8hho8a4UpU2MNA98WbUz2nVQ+HGF/tiWbcXr
PzitsGUb6v09La4WfhbctUT1AY5ov4L6LpPu7oQeOMwQ+CJmx5XlsOB4VliEEkPDy91RlXXmnzVp
lzz3n+0nlsVC+GXPwSWldSfrrf1Mfvi4fhd6iZ8dSDThZQEwbNA7tI/LZhFJrdYuwqlDd9O9Zgyl
Mc/6WZ+izeKdfMUonXG3ckLzXh59zMyK4RHyVwfxaiy8YgeX3anc3us9prcbDWx7dMw+kqOyzY79
XiCwGnvP48W3Gpj8fpk8/c9YuU6MfBhLAwZAcMOP3Y78VXpX+AExy0tiGGZWMunnPLBu9aXuKMZf
Wr6SgfsXuD+2AfSKAY24LxyDTdg7MuJwOOVJf6waqME2ZtnVaCd7hY1M3n3kBebOY9Rul5PoG+jr
WtUxuYcM2tZAPPVHydN9UrIPVX8gEGO+SJvgWTtx5VlfyTcDRvHRFa2qKHKFeR/GjV3arXasQ9AK
4DiOGjwPbfomqoJpZ+Xh91HXCqx/QCs6DXm50Sy6DYZoGSnlLKtal20VSJjuAnmL6IIHJKIBdQn7
daV+FR8MEMGgVIiDPsY9Fu6nflN+W3w1cGh2oY2G/E5jKOneiBnd7sBMyyt73DRHQ/YhAxy7Y39L
3wyXJL29vhfu+WtIupK1mvKdMjjT2dQ34inhySEeJDB2I25/YNmr9m76CjvIPXQ3m5ByJ3Vh3LnL
rnwOElJoN6PsaaSNRBXmefQ7M0auLsPDxVjXHh7faQ2MllaXyN0anZkv1ImX5YmNvTSP9znZTa/z
5MTdKXuS8Ir/Sjhm1Q8xLG2lu0JsQPW6au3m1NqWfuoCXzMuVXYBP8AWMs+sNXu1wtMYD644evhr
2YnJ92ajeBPvz2MN4I367iye5YN6VC/R8/gSRevqJz0tP+Hr5Iv7VHyZBNLZsE6j88tPQbAnv9xl
j5ES5y661VZdL2SWcF7W1+lgQqBQvLK8q91HBDPfKDchxQdV2VsZwW2Zn8vtydotG2vXX3hfqR9W
t/4kQcVAOYusOV4lb+0RYurt7yUT73vcEsf0Mt6t12DLJN1FTmC3XLaks9mAKA7ltrkS8BFUniW7
lATg8UFJHAgKWacuVH9QaIh8g+RoKY9Rqa3p225nbpRyK2+UdpULvja7i13vgxNGvu3sjY60rffY
L09oMeObNjrytU/8iMMm0a19BK8EGs9BanlxuOlA0PVKfpi/L/MEJaXfbJ+ZXwySL6DEqMlmWVHK
/mo+u7kVEttjeJu9HB007+9fOriz+gXbl2p1Sx6fC9LO/OrurBPuwx1v741LZTu5xRGRLbt4Btt2
vwd6rf1yZH9jh0ZnZke8mh+nxnBnL3PDQ6GDN+K0tstbciHFNVs1H+lTV7gsgbOVsR2prxuODqIn
SZFQjo1xyxM3gv+6bKjwNtYQrC7NZ/oTsNryUrJiKp/AaWXeZC+0lwG3QowJhgzFgSrPnhkwU+oA
+f6p2ku8j8jMI1sq83A4EwmhjF/8myjIBMvBjUS+Gsl0Rq1njzFBs/iIKDpNtuJt19rRp/EITHYh
bprNGUAC3xmXKjzCXUVMdLvSRBe96XIpeo9kSxvyks3KalWMrvj5K3OWnlNs6qzv0qdQXYflZuwA
B6wsaMMihUU/78dqCyqAqiQjDwbgHYFp4QdahZKgwemqRB/LtCNmoyGnPVsVECaBQGLPfmme5Zfk
PTrHHmkW69ALPbJS9gCX3Qxto/qqvkLO2xyZDh2bI9sKponlU/6dPyG1gOjR76Xf6BJdghPO2LN1
1khxUbaiN7nCk1ZyUw0uTvZxcQQHF2RQ+3y94yd8eqARUbSlcmpkj/H//OhuRL4IkI/lmpqqq59l
88ySR5Soyh01f6UwTG8zP2XSA/SQjyfwJnVmAiy283pe6w0wK5M60E4x/FleMrqWsBVgM2+IApaT
a9o/G/O+R1ZkLBSmwVudPbVQveSvHuNvBgKzQ1yw+qLMdpMru+9881AygCSZXfkLjELrFLgWvrPu
E3UDnA2FVacGiii6IxKRNy2JkpxeuQt6R98V3WVG9DgCNCUicmQjhjtewW0Myid+K/XwNLfQcmbY
lhko1FXNez//nbqeVuUWZkfg32HkRIJjweepbCAgy0Hdj6wyNsYBHE07e+bXY+C1QLYm3HfV3UUn
2InVJveaRx2rYuqgirjNgMb4lu8F4MRiE9y69FAabgMBgvqgPaGRIg6VnB+xP5F6Ur9GL6wzQaKI
pc8omrq1WSEkIDpls2DAwsW5pr0GPsGHHphiCbwGYKwoJzU9xOK1uBSApVm+kOZDaovit55xQLCE
eckL3eAty85sYWCYoViZXzu3BCMSfosOi1WeCov10qF/svCV3IyPPHTgXFj7HS2Mpx6lp+jw7eiX
xz/ahtrjsyO4SVmblwCamea3jrgJ8WE7XB7RYye1MuzlyNr/UJylZ2zTWv9ZnDO3NE4iUpQn7aeE
X0Gi3SUOfDV8736alMmrN9FZyrau2q2KIgQ2tD2wCFvBUiN/yTyo8Yv8AJc9j8QGZO1WtM1j+xK4
VfO+UBuUvAA13oNsvrVV94tmm9hSnp15JbyzJF+RaEWszRnH8yn71d6ls3hCtqId2OE+U6QMja0H
rPNWQG727Rs5Mzw2t2LNDit/bRgeWisep/TQ8c0JXM97pDg75UCvvB+2frwXT9pBOvvSOboXv9E9
3vhm6AzNih8DAvBA8miPFxzJwAnVLQP1K77hx7/s4jP7sT8F274CaRX3PlGyHlywjwH4GLgmeCnn
xzFvncVXQFm/AvixCDkP+7tDva/k7Vg6JDGAly1Y0iXTjVcgnNQafIQUXLSF6Cb8bloMRtOVuc+G
hJU84glbJiqiJNbbpFRYQWRh6JhC46FcHQ42MHhb9Xhc98iLRPrI5taJJql7H2Gxjlg7vM3F08M3
STY9x76xbhk3mzMcgDVlbtJBIHgr07WChkL1ZO2sgrfo3ejQqU4tueNnflLXkbItqHeCg+agOtMI
KfNLsOgxOKjgKjDEoFB28VPWlquJX2iHxAZKnh+jvVgQclAFscam2Q07W2M/LULPs1jaHvSzBbzY
T9eWN39M+2rfeSqFFXzaa/wen9kXOPF6pITzOzyedMXsGuFRpYOXV2tBcybgLV1oX4UnKHQYouzs
VcoHG4CJ0EDYoUs6oaWe3tfhq/4af0dQBqpVPdhIDPjJmMPO505tPszX8tZuENNvoh3Y46fcvJRv
IyLsrd6tOR/Gh+plZXqU2jt1XZ3La7RNzo9GtkQ5YMecqu/VoTo0P/m1ey6vjR+LTnbOEy/oYAOp
IrgmlTKU+bCtquvivY5g06z0z+G5eS/OsBHlK77M6P6koPdaWfOjykWdQDdg+bXs8N6MChcLz318
Fb/4Bpd9u/A9aDizJWc8y+fBQ9TA7pbyGRXN45k6QagDPXUncwSuIenKnzzvDD2KVbI1Udbhlre8
zk8BZZI44k5+to52ybrfiA5gns24l2qbSPXX6b7wT3/jjJT305HlzoH9deYvB2SoWz21h/fYQ9WW
Uxaf5MTjV9SEdnBl7hTCCYBnnYPPaHIVut76Mj03btYoK+hEOeWSbRygEdFZUnI3EIRx424oJHQ+
l1NTf+t78Q2epLAy39QRfiFtX6Pex3srfDf9b9Bqq6ey6jykmyKKFGv4CWZPx8jb6jIqBqQ6/L/F
tEFv3AJV1N0iozL65cSmmkCH2BAbTnszDQT83Yh+5bCmJKu+2IXTolVMBgjb3rHJiW/5EwCxV/F7
+O2dJ06sDb399MvpTMEQ+oHq8pPgJBkMQVC1UGWj3xB7e/ZIfgtoUe5MCYq7C7baLffjOjgi5fPL
XY1AZCV4TBpvPbkFq/ClsC7kijNNg0HUlus6O2fP9eBxTlJVzWCvTB9wdkSaS7Bd2v0QuByV1sGa
1zx2+kTenAdZTmGCSaoaFxGz1HDVvyUv2Uvymb1ol+KzVp12tOllZA6PfejrVFYkV8V20Dr6XgGn
uBysp+Gs4AJZBTvaQD6JjdRnPV8tRLFkk54GH6jReXova4fEADFgqvKO5GXUNwgWJPMwfHHWA0EL
L5Pp9/rZxDzHx+6GcB2qG2OaEY2d85HZGul0IUCqGbloVuToLjTQXJck++6ijXTm5ZTV3hKj0VvJ
4XuVuaq5namt/eATFtc/xOL/q1sNNggyGm7FfPgjEAD8563GX1DArNn/+vH/3GpoSAMABUimpWp/
UQhgh8ATgTvij3Crf9lr4Ol/fIQly3x29vb/VAhYZDtrwIAREOBY+68UAvLfab//Kpj+y5f+V4VA
m6tD1Ista41wZMxYHpFFbirmjRazj0j9llPhZ4nr2jETify+UXgZBfOAvtDPOySeDzFx0t6mfIQC
YOwW2sc2Blu5vCNEvQhRR8smtR+tMq8j7uG4T59gDxM2o5fMXnCC6dVh4cgSVN3NRS6nmOHWkB+X
pfyNULr0YCSDLz06PraxPeecHqCVGVlvq9/TJB1ioF+psBzzpXTjSvMWNT5EweKHI4PjCfpBI8wf
/QQaTenKzRwPzhKIe6kYLpLAKDUiSW60RFSHlAcw4p2U2MY4avaxlZO+y5hXlfHDrs3ge5K+9fRW
BCiMNIxTDC2rbF0K/YbkG/iE+lUyP3O4IIEa78RWvXYpc6x+AnSls+CdJSwTdcg6cYIwFEEACpK9
jD7dZKah9XrnJUPNMCPSn1n0X8U0+ihC2DIxBt4Rh82q7kZfn2tO9ix8awtmZ+r4nVrVVptZKFO+
Jg8yI7V5zKgsKgYm5fm+bZi9ZY26DxrRA/TjBDndR6Kd0yhxgnZyZgNcYDeJiBEYdWJVYf3dupmh
/ch62blGwjmThuPJqKpNEiXPrfnZxp5iUXgyZSLDJEJZJiahPwBEHZLJaQg4mMLwRWsXPymQbckC
Gy4Wr2gBSiV3GCbc6iFlZ41kjGVaFlfPsA9ULHn9T5pIjOXE/k1f9E8a2ishLBBSFJZMbXBDpeLq
qQkFtpXZQ4lejwK3Sb8L89PE02YG4Rtayu3S47Gu1bes7bABpx9mQ+Syoq616mUqTxO5gQmwGOsR
kU3nW/LcNvAMs998WnxrxlPGPZcv0wFjnq9bgVctkPZRLQL2kfJtSreiw6QHwYQgkmdbORjZzsJu
otYPRfmwNVl6pVp4MlHtSkGzATS6tYzxsarvKIRneA6i8kIuOiNXRKYMUIpG8cRW9HHivZlQlXpm
uzzlTLKsvQX2rBpe1Ex4LuvOgQtBjhnXY7wRhOlrNNGaz/1GkkKnb8O1SQ8VkyPKViLgHdoC47DD
ghZMGTO/lZRLOFhvKW5ta4A+mMfmfoS+lzPDrQd2EQ+hsTKgTw01RLi4HVSa0kw5TDTRFQrQhOBv
aYw3ZdfYCp/1f3kNDm5Glzl+Zc2ED/OfLwxDERGG/XkN/m8f//8XhmGx0kaqhh2AEI9/UGX+gMdb
fwNCgflKxMhm4izjk/5xYeh/U5CbYdozHwtx689eOlhAosjnUh8qNtP8bxbh6gOL/yeHDaElf/rW
/0Jlx9aMKVZueN/oGnZjRhGlP7LTzGvj2FLdhF3uZIp0LNX5xWhNJuVgyeXmENUa3szWibqYEJA1
gnCxl2nppFXWB35hfrfhdK6N8luLWlvFuKF2d/ypADjTNzUZ1jBcaISEHouodatz9Vo8bihdKr+b
VpudtjOOQj1SrxqAuYy3MIBPpfQ3kogRi2YDGDBkH2y5hAlUFP0KqQ6u0bZez7xBzK1DK3QOVxQd
o/IcGZGvT+iiYEKrhfadNCSss7EvWUEE2BIIedxa2ec0RN5i0DX1VroWmZdYyDy7ZsYo1fDns9SB
KnKRy/w9ieJnwZSfdLV8hsxv58F4KaA6iknrPqTkKsZ7RRk/dHOAT1oyRQ4BFEwEQdm6RTm/6IdU
Ek8lm79AitamMT4n3KIzimgDdLHWqqeYJn+4YipKCyYLT/3UEUapfCwWtp3J7lgBBA2gjD46yBWq
gEKPngNLviZziKle/dWMyklMAlnL+TXrC382ZLbSE/9zZeJ4UbutTKO6tbPk92xcy75xABKe8+pb
D9Ea1wRiWWr2IUdICbPSONRKzE/kYRfF2YshS7t+WOwQCGggWet+PMULlmHmgEj2LZW4RF82WRd0
PWktEKmnU6Ul72HQJasi6L+KLr+ozFynDqQ88yDuWVIVcxd8ijdD6ChA+yz69DSUGYJDEJ9Q80lI
YkSvb5Mh+xF0NHC9eFLL0evzBG1SXO57NWRb/xjqz8s26MP7TIAMW416bS6Vo4kfI3fgKqgNu1tU
r5MnrORImLk8dGHaCQM5ABMvYLTfmqE4XXtuyccLp8obkviOu9YdzGBtEvhizAJOfMamwMvq+dKm
ZACF+meiSC9LHe6U5C2o3jOMhIa82D0TNtUYdn2MkEBo7dmoVvmQfSh58IS3jRjoRgStAg6075pr
YaKpiHLJqWo2upn0o2bMOSOeaGFRodQbhI6BQM0X7RKBH+ipkDKBGTD6b6MgqQwmSZdUqOW3lXSL
8uIeZvQMbYRrItXwSwaUbVlMH2IB/JP1E7A1jHu4x60WjMI8eIYe+XM0e0aqehrKg0U292rSgpli
Gzlbw1pdXjMMAd1ImfPQOQ5twKB6FA6BwGwiJdhgiKZ7iDoF/8lnrSDATJSfUXzAj/uvWpq+a9Gk
WInrB2CheRXLnqZ8gHCgWZeo1y0MbcsxwvYRjN1vHLUv4Yy3ZTSSnRwZr2musrtbSPk07LHmpZMq
yGHK2vrRQohLAzu1ojd547IwHCb+CqW8yWPyVKGX4F29Ib/vWRrRMiTLIQijJ0Nl8TeWe0kc7CFj
GzrLz6FIREuvkzw8+UOhfAnzbQAy32nirYgu1TjtBmLoikn/aITqiN9Ec+qWKZpK31tW8Q2MWATV
BZ6+1NkiSJpY1b4kK59WvYiqNWegP9YqIWxt9WIIsaPEpjdqYLPELYl6aH8wO63UkHxZq6DOECrV
j1Ltp53St1Qjq8baB1a7UyvVra3GaSjpVJVJRvmQ+YzSQcxnzY5qSkcxI8ALSnSWq45CfKA2UPEH
hZcVGQ4A0ZMxu2nK7A6xwYL1lqSv+nKcCJNTiNMzmPahzfcqdnyanBM7LaNMAacVBwTZE+9jMGlr
RaLWa0T+dQmwRLroJSQBPTU+ebw/RyH9xidha4KIBH5yikE4CUuICYVsVyU9JBWaeQZWqs73Typ8
msNVJiNvDyuMTLHB72Z0tPB622k6FEp6TgogGkPLIW6i1goK5bfT0X9mWQ4yLKUrEVl+PTyqjcUE
V1aKC3mSOyCDawVIRMVMdlmMHSrnqxUybdGT377s/WRhfG9ZT01cnnvaq5Vulhu26WZDuCzw4xAW
DcbLS6c0+wodsz6Va1MOVgaKoRBtAZGR/mSFRy2ZsRBIP9XD9pgG4a1fAj/iDBGkHpVVPaATSrlC
T9ztx6iyDj2Z1aa1YH1iew0IDMVXczV72Z2D5LVrlxdR0N2ZnZQRhbBjlKNW1u85SQFmH4Dxn9Of
NAyfNGDLS0NmZFMd6yVF4tMK9v9wJYcIX4bApUGrJVMXXtZ/bP11DcXjnyq5f//4P1p/6W+8c6mC
sFTr/+B3/aFolP6Gf0bhNx8cXEunJPvXQs4wRJiD2N8RIf5rIQdlQeMXiRVSNPEBHPyvCrmHNvLP
hdyfvnJ0l3+xSuNJwb0gM4kS5JdaL+5JZa0W+vlcYkKGU+8mBMUlYqgXJXclaBjHNb4c7UT1mxBT
zD+hZzasoB9SX3QhLZ6ehdzrhtHpgnZF0OC+FKjKRmRpZlDYlrZ4AXj90UI+0J2kLPzI1GNNIAvO
sXOYqe4wt2vUuz+NBYkGk4ysGMdkYGY7sdqvterW5BGJXAyRx3fJSDcGeMGoQOgnV/sy166tnO0W
UtgWmeiEVgISAD96hh0oaG3tAgHYFYGIBGM0Z6eMErYA0Sk3g10llmxW8Nyob0qFCRWPr9yMG6il
3/kiemb0Oo+fhh483okIggo2XoS9nStWqnghy2q8jZ2yHiduVYVZPAIWwcRALZtOMjf7vjREWuvu
oHbzWi6FrUzNhfnS3EdGyFS730xFzZJNji5mh9K6jrsf3MDJKgsVu+ANihZbmvdTYUALfCKurexI
wqgZPAzJqkfA1CJWMxfWEnXBHndOdsU4rpW59Rup2FIDMpqfcSbfOV+2VsX5R06eaKXvXT7AG885
VXPqkBVxqsyY4+3D7zBnaFmK4ikZvoq2cVqmnyUiqUFSSbzvHY0iKDGRvIiaV5EUwzhhkxvFgZg6
ynPpp1OnbcGRF+UBzBmUj+SEykjwYck47UQaBuCbamlcKaV2TpBFkjUYswPukmxrCt2LYIL7z0SY
jsh4jGUXJLlD8ttmrobMwXzh0umA/GZ/3SLeESVHL5iU6sIOzf9Kjffl8lhI6oRkAKVlvhulGbPs
aFdz+o8VPIh5hOJbuVLYcaN3a2PATTjfGyB1UfHTQ0aWLSK0a8DwQb+te+NFzieuZAYG8AQklgwV
WAh9ab3SABUp6F+Rqd5zHeJTVRPxBHA34Wrq1ec6JcutJbcb2BiFoeS2rPmScPyZDBzjYbVZeEfo
eUOpdekRATYI92nNZ+b9Wv2FTBnBTs2s2kJ9zgaHDVYTR6CVVceKyFfG677U0nliUq6XAteMvl1M
ghm64ZGXwh37cBOLQNaWaDdK/T7LQk+dWIj3+WdRMv9BmwtsgNF8Rv6AZU8ILYdS3Y6ihArR0MhZ
x7yZCl5gJJcSQWEiK0dqKywwz71U75qSsIYEglCLMnSA4F6q4m3IpG5FFCHRitZVGG7aM/WolriK
mX8ZKpIKWNBKjmYxi3nUy9FpGEKPAco0dtszAcNMCbeVgvfPkMpN0+wnmQQjAim4wuBgI3caTAyZ
FjtmUnjY/C9htE31xhkGNvtZqjttKtOZEFOVDO1t1Pn7yMOc+8qrxcKZkhod4LwDCcFgJqL47bBj
VttckiAD3IEgUNm5Kutao1ecaQFrrYD+tya8QyJP5viuITsi+5T3WrMf+C3AB9jGG+Di8qFFd9Rb
ujOx1A8lqSJXU3dDYnl4qSfqNVTCXWtZDzvfKqmrrZQadklUO/miPdIFsQBFLrChb0vkMuzGecFK
iDrl9GMuu/0onzEgO6Jx0Il9D8KclIBT1QlbK64OXSC6vTbzJunuI3rMyaQu+wrBNGV5+KqpZnmG
303Wt5qPtqJhZm3yTZYsu7QdNlY3X5QJP37QkLX8FNS8RCKAUeFLpxUS7IrcF9oEBDcynLrcjnhI
6qR5MZBP9M24K6MISY6B/1vaW6pJl5cH/8v7BBXq/WOhIEFTkelu/3NRwX3/16Li3z7+j6JC/hvD
HwUPhaoY/+KRANIP1QmWPvx7Bb8iC4N/joYgyEhwafBBaBgPGej8sUvQ/kZYADsP/rb//63/ArNE
9fJvFcWfv+wHqf9fLBKd1eqxNg7WutDTzSCKJ/JlX8S0P3Wltgde4cMWehlrRpFDZUdVibCj6TdF
lDHymE6iFpxmPOal8ARZ2RseQTVUtqtWUeiXP+TRoeO1A5rPbtCOjwFErI8Q07NDUaSbyCjcGBRD
IwyOgZwwsKKLKhOvaZKPV7KCFax7JUWuLohPo8QpAJqv7zkiasD+0YJQL15ocVHlCXjTArajYlw9
4SzeiVr/ZGEYLxqM42AxiVZ9a+S3rMYv3TfCqmcgJMYznDVyisgMCg3dVwFbNrrl8tLwrJKkK4ZM
PZuLKBYcMxgBl20S8PSq3PnQK34sJGcjMMKevKt5DNaFOZzjrDuYjIb69mc2Wrdh6z3P/ctoIMMr
jyKq+WIjxd/YvXZG3L/rNIW5jJ0MPeQYzAQTVU776Av7n0rOqd1MpJdDqSM2s3on1K2LrIk+cH8Q
/NWdV7Etyh3LELl/JTneCRbJh5VzMFEL1EnygFCWWDZ5WAIa8YyHAlMno5syWGeZehsT8yBJBUhz
tQf+qL0rnXKMSQdQAQKUQwpfs0w9gPXPdL0sQ4zjYjb3wAIXoQuFM4uvoYnORi53asx4qG82akuU
Tq/scvIWk/J1GgSMZNWNsgn7HJqJwfIaHqE86bcyBMKZRXlVwY+eL2E2I0IfHJm/vg7L+9wxPKz7
o871Ko/bwCQqDkXxzExR7PNrKJjredKfApTSYa5uwzn76tFzz0T0SqiaYrnejIGy1Uas30Mu8VcJ
bOa1ewwYF5hIsNKDzo0fVveCpygW/bjGzcIaOwZdrSbh+1ij0sa0iM3dOBbh4sioS2M9pmAQT0wC
rqLQ2TNy0y5M1mnBgxUHTFmG4C2EN9BqSFvDYP4VEfyHxfQhYrGMK3lTZ/J1MK4B2uVBm3iG4nQH
GvpWQv1Hz2UewHTbOdi7lFgj1cj57wm+ZLd4nSrtwrneWSlmoKLaPBCOaUWab9a7f3+UYkL2ZCVh
WVUfZCIL5JCgNOZ548DXow7PZg+MJiue2p58aQ0zIB7gfjU9BJZWs3283hQyXMb8DsCKC4S9+mRu
c9Faxw+s7hJa60VscxuF8q8GUwXw0THuIGTH8BqFoB7tPqwvvYJiuMqQ/PwacEGEMrxJnfgrJsNz
hdINqIAtRHBV2b2tpO4B9c5gmYR2nKpOp3cskvh2S2MXQ5pM4QYqUnDNyWoa6tKrF4a1D7JLAjO9
ktzZwmhAjHRDPOYwdwytvxqmDj1TJ16F2W1Jja+KBLmOZIwhGc+6JZ2z+VHWy5sMX4IGlkUlkU5M
FSayjAoNqrMo/Am4ppOQ/4zXUq+eA12y8wnqg9pddcRLSSgep1pdt7VxTtvWyap0PUnJS0x2tFLG
e/aHiyMlKN8y4s4qxTUIFWgj45p2Lw2G0Kkp4aU8oBF2NN0aPX1ORSapY++IDDmHztyqc8M4M/A5
bRyrKlAx6t5cK/sB/ZfU/x9357XjuJVF0R8aNhgvyVeJkqisUuV6ISoy58yvn0WPe9zdHnjgV8MY
D+BuVVC494S911YWpH3fxlH6OEHrjA3BVg9Viv9pd+kLY4i95KGU6mxioSvmTR7+Z0aM5FlY9UQo
bK50S2OI3g0UkpJEGuz86vp6seWe+uzxeWlUs7Ov1iJPD0jxpEc3Php0T8M5V4pDq+hPaf0aMbao
GZTTNRzHlo2bqpFVZRY3Qnuy1YeCGXIPmjMumFDhoOgE+2bhf2Zm7jap/16jt6z74tkE/AszEtYX
sWeEjewsLhTm3a99ZzoFKho993CPavuW5D5iYykjFQay9sL2sLRW0XDu8d1VcXzUenSZY32RiFpj
+7OJchx2lcWZPQdiIDgbBwUzHVhKf7ypZ/ELiZcaoNlIGq8jz0ERok1WQub0yps6PUTVeBxitP6o
5y11QltmK1vgGCvTU44FSq+JxZqdmqiQeKvOrV9ZYpUWpIGO97KJDQINv5ojlhtsgs7mnMD+Q2Z8
nZcZ7Vru2miDhqpltS5DygGBat7C4r9EdKVtrq0Rit1kyHQGjw+dPbJR5ET45458bDIZDNmymPiY
giXF/1neWfMK7MeRz/94/PflnfnNNKBBmLYpZJO5EjOX32c+pgWzXUDys4GcUr/Mf/S9QiMUWvC3
bQo3ZB18OH6s0Bj0AIRA7CEswwCW+DcqNJQjv1Rov/7oMz7vhwpNqsM6brKxdA0dRXBW18tJM8Qh
zfrjMHLOMGR497LyIPPpHEMBgmak2cSiFTLLoC9NJMzW3MAGBhE+B54lMcsUBocbizWwNFZn4uWw
rz0NzCoEX1WpFTpeXzmkvg8DLbRczmzXTu6rJEIRS3aMQKrARaWwbhgxlmih05kMS30bNTJnjPzQ
xv0LVlkYxPYmF/nGrplAFzpRofp42+UcLRophnEL2I85EKlD4G2ajYKUTJe725DaJYGFNJl0M416
V0/Nbur7m7Yd08VYmfhcJ2bzbFB6ToNAvSmLHhHz68y4DmLy1z1G3Az6h8rYAnpfTlKKhCTVYdlI
G0uWTiZww2VqNypOIWUzyjTCIew2xg5oT+Sn1tDdUi4/S625H9l2sr+i/hI1a52kJ4iVsoMe1pbX
JseqluikSkXxu9ZIpLuaGPdLYp4zObpYA6e1CgiQ5xg8mZaB0CBjfClzHvEsNdEyQRvJdhVpYlLW
8rw83DfQ0TQbNLRa6jd12oYrUzLgNOZkwyVte5baj0YdD51t7egRGWpd9UDsVInTrk+3apRtLEgX
ap586LxyQ1Dcy8zjBaV4NVA4NvTAVlWZj15Hn16obkyypIxZlNnEpQ27naimZTS8VwPzauvZnvjC
efFaqdqmmjd0YvrMUO2lMJEZQh+5UNEgZy0jo950zDFk0j0skWe8sTY46Aa5qrZSt3AzKsS+1DQR
eh1jvFUwJcNBgP7L98lpavuh3Kq+T2D5iKZGBfoAzVslRSi5et5g7lhoPg9ifLfi7hrbVUTyiH4P
zuNqx6x9/EwmORRhbQ5xJ0t82PeTUSwaE5/0VFxleUS2BEVN4rcfeOFCnSRPKbjIgy05nZY+db1x
9UFkqtKu11IWyeKjkDB0Tco5L4kYgdM2VsHWVB/lAcMOY7exbzZ6DdTcix5yQg5zCRBcyNaj9m96
prJjUV4i6tK0RsZqsETG7KleTEKV0Uz5Tt6hcoazMnjBHCQuHq3EzDZCEx+t1QybQNJLp5/KN+BY
LFIaeVkEqkxtFB3sJMOnPThaGaBKsmAkIEUfrX1soFvGAWkq1muvGTtRYtLwrMcxEIgWC0Z7Q282
q4YyISqQKP0LXV0C4JyTRbL3XnibJoCP1PSx817CdD9oBEcBiwrZQpshSqHi2WpsUnmJqGRomhiM
VzD8DbPrSk7xuYz5jVamu4527J98T8lQcG1BDp0QmjIPCf5ClUjqCP34z/fUnx7//Z6yvhE+JJsE
JulAF37bMvxxT8EbU3W2FnxFGvKfRCYGfxUi7+8DCG6P75MEdhNQi1RUKexQlDnH5G/cU5b1Z2Lz
Tz+6wo344z0V83PBVZRb1/eZT9kYR9SMW2FqM6zfeYppQZlP40NscWzlLWxAnE1jqAAVwcaVG/EL
aX67BhQyE9psBP9qr8bwi6EAVPk8YWks63Tn6N3sqrqdtxKdBUd4eCuK/AAKlNle3IMoI3VU8Q8y
EWrcda10aKIewMwkl9eatz16DBmDxOQtkyneyxmJzZkZYFXnFiPzR4pIIjCGbQB4EHTITSe1t6KF
Ycm6kUvJb98qYTlxYx2oTh2pBPpZjwx4JfGUpRgifHq3IOjQZpnkoYg9fLmkI9ye4W8eVXlPzANg
1hb3iB/KK2+UXNoaRBKj7/RwB9r8Ys9CD0AEeCKduLwaQ7MhwmRRcxp1FkwxXd1K4M5ypCu9zRWF
TlGdHJs013ymp0JnCGNtwaaU5+9dlLD+1RjHOb8f6+dp0lY6limvvWmVJz/PHCGA7mBbGkinp+wn
4sSRk7eufNcDAmSxqeQj83cGOIZ/lVCDCjw+k6Y6SmqjiDGI1z6NVn4corPfQQEYdkwWSpsjejeZ
uLkLjDbTu2KdSta2Og7+poCE0S3pmNYpjHebKOcOJF9RvJs+AUwB6e0dQh/YNP0hYMqUFlgIUS2l
nYwv6ysduy0/xtbk2bEQHNUDbwECJAFf2qj7+s882Cf9rgVxgMKxmvrlgDrPZDnWWjeN8jBV9zJG
iqS818tzh6JHJoOAv/oW5/JbCVdrqpMNDOdNb+DT5udCKa5he2H1BBe0Rmta7lvlVol71OUeSslr
ywsh2wgn/Fda45zhjDV4JHYY2C9uYmTvKr2sIigWmPAIvP1q8NmA6NI0c2EiiE3OOUaFiZQFqTH4
9q8BnU1m5+tavq9nfo70WKi3XuHOfJ6K3lYoUH3j94iIxqz1tnNNNBg4YXGNJdNChG7I9qwBVzuQ
L29PNwWKlC7axeSKtz3eKyV3eiXZFVj1tIqunwV8BMI1DJ/M/l3368UEViet40XJ7qTjw2Krp0FS
KEqOhFluo5DMl9zJrCf4mexa0KIab1Za4+3dJaq/0sAahIKPb/GeyXx25tXMIiMolzi0lUoJ0EQj
quASr8Z7hiGPD1rC8CrmC1moxaJEPQ7MF8xI7LrydjA0p/TEuhi/hhDkYqdiR4MwAgAklXE1tJ/e
b3YzeLPYB/ThOZqMlT/mZO41i2BYS91HSnx9bp4qtDpwB2oFM4miUHPAcZB8tn4jcizgHZAx1XBp
WcOaxFmHjxjbrPfa+BpT9nwwDJu0gLPIu6B4b2eAMsw/BZ/xZOzkcKdqeCIiXttYUFLeKdj2THaq
PgO8EUBEzhvLU/B04OlEIS2RadyAL654NViLWBJWcAtTSPOk5mLF25e4M6zolvJUQmGU0uc8JYW5
1hYW4w9pWsuYZxrl2pZPqVQuO9JGQx8vW3xXG3cNTBHgzpukemvqx1p+sPH81xiRKHbl2lqPKtYK
vlllGk7TQKSSyVmNTNQPvGyh79jJuSse53I+wLajiwLBGilx/H4tx4pZb2uzXcq+vJdANg3Ny1QU
1KCw1rVbQYWt4/BQHiQS0iCu8nxdO6atdFKrzIYvWZxU/Rw075KKA3ven6YyEzi4kczDFD0916kB
FYNVoakdrSF2eqApqjWnu62NMEOz9W6QUd4CglXbjaf6x5y1SDHqS8yd8/rXUQbJUVTJidj2GMj4
8N3GHJYSzjKJDXCoveXkQ6ePPs6nILYJ7iEco0mQB4McJWSq0gwY/HiIrSezoTViwdddU+RZWUuF
7J079U2BL+sJ2Sl0sqUiBSU9nmLdlXMEysjlJlZ/eq/RmryXfHGspFtRnLzuueF8ypWzgdWxstul
P09G6mI/wc01/QcR0abQnWUd1xozn0wmT6uUtx5TipjVVFSRJQSz1mQ1KSHlsSIcRB5Bt8FuCDaG
2q1KSSJp7qiAEptI1ZOEY8k3AXzrwnjvOFIKje4qb2pO2XjSEoOTAp+V+hho/WqKqWkncWpIyZk/
jMH8+owegHDrNKLZq0txicL8IW2h8CTxrRqhePJ5RQJvHlNVW1kPQeSJpW8PB4ScpoZz7Bj7FwHw
Rxb9WitwQme5cbZT+oW8yQh/hRIs2cZHPPcclMgCiHBYN+vGxqEr9ee5OiBAp18IU+wtTd61Vbqs
9PyhYc0mocL2aGPr556vmfTMSBUnSYhf0ouPMMq5VLSG2lSHXANOOQCIzrWyUEUNN6k5DIjX+zA5
9MjhVWXiBRPrSoA6hiyHXPWhIaekbLBYxuZa4rgadLRGTGSoo0nMKWp1FxIGTImf7BAb41HkCc+V
PdqMT4bwTwY5MDztwStVC01dGlxSxnumdUJZ6A5m+8l7flsFJNJO+oevq6uSCygE8urE43As43Br
q9GzIDyMNXOEgWl042LayEnK+0E6ZCPu2/6xMsqH2JMJkAdoKFgKG8HIet73HFGBVDIJYdPZLBv5
MU4k9SMrmtcKO4Gs65zqu6QXFCMT8+mMEIp7PQkvUOBcu9PdyFd2eDrWo0FRIHwEJDXyBKyCVCz+
EO1lDzGIFKxyQMMQaMG6MS7wwks25psO12eQP0Y9FsxQvREFNVGLsV/t11FGl8c6etTKB6klAs3v
dyFTQ2LHaJywSvWf8di4oQl+2XtWsjs1MVhUzPrEtVHiSYFVuWCwfmDAig3D4H2U4TQzuGI9kBgp
10KZfrTA1+3miKiuINtc453HM+h5iisRyse12L4OvurOMgC7JVHX4GSkKpsSGU2n7AiEEaOo95GK
RsTUMJEVuyjVEQNWYhP00dEgQh1/WmfmjmUGNw1vCRkQNuDQk+WZ921F09f7V2UwsTjHoaNjedQ8
qP0eWSbLtsTGCOMI/cTF17JtXia3mlbejm3ySjjSl2cWkCoaqWLwrfPXlKBbtYW+RVq++1deD1on
wqJzJ2l6aIZyNWj2aQ0HdNlOOSbJamUiwPFYqiWceXGJTpNV9YaPBb/LlXfSxZZfc+uxD+di8BCi
kzM5vBqLsSrOAMnUPEcxFBdjFLAVjeXA8DrU1BR4HvqWKKd0QJCQbQsOzwyOtqmemSm/9ghMilYs
GWAgg5Vw/6SZvu1b9Z447xbnR7FWMu9B+OZ9NbJ+saED6krhNKP9MPnSqi4YcFKJ+gG3RJRfilgm
MKOapclL3Z/eep8bxOZe4dgbI4I6rbVnvXBJL+GH0zo34P4CvHuIGdJNZffX3iufG9Oar6du689r
h/bF7BHz5p91bS41cfID1Q2mEt+ivSnaO2CJgH13hFs4evCoQ3bxyX+Qys5Bc+wGlrKLfUrqwNs1
vkJtivhGu4sZBYzTcSrid52gVdQlwLl6PLYihlYz+ms+Qk4RIv5mF29qyi5TBlSLQXKqJMUlMPRT
VQ7/KjJFGjtI2O5EVTv0DWinZsv1tRn7/lCp4m7Si43th2vOlT4vySgfSQLfZBrTu39um00SEiNZ
UIG6perAAhnM/lWbLc/kvx/b7P/x+O/LehjAuoxuhqwclS+vsxD/vc225G/MTlD+2b/13ya9/fdp
sPgmG1AOMSMySNZkRr7/7bIZFOsqj9HnZE8xhxH/jS5bV/+8r//xN6fr/7nLVmpPVSJ1Utxx9E6F
Id+b6XjLtOydsDUqWUtZp1N9bynqofFwPrQ6HrQxR6KmcPZMirxHyn6aMuQgvfIl9bYjZHOZ2PE7
ojbka4SKAButEaNgH7ZDbORN+TyMHm6k1PFzwEKeCedKyzUkaZTmsg1DfjiParkLg8QVHbbuAPl8
fN8p2YM5Ro5Qn03iERNNejUw6o0TA1Rg+ClxHykQ4NauTkpEe2oYTFXHeFYLkGsiA7lnh7Xqc3Pd
BihWlKG+2lm+Vn3PRbB/L8J+R0m1zLPhorasr2xkukJK3TEqrE0x35s+tbnfsjy0W1DCvRuW/joi
S9wUoC5UwyWJjc7YBwHSF29RA+pA58QnmD6IU9RFSK9xeBgov1NNeklbbR2rT52SUBUGLs/Te1vb
xAdjhqiV4lPrmV/SyNWTgmSnv8YSZFMZVEwL9TEk8yMCDjsbM4roNoS20GgsqpKUU4kYNY7EOyP4
FIyzo36bpdUxROGA9mo/gWzB9bKNK2/Z0dcRpAKzPlzZ0DRGFvrKaxMCheq9c4V+c4zHTcbhHc7h
FwOe5hQXvToQAhf2x0gtjl2k7TkDw3U7qPDv1fCzmUxn6A1HGQNHG9StiOt9pz0oicVu0YQGidgj
zB17sC5NiBdg6qM7dQhpRRkjkLKzATe9bNoHVis7kbCERAJWVlfPN1sa9XHbmsV5zkQMtOZtKvU1
fQcVgh2tBw16ZFskrL96oGa+l7o6ODypmIAMDekNCz5SHvNu2070oH6nnvyCbkSS/JcI6txIyTio
Ws0gImd7mh3N+oVkUUcU/kbh49Ca914eM5ue7CfTVG6Q+8LPHC+sU9CZz1tvyPc8ceIUK+3VjIgN
oMEqjJCNf/5IUkFHmKZSanivZ3P/xFtdIsY03xBQ4iFnHb76FFPP0N8lE+HzYJWlTFzrECh+k+4k
Q14UNdLvMttIdIKrIFDvDMIZRRQkaz3FWAQOKjNKIAU1laTWIj/020dSTF6EdTKb/DDIdAPRniKP
DwRkLOg1evmURTa8aCPDN645pJQdCZnYBJ1yiWyZj2YO/kpypzigqQQBMlEDRWgyMmmp6qjcJXGx
C8o/NkOzplH334ROPib8Op2xGUxktCQ4rbi1jVBfNsZLSeoaKx23ItlCkpuDFhcP44Q7M8F1qVC4
jQPZUfgQH8cqhHGgrOxGL28JHr7kHj2CBGxP+22c4Lt1M95YbJAa7lKK/+XoVUdbk76CejYi5ODi
+AB3/VFCmxBhsfSgJpTlrYxNOYRC1SaKW1HtVvOCV+qg5wyHMYpn82cHEDALX6CAu2QB8cTDZEkx
vUSBcSsAodutcqhaQGINrWCL5yKrrfeSSVKMkyHIVMT3GdXugxjNq83zktWEtvYg7zIQF+Be0vwS
MlmKtWXeXDSiaTUcX7IAmC4CJ8v8A68Ke14261G5jTT4gPLHyPx+ViJUjCHV0NhZU3lQaxIHtCm7
z9EHSuIxIK5LKoiOtdubIlQZDwRAabD/+tNHEUibZFYg5egqmQI0po1OqqWhpFOYBQ5fJG+So2yv
/HRc6vYRqcRSgySDMZcxnqcpLDqkR12UAZZwaRVnULMiQh5CE3GhME+KH0FbSl6toIdUom0jPtxV
OA5krtflUq145xCAAuwRPTyhuHz08j4hsBk3Cllcag8uJPEeDangGUTEi1cYZqcml5fC188WTpQW
noVi9A9DHJJTNaRfqToURCuNx6DnMokLUCX/3AoGdR+uTEHhij2Btfb/WWgL+ZcK5n88/o9FgZgN
paytTU1oeE7/W8Gw0BZoCtlMG6qOEZaR/39LGOObhecBPDSMaAogjbrn+6KAEgYeArWLxmtNEfO3
TAwEQlKi/Igv+OVHN+cS54eFdtX1qhfzvd1xJ1fLOHVjCLLNZfiA7Mp6bhvv1fvxyFgyeC/iZ+Vj
AqDlgKRFRHtiHbeqHNZrw9l2WehNF+yGEs3b5UOJFuaH8RG++W91yl9WjyQ1tUsmCmv/gfht+ES3
/qt0q7xHd8qTuikcMKNLaxeEG981SCNy+GcdrCCzYm9Y4SS9qRBi3Ybn0AnX/vw//h19Yhm/t658
t/QtfSO8y81XNDMgpXcMT1aM08yLz16TKcdCM5ljLt5iy7G+7CdIPh9k7JQClm5o7u13crMHKqIv
Fpj9/K+KvW21OLJI1N59QRO6CFTwAigPGQD4xxEhDSPSpTKeGlyPpZYzQDnm48ocSEdH/+8gBDbF
vYySGSmReDGYrK0qWMeH/M7/oHlFge7YW3tL/cWcN0jXNT/LAw0k43KYBm2C4/6sxtsSIT1XhLpp
X/lvgpicbgsSmb3HItigHl5QE+37lb6rtv60QC25qFD/kC1GYjcLifMIgnaNiHCJv2EhMdA625Yr
r6yEiOib9Go/IfbstgpyMzIen42TufJwtS/pj3CyivR1ar5acppzFuz35aZ683dMh7s3gHaL8B4V
NndOs9e3/pEvIV/mR/sb8377yc5JvgRvySOOf4khSQNVbiGdwhfkXspbuLOZnm8RVx1kJlML+aEU
6xI0FVlcLMV5kRIqsjtqsvQgFnDdNvrtY7J4JClmddjhklloy9dXbTk61eL1xDh1QViBm+2SXeqQ
drABK7Y47Van59XjYfP5Li3FVlyAjXWutIJl6gC+XlztZbyJl5/DgoQcAKBENC2TM0uR5BYhgOMD
6+34qyAu3+JN4xpX/blxiUojhwM3htu5WExxjNiblX+pHrJXHIB4t6UbVKOW4zneFsruDfNIljT7
yQ3WnsO324CWWxYupA7wWQm/GWga+IzGRl6jl1xCS3bBNSy16V5bAYngF2VysNR2Out4skSWrzNE
MNvo+IykLYYTxPLIE2abw6FP1skrFC9i2yHGBldbX5fh4oBE9xCcoDXWW+scnIi+O+pn6GYqpIQn
bSO9ME5o6is3RFyvIu7/FwQPuYXZEs/MCVQzEQ32/bRpds2uv/QXafm52UBD2l6wLazlc3wzto72
OJk7bKvyInISaRndknrJ+yRu2ZvRCiyu3Z5dh7Wdf3udJDBeD677ZiEcVttsHMjvu9NJQlcfEZeJ
O1Y0BBZvCxcG78oGbvhhrmRtsSER7Rg1C/8YbiyHzAqq8ERZNi5vrebRuhjKilFEvlmkxwCtAMxQ
MIy8pgTa9Sj9cEkwFrifyhXCwEW9oRzpyNVeXDy3u9c02ckQRKf9samDrS1epC88QtYT76hsOE4T
eZzxMruJVvpjekZEplNWHsM1B5KT3Wf31oz+JTdScrIljMP9/N9rWKQMZJZutpzn1iSwA1HjH1DV
keF0u27nrfuLOPQMJRewYJYXAEmbbC+cVDobOYOjC74xQgYPFC3z/4mn4ZXYkrX0hStpoa5NCxzx
u/XOlKo4Ba5YB/tq1yy7jerK/Az9HhIxXOZ1Li9at37Mjv5tCDAM04YTrRDGrCoeZe6yU3xR1ysA
0OtXf4lxnVVx/VkJgl8Xkr8cOgdRRZmtBcW2NO3V1G0lAk8YOTngU9aDvSBftevQrBNtN5wt1eW4
j9+iJfPYdeHY7riBrrQT9+RnSvKBHkba9AdUSl/Tg7Rj9qqs3bQ5kYaq+gtS05gSrqLjRw89OdnQ
JALHcVuQmkdyFG/tLWxKIz+QE9O7ElfBrQvS20H4wymAeGd1Xy15dVyQk7vimB2JJ/zkCsCJvSrf
MHMbF+OCNQRJCrGh5kK7w/eBnPWfW/7MCCOdcQkKBBIf5pLirwY44J1QG/w0wPnz4/8Y4ODSNNAn
KExxDG2ekPwxwKGI0Q1dZR83F0b80fcJzpxKYRIZNdsuBFYQ6rHv5Y/+zTZoX2ULcgijJutvBVtr
sxjjp/Lnl1/d/MVxkRMG7FV6wOnsWZnHoRnGjl0z/PfD8VltGD1AQ4hl9UGdpH3T0+xbeW0vUgu8
u1XDK31WouLMAzpnzCoP/9HOrAwnqLA0WkTmlJrjTyPnTR4cis6Ao3GbA4pR2nhvNhXNAKeECs+v
SNsbvvK+Ms9N/8EMwCWz5tjb9bOZJB9WUuPvGrZZRVhao6ziiXt8TIoVCNKNHYnnqdevpmm+Ccu/
ibsQUpoWWQtSzI96nt0iVdiBHmZHathryeyekzkPZw7G8XWGKvZwUknMMcv0s4gtY0GSzU7KxbBI
TF0QHjje+U3wVPfMY+YAHmuO4hET13/RiMekG3adzKQImyPgSvEy5CYcncr4bLk2cizb2hz1E+X9
Z0H2jx+CEyELSEE9oc3ZQHFRLCo6bCVUp0VnyqdkYlUZJDu6z21hRcuoj3aELzGR1i8x1sRWSKvU
Kh0FOeA7WjlowJ3/URa081p8EAz27cbYDyXj87z76AdzHY/eXah8JbLKcKXaZFwSoSbumgxSvN2T
41c9BG22rkM4LHl3SsjLK9N0BSJlg0oPv0O9gRzgiFJymw6mrS9ti4pdWCtDDxfZTTBlT3qbEALl
HWt5ThCRWaznCl03CwprBD+Y83iV3dMya4x3TRPXvgf/qoSbwldc1QAgPtZQ7TQzpZIknLK0l0oE
ZktFKtc01VurhVc/Lvd69NYn6bIvyTgOQnmd6gVcTt1tDZx85oih0XyyY+4Uq0YcMmFKYBbe5seM
dthSPLfWP1iELiWUD327DWBRj9m46scvxiFOQiYxEoVE1nddDCI9MjbanDBrvWbxWTU3kwqwUnmQ
YetqCoRtVtKo+5zZQ2kNEHgle1mHD5VOiRU/Jlg2bf0l1cPFUPpMQay1wTQqkz4xDC+UCFD7RA5i
A1rWM866d9HrdtNUysq3X5sJewcxCvr4lcWI3SZyp1iCxulZVoANeCbcNHQgm4TkLYMwWt2kXU9k
5LGUCKravwXpbU6x6qsb0hWBL95VssaTmT9UMKvYnRvcM5p+pve51xJiSPrG7UOBrP4hrr39YFnr
BAlIpfFa45jxe6w9qB9tQKm6sWspjwvNtf0GTggFDIqegaxK4FTNnBky6rsSeCh/EoZILUmsBCUO
XVsE6XJK9RveuxsVZuxUMw8L2OoHr7p+8o2PhMtYwc5bRXdMXVzVV/aFFq4jtb23kh6gadoamzSU
bLbwlYVwhxGNkRnPZCo8R7H9SECd7MgzaQ6RyydYHwu8Tw6ILk5aF33MtUCtpaYATIhvlFFaCKt8
NiaUFh17FVIz5r1fzy6ajz1pVeSBmdYrEKKV2dcwZWfPDKRXlSs3Ey7ECFeBSyNBiq2ZvZV69Fxk
MicEAPo51gVSaURK8pQcSyAvBeXAxLbKyF6y4k5MhFr1VDq1/jDJTP5Q2EIuZZZOujLc9CCAsFJ6
roHasSFWJARdW1v+s1U8e9Bs/sk3NWoQ4p1wZxPSLsvirxWNllB/Ud5bf378Hze1LeO4ZLRg/7Yc
+UN5bykkQUHpQkf5+y3+x00tvjEygcXAA1n7y+ZPikadS93kjsAcKc9X/9/YtTAV/vWm/vlH/03x
+MOgItW8kve+J9zOaF21Nb9Kn8ie9JgF1c2ALjdSojtLxl4/eou06u4yszkqttjlFuom5VWO2JOz
EMxj9heVop0zAUEoM7adcUkq6aSX+tkY2OwN6iEcerThQhY7OZPDa6QB4VJPxM5Dvm0Gsl9EkN1K
9DWIy8NVQiqivZChA568UH9Q+Lxrjf0U8/ONDHGN4OgxeNUDrnLBwrOHKmRdRmty41FHRaOihg8c
IyPnYgxd6CtOk6Loip8qubi2IbKz9Cj6y5BqyNXfSsS/SU2BTp0SWOGmKY1V3OjkT/fbYTjlrJjT
VHPC6lkmIRrll5/g8+ODGGLUklgup9VEcD2jlm5rIlRTEePYmb9j0HlOTYJ5rZ3I8crYxabT58Tf
Gik3QkNDMDgYyOLBlwo/Kxke8xJVUkSAH/PdSu7WdXvNIO5X4lMrUb2Vn43MkAMYzijUfMndeO1U
heExidyNugY9SOIE8gUZUWDo4+xhqmTZuyydOGAj5qVhweJXeQAKOXWPuOPPKWFVsf4SjdZ7kIGj
DI2HhvEIwBmVuHavIEABvYM+DCu1uZGJpouL29CTrimeRRFlywHvkZWD0MWY/o+u9Q1NZcWNc5aR
5Dzv+4tlLbU+FfMvtf6vj//jBAGgp8rK79y9mbzyU60Plw2/0Hdbz/dan4Ie5t7849AkYP754QSZ
s1zpD/72opaP9a+HB47uH35re7b1/HB4xPogdf7YD2455xBWcyKhTTRhBzuhlZMT+0qy62X43h2y
TzaszwOCIcxkSJhL9TwQeJgS0F7UuTN0yl0i+3vFjjedgevQQDRBnuYUgjCjOtZY7YSBcs194VTo
4/pRe8eqe6jyatWZEMirHmU/VhNOhAJpf31H0kwBnFhh7aGmgJdV46nU9dt+xG2i6tJWbuPTMDDB
qONhNeLEARz9ZLGnMlgPkVTUw2sP7S/yfzAcX6JIfJSNfi4zDDC5WhdLkQyXHLgfKx5kuknTLhqd
TY3kT1Twtb5NdP2AjHVvGO3aQ5NaeFthecs8FfdFO6y1gI9RxJITec8cP6sbgLqbolwYXbIdGsyJ
XedkUneW4HZO7XhKwQXaIZlcYrpac2SQEZEtwbgKisdRgZSaeem2w7iNg2rZSqRPZQ9o4BZlzG4W
eRe7ZI+KI5ReI54z1c4OwdxB9bRSuWG5ito9eYZYT3O7VfctPmU6MEU89T1pB/Rl9tygtXOrpno2
GQvyg2FIewrHtT52z4ZPkDXeIlLna/aqeDv3YyK/yUn8ktoUU4G6R0pFIJlfvdtVem7bgdQhhl8B
7Jl+jiypxuuUj/eg63ehjlNYxb1s5vt8YnzUQVJhT5/jBJOZvLRagad8Onn9e8RINatZiU6wIvzo
4oX2XpXqo1HN1ba+0QrUb/OuL6gcIx0PuvXRh8hmBPnkYrTIR9KialX2xsGiRDVDdW8QODSKZmdS
s4PmWac1Ke01cWh9tbdIW6tltNidpUNGMa8NQX7h6H1pLS5hre9PXaO/x1WGAN2nokokCRNvxIZU
R5dA0/EPPiB1sFEGRgwOM0VmP/PXByTlzS8H5J8f//2AVL8xthCqsOz/jC5+ULOo31j2YCXhHPy+
Jvp+QBrfDBWTpYlvRGB7nFlX34chxjeNFRBwUpbm/3Gh/I0SS5X/LGf56VdXftkFhUWfKBWJ0S6W
uOcItQdHTk+6grRDMPEewPjUI0xxMUJgzYxRbyYE3tEFynHyJno2wBraTjugE21Mx2BeWkXibLPS
TepDrE6uqL+EjliZpruNn8w8xd5VHiZEsmZhbPFdLYemfhg6eEdx+FoRDdP/m7vz2JHkOrfuq1zc
sYIIbwb/JMOkd2WyzCRQpiu89/H0/4qmiG42LyRwSgii0CpWV1aacz6z99qsnoheg+V3zPWCEsAL
6t6FhOEIpEcFbbY3zYDNvjDvhAmTtQBsJy+vmKuv4oB0MZIOOeyHJZq57h9DgbxOpbl2LRNkFIqK
PCPcVQVmtOgkpMiVZlQ7qGgCljsRJ1YHYNXvql0pTDaUEruumDZEAyVWe8tZglUY4ybtqZpoYXT/
ZcLQLpYajuIzbSB26WIvsIiRfQO+Q+qZFfxKi0dl4SSYI/ELk4vj68UxAhepdp3Tj98Amjut0XjT
ILkF2oeaFijIBDcCeC2nx6TP3C7UycMrN1WcIe8mBg0TKkvElRVrj7mm3g1NsEXzD6BjZkraer0C
zKvDHNZn2Pb1bZY9ieGX4Ht6yTyXMYwJ3yuR+fufplFxOsDQIbjDOCYxguDtbnw0CTMUSIEYe/FO
hDahp+YlGds3Q0PIUiAdFwcO6ti8grL1BjZZiGTtyswdhmdbs/5KDRKcwzw/DVNfAu56901kosAi
jT46UjM7c6ESSBrhZ8scEhcdRoa2gn4bVeqbjmFuCGJce3J9CcqiuWTJyEYoGtptndH0i2knIeYm
KMuUPybhOljTJa6zvdgOq0wkO0tFvl+oTKcEhHorM4X3n4tQw8ita+K2v844VJsSt3fTv4Y0tJY/
Lp6dCcSGdZ4gsllIivtBBwlWeogmcat0uFlIoGiANMRy+NkZ2ruEENiatX/wycnefOHx0+lJCity
67+Ulqr2y8n5f3z/v09OVuWSSnuJQw9h38/cHr6iKvSZy5AYU/qPxlT9DV+Cjo2cHngB+vCz/jg1
1d+UxSSOM+9vyf/khUL0p+Hxnx+w9et5WabmqKvAQTZtvcRiq8wvVKW6qyLzVJQovyQ2FIJoHEIR
niqmLEl9VwaGjcMEVVzLsOhSGelk+6h+Q06Fekc6piYY+kmU8nsVq4XRqds+IZvSIsbSkvYIw99U
dsyZzJSlqYg68e+jwDrJtYawtiV4R7uggN5WcgMRqCeCBegCxVh6k/2SFVuE5Ir6NCaKLlVHUip1
jxl8jgJouMV5uA1r8zRIiNjZLXcolhucRhORpqbyIeVLSplio449hhkwn0zAgtMKK00c10FFjVMi
EJRuJox4fUCwMryggHrDM3DURsPwmrrdSDibx4ngmMrYIEwh3FC+jnr6JNZ4VmJqqyrpd0UekTSD
TcFPqWADfNlNXm81cTjWnOqIGM+dKr30bMgXCqBpTht8xC9dEi38HXSG1kLl/azSz4kocyuS7o2S
vWokPqDSuBL4xNDt1ZdR3mkIrThrfNAUKTT/ckECl5JF3cr1NE7HtDNPYYHXQq7fsSeyVZfuAt/E
C5Nu9bB/5iNwnrPWbUb5W66le0mD6jwxRURqxVAQrT3VvhZpmLEq4aXrn2Of/ZYQTV5S5fO9gMdg
mVZG17jFNSVCv+8JFIARualzNmNRepIm2al79X1BcpQE0xh4olJeLiNW9xI6NK2OLujTYcUk0MYW
T1ISkJkjM0U2VUiPMkwEhO/Ch4/oB8W9Dx9pXmdM9iflUgUhBJeOQzht9ig815JU5HgEJ6DhTDaZ
wdmloN5HXfbWS8oI1XKYsWiNGEzqLsU41rIp6NlQ4yS0R/iGocokX5d6UCFRsG6kU2aeohCISQZu
wNQJIjUgx1HX60Bpi3XGANDOc1QCVgVWm7dW0aC5iMexx82iLeg9MLA6VoepQbLYDNMmBZ4pd1O/
6ntlgxGUcChtJ1kEEuokLAoE5OKFbCmohehoJrL0T27zIdVzUsoomjiIv8uO/nObz2H9pzb/r9//
RxUrok1SJe3fJafBmfujy0eMLQLdx2qtfldX/7TRY0RkUTuxhWKEKf600dN+A4S2nNSipCxSqb8l
aJKsZWP3s6AJNflPv7nyvcj9qdWXWsFImcHBUhAVRn/tQABEPaURaXU+sefEM0mdCUhd4NTtMKPc
j0RS6QWOJekzH1A96cVF6XMPHKpJH9YgPzQpQWTyw1p6xbr96GH3Ta1xgJU974Io3iNt7idcD+2t
Hs3nyUrgEi0uXmK4CWoFPHELaob1aUDeslZ44VQ5yTDfqyG0NXjO6DLXoZovdJ9TO0Hgby1jyfSE
S5RwxBXyR6YHG0wMWj2dpCraDjkaQIb4vjnD1fwK8/d0UG9mEd1zD3ohFY+o2cpoXH2NKifoQSTB
j5jCW0qAKxvKKMVjKbP6azEJ1u2pxzjTNQQRjijE2wqQweiIlDJdHn12U+NVuI6BhyCZmXDrMCYo
aCLnbKsIj+VAyTofBDmFtQC5rA5hsyeYeJvUNhDyKHH2aAY9hei8igq8ryV/Vf08A7jUC+SMOstM
4AV4atxQMx/aUT+H5qcZIeymGEMfLkk1QlgFzllTjB8ALE9QiDxZvXSYpYWq2gw+0mdJWOvdlU7J
buXimpeE8nYPFIffj0tNeBy7u7SbNpJPk1uS2R4jCBUMgtijLlRWfov2paiJ4tS6+TnSkNGXBM1p
yhPmGcQ6fvIUatMGLT/YNOzdinYc2g62RTatJUGG/hLu9Sx/wpX3Egu4ygQmPH5Cn4GfsPS5O6oy
dUaGBV4LlALhP9nQuFQigWFuymxC5+JS5hkd0FzMNq4GT8eoLuQ+xhhe6p4qvSpJKBzoyCblG3ja
qw8cK2n9/VCR6yib5VoLyre0zu6pLo5lUiLpAdAb5pkb12//5G6ejgmao6oR+qH/125ekjjOfjkH
f/3+H+cgRaSyCCcMjdNrqWZ/HISIKWjX0X1aS1vPDOFHN6/rhgF+UmcUsNSgP+pSGn1RY8mCnebf
X/o73fxfpQ3qn371pQL+eeY5xelshCUWsjiEcMLyUmksyKtFaytE36zEpiYMSpjYqRZuk0A4TOIX
UQuvkmY5BfBDKQu9piCSV98GBTQ2iU19zsxpFoSNqJlfRiuCCqztpiq3kvyJ09ftlMnpotLNdHKj
Kj5TlBp9+IA9bKsmWE7a0O1wcxasoDMwQGkegYetVn1CbGSh+nZL5VI24UA2bLSdLXBkZRrdurLy
ojnathJX/zyGL9g63abkiB4O6SA+zsidSak65LPIPt3aBrnkMolg8tCdJrTPmjUcDbm75U300OTN
S62lMPTPnBZs0ZN7QZEuRu8nbBSyU50DRA7r7hZrxkENx0dNlYhr0s1HJh93g8iob8hkuxqGbRfw
14hEJYKD26s1plR2K4chQTCK8RAT467qqMjE/iTnT11NZF1+Zsxm+7m8znIfRRqCg3ju1qlVuyOS
qXyed+HYWtjfEbRabe2WkPmyRNhNsfEO32Utq+m21GZCeuENpH21y2O23219DmALRgkyzYHtcZ+R
lTlT0ZbBS2kOdNyI+aJQZckkJXaDr0XUidLIDdzgHEokcAQexmyIDJyiRX7Tc/YzdBctL+yMbbIX
9IPalZ9lesMj7sq67jJ6duVI2I6C5qbVOm4jEhk4/n3uASbkB9QexvQ4ZVsV74XBjQEAclMuV4iO
ZlbGDtxytzS+xrtpdPSJm4C7p+UOii1EBu2ppAXPlNrlE9iuoHCXE3GuRkzrwNaNG62rMeYN2lXh
pmsl57u7M0xfEu7BKH/35W8Cd2PPHTmQ1VdawdZi5lnBPEiiTSl/MA6lc+eG1Tq1X4H1YKLlh6e0
wtTLbdybBFlwO8fc0pZYOrRXHtu2+0CqyHDkPo+513Pud4bBKPtRBcb6s9DeOqqASdsVfbinfp53
M1XCbOROJVcfJawKStLcvBSQp4ZaP/rKmwRfe8h0u+nDY5lF+6wcN9hW8ns+IqVtRMFnygtEP/BN
962jFIP/Q4gXVUSEw0+BiCq7jciCXBjPGsiqwjL3OiYAra13glIXhxI/Wdv0G9QYtlqGXqooLuv5
q9KXXu3DrE7SsXj6J18PKocxNB5yAjl5//uwl+Hrn6+Hv3z/H9eD/BvvTWh0gIC+Q4N/CP9N+Tdi
pkSEdoaoSuzLOJl/XA9MLZb0KouF++9coT/GFlwPbNDYrwEqXr7pb+3TsSj/pU7+00OXuYh+vh4M
o+uRy8n+JlLCxYQyn7UeX1uQqIKtid1pbIdtb/au300PkZl/jGW2KRZtUtduE1TtZgm/ouSDk2hs
pi3K6ZaEUD3bWtN0ZDhwwtsAkBaobqs7Jf4prN3bMhC3qd95DaBWolMOgk8W2yihfSIuYUcw4LZh
CyeFZCpEi6es4kwp0ZwunecARK4Ixm1PFSTUCX0jZAO6T/zoVx3pS6OnBwpl29dMt52fzAAKBbGA
cnoqS+0JLCWuggnkzqDQeI6UU7LQHqocVc6sffmMlUclxx9vHPFEkElQffPTr1zC72TiyP6qdYJN
ZolxjLhqFQtDgWYb2bmMJ4j3Ly3Zj3L9FYRgKzsJcL21HaVLxRoN6uRGhVraIUlXmq3ecNxUDdvy
F/xKK3n2vZxMpzl7HUWWVWOKMAaHvbkk1kx2VjQf+hAwkzDKN11uv/nVpm+ffbU8jD6cdEIRYRgx
+0mYUPL3cJ+HUFPTVQ/qwWcgDjZtHYUMjRTN9YcXC8NkpbP299UPXS7d1pI2CTS1VoidjvWd0A5k
ApNBLb1BGVoHQeHOpXFqkVVFCvLbolyrfuGh39lPtBn9dNSrY1BIRObAmLHO0E8eU/VZUIDMZABK
iAPoVNJ8h45ZgkzkTeB0fbPxE82bjGrbNKjhF83UfJdnKjb44aL4hWQLYJpF/BgtQx6zAOJUqdCJ
cuKTO07yGsVh2RLaRW2wZbtAaLR2HfD9BRTwAJKcOPtqGQbEOszaLn5VVYXxguaJUbqTk/cOCqhi
4Xiz0ntNFGZuHUyfuVpOh4FIibyqz0OfgtybuGzMb5qkoOULn2e530xl99wFzQeM50OWmEffyF5K
fhImvPNcpNcg9m+WnO2Cottl5OS2XCcJEyUAq3tuzVVTYhmfmHdPab0d08Geh+rcUW5ZUu2ZQnYa
A4lPorKOJdPpGI4lrWyR4AvzcYh7pmPJXuvRSrDB7APflcz+XtBI95jDQ1TB+zAB8vjD4p4LDswh
o5owCHatvIFioF0j5LvM/yYI9bXBKpo3wg0GDWh9g4/vclMG6WasYrcnGKDqICRqDBrNeINB6Owb
tWuxaKk7PlRTd5GE3O3V/Ca1xS7SRHsM5+sMTLFLZwQh9aqKEH7jJpAyjKQTnhxqhorLsG4G4B/G
J9bO6ywQPrykPGR4mMPeQIYXAoKJ8BSpZrqAwDaWauyUAKRxH20zVCSMsFinVDHmuBoxCkHfUli4
WRk+oIiFAbUOTSyh5JoId3E/n+YAZm/NeHPMTuk0pP/o2byM757hvCzSfuCA/49bzcVY9ueLzpL+
8v3/vugMGPjM2Gl3EGsv19KPgZCBEx9tmI6Qm0vtd/PbHxed/hun3vJFBVu9QRv1ow/iSyIdEhk+
6kIU4Gb6G32QxPX4y03358dOkuOfbzrGmbT6sZ5usrfB7Q/mV/+AfNILrqPyKG0epv4Md318aE4w
slfSd9vPtlqJtvHRO+/zhmCaU7AhqM6R2fOvIIle8XPZ1Qqj1w7+IlRG0iu++gNIsJnM+Bu8Duxb
KxzDW3Ut3oYbmXq0CmSS7mbPuNec9Fh7z8JzdOpuOMV25aE+hHx2sGG+GffqMXjSVsfXtL90j/Do
h+Nwl7nMq4+pwyaUCvo2rLW9gQn6MdkpG/VxuNM8fRdslEP4jDQ7SNfZbrQ8zhoo5dfwjFJ7itf1
08Lq6Df+C1S08F5HC3LR7syt3L2APW3zbXRMbIbVhGbjoBE+oYOrF5NFXQzsyEcD8WFItiXeYRZW
NsUuHj0ksmnlaKAJeFDpynpubv5awcBLUu2pbd3pKzqNh+aE2OAAikuckM3b2uSBohXuNeIKVuI1
3lY36EduyxM3TCsSZ70rTxApkUCiNq3TnYrVYBO60ZIuTAIyCH9b2JfP0FhZpr4SFtCuhivujnDd
es3XtCtcY1t70Zv5OGxu5QG9yqkN3MZFNjvYTGPsTzqlU+OCRsDw9d7tei9+GL32ebI7+3MzLU4d
nLw2L+xK81D6rwq32mA13AFK21C6QEXbwrSzvxLvc8/61x5sMGG2aQNKtUUbVuAGb4mHp7F1PExl
33XFK/0CucW2WAl54TZ501bWA55o7RNbio2vz+Wf2CP9Nfpv13T9U7iOGaHjI0q8nC/RDD1VPB3c
AuzAxXW1SdcCBskM9xsKnI/6Zuxw8D7GvNT39bp+RCEdr07zCYsM/8oQOSGuMf9k4EEnuWmVeeKm
3KV3Ep5Ew43sXW1Pe8vBTehav79+Kr+u67+2XufGD+Juuma3/KPnT+lDAgvKXwWbdOsfeSh7307O
sVs4IEpXpk2e8bTrEOKthy+Bz5XH9P+TFKMH3vsrfsAe/ZEzuO/f1O3dvHp/xqP0DKPnY7CPnb35
7J6Wr/cHi08PmClbPelu4ZpXzUt2cL5XgLrcZEP8k/vQb9nSPz4cAdke/ePkym8iHfMqO72OBz4x
Tv8Q2ok7b5g1Jju21vboQHzbJl+1V226TXTWtmgit5iK9vNl4jnFmBE+Rp7+BPw+8qZ1eXiG92q3
jwMvAO9O8h/J1lvhQXrngZX2cJUuSP21F5bu+I3k1eT0LvGe/HseGQcqr9u1/WKCl2zbFb7B+4/D
CZ9i5SLud0BDWZdwZ93wJamr6FxjX7K2wCCwjB2V6+iWu+pzkkGBbQKOjtTGsSd+6Ct/tRM3OjYG
myKxgiuAwhKOCL9IjDzjActrsngUcF8NjR2cQQNJwUY3vVC9Tx+nvb5Jd5QmI9U1dKUNeYPTuzgd
0iMuKyebne4p4JEmK+NF7jweD+ZBEabwVtBs2YclzNdcSjTlhZqi2MdrKrrFkyqemk315PNPFm4h
ltTgTELJdflc8OaxqQW3PIW7ZhdHF4gDR/6PaK0RS7KRVKdRNstvgeiK2ctRKZf/nRo74pnAsyni
qIOYvcpfUv6jHEBulw77KOO9GG3OJMIJR1Zha1UmZ3GlvoybYJefMaysg90o7KM6B10HhG5dC/b0
SAm1GVg88YRhCWYI86paNvCPT+bAQ2RbXqysGPGukpO/Dq2Nf1O/sPDgFVSc+j5ygRmOW8AgjuX6
W2nfk0jtVTZnYijgGFVRHHxLXiXtqJVEbDnGKXSgC16+fwNHwRWh4PI2xCzhRtfolWQk4k0L0z0b
3DeVTQz4Jj4Pj+mZr8BkrlbKEx4NnIMetMQosLPHfM9GgEM92tVn7fD9RuIustFqvMRecwzc1nfi
M0JHaGH8JMtD7vtONdZU4Ers/Ky66hsPx4vBKTkaH8mBg6s/1BeixqdXErLu4JosD+U6NSvF874J
LnZOw476lWTfTwTZrmCE4ENEgiGtpk/lpG8FDsl195JvfMQqW93hD6fGpmRPPdLXUmeOnNSrHrlF
0nuq432/RYz3HvCRSGwCEI7Ct8rJDks0HZ3LrhbXLREla/EjvsHQ7tbFQ2v77+UO0pV0g611X94p
ld1sFdvCPDjcE0qau5Lrc8LjMOfckph0Xep4EwheEa3FblNucDPH4ULWSIFpnerpPeA9XtHd5eaL
kW1D46rIw1qyHOZJxil6RCFknTJC+VA3fU64ousnKTr7nxTr1O/6JTnqSJ1O/sHC8HWCpwforXW0
lncK19WEsQp8xkbGBU+hEa8h3GrBi4iVtb2oDgw24zRwgPI2j0+si2VmcwqOLxbv2C1XmKrb91wz
cLrgxL5M4afB3oIIr8QmWscMdkHiIMmZZ6c0eTNoT+MTVzVunHskNx7TUOIpIJi+1/fJrt5PF+Cw
x/jeGG9F+uEHX03IMgnW+54Xduauv7Im430dsOXKgq3avBYlTHgJWwsJyZVwGwM6I7pW1xxcE5tI
yFup0F/ryHiksc2vj619il6ah+wCW7Gzh/mUBBlL6m3VbMRx30AJ7VfDtvDUvYzj1qyf8mHbWA9h
whx0hUUWA9E4rqRHLUttiexSKTs1nauNHIQqTNLhnGenynq1OBmmc6pBACNncU1dj7r9HEDSbfJr
c+YBZ46YSQ9FDQ+F8cEtixHkZtN07iVt+/0PbPG6VX+scoK2ELdBD3I4XxIYxJBwE65IayCS294g
qapmh/sgKHdDsyfMS9Ze55b8Y6dCNYSEMl6zuqoiz4gdRbjzm72B1Sq4z4vG/eeO00CA6RT0aBhZ
D4uKQaX9n7bOmvbL1vn/+P4/ugz9N9AcmsgyRv/39OuPbQtdhrkIzy1FBD62OE1+jNNQkIN+IQwU
wft3idCPLkOFH8Za0dJkXdG/yyr/TpfB/vpPW+ffH7kk09CI9Fi/SoH8WAt6raRlHdThsiR5liGm
tUjfGNxU9RC5yRh70LJmhbq9ttjQMvXO1j89f5ffl9z/k3fZpYjytvl//6t9/zE/L79/eQLN5WH+
tPxmK5+pY6aGGwOw5IyJI0XyrI52Yo4oi/awuF0xDdcRcsG5fyhT7jwTP8ucrGv/MWlfxIxMdhLG
PBR9K93c1wBsUWWtiuZN8ncNZ94iwRDd0NTdTj0PKVw/xdpAabKXAOjQSMDXUF5a72R42EbM1K9v
XcArbqjcV6g0Kk7IsC5cwRT3M0I/rpVQP4YtNOFaO8rpxtAOGcdhFlHBWBxzMMxQLc35PQxT/Dtn
gXmfCQQ/4ZxsNQ6ggQIsf112RdF8bOpgE2MK6UlEmM1hl2jZIcnKR1ISnUARd4IQsp5OiXqgbpes
AwrNCIR4V+BdEfjv6NZpzaFN9zIa8lqIF0EnyyaNxInUfA5zwE8yhTtZ6hCJWLZ302uId0Bu33HL
uQUy9qE6sZNqtVMwPc48J6386KfjGqwvhOenAg9egSZbxoLYx+IJ97Gtt+uRyRpboxFaY/6STY9S
1K5mFEGKdkHhhk5nP5PI3Ljg94B+lXZfbay28KRmYbeeE9O/kLe5CjV0VzhutGonVq0TSemhs9qz
LPYHw78E2mlZToGQm6P5UvT4PiEoZ3VxtABBahyIcsQkEQmvOvK6wafymtzw6rEhdTm7ZYnoAb6F
owDlOPjIIjgbHJlJHB60EeQwAaJ6dJktfYNN+lS1vLqKFUMRpj8UmSuTRdKXIjM/Ik0Cb2JW12jE
kEXBK6DbmWeQoLpm/LJYv1gdp6pfllh1AKxB9wSt5zQ140x0ckaqnMI2IyCz69aKTncmqrahZe5s
kCNksiZSxve8wQUUaVup4FImzkrTu22dCid9bl0x1rZKrtwMJpQ6yZtGwrpMFrb8gitFqs7mwLJG
ak7C2N+PwrRjyH3f4sNQwVloC+Wmf0/g0BX9JcMJm1r+qVXLnT4Q9jT0zhDGBy00MTdjwgY42Q1P
SgZnK0X+Nk6emCd7v1Kukz/sLSQlitlcyzg4BEL4Xo5Ru2Fv+NQT0xdZ+n2k0JJ12ZMkzcdOq/ap
L4ErJizPxz4qVE5Lsz3pXPUKgVlqOn5pfJDDGOaHnmofJFOM1f1M7B0SiZveUbYp+4KnumZmBtt6
nZbgXMjYmyFaBQOs9wIBF1C1yTA9yKbumIq3qTMOFskvehAD8+jRvCTszU6RiHSmJDhUOatjBT2M
wYpxTsBmZeaSDSCfFllCJpeeNuCNW0zaHcHlUr6SxFehTDxDUL7VXXVS52EdQvwfoASH6Xzo2umh
MyIWa9YthqdtLpk6SkVlCHdO75V85e+rcrUvoblCX1ypOQPJ8lPl9c4MIsYDVLqaccnpJ2pIP0VW
BixI9fO/TMHANSJyQjf+IsGgfITIkalPkXxWqpyI1E3A+MXUnQrQGOkBEoiI2ZiRF/NCWOFObsg8
rsl2194k2t9uBtgT5w7bak7X8Fzm5o7oQPi/EiLiNym/1jnINibhwaivEmmhdRXg9HHkabx3jfuU
GMd0MA/BeIT3hIQdUVCqswgeV8sEdZrqdVHQ7ZqF22nsyqExBaA4cMhnZChLfUUmLWa49SIkUaZ9
gra9Jms2lGl3QM61/beJYjGRdBQ+8apkhF8xvRJGUgWVNQHGQvyi8WbQgtz1sz1gD2cUv/Ls3Wze
iqByajVZ+8GTXIApLFdJp+61ktFIIuMjH2Az+x54kl2tffgwhrQCmBEgx7J7aRqwx8KXhr+4m1AD
ZEBfDacqPq3yOW7XGSE3Ucr+JZzdKtTsKLoF4SlQ0NxXT5E/XFK9tcseUhyDieDB7MZ1rMbbWktI
NRjv/mX6UuZnEzecFph22cRoxxunUb8ZxWOhO8H0aomHRQnZtgQLpP4y3b9l+WLDeROr+O5fSWNk
kekr4SYKvxIOzay/C1Xa6qndwMtd5cPbBANPyW668vEvsLzYKHQz3CjNKZR811C5mMIuhnGHoLy+
Wh2KBWunR3e8YXv/bI3XKVxiZ4mc6w6CsJ3qB0P4LMI7WUN7brBI0R6SsEMR+a1hNf0v/E3qGHc8
niJ5F8djwDtG8E//3BqSLFX8exR6CBex//2X0BbSJv6i2PnL9/+xkpVw0qC7IQKeXPifhYvSb5ZE
9oqJYEf+ntnyo4Jkuk09C4EWkQdFpv6TjpyFrMFo+wfc5O/MqUkl+6WE/OUXl36p3TpJG8VkIE4+
Th5zoqQnOLFRAMavsQ7igsvoY6/Pe0+0iq2o0VGV8X7qjTtLuveH4SAMhpOYNSY3LCLSgnBtUUff
jFw8j0WxU0G/VgUf1ap5HMSjHkpOllAjGKYzQLZXir0lGGutAYDI21JHL4DNeJUrs50l2a7SJgfP
nzOQk52Z9EQVsydUymooIaFkXBsCcyfn8WQOOdwl+smMbt2awnuzBH/ONikiU7AlECkaoD/oy7hY
AE9Qw/7MyTZv+Wyn1VsoQq7XPzRiSevGqRUGdcsRlXNYs5WW5bu5/iaZ5WtAiNW0eHpQWHdMxxDA
noMRQ2alrNXiKaSGScOvXmeBhHxuPlbA1yYtcko/ZGTD6dlVjlqabg1VoubAoavwwmoW79qSugQw
33zTJil7SNl3tm9Nlz4A/CCXebzPIxG5UuKZBZLkBvWdtNIm5c3Mn8uGZZ8GUU56KiC5SVG5G6Pn
UvSRg9QJQDjyP7gmqexZ6xa2z6UrBSKi52YvsBVrfGamsm7sW0W4NphNyinfFdyABU7vaPbfC18h
aSo/yEnzPBmDMyf509hNBy2q3Ab7psD8TKjrY2W8hObsVTxApvcknz9MBgSxOaO2y0gTMy2vr3lt
gmGv1UipCSoXq0+jrgiJYKzUiYmdUFmNY7RFGcYagzxx2Di3UVVAs43NTdelhymIdt3QH7okeCbO
9Ukz2muFYnwKDV4QmuqABLRCcGur2jSdtBeov/zQvNTWO24OQKWmo5UcunjEZijgJv6eEaXlgC2z
ngkKGSYvDaqtEMDhaiKye4FrlDofhfw8VCTG1ulZmW7V3B9GHZ+FsCXkAoX7W6oMiHfQHLD69anL
yb0EIQcitTZUJw8C0rLAbuWDZ6VPfd56hiw7MdwUuOsKoxY+dY0ofsldc02Im/TL/jiI+TdTKBBE
SeS8khMqI/GPBzatXZbsR/+htIpLTUJrHvV3VV7NyKkUBx0HKh34iaHJRGh0u4LnT9oqZufI1nOh
aTCFyCAbRjtqyGCj5ainYkcy4FZVqzch1yixc0eVartIO8gZvEfr2He0TnCG4bUttDuSE7yZvCQf
ZkFlXODVFJ1mi0tMk9ptG/jDrRJvWtFf44PgQFiehi/yVdZJHl9K/ADFEgchqey/lewUSaKnxWzG
JwJ1Lf9bEJyNMvjK8rsMkVgavRNzjlXjZlWJPRMLFGhPUoMUrL4pMYuNUttPbWkrhbWbOrz3uOh6
/UJPToaS9RkY6VYDTo8CpN4RCcWmvjCqzwRxDCplTpuk5TiJlPHNqu6bfDyX83gCYqStCoHRJ1Vy
GvdOFFJsSTovpaYyPGPTIqe3wJIdsRk8Sap2s56T9hH1r3EMkUzHOMgYzhK2s1KzQMpI9rvTmdGQ
6bwtzOLWy5YHvYdWrL4q7YyPq3GnRZgQpvuplJ+iANChEa9Llk84KjYTkccIGR71NtxGvb8v8oEw
QN/uDP+p1nVyGczgbhr0hzjTqQeKqxGAcRDKrejHGGP0h0KD/AbiTggK2tdXFtN2LfUPUUzkhpme
0Tw/+3NKg+Q/DgJJ0hgM7TiZLho4f4JiD0n/OuvyqiJFxBBGu60DN9aoT+OPXCd5u6Ju6tATo9CM
hGIzlK3nT+k6YJ/QNcDyx/QOaTB2RdIw9G/GADIz3Su1QNpTCRA6sZnnOdKEpVxsDtVEz0+mXisZ
pEQaVPRk+kwZg3R3Ur6CkWZxtCxikx787thH/ryYAydPQlwu+OhHIuTesajVIPeMUzfn9MWJKZlf
nCob3Wj3o7QurGsfCbdhfOetIiRgZWR1HygkX6kNK8vhwPQD2YKfOzP6w5kP9FzkXoXhsWYHM4jS
kwV8uAwaJoj5KvRFRsX9XaJoJyzVxHdHUXwthtnRR97WhZDtsz67SEG+2ITABs4eMeW0HPKxjFDD
a3GwrSBPSTILRIaigz5zgs0N8ega2M6iUlGqsveQ6ugdWDZ8nPQYFiz8ArqFulWZ52sEV3YlJqK2
ecxmSsWCcSfz/yRc+7yXx662g5CXlDI5e67DY9oQ5vj/uTuT5baxtNu+yx0XMg66A+BG/BORAHuK
VGdZE4QsS+j7Hk9/F1zlP21n3qzIac6q0pbZiDzna/Zee+7OBvMEyVlJ6lcKEZm0WTwxxcCeKU7X
qZl45cxvnWCWmewoYu6O0vwI1fhxBrpBhNhF9lwcceHpTD1Lor7qPH8ZKLFNwQeYG+RmTGsYQPaq
TdprQ7IhXMjyVuezok6vuC/dqFJ2SL9wwrYIf0fI1PAWiU2DPw/RMyeguh3W/CJXpeTSaoduOxTl
QRvNVRKRzSnTZouPd+1wOE62OAr5CmthI5QULH51dIpsZ1btFSX9a1vofPps7nE86inYj2Bqq00R
EwovMuXUMnW3DZ+w4ZER+b+sctKCchzl1ggxO9F0+Wm+N1UWZ7q/+gdXyOYiD1zkFCrQHeO/aTno
an/WcoA6/vXnv09ZbfIRVOt//eQ/1MgYLcnxZbqJbl1dCmgEG9+1HNTIEEVsxr6WyUh1yXf4XbRo
OfwErh8HpbRQ/1asofkHzaLJcJU6HRs8NA9q9Z/Hm0CcnbqKasAKhgmqDJsauV56ZrsCKngYmNsi
Mja9Rt4VdpvaSm+a/DL1cO/iCanhsKqih4TlVPegzdSezXNmnh1kBWnwOMnwIYifi4pN/0j7neuX
FkNkET5anf+WTT5rJOIBi94LwI1bUfQSOXuh15cJuV5tRAfdYsHVxLd2sSxiytcAE4zts9hNCMsR
6nbOk61FcLplNuvYOJWw0Dr95a/nv4ibf+0hfvrV4nn4+Q0qZtYnTRj0cISYMxoHJXki4AQlOIDO
MXtr9H0HeVyNCCdNBKUWPvrZelbIWSNvyGOK/qRP03GMJlfGyZ3Z7vgjLvt7uIIkotGgk4oKOw7H
3o1krJyH0c5ncsMouNA/yxrffryN8giYCTlWyBxB462GJbk2zF8jFnQRDJ4yVTCo2htUQetsajdl
DhYOTJxFUZ+MH1mHN53VLKvVnFI9bh6CfJsk2kat+w0RASsSKCA8WyuROuuJXbsTRitcN+vAErss
vIJwRNP2EStmdTNrDv/5Gc2ckNVeJ5NsmLQ9rAV36p4KR7tNxmFrZcV+8tMN6MNVTL0QUZXJ0bkl
ED4g2gbgUgDGQw7NfdiyJURwz8RlCG1XSZUv47DgXkrP8M2VWloMCdvVYND/5PAH+6cKyJlFmhhB
G1Rp/ZUYN7fJ8/WUsFc0ZckSWgSrlGsciRI8ut6dHOsjkfpqROlGvvo1Sp1dU6QXKyHhMBN9tRna
5E7a45c6VryYEZ7TFK/OYEMPQA7RRlDx0NtG7x2G0ZKxqY8Dv6Is2MbidZ7gpgBuUBuwkwgWuteM
6ibWzwUqe0PeMR+7VORbFGcKRbwguxYpPpseRCfdSqpvVTY+FMKbffxNbQSFut01YbXvdcy3BlO1
6Q57YMNv0tiExATW8tmCoDDmxlkNH8bkQbbFbah2TPbz58FA9Kvo6wlpQyXw+tfDF8LlYVwSejCl
Dvx84zJk+Spph62dWd40IixSbeoXbdyag7YuG+UYpxkogT689zUFJJ/1kerYoCu739LXrZux+drI
7sB25mbE+ALX4FriAJj04UGOCKRQBrs9BakJJELLp/iYh8a5CFiri8kNqlrZWBGvoMoJLsoroij4
zMV89lKmS7UOzXmojo16K3KqGvqReN40xoeakIRisdUt9nn71AaEUT/Z6aaXFAnRWesINtFSm7yE
fmMw5TMIqG7ZZpR+tmpIgIgneWEzQ1wFI9G5e4nQXhJ/dVun1pbJ0dEIECERzpGimu6LcBPIfVth
Tpx2gXj/V5DGeM+VpN+O1MaqT7URh27dNjcJuowuxlVg3fvy3EOkHGQS0cbYHgTKw1Q91g0rZ1Rl
yae4+RQaQCqqY9CkrjngzjMSPDxunevsbtr1NC4qY9IuZR2usF+tCdVmcPySiNAdC8dtWtJBRLFr
ZH78F9F6eZXqhGVpRJLO4I9Bj/5z7290klJKxP0mb4yK9eCHU3792r7+x2Fwfs3e/+f/cM0tF/yP
poM/+fnv97eFFhPB5J9A/Li/WXQ6xEgLXAlclD/c30D8lgAChlnq4pP7EcElf0P3SQVhaMZiZAM+
8ze2pOY3U8HP+8mfXrr5y4xrMqzOGrqi3dpOeVeazW4Sw5rgNa6hfp2JBZAitU++TQofYZIahTgL
gOo+nSjEfdIulLgw3MEAB6+Za6k2x6jUDqMD+FYdTXIA7clrW5uTz7E6184wCxSBJwmGTyJEL124
tiza7WUmzua/6mHOafZqGGBboxysdKbrqmtriEQSP6eNGeN9VI6LTsh+mTQsB8RUbayE2bFI0XXx
92TbHHxD/1TTUEihBPu4mQwPQ1PuxSibKmfgO2t+aGa5CaN5byDw6Gz6QRj4fro1OEIK3QYAk+76
JSdB49Rpe68K8rs4fE/Y5zXdR1rdyaDeawbDQNwXrt2hsSNBJOZZg3SJWpykOtLIXHkIElj2Ue5Z
I192o1QfE1NlGgAhXvb1KR3V+xKXbTfkb9Als80I+dNOGTeCDVCy7JoELOiIjO1k/lWpGUkrxZ1G
9p01M+aTJJt0xcXPaVN88GI3oW0a0IyVd8mxPQ99ewm69o2Gfs0Kiqv8GnTmVqYvjkUnj5w/EvW2
mmvuNUvcLo4Ozake41p50UNJLxnPp6TWGhaM5Y0IeT2ho5xUE464ru+wWX4O2lfyKWqoVvUckqye
341qdQks51aWIBOXImcapju/fNX4RM3+EsXbrmS8Y+bv9sN8pzPp4DzbhKwOwnEZUJYOhmqB8nTG
HRkeIiO/H8Pk1q4MYF0RefUdPrEBD5tPR+LxIGndI6zq5/naO1n2zn6JUSf76fl1Sgf4Hcla0MLa
MXzJ1NkmsVz22wUb1fys5PVLGIcbC8oBhNsjNjB2vOlB8EuohdgGBoK9su7u+06/N7vppPcAEDqa
VX/miVSuRCEcx8kqUCc4woMXatkux+CbZ1ghRbwtKnFnxOaqkSE3Ur8VKfVFxYI0qd503F+AhIr6
JrPEIaKgmXWTLdJw6dLJrUW8bzWT1QXgowS0D4OkAW2gzt5t/Cxh4dmZv/GXkjZGTJQxxYkO7NER
K8p4w1fV1SrO/ek9kxMTRbnJlXwlQdaFMVUc9aCtg/092UgKyWvfDFZ20HpzExGwgcZot0QB29Xd
aDWwd9KrHturmru+aW+ViKEqgBRLCzdV3D/F9MytXd0mlHNa3mz7qnvQxXSoFeyXWtVQ9WhX3yHY
cWTWPYVLh2x7JnKHNpjDtexTToXQS5L8o/Kj5zx07tmGbuc4QpcUQrhLCkh8zHpns6NPKO+UMH6s
rXEbqdaW9qYHdTTsrZSNfYPcBwwlGc3bUQKZrogkbrL5wxckeHNNJiRlJ9dUCfdxMe/mMtBYnHJY
AB+1DJbUpGGXQXyIkYbl31LQ+1TcRlbB+9AjMJod503r+PTbs084GhYLZqUi6O8w5PO2vIMc3+tT
xbpXXAuysXvBIrdMsOf6lQt/1FXwkMzKOxAVF/L1hTbgbJbGi4jJMvPH9wAX+80AOyOa8nUbWN4s
h0NgxBultm+yEP8mjlptEsfCmg56ru3a0AFBHT7z61gmHti2YnjpIl21KlqQwbktmDkm7AuqEZqJ
JY5mE78mZrvNAseDpI7s47HLz1l2EgQBwwL5rAIjEUXwUZrOPqjLzyW6mF6xbwI195ypc0fJXCtO
evqlZpVRwtXdC0t9tp0vDbDDtEX8Zj/71rmY/B39qdtZt0GYk8FknAQ5xHaprgsUz3PzIJOPHrK5
CBD8USvpxBoUCFgtehcFEUwRHAaefUWGaq/z7XhRx9INAuh7hAN3QXyU8tNIz5MPWLXQcLaIe/oU
ZApqhhzsnop0wI+gxfZuRm0cUM/343uGWKBHpZ3WG6EGnt2/mwpq0aB3i+RZzdJ13SHplZ8UQkKb
ijkWjqOSWjCwb2bZ3MT8o3NHegR3hUOSaXwG6FXVi2cYxTUQ0544Yoa51pwQWnyfxncltAe2QClG
uRIR/zQfJ4gxDJ4R6bPDjZcIG0bxbINrlIh4tTXtktgMe0S9Xnzh1YTXlurY8gz1lFHMt5org6OG
vJGVUdCH6GkZESF9iSxiFJZCbg62Y8TTScx1QmxbGnGffOixcyrJis2GjgqWyGuQ12IAd60rJAVb
HLv9CrfbTJ1s2cT9wBVvCwKTjS86Z39e/ZMldBCaJUkjCNMEujRYz39dHAr91+HOH3/++/pT/Aaf
S1LqkfHwHyrBj8ACIIOmToVoohLjUb8PdxbCs8Z/JzrqG2SQuvH7cEf+pi+LWoiubA+XJ/y3ikNj
Kf5+LA5/eenOL8ACCFUBtWFkgh/scZUXXs0d4Q/JqcTN0hPXaIxfu8j2RkO6oYbVYdlnNtDZk7Y9
pjGZdyN1iqqd7ZQW29dNL2IkKRoH+LoVHmyze0ni6Bggvo+GctvPdbgAUG9idno6H2Id+hzUl8mI
PIb5m1n9JHzZ3RidfIUfdReN0R33mqfBRMjRdxdOC5aAce94iWodr+p8xwn22UjIngqNTRLixZjP
pgC1gu5lyN4rYsJ9BlXY8V3L3sb5ayBrr4/JxSms5DrGxb628msydY9OA+XdylYTirs+bma3ZEtR
E3bedvMGO/PGqMX9KFDfpM6GnGRYiNPs+hoarB4KKDC8prjkMz14RiGVDMprmBNQ7oTrHgVzX/gr
v/7CMO1G+mefEbot/Wernj5aPWpuRgTVAzhbjbqnlbUbB4AaLXuTc/Cn2sjV/dKg/W4cYu80c9eN
bDU7eY7L2jXYLDbQYuZ51M8RqU+10hNlkLfYiCy0zeFSS7N2Fu24GaqUVIpLR7jM8ovECQyN4TnX
PhrSt7SsAdHob2urP8byrcNmEaNSy0b9RM2xFeSEj+SZzk3hMdLeDWMBljLdwK0gGPQB3RjLz+ho
sCcJSp2JPsIZU2zjuH0ItNmFhUMcsEYhbqJfr9FlLVUgZuM9SRvNjciqp6BHjGwqqNwb8h56wIat
M7KJ0sqdo6ibJCXUqSTfXq1OWq7emnbtKvp8KIfhrpxiz2nmnWmguYlJvKq8xBRfDHy8gxFetUZ5
TrUzV/21rtme2O2hs9RD1BaIviaPTMyNn7N2Z78d2st4q0I49zlJTqz8JAy30rVqogorQ3nTTNMK
vIr0ZMWttJHaMI4C7aGIynlfjGoHU8B/zzQq4bY0rnpW4MNdJlvo07pOPjSOGuFrGRjL2XeknZue
XlP4zvUug6C0yoOM7sT8HA39KvBxj7J8wwm+ivPxHGb+PeXkJ6lW1yYbV71OjoC5GzKFReVbXR/N
YvDy4lM74QPS+Jo6wW3fj66O/yOXpMCL2R0N504jdIJ5zlMXRJtBx7SmPU0EveXO80j6YWHLVZ9i
ahVZ6LZdfR5VqB7jLtWsQ4KLe9b1N6Y1m2R8axrzk92zNBHhc6/lO72tD+U4saWPxaImuyZCJbYC
E3JnrJz4gbRK8GHsLkcaQzJejTD2oubOH5WNMqDENwZjrQwIaUd1JeuAX1N6yeYegzFDurFN30uV
9WJp3WoRzYMf2CdHQX860T3hQGWTb951MtrMFowFhfpWdqwdJz+Bk9kcRYQ/YAAWHCVDSGZM/hCY
OhUFWV8DuZtG6nZ+dNeOFu1f5dVptukUtuQqqUxhjcvlrXa6W738qCt1R7sS9wCtYrFDnO0ZWrkV
1HxsPPc57SH/f8Pa5W7gSz2TwSZLZFMyR+AEJGVkUkv3GNiE8eUgPI2S+mxa0jm8tOy2ycx41YiH
FJKyeTAUcy+6DME9WVQaS1wc3VUsgbOGt2brnCL9YgXNviy54HGGKyWk9yHcZeZwX+m8KzqB4DXG
t/yOadrKyJSdlcwrJUbzGzRnEyRNQeUYiCW7st2RY0nwK1M2muyeXpTvoXrxwY0QxnMbYxDS45dy
Up+yajyX4KnbAFWdAhIj9O9EGH02w2E3s61emHJFCgkp1HZ156xDJPxxOG619kwlSBxrS2MU8+nN
JGq0rv3MnnLXxorLFsXLp5patq6J9bqYecwHAsMcBihtMXbXTIDDemVP6TtRn8fezJ8qnHjs1ToQ
ABHXgYmHb+QjmbaXoiKNj2uq5akoGKyj1DyUaeKZZf3SVwUBWPHWEu9lIs8WSGzbKk+xYj2VOVN5
Ge6UBotZh+luqPaO+mwGqpdycwUSfB9/XTSbmqmg2VU4KgisG1+iKD00crqHlYaUAGqDtp/I0R3C
S+trcMB0vqCPRfqq1jxd+yuoxlVjdm7LjLpGqZ7U8jC2vPh4JlHBsu/mtPM0yXj7UaF+Lo3iWo4U
dQUTFS3aW9380QXZJUfJWeXPmvku6kMxJRjZCw4vGvHa9ubGI9lincCyHCXFtBF1n4YCZoSTvoQo
FpkmH9DaXeESbal3LU5jQ6Z45aHTOJGLN2DdKdhI0KE6Gv0isEI2DqFCAlos2AgIZvXPfuYftMjt
RM/lfYl8Yirt+VxkgzewSU1ag6IbUa2deXaMjDwEGGhW9j/YGM7HWKoSswZubIky7r/Um9qv0ad/
8vPfh5EOCFZTh0KFYOpb+Nf/ArIs5zdWCQaVKPtqG+TfD8NI8zfJOI1do6rxN765ub/Xm5AC2SIu
aBTd+ncq6t8YRrK0/LXe/PmlL76RH80SU2BrsrAE2wVRhisG3PftYHi5k7XbKWVHrc6S0Gmxsh3/
5Cez62j6tceSFRF8DGrhNPTiGPfdYx0qL0KD8oZaFXOxn4IPIfdGU+odNcvVbsMlfVA5K21wssl1
V0I4oJneHJHS25soM97rMju1Ab7nydqhSd1CUbwbRrHJK3AmgtTA5r3tgq8ZoNBVIBTuxNadQ/k1
8dN3LQPBpRvDOm7kWlMRc6SgXbyeUJBI6q+9Wn5u/ejayg9ZHgY42cHoxVa3ysjtILz+JSpAyqvH
MhnPXbeTXIc5NO2I4K6Z8T/JPOirEixUQrz3TSdZjw7w7bkg8W6GevOWJcOrk8FwLrtbU0/PbAYI
Q6gQAVMtzBOner83rWot0G+p0anNL4PtrGIUv6LJ2PyMN3po3vpIZxX9Iad9r8c7tY28NBJne5xW
PTHKNUnVCAhZuMqVNI5Gb7vxrF5CCtSEIVfalEefzxllbL3RdYWhiZ67BZKHkJtBlco2tIuHKKDw
nCAhwXGOmZY2gsQrjiVDbPVYvZtH/LCW4dl+e54mmvyh6r/mZbKV8xsDU3oJtHaa9jklhqSmEsxp
aEc/ESdVJ05Fr4IHKR1MHMHbMARHWJNI2sLEM4po20AumYz58E9eeeg60FC+twstDyTSX3a1ti7Z
ify88vjDz38/ZazfyPBzgJwa8g9oaDjPnC3f+spfAwZpsdEA41UzVA2m9O9NrfmbMAR6BtTAcC0I
g/47Te23V/ZTUwsj+qdXziP9eMiMRlQETa3k26mx9w6i+rT0P/tl59aKdJ3BdFsiF3qj8rQxcfs0
ejQEsRZpuhU93IZ4LF6UZSycxff93Pcuwh5EZfgf4yhl10ioTxfI4xSMjxoun1wLjlEit4UdQpC3
URNVu8TSz3E7YPZCdxYukV4ZVg6JkF/ttKvtMMg3alh9cVvdBgD6AgLEROF4Y5Cc20oSRIpOitkk
ozmdu7IAdFAw+VLEg95/ZODhmjAmFP0tAc2pJtItAb91cwn1HvBNtVNTIk+sF0P/yiQIJcS1nSjI
JNwIC4VqLsZHkrNXEj8P79NqoLj3k8S123SrV8KFG8uBlR4TM/lwlNIL0PhXWoZAyMDDIoqHOV70
tBKfhg/vnUNJgZxn4lrvzQFKR6vihNA710DWaxrlvU0VL9kMACwe8eeIZwVXm99cnWC6GkHtxSPq
o0HP12VFBgy0vyinLs9mL1Ps7YwzlGf+hlXpMWOF6U6SoFIrZnylhYOFNafCFErQhpZOR7XrDzVG
Gi1kIu5AWuuCBCDiuYiUB7OswBEQcdB30+c41k1iUCSpcfSLbFsod4mkQ0uQ09Y3ZrjGj+Bqgb6p
fHL0ZngSlfEVVg4WFM0LOn8lxey1ornPQWoPSrGOyB6Yq3A1Noz02NqojmmuJutRg2jXqeCKDMZv
E/1uMt4NzusICKGbt/VAHGxTbPvMcCdCbYAz3ghkf3o0v1lxd5tXcENqjm5Vwe2ndwxLRGbfKoTS
D6g+gp4Wvw2wHmX9MdSn7bQ8VE+3Wi2Tm3hGKdCfa1t4o4wIGQDenyZrhlXb2Zk+GZn/UZeEPltY
6IeYVFneujJ+VYcnpSVCUtf2GWDEGMoRWjrWCc1mGKpDxtTQbg1sy3CVQFlDLeQ2AbvSlwmjnHo/
Ix5uCRWsYgs5TI5eCCyDzdpOZ35hkXqbTttimtzY8G/T2sK9wzwjJ2ExQ6xMY4fYA1n+MhHhgkxJ
6bMYALPZGiYuF6eonstCOVQW9xkA4HVsy9toLrwybI9ECrHgKhk0k4mzMcrqphz4IpWqPPYIKkKF
4M2aPAHDKJyz6XMQDK3xJKN52yuZ4o2dSYAEisLMGQ4DC5iKDCGtF67UFuP0eOGjs55ZdFR2dGrA
svmxxh6CP491HNgJCJXAjWYkBD3ozkzTTpMGTMYBfTCl6FM05FDEbeMb0+vRK1E8I68sQjdt86dw
tL42ZFfy9eEz0LasqhrCztoUOVMwJfelDfVNmeSDI4dHO8muin0wksnivUIRiRoTjk6KgK8Zk69G
Ub+WGQoJRNirsVCuRm3uU7935wKjU2Z3d50a7BBCErNApNINoZuLCNmJV8L2ulLzFKIkCrJ+1mqJ
PdJBL6R3l9xsvSrzXxw4UszWRzev0JdLP78pFac6QqVilg17Qz4qVrsyOMVGNKN+l3zKGmcFQPqp
CoyNaeV7O1BZ4bCxJAmOT9fZMLGYmRUkCOxt+IsGd3CWRWX/Umfy7JjVJSz8s6IXLBDwpWqLqaCT
TyF6Cw1aOyx0miILz1Rz1dkIVJ3iqnzZC+x02ACYK8LsrFpPT+lG/dETovOY2G5zlfGaOYF9uAD/
Q/jD1GxOz3kNBB6GI/1TeyTSyyNwcifGZodwhgEhgnfDtwkqJ3qAhEa8aWB/7Vk7VHjTDSfCbdie
jFq7qjUB8wjPaiPf5tB+WC1cfcNH3YkNZPBLr9H9k6HRQftIaxm/ycbmQ+lvmqHZiUhZz5MJfdJ4
niJypYmFtsw3Df2+A8vEQL8POuDITnE3NiOmuMyLzHw/+uGJ7AI68Lx5QSOIB6FXPCV91AHxmQTa
tv52rMmjDb46Y7nSkDOTRYAzbvqa11j8ecdykINsyw5tFjfoVKp3Mg8+Zl+9T6MG7Y6DlpcAFycv
bmfCMv+51ZW9uJAEDZVOdCx6kv9SXaka7daP1dWf/PwPOwMdlSnnrklG27fwod93BnxRlibO+Pbg
9g+2e5xRYqmgmHCimCDT6MfySkNGaAgWDUhBACD/nfLqW/f5U3n1y1OXSE9/LK/8fBzrUIh5W5hM
Ga0mWCVTDFVl5lBp9KPSIgL1+UpdzBqjCEBV/2aMVSSQZs14C5fJslrgW1OHJJlVJWbSsfoQhBXU
NTm0qfagx9N+1KhAIJA7Tk5el0VYYv82KkbMEJ206DZ+MCbBFEIsQnOBpAp726rNahcr/6YwuDaj
FJwQmgKrILJ5UHZaWn7MkXPj2NjhlyVsYvAU4ujJqelVVPDlPWE+IuA4NWKu5Xy4ay1rU43lpYnA
BpbRqxYyN+PAZCkx40MKggfOP4ZvNIa2+bXl36kF5I7oM1XSm7kUjJX1HkfWYR5IK9aDSzxLbpcB
KUk0keHkMI5WQ7j31WgTrqtw+o75uNYMQtM7tuNdXe4Qh1+UnIH8GF2BZkaukZu3AbqZGxmljBR7
JrZFd19bBdewgdASd39Q2bspHtwyDFfGzAjLd0Zkm+a5itzcR+AZKOlXArifu5xFQOBnW7NQvLYr
NqMakQkxxpdGYG1QKg5HrqOeRURUqniekm5X5OU2SkavSjOvnZ1rAPFg7t4CsqjYeexErZL4DObG
1lepotxL/1MAiB1K41ieOrnR7UtY+hgAkk2wRK9l9br1e09NGR4lFWHOCjLhrs5TVykyd6qbje2D
GspUFAX2J2MMd0FQkzSRHq1IuauDBiN506ydICFnKpCfq3Qx8s7lxZkuVdaUqzbvT74ZH0uZ3dqd
5onE3lcOOJ9MffzmvPKVZt3KcOvj4+lK/SZnhFzk2QfJLXdK037OA9tTRghFE3IPNXRlop6nInVj
MRQIY+Hf22WDdQpXFgSESorPWtZHXhuwo8LMZmYxCqv8uRtQ5DhAUvJFLJkOTwVlC3ZZ7l7Fhrgy
yd3UQJB2HET3Yxbdz7Vz+iefr9ShKk5ThzhMjKKcdH+FNVkWob+cr3/4+e/nq/4bgjagIX8SCUdM
EQ+2uGG/5fEuuW/fd7Lmb6S+odNfGPMLDuUHU+oSp2npQqDGtzmDdePvnK+684cZmfHzU/9lJwuJ
YNTDyMbyNDmTfZNnZoFaalo7RXLIg8arq9SzBI6k7lIpwOxwalDw4FvBzj5lxlvZF6QtsjtCodH6
1yXGUrf6z2Rb2kxPfIwr7cafBnYa+taOk3gVpErgdW2CRlQcCI1TQXtRq7ej25pf7VrZN4CF+sI8
11G2Eom/qygl+CxzaNtPZRc/qiI8DOyCw4wCORPYkIKTrgOi8Kt1QzFRIlDG178tI409m0qcsH2n
RP1lEuJcVM3ZcFLYT42trDMNuLlGUIQzc1TgQFnUOIO6qwvIG8YtWwSMo5MXyo++JqquRd6bYsmd
oVhRHJ20jE5Xj4ZdR+gTaCrtMUL0yJauXEVDynNPP/yU1XSc39ctns+0ehhSdtUOeW18EB7jrNvm
DAKdPvrIZUsMOvyjElOwCrOB64jrTKpXFZEJINjwphpV1hTmVYnVdz1mwDXFIXnf8nFIlHWuzjc4
6/eWOSFhosdUOnvN+s/NlvI6tI+GpiL1AGmHBktXAccVXJJh2q5RmyrYp6Z+1/fmQQFPAVh3eM4M
Wr4WpXYWXzSmmFrpu90osJrZ6CCFu9j9KkkOHjSqlF7JtqyHlgZ77v1rUZ7yHuNGlKQbMwSqWPgA
K57GKn8JAujzt1wCtAHo3RIOa44mhFYYXgmGOlfl+KbF/ts8GUdzgrGg5hu9wBc3I98SNEw2e2bd
G/P5rs8vsd3snfGoGh9NTmzqokuSclfZ84usDAR8QKzz8JQoxZ7pEkY/rruQFVvW37ZOdojM8S1g
7NuP52CWtwXjCk0R19HIr3qyEBjGfQg8x+ghhmnOposoT+cv4Rgy71A3MpjYTzbhse3HDdJ1IPw5
2Ik8cP2pQJsE052/p5z0hhJWUSL/LIsvRmdfFSyJnRi/BIV+PyfVOgcbUcwADRbhZAt7i4XVCpgV
y9Fwh3TjIOGANQXgPVT3GhnVfknqWJhd1bTdVcQ6R/18IvlwrWjy3qSZVem/h0hZGSl+O5PgZh/k
jlLfdKVcC+B/Wl/vksk8dAyIO+KcQSjtJq53HN37BveakaMyq/SF1au9pj3gUuScGZS9Rj4YOYMW
YffrJCcZNYiUzzz1fRKBtZxB1BkwkKzxJgjN4+SQnEU8xGTNt0VubwX/3egM1y8MJsYj3uCU9IYM
4UAkiHLAeGgjzUr0EFJmAmGhzDGQUcP5zkpr1L2tforgvOSOPFIIrPpEuykKvK9DfYqc4mgwZq5t
lBCahT8iogcWtzLWGPjSDsY9iymi54OC4mg8lrp87mSxLxrD1XrLK1ARBjX/m2luZ2TrqiIIRze8
CrRI6ERbZkbZTTIbQMeVDWKrWwGVJ5h6VFK+dTFGe4OiYHzIsNAYybxLMO0GyaEqggfSNFcLudtn
IJUR+sJG4mJwQ2ua9mnIhmtDl9l1luerYmNbKCoTcRiAEkaALEQU3i7vV5cIgsYufmhdgrF9DnAK
B7V9ggbzWqXRJkB8i+NR20gNd5QqGjzl/WNj9I+iNo/LS0HzugvxOJTgEam/4wt6jsCbq6D+ZFk5
bv3OSNmhatIH8CFTTlEH1nJn1V4LHFZyDA19/tyHsrrlUGECwXdyhB+SQEbvqzk7+W1LUZYe/7n1
g0ODQRAVsn8szewo/suOjTb35/rhT37++/SbToueD90+STLMzP/Tm8FkBmlmUgQsqqzlD36vHIgd
AIeGRkijsjDRYP2+XcPdhweAXBr2sCbrsL+zXVucZj+KuZbnDGwDIBXDeSqUXwqHYMjTri1Zfshr
UL3P0wfTt3reVRX35i7WD7Ox/qHKuvz7n/4RfqYu67q/ekS64B9bwWzQSnAZebRlcKMSGaB+0Qov
ARJZHsqaYbdLgGIX/9s3+jb+3+C9+LNHpXX+y0f9pQGVMYqMxuBR/elU5AczvNT2Dt0a350bZWCS
gtUu38zjTrAE1FwGlv/lZf+qmvvlw2H/8kZrkYzNdIk1YZ7WBwdb3ebhhfUhmvDQdfJN4myzcgdh
QHb/psr8/1/7srv49R3/4XNt//KOk6eeyjJG8yl7EgcT9qjXBNMzVw3ruoH0CE/JtnThWe8mEKDm
+8C8y8+WfShx+oXeX78R2vJC/+rZ/PKbIPg8s5KWZ2Pgeg+BcP4/7s5rt3Uty9pPxG7mADT6QqQk
KtmW5XxDODLnzKfvj/vUrm37uOy//ssCCgWcsA8lilxrzTnH+MYq6BS6T07IQLE8F4u3oUYwRiLD
Mfcfp/xFJ6sGZV4prGGTwPYJRBj3V1pMsg66XGGXGdbCtH76vX76mJ8GQvKAY87sotBtaC5P0JE2
E7JGf8tOI1obghHLnGgMu77xDSd6MP21fvvDjeL1/+5GWZ9MomFsqIVRpsTtAhVWr6LyMBoOiR4N
XZKrIFrSDhkPEwL7/pgqtw3GBGcaaCRDQk62dBIpcVUVRgwx4Uq0I7vp+883d4e+/Xyf5vIKLW0v
i/l8XrJMVToEtef0N568ZRoeSc9jCzou2OawbruFslbW2DUdsnqceAvEYDnepZuBlmf2gpsgQYMZ
Uw87VbksgSuZjsqTMe+kB7G5IDgDe4dxQjZJDAh2vFpeGcG5TCFBiHP76oF3y3a1dzBQdAEySJVl
9+A/m7thzRB6VxyAaK+F++ZaWYLvixbmCG2mW40mv6S//P6ufBE2+2ET+VWpvUM7CkpU+nnDe07t
PuCmwbYTKW/5aE/RMmEw1Ky7eI9mjspEz1bBbSbcjf5zbZ13/lGZHof0wup++EzqT7/UvDa9+0yE
6oyqN/AsS4ASHZVmQl89ldJ2Gs98Vhw5DdaifG8EjyJxSaIzdi7ZynYHbYMMJdm8TrPz1Hcbt7a2
Q3Em5K+1AvdC3qKWr80HITwJ0VqrZnulBggkdTrL0a9wa0W3dOMUaLTUPYX0w0Ly5aomiZoKxpNk
SvXTOsKwJdZ9L+RgR1kDi4DQv1ca1OazXpyj//r+Z/36Fr672qflQEnMqZJGbqGXXmjFFVA4nykE
gOF4XCmxxBjVNbDdAP0Dt5lj6iTXDwsnORnQKziMblSCJUkJCFYD3lJie6N9JbtVuhRRkbWoKHZB
9ODrR6FZjxkZtXZ3zMozLBnsRxE+X39ddZvvv9MvUtXfVuI/30n7tMDgJukixeA7tdIVcFDZ8SH9
6rYgLhOJ4Y9daiQYL1VQVtVfXft/vSV9uRu+u/SntUMPqliccCe53kM/0R5bNgqaU1sPlmeZvgPw
wZA5AUD09P1Xnp+J777x/KK8exEE2W+KRuOy2AsjUNrb+DpG2IlrMfrh6fzCQsk6IKHHNyza8nSA
Pl5qVJpcxR3F6u07pXmXp7cRNqoHv93XrJUm1Go2FlyPoz+/VlpF1D3aGkO0Q6bZgAnlQ4VCMwi3
2U8vjvTFcqCJiCl4dWT0ZJ/PfPXYNfhLvcBl7y1jtwxtFlSoOF5z4IGk99t1G6qgWLr+/u5LX7yy
Hy786Z4YZiQEU8iFGUoDUEkYu/f36Vbv9kwa9fPS5zgG32xZlWf8ID54Is8FydJmmyT6YU384kn4
8FE+rR5lAcikTq1gPo4ZFWRq0pnXBkVr7cBr+f57//S1P60dIVZ6IapAWurJVgpoMS2NM84xONNY
EYzW/f5q85To80P+/qvNdOcPDzly4cAbYCGqnTOJuAlWPg6CIjtQ0UbCrkdWEHt7n+O9fohA4EeH
JLT956E797q3KHDj7CEN9n1fU9tbi5bO0w8f8Iuagw+IUUVnVIV059P9sIqaLnsOG5IGWRauM2vl
hWeReNmHKBe0c6W7MDz00jYG/Lq+M5jwDxglxMuaBEOADOjyzXTz/WfSv1iQgJaY6q/dZE7J+XjT
JL9pQ0WUeCfIFDnzbjCY5OPR71E6p8+lepoTmKZjbu4RpS0qFCBDeZtf8yWRQLT21K6iGHu/jbCm
IrJvJlzuRB0QGVSfMwoaWdsGaOQH/NI2/5rUOibms+lE3z4ej1wz32GMi82VhAV2cOPGRafRIY03
qAfI6nC6IoMlu1Do9Knn8sgL85YJL5647LMzbVgpyqmIfjoCf/k7vbsnn96ROEu0MtNBXgqYvhAL
lFi6aXu6wBXY66TqWv/pTPnVlqQRYWQBq8ZfBc3x489Qk/eWN/0QuEm97VPkAAzlEJUThRYhzo4e
PCLmodtOO33c4035/iGQv/rC768+v1nvtocyiZqIplbgBvXsMR8Il/adCdgvAP50Y9Brs57q4n4Q
2LGuTf0yllDuQEeRl17mslerqH3k6ofXRfrqfda5IQYqKkPB3vXxUxmCqsUQ7bB5y+usOpfMJ54F
djL4YSuT1hoDsvo6y+0EaDR0rB9L56/uCs0JC8uZiuZu5iC8vysCpHAhoV3v8rA2ENKjsxQMBhWY
v2rGtXVPs23x/Q/x5Q71/pJzcfbuh2j0gVaFxiUhUuKexJ0a9KupORu85RAcUgCXiuvTtP5hFVDn
/+6n8wGt2D9f9dOtrk19BAjPKoB3TPOe2BkpRKmPZWvfRq+dej5lG5p/I0No4TbR12N40cjXcLKz
WZN/KHk90g07OgzB7FZFOnVSidFrlgkrG8Z2H6xdeS9PWKVsVB3U1qriDswxAqz37HKD8Db4pyBx
ZOakxEJ5L9/fV6ZK33+/T2/0ELDtdyn3VavAPRP+Ix0yuPI0W+/SZNFEKyDeFpKZeFF1W0N8zlbT
+OIxLy/qU0HU8G3lduq6RiQYkngTxY6SrU3zOTdeR9LLfVeKn/zq1HiXaVH99Ex8/dugUrc0CczF
rwPXu2ciMVIddBQvJ3WvrmDhWYL8oS9uKece0ks8rD6mKNFGjCQa28lcVtE6+f96F+U/H+LT+pRN
me8NHh9CO2G8scZ92MJdWjINIgbGkYZFdO0wzZ5+Wpq+SAzQeTL/XPjT0pTUwmD62hi4snivyy75
sJO8N8YLlQe1cHz/VTpL9CPzskC46Blnh8Ea3V6u/rBE/qqq/v6G/PkcnxaDAiFqKrbzAq0uwe7F
0Tp+MJj/oxoQOcSjg4N4G1YLVcOMOKBvRL61QiErKZs4vJ70nZCv2eDMysGSjpUnDjYKDAFPW80G
PDzgWLB6xOWChvt5RWU/iVuwXfzLYX0wRdJFr0oEZvl4ScMcWQsVKpOu5DnoD0r4Q5XyVS3//qb/
ep3ePXJtV2LJF7jpSeUigegnV8MdKZeL8lqmjzB49tDZReAUxjUQrXZYd/Xe8nHRtWuiWar+mJSr
4a+B/L8unebT0d9+Aahy6M1AGiPU/rg25lZnBEOE5a2MffZ9CnFv3RRk2Kxr1p+UCVAAaa0OL4KG
bAlplrovFO22CF7YMM341WdANUzmD2/Gr13ou4/16VCXGQytw/lexR7ZRtvGIopqHZISmZyPsnHC
GicbK/na7G2FxCkJ//mVQf9OuFf7Gy0C71Ri0VVW7dOIvESHUQ/UDePg7fcr4FfdZ7Lb/3n3zHmz
e/eTNukgJZnA89uSmKk7/aErGbUsQmutAYc6B2IKEPiHa86Lwje3ZlZgvb+mZ3RZGs3XDGSGuVA8
52yO80BD/+om8e08lycHurgsgi0k4B8u/kW7nS9MaDKZLxIDiE9bGgAuDEXkhNKS2ALpx8EbVDtr
fGoYAHtucNlWxJWHzg9XnR/Cv3/lP1f99JB22qR5qsxVMU+mOc1t4FQc5aKLkmRXVMGaeA9atF/j
uvaic2u8a8D5PgAss2tOGT98mK/v/58P8+nRLACH+7rVEKcEowJXyAuv6EjOe7pH2hkgM3hQENeX
Kwaz31/Z+psug64/8Ci0HxCdkFJ9vvtBXneVL5LkVEk3bQSsKwCwispb8TnHX/XNzYQGCwOfHQb6
uib5a1Kx7IhuXRHiGl7quhNSYciXfXITDnZC1ajUyUpX55W3tU1apEZ8hUVoFfu2jJajDJBeWUex
WHWqtBIA5Ue9vpg0On7DvYwBHM1Aw0YNK/AqMQ6CvOyYayMXAUBH/Ftz8uIdFFVALk/leG/w50z/
1KjXrdIha7syfQBt3jEMGTRW137CGPTFjNdmSbZf9hQZB4vfU7ip+osy8BG+0/hN0D6jvI8kY0Oz
jtH8KuA7IRVBJVwgLH9Mk+cebEd8XhpoyhN8xYDnBpjP5DvCxKXkIFAN3T/Lf/Ks8ylVtBFVRoYM
6ZBxukRwjEz7ijoTPdxySLEzBC8WAXgRwmTsg9ECaK6vO/NLTkA1Xl7QOQRTFMAB6TMRahWZxiJ/
TV8HAtlgTCNSR36NaRwK9CBd8v8tS3qM3HiZhond8oFye0S4Xi5q6W4+mNLnAx4Sxxd1ez5BO+E/
OzCbP4aD2x7E0HN8+Y6EHo/TucZPtM2MB683F1IQLBlIY7sCwGs+0LbszmX/LeeGMucvQoUkn9mI
GzhpcjGyo7S9uBjNfaeMi+xcLsplOPZLvIK2GeZrZOMKLO6wm3EArXgoYjuPXmK54+0jEBL5gwTe
Vw0SOwZJA0/QT4HDzyGfIRElMmOVZwCHy0Do13n8XIsE+yWFoyjNVhXot3vYO4vHGqinVK1TzqsZ
xFlDvU6YVxeXfnAiy88KCduxe54Gks+09CB4TicupPp29EnuTk85YG/u27AADmqrBm7oyVpG2R2X
Ho0S0Y5m9+O6La/nhB3vhumBpDyyTuomYUMF2gTgjwSGoBt90J5KLvEEjQC/7oKvTHd2IWHPy+70
4JJAYc9cxz454bR0qjUQvYJT7IRjZXKq/CINLitwSvmFGD1wxNjq51Px3K+ibXnFR1ooeeXMQt75
gKIZi6zYktY3ufWBe6ztyFOFT52jyr7uDzxl6RbbW810pjwWvWE3uDhMopKHN2i4pivfZjCJ74y7
/BE81J7wWNQPpG5y7ll4S3lFUaMvCsc8tm656vdHbjnBmr6TOy+9ixzVaffZTU/v/TRYZwl9gwAa
+inocatxBA+fpwHsEDnLC5D/tbLMCEyFmNWWJyYoZo3HweGoDzkjhe6DiDXdKfD4CW0Vz2UEpiQC
8Ez4bj4cS+2yV/YyxJzoqi+OIl8hMXdtfI+9Rki2CVJEam7sPIFTVxvArT66HuVkZoSLn6zmShTu
6EUQFsLZb12V+2BAx3jfIbiPrzgQhglvFs50fVt4uW10V159VqAp24/ZTd2uWv+AnAhhGUsxpusF
+EjSimZCj9y8Nd5r2PV2CAld63BQ+psEDVM11HbrpiNcbZKuyscpuRGMpdwCHBle6yJ3lOAEeB9K
00qnseWfIu1kFaumc3RvPZXXAyuBMd7Hwv0IsggxzkZ5xKO5jKC1E6EbnbXFElVHgRAmtYNyJVwQ
LxNzPs2RQjlBe16bRy26iAVbMhlar/oQsPadbxzIxra5VtoMi0K/aPWDYO5lI7Frf1+M20pnee1o
AwURxFJvSTW6UIarfnrWhNcRm0ruIgRryclDB9W/Rax2SgkfAyMY3GufkJtVNhxNbTmxsPdL1jCv
utfiiyJfJe164u+r+4bA3f6C7G2NiC4NWcex8e3eX8/Y/50eXdF/Up/k4Tk81dUKHVsQHtJ0BZEK
4bMn2r6xzoD1Qh6Ylgofg/cG3lCdHOFMGRzgxjtiP7l8q5A/uCaAS1N2JeYr4BvCqctfVHKXUqyr
d/KFgRPff5h5vQGDDn9bkmDPPFddNfodWiSkd4DycEV4EAbAFthmvG9rXigb23rgXQBTzbPD3P+L
wNjGF1HwwghlivbJFRGH2D/yy9bk7Eiq0EpjtqKuSKQMQEUp5t4Auda/GRPKJ+vM4KdWdlG7vmuM
OZ+4ez7ku+w19pUtKAj91kL9tBBfiqdQXTTdtI6c9Fpbwjy9F45IHwkthOzKjVikzA+fh6Pu0KD0
l6igJOzw8iqSl/Bhpsv6GQzazAO8yk9Z60zqbaWdyvOQ/Al5q5ieHZV2Vrx6xNhL0a1kP8pP4pPg
ADEnLng8tlvvWjvPRB1m/QMKZEl/NvKD2O/V0S7ffJKBc1h7l5ZiF8AUSaAHii9exI96fkZJKNSb
w8F2TfWxWjdMT4idIk243aqTXi2QULOxhfpFFZCeTCml+zSSPLQHS4H2lZk++Ga4MAnWvigueTC2
7eL02PQViFuoc4SM2t26aZlcFhXHNGtcG8FsfCMyY9BftHGNXnmcrF1+rqd3EnmMuRgi1ATmGhEP
ooe2EZL3nFhbYtXcWi0J3YmWonytJkDx5LWKUFEAb+qxf5vqRsEV2Bpbrbw26gcjfEnHF9G7l8P7
JoZewfhWP8BDjUYSOiUkCxlivm7X0iIstjygoFswqlQsHVt8hlqA4Xp8VvCWdZ1oQwheoN9Tm2zf
11B6wsgtUYa1SMwSEu8GbzsoNrYdEo8aSL6o3VZWRYzbUgG05h/6ObW63Uqb8Lw+1Vx/gOPgFMfx
FjiXaacTIcbVed+S+Iv+m7xl9PM1RhoWU0DOdoE9IbD9h8n2bsV2reVwirapuinJ9s2v1TPRZmbc
xmdR0vNyuDywoIJ7psfFQsmefHHfIRwxdvivVVhmnZONt2m2xnoUrwYWQTvIdxVdq94Wd8o2l5zW
2mKMhKzCIdDJ652YL4OCimyr3cu3BUnLyaK98IDLt+uERWYWw62ANOcs4flq1NZJsuR0yeYr5jbE
OWA3BCoF+TpN9zlDfG0txQSML+V1sGWJ1LFIWYvqGd6bjpayUJx2Io50gweBpAQUol2/iIvNNN43
5b5l4dUPVetA2ycAgJUofiuOueF23EGWLiK1xQvgi6TDrvryKq1ID7mpNQbSSGmlA7kwpXCRarCa
Vn7twMamsC2RIIxYXdelDhZtbaE6VC9Yc8buCs9TX5xPqaurwEHcdnru8qWq2n2MLWmTy1jdUPfh
E3WMjdTbxPY18k7zWeu3nfKTJGduk3yujwyszUSVYPMxP4/gxLaZxsqkJAxJyBVOBMQZLFMINiMi
ijXg5Vs/XNYbgumEbq5IQWH/Kk3++0Mfof6lDHvOi7EK/aD59Jf/e5Wn/O9/5j/zz3/nfz/+JX/k
H//JmXj74S+WWRM2rEiv1Xj5SrZO81uGNv+b/6//8B/6+6uxgKFb5HXzyNDz5fWzrk5VcTepVHCQ
KgyDEvY7XT8tmx///G9dnk5sFGgMVPr8x/+i7f7W5hmAeEVyrXTjn1iMP+o8mdnE/A/4CXEJUVD+
Vueh60dDCLpXRlKHs+/f0vX/iq369Jx8+Oom3+x960AdfM+0hJQhrapBEU+fRLFajWEfXlcNgygC
LWBWSjUruylZA6oWMCtVqb7hViXtrEhRFbP/Z40a8kC30osxeBeVHGzKnswI1twby1LPiLu5HnRO
NiYG2lUs9Pdd1B6ryQL/UxPdNmag35VqinhpunXkF8QxSQjmsMGr502sItNhHpYQlhPnlg183J0k
1kcJYjoKYNypC4IHFomvODHc2KSeWM1UF3CGnejBIpmyZQE2N+IwYcjIvNs7kkjw8hbQQVEkd5Hp
VjU9koi0IbJGTnF6JopEisfqoZ59NxgmrfYunDI3nFjXiSI2OR5nsn5rFCavvfjYyOMTETTQC82d
J5PTIhL6R/jA5FpJ5QwG4PVmyNbNON7peUsRPsMzBrm9DMfW1cS4WKaEkuIPAGuBuUANydweLPAj
PqWQH55Ea9hNoYAkvSCYXJtq1rmOLJ7RXGvUBskYN9uoVPWdxu8w4D1VovQN8oS4KEzv0NThWdB6
ZDph5JxeMi/AzJo9jvFFE4orwepXQmY9yV5yUhRpNSQYu7rOriq4OA0hn3VxXnqXHlxJSaTqHdSz
ovSXQQgLRGO3E7BdwNgi3gQb73BqYuCUdAzlUFxHZo7+XbzP4mybUbWUwvWYeGuljx1BF3YtP95Q
s3e0bxCa8GLHAwdFKP4JaSwgRlWChKR+16bSVv+V5VoAHw2v0rg7UFHXSPoskChDuCbNZa91iUSc
YcspDjWROerbvE0Z70CerCm/i1IpnJqs607AmYJX9Zh1NIiU7CGuyVENibol78jpzGwN9NQ1A2tb
mK+d0M08opJxbA+9hBGh7NNLE+lDD57ig1PXVi0OvVAoZnjasdPlYFkhFwwN/bxB1aKXEar/fNfF
S61gjBsRchRpMOmVTUWGqqQgKTeUpV74NDEI4AopqPzAzZrOFoTjABjKrDGf+Pkmy5UjJCZKh0g8
4542Hds4css57zFODzm2a08er6w4c9vK2MzxYp0PiG2S55xqYxl4/UsZa1sBerVfNUu1Uo76pIe8
V8qGbOyjn/muYAYni2ljV4F3M3vq9jgcDqMeugMnX3UYUMkNeHKkDhoCPyjBPTtutzsWWAKyoxgb
qD6Hfqt7VrApIGabf/X9/iN3FTZfY17ETZm9Zf7f97uKMYesfHTj/u3P/3GLyab2y4U29+hBmvxT
8W0qM4tTZpDDlgNi5b3imxGvrCDGpmH4S9b9fk8h/hr3I6wlxETktvzeai/+OlP8tbH/CyX0rwHB
+7PHpy9uzO3Sdy1wxZe1QR80zyUJaw0F7GAxVjFvp5NE+6A7paPrAyNPFPWmDIJLksiw4GsEe4mA
aEtsuulZIr4Nmr4a8mOI41vsHKnNnbruTtT5kWfVK4XC93oEd7wLuhLmnZvD0p0lkTHj6mRd+g3Z
U9Gl7JuEqbl9RHOKFDZDni4psrpb5VI5IHrLpHXFuflMwfxzFaOfGwkx3LS8viRBULPrRA6uu9Qx
CYruCSfJX/LyoFTY6y8mQMVYOnONxKmNZEWXQfzY6xj/q1f447sSyWrJulWjIcRSC8tjFMDgag4N
nCuT05gOBzERUW6VB5ERi0Q4IoVhHpB3sc9lfbmvpuIxi8cbLfMeE7U2bdlpzogvpF51ULNOD9MD
6JZsC0vcWkrXzUHfMdoiJbs85af4FC1jR95lB1blUbIpFH1n3PUY+8VFdkhscDELsM9H8Sp3eI3h
WFKVPvnHaJWvg1W3sGz0Bodsp28sm6pm8UpDxwYQ2UiPpi9su5xAmKNyplnU8pVpZ56xwq0cOp4c
rLydMXCIL4jMmtPMEAmPghvq1yAw/rOPmJaBA16xTBW3Jie674+YzI3eLwYMVtRPf/7PEdNUJAwW
xl8+T4VRyJ8jpqSQ26DrXHceSrFOvDtiEv8AlI3z5ywf/HjElIzZko9LR9Ek7d+y5oMe+Fsp8uGj
z6frD8tBrNRiVnWRO2YNpWy1NLLLsX4OUR8JCvORdDpmDXHoQiu7URpu9JSsBClcVam2FzqZSB1j
ialmF5PH09Qc3mhWC7463XZ5lBECl1rLLuyaK5N9nqSnSSZTVMEDZuAINclNHAcnQA+2iKJz0iHt
SpN3/QDtKKToTBt0EMjVZtV0Q46h4tt6XtOBO3LscpLyVBFwLzG0w//qaBADPWxdY06T5qnSbwxl
q6eXOVVxzzrSKeAvfUz6tGkmms05xvwmsi0VBkd41wUXVkRaEudMUbnzga5Df14MZCl3Rbc2fHIq
wfUQHuf0pJ8FNOKrBllvlD9HWfqkzwFX9Sg2B0UXDNju3jaA7MvIk5TY5iqurbcsB2BJGN/GZChs
Sf6FoMYp9KYekdNFPWpOX6j71mgYalji1udM1AvVslcGEuskyCYBpy1DujfKbR/U0x3iXUBD+jHQ
SQ2drGankQhXg9wXBFDudeWkfXGDc/cks8KZJmcq+g9JP0fptW7hya5Q6ss0G7RD0RIbJ1rQbMtm
HQlrnPeUPVgs1ReGZsVKqoJ93Ai7XAEr47WY6gsoC1G2zqTa37FNPKrVOI4wxWHIYMZcGCac8BE6
SSAa7pRz/lWS6p7dIHN7MpzkBuUteZ7aQMepKG0vZyGXSQHKJCHaeXV8NQ//q7hfS1TkSWoG9OA5
awvlSkmDOxAi2aah/Vv6wrkx6swK+kWJl5HEQ4ZraXfAOFqS4uPvYyk66FG50OKhuqkS8mO97qiG
ha2RqshPo/rdegj0bZdJ2Hw75m75larJZ1pLUmGZEOMggKLBfxgv1F685WAfX3KOZkwV0cxuJ56m
RE9cXSzPEwXQvt+Oi9yQe3vErurFbIZp8CISXpaUgyOZ5a0aowOqG4nhiZRe6I26bQ1QY1oQ4REE
ITi19UalYMCTZ65bSohwriXGuarIahyvlBkJ5UapFuue8sNXwQHNbudmrky8XN6qc62iW53bU7yM
cxVjJUjZaqzJmlyidS3gsYBtCuNsk9L7dNJu0u3CsnY+SZJDKT1BTniEPXtlFOptLLeuigE8oKwK
89QtgruMYqui6NIpvmI6bRG1GCWZIJFkO9doE7nIRJ0CMjbmSQGhVZRzGOeh0oDvr7YFqceDuOmY
iWQ4HYNUtOOiWcwfBanDQqNWpFJYBNSOIzVkOY68QBSVUgsJlSozEGiTzGXnwA8e/qpEG2rSZvAY
JoXSy/CrVJ2LVqPhWOCJ086L+kehiaJ1prR3UaZfm5l34U/qjWmh3kBWcyF5jbbo5LeRk4xInyoH
G9jqp5ZGtda+jXQ5oXM7ACBds+OoEZJskhjSPugqdPkPGk3ddpw2gS6d1yVDZuAWaGxvBwV2dclv
wkBC9stxze9C44Nt5z/yuA2TAbCiKuGulFQOut8ftw0yDD/vsH/78392WLZXS8QuqbANz47If+6w
9Heg83NNrohmbFak/95hAeZrLGTYLPlkH9mC+n+B6KE9B9LBAt/AaeDfOXBLfxdQfvjo9IQ+7LBF
VMCNif3CLajr3aSsfbcXitwOAATaXdTUl+2ELnxURDcrZNeS4KeYibCLU+VGNEZrMYgWbx0M+7JQ
7oe4eiFQZyUYWmCPKXNT8Ar3LXMzefCFZQB+fKH7gJ8DMd7q+qhGi7KL6aEQKKd1Ot0AtDjkH3cW
ZChJk/ekui1MhJ3FOJAuQlCiQ+pTch6GEOHYLotWWYLIJhxPn5xEVa4ioOwpreM2u0qicj9UIE2U
Ec1B8FaK1Ww539SErCjCTQcFu+eTJDnxFxZad+T9sTFcyK3GXKDVXQVEXWOdJCtxTAxq/F6nTKIn
pDOr8QvUlCqsLU0jJyk22RJkmcm89RCRtrrgEm5SZKuO2OSoEKJbVXmAMV7BoEmhcomDFC2mocPN
ZBBR1ZTTtq3iTSKFtoKjJcUwrYRwFoQLBbzpNPEBiGKKK6oJQ1rGvukixHUlFUiEJQndIZUC0cl0
ItXKCqWSBkgs8xW88VnQkzaU/EcX0pZmiIRVgDohPHTWdH93dpZm6dj7szOn3M9//nchLf4XXmyC
yinP//Ei/n6zTVIyVPIsjH80budj9e83ezZbY56ePWG4b+BY/WnPamRrIIQyqHxwVmPQ+XfebGXu
EXxoz37+6J9kToSHqmQYFJPbtt7jUPjPWcIcUoSNHuqdRuvTezQD4YzNMIFpQSpN3BSPFjTNzSgp
b15Y3TZgHBaN/MbCtrJQEEZivwngBeRxcS2lqbRISsakhGsvimZd5wZ8qOzGbydHsaxVYBCEw7yx
Q3owiQlkQ16yQRo3YaTTsBP2micdJLKHa9l78EyAFeRbmp4xB210x5bUSPY63hOw+5zTLkBINjYM
/j288Dmp4qmmdpURMUeDtBwS4arPu+dJl5kLMd4yQSdrEJmKYRfKQ8AQDswKQ6ZI3yugyUWGeQro
p8aDMhMo/bkWQf+YTA604kATsfWnZV1wTEfWUk9nPTtrXbUbtYUjLOvGcmrkdSjmKDjMtZ4AqFIv
6r53vOQRG/VZl8krDyYWz6OjKdoh1mMiNUZkObkzeMAifQ3ptmXHnIQDgSFzadiWRonbefV6UoyN
4c+2RBUUS8JCoHC/W6LTwkNiorryalxQJ7046c1EXAKmUusqJLa5gmGTUooPoLT61neUEvQ8jo+Z
o8ACzsEd9bFBBAbiocSnPa/BHibhKE+FnUmIUJPfGUZKeHO6sDCDqfV0yswEkmR41qPD9hrSUtvS
NbxyV0QEHamUWX6ZIRHv9oZy6CBelz0uubn/0dV3LYDIwJJsL4h3qlae1a2xS1PtUg+J72DiKGZa
5GhNfVdYCS1ZIlIqJrldtlebnnqg36j9hCJdrF7TDghWC+2ZPm33bJUCtmwdMo2+rxiNCnm8EThH
6ySEjVV35tc3Yyrbvhpc1uPUu5F1ZWZ0jYrhOg8RIowSUoLOzgkkSPrM7XqGhrV19OrgvM7xm2YD
aqq2pPgSyFfrRlykpd6t/cGkzSmcWYHCMTdyuvHUSN4ulAALwoIPn31S2pJucprhuRG1lUq3Vgem
JtfdQkVkKJtY6cbogDr2paO1pc8DkYyfm6Y7SDTUU4OdVqeA1NoSBZVc58SSEuARZwz9ThQrZxPC
QNJiABXbVkaUXtMvoCYsTDya/jTimmoXQseDNN61mKpHnv4wAXGSPtVQYlL/cqQiKJt2m1Ee1Dlk
oDNdG5zYwyIrL7Jw04jNVpvKZUEsOFtdrXBMzYlGkNgEmQKXdMLAvOXZhYKMJyAgNxWlhZjGe6wh
ALIH8a0fqq3SGLhqo+k6bUQknfuhNC59oClNky7GcaupoxMiBZRBjIf0x/sqOisNlV836c5Tledc
xPQ/Npimc4nQPwQJpT7de8mwJaHmRGN/H0nZKc/6RdJba0trntQRLGTqDRny4vRVQBhSitohNebQ
jMkiV0swt0Fe3EAqZiDutf1Smpp9ng6xXRYeB+pRhNM9J6BNMTnpXXplyccmFs56NT+vonpDGvLB
zIVNFbeXVswbUg8ut26hFcpakw2ianFeMQDYqxGdgixpVrWUHI2Q/nip1zsgbqWTWnLiSKrg/ief
selp00ticCnTchFpL3+3E7PrftyJ6WJ9/vPvzti0m+Ywb53Wtjo3yP50sfBr8XdobP9qRzGj/L0T
q2DTSDrl74vKHFj+bidWQZ9QBxBm9fsf/Rtn7L97Q/jgTGMlkypAFufwg/c9LHhgpdw39JktnuKK
xJm2fNCE5iokvPjdPfpHO/0DvuTvh/mPl+JGvL+UCbuVtZlLqXG/alJP4o0dCniUxySp51V2yfYP
dEkWySQqftJVz/Pe9737T7/QLxX+u9590Ie9FMVC6E6l5WREpZt6sSfUmg0ugpJVObzSAdCEwJAd
pXmK+x+EC2iWf/gEn2510gherszf31KCGzIeD5JaLa0YSBEDQcOIjro0Z71HEA6JikXFoAcTXN3o
KawZZnkIZj1lpXjlwrDIxWYbsZL83BfIQR4y1OlPSrVsES51CRW3+git/AS41JbH4lAA0BJLjlVG
6tOSH9IbVWeDJX38nIYuMDiOXbWs2HEZsj3uLPXWV8xFmBIXOcgAVuZpqE6YQKBd9RrNsP/j7syW
XLWyrvtEOACBgFta9W1mSpk3hLKj70E0T/8P2eXfx8cOO+q7rCiXq/HJlIRg77XXmnNMkGdwRSxj
kj7VSH2pm+bW5UiEDd8LakcNSsSrEJiT8KTTmX9EoBdJZQ3G+4yoItJhX7L73DY4WTWBelNmoi1o
jTsgOIpbfsMQE7tOi60ynHRoVw1a5LYaV3oHjC0nETpAajTOrG7aTFF/DhEEqqq6JKMWRycA6nSY
H+JZ2pk6m969hQ8/U1cV21VIe3NWE1h5qhvVpBXEzAGvWF3vgllnVZPvzuQRNXaLZG/+xP1p+k2z
HjppS0PrMpd9ZEXGmWX0Ade6FEPULgQ/fG+VcDMZ3bGsoYqM47pr1KM4T9fDDNXq0C3kDC6YcSHW
CisoDdA2t/V5t8m6nm5aty6Z4IdqgKa0tcv7QQDKiTk0LdDZKMTId/czis2VJg9n497tSEX8qMnH
lNEw3WViu3IZKTOa2wxt6qi+JNOcArlz8jDct2W/pNuEahcDjt87jQ8OtRkcbTa8V/rMGbXIns1x
DImP2690pq7zJIWekp7OdqSMA5rV8YhJduk/0pSQgsk5xRgyH73RvLYZvn1kb1hnGCBFwVutql41
0v7D1JeIi74kromelS/6ZK3eLdmI92U7zeymb3eJhMcpfm2hjqRUqGkcbroQf1BKkxg/NbP5hCEy
2zss8+IlwdifdLo75rJiNxoifY7sQrjx58q6K6aCmKXM8Dhh9qeG0xC1bRxmX3e8AWOBs2gcnKTg
fimRBMCs7wNR4qxd0/ew6JPOVr4m5oST18KV5QmKUNC0n4NB+/3xnuHiN25ezcHukiBUK926r0Rg
j3h55xj/Gr0++n5rS7mC/7n6LqHHjMb9BZ3LSc50q6lEktIEaseWtu3I+1OAiI8XLSqJQZpgGSIa
I7dLQJyuGAcBhvhkJG/RIF5IRXiP+h5RCgR8RX0WfILYsY+q4UMBIm0HtFcZIkKfJ1FrxZ0/V8/h
g22qkpIGVxIxZalZACG3mthROeM17QN4a4ksUXdo5W0ker4w0l1Wv4TcSlk9dlwWzIGDfG47n4xj
3RbSi9J3tyro12M7d2UODvqkLVPm9/m98bREX5ZK/HbvuImJeu4a8ayOYBrng6uiSY+JepkIQ6sY
lhk5gbEZ9PmasqlELiaVl1llWIGev8zGcZ81889H0IyifgVa546zQzaEa1WWKJ2mU93vJZwCqVGY
Y3UOaLNryC+bgu/YeGsk+PR6bhtqYKlh9P7PG9djXf6nneOnfUsM41mtT+wczKDNHtru0FSuTpjF
nFbyw5ba6E///IqPg//fvCQbs4SKiECgn128hDfkqWCwWQX+qpc5kak+BLzQivvSSYTUnk1zB5Qu
EObPYsxFMIjoa43/iBL+pHT7ccv+2+IA3djvb4Mi5McdewxHjfAt3oYwrPt+JIrSHeQMcPxvleJ/
8zrz2WN4L6FTgpT+uBw/7M1BHBahJiDGUPziMKbvg/hUo6ciCOefr+vjm/rpm/zT6/zUTvT12DAq
VY+QOIEzUkEw8pQEJej48jLU6ZNSUZr/i+vwb67hn16TyvLHzyYJQxSKmYbQhPDfMRKpd3ICK3g6
7//ySvLfFBg/vJQm/vTxmnkWFF3Nx9PpRKrdini1RMP8TZDeIkJI2heHwXg1Boo8dSDJcC+w7sGV
z+SnNFoOBbObpNnm6lsUgCWNDv+Xi09viVbXXBdnP12ImgIj0hK+5KS7sf9paIQNRbB6YXhB/kNi
xVxwy+RfjKiPj/zXb/yPF/3pQeqqRAl1xi6LANdJ6ffkp3/+88f621fQqJ8fnwpszU9VnSjf7xVZ
tBFpLvEpyZ+HLvufBkHSxoRLInJ2gbP4GIn/0zmKRKO/nKN+/vnfz1HaL7MZSh6u8W9jfb6IP85R
oC9UjkOqIsLdF/mW/zhHsePzzeiMT34b+f8gDmLkgceLgYnG0qP8Vx1NxAd/vdV+eOucIv/8oJet
0ZeUbDGzQtKwYmZ6KPT8ls22zwVF41iTYNeW72N+aODyV37xkrOVhmngTYYE0S16e6BPteSVAg8n
DxLCYo4R6UP3VbvFiqSN0QkFP/XDfWXI/evMIE8tC1+LHMZ+FvsMnuXVXTJAvN/G4p2wnhMRLWaV
LMsZSvAULjDVgp/YjfppqL1N3CtFkUoRrO4y9SsPSJxFEBCLrQgPGQ8cMdVx81TXsTPH/NiT1gv/
11T1p7K7CYbmzDCOTUJpVz1+ImKALkF6SVK6K3VnzWSSOOvAbpX+U7y/RYBQQFM4Wt+I6CEbr+0D
c14iRWI+o9ZuiXi+eRjWq/mqK2UnjkK31YJNKtQLCdukAL1dS7p1TtstlBmsZluy4dEyMQ1F6T9S
X/jYNaP79wOCKyFiKAIKrregEF3pIfxXkERQyqrUxkFScdrcSZl01ETf7dlK6wD3zhBvu0BjWJMS
dvbIZ9bplYBHY//Tpnok907aKhGbhQivoMx2VfJpTHQ5QclIwym96+s26QHzUjQb93MYK5dBm5GG
NXtvmNS6hq665bjFXlVGlpJDmBXLHVLEHUTbvRCwuft+cB0UxqgVLcOWlCy9yi9zPfQ0AzRAEa/D
sMYxjzySTpiBsliDLCHnghO1MZY8dJwD+UcAAvKYNBlt9PLY33ZxQlv0avTPBlPgEuFqiEOsHCOq
WxKF5dvDTVhBSp6hGUYGRUITPGeJaY+O7n/kJu7yBj+s42s9GexkY8bSXTGrsHfEKj/2hN7JxnOd
Xe9V70Y18O2hWhokxt5BP9K3Vyi2kwnIPiOoehJ/ayr8T85xGXnoMv55WkUyCnfWm39aG5nI/rQ2
/s3P/742Gr8AumWQ9KCSPdRQrE3/WRuZ9qCq12k9IZDUZsqP0575LzL8P5nf+2tC3OMf/S7Gn/+C
YBJFF1krBiZvXBb/RY9Jf7TP/rQN//TW549N9IcCb5J6EdFJArvgKK6yFwMvsFMvm530xMmAnvJV
eb7v8xjnroNP+oF2wlsuP/5qsrNfYBvVF5m2RvCFz1k2SbHFgrztXlIanM2AX47D+litA8Me9MYy
tjoTBg8EPQNbP3xOEszxIFDMtudhsytpXUq8zqJQ7GArvnJOSTSHUWcZ7uco/PQZ/SFYftYcMxy9
CJ5Dcrgne5IscqA1fE2K2RyRtiDJR4XBfNfgUPdMjxfpdpy8ifSwC7T9VbzEDNUjQcTIjX8psxTw
R5gR7h6h5FV6EbOzQBHapKsgWU7ttSq+ac6zTBA7nDvhdFGvPQAZXKO07Ee65ehNli1Aa9r3eM8l
/xbguCyCo78dUiBTtjR+0P0tNjM0Koxfg8QhiL356r7y/fiM+ZZT7Eywe7mxIJ/4uKlRtmOr7sDZ
khG1KCULQLw1uT4Hjcy6Y625PtLZKgRUZkB7+VTI+07NzXE3SYSfI58pPoPmOkxLVDfZRNgl+wRh
HzXTb6G24SNb5UhQ8EYKHO2cvDSM540HWV6yNcFV/VXG0PjI36bqeFc+Q2HVhSQpNI5eY3Z5Uf0t
/kBCdtV3cc6AysM6/hQzdSsT42ExL45C7RnZEWG5e58+Y9nCKn6XLRl3ZG5P92vDQVe8TGwUc1mw
9HM3+4xflL0A5h8vWgi4zs1V3SxJGEiwRsm4rCPG5WEFKk35fOQLpvN91+8fnLX4k5DCkWA+5hc4
47XFbJ0Fy7j2AJysqppQGy++zXrY4YtSt+4T9loXUr7EWQ0lDsa11lOn2pqljqqsR9GtIk8hbrBh
KQYctGhwZpUe6MjuNbyASsErFoO4lEzhBUunKjqDsU6R+TjS3db5oPQt4byMVjtaBDgkDQxmVu/0
IM0vqGVz6LDoBPlZweXiTKIbeyREY/X2ZkbJ1GKfkcvSu1L0NURfuG2FxBMRTPWx28ZfrPEzDAsl
j8XeIGlvm6/EkmSy5URgK9bQ0aRVTOhf9aFgjNZGi9T1SSVxActKtUy/62+lJ+/Zw3DMRQ5jtoMF
5kTjxqcleKhjNoRrkK1yoTJ3afeIuCbJSfEkJ++kL+hLVGWtZIX7+Jyi+nruEjQcmA2gLPDdOMmz
8qocWs0cX8fDcIq/C1SHzDZCS9yPZJ3XPIcsIKk9oVsc7dmVzPnmZY74MH16cGW7dDXh4RHo+wbs
y/cRt4qwnHr22XSGVT+0DfHK2LlRs3XbqTR9EhcPylHAKikuRRfdtKrsVQEsZfecBeRL474dAbeM
exErfNJZETKnmiEY2InXR/ajtIm1kViEz0pdhuJTk75O1QLQfiM7cnuLnwkz61fq/dgsZ71pBMwK
jckcS9ASDQK/SbLF6Lm/6mdRp+PyNMeKmUvktcrardTcWbUucigFaOuUYzksDRapLqjsjgqLhQJ7
nqCc1fJW4u1lOJZjoh64gXXJDDsi1+Hiayb8oKoyoVegfGZd61B2W4yoNIrZyi4oPSlI0XFgB34T
hu3AzVoqg1WRMImb0Q9mFm1gajYz3shvxkI8gmi9MpZGM8dcTxe5vYgvlJ12vvNlh1ja6Wv+zg/T
Q8mk99dOxY9/zG/5jWOgT3CIZJW8G2z3l+I8kcdtTu2nGO5m7cu8secLeYH93Ym9Asz2EdSRk1qL
yI6dzK7Dp6laS4hf0yHdEKjr0INDYBoK6AegF1sPEHLgZKMlRPakOc1kL/LEU1qz3urn2VEC7433
FT+TGVDJXNMGByvnxl2eO5HC+JIJ2gKXKKRN2U0OcGbvskcKQ8Nvo5WJ9DW3U55nvsG71d2tVH0q
5k53qI/Dtjg3LC1v+RfGn7WPbz/aG/5Xt24QHZFmr9jlVvqITmxqT9pePopv91dhDdPxTCd2eMWr
C8m5AQ2CnvZWcXe96YNDfGOiW6ph5stqVx7Kw+yavOTX6DJbqk/DPt2IvX13W/eR+2DNd9NhOhOm
PtdosIOvcfU3uC7ysfhOEPGXpDbNyMywu5V4FO4XMFV9sxHJjUagOy2ql2TX3cKDfsyp7sm+Se2M
6EdcBacZskiiEA76rTt1NOhUJt91Z8LDvdTpSQ13/B3ndKF5D/+0uGIFFRe6vhLVhQCgyhPW2TvU
Wu7X9mMOwCC4jSvMsBEftTS2XbTshA1Ioxj46xuuM993Ki54zisgKPg0Upfw0TCzCs1uGEO3qRui
Zx2q44CHO5YZB9s+7O9rOB26aTsd+tqT+u3InT89OGeEOF5ovSY45fvSxtNqEL2zZUQFSBWllGwr
tGKXyns+mOmb8t4BVznSdp2FqwrhQo8gyg36wxR/pm8YiGpPTJ+KciFmR1AI4CIYqRXq8v4lN/ya
hZC88AvyHAbH/3AlzIlcnyEeJHZPkRAj/UsljE/0L12Cn3/+90pY/UVTRQ1C7++hEf+/Etbmv0By
0jScqRoVMiXq7z0CwqbIrCDlRfs1MOJRPf9eB5OVPFdghZGS/DD/iLP/pg421L9pJf/pjf/U6BSF
BJGDSK64bjjKViROzv+iEpm99cAR5qx+crbWIA8xAagsrJtrP/+Squ1WHV0j3mTlYfD3NWxp8A2x
scx7Cd0dlB6c7B0hcHc2v5IyOmftLFnoT8T4Tj6MP7zkaBceipUBTYq8SVJCpjjk5+QyU82QpgdO
p5isyj8zEjT055qdOgVGr0JUnKNSjPi5a6l8zSg6NGWC4LChUq0F3nCBkICibRBYxsQto0ino6wM
2ccb4TCX6VSgV36JEUOXzaIaMkdJVkMR20pVEEa7zDr8rbPvRvJIPHYktXGLjtg9LHhtdjdhuDHU
m6jB9z0KolA8bHuN5FRp9ATjltLYCDl/X7r2RJS9hcrGLO+GmSJ1jnhPUqgQDquwk6Kc6SrUnueO
urzUiLJYVNVHqz+PSPPF4kAiDlT2l0Q4pOrHXJjOSZs8t338JmbGsZbnKzURTS1wZA7e0kdB4oMY
SEdF65ZDlqGLFGPk+nRaVmlK8ql174lWWAAkDwhXHy2tP8/it8fKZuwDRlvG2VfXYbWt62UlK+a8
Ialq3PvSUw2YkF1WZRPiByrMBbVbU2KVwa2aFvO2swYIA9TdZXiS78+sbcH4ZhAYS4KufxhmAuTv
0WyNmyZ/MY30sy+xu2XGzudgMg4YQ+JLhoIqw4uldLcZCh+9oOzlsjXqNSpfsvxLTS2JUgYFTMiV
M+Q50fS0XqplEF+6oYO3UvCu3sWJaDDpVQ8gt2e81qes+VbCMaEnj1jTuf54ODKnlr8HCn3U7Cm/
kTRE6vHaaaSjzrcpRIITq72V8d+lavBmrWbnfI05f9TfYiO3svEB85gXhyZZaYyVEim3g+Gtb07t
HF8Yd4LOgl+2V5nRVSBjSYAX5Y2cfHbqMjvryb4X8OZaIH/W+nN7VTuz3mSL4ZyyrgcUGgJ3l5Pk
dp25xpWRsU8oIxt3Sn6LWTe2llB52/NbpFnEg9ejXeeOzwbUeYLodTNL3ktvVEelCiALtAPko3Wi
7IoCYdElhLOK+4RDmU/jfV8DVViPs2VTLvrGlshag4IE7mhYPZx7jwOYfHe0+Ak1UzuRd+vA9eZS
B5CyaEVd6nW97g/STlzmazRZH1WCvdnpPqa1vOfCKsT+WqTT5acAB0HJl8IZQONbtfSn+lLus622
A3F4VxZpth2LzR1ETGPl7yI5Ci9DzVjcDA4qjujl/cG7yW88PRya8VyEGwPoGpZkYE7PlEtUbemx
38zr7aCtK8roMln1EIfrZRR4MHVjrmf1JEanvl212ZdUHlpjx+fnFSJhxV9M7qt2NV4rHC7c6sWu
jS81D6hYHXPNjmhwQU4T3PHaK06drLqG0sidatiRy+6DwCroOLKMiGGiDLXurTVjDGwSowY7miMN
fCN1K1iIKZL+wp8mkVi8Iwm8xD7RGvQbi2GNbuI8zTxmD+kqf6NGRQhO6ldx94illO3xqeL+YyhN
rfWZ5Jy5aQQ4frfk3NJpTkt5V6998qn1y9ifyxsYFsi6RrBFMcHhPzgVrSey1BpbIz/k01IVvZpH
uznNZH7zHnTJw1vYO1rlVbGDlC8oXMOhVE15n+c5GEV/FUXPI9dS2ETFPqu2eCk7bYGPM8zXDP9U
DI6Nky1h8PmkkDsDbCLMI1yU/KDmB/Ll8H/yF1Snaasb23n0PCQrcFV1s8kax29WWXDjsvfiIa2h
7qwaYWtowPKOyrgrNhzxqDVPuhqbfAeAfOqYhD/LSFZTe7rr1kj8T8fxqHqaGedZ9RELzlC+cBrM
Oe8tJXTn2LsahyNS7Q6jIwTbuN0AsJNiCJd8NOJOHAGFS4+v87n6AOpnnHQuLAU68WKhGymECtix
4vnkeiu0Tg48MMKmuabJAm1pTd8Gmz/53MuGSTMVJcsuSBjlJFiYz2p0EBwnVyTj6cpH9ljEsq9k
JpMb8RZmgXvX5uDduZmadokwQonVZRSe8mmhdKweAV8NgoTY6J1Cnoj3wsCU3ZlRP2sNenb+PajX
fKzd9P4ssXa2rN/juHv8nM+qzfvwy6Ogn1OAkY/XjlnS5MRVx5isWB0Z42xZNECY60Ueq6uMkOws
LjZ9G27KbxaKstjNtaXYr2fNBikz+YP2yKLJYbswbhnrosyXoqlrbo7e5273LUnhQMs7lfLeVegb
FPUyPqZfwlMIhopHvKdvtorme3IxohzA8mbeeGWPb9DLyLc0jlKsMjt4Ke7M7d/TR7LKDSGWAh0M
lJqnh4vMma6SeFDUnda/zFKUGM/3EVuRf9W655gwJH+vfj9uL9X1BZekXhWVCYynaAnSzgLFvhvA
k57qXXhqHe2IpXAk17Jlw+SdZ1CCCmErUIzIylfOMWVuxs8UEJYYAbJ7md/t8goWVYsOKoigIIkR
OyEssjplM1dPbfYtaTujo9pvTTF9mU+WAn3C6lWOj5iOpfWjrULAXWc191WdvSCNSvvTFF5VX8cd
tr1jTCRCAgZP69Z3WwiWenyKiteODcR/0bKbHGxoC3wK1SJAXd2yWQ1vUu0Qv67UdiKscGxD1hbi
bTlf9/UqyY9RtRCLRY4xmE+Pcjk4Kxfdbb8N8nUNTizOLPNoB4V07fXFXLL91st4oKDbGUugYXDl
QMYZxo77GBjGDeEsz5vom+JmnFz+POm3cr3kgFrJeE8cZFdtZN1vRmbTbBc8dpaZzP59YE5fi0CF
F11GO8HMMYwii2bx1Rd96ISN25a7LuAZu80SMPWOVqwFDesIVm2HqUZKVKJsw2auIpvTrpB7UuF1
UFjp3rHd8Q3eosPgwIowJyhKxuOFBSYNqjtWWxbZsXjl62S18KujMpy1YDtvHp84a5at4IgFQyDL
1xYy/H60BeppHIkhBDvxPiULsXqKqTteNK+bf8TFd00bcpU8KdKmQz3OktQ4MnZ12BnAKzzUCOwH
SJG53X1/7TMNMZVTtR7CDyYzVef+0IY//DY7/lETIf3cywZMqmHV+NWUrItIMf/cy9bTrqijexQs
1BrJFFxAO5IX97ubXoT4+mgZyQ/iH1sm+KtqtPTq/H95A7I4V0lJVDXy9v78BhJyrmvCQIKFrHDT
ojdfS/MtVyZJ3XJa1u9G/0YeSN47yf2T6AR/OP3zG3gclf7UzX9cgYeeFZ3s4xyncXz7sZuPUgoN
xeQLHkC7AhTrJpZLhxxNApCmzmVd9gntQZ2jGCfx0Ba15dN3xTOsrwsfBvWlFmQTzxJAjyF9b7tt
Z/7LG+TA9o9v8PHPfxg3pH6HAzFkN5nNlVcxAjmvXSP9PQPzr7xp89VYru8+CozOorMbSZvHKi61
74gQ7/VzJL2XuozV4kNGyVYxjvv13f2PjqwYD+HmY3HFE4QT/4cv4gGr+o8baXfLgFAx2pJR3PzZ
oPSXn//PQV2XwHlwGseihJP/t/P47yMr/hHjKp4wgPU6VAGesN+P6nO8S0imRYalElGODwnM70d1
/tFsTkuBG/MxzRf/q5GV8bNsB6eCzL/QhGsPdtavgRc/3EKt0OhtK2FmE9bSnrSX5fwoXeHJBrf5
Md0o29GTlrNltdZ31WXqpA22KkB6KoeP2FSGRa1hwU0gRTT1WoS9+Ya2JkstrfgoriI0Io/qrH8T
2glbRLS/Gxdu0jJx6q/6iy5hcwYg5a9nt+YThaWobKTJMb5x0UWW+t2KC4OuXmpGTz1x7i3KydvE
mJqZ1owOGB7Ea3qiZpmYMm+6Q7fvfX3VRwUCZ4Whwmo0BZgZnflS0+mLLZ9l2JwpO2SdGeYX+vwb
/JNm8xvK+3/yrje4ix5fO2kJjD6Nf7HlYb9kgfzxrv+bn/+jPYVqn2GsJBmkov+qVPldxKL+8mCp
KTwP5JNy+3Jr/3HXywZRphr+AVlGM8NT9sddL/MLFSa8NNX4IfW/aVA9+mo/LZx8cgX9Dp8Jrc1f
QmTyuFCZEySL3nojxtRstrP1uG33lZV5eM/NYqudhvd4shOLAdFCN0nCs/i7gyJiBePQTnf9MrPj
VW59MqzayNYVrpPVneXFNxGFrnQgcFtYMDEyfW/uXTm128mZ5wJ07w9Lz99t07O/iv3+/Fl+2qdr
VRTB1/BZ4OLYvic9JSfGjhdqEdpQJrXCyl/lNiJvvPdrYy1ad7fepJ/xBhwrlJjXZMFUZQfKaj2z
H2BjU3VnkS060SJcXoHweiRen6GR322mIM6w0Jcolq16HdpP85fu+b4OVjzQ+ydGOXiLbYSu3mzb
2aXzlNpMn26El/iu5JGxfatflGt9u9/qG5X5giDK7a9kVfnSWv0SAPGZ4u6zNnNzA03SHBfwK83h
BW6DPTDUY7B9/qYQoakum/C7mCsdmn1ypZarTwjcafHxQ6YCEGcJ4zK229hmlsDZnWlTfDz+84XH
Zfp3NxG3DwZTJFf4xP+8++aJn6vd8OuF55jIII3+EsxTO/V0S/QglS98S9u0trEol/2qtaPdy/q7
thjZm70Dl/OqeAjA46Ww5wcT86V7V06kvb1DKwXvw0TEZNy4H658KZvMQfUzbHLbrayTceq8p8A0
nIhEaBYyh6LzoC+D1fgsf2GnsMqneimmq2TB4N4yqrXvdi6MD1NbxYuS/8xHp7NvsRmClD4zqJ2s
5+ycmFcUlStc3BbTwcAkO/wWL3/9ICbUtcBq38blTg/t3uaIMNFD2Tmie6kX5bqwBhNeuylt8FfR
EN1OZugi97J2WPKs3YM/BNKd3qRZHcF52LxjE76KB1rT4yeeokXHYLBY6M7Um2s6Lw+UNk9OYR0g
gZvKSvbuLmGSLhR2hy3Ang5M3GxQMK/TsjxkC0wXeBHt4R3tgTm6wOTNfIVr1Xy9/Po4e+jzOf3T
pzPTg7EGI73gkjsMgh3JlmzcfBPMVsyhq+IFOcBgoxGrCxMOqa04iWO4wTpaGxdxyzl53KouBxzm
94zQrGAdWrmLjGlTcQkq6wtaqn23/GVmiUuil565/e9rxfYJxwz36VnbgVc8G7vYVQ4hHzPZ4i1f
Z6sQxcdzYX1Fm8ZWHUYwzJme8MC6X5CJWZWmBV1ia7wqe81KPAb4HA8P/cwUrNBVF8lKsDZ4h7mu
+EmtyWGYZ158rnnvtUsUTM7yzss/rg4Od55TIIP8KdHVLARMSyKb+N/8qv3cVkyyfsyP+5rWnRuZ
B25rfpdod2dg1J9wb53aEi83TqBmuQgcOATLj2SD+EmyZla8rm/6x+S0FkKt59SRnNzEIepMK21L
6zKyBCd7brbUmh2hr7495/B8Xw3O7blbhB6jdk/zLgS4uvryC8yzXZrdk3Yc7cql8+70tmzDwfdu
871uCuz1JgBa0z9F7t2bnNGloWauvlH48+cuHI4Olw24GN5/spmOgGpvgtfuIM842cbwqkNnX2Kz
W6N8gYloGuAjwSs/CoXILS3mpxZNCbP1qFW8foG2wYnO8vsMYvM2twRbsJV1uKo5+b/iRXrWbvNF
a3XLaQufy8MFys/iV2AqCSfSphk/M5udeoV5EyyqnWHKq+kDmGvy7W9JT2XibKHOc+en6r1ayDvp
deLp/Io96aycBu6e2jKW4lpYxt5R2BBw/PV4WKK97sC+gV9vGcOqtI50bZEIHDAPwY5OzZv6lS7S
Rb4qvcBVXxkdm4GlyGxfdE2tz9gCtev+W4y18tdTE/vRH8viz6HE9I8GrYqUZLEOD/NjvZnscZes
Iic8f30gK+LxT23xhh5kj8fjRO4Pd7Zi7gyvewquMUIBEwEd6wsWr+fY6U0g+EcEF462xNP1b3Fy
CLz+phL44d3+dMabzfAnBbGULLaCWa2qlcRzOpl0EKzRMUhuWtev1du9NaMtj4b92MbALitP5Euw
6uGToGN8UvBcWVjFTEiad+tuzenZOXQNv+8vXO35FSM6C+b2m2gO8/HtFWzV0l5YBxfpUL1nl0py
Qm/6DL3i/RH3aP/zRgVigZLqr+XOD4XeT9ptOpztxBmDcmelfYi6JZzZVQIoR8XTrEEdZcsjXqJN
sMNiDkoqAyCb2uBonGqN81hnM1qOp35FL/YGpyg+qLVd3Vq7PxZObT9WF8HyDyQAL9KDOJr6anTA
mpp0Yi4q3PJxNbgKZ2jfaii4WxtJ1/ABDeimUn2Doea1zdQyDnRmTfQLx/ChzuLFald9yjfAqXyE
XxDfEThYKAhQ/Oa8oXlmqgdlp1vRt+BqtuA2TrpEJeZ0C5KbNRuxp5O8DPuepT07lcuBPyBaxS58
AsfN1/aUeXT3drReLQnIgUcd4zA6gNnuL3FtexHx2e/z3sK+uMCttYPtuaqc/BqykX8rfIFL3H9X
hvyOIi7T6eyztO0YjrG111vUNyRIl8u3k+/q84XwrD9F23hfed3R94SzYGqXmV2d2k26bBkbmdr5
zikl9xjto6q50G/4iJeVw5IgmMUC9JArWpgnJ65juvTfRku9VjvCkkArcvV1zz9K9L5ZDgJmM6ZB
hYEEBKmbBbPaDtbFik9hFqf34T11JX4mXda27CHa8zRAgE65pgl5jG0kXmb0HDjwGM6PXVoYzJnH
2MWcbR/R3AJrPt1XppUmkhIXLSKzj0WBvkmxUXBNK5ZrW3hB8mETcmES0f3Yi7yAQ6C+p9ep7yUP
iS3OfqZIfD82G9Rz4g3HyXfm5+ZjoNJ0og1qstb8ooexQKNDxucruBpjl19Un/A2sP2ubn9ES9R5
YMFNhM0CmVayhSqhMss3/ILNuT2KCLys6knZjI2HFcVWv5QNkJplb2Mc45WRDtnZYTqWL/DJj0jI
2IzuTJ8mU9wiP6E0NZndllQ3rW/VF/F1fAUhq53gtG6192hdPoVP6lneTcKjWWrMN4g6xF22Hvbc
2CZr8nN3QrAnO5i12El5mraxXWzhzHloLNfjMzHx5sfl7pBU5xYzM7q229DcLdn4KQSwtV/GZ6Tp
6KaYFzhGZILHF1/Q+YWv3S51ixWrqjO5ifkZPz/SQJIdg4Ybm43FY2IVHDWYoSLF9tINEsMwopQU
eYzZjkh8ZUtStjw0Sx8QsJl6w0E5zR1yJ9zHQ1Pgf/pur9MHexWZnv4x3wDo0M60Brx4eef28Spe
wgmX/N+0k10mjrlFUkx61e+28kbZSuHbWSj3NkzLFtSawN8VeuyW/zadx9P8FNig+VZoGF8fN+rM
Jodn23s01r1W5sReet+f0W7mMl01C8av3LIo2l3d4x0BH7ZReAIDc8goAq3GtGdZAv9YiFsgf7wh
0UJpa7Xrx45DSWMjk7HiTxSKiFic5FhYxi6gpgNov6iX4ed9yeFoPWf19xD3o9YFxsHmbxfUKoHD
PNnpXmZutO5POqRRd1pHC0Srhst4a/dgavoLojUe/V2wiFbk3RfBc2w3Fuk+q8eI1+x2828kN9kt
Ot3t1i6c6CVbUwrZoVNQJq2M/8fdeS3ZbWXZ9ouggDevB+Z4mz5fEGnhvcfX3wFVsEskb6tDr6qK
ipJEJZkG2HuZOcfk6KKotHnBWT3Z1QnaHDixx3QLb3TX701H/Mzf5xOvnwvPaEUa7ob35kgFtwp2
IFXmjfmZ5is2hleasxdUEXyWW8bjT8WuPPuP2r75szpVWB0aG8jWOuEiPOapJyDY52FkgbtPXGXT
nXKH4FnuNTnnDXwxV+ltcAwOgOgFOQFZQ07+CM3JLjeIJe1iW9wvxaQGtNn278QzC+9DbW+0Cw2Q
Gz2ptzRxU3XlI89DTyS/1w/L5MeuLpQ2brk2XsA+OHiXsa6yz8ENcGZ3+mJSzOF/fIV+eiDV4aXy
2nVLciJ4Ca/ygotii4eXDxzPFA3dob1ZO3rJR5HJ+Ue9ibh7M9XW1sNzS7/EeTVzxt2vJ28+tW5F
c3q/1MjyZdx8PJ3QJ6/kz/k2rsY9VPIti+NV9TXus3VD99ZTFH+w/rtnSbAyD6hzXYoSmIUMCVAK
pC7AVbffJXT1x3RvHEuXU/Asx7RciQuhz64+ig/1TK8UcOHZFMIco8gmKdO3wmtxII1KZ5N2ik8x
yL1qhYOcvAuWcuUBjow3vlS8YuRfOQgjovdpvcGzC8XbNQ6N+4z8kIVN+KCLtIjxwbjTr+Y1vu+b
zYgMDvkcjS/H5Tpyog8EFIhR7HA/OMOWtVLoNk88fivrcX5QmGi0dnY2vdSVNxEAmAOidHn1cQh4
9eY9x++KpXQQQldZpSgOV+Nt5rvb25b7ZzXHQ3j1D9M5ejBu6VP5HnpEzwoAbrzyjAKThkjnmI89
ae9v9ftobV4yHJzrBDztfIvW0IF2xUPqtefuFG2kA5pw91UonERzhJtxyvessx6hcglrZi5ufh3X
2Uvh0Oxj3XClY+FE/lrldNtGwyq7IBp6a+5ZFQlrc6XTqbY46LkHPb72cwUJoCpReXrT7GjoANHl
CLY1XFlflg/lrj2BVjwbR3VLOCJRatkxWZdksyMQge63GwmRzNmM7puHnuL+i8gwK37pbuJbsIko
r5ut1WwiomiL/qY+thfxWJ+jXXjXDC5I8/kw4KBxSSXeRtf8TnxI9uJj+Kl9wAsQd6VjOXdIHfnv
Upk3tMO9F26XW1/9jk76dfoORsdcj568Ns7Tt/HRc5KzDOEnw0KNfKZ1byGVP2Tf5ishHnu6ZO57
V7tXj6N5zqR7agzlzuRv1gkhWAGVkGy/E8fJ2pElO5lofIYGsTAra790k02yTxMA8uv8rvQAIyFR
uIhAF7nIWKjy06sccUt21hpBrekABvWEh84RCRhBTaDYTy0n6OpNcZ8MW7nhZXfijbEGQhw7PA6s
u7ylKigZyWLXsuEybUvilG783FyqMQYJyU5692lZTSfjNAdNvGJqy5kkrakefG+5rfnR8WwWh/QN
zz3vaHtKV9O53BCwyrF/0e/yPZKjVc9LG3FimQ5jqit5TvVeOumH5MhEQuFQF21j6XI/km2wJVh7
L+15eKud4RnPxl57Go586dvqNp3qs7WaXCDSFXOO1UdyiS7WsWJ3vAzAOuaH9DX7dj9uugdWuh2T
NxQ75/6iYGnineVa/lL4hPaI35kRsQ58NJNVDKh5gty5UT5YsUkf061CdnSytuUD5qyVJnj1h3hC
034MzsT1pLvCKx/IRwPRzDrOiQs7fyi/kF6GLonbnBX4pNb1QeEtUrjpl+vGt4meOgzU4MwrSiYT
SA/cnK6YXNKLaNmYkd8WSN422ndr1WVddB4PFWvJ+/6TFui8lPfDo+j2W6pCb6nK9EPnyR/tLqUK
DD1EKBy6AxDqlgY+f9XsA2c+pSTf5i1bY5sw6HtyqJDruJymHj+fc7+aT92zxnAguvA/23C/UInx
3K3DRzgOVKPvWEM4u8cNbMIFYb38KHG4uUR22TxU9VP+hPbYK5gfBA/ilsVvc4ByhgFhBR/Io9Zi
5hTZ9Qa9BXdV+Yb9hD02OoUVf8565ukiQ0+6i+QnE4V57/YTA8TmbNza97Zi2qJsYicsNtGRitQm
wpcpzopelYnPtINuyxdEWTGu1K1xo3aIHfbO1QGeqBIcYUa4omILx2TbeRpVQU4j2RO4EWNJybc5
q2OGhYbsA7vlJ80IIThXMoELvu7O0EVy0mlO/UboJ8NJzN5ypFu5b/n2cXWoVL6ai55mPvmbAOdQ
vRI/ELFjo8gpuFA4rQ/VAUXhtIz8Dm3IutY8BAfh1edzcJfvAlT38qqSLumoW5msvL150Kjm+c0C
a236byrafv2Of8vCGsfZmBZ3BSTgfnzNQaOqvukJJdHP41WkVlrKUoXHhXmeMtNP3pomc6aGG00h
87dBijEkzwVHh8LlS9PXO7CbkulV4YbFjt1CTmGR/VYQjFa/lkvaqxYsZkHm5WJ9BwbMTtczY+Jj
0pGA4cQdZhuoVHaQI9P6jiqXhOnymJaeiJ8i8nSEdMRWT6uByQ2aBJwYO/8YIR0/988BLy+peuaD
wtbIkphqJ4+KQZtmcPDK0la3uC0rCieUTKb1H9ny/2r91/7cpP1s0WYuYqCyZcHITtv6ZVwsKo2E
aHNKNvwgPH0H4G2LTM8xVv1hH+/SNeX5CkXKdfa0M5I2G2bmV4Z3YEPjYW472i4KOUh3x1dSMdbr
NbFp9hciFTujCIMLcTeuyKfdUvguVY+0ivbJhus456T8Tz9jI16xze9l9jxdWyc7+Ufh3DN81W3m
GeqdwdgRmiBLkHqZZC4jTGWzvEuhU3FF5w4DVv4gyoIVr4xbrIH1UXbShyxbDvTwrLvxQq7Uc+WY
VJLGJoP+5fYC7wlVnh3dA1Fmsn+RPf7vhIxsa3FGskgAAO1wvuJgtcdwDf9maQkEG3Hu9IKf6WW5
GCadMDVeR2wBPLrwKJCpcDRcQIrzSpdPxRqAxiZye+xdrnkJdoKIGNOBND0+IdStz9K+XyEr486p
aEyXSk+w79+TN9FN9rNjdPb79lIwfSW95JvSjr526dai1wrn2UrbM7DlHvNXqmcyT4zuZa+7V3sb
58gGecwV6RaFEeFYOxpJTorcE9DkOmTi2fcUSulbejJ2stOvH1oXLiA5HNh39yKKPL6pKIiuDHn5
Pi0zdCTJzv0XBRtrhGc4iAPbjm90aWvjaq1lj9HloTuAJA339TU5l3ZrTw6vbmvaIwGWbmDXDPZq
uEOecjeeF7PSTTgwIrwrxG28nbAChBhgXhLLI1vAuOBrfbXuh6tp4zjDwMTdkrqRR/Y2XWI028Gp
Zp4QOLEN9s3m1QppXpAIMsKkdGAZYzj6LX9lHsM0B7zBn1UKnFiP0cQ3PYyrHMAritg9MDCy6ViS
0azDZKy6d/4UFzUmVhM7XNp3XWbeF36FzI8TZ9hHTs+otdtA4lt9z4gV7ZzparsEKdgiWZj+M5NC
4EIMW4mbQ6Pt2IBLmCapO65cVirmbQlKILxwS5fJr2AJ2dRHdbPcncrAJiZx2mt7lI71rTpztTxW
zJMTcIm3hGoT6rvXwFxkmbD5lD4S5irlEWdRvYu5fV9873SaVo+lk26pSdzkHNtw3Z29zthGYz/B
PVGsxCvu5HV3F3kZHYxko3RlO4WV3L2KGwTwD9E5Yrr9AtTaJl1pNa+l3eRJPFaJ8zmtw/Wfs8B/
6XZaYgcMl0sjDYVVLR6Cv0EsYHXgX/h5O/3bx//YThusoHWMGbqI4kNmgP1jN80voNZQDfjTC8LO
ZFD6Yzet/cEv6DAfiFSHECv+ZTfNL6GdkCE2qAsu2vxHiV4LJ++XYe1fPm/8079OpE0rjS1M/5ta
IUA+XL0rGJMy/8COgIcvxkKa0YuV3pwQ7EPmMBhOQ937m0TghBqyTRDe6xAqv0RrmVJcsUWs0ycF
DVAx7ETzKHyFM7I6Mv4uVYG1sqArkoGc47k6mZGBuYF2MzsP+f2E5C06WZ9cTcfyoV7PDyGqr/EG
qVJqSFEIXg0iB4OHugZQEJJQO9TnHNnFsNG21sbq/3OD/kufXXGBieuEwynQzP8vZYWm/6as+O3j
fzy75h+qIbLSlyFvQCf+69Nr/mFCBiE0SJQk4+fsIFDmPJsLgVnTfnl6scDjTzKt/3EM/RNlBR/5
2+P706cuLwuXvwiK9FQpy3CYya2vuauUeiM09WGQjHsLS7Axyetcm3BOK2R5tse275ypVhAnFJgj
gPmuJoMoTc0Xd4pJTI823yaB5PVicsdFFzu9zw2vhNWQMKkQYgwdcBOxPRNS7VHN/JNCQnWJFtNo
3JJxzXzI/FuYcsqn1iqr2UqH89nvDnr22fROQwiORUeOQafN0C7VtLdz4hg6PbxC6kBfsX8nMBvr
7vxVkltLrkT9rIPnHUDCUZz48Zs2oPNFZgFUo78FHe1NkMEMbz6lvO82eRQi1C5jje194+pG4cWo
Biv4yL7I8jpPt2GsOWEo8PVnu7IO72Sf18gYvyWLBSDaml1qqaDIhA4bu3rAWMK6X5G3Fd2U0XwP
nXrpw/vcf4kNrBsTK+bhSwP6LqC7jxV/VQo0fw1RcLr82evhkyDm5DIPXsVXBVRjHUcyBgITHMZT
LNHz6eVaNJPLbHD7C9GuQOrdCaErsX+EmbtvITIX5K4qzX4iYaIa0Qd3EE2SQNqNpkYCB+9+Gl1m
PxAe0rgNN2EAi6i2dsCr7aaZwDyS75gK8udkasWxsbBZtSOhqayCwwmkIry1GD94M2roVHqQeP4T
aFhbKIWDqTBtLOd1E0ybiHxBY0wrkr5LcoCNj7ITzmrWEOgWB++CIlNWoGYW2z2vET/k8UtsoSjn
53ToHCmJL2VqETueL6Ybgfphlp5xP32ZKKmDwqKx0p1Iz3ZRzyQt9ZWdUYEqDOdqZc0cjwEzFLI5
wZ+UrtY0jiB0j0IeOY2er7VB9xQJwowhAKTODmmg2anSHYoo9zKD+ZmsCMz9KMFlqhSl9cZMOCRG
uPcNyAGt9AD17E5ogCxYOupwNOqBxrMpZaepaLHkDlQ40y7hGU1b9m5+dk8qzqybu6Ji1Iu9TGuK
l8hSkXzPH0isjqHGJiqXNLZs88hosM/XuhEyb05nze784V3lL/a14h+zUTmbVcdzyJpGldcm1nJr
Cig0BQaB8vzctckV1P1nL5Uv7YzlKNY6Pp0wf8kt4VkKG2LM58Izw3CtK4wAiXFsTagRI+rz8hwp
twDadBBq6xaDij+Je9GvLrPJpnCQz/yAvNgkSSOcdafrJDJprxb62fE+5IEV88QT48yThOI0BPrG
Qk0QN9NmNsyVNna8dmjb8UMEeIhjVpYqmzE53Og4m2S8fGk3AxFgeCmNdBihG2QsAWt4lbl4CXUY
O2SyrDqG6tp0FCDZrGJlfoym8VJZ9S7lkRUo/0PJUwZcBNrzbLDLIHDVZHMDeH2bjNB6TN1uad+b
qP1SUjQmdfqpS/2rNDHhgmzU9D2VeI+YAiRx2pPyEDKv9sVNmhYwOWSJFPBZXPT3eNBSAAsmqKPt
qPZfvTJ/Vnn9gfVhA1htE/Xa9xTP1wlSMoE/T2k7ef4UEDadcjyELcsFMpwVaxlSmH68HiVzZ3Ig
QAO+SGl3L5bCSyIiq1et6hgQ9GNqRuT5g/VgBdVXXLOiz5VLoA7vfTLd5Cjg76nmBW0Bb1BZdLRU
RPTm9YSBM9snlXSaxPGubrKbxBShzhhQgXzgd2ZoIWCJiE1SsNn5xZLZ4ArM3hq1PAlgUfOm2A5R
exD94GBYwznpw10wb6z5W8cSlRXdJawwnFjpBBDQ8kqNhk4pSEzmrVsp4peh16+1Yd0idX7oanr7
ePiUg+QjaTkiloqnKdGLcoFw9u21cVHjGxHLwBxffqd7prJMbWrE+sFbPL9l0luIK27MajvOm4tC
dNwcKe9qdKuXDncunEpAj5aQqAOjUohn8HLyJgbrWmdPCRO/gYke+th1Oomfk5yep5kQdbx6QmoK
C83wI1N7FhkcpsIUvo6zIqyDBjgs6Fk0CMjVlrFtuSOo843bDhGB/zbENY5NnPecaZ6eCE4UCAyv
tWPAj2QkoAqmtS22YGIIMQ/q+RKNjPZKjmlKvNh4lrGyBfqIWcSAlAt3NyiLTdg1D3GFgAHDk2HN
blQM654+zKzYvnHN8maQQ9qeor7/6rAtBWZ2IL9mNWYMbQjpFJX+TpcievqJP11pVSglipTg6ulO
w9it6xovCVqIwCJSowyf/cJ0JEVnWcUGDZAHeQjv2lSvrDTDwjJcpRRf8B6SCvwF9q7NwQI6M0qH
SBvWOSbFWvkKa1RB2pcUTR4TMQAzuqMNJteoxIpYjYNV1wrXrJG3zcjJwHvX27kBQx6HvAqJt7/l
ZfuiBVzoBnYjU7xWDeOJob/nxr8Y6UcFqSwxpP5QZYSLBCIYgkhnIjuY66Fml4ndV0v8dR2H3MZ4
QdoG4V1V4Vcxm/lBDGbUQgIcHYvvv61yvOo1GNW0GDfNnO0mzSdjlZsoqGsnVkgMKwovFdlIaTyN
UX1JzTfJYmpiRgcR8HykNpT3WOyrJtwWHKyrSCMZLU4mxe0VzsaKOKR/dWsIT5yCFf0uhCleqb9v
DXXpN1/9bx//l/JakSw00SpIUgI4KW9/NIcmHaC4pGz+F8z33+YQ94CylOU86Hws/oEfwmWaQ4Pq
eulhMZKo/6w5BNT+e3n91y/d+sUUU3QQSNSRmIde7N/90SIXMpjvqzzwCrKc6wamVA/dRWu1hjAQ
dR2LJkAjYV1Z89GftM+gvQWLiQysnSD0t2YcDp3cU9GZ7308s2IUJkZlHRNASxwPilHu9a7+ikKc
a4N+MmvywgxjPBfZhyygtYi0ZK9ZDLzCaW2FMiJpZsSGP5woyA5CUQNkPhvpCJUb1ZR64OVyjOBZ
ncH18Ntbi8kVLJOhk3cmT16osdpPgvg65AuHOHP8fDyKmrBNTflFG+Zd2lc7v3kN+hGNnN9/CrmQ
46jLPKMisG3GkSq1mAPLirtKL6NPM1UFnFSfinSbUkxvbfhah7i0A0k5mFlx5SLazY2C07m/a1Ig
gpkf7zIBkIqPuriU7zUtY1WqoySh+qz0pz9NkuIhxJoVBAzcWjI0WmOXhRA4KgBKwkwccHIsymvC
JtU0tzGFvj+V62xEpqcyxIonBbvXSFIhmodkBEDqZ3c6kandIDpjPnEi4qUUEMTKld2jcOgAeOS6
vG39hV7D8saayiORgqY9ROQo+/CYNAROBRJVPf00DPIrrMYWxWqb+xOsrysJRbsxmeBkR6dYVV7K
uebYH21BK1BTKz50mH1UPzdRb0sUqLN+bxHN1jSnhKyYSscZHIp4L/nMavIOIRj3RufggQeNMB40
hSFCnPVfkHqPgo+mzC+cEjdzPQuCHYTxZuj0LQeZJ0KbSnGqk7AtShytDUwDvUk3UyPDpw4dtSEI
QxbtsdDqdWPCLxOyLT9fVxly2ObWdugntmUlE/7pmpkvEitRXEvf5JrseuIq4jtfbx2FVbilnwN+
jx6HdRQLx6BMT2BhibWprVUt8bBGFdKpXSwUXqucYrhDujpt6067zU2GVL/Jxoe0gnvCFReJ8joB
GBjQJkSxf52xlMdd5c6ZgFw1doO638ajMfMU9mxoJI1YTP0NQB3pyzwU/+bxnSpyVhqUztBG1GVO
8TfjuwU68uv47reP/3FGG38YCikTxv+M8P56RjOIs/gV4uEgSisMz36c0eofRDpxFWgi+GWR6d9/
z2j1D4irSyAGphByqsR/RD+hifrtjP75U/9Fbjmms6RUUE5gpbWUKpglBv3azjQz3N+hmXqyBGJd
JhUsNQ4GwoLlxKNpElLjvZeNz6gCUxTp6Oyz9HEoIw+XlkSh8S1oil10CKND+cmoSGDOFLoeyFN+
cspjRJw52aBSeSNl73Nugo+5kK2VGagc5j0SDGFYTqwRYYygsUaJkddFmrIVo/7WR8jlWCLwTT/L
0KDI+FhZGG1rMVnLJeKUAVL5QA5r0OwCFTm2Va3NeU9Aq62PyT6Ku53WkdrQAHyrpO2kFKe6aXHO
Lsg3a2qf5EZg+aKyPK+F+jmmLZzzR72e7+B9pvYsc1PFIqsOc+WHncdYpu0gcuXDl6qwf+WU7zt6
B5RZcR5walHcD2LxmMopKe+UtrL4TNZpDLMzd0tByRwGvyurNKtduiSPmlXoRigxrD5D/ZPEr6lF
pxlYwjFu4AW0bfTaMZ0I80C2mxRalVFcORN2yVi4KZa1VmXMYyKwnGY3TdR946swCfutH1r5KqyN
q6Gln3M0X3HSraVZ2IqlVu7nuL5r5XB4T8OgOAYB/MM0OWlT4MyjAhRXPg8tpWssIVstIJmaSn1r
6my8t1olOZV1dU3Gt6lm0Y1NWGdJX9YlRmjoafyFnWeVW1coRig1V51Pm8mki/s9eAZGtJLlzgll
6XnWwKSp08jJN8qu1BhEONGDZtsxeG2Gu3RiR2EKcGx6x+jJqIIIaGlbOYItQp8cF/Ar5XlFxJit
cT0K44eeK+De3qR4OfumRRljFuatJX1zjMU30+ALKiPdIzPpqFBvw0hcEwOSMRrTktA2iCjszBb/
dbghqMTJGURpeb+zANvy6h6HDm5CrclPWtJs0xirs6zLCCHGyMOkC+kkPWQ8olrF+K3PqtdG15ma
BCdFRryPulkxqUmUZjWS9CPWKr4M4RKUGsJREoUC5BR1xW58OImJvFGUgRbw28KhrZdkjmmvociO
ry3XsppvG9N0SxkkgPJWJhdzxpRuvjd8f4Y02Btte6beg/UGDY0rQ4Q9JEAhmaqzHMZ2RIJsmaNx
Ukkws5AcIMYPWO4PDC0M1pd9ZgfVpQ8+OkZacrUzgRuNM2WJme1nHxSKBEAZAVsxsdaLYsINkB9A
XBH4PQOjsmWF/gpdQ3o/A5Qo9Ts1QE8nRq42id9pfZMDbNpGQRv+IRQSIGVURRkq4jE+j3RsU5V5
dMlGjGRSeI1A+lkNCwCzH+mc0XEo1IYYgWoWaGl5J8axwdlQg2Fg3aDr+aG1FnKOXthxrGErS2tX
qI2NIWD8CvGCCvSCtt9jodEwevhikbhG2BaPXZLcZ0RqiWqM+twY7ERVH3NduSVkPAq6qmx6Tbt0
Wr2bZbTwlQaHMb+KfY9sIhntvh6uVUSXVCtW866rKaLE1NOF+2xkUdvqT7I/bwoVbXhc7oWivA9U
rAQpi2wr8PwC7XTW7nsmDnkjbtvGPPPmuy30yrquvdCMASfT3FUkwBGo4lbKBipgMoXGqhx3apNf
prl3CSCzhwrJR67vZULDhKrY60H+2GrhZsaabqW4YFSm2HNzV+Jtk2rRa6PPmm2nkujbHJloK4wb
zWQUTsxcIH6GPc6PpeVsezeDaZPp6F5R3AcjW/8abQkpLVnnYsU8ZpbPY1N7MWk4MnTM4GXB6+tt
stab+THuJgJMsKDkX4zAt6Qks+2cXiu/cYYpPQ4FSv7EGtayFazjnpcgN9bqpCh2C+zEitw5v0SZ
uWoId+4C6DBhA9hDs3UNQ1MsOZU8nitmC4IhXwgzB4YlI73pUq8SHyPFcHzV5CqLAAFJzqRk+9BC
f9EQSRLzWlhIEgQxdEUTvbuJXpp3ZDSGWzXOOx0yqxUZB1G0VpXkb3yFJatf/4ttuQtE2LII/NBM
DejAsgD8m8oJMAL/wl8Xn/+fj/9ROVl/GEQS6PSxP609+cfUaehaVF0xoT7QT/+omoDJLUh5UrPI
DGOr9Je1J79kYJg3MOWyMv2n7ORf90a/fNbGLzbWofLZknGFMBfl5PZgCkvOs8qh5eRb5TlgfnIK
sAYqB/gLzmS59cvwCu/8HDvRFX48gc3uIlgFpBoj7DOe4PCs/McQOUDj9IbXBqsL/zPQQk/O9Kkf
FGxsF3BvDKpBVNHZIPQ8CzdheOQlDXjrvsl4jKGmoRYgBHxdFrwijg3kRTDJaZwfEH90iBnDE34G
TEqK7vL+c8h/Eu9g3ZQtvlPLuXKD/Zt7AAk4P1IoZekE+M/fP8mm/vsK/9eP//EkG38s0RqEwyn8
7r9sQQEuYnaSTY2N/U8twBL7CuSB+gecCWEVP41pVPLn+P1EUmBYnpr/ZAsqq7+3AD995X9uSf+y
Be2HRAZiP5Qb3igqZaFD25UFUAqD3h7GAVtAWiKmmiplPxdpCP+Ki7O0WgBIevahVMnHMInUEwEa
almm+peF6VuLzJ0voM6edWbSWXSvhsNuGjOvUcz3SEXVM8KQLcn7UoUBvuK0D6KQcp4cVMQykGuT
UP/mG7fsRIrGDiMy1cGMezBuzyyz38vKJ+UIEmIkPtaTdA47Vh6mz4Gta8HEZoFMrZ77oO7Nx4Hr
3m1SQjznVMPG0tQ5lT1o1Wy8U+eAWn1OJKdLeBXL8rO0gp0p5euq1XynAnvWUFNEA3RwoubDJnkw
Bn2dQYBi53SoBEb9kz6s2GegT4BAF0belCkbGfnfVFZrrbLOliS5lj8egkh5qgqYYAa5GdesRDMt
AGTt0XMn0zYOwIlZ6q43501qqhObDBmgnxXodPlcYrMWsJMOL6EG1ztcmzna9eqkVP2Or+8s9J0b
Veq92lCrAA3WUVTk19767mrcT9gyu4pYhkTmE+nZfFUfckletl85Uda7ZS/xBTD0SeVDkCOcGnKg
2NvRaGBnzGfBCI6B9SQFWACwW8gQVKsMP4hcrkrrDInRIpvW0sG956+hj/wbIraG9wuMW5mgIxN8
sDMAh8nUYoPqToXsSCybGYxBhLofxhJFX0uybf4yWmjNhMchI4mhyXc5Iksl/hqnys7jFoQmwfV6
XODRDcNT2ajP8VTbRG3fkeBHpqkEKqPeZzShJlNt6JfHIIpRQvuWW1qqa6DaipLxZi0sOaNy5QJ7
ViY+qeFTqlAT6e+6lu0y7ZpHD5VQuIEVHSYZVXXzVic1rjX9fTC8TEXcZlD0hiPY3l6A1kvuCibE
+Sb5I60OmtkmTyFLNzslQDgogyPInyVdPaZ0Ksps8OSjJPdnyr+wnsA2aykU6xh2r5Uce0jTAyFf
xI+wJFHQds4Jyd4BMtnSHL18LhoY2nQiBT+/NlC3QWI9Lslluop1aJCPuWE+9TEBgTG468lMP6Q2
1f8DcvhXylvM5eBlDI4AAYAG0+2/PddNZbnMf6pQfv/4H+e69YcqSovM6gek9r+zHeuPBcXEi63L
yK8Ug4nSjyoFsi0oHHIcGN0rmvXXhAcNeYtCiqiFMOY/E6F/kPDAVoqv7Sd51s9fO7jcn/UtSioR
EC2Y3abbmQ/9toAaq5jfOQPrDgkGjmqY4q5Cqo0+tavge8jZYT6POObqj9IZ+72IVPGrjw5StFY+
kU2ZthwMUEsNGwWyK136lwCPQe4K4DtQ4t7DW/6UDtObsWnvGPXwzsPc4CW5a++Ht0ZfqZqXvJWH
8Rns553/IIBjtZWzdafiA1B3BbTsCLAHxquEqIeV+MBQcni1nuo746l7UFrG7XZP8kPhFV8zgwpS
l2Hd2tpeTDCWnETscpwbSBAChTkWqkk0vM3biC92kx3ZEhg9atKt+hpbO4YzQXnnm5fqWdA2KBeK
Yi3on1F+l+ZkJ3xo1n0S3CXN65heK9Zn8uXmb5D3bnugn9KNUyZ2O8b1mi1jxYq2c0y0hDNNzzlL
jVp8i/RD47+24tWcdnK8E0WXc6IaDuJJzHfGQQYDsWhQcUysLWPNtwEye4gxyMEbYwROQIzyShc2
PT4rJhmguzXguivlOfZX+ku2JtUBZTOjMsTMsxw9hx8ZIEhQlBwmazMgu2JNoMZ5OgLdxiNoOiBo
I2hfsIkO8EytFbEOCzcRDgF/utm7anDs210I0jf/1uNtxJ2j3GvPyQ2pdH5QQDJea/HCP64PzWP3
yPGXfpYX81F+GJa0Tg7klah4HV9mDmZw7eP4UxwTg3pElGXE9+nkH8jvzN5qHBMWumXE0oWbJSez
JMwGDcMTxtkyYjx/DlETIaaozP3UEUWy796YRipsplfTa302nqajxUOCIXnLYIbC4GDIJ8XlAhis
DVWviGfs08gfrMLDnHzy8Srixwm95b7LhkMBQkHyZumu9vFG4tdON+VFaC7ceEBh/Hs2+tkrAnvc
xkt0xrHmaZIZmjzqi17YJ0RiFwb2cK/jPJXOVcD8y0P2MT1ixra0dehvYx2HPAex+p3QIue7ZTxV
xtsAeU7xjVVqGXvutDu1eRq/Zux8bn9lcdI4xHPLWMQrV8OXmxEBCoiE5M4j+xEXeUT/JG3YlWib
aidjJ6Xz3jG++2CLMVJ/8UJm+2YTryFQf4n7fNevlUczO/XMH4VnfBBw+F+Zm8Z1zShj4+dbA0ui
E5ij0y0C6Se38N6QjJ/TU/Byhz0i+5Cg6fsvCTVQ8STxE2aWkr4NWBzlr9laJXcVrAok+Nx4pd2f
mvvyFN+ChesrP+mbcC9Wa9G/mMiP+rNKrEm5YSKDqhsCsQK0+Trt5caeu3MbMwXjWexbtnZ4AbGe
ZTtxxv9kMBCzs5hPeNdN9wrPFJmEq6z7yKHLShWk2TNzgQBKdzJteqIoMlyvE/mr+7xF0/IgkGB+
5vtTkiOcOV457kV42ho7f1guiF96R8J6VIK8p9aCJawZSNPup+jUVK96vI4SN7pqTyIv4qpy2vwC
fVPvr5px38tbWb9ThBcFefYrZgZtXffs9/cWBAn/kg7wZ9/V+tVsz9NwX0NmKk85yjR05piOd8tZ
h8KFRBneaG8m3YXkVIzu0YY5Ly5sb+gRgL+Y+ILYi6KwZ87E98HBrukzaFEoblf6vfr/uDuP5cix
c1u/yx1fKODN4E4yE0B6TybJCYIW3ns8/fnQ9/RRqY5CCk07VGKXI5mVidzYe/1rfUtepu0GHyAi
FbAD+C6nbF3htdtxSvTf2icZGI3tbUKCgQkSJfZcGq5OcbUSiqUdPBfPllvfAy7Rc7kZfmgmP0zE
dUVsDDBv123vViKdC6Ax7axc+t4C9XVGmqW2LO09Eu3gSF/0m3WYJ11vA+W9CkvAYrj4JJYpFnki
5lNhi3wuw72HL2s9kOgxXICXFrBNareoVK/BvLoEHyfZnbzZColiTUihGA5JdhTbda7Yib1VntL0
JBpXdT/8FDjCwgUsZNktIIjQjfBpqrYIih20DcOCchm+oK1iqSgI5uCuQhrSi4Uq7vSvASQkTsZx
/pFLzxVRy5/6VfxSv3hQBvkAjDPWYvjhHzQ6fPaI2kUU7tmYNphBsP/xq5IN6UU7zI3PZJhwsPGk
GhtcWzwBNLEgMs+vCIQIIAUNZIEMn7z/1d5DtOp7RuwPvK2bvvibeK9dYj7RSeWVf0+elYJ0tqCw
c1107Nsksp8LcQOYWiApM7+0+l4nBmbAbZDuvCYBbQtS9VGOR1H95CN9PxZulY3hnSmMbpU5Bzb2
TjpinSJot9PaVfM0ALLqTmBhYuLnCauEb7g67pP81mWoYsv+RBudBaJA3IcAVSeXkK3Gplm+piJ4
JsFRjOU5hpEDLTdZhjPxlKENej8FD2yFz6Y5v776jUBjsJzI81VbSqX17/ZNvBGzHL8yoMpErXhM
sVMD6U6J5U3HCr1Dvo9f0OMJ8QrPwrNBrc8K71Z1pQ0zgPGtuBHaB+sMxrxDPLgJPXB85FBhi6jK
SM7KWiFs+zAHNyZ+VM4fuYda0VL31/zchJtA1gYEAtB4nOMg1qOVhvz9HbsUSvFDhDnGH5yNK/+Z
d+kGkySctXZF8ZS85pe1YeubSaUjiJ3IGgcN318y5nfk/3zki/ADx7DEKYrBmLBml89rKIIlzlf8
nE3DEM0fza8Qw8P8lhGzJcG3u9m7ReAMlMfAJhHdYcQR+F6IMIGdynCsbKVnTkSsBGhgBO56yUfv
7n3xlb0vqOTNuh62aP6r2N8m5cPv3EI8DURiQA+445lnFDQ5l+9onaQtQe9hy+ihI/xTPEYUoWmR
f/r79lMFlA0A19jInxw5oiOmt5UhbyNz1e+Vck6uVFeFVLTnJMDMm7f+FrF6hvieORxXi/rUHapD
9SS8IkcRW5HN1yQ6eoET10tT2ecU1WJ35utceCgm+AQYaH9cTNG0wRE7YZ7jjKQtuIxQw+tgZiqq
Lzgxsquw5dXnOzOOf4KDTtEHyT3um7wRNP2hwOX6xKS017ZZyQ13ExTXFmNfSeEegakNov58e4kI
ZbOPZGPIxVDYPREdAvBvonjtTGIx8/kYW0nPu+Mjb4H5Grx7bFywBlsgHzoxbgy7tFYpL1uLa7Tb
0EEwIxrZB3q7otsY/dYKzop81FOQuQ5W7omGbTepbRpaVLfU6JJmFfmxrAM+cUvaY9LMx6Wwrhgc
3cN8a/FQWd9hqTDut1xSUhIc4K1BbTUb8HrAd6a6dLo3+ooFqEh3kWSt1VPSQcv63AoMBtKLT2Kr
omf8qLfo6i9UpN1BvYbnFgUCfvWATgj2BaukoBzG+rZGSu8OZfJdkiSPayASp0ne8Abkzhp1B2PV
wKBZT9/jmqfrZ+R2TSes7UWnRnY6Ur3Ihp54jRK8Y96dK3qXskWh82tXsx1lexOd23VBVxj/qvhY
jdsGAILOvAonIREM7MAQaSSCotxhoGhg3eO6++onm7QSXB8CwBPbYi6Lbngxq31O11nCOwZ2QYJb
+lEaC14QIDdxutFh/EDpoBXGwmpKjUy61pq5FY5N5sh2E85A/FOzJapYnQ6SQnTeafK9AP0wOiVP
7IqCsl0MZ0VZEQf0nk3FwUWJa4g+pWWT3dO1zobtC5p2MjjGXnB0O+H50c7+h3KH+vPCXDZyhS+V
i+RR75TNcBbdmNjrdmgX05c3LfRjcPCu7SMAuEdbUjkfA0aqa4KFpjDBXAwvmb5sy1eUK4OVinor
D7OzAfvLdxteXV5Cpn1upLoM9CJH7J0A0MRnf4MpIOp2+jkchw7+mZddQM2IwaK5qPqJZ/W5JyJj
xSvJX4rMiN+2yndlnvV12SwDlujmC9x/GCJZFWtd455ZswGi8nMk8CfAPsqOqdr8wWA8Uw6ocvHR
Q1Jvh8P/bVGcKKX2u3UtLAqRN3C5mT/Fa1iJo+tfWlCmrlFF3WVgMTfa/kvhwTD134QHxIPfP/9P
4cH4m4ZTBd+b/nskzJiTYsxL/ueP/q46mLqGl0TV+PM5SvZ3R8lczyNhCGR2Yug0i/9HcrI06+D/
IDr88bjxDhqqrvOPMpE+fg3VjGHZi2qhF2tJBZgVifGmkqMXMQvyZVGIOGml7Br4LCVRIX+1g4Rq
J7R0w4YvUyBINqEZ8DnS1sMk5+Hbb3DG5mi0U+MYsWbrkeEWSe70WbYcBlRbgjQcyAykim4Y93Hu
sTi3mKRedU9mxwr2OhhM/kJo7kN6bxhmMZ5pWbOxAwENUqHqaPEF4dU2dd31tWBnAP2vZURWv2D5
n5RLFck7M4DLTiWJZ8q3RBjZlUsjgGp9fArlwrd9Hdt11kPPBj1fSF9WQ+OfXqiUwtNXgv0qVKjD
4K1hTpzngIaIbPEqddpNWUpNXg36PRVPkxaTOVgLMp+UToAiywKcYerJy8FL3EQxH2av9ouaG0TQ
mBTF1WiE9c8wqeYyre/aYKwLdkocy6QBHn+ICcAcX2Q2UjEsFb97UwGeWCjEOS7tqnsPSOK00S7m
/K1TVI87GgqXt8UNtxobSA5l4nYCO3HGsCUbQrkRwCWKFVAmclKC37A7Dsqa2rHko2vq59onCS2T
pZ/tp0Q/mk03sNOoWtGpc6gkEe4YKjDwZNoJo+ue100E35pFdH6mvovhhVOxwcFMgWlQgIEJ03S+
OuAHSOWrVYkgNQWdlV4MsN81WDQSvCI691eTvQMWNnsQC9Az7CclGcdOD99ZyQ+hiFU0SGHWKEXP
1RDRTxqnyC9d+iPI1etfd4mamce83w0LoraoYyT+l0sUqdXflqh/8vn/vURRcUupLsY3wMUA8X9r
v7XwKzOG1RVsQnTZ/qqNQlrGzQyFHO4yj+vXVQrzNL8P2plHyrT5Pxl6UQT/2yr120Ofx32/rlJB
l3RTxyWFs2ZJIZb6Jb2wwUc/YLfiu4YX2ghbxi4PFVvaheE2jLcMSaqcE7yx2B1W6zX3Tqf/wgiW
2f4nyFn0EOT6FX3Da/HCPrXkFEgso56Hq35yXya0jm7Z+lLdxKav1CgnYhSLOWK8+MI+anbBjbUh
IqlEfHXczyiDqFj5b2G88/2Nf8kPUJ5vhJJ4LIuyXNx5UJdwm5zqQ3zJTrXbgrJNt1JpM8eyLulF
WU9EUNZCvhE5EVV445zi1j+ll3ib3WbKJfU2t4IJxSV8i0AnlN+lmz9JALtm0hZRmmnnvyWlTeaQ
BwKthG8KaACQDbgT/hYlegcJRYpT/mZkWTIIr2TpoYZIdIli9gG2f0mwsOiHUl8mFPxpsEzQbQFh
sDGcPqH2zBWU+lJ75G+quvgoHAoH+5WfuZG5oRrd1gYHFgA0jVP+ZM3aBALssAbPhPEqcoyjQDpF
WBJQaxt/1Vp2pG9ypodwQKptAWLBrpcYlgABTq6xE22VJy3derGNuNz6dHLYIHInuGvFpnwzPjL8
UHxxam5WUIHX0iO8cGBwhgfCnTuASQNXKzL5WoF2C+6r8Bgeq/1BhULsX+Njsw/OOKuiM+1J6Dw9
4tUCTMZqeGWbdMZ6V1bs9LEYuap580ps7RPeElT2RQvuuMXRfo0CDty8tspWwTcJcWjmJa298Fhg
XaHqsX+urI2WLUWoP4+CnaksnpBNutHRNKj2i+IuOc2eR2de6p/yB+GxPRiUuRAHxM08v4g+iBvt
lMtOrp95NaEnclJf5G94n6pTd+tu8Xq4t1ckr2311ZzDdbfhNvVVu9WZpk1rqWWrnueVGeAnfctO
+TKD2pR1eTEQ6Vu3uCk7gEyHGvU5gShVuuSzL9EtP+Tfw2NQN/k3jyDQTjwgxpdzC7L20D5qN0b1
0qA5qe2qLK+GsBynbY3SyjEPYxLHHlIki/RCeJXL+sF/klt9aL97Os/xe5o2HyVq1Ow0WOfgy275
N5dc/VT7S8hca8JzwSfPdfLZnctte4GKvAadAjcntClTcacd762debau8aHaqRtv7+1J5zCZs2j9
AjNGy/tuIMWF/H3UXzWDCTfMmIXEiZ6GU39bnYc7DqsIkjOAQ8425XqSl2azbLYFPjqSqdBu4JLN
RS0A6YLNXIK6FLxdCaFTfDLWQcAItHoPbsMH8oFxrTsgbex4GM1MIzVvS3NWqtmM0AWKuYQkDpdL
kuyHZmZtm8MTxyY/Wxn1BmvKknhVI94MTIxLkWdsTac8Z9VYYXfEY6jpwpkPFhYP6YxmRjuBMNcB
aSZv7ENRc2Nfyv1xlBDUbv2tk7CAIoJqxhN2Sqc2mbKQ+KwSV5eJTc2FbYxxA1tvXYT+5IoFNObC
nfBQ4v3XhGEpAXsni+l2WbP0xfg6fHj+d/7kRedhwgN/CUeXVc5muMM6lTEupjL6BShngHsMycRx
s8Cxlv1Z+Fbe5JsfosCxhvjwBSBBI3VOYDQ1J9vQQXqATfUiECp8brf4cIvPGcbdrGCRcW4+YV/D
CFBCxhYPHFobcx+8MWtx9KO0AUC24rSe6WsJQ8HKo6QXfe/AcZBSs7f2ZD2zd9yigJBBuZvOeEOH
IJcwirZRbb3SmVudzXGjkQlGARNdWLXd3G3HtU614yISr1O+nhdzrmfrno/u9PBZYUOnTGH3fya6
sYhAamj0EDEURyZcRka4vPNT8SXdcLRNlvR2ydV6xlPZUkW59toXGg7BzpQf8VlEiCpokCAoV50d
+i6FdwizF4nblisHV+IBifwK9AngL3efmeiHcSi+I3JQpUvZ1jtXBZXUR/9sIzogfzL4OPc0sC1m
jiA7NyBixpY+AYdpmDPZ/R5wc7AWV+/vIrjSLWCUrbmrliyPbnfQd+ajekvs4lIyXoN/xuTxOzAI
py39z+bN/xThZ7cnUhbrcZPD+uuOzVHY5mdhm557dUDluOvlqy8+Stbi7FayGxyRtKS31HNFTuw3
SjiEn7K+t/XdQOVisXwDsRq+5mc2+5Mtk0CfFhF5cREZMIhXXM9y+rIONJBPc3leQdCT93SKlJ2g
Q0baMUUfSkNSL8OFv6Uq0MTLHt27c1AvzCF7yRK2AOpI71PFrI5Pzno2yAc9XYi03Md6cWDAWjQU
nXcnXQ6xwH7R9KyIL/L8TQjPx7tAO07ycE+CyK2D7tqg/mpCxkj1OdAfkvwSRD/ZcC8i5n4pCY+/
9N6ULhlCaGQkTPIT2r85PuOr+n1u/78+/8/js/U3UVY1zrx/UlV+ndsrliVKhqIwoFd/m9vTniDJ
nKBlsCrzBvTX3Nwc8uDLzWEN/Ir/yd5UVX8/QVNH8g//9N9O0PmUi8bQW93a0iLmdgbBDKPY4ssC
N0UGzGcG3o3CKZEkJP74SZHNNxrS72bzJqgUYoomuOwqYn8wluAQi/Eapr1LTdwLh9KVwDtJp2g8
1MOTmOPz7RjNcFKKiedlBRdppLy3jXEgr4e7+jwOHtlZcTyLtfE2Dd2z0jQbqc1ZkCbHCkHck+wO
YE+n41PXFW4Ts9Ck0k5jn6h6TsZKXcn1XtIZ96PINZEE+msoKediXu0n8lrVY24uVXtT+qh+9gX8
33HV2LWSMRCukl3VksKVjQ+FgJ4kQkDjr1sxsW7jhfS5kNSvah04XkEDp886Sw4ksti/sDp2R9XD
T1CHhHy5FzA+09DBp11PLWqTHRJyXAEgCUU8ysZRRxXLhGugzGXVV8LCSLCAH/AFs4xGGiZy673L
pJuM9KZL472tYsesvEOW+67QKy+9YJxFCFSiWKwamgfHouKOHmz6qXJKFpagoY5A19Y1PXMCLu2U
22rXB8vegOMrANQu2NLSdhh5BvEb/JmCdxY7SlzSdJPDCmOhmCqGg9xLzGAb5AlRf6LM7VcgnWv0
0ErZE5NWLlIgiWyaWGMqrxeXUew7Rju4bDQ+zcaw41a4j1G4ryzrlg6w3bx4p1ZKum9aHlfDrII7
XqiQxUu8s9FEE8p3D/gQ15HZ0GPc+3utUsJNCi56kN/TTkAqVcD0K8Zm0Of9mG+ch4E29hJ8Fibs
p3IoVqRMnC5B56yUZdu8qmjhqXIPcXfJI1qn7Hp66bT+d1OBfjbYtA0Qw8tX7AQBAR2fO2qNwT8s
4Atj+OcmvustQgzaszhwuFH4bXI5TVWmuMbaDfWJsFDg0mr9qq3Zv3G1aJl+KovoqkcZtAZ8A3lU
cKE2Suc2WoPlonSEnIhBIH5r/nSO8trN9El7rmYIg9k8yXADJuhaZm7HCRixAsGcU8U0zy+ai8Ij
S3sMAkpW3UcR/aHRxF3FjsrTq3f4IChYx0Iqb2oRvgua0bheTcupOd6o+MLh0SwTwZycpvW1RYia
jS3QiaOZhlAcdLFz01ypfkJB5AgZ18aH1EjgcdV8ncT+s+DBhla1LZbC41TgdSmrg9bSQ8Nwzqu5
RtS0PUQGZ7Zoira6mK47ocZYAp47VtgJaeA+FEwKgNlpavXLQMIVkLhWmq1iA+05WBZW9R76ha2T
QfGUalGyO4tlx8whrvOCegjcU159dAFgGh1yDpW25LakFC+zNa2sFMA1lNq4aW2v8BcIhslarNhj
EMk8DUN8TGUOtMjINKcO5ba2JFvXiy+j7AC5lA2Q6HJr5fVrVDoklyHyN+s26RyfCKMaavvEg2XW
KY8+nV4qcdgQ3N/kY7yr5iE6gAqKeNUv3woelS87shB95ilJJ0k8KfMJyvDGm6Wd0ZeYmwVrI4fZ
V1cYYR6CLK0jObelIKoYF/qAQicm1fgUtb5492LtKVGZB2bZww86ZxJpr85MrjXhKwhkzvDehBGH
0ZZQumHPcmpIn8rcJRtFhxRpM+lfh8Z/80y2fxEzvFKB/BPnx1EIHYvW4MYKdiMDmLaD3aO/xkLj
6JG1HCXsATSDN5W2U3T5p8IiisVsW0TZMteSvSlnpNai5Cj46t7vZaYg4art2i3W/a1kiqtEoTp0
DpU0pvmjwCwqRXWvMisgqv3eWDUzmW6fMF0JmUcK89CsobAl8p2C0slc016FViGJAlOCG8IisUIg
8emku+k4D5wzFSx+V6p22WFgb6AGGEGdcizDyaXMx6DcOqhD81S3ZkrO2kI2VDg2SNjWawbNKsAH
gUxZHKoH/M+OErDL++vKcxZZBk0kBCHzUv57S7o+c95+tS7+k8//cwtkEjA1cJFbFl5j9jLIY7+g
A1DYFF3U8DWKf+yrfhkiGDKjDDKy/9u6iDwoaeh6hNzg4P1HsVTicORCfpsi/PpvZ3bxj/pcQ1Ax
0ZuyRUuD4W8/11v5sNt9ecv+AgV7H+yFdfFiDE7u2dZwzIqDX31oLO2fHZXko520y0K9kjufKKfw
3uQUNMZCvRgnZoYn84IPaVhZp/BoLF5KsPCC49VXQFLi1oLe/+nXTqTsW+yOc4SCo7q/1VBwckqe
4FlQuUQ5Rxttqv2wUv8w76iQmSf/ef5FQw/TwP+oM9gYC9ovFj3/Z8K+EJx8PVf2IKy7CAvOuB53
HlXOq+DS76zNDEXWKQO8D+wGGP99kiS5HooNlj9GJ+1aEtYK6t+KapK18qpeZ7dX/kHMatWufYcq
t5DaNiAyM2bz58d3rFW/oDcncs3l5Sfhr80jR74M26CztqHqc/G1e0kXh3zxdji9cYtdtG7rZqt0
m2+19dzCFizfygW2O3o5SPPDixRACp9eBgejCeRKhuHPwho/6NI7JNY+Tu+mtQZQYH3nDPbLuRuX
mQSog7OxL+Hsmeki2IofAmL8m3dkmDk1K+x5xOjjh/8xnZG1vtbZi+BYe6IpZ+BVwp5y9h1oQSTU
4Mn0F6v2Y57Pb8qPwtWVJyEjbrwYmx8tfc/Glz5ddAS4+Gz1OL12SCt8mhtf54oxxcFuQv/zFQGl
TeUFchA52cHadPusI/Rgk8GDEIvR/DytzG21MbeKg/uJ/qF61b6Xi/Yd8QZ/1g+3+fGHjSjYXtSE
iIQDZhsit9Mao5m4bUjwfOgutSMnMr9cbdmezmS32CsWrW8QSgEdhJnbrTRrgS2NHPGP9BIeJweH
WP4uLk03mPtmml1GrtPxq+ep3sQmBKiVClQ3u6UKBDb1tU+3ScYWW710JR6XZ8M/GsYXGHAneS2v
ZeM0CZ4EeOf4EN5btMFwZT4zADfUJRqVBD14XPsN6ICVglePbV63NNNtpj9DFPJ3Ju1swaXplvn4
xA3Eks6Kk7AFRGOgvYJnCQsdv+5lVzLXTWBRzJ3bowT5eD9SLaPiV1RH5lOaUxUnk96bGg12Kc/9
FwEkNFKAeHnWcv7UPRoJ5WfbPoeHqbAX+P/Ns/maUi8WnAJU59v0QN9JkGohKqONE2EmgGgPO6wy
uHr5/A/hmLoY4itMQDvrihDtNSsSFwbXqHGZSrfh7LBSSmF5LWr8PpApUPA4Qunb2TH0gWAm2PS1
ABDi49ghHaz4WvwZ80s6K/gd60rsCmfQ0burZ/ls4de5Fmuot48yWxKI5MdwOVtP+MBkaQH2HUk8
3mcjUWX66xbGwTjgl2qllXxC/nw23vJqbb2Z5WpCsRmX/obhID9lGsffxm2qucOSRrFHvqfD3QZY
Pi2n/ik6itWqqz4V+VKUttNo60q6Sv3RyC7J9KwVmK5RuJPFw8b9xraNjofJ1Zrn4Xr29822splX
Um8DNWqpuPIp3ZNtmUC4YiJuZ19avh8d0TEhWy2KZ9w3wdG6yC/eTTiYJ5/fi7dGssJFqNEQg1UH
sw839B+EJO0w/OBhex+d0Uk3Iv+ffop3y82O5SavqUSDIYichKAExG1BDEek3C110FYGLuyfxCwc
/YzPeS48MZBXcj9f9hRoTR+qadfjNnyTaElCZjHYXJbyTuHcq0sLeoJFLd5bbCUDVVv2n0aWMzKE
F4OwquyNanEE6mZ3zX5sXbZmLy3l5ufhfekByt0Vl/yWYrZzRxo48rXMK770jsmWfo/MWzJhRXfX
cfPAZcKD887xMMRBxuK8qEZb2lLx0d5UADYYIzghIM7hHCzeY9Ybb8HBA49bgmORXG12qL7zm/SE
B/drTuOVyxaoG+8B9azezdjBXYn5L+a5Z0W81i9Yn0SopXxTjjQLrDwxuUBbPrV7xgGOvBveylc8
5seOdqvchjigq/TSmrvuCUsPxPF6p6ebjhzUsRLYZmKEnOva2GEycd1md43xwKzvLRWMf1hkiqVB
Z8ROv4o7HiPM6AdlE/RSdgcJXnrDrGalYD5i1MuhEOcT1XKRC6neLo609LRsvu/xo8VZ8559ym/V
Z/XJcY0f3huudey65tK8MNEJ3/vR5niH1War8W+p98iKJeLiroL/hvMlpVBLB5A9wfWLbAgBHpPj
Y7DGhXy23LnbRZPvLNwhhqBF7r13PwkdncE1vcfn9AzmZsfMZ6vvskuFy6Vn/+gkSA0Qpl22yy4J
ygVaykX+g8lM5eB13I/77Fpv6o33En7lKbpmi+6wmTjYwkVYcoaZ3nXn3XR0Zn3mA2MQFbzxUkqf
44aujWYJhgwuzKBgveKED/SsFHjR0AVrbMmGS/DbB+RsnNsHty59fxZv01XfS2+YQ7tpWTZ3X+KY
mVVcgnbrPQGqtRXqNyYkHjAKdMlgzoGPFIt7nVwDFyA+9EWxxMYNk0PRlx0hCmpH8bDRaNRqG3JZ
lTvD3cbS7p46pnWgKGZb9AJnGwl/On6Y+ZySw4qxJF3orJHn+sGNuF7jiBu4k/JqrmB77EP0R+7Z
u0lZIEV8mRiXbJo61n/o5KKj3QdkUvmh9DQl3ecplwxzYeWD5+U+DzNOOc8bHWMj5qt2d9GYhHH8
bFfcu336l290mYQrLALV0who/DGwtF/+utt8aq0VgLeaYfzR6/3vjEJol/+4zf8nn//3KTwhJBKi
JI0gUqhzQOi/t/kM6C2+HQqridw5T+j/PoUHwAuoghJ58/9TwPh+dd42wf/7P4o+E32hZv09y/qf
JJSwFv3jLv8fH7o8H2B+ncIPdQ3StOv1dWLEW413XIypo07DZSnWQAzg5mdMRfJGuLZhcyjUeeWa
6AepGUtETNErZKiEO3WYcDQWG2gVLXclPMKcuvMRcgSoWp1TdKGKpz6gDSIUN8JkLP34NKNfJu2n
tNpTmn2KQeVYEsu5wD244e2BbFdwnu+88Dpq2K0B20cqJF8NB35T3IO4D1Y4RJEjUAakqOZuz2BZ
QxiNBEaqmcocRA9dFOOryWVfjdwJTGE6tLp1APLe+eJCTbHiThPNP8m3P8qdnUwMg83kXEbhQYHq
6+PXVsnRREAU6bny3NK/Uv/IcxK7XeOB9ESRUj/zbHrNAtQObaeL7dIcZWKWwsVMcCEOhC7Uhq64
nBtzJjxqzVs0tfZIhs/Cl11RUT5BoC5T2djBL9s0/rltq6MgpoFd6cz1UNuSGk9f9TpUtNVGj97z
HDKKrjI8KzOEbFStaybCcNRbAgp4TLvBrrXw1JcjSAWsqu2jaQcn7vd19Ak/lsaKTdWhV4J6GeX6
IiT5w0+9W5gNx8DE19lw5GA0WTJ4FVgEi3bc61ZvN1IkL3NoYFWqYVIlSaYL3jVPWfIstuVNq999
SgiSTjhVYt0u20K9ZLLHpDz1vpVQA+hVp4Ky8WKA5KVYVt/VCCxX0RucpVKp8vrOTSC9f4oVUl6w
KC9N0ztZVWJU06LBNtHIrcCgGqvOXgyfp96DcYvruZrio4S9gH2lhWjjzcHkzv8LGx9JHXJeV01Z
McmnW+a/cRUpBl7EX2WLf/L5f8oWTG4UVkuwhiDCrT+Y93/KFoQxYd4DmJCYd/wRsv+7asE4hQeC
m1KWoPOz0v25nKl/M82ZdWgQ+Z+b3/+zwc0fosSvtSm/P/LfeOKIYX4hdma9zitzIM6CQS6t9bvp
fUforkJMDxeC1yKGXhSrLUW7IKuI+XluqNFbU27ipP6cLMpuALcBZT52s3nARNCbDvP7DCDNogy1
t6YtXlML21EHpLorp2Xc7KdsTqykVGnUNytAXFSJGg3pRkOxj8UCc6KhnMhKuYI2Souh8E+W2OHK
97eRkR3SyrxXRnAycu/Yza02rLaaNt6KKvXsLKDdbZTPTda8d/NEtJa70AbH4kYTgq4Ud2RS5p4m
6ieDQv7okgGLgbYV2aiMI1s6mc3RSGGoxsGRgY0tTAQvEh2Xcjz62BjIKGbQSet0OqhRcJyIQvsT
21W5q8bdgPt5ow8FvPRhPbYsm8MtgFksV1+JL24rv/sUTJR/rW1S7IHsHlPmWLB86mrRBoUt9Lch
ze0uyXcmuzpCsgSCUBRGtsXmMenMhUFxlIbW3EnsKy+afIsBP1nswaaYI+4MbOYgmPr6VlOvPYOC
hN1qrNtDOOOc2dSSLRKOw3AxqXXC1hgTsQvY43S4sdJ7mNw0M3ML40mutjFnlORc9LeRliWZDP60
T8azPu5z6VWVNnX3HRLMbfuvwvfdjpptuf60cH+kymEOm0c+d7fhJ2QClua7fribREwE/5Zz1yvK
gzhc1Bk2hDHB77YCx7g6qmxpjA6t2C1jhlOZTkWVIYZvaSrbkkIbIBqNHgquZRGOrAY4ZWxDe39X
M0ova3GrTYQiw+HVh93Vac2PVAabpveZf9D8jPVIF75HVeBuqTnWDNGMnowgucfglKaBPjyzhWzS
mLYWdc+AvBnCVepGBTHfNMDyUwZ0oXwwvJxzNopXNU/JpYtPqFbqykNoWVcwAXcZgIrYfKml9dJK
HZho5RBrhBTgX3meucmngv/S0l4x7ue9oqUV2YLWYRjG3tikvE2byIp59VOh+zRJ1Ya2jHw8RaIl
fFg1NuJctNRjHh5MfXASZds3hAMLcVm0pfYw9GIViOm1xTcf+Yxn0Et5B7eNhHigHvS+uTe6bntt
zFtk5PhQYI4qerbWhdSSejND/x41JG3Ssnzi4bZ7U8w4vpbmqcg5pNWhvK8DGsst4yZZ3VGKqeyt
CKjJbeuGYgXzZUCCiWTuasMH9H1MuZXjweFq/bPJHKHpW+T47hjQHNACXxLbftG1pSuMl3GIV7VH
PWx6TZWPtOFcyh/I+GLG6KUkyaBE1O4U/koOWRGwOynysEpjKmlkoqcEHPEoip6HuW4tg6fqUOkN
j670BGASLfPNARI81wqTDTckAyWMnFZGgr/WVbY+5dbaRSWEMBLUOOK6Oy83MDNMhBpQLep3/ZNA
QRhJQVmD6mpxKN/o1DKCcO8K6o+8lhdiXUZrhTdMvAk6QlickXtuwGHwlkeZbYjrQftIDRjWIVps
168sLCbDKzMzMYzWgyBvNOlNlF7pKFl0+MNV5Vuovlt2hzqOk+GWMgD3GD3ec7JYGDMV8kttAgH6
PIL3VJAd27iwJ6NfTO2mAO3QZI8KCa+Jn+PkKe+I2ZFFlDF1d3CcBd76eYFrM00WaXQVsqsn7RPW
946exSnSVxOCmCa8KKD6mUoBAWB/R+6w5d+8za1P1uyqfBZ8kcXubJU9h7jXxAzpJKPXgOyGZ7zz
7twEEoVSeKC85pKEjwpLNcj3QLTLIl4aDSd28WMYkE9k+PuMQPHAjDF4buNZZrMWyXg2kydrpKmw
uHjGoQmzh1wV36HkO/GAqZMY7fBmyMFCaJqfuoS0JogWOniinsy6h+86nqIEtXHSP+CtuVLgHUNJ
eClU6ZkYxNsICO6ve5Cb5y2ELCTDmB0k6jzT+FcwrP/i7ryWG8fSbP0u5x4d8OZEnBsYAvSkRFHm
BiFLGMJ7PP18yDkVlZM9ER1921FZWUYpiSKJjb3/tda3dOmPjc//8vl/bXxoUtEV+EAqaIg/gFig
nin5wS4t8c1lvu3fBzntH/CXl04iTSeIQljk752PRv8KZhaM39ovx4r271hW2H0teszvW5//+dg1
CzfO7yc5E1E5iqyIpJewEv1ljfGloxDIb4OTozIs6snkXCHzxCRDFU/ey2/s+Je74KoeVzG52U/t
UTwbj/E1lvxicPEIaEeuJcLiZee41uPiojMC1Sd8zofDff9ials2NtVPMQeasQaNK4PfcW5Xc5/Q
O3uNcBAD5Nm040pcXNbc3xl10V8aoG9HLMA3BE1Cvb7SOuYTLUCNT0yr/JzO15H6ALZRdFkgCXw0
m/jnlnm9HsQ/81FGjlJoOY/WypE5y0vrusKjdkTg3yEs2fEhPRTvCmLBqnlHQFgVAB9ZWl0oDPyK
Abq4BE/eqoPc7VAhcG626wbTJGnMeYXm0O0ieivFYLqWF1PaK2bAR/l8vspezhdFgmOixHEF8QlL
KJ2smP5+gCUx2GN6TOFq8R6e5U10oRDpqJ/FDa1oy9PUuuQO6RG7mkRxm51JVK6Z1zVtuAkjnBZ8
PTXci79kbzwqjJrO83E6j8f21dilz4yAjIu1Y6QY6mCsDTCcKmgzl0xb+sEOpaBZxFcPxpdCBnzg
wO0aXx1icI6yZs+vKin+Zws550uH2DPbZunXQJPIpLIx9dIPhDp6nPuzXj4P8AdL2/jS8bEEWXtS
ho0GOoqj5gTSY8NEM2FvSmKfIu8ao+mPuOqAGDS0WGLwLKE02mVz35O7rvcWmWSQgORAaIYvvPGw
gK7ZtZHfdUs6R+ezNPtK51D0iAx4k/zKcOWfio475sa9w4t1f23YDPY2Y1P554UCSFdgm5g4vb4r
E2/AY/9rrKW8xh/1ipsHeuGXcAqs1h0aR/gqKVB5whsggV27ucp0UjWbm+M7jFJ5c01UD/WHXsWX
/lQ/NtP6yN33Vw76wpsUb+sPuUbxbTqndMIxCCFxy2A6E3Ce2tmLuaPd+NS8agsTFLyjy149AnRl
uaDCKcTdjxQnqohu+Tv7obCmOOW5CRriAq7oPiW2dzgwvaaFQ/T0CVGmip6Gl3m43Lu9npgrTQ/w
xseEHRvc8wUMJQpZXKE95wAX6odEoHGCYDamZo82biJGgYIZPw5CfRUXnsosp11p1rqS3pTY12db
eRw2yVrc3C/Gyx0NYBjXHdfSPfi1ayuPw/gOazR96PE0Uy2Id/l+oKdEo9ZxvozkfBme17eThOTa
5G596g7tpb7AuryCePKagIkKMQon8jUaawdK3SEdBMtlijq549vuzL25nzZAZ4J6hRa7jfwmiPaD
newXNXZYhMkYjMkHKST+rh4XF2u5MSlNTLbTQyEH8l5nZVGOKrWB0aW6gl4/NflwnrXjcNblS5kS
PAOyCsKlvwPdQVZjBT7cJfGpHmTPgBVjkSC/PcEKyz/KZwi55hem3Atz46jYkCmG8nD/yJ91RrJL
ADh2+EcsrWgfBlETx9sWM1gMfZ2NOZt7m6EGW9X6gbOH8VU/qJjIsfNyJqOx8lKQ2iVf0lIiOVL6
3AkredjW94VxENO7MXspjYbqjm1ztCUSFR3CFczR58Hy5Y6wCusLa1GA+QWQQ1UHaBW5g8ySoJ1V
AeB6jGyFvhMsJ1Y9DGNs3HAdK3thctsioEmpfEa+CFVP34nsoDDs3L3Kx8wr2pawjcqg+ea6JIdf
ftyKVRaf6PsF24NYqHS+Rl0uss1VJRdg0Pd7C2SnX2degTQXOn7LwsJIemDK7pWJU2sbQ15LjPgp
6YbYyUHgGZodcq64GhRElXJ78ynheBBfcdqUz3OxmQH6Hyyvhe3J4VR8uj/PC0t1N7Ru/izmu4ds
9LWHjG9XPaYRhaJ4C3MiDg+3gmn9y9Qha6v4B433Or8Alk5JpnAAgKe0Rx2bLxdrqzrTgbWDch/L
kykYxdS94TpKduId9wDv/y0dAatkFaffyYtx5wKipQk5Bs+mEZB3dFVKxtH4uFmSCdkorur1p3E9
rnlSSjtGHZft/Iu6So0em4grzJFxZceUY4ebt8b8CQk9VE66j/0IJ70tUoDrlexRCd99sn280OR5
G3pn6rw8MEw3Gq7KgRb5V15/2Q2h1fZrXVppwLe7veCo5hUKCch/ZCASlPKwQfpUWQ5Wk4hD/zl/
Hoi8BHAJePOO7wQTRQ3cAh407n3Qgpu9tWmyVUQl+5vQm6vlbUTB8yplwkGi/7GG5HdG8xM6ZHWJ
+cHb+CbbGjTMLHSUteHSRJIvpDoP+65D2l0xPUaF+EEcKT+Kzkc/727vmD8sHBqCU5koLyAYwpPs
wEUrA+UTyZ6R6nDVAO8znU0wacrPKmd24CE07/JOYORLN/T4ZiVBTEorRy5XKBDn4yp2+7V2RiRF
LY3y7+5FaXbKmRfQFvZEHIW32kMZNVv/Rtf0lWY3ZK+BGcVaDo8iAr2gAOGgbUDANIXP1ZHe7jwp
5/lDCiBWu6XghceU6wHIyjQfkkN9BZzHRYTYPQ0B4ckq5YGAjXbuGAa/Cf7bo7qqTH9qPCvd1ERm
54OivM7CIY9fBhhxo8suX13VXOfcywSv586mB0O8k61NyV2m44TqjdVjQmnQtklwsjk4ZDvu9WQT
oELwpx2hwcfpFdQaKy5eAu4TCKp0+ewK2R8m+DVqxOz7iekbnr+ve4M15AbDOAlo0GAHEbIWEmmn
SbU8Ws26DHl2VjWvurFV4/1U+F27UrSg77ZyioL0JNHFmB417RgJbltzLz4N+wSZbTjduCaMfVWt
xHAnSmv5WoO7OFjMjM45R6+PlMNsvNJw3iAUV354isarWD1RM1YWa4X4gX7UhzUZoujx9nRbP3PA
JkKGeCe/VDv9vrrPdocwQLLFnfWV9tNzoa5HeiBwXage4+R6cEXu+y8wFwrjqnbQnQ8awOysXev6
6GnZ6Ub2v/2Qce5jdswI5N0v9O1JIQZRJufhV175EBj1GItCv1W1H+mqLVfsYxV+9MJBpdhJdfQC
o6rPUAO0LJN8rMXD1nzhRuuJdInLNNMnW9ojLrnoLD4b072LjvbecMGxiVQ34ZZeVtwIgZbtsPdS
x9YF/VkNIvtnsu/O3cEOBNft1GyYL/jGo3XMrhJobTt+Ll0EPo/dBn68KfZMdZEnwcgmXP6ZM10g
pQ8XmegLNHXdfu/WYCqC9mBthI26yh+Mnzn3oKEkIgmoQFF9JaeoKuDfm97jpgENhTdXU+AfPaS+
5U0j3sIT2WT1Ve0vRYLtkW2aS9OQQT/w04SJJoS6bOfmSmKEPwGxR1P8+jn/sO+SuCepeE5KSp/Y
Np8nVhm1WRvRHjK4e+f2N49PhCukEM4jds3cv6drE8cIKoWyC+s1lwL3wYiqdX2r5dtBZh/eBoPp
9xkXy4YGtzrAeD9ED5FMTfAKwtBk4TwfuUVA76J5XPXsjBxVN9HC+Cakz8C9FXbc3U4mOsRLrmXu
eG2kk8i2BuQJZfama9H+4d0p4A39VP/pMoKjD5l0iPhOCVYxZFjMjkr2XEp4ZNYgkdIvU9jPFPsK
PhWCt355e6Sqo4SHFEA4+m/RQ2rdYfhPd1O9L6gTiELD08Sg6P0I2X52+OZQjnxDPbEnL557dhON
Y2CHZlzDmM7uL8f6JO1k9rM9BX1UEE/peQJLhKptY6ciLMOAt0QWwRyP/cIVYjfbsjYcUPx10euc
OHS0SxFU2HHWzUZV/EHdj7w9HPiZP+ZTzHGKFvpwj9W9VT3QZp8G/ha7XbbR/YojhwjNbg5knsl4
yUfyC9/AS0pbMWQAoBgT/j8hwKlgUC3zkt88IbD0dfmpihtGRDWDFoY2v6JbL/Ox/owEdjX1ioNL
Z6tvuLUxwnzyqRl183a0m87z0jN9YwKOLw2Ax3LIMCFxELfUH/RDskezx7NGPUPIiQMwmvB6O0Zv
+VP6WH/TxfCGZ+p837AZDJpHfasGG2ZaCmHSG1gjh0ZMElBw+bg/jWt9u7l7E9PtYNzXNF23/lO2
UreOhJuMEMZH7CZ7PApkmV6SDRtEKdoUkS0/99+TteIWdwfbfJuuKY6+vY5AP+xvuh/kMALK5XdB
fSyJPB6zY7Kp/fsmWzGcc1RsHMVq9M3gRp8GY9sz6wMm529P2yT2ExbgGzduGLRX1rHG/c+d1mCt
pRnEUsE6EOcxlX8RMEJz+lOm+qfP/3tao6Ooywjsqk6K/TfZ3aD3VlSYxlARoCHIL7Dlv3Qq/R8U
PcuQM7h24UUv06G/dKql91ZRRbJQkkQ9zb+J6FD+JD7/+aP/qVPRUFRmjN0DOeLtBybUa6g6pNj1
pxXl9Rw3hNPn5GGO5I+SqW+dDuOmLsIHMlW2XKMhGcSj1ZCVk42sYGTMDXtacCvpo1MA+055+S52
jD7j2OLYbMGf0BYgbyixqCsw7KSlg65RY8PrGlxPxFJtoV+2gbrpW0PmgY4gggrmRqerUpQGuyoB
WTZF0+8mpjkm7YRU4eVDf6mpxlN11giq8nQqPGq1f+2E8aE1c4C/BmYuivLAWCM+h0V7koGamrdm
bU7hAzhispgKV5p1UeSSHpFp1TMKpb1PybGw3tcJnX4g/Uz232q8M5e+P3r/BmszKq8De4Cy46Z6
44Cklx/jjBEfTNx41+gRZK9lhs8RnYIm3YLKFPsjXYNS2xxEflCkdSYnLVZqJy5Iq5pT+wj7zh+W
zkLuHkN238lLn4HcfKt0G4Z0HE4mjzqzvErofJ0eRNWK1im9iGaDuhbeGOTHwneidt/6fUr4irhU
9ZFlSK3GD5N24Pe8XMBbb2NKW5cpOxoaZBlBtZKjjXpfXHTG1szCc2lGx3mydv+56wKTTBU9GFAO
jHeA8P9iimv+L1PcPz//r3XB+Ac9fYZCvO7PVgPzH5JuGaK59E8x5pUZr/69LMDDkFQDZZK5smQw
Wf17WfgVDUBpZxVbZO9/Z4jLxPifZ7i/P/JlRfx9hmuU3Vi3lcpUJBWvkIu5gGpmYHhTB3peFmsa
m7hY4rZvQRxLH3Q1xzhGD8cwHHT90Bcac7uMdGIUccNJAK6oAnEsXebdKm/ECnCn4nX5TDtIGmjW
yyihImT41yWoaJ30aqrR2crFqyGE52YSDpOi0ffJQRGibSUpQRQbG72AmCD3CqZhaXXD9mups6st
wOBZ8gQDoFhG7EqP2486q/aqbDA6BWB7S57rlpbtqf3sQgh+t9qp4MZU/R2c8Eeof3SItGpUr9si
d6qGQ7ZuuVp48yLN2sKqmJSKUDVWwVjGaUzniBHO4H2lryRT93HF6EaU86/RlL51oz5F9GJGCMlS
zBUWZ62fDD4FwFTszF6nti0TSPaE862mNvkWjkvYChknO8WIe24x5B9hpYGo1CgsjbG7KAUTW1Fj
hyiZyYdQC6lfkt+bKsFVmIDGzNBCyPkl7a4Zqnc8VFuFSXuld/ucanu13Tbm+7186LUCIGKysgCz
pwMJ7OKzvaW7yEi/hXu2L1CMtUmH8CB4tQWNNsX4CDlt1gU/bh6rZHLvEQiEZvZVfDcLRb9VPxRt
AKzRLsE9kKF9eDDztzHPqLMhQ6ek8ba/DzB1qbhriHaqQrpJK2ThiEfHmZUTf2SMTIAhFNxHamnr
lEMuwOAKn1Guo4xx7JIjxcl6E6KpeGlidWsMeetGhYkUcDsrlChuMB3lJgbSvrmWEQNnMixM8orb
Y5uOm8rCkJzRdJwrOCweKsb9cRE9JlbyPlMKPiojk9UaQj4qQZmlp6lcQG16GWKgyG21T9YpkF+t
QDHN5nugABrBZPKSc4PqRI57NRooUL82+TJbML4luv+sH1tr9Kkt42aYBLMVeVPD2wCSXS1kryHH
hDblLXjXv/6jF1ooPICHJIA+Ck0Wv37Uz/H/Qn9w39v3/28KOrxn3//v/8iGLqJs/e4TWiSnPz7/
r4UWuYxQE0iz/3b1sJr+ZRNailHBnKHRYW8EiMYa+NdCiySmiSh3VKLq7Bfk3xZaEGmmYqp8EG7R
En36dxZaifX5n1fa3x66If7RjIqOP/aGknZkJw5Cux4OyrzVIGGxK7rZnSPp6/B2FJN99TqSj7uI
sYvpwAqKbGvEnG4gtMei32ya/hMry+TXpEU3EeZjhgL0QMF4cYrAtBzMJL18KKhGF92ew7C64U/A
Hi8CUNnRoT/pV6giyEtARAB9Zwd9Ex+ii8GEm05LHCdpEsi+7Os+Qx/GP29vjGK34Ke3d3EVt9dE
v5q6LZtbI3+b03csO/OXTOf5L4HkFX8lyZ9a8MfTnK90ioGf50eOXuW4ojNnl7eeXF3JAHPew/cI
w+G+Zl6qzwx0HkdC3yLZGv5QiGg2eJW5YyYVdZ6M3cGxTB7gS9UpZB1Ne1oI245qOQUPcrJnOMvg
2IP8teTkAzf1Skz9/np/Ffnk+osYLzZS7jJodQBMcFf1SDIqs1sCOqRXrtmilbty5OCgYsZ9pYmQ
XBZafUSKAXczO2anu44uJ0WxpFfkpTd27XDWEh9fM+SINj2Nt8dq/K5KKL4rcXZxXivW9Y4ux+A6
cVXrws0mgzUMT6gYGRmXK2J6Nm9mu5ZXgDJVFf7H6ODEj/AkPg9L6gkfQvfBsKYCOksQy4DSi4XU
5jQPMJ2kk/alffHUzyBAG1v/QRvUoLJsMshE/HjAwpMLNSFHecNWefghegT2P/NuBcWIjJB3DK8J
6Hr3HS91AAcXjYP0J3E4M/Pu685wi6u1EFTAbV4b08HiM1b7MQB9t+GGvyIl56c+VCi/t82d5kHL
C8Q1zKb19BU9LwRazGpYEHpe7QCzLvxdojMEhoH8btsg9WkJDkabkfqKRd+JPQbj3mwzQSOW1vhI
wBGpjX2+0/DUmc5E+sRjkhAb/BjasfFI7h179/YgrRICXP0uvFM/473dTxZva+Ozuc5Yhd6lVb8r
DvJVfK+/PrrZXiTQDVfdHUWFnCwxbJ9uGwxc2lO5mR6JooOpWdGEedMDI96k3Xr+TK988/FTnfe/
tNLiB2nAgjBDo8DgSuaxIkhfexEHI2tT40U5i4wnhkflkbtYx8wis/PPFtlTg9GAQuHp3mSsbuHy
X5idRC9jEl3aQuyV0ZUMcyMH04N4SOJD/zp/ibXDFOb2zG+UGo6n6UHhVYsuEQ2HGO53fLzhKjwB
p82hZUEJ3sI4bm3rwvuEk0K0Fy6cp+5Ik9XH5JH9e9m/vDBGsq+KvTj8NUReazc9yAfGQ4rKvuw5
GVfQjCICTBUcHc2z2G1kDon9fBie7gqCw63b5TesOJWvEgisTkoBzNfJX6FcUQ8njL5unJWJi5EB
WrTXpoOaOClBKcJQkF7KFQzBiCIEgXAZ1+CuZKkgLnQ7qzc/0ldV67XKmdAOo1nlmqlsYKDGxFi5
3CFcoWVvrc5rCFzc1wLhwWE78tnSx7zNH7WPW+RU8mWvcOFE4g4LTj4fIiOIr7AUP/SP9juDZdQ5
DQfa/PWGadvVjsm6xUoApmyHKkHmY0POBTEhW6RpgwT186AcTe+rGHdDgvrgUKs7D079JLvDOQZ3
2chgGR8gq5Nn3H4p9tbduufzFUbjluf56+t6vW4He/tFPnN7vjvn7cv2fAY/xIR2sIMtBlHuAVd6
EWyxW3Egvw9+19Gww1YINXZeApR4oOUjEBHXWk0ICBMbpJt9/5hOWIuqpSoDJHYhBAxP8UUTcTGP
xoPJgdFWSUUmft44ykFHjQTUsR2JDc4XFnIRReiByb4Xv9ef8LvAp/XxSmQ5IeY/UYhZe9XkDjDu
Oi+aT1CSsWUYN6/Frome5YLP45eENuLhZFCc5KJuFjBaeohO/c54Ga4JAE0/9FVGlOAmwydxfH9b
tD3ZwcegWT4LuGUztvKLdC06wNqbgDyk/hDPntVueutJ44hPTpKlauZFY2GeIcjNaJA8TmAZ5kXq
g/twHqXtmfUSycjBF8fo1jHV9wVH3B+Lx0eAHptlpjaRppk2U/ELCsQf5gvDQXEJY7nFkUldYKDZ
MU6MDT+6uzBHZWfeP0p75gYQ6mlMqB7Z7z/PRGO/2z1jwbf6iaQNXnY7plUyswXXwrKAQLrOh8tw
Z0Tr0GVVDpcIB5e1DFkfs37FuFE24fjijoSJFmucDjaCTDmUEhCZJQjlWe7564t55gHYsZitF+YG
pw5lbVpbjmEZU47btshds8YCstzWmAhQnGry91JXKtsk6bOVScmr8fXBB8tX81v/xkJ4PxUAs7fF
7LfJiv+CizfEnAWI8og4BaNAT1GJRq9mly479KvwLLxxZfe3HVqKNQWxRXtqtxeHy+2dFuqnis6h
u85Ux65Pb2/7xv4QvbvbyHvkGuVZqLdKt4rzd9IRpHbdPtqn3LhhVLS6y9GQeCG5rzvvpbfhLATU
pLyNNEwIkKpsEk4Gsq+JYHlsXosEXDm5uDyAXPWJvVqzOVasq8fh2F/HzFU/hdE7ZesYj8hr+X5j
7chPxCuBspg4VxfB/fYN0o+kKGTF27eAbeOqeWhhrxgm4ceOQO2wdywmD+oCbFtUvV34af0Q7jI5
JV0r1Um4S+QextjwU8eUwGEyttMIwRhVx+/mc9W795vLoUFAizy0p6RbnpdMypEhy/p8k/Yib86c
VnQuGWgkTmo6/BEPGYLYC+c6AYcLOdkUXoSjDpv51/2TSCL/nrenOjAIC3+pCwmHNfS568+A5DGs
fBSGh3+TnclAq7CPGs4p/nuh2lEDgUb+ykQqzFc9T+YXitQEIIVMy5d2uCHYFG7KV+DpmClpgV6L
z0fA74MNIdyZF74WpPpd9zofpqOyF4/kXJVzuiNSAemhJBoH9wyzknRJCVDLhPV+qd3mI8mM6ZPA
xycTsmKXrvVjdKh2QCrX4VF9yd/DT4Zrxk/8lX6lTOtQLXguuSkgRPJWGt0w8jxYNPxbA7NDDMx6
z0HuAgqkBWzOnsUzGoAkNh+Ngomf3nKYoU27g/GjOLxWquzyi0/niwz86ck1X0ZvXtjyza7avZow
8YudtTfONoTEa+Uae8mnAYHij24FJeVznoICdNynuL5xlOZ0/zOe27t7mo4oubWt3ZfqjMe6dPRw
BSERc+edBmaOsAG4mm8JF+axqVwNOGUANtGV/BN0lE26Ux87y+64k+JFWg91MH3ivMAakFyz3Y0K
I+gBdH4FPMHamVcT94WL3MwDZbfBzan1semexaN0Vt7woCoVXcar2KElgm6O3UiniGUPnX1SUVFT
+9l4UvENEQreh8CUATi26uo2ufkrf3FFQUVX3A9aJ3f7CtnnIpLafjBpjsXAus6CciU/aVu8Dpgy
sg3Qxk1+zI/V4N1IL6Qulg5+X0c6B/i9ITnV/p4eKcbJUDEGlTfUavhWnnHmM3Gk3hlO5LtxZo6Q
7gH0f/QU/VX2Stvmqw82fA6MNiiN1Apl3hG5GK4LbEBc28CT3JbbxW35NUb2UQuMbfuI6Bhkm+zc
PWVv6VvzfX8snuK36Hh765+5tm+2QUiePTRp2r1xMB6QFxcd8tdFdPNFzvxLF8J8GB+mY7sh/MvS
SanOW8p+xC1eliq1o+axE1ZXypuyN56Q0Luby5OoCucwoGlcehunNUQgajaf+FTcMbPfrHh/jDjD
7ZPIqebpWWURx2L4kxFQqgNRWPE61h4LzOiAzeFk8Wbty8kb2LTu4rUOpOtDfCw+1aUwqVuP6l7j
OLgGtRet4LRfqIPgxRY9HrpyYGuzvSWuqbg4f3C1yBwMEOlcVEsKHjBvxFtadWBZCA8DJYg4pbb9
YVM/NF+3J50VgEQn+FUY7s8sCaZ6ojiGm42DkDh7WnUqQTDen6La6eRTmj0Na3ThpL024RprtQEu
0WIFxt/wFE3M9kix2qjU3Zd4abkWmfG/TqGfKVwCyNzZqjppVzg/dBx/KfJ+utQz/K72HPFIb+E6
rF7lG/Yl42GYtgaQBHiX6frGfsHPoCJsdUhmS1Sdy5dKGgqQyclTBAOG0rUWBiJGpA4FcqfixILi
uJlW4SM00YPm3y7CHpfFam4+6DqglB7kRgBbUZjAqNq14RJ0ZwymfzKDCj+1n9fw5T18sdBA8FPw
RDRr0g5rxakPLFIDBKkHbC5J4RubO51RPFsWzBBMozFJc9ImvASe4N8fUp7NJCAlNl6zk3Y7N9Za
dCMpMMJDbb9ToeRoa1aw6rKxktFGyMXH1essK/byTQR/aeHIt7rb25+xj3vMJmqT0TYxuaHlhy9p
7+syBFhUh+AuHPh/rL08BlicxWUJkwueiiE1c3lq16Grq266J2CeHyJuZ4i4eFKgeCh27S473W7Z
c/CQOBGDFgnZlbJhIjaNFrue1uKO73dq1piB2AHxxPiJp25rX92yL52pSloTb+dqa4klLxRDO/1G
Wiolp94aBwpiQs4RBarMOcbeEyKs08/I9QZQqs/o6nhWBJRqvL/SJo5oZ0a4dWkzVJuX+/1Rxl+z
lrQeMRwsppnmLOZa8wkhy6rZThz6vFvJ4I42bHliTkcmFkpyA1tmDzQ3cqqqWWltaR2j2TClO6GI
crfa4ATgNTf82fE4o7jMB2ABvL6XD/dAX1GBd1VYzoPFiPLQP5TKPs+fBKTr83/06M4SFUthHibi
L1f/hUaCnPlPo7s/P//v0R0QIVEXxQVL9AvA+PfozkBSZT7H72T/jN80EkZ3ogpqXFI0BnfSoqr+
pZHQo6tTr8tf/50Z/LdGd+gq/zy5+/2RG39O7gplikwBAEA4Y8vAgmOaA7dkOMhsBtVpL+QA41TJ
HfEpTuL0UepwDKwa8cQMSbKWw0uWaZ9Tk10Kg3jzKMZwZScud6Xn6C8hHKDOeYlmYrC0sgd5EA6J
oXE3loZAwIzR5X0QmcM+Kg0/1l9lTiwghgNpYqvbptAqiI1xAjLNrVJkZ0EB4BgzVhFfo8649mX+
NrAo3JQe3J7kTXG9ktS7Z9ZMUuhZEPr+IsQs8oMbJz8CDIsYwZP2XxfNajUrMoEZwC1C8iC1kp0A
3C01Rj9seFpZeO7q7qPkEB3m7mjt23LC3nnjGg2NeBu1WLbFNt5FkuGZWriqLHPVAhGeb5+VGnuR
nO01UaPutvK7RCdqXMM2a+zpBoM69vPirC/JuDuuEkGlIScJmhm3cdU1no6trgbMm7Tmvg/Hb2tA
vpY0DJ49gkMrCW5+h1ldtKsiq0jtCW6FA8IEbJfgoByhRifRUzHQZjkm5zZX3if8j/Wto8qq/NJ6
GQbh+C6r5S41wY8ggbmlrrhzikeFgZGYgsnBYSYrzGnwLwkzq13G8qpmO/iUdb2hAWvq8e9N+0FD
9elnplvjeLG69qk2u33cY9YjAW9hp7l1xlrL/Bh3uby5YVjXEsjpU+hVbUX3HFDaHCFCuBQIY8Wc
rzOdiUjPWZ5cT0grVg2QshWg2cDaq9p8lzN6aSqKh8bPOwG71mLypfZHQSyF093I4NTE1YbA6lUH
mAe6LhBT0SEKZd/k5tHKCNHlBxXabpp/RDypigg/p/wS2VS2d8iiOpjr9uZEEnOlmPmxToGOrCeB
Rklc3yevalU+5vOd3vG3EDphauXrezfmblwM7z3VlhlNOVG/V6iWKBlKjPlnEqmngf4pleaJsANC
Mi9jxg+CrE7TMEqtAfWaLdtCvH3Tfu4/R4KYg1XQHSz5YfpqzPfjfUovt2k3pI+i7OlZQYQ82ZgJ
vG2LEFvyZXSkDrqtCZxYrA4jfkQ1E1y1fMzmrxarXoJQPrMv6wGiJhQk92QmxY4BeWycJAhIZhP/
NONwmXXzeYyYrKfZRL268jXqgPPNVN8SydkREuVVTLUz8flrq8LA67iT5yldjvK8aeOAsPLKHG/B
PQGtU+Vux0lnpObJhM2UUOpcg2/PBnaTzashJOcBv2hbjK8a7+EpoeBjejfxL2rmiY5f+86IrwLb
xGGmPGaMSCsL83AlbtVmfoXncBnKfBcP5iGx9ItYUA7UWe+UMCEkRNpnKMduGWfO2IqMs8YHWIHQ
6cnvy4YXS/KxwS/Ox4ib8HAraZuH9HG1/dtS6CHqMAj0SxGpF/63l7FrUbHl3XSODUxgdCPZVdJX
jmf3LjE1NmAKgFgQ+vtxXHJ5sdk5c3TKhtN0Nw//0TdUcMOLW2i5j+n/8ob6J+140cL++Py/b6jE
woCg/vedcblr/nZD1S2ivXiRRH4T/6cWZmFcWjxMwAexFvx+Q6W5WNMxHKjgIfjK/5YWhir3z3fU
3x+6icr3u+tglrI7LiCiBphfOfFyqt1k7xJ6MofpO9EqEjAbRI2bxCBMWQsXoHAnxKwxdxiUn9jU
0fq19H8la8YoJ6BeDDZIM2NYPSCOydq5hrTb0sHp5ZQZFPvZTdayHHC95s6teqxJu0T7XNxlaChC
uCtepNW4lb9FZSvNBMSe886fOJvsyuJ4l+1O3M8vRf4jkULj/YzbeY/jHNYEfvHCvjHjhXvbjJgl
rT2qvfGYXpN15xFh91XwIZfwvIQ+zXUprbr2lOn0PcwY542dEV/1+RMnZskZneDas/hMQRq4nmVa
3wR3flrNZUK0iHvDUYe2Phwz8h27aktpbKB7JpofPCiiBsSdLHd+XAqeMYuH6wlxJPLVdxBL4bcw
vAjGQr4LyvTduMzs+uVHRaBI1pdO8yvwnmoLbk8/MHrV35omYvy8r9XRrWXJHZ66zZWTL9M4ZoXL
uFB7VHVHRq2iqgGtJunsPrcNgRvjLlNWdet0/kxPGWz/eaOiaHE/7eqrLnhz3/iDxQBDuyQQtCQb
WP9+ejCfrvLeQid6Nk9oA0BEPyLDJ2xEBmvEJ49haXVH5rK4HwFsJEhkaMT3xEDOri2MeDZAtvVs
BEaQBjRXBvkXuedyKa/wKdfcdAySMQuvMOC+mxs4f5fqUBEkQlDzdJIC+MndZcpA+Npr/ALK12jL
cGOHfcNQ+Gxsq026lXbNIXtIH7rr/aK8aJ+MXW/tB5pZ5oVYW5OnfD145Tp9oKZvnZ+QWMlnQTD2
yvAIKNahKfW/uDuP5baxtV3fyxn/2IUcBmdCAsyZIilpglJEzhlXfx64T5fd3rv2Xz3tsttuSSZF
keBa33qjgbKg0k/jVh8m+pIQ3IO1p0Z6STlrVznDMwEA5rFRiOiaPZrn9Dv9Bnd4TZ6tN+GN4/5U
GNlCPpCjcOqpoSNPPg6dDGgenBY1DQt0ZRPLonFK3WsZHb5z7QGUI9+krXFJt8JXxBVF7Xw5J9AB
4bH1TXsv4SqTrchwCgIPMKdzFR+6DjhpXW+Txubp6G4WbXiDxeeIi3YM2U5xWOhvw6uyxSVjJwf5
XLKvTYphjcQsG8lJpc8yXIWvw4W3sakuQpZ8wPtyoTyRE7X8pusYWB//o/sdreRbfq2+sj3DCe/f
J4IEY9mOsEdmS+uDahPegrVvEz1QnmjcSJsrKRq7VnUsLrzgFtrAq/knrgOf1YT0tuAwYce4RKgP
2QgHrJeUuGQrehboucUMei3O2k7WZ4v4M7kgvZsSGHVpSfpnT9PPa9piCeNyvDQaJtYqwXZBM846
IoCwd3I0MoX2Pug7haa/WXCrnidOF4+ea5crb48dC7n3lDB+r9pnjggpldaUB9jwW3OAyBiOhi6t
OllATJPN8G3Nilm7C/lScIFSWhfLFn51UWygla2VLJxKkkH35bEgoZPui9q1M3krIjVGkG1ncId3
IpPrVf/O28ZgmkiYfrki52k09xyQqJJkvuI5XMSnlqP1Xdr5zRa4/z68AOxi0lpT2TpeAMdWDWa9
0G6JTIscLGvhrF/VxNFJOFxs88U4TFU4kD5ECcIzqkt6ZO7aWb9KS2pt53INhEBlCd7ObvadEJ9W
XekFXSb2mzc/mNYeRZlq92fNyVcEhTvBD+6XRMZk6S8m+jc+RtgneEs+AMbwV/ZGS4jIemCNM/f4
xITZJnux2l0t05nozcEd+v0UlabuiawPzwQJAZUwuoRUi80p9s5XwiFP1mB84icdtDR8OGF+JThB
c/ij5arSAycLSGGZA58aqR2S5UO5Mg8QDocyWmpvJNo1SDGUfcIMBXnT7Cg7aZMrJW1dDucA61BA
kdnARtlaOLeOuCh2jrJpv90jKOdOWSbU5krLfuOt601/Ho7AspzWAvocvTURRMYrbrlwoAJu1jzr
cKM3EEP1SlXGM/ap+nW8UShHQgd0JQgRfRbdo3lMigBUdiXhajTkIHt7H7/UbiGbs/xVf5T78Bwc
ZQKmth5wJskRs4qX5mE+G8NMXeLPmVvr5uEe+PqCV2q+eYlnU0zjjSHNRhRw8VEYAAsSjXhRLiVF
p/a4+DJ3cPmsy8jjT+kW+Mra4Hx5Sw8pBeAhUJe8aHbFOj5MT4GyMY/mlQF11m6qBfAosgBlr+zH
80QfeDvhpu2bRWVPXirrVTsPz1xJCLleu+fwrpyt/aguoIUw64B570mpXufDVKbT49IoneFD8uf+
W3xvHeJ2rsZZo/Ykj2ezHD8xaCpvg4zrtd/WD8uYabkT6PNJ1kWMrukMEBG8396t+HnUUDLwmmsS
KgbhUFcQj3OVa5TrXrgIF27sNbYrLYQLt+Vv7spdy8oVhIv7YAbnW7XyrfZfAsb+bVfVKHIo6TPP
qbbkH/fNqS+vZrvm33HXXOSUZGVzl+9ABdSqVY98Ofpqt+4puvVbxVxwb+bLH983IfznMHibCVTj
Pu3pO4LQTl9VqSHmzMmSA/AO5Yh+WMeLjWpk+tMjciw8ueHS9VZBc8z2grbnK/Be2Mqi7EIMIf7W
bDd1MqHAJugQWtK/AsV5G977LiTZDwAvm+utoxs7j8WAQJJiafabEfWJSLzre7ut3z2HM+0MWzIl
RVeyW3kfT+1i1IjO4Y9m1aE6QDtK3qGqjtYcvP34gTLARjcydW3NUyy9vS0tOkdHatTaUyE6MqN0
IRkL8vxr4MNkLWsrl8IwzmNLc8tYccROCjjXXTN74D9zMTwVAHybbFEdRVueFYuMS3fbHwJOGS/J
yfpGxfhpbHpMb/Okdnxy1i/qSbkML8EcO62J/GrLsVpYcmXjcIz9I3at6qV5od0A9JPs0vW0SYaX
Yq1tqJZMrCUtSmCH/ZxcJhDJ2iRkB4+YvMZPr4cOT1R0i9GRWHd9HiZHaSIgRkSPDhNBRMrzgMkG
IWrb+04LN66uBeNcakuWQZsyKoNiHraKeSps3TVf7GFfSGwEj4VO5l/N3X7JVSlcuChS5F4t+MOO
fV9b/rjo+dIY7yMs1cKFz3HdckzmUlyGzYE74Srst9w7f3cNmgHvUwhXOVnZMyaOempdRgpwrGwh
JZ8IKHsWUrTmAymbdvKJSzEf5zjp4V0raTas6QgR7Z4ZEXkouVTuUgn2CN3RDSz6YiZSVDDrVgVu
wnwWL7FtRra6YlmT9AU75LDGjjLiQB5sQ1/4Uwox/WSMoIsSQxVoljhXbh2pNjZJluUtaGbye0Y3
1JzW3PiVZbE6GeTCgkgr5Z2yXXfWXFFOec/GPXXawx9qksI76MS/MmAvzLPCsMDmRMOxOJNde1RJ
TJpn1/BmndT38sviLUVTH5L6Vdivh4nFgjYZiTUlFik+a9qhsV5aSHoBQ6MHZb8AHeN80kh4tBfG
S43MiMn9HXORFBxUlfcvT8g9/AJT542HG+JN3yZX74jV9ZNrwIfgR6pTh/a3eyDUG9WtQ0ZBya4T
rzxvCwNwN5b4vOwY03Zg64foAY7d5ZCceHmUoyGSDL1mM6d7qTkqd0jpEtsBqLXodMQGNo71bQ0O
LjW/OBxiisImOGNOxFUzCWSQpbyjXklnkDADERnspTXvRWkeRnaQwyita2HZ4quN9viTI+zgWQmS
Yhfm4ozkO6uxZtjKaeynLeYsfPIqG0/6Xt4MoCXfCu8MbysiEqzsENJGcGTDZnqPn5XQqYelXMNL
HUx8ZC/iK0ISmkx0beHTtcDD7bcVbH20KmWssA44PqEdqrxuiTc0SZ5ZguIl5sJrFwlJPd2GV2Cw
pudC1jdjR/nKt8YeBKVLpC0vRrTQscPVmyRxGsIjIVDcy1YRVpG3c4mjjUrkIsYjH89Dx3HmakjP
cf7eHNvnLt0O2PdIf7JL4rRQYEGnsdiShPDsbiFCeGUy+4cB63WyhsmreMOFHyvb7Fr3nB6vwrA0
2SxEu2OZrsmyuOevdJr0X4K3Bjk0LxS8uxi0qW/0fTis9q6pR5/CaXQBtJKLmSO+8lPnui3Ll3Jg
JmUEZ3j3WIbdHErCOzEaayMUEyqw7u66W/Usn1GSFodQO9Udhj9Oj4TQm062agyCo6awdK/f8czJ
Bw7WC2mdQ70gDsUAjEkulPBIOx5cN53bxKZIa4K8IIhY5Z5vOHWp8JmRDMQbYNKYZVvxHw7faBJA
iUY/gvkjHee/Jv+IoDD/LmX+y+1/gW9UmdgfWZR0XfwhWP6J31DUIKJK1qU/Qg9/1TIbFsmLIqlB
pk7G61/wG8MUJ5PLnzUOfwe/UbX/LGX+86H/6KD4Fb4xBlkscz+BgrD9uWTr82jbvYp00pApduWQ
1VBAqLPwP5tvqhMHS/MrNZZkg30IIdqDuf4l31DK9GTv8K+NFSGhV9AdMkXmBeK1m/dA9Fxt+iNo
Rs3lu2W9QoD4lTn6jSUJJmHAV73hSr3fP89nrtbZZpMgkoayTGxy/6TZSJMB2t/qkp4iYkhIS5gi
hA7mtwVe5H+iAC7evD2SIPFlPLd8jeWK5BfBULaUOKLRJGQChhKv1MI80fmYONo22QDcAIHbHGGW
6XuK8XtGfeTNtaOvScNK46Q9dapSK3+tyIc+h/Y0EUnbJ0pXFwhCbR0oYxEz4KwJheSumkV+F84+
mojumbMU3jnG/9xhZkVASXo0hYhEubyH7/onoSHh7Es9edKWHAqRvFiEUOOh1mZg2ba2l9ACMKHr
tujf5c8sevE+ekbZvXQrqemrPtMfPfGQLdjpl8RmBGsRPzD9qE8orMQXJLkKT/1pyuWel+/IcFf8
8BwUL9meWL5NbGsrMK75Oz2Es+kXnbb2OFs/8YI6PT52ELkdAbyElV3rKaOfUWPFxOpywJsm3q9o
Dx/Ny4NplnQDNN6HdSMRPiK9Edu2HK5w30t95T3r1AniKpxdySp7IPTrl+2Bfa1BWjTxt8JGoMsB
J3qzNjYeaiHhGgjHnMrHcV6t+3u3M8w5NDdm7OjkCObc2Ajfsl0funW4upH1RqENP6pjvA1P3o/F
PCdH7SXcthd1Zy6oGwIv2crbYSWuSHC8BYtuReYj6j5vQVDM8I54lb9huJJoTuYEGNSKszz++5xr
sNykDuddd7Z7ORxw3q6u3+ezLTK6MlZMyX+YLxchZaAMJcgn2nNmI7Ryt16xdi0UFM70GVS9tjnD
3HIQvrOTKUAf8czfdZBEXPk8/zEQyDwOp4rJaHCgDNoF/YMIM/tFv0ju+e65RNBtlrMMsc8OS7N7
oJuSTCM7so21D88GJ3OoHtpaOdECvtcPDF4VO2pzSqpt8U6azjqhm0P5ZL1/4V3JRsB8wovg/bOD
3hTWV0BwTTFF+JP/xbki/fty//vtfy73mk7Gm2XqojlVEIKG/7LcA7oTtyepLMN/8QgS9KbCG4im
BXnOGsytfvLf8OgmrLmoTlm3EAd/J7Fb1qH2fw96++Wx40v8K1yfSJkVxm1O58yKaPqCZVQggZFO
QIvUigdcVEqWVMrHQmLLwqF8gmjm2IZXIl7l9drzFkRp4YdKKryp80o8it7ZerZKO0EyRIGypOxG
YcPlWg7Qa29VxkFjXNmR4IjRyhwci/efTt4Fn/CqheVusvqSljYCbkwr0qasaIZd9TV0grdHCy6F
O0mZ4zIJ+Zao9/x9rDmRwdFnbTXLpLd95jRLRxCGpIsHaREyVu49aa3zcETlPIwgrFkM0y1j/dV3
3uziTWsvApzBQNECZ634i6YDoKTwFhk79awIsQkReiGqSz6JL502uR3czy8QNjoNVTIY+I6TEWTO
nyAS0+9sOtqXUxHd9Bs2W6BQRUdqWxiv8iPplYsqzoY8XWJ/WXPsXrvL8ITKD3V1/IQRbjE1zGBV
XhJgYjM9o5+b1m1anyWRIz01sv37yJE+/FGa+x5SNfsYWcXfhdl7NXuCPbeZ9TBd0HHE8ZMDqI2o
GnAOYyUwxXTAJ5oKaFya6XPV8ec8x7Ap6lxbZBeWJfHufrvf3qpgfy3sALHeYkRGlc7dTxYqYfrB
fR5YAkqKCdziUDanoqUEX4JOH21Oofzw0a1+eF/0OLFMIUrjGz+pyuzCfkQXB88hkmEJl/qTdkkf
WWjzxCJR1Q4Sx/hoqZyXpfRG+ik5Z1tF24COu09TvNbETtP07K26bnYJj3woT27LmYBcle+jKgf2
IB6iUp/GcNqSyCifgn9mPZEQKHBTSi7sPrMth0PgLX1oF2//A95dw4/HF1fb6Y0TP8iY2vNIA+00
zpBo2O3W+8rfycyC3q1nEvCTN+MjZPiULIb2BBnn+BpW5YPQq7X6Ur+bhPD0oNIvAD0EJGfhKfiK
bsFeP+UP/ZNHjzpXucSP8D1+dC/s/LRwAL9uaUa+dyfpNUWk2Mw8LnVSl+BE8NBfQd0+ECmSDGy7
jAiYqLbk8pIEisBrWwJr8UhIRTIcEBD5Exb206yWwj0mtKN0TNyPNlCI/968gP0BKWt4fxkVlH33
knVMHt3LQHyZdtHXvA+i7MXHK8ZAo+7mabhOSuouK1QxHgiz/qlduLLb94D6+WZfH/FmkR9nvvXX
8qr7K08/QM8/Dfvq0r1FF/kb81HpX+KjX89bEjbAp/ylJF7TF9J5M8SFJwNPpYx+fi2+xMFRnS1r
6dZlt6h1eOn1dYB9zfAXI0F24DkXH3RUmN5hDCIBOCJvCGDNfhf29/AluSXL/qFSLDZlLqFM0JpT
EIEMz8L4rIcHIMMWZJALVab9iHxu7um9fHc//3g5lINqg1NpyYrDkIgX5QVFToAgDftN/+R6rk1h
/bwBK8/G48SSpIzKWGtsEqg2oH4P9yS483HVP4DhvBkDlH/tV/6ifRALtW5X7ospLVSX8/gnjBWN
VfjWsoO30i6gs1zxXAq699G9jAgukSeSr3AYTib9gWsCk/T7+DqseyIgHesLume4hlt3q6+iDxPB
pDJzucxDnaAwDL9P8D/EemE5ZqQkkUxB+NvOOX1+prihqxm4lsglTpYa39j8JEzNzWe4i+tjp0Ne
KFfJQ6OCPcV6ycUZixoLHE8zbexAPvQWMOuACfHnmRKcpQrgamIXWKNe8T9qXq735ksDoaaItkBO
ThjKhqGZEClyoRFtAsZnHk4bmN1h2XBIRfPQrYAwfWtBVRT97o+sJvQaxkf+FE/84icgEMUmMFFh
w0AOjxgf4/KHt85pgMFrUBf6nnxdP+QkgaRWcnzbK5E1Il1iYk6pk+n33ocrzHV9aSEN6Y5RcxWl
DzF56g0uJMXR6wf11hot9AKZWygLp89INCks61fSYPLhpQ42YrMtZAxeA3qIPVk2CF/5BdPcvAqd
k5JGNwtbm9BwEybHnEUss3Q0zWVOMI08L8gWQ6Ml2O2ZQVHn9AOJ9MTU+DW+tmcpBt+ZmdvuaCkL
H1zmnEKTYLJ0+AAsjldet/kXMVLy66TTbbdTUDNDfD+ziln/qn0VeOzkuXRrX0PgnY9RWTT+jj9p
x+IhdYvmyj/0PoAlRCJR17oTPPNVYtYp0iBDFQCQNUNlgZsHH3hkmisfNFfti7/GfXfVzZlpbjpx
h9yrq5bchG+YtrSHwUI73GVz5dvzmK0enHMrRNPX2yUBx5x5givRHNxkei74gAfGvZC0w3EgW1DN
Tn7+Km/t6jg9Xo43vHhY3t03Toj+ItkmC2UeLHiINuR3f/Rv4kPxV1XuREdh7S28BU2nNipXMg+W
kxI2IxtSumY8dzZlnK/EYNFI3y3rY301VumC3KCJX2ZXbNkvZpgj9zSB361r/yzgySHBgxjsdi7N
YWX0g/Fi1HYlzfndrXD5mE4ckVs+QWe1cm1W+mW49KWzQgBgjrP+JX72v7xm62+Lp9GcE2+10F/l
TU6t1pl7j2CguCuH78H8zZjevVcriXhH/9HdZUfOJxwzlYnKsnEfpZQhFcd6n3IJiadYQsebb+YC
P2pONBABd6cpac/YvIGZF98TK+l7C6Va5CbLojxbkLQuog+cj9goTDviqPzSQ6TX5K3/qAZiUcMN
B/xmvhIbSv8v9b+7IvuYTPyS4qCuwlm1LSfG9CGXz7l0HqnlAosXhGyegUbCxISIg1tkctai13H5
S/Nc3upo7HSdEi+SO1/LYaNA1Ly3xASklILp0KfIPs6cY7RTRG2YASEcTKGHqPuQZhFP1wSsrBZM
BGFMSyBP5axvwlO+tj44Ocm4YOXNRDJoH9kd3k86muRDUbgFWdTMisSx8GagBi+oUdh0w8ykMRJD
8Jv/ZB17fNnP4vQ5kzvwDh0nSMh7bMLuxuRku5fPk3GwtP21v+7mPP6dur+P11KkJTFzpkY+Ikn3
U3OiAhNHF/AqGu96eha7QyFdKm01zwqnDC6j/oGmVDhid+NN4sC5Sc/eIcHzRtZwvE542aQpTba1
ZgYFs5uU+dZiebP7D29ctR/0fNvy2Z0W6blyBB3GQzUprgn2BfimvADsM6cN8fkuXbE38jtHCfNg
4lidowdH5pNysp70g3ZSGVkuPZGLtLd2qDxsDJ0StBiZbu68ab/4E3MaV+U7X2v0DWXDUFHFzP/C
5naWORPz+ep9wBdqnKcXVcLGhyOOe2VFZASb6AD3UL03j3jf0WLZbQWb15oRPxDmeWODfGLSGx7B
ld4o78jcduNNdTJpghxyx98nBNNteE80Dym7NSs0puHSo2DwnyskmzA/jKCKQsABOVEmjUr/DYlU
JERfvyKR/+H2fx5NrX8BbOqAjbTGikTO/HI0tf6FHkyWRJRiiowAm+/6M1VhqpFCSaZaUzT69KWf
R1ONfmtJNEywSG79t6TZ5Oj8djL97aH/EJp9vF2C1Kv+7/+R/qccvUQcjRr3uuGvS8/fRX63JQ13
X6BEEpJ71kMN4KGatMvBKJ20lrUl2IuYgulp2BQxgB0h2mKJb8OSDlofLor+kvjsp4Ly5OYnyS2X
dQIOSd6lpyFZ8ZR5x+kta259tZdyHZK0sD11o4cyxO4A8xUUzogXx+rTQ5t0R5dE2TTq3gKl+tBq
D8INvLTvHGo2dDuslS/NF4+qVB5EWjkz19+oIySBoXvwry3/55WaHbVToJ+6r4n4RAx9bCtv28AL
DASPeIxhggtK1mFZTQTyUU0mREZRMWIYq2oYUZEsxK5bVb629XqMZgG7vlzdDHNSbMYlxD4JUzUh
zobXXQiqOA/a+EYkC1qImjlMk3ZRj28ibRdBpexiLX1qSuEgVLlNhA4ysAKRFpJQ4z2REdnmtUFX
o8ypUctI3UHbHOpnP0AwVkfBLtDbnv463r1EIkhK3zzlKBtKERhYhqvJ803oDp9a6m6iWjyhRV9Y
YXozytrRWgDaEGFR8DmYhGQ2lk1J9baI8me5db/HkAiXLI1WVZN+JKpM6MvwKfqs30iYB0/bkVCz
THvju+1ULDARm6MSkDQRHcXGgDkql33M6admFKfufh5I2tllGyxbTEJK7V47Ovk8qvW0MYYhiedB
052HyoeOAhc0oPlMT1zUPrxJFDVYqsZxizn3BRnsuiqQ7Lthswl74r8YdnRFx/vGBmYZw8odvsaY
VCBp5EhTZQ/Ni+w47nYuuo/CMOxCpPiC17PniujMW8hmX2NCGDDKVbIPNxsN15jBj9QzbJ+YMBtI
tOrT4lAwivVK1JjuR3wxOrztVxUftByGNgUU9tJ1S1Bn4452r/qY+PWNmz357Jd45Cz5kMe9kxRx
QuTEACucWxxBiLXwymbpysxfHnmmGJqEehIjg5Dn3dkITSctoZ3gqPyspt4r+0r16ly5FSxm3CuO
RGVNH4hXDZUYdTJ2NECy0lGDEmusSe1tZjXHh9SgMqiACfZ2fni38KSZwbnMaN7qyMWOg3XrWTTP
6rbA1R93JGZIbXeL/HdzfB8I/VR7LGe1eYvqkEbFHoF53s8onNv6emUHMnRxVK2GwXei3HxSB8Zt
ysbsBvavMUkd+OfuJRZlWsQNipIpYYShfuK/7yWa8dte8h9u/+deQt6ZhuRYN2DL+L8p7+wnzKmo
UxiaTnwim4PFNvNzLyGwEQBU+f9mHrDHn3vJBH9yG3Tzf5R8/Q2YU/4PouS//OjmhIL+spfkklRn
apOUqyByd2mTfBUlyTyd1X6nmkE+Wr5sBHLoleErSusBSUaKmyBCEaA4JUNpEYG1FHBPYUgkDz5a
jcIlF7Vw2qXfZeTeikrmMFXc0iy41z7AJue1PmjVWaH2J78myLtIjlbafyVtiYCrC54zi+G3I9a2
II4gMIxzz3phqwoFXoqGXSd4z4cv34wYCxm7XB/Lv//QMJT4vXVwa+liDuFSx8VplGQYUz4mZg1d
d/u0k/m5mtfUkI+DyWAZpxsZN2EUJxuPsIEqqpfj4O0FA3twPZkmGrscs4ulxEctYT2wYhJkyH33
krOI0NYUKCbtGMNUDrCk2gGmdTSpUlM5V1vYjiFiDdVGJIONtG718NjCQLX6uCnFW1o+SUGxbRpO
skQgVgSplQ4GicqpjA4jeBe8aoSAUL53IMesoXA0OwsVkkWRRDNPaBhXPXmd+kA1QXyqgpyTd3/3
rXxL1iNrEak9MZHbHR7kSraFrN4HibImpY3Ns1h69F6uDbE61rWxVofqXRFL1u6YvTwb/XssGbtW
Uk+6r13ChmzkoaXMu+VcJ7b5M0KQdOcGRBuZRC8GAX4T0Xz1ynMNDiqru7Zp5kP37LUaAd3Jphxp
KZhygclN9hKshZ61plXRQIftGqx82Depl9CSu2CaywphcyDUuIdpm0XdFAPPjsNcLaCdiAFWe/C+
Kl/WAfLh8jX2ziLWU1E4JianR3Ur690iaN11RgOTFX7FhrlN8uCtiYfnOicsrbT6h0CbWJIS09Ra
xdWsGaHrKN8ExKYC0BgP0WAtlkRPcAxff3YH0h/yokUJ4D+TjEcG+JOrf+hZQ5sKKB34haGUaKLR
6qkNbKNartRmXCtJlDqVaDjuOGnEOWWg287is5Ruo3gxtKc0ojxkBBU25BykBTd/HrbrBl00io20
olctBqt11VRjo9MfaWs8qZVy1Gmo1MSWwvuxpKA6Aoj3nRh+eVEVb1q98eX4U22o+0gFRwqyRZTp
s1oHQsHQ5nvntFQeWsgh3VXB7XC7fUglguIwMw+5htK2IF+pUrHxmXIC4op7papW/1N3JA5GCc0I
oc6+q0aOJJhOJ5A+bGmfMWiRgL9Pkz5l85N8x5XQLqcvVkirUjQ51QglQnUSH4AxV5zpOGQx3cxU
17D14mJN4tAWF2ya7VoCpwTvJZKpN8Ck8M/dkJjwMcj8IMcmN8tUF/tfDze/b0j/4fZ/bkjURyq0
JIkGu8tvvBuHG4WtxSB+V7Em5u3XDYndhlOWwS9i5ay/bEjTtilTrGtx9pmORH9nQxJ/d8n89tBl
ttpfNyTF8qNWt7qWTJqEmh2te2ql8FzCVIRDTcl3RjhCiWm/+jS8m1kBNRUJyQ6pD5i21JEi+po+
FxVhK5Iz32Mv7NXgqeC6c0MU45ZiDxPr0Dy59DN1EvoCFc36mGVrLS6FeWvyHmgNbe3nyTztscyr
T1onOMVIM3lP8m1B5D71eaNO+GMdZ3O5E2lBVZ3Af+bt8AjDAYUXDnBvWPbdpvWEU8PAHVnaa+kZ
Rw2DfYTXLWv1ry53HUPd5GgeR/886IVFMQM6S0mb16V3NdJJ9diBR4DMCcJzoO4bjYIm4Tn2v7P2
rlSQKXJzLCmuK1JM4uGhVyFu6LCMwDBM/KxJDpVj9duxIaQikj+jHNF1Wo+0Hkbzsgfi7L4kmJUy
p0KkVoXc0cVsOQgq8W2GE3fiRSmB1xqYBCmAgRoogSy0YlVh2BQa8NNq/Gzp3FCk5qUwPizlue8D
chS0sxLVxMMjXAxjlcRx7KeuXmy7kpS9TGDVyzDvjOFa6aObEdV3ouwX5PkgvQf/rDmk+LpBQbB2
VzsMhwNtEqnWYayZfB5d8Z6J0SFyh7NXICQYShJ7IA8Zl5EKNhW6ijzb9Jw3RzdYdqNIhZUG/FyF
n1VAqIUqbBSPhsAOUW6iHQefGORY8Q+90h10wrki10VjnyGrbmeuVDl1h/ERM4/EOGBF9Rc1lcse
90+myAw4ADSdGZEq74ff1ZjaIskwXkL6zOhzZZF5PM8s2IqipBcorBtenzD4HvD5uzmORHNgsnov
1ad8zFeSrMw9+V1SETUWNXp7D7ywSuRbmHYfov5iiCzqTfo9DJTYR+J7JsBdaIkfzv/R66TKjCbj
okdEwDD9v6yTEuvW7yDQb7f/uU4aMkHkOp5CU5HFaTH8c3C3/sW8rujEZJrTF6aZ/ufgbuEx1HAh
qgQqE3H+6+Bu4HsUGfd17W/bCQkg+A8g0C8P3eRB/LpOUt3q42+lcatjVahJFocPIxvFLM5lOjwK
0TrmaYehQI/uekEQnD5odkcmi+4iDYel9dLqIxNqhjcEo6g/0AbE+4EKzJijfipDDAe8S9knkBDo
xV4qg+VYZMLGysCMQ3y/LhqzVjQupVjARVr7QpJBX/yz62r0O5XNVzk2WJ1MNMCyR3Yvebvp40dT
dWMWz4oUvhqqwGG/R2Fet0sXzbXJpZ+qb3WR2O0gPqsSgrZMWPQuk7iKI6lWdlpqYknw3C2BwXbR
0sVldCsRi3GYK1ujZy4XFWNjxtQcSG5guyCvRoFGTrQWcnQQWsjkHB4cgb0i2ExBWNkPrTUuRdLl
il5dDQZPT2W95wiUMdTJjbZSevk5xPMowlhREbyt6E4KVDK2CgGrPDFSeAU8/XkqBPfwr3n12iw4
XjQwculbqV9EzAZCdCtS95YhWxWq9Bi6si0144JVyAPwp1kkV5dph327k7adqbzE7CvUisf6vBye
Yokjf0Nej1XIC72X1FnnYjQbe+Xulh867FEjGotYVJZdSOQKNTZRP9DkQlBaykg52frM0o6zbhcK
JkUg0WGQyl3a1Zfa62dm0sJM6Bu1He2awDqOLWclpwpV5rgio1yBT6Du/U3gzKSixrUSFm9zIAqY
1Dnk5yWaeD/vllrXLf2cEBPk97FHzCvrsicjhIC+NKUIiDsDnh9Jcbj2VrAcIMnjCs2Xj9Gnvehw
rKUg2G7N+Bogyu2R9nXrqKuXDNPQtIrtpnc3ibFwGFixo0LaywQFpFy1GnyjZLobT26vmoQRvtCk
penHR1NBypf5t5JNj2jHwV/5BF+OCFL6AjGk8FLExkYa/M9WCdYeY36cGoeE6iY9UL+aUFxbbnbP
xQT9RrNWJGUleME2x7tP7B1CbZfkayqor4pHpaHibpQUS/qTxXmmUnXYpPqupPF7LNSzmjg4kSm/
ictlm0Fa5pIdYSvg+bMztIg6tTMZxAWvCWU4tJpiDmjx7OZFsRxwXMi0lqRJeM+V6KBISAaq06jg
KQw00qbRQnJ2csPyKbeKjduyUafx0Yqm8CgsNF2IA0z/lq3o0JQ0+aIGlwnmLDsMxMTF+uQThcsg
5UxjkM6lxepWHxXIXPIGXVR+pjwsmoS4cU09k5RiS4BdrV4tcVvzlhDHM/F8cv4pJdKlhWFPqbIn
wNvRG+rwJFptwcSkHCmr+9Jm7S73BwJYOQOF0S4TUFZp6EUb4AOpWqmlu4RTzlCt5IN1NKrmO+3N
syAj9hH9j4qTHRsvklktXfyDtzyVmg2dXW+a3omK/t+2PJkB+y9b3r/f/ueWx11CXDDka8BSGqP3
zy3PErXpSPKHNPvXLU//l8oNdEMhH+dHpv/PLY+iD5W3hUGONLX0kvq3Yvs1+fcd76+PXPstkUY3
Wy3P1F5a9SXBD9pUmVzTPRfjDdc7sjeGfYDjKw3JPFHoSxTyQxlZxN0KhBEO4kpzGcb6QzI2h7wY
bzra0tZHm5MaC4EjdRhOBpsqXBuB8lYb+tbPvK1U9I5ANHNolttBLOalV5I4JaoOEPJz1LXn/8fd
me3GjaRZ+FXmBWiQEWSQvFXumZJSq7XcEJZsc9+D69PPR097ykuhGnVrNOC+KKSdSiUj/uWc7/j2
U9UKztV6aQ12oncPXfg4EI9skTKfID/TzE0C+zU0vY30GgziZDIB3zC0ZNbfZ5sfKhrkd1NYFv/D
GO6mjAvNtode7vdPyXWXj9xlC0XDttQNPwz0vKwIU9ml5t5qsHBCpGG7cD3n820G9aVhojPVsDvy
c2MRitiTMpQl+46hkW2O9Z3hTJdhlj0PFiYzdWtq51OX5uwvefR886uo2KvqqH8uomXJkezLqkZ/
1hts6e1DY8cA53MXcZ/RY5jPruZZbQhaPlcBmVD8XbmsEBno+eiUDQty3JliCG49Z3y053BXFno3
pQmsWVEch67EPuNwCXb6s1tYnxnanPRsbqVWH5Mw+CKcjORQWJFhHd8H+XAvZqyMbomD2kKcPhER
UDhHm51FU4Uc2AP7FkAGTo3VXJKraSkQujDkDDLvzLS+jMzPNCr7wVfXlRXd+7HGzyexd4b+01RP
176X7GRCzWN6wx336f1ojvumRSY/ztEXVkUnScqW71o4cMbHzh6bU4IlTvoXiT1thzBb+3ZZAkBA
4Z4R4tsD+Eq6nWkojtcOemE+MRmEmggb1RL2oYOzY0rM8bO8KZP0lGnQSZjRoQCRK1d/dqdiK6aH
nntIqPd+TLd5CNcm4KIok4OjaGrhPjtZdZoclv423v1oxlugzOGtlrO1dwzrmGtEiEO6iwJc9to/
+RoiZkv7WClxH/sBPz3rEiKtOstdNam7dj2C8Op5T6gOQDL5nBlE2o/ug7ALZp3ZZZPn+9DBEK4n
SAiEKmyCKtiLpj9KP98YhnEdimGjzfQzEKRD7JZYx4t9aavw1GCMb8ps25YAxUPc1WVFYl5+li1F
W+JNx94wbvVk3jEbuwk8cyeygZwwRkyN6jEGa8Z4BBqquTyX8cmpmQIo97Gtk2FPZ3+0qvZutJjn
zUW0oIAusyr9WHQfI7M/DIZFgerdTbNyMO5DBHXHk6qRkLTWSeh+47X+0R+899Frj1FhMFoGwpEZ
n+zw3q/cQ8Jjr/P8q29plvhGcdnWw5W9pJ6PqHFJm/kiOmzUbu0dy2a4TcL4ctQFhUh/LhoLSEKC
LjRhYzswQCyhFyR2jwi3EHv2qS8JbaXnM5rDG1X1i7rS16sodo5BTAQc2DLq4EWtb+Zrx9K4GPPH
gKg+SNDInRL11VLDns01Pq7gFaLWvq8XcuKTAbUYu0PIonAJZDS9+jg15s4VA0mRxYUs9YZB6qoE
zwFJXPUPcxOSl4fuxGvSk8HeLc/CB7NfzB1Qs5XLcrfFtrnQ5mE44zQfI4s037es87ZS3ZfJMVg4
zm68JUcFnLx3aF3UScOA/Sq4EwW9dNXWT5EbXLlRezIq+zKZxNGm4K9JpVRoejsHHVQwt1fxAP+B
5cmr3eA0VoV3rbD6NUQvt/aqLDitsTrXZIZms9ypCVgWsyNjCDd56lyV9e0QvgKKWoWw0uPs5PRE
NKJrM0ai/fwe/3sJ61ciksyLa74vt7EVfE2m5OAZZHeqBF6VUz0ETjhuPJMoAR6rqcy/dkO2d7J2
MxphuFLS9a6LZMDAQGmfVrdxFTwI0e3NljVFJp/FbD1Nrr2NeeRyK34NguEY2tWLExIzXxPRXAnv
tcRwaE24EOOCZWpfIgONVnHPk0HpN5TDsZQsM6WpH9zWWZvxCMg5fPYHBiOzyR8dEljTB64e0eFF
YLGavHuqOQeptY86d+77nL2wVZXvnYmeexp97IlhfpTLMSNk/3k09Re90PCxhwe7UvCkO8c85Oiu
5nZrOelV55JRQ1OVNsOXaBoJznRHhtOgZtiLTy35b2OfPId5e0xjzjr6vFVv8Td2KM57Qq4c6ylk
55GxPo4m93lGUAkijiK0Yi+t0PnoEpmT6dyNnJIFD2gAyKNKX2n29tOMtL6Y6W/XjTPJtWW4b39u
aYjXjQ2jsh3i1lyUEYws/mlq7Lm/lIZ/8/rvpaH7QVmC8o+F5WLN+3GN6X4AOCjlsjpdasZfSkPf
lYJLb6n+TEVF932NqT5Ih62YZyJvsRf64b8YGn+b8/zq1fjpJ/9lGFJbdV+3Q9DufbN/KThwQbzW
J93bX1VVEwNteWiyUrA1vbA3Vu48MYZj52EQQOCdaZzv5dyuXTjgUxnu2Y4cRwN55QhnP6+vBEC+
yIkAzxXEhjrVc1D1T9NoPfczatouWs+cc32ZXIW5XIQaGdPgzMNLFhp31iLDHVpGGPXKZrBpTeQ2
1wJGRqmepLLv6pTGyxiKG/pgtHxeD8588NaRD8TdnoHnNMogITuZbwcdbpOEQNopt7ZiwL5RKFYx
1kYa6tlBgmYPnJAW1GS2hItkL6a2UTu8vhdRWDwgMsCQMZMzPCrnUMuTAzmNrhsyROB+6jzzrJJs
FdXDyZ8ScitE8khk1aFsSqgjlAhlFz7PIvwkgvEos/SRATMMUQpMUEiCvV5POdY61rb1F7lIhc9M
Rel16aT3ncrYbXrX+ZA/1hUxcgwuEL3x1QDessxMewabmFC6Hgl9wuSpNuxXWU0cRypAJ+5E5yLI
rtVUpUyels9ySk6NjXShTTss2fD/OiiEyDFArnpF+9DmzcchtF/dGHSyVFO4ZpT6ooR7mfQD7zd7
ioNh3/lvTSs3wwCDRGFyqQ59fMqkDYE3uQhdkFi0x4kj1g5+9qKGyF25d4FZbO3c3U5I/gk3Ql1B
Rgsj5YadnUaGYjflfdHxLxoC3cicABbS+n5ykVQiAc76GUR6jBfQvW3bJt+MIW5Mxy85K5fRPqL5
wtrUsjbhT3R/8v5rSYb0lyWU6QsqQZqYfzjJOOw46n5ucn97/X9OMk9+4JCiMaKH9r4dPN97XM/+
wNhWShOZ3i8zXXB1Nouvv5vpCg4jyet827Q56P7NMUa7/Fvv9tPbXn6qH3u3IsmI60ub+NASN65y
D6wPMdl89QZp3+T+dEdxhovKgXEOFCSPn83c2nVc82U+eus2ya71GK6E6eWUWSO8Rhw+PSKI0N4r
BQ7IfpwXgexANAM5r7556SLJqx300BRPy8LYIVZagFG1y+RFSJYmILf0cG339r3rk6fupScJs9uW
5cYilI3P7KL1S4qqaGeU/l1uxuegijC7OicV4Z0qh61BJjYYtWvS0T7LtMe/OqwGFE7x6O4nxzo7
ZcoBaKGzMIa9CyUstcsrTV6BIylIFNxNhLvGlSRNuCenrSjnS4Yi982QXisrfeo6VOBzeZ1G3WVS
TtucNE6v8zZtZe2b0qAR1CicukNsBtsgm8nbiO78rMSHW2BiaW4LwnoTdHxhiXUHHb+Rtbvca7CW
VA5RUfC1Q7FpDesG/cM6774as9oNTb/JfOelJf+DQ+fo5+TkoiQpIwKyk+5U9GRtmj7ZEvb7aElq
URyptvkcQMvJ5/amAZMxttb9VMr7Aqll5TJsawqUFJbLzpKQZNIitmYyH1Np7cXobOTsgP9r00dW
xeeJISC9XrTv0lpfOjIfmbOSy5YC2Brd17QPd0bK3Nafr/F2Ar8YV6b/NRtuFDhoFb3HDDk8KFk5
09XL+HQYdla9NVA/Xuj+s83aMUtglxGgNQAnRBSwRud24TNMz/Kckx1DTJudGObddDrdZI570WOl
GXn3Cm5NM3+O63ml8AvXLLRcPZwyJiDuTL6IVEfdP9n1jAJQs7J90Zjm2wG6Cjp/mW6LyVilXQFe
HVSIni7L9L2kKXTykryqj8jl4P7U+6ZIL/FxhXV9mbqIS4hFjK2O0Pjyk1d2CLattbAwH9nVrU5R
wISDLXa6dmHmFnzc2auVwe7sTFSmsWS5MVpb1m+XYR0Y21T0N6LO96hn9knY7Yqm2c0OHrFwvgn7
4sYu0cwFLI5ZKZBjmhrZtkFEaBOeamDuSRHmTABXZpyYtpetxwrgTYqr3k8PeTJvC198KQI6p9ql
2fcMspTym3oudhaqE8WVSXrftkztjUBdOvNuiWBnC/PUwGW5GPpKHFjDbH3VrR0j21WZ+jSEqHJg
iQjWjS4RRIn+NIIJjKNmlxvYv7EOeFF6muJh39AKiMTb65kG05iiW2oaugVJBG7xmMj96GZfE7qD
MrPvilDsBI4oN/ZIaLF2ciKLrQero6a7RuQPLWCcOiIGqAzXmrgU0AiEmgSHqrMPuQmYJ+jQu7IN
Rr/ZrXK8BxaqjxSNYwPQvk6DjeHokxdgjtTwkMseVEyxmMxvrcG+tKwcTdMIYH+gGyaGRPR0+63x
4sY0qp2bruy53zapuM34PfnaPuAvxh6LpsXz39NlK1C55cqbEGCpwF7pqQWIFZ5tvzj2JntdSgmi
sWdkKD7+0OBKjO0la5KTkPMunjDtdfU+WbQzKZgV75iaPn/ZKceqYUgi7IkfKUOPLyMkiK46ViU1
gv3c2/F6ohJK/JH9iYWFSb5UPfsO6iynfZunF9neWbBbCgDUica6UIhtA6GZb8aFQ5pNhDYogNo8
opwZBS7IukIPFEB1rq47mTy7CBosr8Iq2zdvgx/uVdFcCQGcMC93jm4OrYOaxxNPWSZWvYPTnSjz
qIo/w89Ya6M8plOLHlSyKiLWqsCLmIYA7dtpG08cO24UbsyuOco4uZeT3M7aOE6utQ4aCHU+s7TU
Rua60J5bpoAmvpysB3zZAoy3gcMA3PELqPgYrjqrPgxO8qCsZNvgBMJcfkLMfXZ4X2PPYeJM5s4K
CMLS/XUHEMmMkq07PcR1cOr6FZVv7mEbVlgXRz5A03jLQARp1zynPYFT4lMloR7KAhZAmw3rLGDf
v7B+fOcgJvlFAzGiuDhZfUMMJmFhkrUEdVaDg9Ww+61kxREWAeOheO0TSz6P4OeWbaIYr6ogQnam
D0GU3/qVjeALKmtr71Dh7mtmirYSJwRrh8goCKcndqJtKPkRz+YE2U1LLkQh72sfFZSJOctv9/EI
WOPPbUk95LTKdgV6I8ejlvvnbYUHZ+DXQu63138v5MwPvkNWpfX7gt6zPlgmVY6HsFYgDlgWGd8X
9GwrKCtZwzvL/3/TOP3VktKLUv8pCr1vney/KeYsnx/tp570lx/d/qUnTUwGOn2n1V5jNiwsjtkp
30uqIWdiQ5GdvIRFXVBcN3m2iXqw5y6uNvJOGkcfXaz2EzjAQLr0Z/bIMzDQ0gLELdJzWylMmHLl
kHsUdF/iLDwbHqngbrLmx+Zb5xwHD14aw7uFWj8EEErc/tkRnzPbPhMEvckbooy4ekYvfWjq5Nqf
EQb5Krhn/MuWmba47zCevrYy3DBkWiVTtumy6GiQYCXqaId0fGVIMie8CroZ3pMRprcdhLd+rg91
JdYC0ICb1ldRqVhpIyhWuHRni9uwGZ4839/rtN9mJdaxxryKZvNSQPjNllApZ97kc4lMsjoqkwBM
fs/8bQ85rllRPTudDaAQOBanet+lx2HQQAE5nzr1sTS9y1FYj1NossHPdn013HgdBpAa4TyLCCHr
MxjoTQGdfXLBk+OmtBBDFkV3sjIl94NbIYdgx7DywlKtWbC8JJIwTdF9YZIxX1ht1AH2s+tNwApo
x5fzMRxyYonz9jozp4rmNNZf+HW+tVl1NWQcT02qqeXu9ewGuAjalwrfdjKp4t30XORPafzeWt4+
T+JDPqYnnC8XCRh5hNZs8uU6xtDqd+3BiL60M5QTS2/85cqMMGbbz0Nt0GwDACJVp1qiohh0TD5p
jCEMM2FuC3MEZ7jQUQmXbg4O4t82AfNKoWaH4tqz34ilvjML481rjSuV+ButfdSb1RZlLl+6+IDA
JV1bJjmckR/tG27vnqM1a6uD0xTbKs3ux7G41awSudpZsDMUL8C1jllCDvRLGAcX7XzKhvjNxjxY
FePBZ+vOCPSlco21wyDTJXEw7L/+ycejv2j5HSSeCI0gl/9zn8uS9dfj8bfX/3A8iv9fyf4wr+Nw
JPN3CR1Bs7kolH62HaCk+gZ8MZch4k8wLd4kxoO/XvUvBnZicVT8cjj+9MbdJX3khy3lQDE9lUMo
95WAblesuXr9DqGjpJx1b7oifvvmn5LbuPsY0hlUD2rZ1ZqnHlKxKOsLk9GYxkYaziR6gPbhHves
R4NvseETLDazGXLny8hDlT1VYf5q56wXAsECsC83WYOjtuB258gobHtTN4AAm5uZUBBcvcP8kGLS
FvKTS7Amc5g52pcYZxXowgAeQBo/e7RjIsF23g03Ton32uu3CcikKcr4gp+l/TWYYTFPezfP1pRE
Fx2wAFuckoahVfnmtsNVwJw+8eZXkTunZiCAJESomPF8xJ8t+MwO0qiIMIbQf4yd2znD8NPe+YmB
LBOpCI7ksEXaoSl7J0J8imkzBeNJa0W32zLT8/OIE/tNjHRqNltGFhzlDJ6h23bKB3Ac4GBV+mIg
9zfvSIdUBuIeDGB9rtbL5LA200eHKSdRrgaWj5SM1MY5d5BsRbjNWUpMIRRxT+zd6jmSXx2AA172
2iHyQO3dcDrPCLCULB+jGihmxja6Kp6CBrWUztSTZTn7SBCOSpZcbX+ZgvYus5x3q4whP5beY4Sw
hTxyfs3KhjRqCVLKVAZYYRLGVVOG1M7jtScr4NseVEAaK3gPcmofMwMYQs6IMWyRrpj21ZxVt4af
pIdiLM5VYmObAulEnoRhuRXF8nBvZxGhmRnZwLYPvySyCauasqtaLStvJOs15u2WiMvBW9bVkBwt
JfCG9CBBIfWUYuPNH5vYGHaKESijimUi8h61QMfLsGemHGfMJFhTu5yBshj3YggJXcGg2Jq3Ku2D
CwS/Dt3neM1ugxJe7yVROBKFVMHJj3RsxtwWv2gj2HSW/phgWnSJoqoeWnRXTgHQRN152AmkN7NP
g3c64++SIV/2rrv2s3g7xrgkyd7j03TJsHPytzrBnsxvzJKouVzIdeNdgAjJgq0+4LMB2/O1xYdQ
q2lXkAwsgvKqK9kS1uK6aKqDZB7eTD3L/4DqPd87GJmT7Evnsfn3B4t8PTMAXSr93QBe/c893Fmn
uIsKlMJ3GTSaFID/MMRkFcJJ/OMQ829e/9c6xnVcVjxY1b4tUHjld6WOCyHr266Ff+6vohd4IikW
tsBQtoj+/9rDANSSykKyKhC0Wksex784163lwvrpXP/lPftsfH481yPDSfNxqBp0FDe5yIA4BWP9
1FQoHdIUMVvo5nDny1K86VLcjk732BFNx3F757Hm7kLAylquu+hBqIPum9epSMetYS3w8vSIWQaE
CkP21t90dQ1LUZ89xN7acB/8oiHusW6PnonnpvTNEdFds3Zh9UoXwUnjv3hoTloO6pqgPlOWD1ZC
mCWNJk3vqoj8DctTeOAw9KdU3qApuM/qUPFE1/eyhoGiiJy2GgASTnjvcZam3Xksz1FUTquo418Z
1a1s/HOcstfOy7Me2f6o7Nknbnb002ib8cM6RMdO7YIEdIC0Nx30SHg6fiFp9sETmHFzrRMoQC4O
05JdsZ8bDwVIpq6rj+34JTPRNnIp5OErhqbX0W0gBzM4iOQmSL+E8nF2nwSkDG79qxF8xszS1+FD
kxHG1fl+tv33wlW71mNJH7bNezPmx8y9MdyqXjdjhs4FACRus4Elel9QGo/poe/8+3mis/fjA3/X
uqO93hgIihgdwTyYxEnn6OkTwRCVjms7TiR6eUbbrE0TaB9q+Tgrnsu8eSinmhwQgY3PO9cmcFoC
1y2SxkcHqnnf7ktDXUVe+5rV4l3ql6Qv8WEPgd6a1V1vXY7Jp65+bxuXOGR96ojHlCPpHItxtnaq
a7PLy6NtYuhQ0/uffOjYNrpAnnFH+v/10PGImPv10Pnt9d8PHfWBypDdCH9CU2Cd+9eho+jFfYFT
CdQqyXVL4fj97HE+WHTpnmtzurAlWSrB7w23/cF3TQeVBrUv0lH+wn9z9iyep1/Onp/f+vLff6gp
VVzkCqc/qrQAblWaErM9V+4pm4xNQujLlNNCMqGOWo2j3lhnjr01Fum1Yx6ZXoEMv2qh4TSGPLdR
e11N5semeHH7l6p9nvPo7HbDoZr7dcEDNtn+OUyXnSIPq67UYjZxkABBFcgLiCe+fattpCKJIju5
K07jHL7JQF/jtYU/M5vUR8zhLphjOaS8Zv7arD+Pip1snjy4QbguIoMHEotrDSEZwQZILB8aApXk
RszBgyJGrXSGG1dmCfIHU7+m1gDMPobcpI3TKAy2u7ra0il+zi13zTS5hUVbY3Clrig7Pay7pCAc
t1YbH0FlmHX7kTmrzDxGCBXhVowDbO8e3e/HoKtR0es9TM6zPSCHrNpTqCgL4tC/XcLo+6idn1UN
KUFbL4JoddgZxEojhgdtHXG+ep049q5GF4OixxwBODg3VtyvK78pt7ggz34G4F4bhzlFgpm77bvC
CxAp87oX7p5FuAkoasTIP9f6qvbYYMk5eau77L3WdN8D4TzsDzh21uQLXvRUYUOFBxHWC/K8C0Pw
EcrnGpaUlwwYi29K6wmP28bTySoNkj2Sfn5paNYlYwR5LjmHQ8w5Tn4nw1OBOSlhdotHoTlnPUs2
8lEjCuXCga5Y32fhUisT8dl8q6aSZt6Ydburmm4l8m0kSNsdmcLWDrU/tNY4OYd13oKen8Y1S5qG
GDSZ2viMBXp+lcChEVnQPtdO7m9E72cvf/JJBirFkwwQERaDCv2v5RMny8/l02+v/36SuR/+I3D+
oS92KZzEgorGVL84HBcv0V9nmA+6w/l/t8/3A4w0TryUHIn/CfH0/tUB9jfE0Z/e8bfi6ocDzHXH
PhelX+8ZRynwmPo5Jw0Iexn6R1oWSxBvI0E65K1aVhyQ6oi4IluZ6mpdEoPRdcyhlX8bdOrS8YNX
Iw5JbEB06mln7wXuQQRY1mdoe1HGJqMnyjfdNjMu6TR50GZ1KAWNUgHvyV57GrVF4zC8lhMqlxzS
0/RoJ+V5anJk+4WHW6Scbtzp3VnuXGu5fRuu4bDjPp4L76LngkYhjVtGrTr3LbNeXQi91V3ptNv0
29Vu65csgH9ZuqjDnKuJEsCS3UZQEiDhwXOh2X9654KSoaJ0qCghGsveh6Ta5CPEJ6fapqxA1tLA
ZRJN4dbV8XPugvZEccOjHZyxfI6kopMmnhRXlvXFrZdqxL1PTA9mPagXXNz3Kf6M2Ps4e328ERNJ
mmnO+N5j6ZqxedcGYyyULKBtsr4mbtA4l16I4ceYYQqPxVFG+t2cM5a8pHAl96a6stg1rVWEDrh4
GOeb0mcTDIZgCqwbLxEnz0l2jcGiKbqdtc+442VkY5519cqBGiBrzJb9cI51eiH4J5rCvXC7fZoR
eTBTqd2EjvPWi5gRcC9eWwYHQQ76GeXNhhXPek6Gt6TXiKyjU5yJJ7O1Dr4Zl+uiL2qcE+mWHXy5
HUbvpJqC5LIQJ1QKfTmN965V7eK5ehsy47KY+AaizLhOVLT9k88giaWZ/QVJhQt0+L/M52yHwufn
M+i31/91BqG/owkWzn/kJt8bOO+DgGhvLhq+H1o4+4Pnc9b47C4EaJAfpXT2B1diCWFs/r3x+xdl
FOiR38qoH98zwsqfy6iM2tKDlVnsEWU/m4F/FWrw421fPQCQehwBZGZNSj0iAC2k5uIayg4WnsHI
wbI/GSzwXH8Sex1zEU9+eJvXfn4hptlH7WlvjB52t6Xms+cyafCQoD5Eg33SJraNemruJXq6rmlY
BzqXSVp8EuBu2OxGm5EihtHlu2jrc5Zy/unuqVAuvDxjuiltbzuAZQJDQtIVxE2e+Ujdd43eDS4U
OPwM2xCEkF0KxLaFs08Ldn9xejLRb1zYEDOHka2Fffbb6U606SenmyFT0DpR+enNpLG84eWVzK1s
XY97P23ZRw7nUCK2rcStmTs0iI11p1Ef5Kl/QnX4mWGWAJQbquG2SMCxG68M1iYLO91cAHlTCkCh
Ed7qJj3XZCIb4ZNLrp2MzJsomAn2EKvUhpPiUTDJ9ojZ4xDH6jW3AZOHq74h3mxhbPDQJmW9Y3VN
SHCzKUKyAsfkK8snMgeoL/GU4burUD/Hc/fqu+dS9iy+0V2j2jByeuKgHZFguOrdCspyPST6xsMb
H7bpUx11/rFkD+sC5BDYV8iMnVDCJ8JfFYI/jHo+C4KgJTtwimvznCuPwMPhNUi7o65sluRyPis/
f+os6lOWpoY5PNPXPcx6IpAEO0DUX4dTepdi77kwkuJ58YROPTmKOp2fTac/1KPGsY30vHfuNYK+
MdFHD/N6QKiC72COINQ1L5qNnb9SM2JAA8zp16s44FhPkC0EwX609a3X1Yc5mV5Cv9joyP0iold+
zJdMM4KYirshxpY+hp94AldRALwsrh8z+Cr4zW9nK75KCWnIZbdrQrVxdLmrJkAYYcYdJUyxn2Ms
32Zvzhesb4TRHrzQu51RSndqIP7IWarMQR/NcrhjWf4xn6xH1WVrUxEPI5XMd+lMPGMl97Il2ZLV
/EUNisoT8WVqpg8VM0vX/FROpburaKrDrruvBveuM9qHqm0RGgbYIsPY2XZ9255sOfWgiVGpe0NU
r6KS6Mu0N52Luud9NCRDijH5WA7pzWDhpynrYpsbcYZEgweYkwZdfX3ljxEf5dBgwVBLjjPhlwQ6
M3Ftyrs2NjZpaDwlwr4vw+ZjGXQ74VUnN2W7xbVWzeLBCeSq09lRTRkmHNgEcQc03HaZvsaKvE6j
wyabz/VNGC++DyDnbTuu7ci+rCh3evKeTSPeRzH83jl+jnuGIObwaige7CEP9lNfgouLPcWY3yLS
AOnEjDKDq2vz595WoDNQ3xNkC5/QZ7pNBftPA0ciXH6+rf7m9d9vK487xiWlniZfsD1fWFXf7yv/
g+lQLzv8j4vyl2U7Im/luBJCiMWE8Ye5o4KLJbBA4B/FxoV3/9+Uzpjbfrm0fnnravnvP5TOyRin
oY6zEb+pjxk4JUKr7ZDXOtdK1BjHMZHHxs2QTh/FMD+q9hJtG/xX/CaUe7ewUk6pf1+iBn9WFUj8
rLwaPAI90dfVhUXqVnasjG47DdW29xjLRcHXNkY5BfOO3XaVfZwVs37caUPqnnuD2Ke4vrHsh9HO
TlFvnBImVTlWB6N57BMo9iHxWE3ufkKrhwhHccHEKx1+HnzWBhpL1CQAirTshNyXsmtPcZcWu5j4
ObTDzEJHCPYm2W7BVsX5LYis1Tgld1bxiNOCn5stTqfuOsB1ItQnE21zzVrYZzbREqHla8zVRXsZ
2cXHdHgngS9PEOM1nFsayHXEmy96Yxt75lqCWO9le6/rQeHLt+7jVu8t/O12+zkl+2qCftWMIHan
6ZD3IYuytIejAei+qm77qXuTfXVTS3QNedpd0Wdv+PZ+Cj3cWt5QffLEeFuzvjPNCqV6vykH2t9E
ip3vkizo631vwVHtTHWOaT8mI503c5nJzVRzq7kT9Cm75soHx7KR5HwY5QuL883cEHoJwbesrZtx
BgfAbADd3UqzqYgK8gPIBkxCY+2mEFjJ2E0Cb2f7DFWTPIKYhdUkSz7JvDl2HKAj2PhGFLvQ8fd+
TAxakqSvEdHBQWqZpGc2L17mV1tbI3Sbye8UJHpO5meh/J29AAJRwcn5SVqoqDIbvOC8skle1hKs
MUSkYKgYy5YXQ3dnxvLNdopdWrQ3E3FXTRdgNbgorE8yehPdJyALp37wzJXbqa0q5i+uG4u1Gk1e
reAoV5gESgR6yULrjJbHIH3PWv25b+xdYpOp6fp3fdO9sqfxQjBaNubQ0gF9Ute1z7cXlJSI8elh
L0/YrJb29BV32sqJk8NkYTnTxXubSawKzHlbxLJQY5STfXbtghskGPNtijJtE0A0WXcZVquaIE5t
uw+YSQ9TY2+bUuIBA7ni2fsiJixYuLcEXDw2lnHXaq/eU6deoGNjqizsbbgkJRh3+TcwLh63aQQt
HtkbrKibPok3kmrLTB4Zbd379Eht1q2h1uzTSL6WZZoeae0IiW7629yR28AiKhNNbNjQlvkKIENl
E10NsuKLFVmHALOp3+hL5I8Md6zHMOGXVsbtxxwis6zys3amR8emhuVzvcODRzwztlk7vTO99Fia
8YMO5XoOOSmq/MuQFiclzAe/0w9mVfIVbm57Z7qietyX6D404RBR6J+Vbva5gVkYiZz20fplKaJd
StE+BY0BaFzeWmi/6QbQhE4YVaNTAYQ7yR7JUyRyM1rDA+tX4Neu7baYATHUT1XSniqre1IuCu4m
6w516auzEwRHUZMwjYEMF/eW3n8V4g8ZFLAC1pp+tk9VtW2WQ2VJh+SRscHx5F1+ZwXjdZhkOYY6
FqBW4F6ZqN2qeG9XyI0IcZPkw0UoQZaFBr8ePxtPJt6/jFojh/NOZXGWosSckq9mARTf93rO42Jb
+95rAyX7j76q4S76ICdxTqHJ/C/DLa7Q367qX1//11Xt08BxZf3fqk/Skv5wVROrw3X7bcD1v9yd
13LjZput72WOB97IYWrPHBAEQTCIlETFE5RSI+eMq98P2m5bLU/Z26cu+/+r290UJUr8vjes9ayf
+kt0cQziYU4uo6/vf/JjyIVTS2V1iGDu14i1f8T3klg7/vmq/vypL2Cdz1d1LzcjLZM1bpNszc8x
X8xKOQX35h0QpmE4mPpFM79BIMaPlHAArbNeehQe+4v1WNCWVczGnWa6aNJrml4bS/KAuemiXe5l
x6JENdqx086bxT18TooPY7iNSbntQyJdojspfclRe/eijcc3QTZFyhOsGjLLxR20FEHwBvNJvwma
PfqIzt8b74qyQnodPXQr5X0Rd7sGb3M7Qj9rKbVLr+L0U3Qa9+Q5ryvNJM3mRVTXUumkmNGfyoea
bs/KPIt4gt0QOzga5t53WlNYpeZGsOt33uDRdj7UXusRumF/T6lZwmfEctMdkYKtE6faMa0qdvmG
QVVDAhmZN6vlH7IB0ONvpLXCPwQ9Pst3yT5a0V6ubggf+6CDrwoPquS7KYYkYj9dEWj5bjtXzpPr
uC7LehvUvvNxdknuqs5sReF3TOSj2j41EzwW+QyEcLxlsZegZa934pFncevTcCxP5akt10aLv/Yw
WoTgymiDiVDwYvkDuzjHbwjBqjEANzsi+gDLdxBh1+alIlrL3JOrUn3TNkSw9xxLYefB11yMn5rx
ITHAK7H6W9uQdGvxlLfbbkGjVQWcYZdGkwYCn/++7Hdyh9H6IyaoeLwxCB1SAy5B9Zj2h7FZzWdd
dGYBqg53ptcR6DElCGXsgSR56Fzg2/1vYsfeYd1qdjjYM/SahgXipYgeUBfHxOd0OY7j4hbSEDMD
WIU2KUpUUibM+eA0yvdWea1n3+TxuXhoE7eG665NjoknGK+1sWZNWuGzJfa4kj06YdMkWpUomMFZ
NrhX5q6XV8mViufr0hI037HSxoTDwgCKWTrT3Ds1ySrKyhypX/j3GAMorrwmlRyQ/l40HOLHjJwG
ci/1Xe/pdnMsrs2XTPa4GMy6exS6HVzo5zKkwKA6IkA3ANR0KUZX63a+dNQzwlxQ5FseGI28JBp3
NT2THz98dCkpLvziubnBQi3elxlq1D0q84l+i9eFSPc3DXQ937kVPkaCTlrNS8koRhJa2n6wabTr
sr0QrCLrmPhWsJwLVIpTQau6Sm6CvjlO2Rp7PEgJoujvG9IBvsn6Y9JsBn6gSRYAORtcw3LIUJST
PE6iTKZcupkZOPE4a0ZLNhw8vPYD77LoQ2N7E20kE4PFE8lCvkc+ode+ijFhSq6onWlX7yJEUQxx
rwgcvqkfrCtCiWqc0BuFt0l/rXtMV47WlXW1xBOxUSc2KtrN2+Sa3PuPnCibxs4crk79o9zoBDlr
vLINpeDGeqU4VYjMgFzgNi4S/sHLT/mAAQUGZuypBVHJ+PD77Ywpp4ooiCOUPPhRteu2cwImM/kc
bGYfM9f5DfMV6cNnP0QRe8iVvV54hulk+qkTnvTXFouJsCZPgaRXUmwxfvnBWT3Ixs1LFHEQkns1
eDB6dP0uTNHxtE8DIPSHQXBJSnQMW18zY7E19mrXc75V4HwFR0PWSGO6HbNvvvyNtPgGka7o1oSQ
TA7Ac7QN6m4uDib0kHa8ITdnIE8dVaxY7J4qD9re3r/Sb4p8dnOUxWn3lF4tofDJhRBePhblkkho
GTXERSZUub4XUCRrdlk6TXSQGAKpuoftyoh2d3rxXPGlAyG31cqtEOozYS/XvrZNgZlcqea2h9et
bsvBqY+1TPJMPh7rdiMHV0H1VEhnJA6NfNXWh6k4jtNRzi9WCNZp+9Kch1q0sUO5yq6lbzCNmhee
REs0+qbChgGAidCfjD46xqiLU0n0mCcpH36aP5h7cjzobXoyhEtCp9cqgSAR3+V+nbpxKq+tswGH
T2V6CLY1cQxhJSKTXvR+Z/8CU/khJB787L8Dpo+O0bHcalcRJGLT06dbFjYJ+b9m6qbWA5qrrV9V
Bj3QVlauWuXEHMZkEvTWKhtrQOryNKaIZtln0gcET2wKhAmEAT/VxTf8KaJ0TrIDVLEputHUnSU4
JftUa6uKjk6OFMcK4LL+Ur930hb9GYnKgbyt2yPyF/2+D4VV7zWAHlboCp3JNojhQMOxC6wl0Xzc
YFHOfKcm04brcqdcZFwyXt1dq5hX6pNyGXgR5dINQD+RDglYIia1WgAdCRrHqGyOAs0Z8OLQ1ZIn
RGr0eIXRKf1WPSLp9kqywIl1pIakg2Upwt52XLF4mmEEox0WXb5w5ZmcEK7pojjOhVM08WZUbvTU
nUaaPoZy9tTeQUFXiBTKUdZIHL7zs2SHVKIKHfn0UK6eIOkbJGcTwldfm9NmzKDpe1oLZbk9+1qz
aplY4urBrE1y6mH81hxU5Z76OvMUN/AYyZbZXr7Vb5F0zhPx5vbUwTcgUkVemZv5RZxvTXM7ZZvi
STqaD/IDIlOs5wSBBIinFQSbbKpYaQGFfpSvqlfMiz3PmvPh/OhE58wyewsdCCzv/KatAp6Fl1Z6
RyrIsBP2zqM+e0VlK9mrOR2k8diZCHnsXkXO7eXSo+kz5j0DBy7p2VhViXmyLgiiR3cNpIP4IkL+
sFAZ0pW/iwDxV7s0vcPPxG7dwYsGHZo9dnSlXfwXJpNGMdrCIqTq7OBlIf9AOqG6eIPYlxTfZvEM
zsOcVs0LQYI52QzqZTmYcSGW9HCqtpkU81K8jdk+irjgdqH6WChn1OlJR396QkUCa3s6EPc8PspE
2SAbQOFOxk0XHavpTmouQnxTYvk077+P9j84KsODlTiD7nbmsSA83J9usT3wlRI0lqGWZJDJO4mA
KZvE+pQNVkbQHevDxNO4V4DvB+FTlCAyU91I9QrN7bAhfFixG3brYWUWa7l0RrJu85cYY13jc//c
y0e0pHnHu9cgsMk8porbUwgUqDI7FqPrypNkb8ArlIp3jDcHWlO8DERz4chDhfnEdZJ9FB/0ZGm5
jnt+AM0HUT5Uwo6kKqv8qAxPJ0UPh+CiaC3HC4PQVbSG7h902doHhj69RqdbrKyY5gs7m+yit7aS
+MHPfcm1jZIi25FWQTGbLM88eUighPW/u7daNEhQjsGPiX8HT9YMOpTPSztmicse/vPj/+itDIaf
kkEcNQ+Tl4yXP3or+jkSBLTv9I1PmzudNBmcEiJxpVjFQaH9IYCCj8Z+jREom0BdISPgnwxB4ZL+
L53Vp09c/iKAihGpg/fWxy0gem/I1TfLmL/JwUzYuaI5aYjPcMw7wunRZ1oGhl51dtpGZZxgXWcW
PY3EBEpuR5Q5TCKMWbFrGCvRlD36/OzV9FAmWP1KrNEyonhKZw/mChaVOSI/UH+JKsLXlHarauFa
b5WnesC0BPvzbsrJyxy45bWyPY5iHzuhmL1bPsNJqjI9lK6jObyZcfs0tXllBVK1plTk7IHaGCIa
laLgCOHDzspyA+M0zEhfi8kGCEJwav0pwFCrpdQskJ+mvOCtkZOaFj9bBQqEuK1vZSustkZ6nmKV
quswCUueXxeBN6ofo4oswRiBM1O0UXTbFPlyvU37cGdy5Up+cBia+gCGh8Q2rFyycsQ4+gr1GJWl
NHFoIdRJo+GmqJDTZ9AjlIheiTK1arIbPNW3QjweYwnzekzkaxrtEuRG8tRuJEFb3ILzRkGlMeci
Xef82uXaOc9onrTmI9OFuySL4s1QIXqQG1ZQlAuiFj6XzXBBkcKabiSxyt+Jph8zw0yYYUb6OWrJ
xmwo/Hw5SeysBT6Wqw9jQs5MIl2HvfYNNuN2nMcthMq3uSMNU+0/rCwmxjpVBg7SyhMEAiGGKq1s
0RjRNPVl2rxXs8R5RQRZhMqce3ColbOZIkrQK0eQ4GomzbOmDhkmCbK56upklNpLKvaOEVC16/NL
aPbHQYuQvWcbqxOxlY32QKNsCNG6piZK6bYbub8LCPUUObm1Ov2o1Ju5Y6IPuknqUyJ3QrtGUJUo
+U4IzLPGq5nWMrvbDE+EOjH8V6ma6lwE/1V0eyFPr9sGXmgD8aOAq6dD34xFCksJ4nJs3Ih6+K1i
HS1ZEdHfVngIJnqqSDyg292IaPga5p21POyymCgxzadxH1vuvDiBYlVuQ7W+Zfl3rSyZZwb1SkOm
JryQOF1l4ibA4dsG/saoRzvD8LqS6Xka3B0kGS0IQ5kt5swaInlXE9HulTcdDpjSEVgOAbfgVelr
xM/DsWIUKWBV7iBN16zHBiSNPTTy1oAPI/V4V6SVkdSeIJ6G4jKTBl4KD2G2D3xSd8reHrN3BRpr
N350Yf4tU9861McRiJoK83zSmWBOAIAJiRPCIQVk2odg+hR0Q9SNWTB7g4Hlfup2YV3wsSYPNMNR
A9CaTfX70HTrUgq8kO6jzOMrDVP1Ovm+3SUqKRJnNp6GPYsUc6w0zkagHsYifJTEgfdfDPEAvUB8
P41oVrTBs4jJ1RiJo17emBaSJkaUOuyzmUxfkbE/e8CViCFNkqKD0fHfNNEOQ5LdWYKgqQCOQU4b
cvAWIG7B0tpkhCxk5n6uRxeXkseC6yWJVGzlwaaNCNkE/mMDd69Xcq/zPYpPYSe600RFP3EyqAJr
UL9q7VkRCG2Y3KKvdkaENUQDE5hIb0Tu5N7QVLgDA+W1YQofWQyX645BJx6WtNLs//xj4mVZzzwf
lTD7XTH8FtdpuikqjVhMchZV3shtcOBEMDN0XLwowpJa36pu2VchcRHto4A3PejYqci8OYbeU+qR
Qy0P7DxpN1MibRF8X1KDBPNMOw+DtdHZiJlUcUAHrpsE+rhW4Q+14nXeWftMkDeJUKC7btwZUWIh
j/yaTKewd7pZQw3J+yTN2ESo7VWSq9tUBTURt5ZXLrV37ZRsyajH80p86lLKnKqWydCtN+HSMohY
sbScIPleZI3bMLqYbnGP2Hlk3QzzCab02lqanUDADi+n3EQWRXrrr7uKdbfAEMFH08X0I96VrXSv
myPiAgFcXXgDLwbFGUVTEW/9EJqtuS/n6ZCVgjsWwOPNaB0Dji+DO6vILwaV1GjqVLpLDqIm7o3J
4BeK+F76yW0w68ex6J/M8ElTCWYE+iaI4kMdJcc5O1uCuGsNJihT0T31Y30ba6zjRUJY49bcWFLN
YdLMDBJNdkU8fRCmbo39UZTw3vAVlryfDEYxbSDAYYgvka4+92J2MOLqoDIt7ywVf9Xk1BKfI4lR
VoxOo2LPNZYXln+0I5zjU3NfqscCeSoirk0dSiPOUPW5CGvUsBejvMwM2PymOOE391guEDIjYNKh
nlVx/wQDvMhU3IkBvVhqGee5S04Kg0sgqW7IpV8TzggRxVbgV/uUsUE7ugkzU4NmIqvyszwwvsoo
P2E7oOJGBDNtAQ0XIEPqf7E0DHs3ZkhMNcReiBLasL9etouLfvWnKvPPj/+tyjTFX1iVoyn9NKb/
rcrkjxSNTbvxBTtPIbnkDhqI8n+Von6uMSVQzGzs0dp/f9g/qTEl9U+L9p8+bTIJfp7e1zrpc1TH
8rYBiy1i8gsoCUuifNKxfsVlxBK4ajdV/MgGcNMa4/MIpzWuZaeLDFD1xV5bNp5NjZuN6kuOt6JU
3gZBf1co5P02sYuQ/tDXvs2F9QSU3Sa0MMU5wuLR2kiUcWpBhlR+H5Q+BjZSe5DYU7JgFI3bK9+U
7yQEsWN00dXKUxcHNnKiWmZwqHZ2iYhc1JQXi93yDARTRqElloSyJsGJtaETWt2NHpDcXBn1rlI7
mKvjc0yqjXENgfV+DPSdlvU3/qjuqzg9iAlW1JE00ggSMU7pYRCih15TLvlgPNCZ7XLkprxULuGQ
T2ir2O6a/c2ITnW+Nno4+dc6b9JQvSjK42AN95PVMlw6ytJwyvL+IHfqlZSTU46QKcfe2hQTRv1r
WCnUFvDE+QoRcwLbbS1ENOKmMAAqSfI5a9h1CPq6DAVGorcL4kQdqCL1qWZX3uGinSZi7OqbnDzV
JB0+oqhOnEg8WRUjRWRkkRbuDOi4qUAUq29dGxXMbaHiGZYsVv8N5OZGz9onYEXf1Crbq2P+OJvk
eKs5CU7qu8TomE/STUCwko3GaBOWiOlKUnAEpTqyxI7D4PIv7k+xf+DawwyDVQZeIm+xv5DpmJL6
tT/98+P/ODkwGi5gM7Z/ypI393t/ysmhSbIuSawbf2U4fpa3G0RcYBlCAK989wD+btHRftHRv/IB
ZZxCUBv+2fJv6XV/sujwFJ++dEX+Yg80Kl+bxhA0V2KgIfPNujghjCtvakZChdmQhhJsi15ROQVC
326knolNwlgTYxox95cozKFMxcUtOCmaWrW5mrLGKcNmw8biSaQ+iwQtWLO33o7S8xK2ACfEmYSa
G7YB3VyJ6XUmNk4yGFBOG/AanRO19TPJPsOqlwsYg6KTV8CjxOhZJlSixCnbKNZlNIKLL8qv8BKH
lZWIxxnG9qod8tjTzW4XhPVrZ4zbXGE4nhv8XxjAjZyogGT0sLI/AfgbeecxZZ+SiM2aNtxn+I6b
jhFQJJ9ksTovchPgjVEu7HWh3Lap/6BF2VYXzPdEyM9EaCGzhI9myUe2/GSbgyG2tFU9BWgirPMw
oktKxdu66t4G1UdtUN2IBt2aGu8FhZC4QrDjMoBzjtKbFVqhAsod1IucDBNJZkOO8F7E1ayUuzmP
S8gcrNoCpYL30O+KvCfVPi3cdlxZFVs0K6KH1oEVUR4+lHp2iBL9dgriR60HnmPUdC4ZpKngJs1N
N2/foWYwig6Dx/8MFdBsNf/bQl2+Z0W+surXtnaFGXqxy+5DGMkm7/BZQ9XJ5fvYeC+T6yzqNuCm
EWc52SKMmi32ph1zuyBDszSQFwYEgPJzzzfd8a2DFPn8zZG8+Eg4Sqqyq2iwFhlEyC5K4YdG9yWs
XwVuVJEOazOy7/sXFzPQWSk5ODFAxy9ad3byf3UkqYt15XMx8788/sfIDFsNghURXaChmDJkxd+P
JGPJxlRk9K1/PpJgMS76hU8snt+PJAXTjbo4CjmyEIBxxv0DuTu5zF+OpF8/dfKDJDxBRLh8KWiQ
u3e62pFM1RvmnWWyokx0KvqIAs21RiF/KiXgOGyqdAgH01PM5mQgpiqW31o9AobfOXxsltiUNepK
NxKdHsTM2BMYu3DQ7hEFAACoSvgQQiLgCCOBLDB5B6FBShEq95d4potXm2Q/xLNmJ2bNsorBcRGR
KiUGa61ieNKnH2LY76ducPPJ8KwwXsux7uUCGqG4jJ+mkdtZKJLbsSg/wtAHWlGrVe5Vrdl7Y0SF
xkCOvbRym+EAmVkZytjYDMlgZFx/tPEpEcLXCchWVhaP44DIgSl3kOau3nAIWCGq8HozG9leTPwr
kZVAmUrbVO6PEXMWWYKDWh9orckwP/Sq4rVahRuloY9mXgCFS4hqPN3EoiCql1XIGLGarY3c2qbK
5Aa9co2Jz63akGj7GhMihWX/UIbpdRB1L35gSOTdJ8cq5mgP/OeqfzPxXPvpS9+yR2l69jfF69j6
hyxB9+HfWCTWrDOFlQpbVGh4azWKZy8tX9A52ThRbUIbgP6QUypN537EvJyNgXFEWOsJFjvuUeKQ
RSvWAGWauIvUceR7bLEtCdaT/g2uwwovH+LMlGYX6I2t16B1dY2XShPTC9A/89oI/IzUzgm1CeJ8
OLADGpMW26A66G/a6O9m6yVuOv9EzId5CkuowHVDecrMYiUUcIB6i5TlEpiw07TTY99L14PM3G0o
unu5aGYWMOJNbCX3EsvUPJSPfY46pEry6aAh+La7OqQ9blgofHqnn/+cL7GMkH/9r977f/8HMrcv
B8WXC7wu6zKpzImCV+whFNL+suSvmvxMDNvur5/q6zR7eSrswguGxqKmkZY//yTpFazQKsaBlI/J
fxywWYa1ZC+7HWVeySxflbizvz/h/3kb/yv4KH774prvh8VbUU418+H2y2//51Jk/Pt/l8f8/nf+
5+ff8pDfPuT6pX356TdO3kbtdE201XTz0SB0/HEyLX/z//cPfztYL1P58d//URZN+5LaxfvHzwcu
9m6R+CvdkPBPa5ryNzUkx/rfPv5HDSn/Ar3KgA30I7L49wPblIGn0e9K0CS++7X57v9hkVRQtSI6
N8mJ5OmoWX8IyBYHuLik1ZASyUaGou/Hy/LT9+SP79HngBN5uYt++hH88qUvlqvPPxfmqDa90dXG
VpyfGNLZsWG4PrlUYa/YhcLtX2F8bh+CBKd1IK5UBERqRSavqDktMhzB0DdV3mxMnZzaBha9PG4q
FLERYeLRaNmdgKzSMDcKkqG0EFwjOssINIvqnSTt29aH7lBq65jtMitC3EV4jmptrTWDh9LYrkLf
8dXsVKHMIa6svpt9LBdLeRIiVS6pv3wZvn09vIrdmaDjvUHdyoKmKp+izHqMpfGUp49Cn7vE1WyX
6N+p/ZgROzSDBKo6cEs9fDWM6Sq1kvSi+IgwC4RGTM2P46x500TEYIvYurcokIFt3MYG6TWihfcj
2kzzpZPQVRGD2A6z7DazdfJrRpcwlXx1fB2keZO15SlrgKTnZDqq6GBiS94zkXtXQG2KI8pOMZg2
vVAbK32USYYBmu3X9dUcF6pXatq+XGA5fSoe9WRaJ011RYW2DRlWp/T9sH2h4rLwNLeagY5OFehL
X4SQpOlIsJsW4auU2xFII125Qr297dL+KsvNYy+IfHM5xXv9pmVt0WgMzIg2juP4rS2ljZZIjtrw
US0ulHg6hglOpia2M6yVFco2hd8XLEszId+EPvIYulBrTpxOM9ZiM6zkTmaOiBs2PAlWy/IaZCxI
5VmIYYczCK+Ps063HJhu0A4ek+TYDkSChCIS7YOR2BdSN4vxNpHQ+PGh9fSOWQjWgqfWHGGA4www
gv7YCfreMLJNx4QzSJH0+SFzdCxpDWKNGChHnjEGZ6cvdTcRCupKflTyc6pZXm/pREugtv9gfAru
Q+VrMfWPFDXWUkyIMpEp95rMVBEtwpA9K3mzDf1HjdDtAYBKOWHjQg0+gTnq9PFUYzSQUunYiq1T
xuk+H8cLf2FdFu3HpGa7MWNcTh5MJfVU8otRiYpeD9wYj6xUFPvRRDgVIn1AcWcVGQEmSx4cc0l/
vhHKwZ3kt6YgsLk3r+bEehSH+alFxvxvPq8XPyfXJ8AeQ0P2++kuXC6H3w79q5eMQ58KXPpSYINp
+/r4H+e1BNAcnJvEZtlkmrQkuP+YFkq/mBodLg/GnPdr7f3jvMZ/wzGON43ds7YQzz+f1yiSKddB
efw6Mvwn5zW0zz+d1z9/6suff7rHdXkyoA2LBupIjbf44hcor1Acw50y1qmFHl4IbuscpxnpCZqO
8EqsnrOA0J8AqR8F51oikFxF76bE1m6kjPRxoIdMvhrw4hoKkrL17a6f9hmVOm9L8YGUM0dSbtpK
hYEOx7qTgC28xhZraks/ZwUg9ZGbQ8zrRwFPKo0IsH8Ohzg6NmA2YkRlEegcqZfexOYlzkyvHQeb
M3PfTRPm7fi6EpJtF1CKKIO06bNLSPsas9gbUQ+lo3DAhbT252wjVMF2Jsx2nq19bHZv7Ks9vYlf
c6yH/ZTD+zdIH/pWjwJEMgvvucLzt6ay55NFCMjiqihMlhyUxIVjmM+ZqfEX30ajuqGb8+qJQD74
oQQ07CahOFRY1DuFs2Qs3dQwTtXI6W7q3IdcQTLZjmZ/1mtGE+JiQCrq0wTls5YYQPSVm+KS7FnV
QsqDAVexI5FJm1fCYD1bwqavmvWcxte5hLI20K4ncnEDyjJTpScyvLFQNyI2qoBoLSK6nMzst1H+
lk2pN4d495r4vobCgtBP30GlRKbk38dZtYmb4aRjbu96ze5jdR8K8i5ZBgP+gACnMt1aYqwcbA3A
B9uG7Fu7Q9Tmx/eoDXZEJW5iq47AIiS0NNNZMoq7SMKXOrNwqvEi5WQhViDiyo3VWgfFeAHit+4U
eOaAgE2FPkE17+o422USqyutuc6TY6zeJXq6kSwCwIy3JngbtOY2rNtVp51mDahmM+7Im/aEwsvk
i6WToRSzXM1O3aKOIv+rBuZSy/zylCG7jbRvQlBBCWGvrJbHiNVwF70nwVWRZsxVxZOC6KqXEdom
qoFfEvhbzunMFihoY6dgvdt1l05jTRkWL1LmnyNTOI6CuNUQYizwkkLo18vFOgrKYQ7J+zJTRxmh
zFHx6Hm472Cv5746byNAAUFIsla0kXV2qpK5MuQN3k4Dea7+Qt/H7YQaIdT0QyEiBBx6R9el176c
1pn2MvCWMNuWWy1nnI6u3eCtCEGmJs1pVKUVVO21FCwKfgTvUoCELoQnmD7XRePNQbljyQzfwJif
q7ndqdCyBb4oDcReEutObkqwo6NLPYTbRsEhFoItB4Jqj6F+YGy5S+rEm4ee2CF52zNLS6rvHBg7
k+/DwvdyxB698F4V/joFXepP8PAXX1k8Yax71ed5F6OeDfvEhk7tWGRsRkwFsaK+pqaes2PoT6M+
vpbqdSA2XiqETkhQWUgsjJCwT82RVGu3nfQkCtVWU4V1QZOI2xaBIiwfYN26zv4gaw5oXfCSOx36
ZgtaVqMiNJf1tZo3LpZexk/NQZwQ0SAQlwQqTLbsceE7abrX+YGXqo9Ro3AbAEDO+U3b+DB3zZU1
LThb1ipVtR1Ro6dQBkW20pk+23P8FuHbITrc0VTNDSAU5lJ/UDvdLpoah2JC3cksQTObb7xfo5Xe
xx3lYDiusyCEZsirEp3/vTcz0/DlpuOeZF8hsTr+y5sZDywt8c+jrz89/sfoS/uFuA4Dbdev6q7P
ajHm6ouhhqkT4jAMNzQxP25m7Rc0awADP1lt/+ikZIgRuHP4NNRlCfhPbuZl8vZTI/X9K9eZiFFb
LNK1L3maAVt5jW1esM1E10R+LO0WXxyDoVTxIuWdCYiWv8+ou/1fG+2f+uzPPdzXLcCXl1z/8sRS
muZDglbCDZguZ8jB1wxRymQHUHNmYNRtP32LfmshPz+d9LUC+fp81DqfK5CkKMOyRbrjYqXoK0+3
zrgk1cJtromMHLpthzC3PPXzccRwIDt//ezy3z37l5GJVc6YawVLcBll5DMWHPWxUbaLEw99kItq
s2rXH4QDSPgZ15rymCxpQmj6D/yW0ytl3IEh88Fqj3/zif0pQnx5XRixirQrukLnvux6P1VmcWwo
uQwejYKH50nQ7yBI0hIUNoy3qqJe56jBa2ltDMVamc8QDumWr0aKsJKTyiOiLmxd7uSNZNxpXH9s
LyyUSAoELXyjsxLxy20ASgIBsdi9VNJOkB4C37mX4x1EX1jo3zG+RKGQL0D5pT626pupNbZFI9r3
ZLw8lM1OQ44mfkBFqkrssVxbkBsrwhBO/h1/ajTucrkbhG+172PJTH89YPXcih36ezMwbLl/agvE
bNQ+5Lhs9Ok8GHexf+7NW+o0pPo0L1spv8r0LfFZag1T3XyRJDVHRhHdznwnUKnnPlxKtyePMXPL
/J1MHOzbLtycXr404U1h8AT02MRa9d2Lg6iRGCe9OTH6JfQatXmNhyVaOVh2GS0Liy7Ilt+0a/92
rFft7AXGdiTz2KlUhwhmbkI1tWVrlXBfwMSg8NgjMHeFWwJsK/ZTFJ1MAh+GBxQZ1vySnaPkLkme
xx0iqNA/1wjceUlZxQfyPiDfZ2NZbHbjt4SwKjZquivGXkQQ7kl35/EBq5HcEv34PBSE8kAsdhPE
otM2K09CA0p52hj4L2Y7ma+0asNnNpqPs7pBiwjNlwmGhSTa38Yw6sEXTRXxCfbU7wXxCftN3DCU
RcnmzaMjqaf+gTe6lt+r6yyGzYxsaZU3ijv4F7HwmIOmi0d9ckaKk8p4/v7j/m+d7i1BUJausTsB
uPDX2hLkJ1wfn+8kRmRfH/+pW7RkhRw/HKLL/pkP/albtBB0/Lo4lj8pmLmslu4SuASDQTpKbsA/
biQmeiw4QA99Zzj+I4wDe+UvV9KXT3wBVHw+kfK0EiqtmrTtGGh3c4fDWFcJpGKUrmU7o8qv2B2v
qpiM3zwU7Vqw3kP/2bDwtugKCkYWLIKUHFSdiFGgixnmi6IEgTpiO0IREZIiGsXjdcPSZwVyYW/V
IlDo5JDl0W1IyryObL8sjzoNYhwtLoxwI3Ag0OPBwy82sjndmN3UYwqcb4jX5MiS0ru2NpsV8LDQ
ZoNAclb3JGrWbVf0jqSFXpEKm1qu9oX0PFa8X8LiLEfti9+2ly6u17MaPnWqTrAmSauLi4E+E/wT
duqj1E9Oghe/H+Pn3kcqKeaYWnDfmAKofhNiOF5WObDO6iwd+NQwUAZeLk5eJ0CPDdu8AhKUPyqV
WpEKyOCJ5B0WR7ybsWqZk5dI/UYdxdvREgo0z/KuU0x3QNUj0ISjmxnXkmpduiA+DToi7zE9yKL1
ZgL2963nWpc2gRRuZbbWcimd1elRLF/btnEHVVzpQXtdmi2pF6Y9z/DVKwl1rHCO/OkmyRVHZ0Mh
IkfLI+r4qbkZlYLEFkxCI/BwScOFQfeMi2aoiCFCP1thMjdR1clPPfkrZUT+npyDV+wmwnNwLU1I
XMMbQxlu8infF/mDLjDoCi3EonkZA4zJQEfVIbPfkwUtwopiNw0wyKXmqS+xxIHKy/iu6tF7FKWP
wA+Y/DKUF9EZd/HKtNKdBn+vIkijiI5B2l5a46QYr3IZ7lqt3yDtheYN4VdSYN1gxxFaOFfU3+0t
aiRsesp6sijD5/SuJr4s6zs3HSVHW9AH52kmpMdkQJFiRhbPiZi6WZbc1XK2nfHmm2bFsLk6alME
C7dxR3yu8aAgQArtsXnohBdhwpZStzeowPjxItVsOAukQBd1tcT52HmtrM2uOw2lTBI1N47ykPm8
dtPUng0QHWmELN+ErpSix52ZCmizPZRHU/1/3J1Xb9xI2oV/EQeMVeRt5yiplaUbQpIl5lDM5K//
Hs63XodZ7GJuB9gB1rBltdzsqjec8xweKC6B8MtQ/sIpnnplbcMh2TJnuu6Cjg+EQ+NjLWxiNID/
vOby0zJZSfnLdPS3kWByky20+uzU7lk057T6gPG1ztRbGw+3he+sutBclC7ovtJmVxcT6jqQiBgj
3swR7nrUg/4Y3hGAVCxKhXmzz691rhSPrpddIq86RFE8EEZHp9pWsH+Rp5ez5JjkOyOMUJd426Tm
Y6JjncKJkDbEappia4JooCONpYtonNTP0Fj16ixUzZsD+aHSXzyLAFw1Xkv30XZQ9bOADEhASSy1
mcCXmqI9+cbd1MnboYyPCY+O3uVYo1oiMGYbKsVl7Z1Gv1oL0poyiEqGHhxSixF27+7SOlglOqvF
2KFG6bRdaPUEeGzAYZC8gVKt6jf9iCA40FitPobwLCJk2kCPl1PFU4PmI6gScNqAszt+Ycwz4Lwp
gPqrcWHp4w0KQpy5KFok1MaS9K6SzVlYE+7pIPEnetlM0K8mK8cHI+GgXc58dSBDYAU+N1ykIjpZ
VbfLMIb42VnHjQQCZVGVFHJQoBwLPq3VBwdk+bj9ABJmxj0M/UdHY24cCTyR2tUwUK6xjSUZr1yZ
iNpN5gUdKCw4m4/8Ay3GKbjyGrEfeWdVUt1rTfgcVMaAa3DaRGmHgYs9LLUexnspn7rxuSZg2u9O
OS58tt4k5MB/7o1HpymfkzC9ocblfE/v44KGNinQ006WRVyWdjIDftwpcs+uM63sxjgXdYhTYhTg
NHiHWtILGlydVrDJNeC4vCkodW8q3UIM05oPY2HuEFVd8hwIf62vXMQmTcNYXDiA/SnO5igwmSS7
PjcsPut5vCr6Vm2IFABAlqNdR9g7J5DPCTCAYv29ORj71mw3MEE2hdfgqU12Y6Cue2vcd2Nx+z/K
/Lmb+rGyRXHl4DsiKolL2pwtSlzsP9+pjF5babUmlXj/imLpCqoZwpdOh8+Cgc6p9h3AbluCIu/V
fmSdTgQiCKDkxYzKg180cClzQty0If5oieZZDIn7ZY25ufgH12fEknILo0JhoC9cwT/pf5HLECpF
HfNLffbXr/8+M4CmRTYZYctC8oYxuf93fSY9RL4kKct5OvCv6KofMwNbOLMoxjbn3evM/PhRofFX
gZzRXSF4Dv7m9vWvqVa/vHT+DX59mobATQeulGYXNeFtVFov/APd2F14U8a4KaGNlg7XhT2bcfV3
A6NylyrsQzb0Nvka0u6E5Xga63LjtONa41RwjP4p5RRslXEcImegPToANryLhhElPsQHPVqQvLZl
Fr1qiCvxzEYu+kSoi/Ktq95qCEXOULRhsO0bc1vpzOWQ0y2aOf0d4vMXf3TtRq6xnEpx1FWAQtmP
nlnJ3ZpF6K3yCK5VYN05SeAsKxpP31XPHaJl9HPtgN9yMJGrqMdgCtbepM7S105Onu9LGB5wthY2
89xCYXkJUI0AiI4rPllO/trG6PMK59GuXoPpbd4BpNA0Apuqh76RK+5gRhYGL3xTPduNgCRERryp
eavr/tuUDEetpZgy7EXDPpnTt1uX4i1Q/nbg1ErYlNJubVogOr0s1jBs78PAvUUHdB3mWLKNwr6q
fOM2x9pXFPqhy6ZvWksdO2nNFuU/awJ/xgyRhCoi7M51+RYkSF4wPFWwFhtJs0fQTCrAUkQZYuzP
sXNYjDNP3Xr4wq70Of4ywwRj1N26TnqYYM1d3vuEiBYdbWZG9ac6EJYhtv+isI9kdO4KmT0wFb1V
EoLukDwxzvSQcRehfbAVl2qLkSFCGGqq/CsdvsVTuVV2/JTgQhy4eP2cDEPoHhKIEv94K1Sw+hKp
NC5+nEnoAcW5MftvEMq2gEVvMuJcEl5QS5UyB1jpg9ibFjpEXaD2KcenBgu3UXpgSbR14RpbmZT7
ijYAtNISsvvSxS9Yawz8Ef+YNgT4+SHymlM1RGs1EsRNQS+x+uXdKLkGXgoBGYVUTGtQywb5gFmH
c37qF3KFeaOM0jGtPxrSUCf7IHwg4pODJ8ymnlhaaf7i4O12VH/HqXOq3Za87PZmdFmSFVMy14b+
W5FhhBTAyaVvs/MpYYZGe6N1t8QWrrru3SMBtCnTczHmKQ9nug0icxuL7hjwLE25PPl5yWBhVfvO
0bC5gfXqFDeYljR+kWtgUXsAJE3e3wI33UplrqWG8LPQkkd2B/jUURbk8PHtEud7WIt1zS2aawrf
ts1mjqG1TqRMUDJ7n8gktSjutLrDCffuVNBXcqq1RAPHgd7AGh5T56NEUlV1FDXjs9edMvPCIhon
VvhcdgZHRjiy9BuiJzPOxar3/avRJuRMqlMoomPOCG0aYEsM07Gg2paA7BtoYL4Uazn6m2DsP+3s
0+4ZoGsMcADGuqtsBEXS3sgIPqwhin/2HSZ0w+aaQZP9v+feeFH+cof9/vU/7jDW0Q5LaSQ/NqOI
Hxtp7jBIkAaB3fZ3VvFPc2+08Ib1b1knd+aPOwxgFXQqkuRcXczy1L+jIJphlT9VRI6NwfuXlz7P
p3+aeyJJbgR6YfaJSb0v7OcZ0RLxOXcJLpamtowwxxEYoXkHdAu6S+aJSVZYkK6yHmeZPnskGyiJ
4ktY7UoWydF1LWZeaMGz6M7J08/KqnEGg2AFfOi+pDzHDHmdZ34+nG0sxBeseld2BUFkKIlzBJ2E
vwor62oSjyMxV+jklx7EudK2b7022frWnYcZMnWSaOkO0GHbQT2hs0Dxx261mrdDxE+gcN3T1QK+
wCXjM2NEIpJBi2eTXnf+rmkvw9S96CClJElgBD2SAQ66RwhSFuW9NpHPhQoR2glYzJXq2xwUxnDM
svhtaB8kH5xeMx/8Sd5zzZ3q3tu6LZzFvicLEtBr22hbp2buKEyp7gs32SiX9X3vLsKoYE0m+cxT
GvQZAYFRlS5dGxdxD9tlemqa6Rq08UYf0q1P7JofZ+QGxZs2QYETcFhMaTPnMScN/cN0SHX5ijFu
59rF2o9s4nzTb6FNtZ/V5akcPMJdHz2KdoBT3uCf0rA/qiA8dW1AqYuovJPGM9w9pAE+MKrJeRAj
3WLX7GLTX0SiXmUywQsOaF+13Q2E6K1s3AdnsJdKY3gwvbvdu9n1D2XPWxVIj4ALZ9UH3rmOdqT4
bMD9rvR42Pl6RuDDo0XYOQKqY+QdE6b9nJ9XJEYa4CK6KzPkDGqq4CvpEBy1jIwQ4Vj9RKR4vkwb
/76G6Sh7gx90akgGTb+iue0znO6KsAjWAvSaSZnc+UxtAVw+64l7ja9+EznlOu5joDgp7vRkaVjd
1s21lRf0u1QLboLBP0bZC5Jkfrtc6rUGuxN+ZRzwLPTjegyyA4BTdEgPpQt3JFDy4Pvms95OO4PN
YRHTFZa6OAsfwxFpkunYLFCLITiwSHOq1qrxGY/rm7GLXizr1QLz6TSANWaL4XvNmxAlXL5lyylv
a+CZYlRSCsIW8sOZb2wPawQa107G/D5/gMuztOI7u9+aFJYD32qCPlphRC5SfT22w9FQb7qgsGvQ
/TnlUZMag/byeg6CD6R+yaqnvBqxpJK65hVHWAf0mdUykMBE+aZtn59KSlVuNXgIFE1wycgxe9YQ
+PkaSMphmhZ+mX2MAqyXlr1ZPTe2R5fEAsuMLe9CU77KJuspKbNz5FW8xnJhGzETIAkhJnl3cx0u
Vqs9a6G2a7I3xcoJpuODn0FbHlz7phBil8mLENN6MILtP7e18gyLsbd0+B/kv/8ZGGxL2t2fW6v/
8PXfryX3j1kdxQTbdTEGQiv+0Vq5f6B4pa4y5w4ZVgcT7u+tFU4EGjGuLGGafxoof1xL1h+zYUCy
OAZiDOf47zkR5k3zL9fSby/d+m0tmtpaJkRapbu8UUcHd1BRVftUghg0UYZPldroIRAnsY3YBRp+
eUotBxpUgBCVNAzdXuuUf5XpPUYMg4YQ56LCt05jAXq9qOR5ojPx2gK9lfeANCBYJL3/hkdxVUm4
fSlChaBCPMGCqr5I92tGwyt9RKJlvRpZt+uUebHG5i6UJLi7zJQZojMeWHRlvFJwI+yyZVyPDCXx
VtjJKetrC9KnuY6htgbztK5scOjbKKS0rj1HNYHZjnmO/EFnwKQ/4mPYpQ52Qo28brOiFbDtbp1i
yE7INFz07VljIVYllwByY8TBSJNj7ooG6FgR72sSb8O6WyZjdu1U5h1Rn0fI4Uzbq5HIpj2GbuLl
4oe6Hpdtk+3UYMzKzhPaJ12hxOR7stfKE/+cCGrG+OySttKPxRsC2VOoG2/OxOB/8LwLaqHiqulQ
OxZNuiU087oftC+/6hYyUOtWu0/tGnoPa7Ui2Jmy2TVecVEu3gy6w3xAMcU416NG1vyoXClsoews
1mM63pVJtcjG9kLptCyw1Jb1myQ7a1GMXkQ9oPsQMabDVKevWdaofRQGkoVbW7NHG5+M0WoOzjTc
jaH9gaepXFiquA60TF/EzDbBBryktvjSVPMaKPcAVwRjwVLOawuCLev+o4Ql/M89d5iTASRniCJM
Cw/l/xLU82d/PXf+w9f/WLnZjuDTYPwIFvqxcuPYgQlkIqNCHT+rML+fO7MMBO0YmSP/QaBpoPsn
hwMxPQeT87eq4fnA/OXY+e2VO78dO3Xrjck8U9rZ1cfAMCQkKNSxIaQl6rbCb6iies88d5tXBBT6
NXsjuAFDcQrrGORX8kB3cRKNuq+0Dh3+F4iBrQqfLAtmY5BG62nIt/aodlNXnYTbkD8ersv6XGIm
YpF3V9gRiDvgwxZQ7LotdnXX7cOkgi7jbY2esBDXxWvDwkgWLX3veBr8a/gP97H3gnjuuVOYLFFP
k628rIIb0WfXesOAubfTteSHcmX07HfhqpkPjfHOjiqmUZ/FKM6ji06hid6Mhvp7JhWG/qlkDcLl
HV4ZgbmlJF0WLrug4abR37KOZFyjQDke7sVIZlch3JtCD4Cbi/46Zr0oVLKhLGWjlKyNjMiwdJrW
DhvvWsaUyEmxFlq6Lcp6r/smSO1uODV5fuPi565SQt0oLrzE+sLk/271yToBb5JO3oI8BKClBZVJ
tayBauhe8M5AGo4Mi5oqeEin+hq3CODRbGNDpn7GO0ZHoEXddeKH7/VI3G9UvWpEGquo32c5PHgC
3yB+Ni9R2e4c1lpWm7m7oRuXU/3iYUHK82xviGjdWfxMyqJxqLZD9WGmabHx8+TGyjpMTVxGyl1F
JdGxaXjrsmfRAXjbaVct2xExwGAGxn3cuzbQEAg6VjxtyXpBkfGg13JXQeHAPgXRg5OZ4UIiFduk
uhK7FraIYMHZzt/BsFZe2JyFV3hrvxjfksZ/yNHAdXV3n3v9UuBRcDMJN47lR6GfE09fwvoJ2QlM
adeyLMjaZV9D2Yxg+OAWpdG8BfaDA3S6R5yDC9gpWNlVG39W2g5cD0Ju2UYeo9iB1PRVFNet4SzG
nLzgXq2rMVr6WcHBfW4tcbTrekNfczVa3E2BrVaRyhHtDkCNQgkuhtiqHsKtV56aOmD00C+N0V/a
Jok2jbgzBhjrJQAUu3zu0q+yerC98bpJebqomEs3XxP8dSz957bvd71SDyHpewSmMct81CdvA72J
QI1J3cpW3bEDeB+R9HHfYMYDsFAZ+8kIP7oov8pNUFphB4Kru4dfw5tKACHEeCiqjUNyCZ2H629K
rWIDQLlOWS7RIc7XPg6so8hAHcjKTReNGe1D9ebhRQgHnwY012r5T+Z424RikBeHil4XFmOU/74J
INnpL9fG71///doA9UFohkWWp/ie+PT92tD/4JqaodyeLv+/8Pzp2gBzRLY6JoP/H7H8KFedP6gW
0A9SVDNKmaUff2OKYsz8kt/vjZ9f+qwk+XmKArbNIoYH6NCQjs4K98JLqsZyPZoNkU9AnsK1pQUv
DIwJJMry29BmYJ6JDgUyyQhjkl58q8Q7aBL/wlG3dbz+PshG9sVcFRNRl+HGgLM0MDb0jNVUUQZ5
6IfzlULkDNPZttAnF0+ZpsWLNNSuvGE+ugli0DTjwHwZNXC1D/PuU/Nw1QLCziOYjymhMy1sPBOF
O625Xb50nnGTec7W8+Bemvkrytxd64HgHhzYxkixQigiJAQts5QFQW9VByMdZ7iY2nfOjVUce8Ku
81Z8ajGTTZPvTRaPa1rEtUHAH5jPpuguomZa+nC5yDNes3q84A8AJD6dxqZhJdJNR5WOq7JUN1Yn
seYbiyJ+IN3h2PpyW1X1sYbgYfuKBUWycqf4tRgw20LyY78dtl9+AFrYpP7uSzBYpbgj4Xfnofbu
E589LjTb5iqqh61HbLFZQH2iYWfWUzBb1tz6m1kybqoZoBRCVpyVoD+m+oG4aAhH6NWCPs+Y3aZn
gwhA3ZmdBoxUgxw9Nq+ozuGwqP4bq4kdm4FxN85oBBdGgvMnLAFqQgP5yPW1e488aKog1qbRawZl
wYG2IHt2Ca6ekege/oPb3rkIAxEp5yRu4ck5lfe/bBSZrv7W9v6Hr/9+jhh/cDz9qW52hE59y1/9
/Rwx/kBcZiJSNk1kXc4cKvej/LQhWRLay6zUsqX4RfNlstJEOMq6UdL1/i0/J1E/fz1Hfv7Rnd/2
09PoMUyKEnunV3LYopleNqO1dCN7iX3j3tH6b7HbPBsAbtGsgJVvXh0lV6ZjP/mUODmlzgMqipWk
/LEogwZTEc3L5MzWlw7qTreP313IxSGgwY4yKsXzGcLEiSmvyLxeC8otl7ILQ9QqHtSihrQb2MZO
yeQhllBgUwlZKw3e8pKMtii4KctjrbYjMOiJ1CqROVvLf7Qq+7YjWQyN+cAHfbhxvOIc4Z+o/ejW
BDw2xeF1lbW7cSgPgoDIpSnGjVklG4OwR5GbL4E+3gf6qxbkn+TtHAtgtSXas2hgY5NYi8blS5L2
1usjcm2j+DQCztNyubG86dFASxkO9r5y9H1qBpeERZmhIx8rpkdVOCslTKaMzjoPC+RIPgOqxvLA
Xqt139ksS1AcazhtfOegZ9dJU64LpgkRLh4naOCCkRhOPG2KYNvIybRjcWXFl8glh6B/tK0vdyJx
BwNuyqCwmLbUihgO0EddW8i+nParlTlR7ekicfRtVrHWcd/iibNKewOcgPIgXfrFizncerLYSFSr
rfsG+TwWuN6P+fTWRFekr6xU81mlR8NLLnby5qFKxVK7CBjMWf5pDgpvWoMZwafywFf36Szp0Wsd
Dj47I23d61Rpwt4rYzgQILxpAkB7/rEaq2smTCtVg2KorHNHmnM7TUT1mQeHMCKWpeeIiievPNBp
6NpKymaNHZpnt+QvuIQDF+HBD8y9quxjUeQ7HUlKBiZe6/NNR8avCR1rCgM2p721ARveDUQj1lq6
irCTNgGu2IRtnmR4YEUIX6x00w9kGHmjWrXSu0YWuItUeZu76V2DBdZ11MswM7gHZ1tT6s28OWV6
FGj+LhUDKKrgqmQEGwr9NqG1XDiIsPumO+RiWjG9flBuvbLwqeWpu+zZf8+u+rvKCo1NzL6bXeDH
IDQYVcZV2+J4ogbZJCSZ8kQTJBUC9Ao2cVmtq/YLkc5Sjt421O+74OxLNpmx2R3ckZ2nfMZusYyI
kao9KJEfeXqXMYwqIKoWoCmsJl7AFV0r4pEnld76bXfS2mIrJ3enohHDHNeB1D5Bel4Z5b5po1eR
B8OCFQMMjuBGQm0OxuxQQCalc7vm3Fgw2dvFvQOCEf6xgItQYNgbdCQ4JgmTrCn9ytuEaA8nMKle
COJnNmODr9IWJc5vLyQHqx7vtMI+pFFB7jwY6FpzUVh9K93Q/POT4NnZ3k+qjUcGtPDSa2otRtHx
iCEH2YyP0EEr81Nc9Tu9jK/QEDwwodtFhDiWA0G0UyYOfhKypmB05aYrvxt2Qk8AGnmgavz9VCEN
TdcR93oKuKEL1WHy23VDoV7R17IwkGvPS8/Y1m4mg3UH+PqEIfIw36NWY7ArzehY8xy/sp3pq17L
H+zMe9Klth0r5EeN9og3/C6i2Sh7a+8HXbuaDOdTc4F62PjyguHTbaszlsOtFQenTJl3GQbprivu
TC8n7WlC0u+hyeiAs+tIvWzt2hfDRce2nvBOBWK69yECO5IMkVr0DC3LiOoMtlgKKihPHuiRMRnH
O1fM0HFOmaAON7Imnstk19O7xyzic+HyaAkEa5BqVoa8kvWlbC40dudu7FZV9iQaSXc4ArotfZbB
fYFxVKvrRdmmn06XPpqDBOo2XrTpQTdT1ttkcvNHpw8tJzCK3nionrVi3Iw1A7yUJAEN5moF1bEF
XVaPyVOpmxGhweIrsfptFIe7JHK2jc7AgIHNWpoMGdrskZnxU5eiDxkgEUVRx6Hfvhfg29wOJmct
jVXtDOuEaqcl21ClNJB4ymO9B29MgEycvsYO+Vo2qmJfriue+ryvTw0Kzw5hYpdoW/5bh21u3nml
5676EQiSITZm8uzwBybnxgiMZ7QjUI9Sml/Uod0+6JOjhy9zanke0MFURE1ID8Gf9uWUvDVBf5lU
uNWy7NXvqQqDI2hBmrviOMaEO8S0nEB0R0yW1OgsZsAm0VV3dNeSLtuh25ZAKlu6b0mSQkw37uaI
IO1CkQEm0c4RKEAEDrhjAAHWwmcLF6hJ7DSVcecSRm3OHDp6fiuA9TK7TJkFNCom4x37aaL1h2ie
GHikyd838xTBmucJE4MFlk9I0eLbkIGDTwkw8i1ibBkeAwk8RcXGEB89gwpRXdKOaqD0LVDXEK2n
l7ra6kw2SAbQNPOfXWZK8p8cqiXXQGT238tMBo9/nXL+/vXfy0z9D/pOflNn9/9bmUkni838hwud
Cu97mUnsFPseDO/Yz/4FVP++9IdpiYIABzr7fn77721XwJD8tcz8+aX/WYb+tPTXtWHIQa+aOz9n
AOcalzJNTxCIWRKCV7Ctgmw/7wrt4z2H+Fn2PiJHcWxCTKKtvXLEowqg7MwbBxUQU0FilAEl2EAI
QwjVpq2jY4JozG8E8bwVd71mLEfjWbKEdEliA47cu3d6WiLuthatcxA9YXgkANWhuShkAIqErHE0
3V4ybmxTW/QjFAnSKhgRMMI6mbW9yEWKvxx5G1ug2nlyOQdjY8nFufNxfBOr3jtMEtEdDekxjh8s
JJ5pc6kMzLVVfel0sfYl1Gojv1MZTvhoXHUYRPPG30OHIpeCkacXVSh9c0y+nRz2MH8h4ur6TTST
d1WFjDYRB7d6G030fkQwNESTdP3RKnzoumRFuiQwrntTJxgqfjXTDv5tfa3NEGxTfBSDtY4LNi5R
AyhrllcVEJZzU3toeaU2OU3Kst7CHOGFVr7YEvth6J7MjoU6fx2ysvZV0GQuYjfGvBtZ7wjhbv3e
/qyJSO9VcUR1t4nTEdtGhWR+3ItAxMs8k68R6msN/HCc6cdCb64rx+ayB98E+ut66KjprIepf2IY
c7RGMtT1bmnAA9Fboi27ZmIOp05B92bGIZQv9ODz7iSyNgi417nTPTppdVFh8hBW6lHrredJw39t
OidqlqOXexdire/d0jhnuJkTP961I6dgWjYn6J63o+VDCyaAM24PPYCEzlEIhkFqZMZwG3XmOfSo
X2KHtJ50Xxruo0qLpwIcf0AZ6JsO0g5SBd16lzghc8YCTV8vDzX3GcDyTUyWTtz6J1Phzq9drJ79
eEfptGtbBzvbcMNgAg0D8V6B3W51jb1421y1HVSByf42i8rb2gPw7y9zF5OIWZN/5XwaOloUnxpJ
2W+GyLh1oqs6mghFUbvez9chNZ8hbpw5156KEc1cTKhxtYk88yCs+LlPEUhAdF9omX035s1dJhKk
9DZ0NPsqsQz07TR4bbOHgXhW3cVnFOmTnam5N0N4bzHdp+EpFn51Nsn9NNzh2BMbk/ivDtss18bI
3xVLkTfgG+tjjgu7S92XLBvXqQjWCEdTvd/Bk9jaWfGGImRTpSBk2TeauXNrBPWmTIGgxsZuRFTY
TO6yUyAYFWK2qXqZvGiTuwC2pE5FbJ4Kv4B+FhGqIkhDcXCVFol4CiJGyv2EBh3zjdCKA4/6kcjk
XY74cxEP9D0ci8WytO/dWEMNnqE8Me2z1WnTusIN4+CE0XkO4WBsNDINlF9cFzVYHC1ZIEuAccll
2BTTuiS60nfKVVr0hyI2Vjp+I2SUW8dqjvyalqVZBNhsNPuqN5PPETnDEM9dBgJCERyUSlgLFhgc
BkGEu2ldUqfi9o2cZ+Y/tyIi9pTx/nRJjfpi4iew2nSvyCRxkMoCKRNX817aw4jYWuayIPK9Ia9q
0qEfWOpKA5LndA+ySddGES/x5QeOt+2C8MoeT9GUHcwAnGbrgj4YzYuMrLMXzVsgVgfUWzHrzSlG
PdxxNpQNspk5m1r00BKc6FtD0vbkyvvQMh7hz/PcsK+2Moox960PoNu54tiKcWu25b4L20Otu3cM
QY4N2S2iyq9iDyl8Ep6hcRwNpnNVmJ2IRsc9NR1EWV0PSbQeJvM2CV6ZEtrtJcBz4pMxHrgrEZMJ
QKxSP/HJGFGOGfX0VrGTKemNOipAQt+tZcfHx+KxcrPgxTDpgbO5FCO0zprMZa3NwHusOTwYA01i
VdvLlgGjzqo7dFJQf9pG6oiRLKuX+0QRNYFDjblIrUHHJJtX6w4dCYpRRd5hl+5qUFHgOfZmlR+V
6a8zSO+WJo+6HysquYYPpwAq4TyPIkfU4i9Ek19Mth2zypQ4Yviq07YM3Ec+J0QmDeugxXhjVF9u
9GATwaYZr+W89JJcSfTusgGJHiAPzW5iIOgaifSelxylVz83WbccUdpk5oikKd6QMkEkTk9AfFXo
N+AISJYK4p3S6zvHHa/+wStnuDuWqVuCSZot7f9FECeF87fdwV+//l/F2GwVmGFDhNXge/E4h/49
8+O32EVj92a6968twL+LMecPFwYoFZeOEIbPwi8zP/yfYMR1zyHLZrYl/I3dAfih34uxX1+6N/tA
fyrGcr63bZkGO63CPyVyPNvl8BCr8cav0qemxapmuii3ZRvf2BbRD11s3DP6OZUyfQnZm9HoMsfx
KlLC8outg6kRVXZl8BlIpDzonVrLWjC/8aOH0WAsVSXAP2IN4ErC4F1vijeCXiBks1Bo4jJca4Vw
Fir7dKvyULnBp0IfXZj3dq4d2E0fpqxIAY+kHKdEeEPcQkTeZCYX1RRdEsdnuhFOG8mhn5nRSsWu
XORjhEZsFGIbJqrfwkhhGONpJ8nBG5QuOKwYAma4GZrkwIzwkKBHswLn7KBrD8aYxLL6xiEyp9Lt
08RwrG1c98us9X1mTc8lrSUDj/n4PGTAc7TOfPIJ1ui87KoOK4TaDrVtnC9LBUCEta4pzC/UIkeC
qteTkW/GwmWWVG808dIBMRFGtGi98OiwgZ20COFlcVVZCek5UH49N3sfm+A1619yECUyjs8c6Hfm
YH/EvSSXoNx68G3yyJq2ESkjTgKGhQGrFei7PuvZNJZPA5eC38gHjvc3DZCQyRnixOzOiQamBLXI
YiT0zqiem+pg1ZDPdBXtMnLMfOfGJeTLLjmxWkO/tsPyztLij1wg9/HCJ0x43/qiVIsusRcAdY6m
ke1zcJ8YHp5z13kajGSJPONUsLpVY0iyljZ8RDnBZw6hD4rWUoryW+MZa21Qh86uh01uRgmR0wl7
ie5aZ6aAv2OktHe+YgIb6wyzZAZ2UJsXNlSalPyLUeop6crzPasX77l1VsiSwFcynNQ3lfZsMn/A
nspLLldVUTHYGC81Gv7OLqlIk22ocCGank+96W3LCFxxJU+pZ5/bpoYv2EKBznddnB7yuFbzyyFY
jLHAotXIeyysr75IzmPUfJHH5CwNUTob3bduUxZtbCQfmbd9dC6LJUqUm1YGz0ZePrvdbNPAw9cM
PsnXI3Ws8S5w3/tEz8aa/o7i9K1WCIm1mtDn0Fs0IWIMYRPvMjoVSVJduiWodGV3ySqd6PTLp5hi
Wbf1RzVFN0lgH62KzPuGL5WWfyfVWwhhfjAhxsKlxhV3W1v1IfEFIbHeE9Du2yjqX/wObICs1wpD
Kov1WzOVtBECB99z4Md3fc92ScxWO4UuBPccH8tFNx1aG3mWpRcIPxPy0xsv2pewAKVy1qBGPnoz
3Ex9dmdnObuporpilqNd91G7j/3qkNUmLO4GbQO5dNIOV46uX/UBJTKLcGhfDorWEp6fYZMVWi6G
Im3vy0HeZ2X9NJZI3dqEMEsHtxAzo0vgJFtBqLDBr0mp38Q90tJe7GSJGrTytL1qkRTHdFNujj8E
J6hJqavH71VoXAZcpClBt3MEUT0y3kbmu8Ivg3EZLiQ/L/b9jWM22yBDwWehIVsmZv2QRB3uqv7o
1tbRQyvQZfHerxvmq8RO+gmfONTgQabhtuzlVjrDlYZJdCix6zAUapkCab59XSNqszTz7ObBtlAM
izo0P0IE3dqa+H/NCGVrIi88J9V2nJi8oWnJqJdGAmsaoEOF9WAGzUWPzdeqyr9108ugvko/uLRG
+RIK661t7KvQr2hVMfugxego9OvQ71coftk2Wojk2uEc2N475fGmKIoXPaWWTNPpJU/5hCCyWjBO
h+/lPOnV/3F3XkuOW9uW/Zd+hxreRHTfB8KQoCfT5wsiLTwI776+ByXVVVaprqr1euIoFKeURRJk
EnvvtdacY9bLcjD36YxuZ2ycSyDAEQkUZqbmTRuaBy2sT5hrvG7GgJvPzDCxmotjiVKlepxQdS60
gcpELFHXTRZcDAOSV6bgHCXbpegrEp1GwmTpK8p4x3UjWobD7ITlZXCNqNT4GszsW8Omy7dJloFb
TO+wl9mXuXLEfvQ69C2ZEbwrAeiPRAI2edUjLuYiv29kNaV/WQJRmzZxKby3XfiYqt2ALzaCRkz3
V+9mZ25pq+qDl1ahK1b14j/3qGRJ6HZlUwEfTnsJx+8/j0cxu35/VPrJ478dlYzfNBnBn8iJCAI4
4p+/jkrGb6asSyrsi2tr6iq0+3JUIg8BlSC+SjhNP+Bu0fP9nu/AiJTp4b9SBct/i0z44dJ/N2R+
PSoZrVJ0ZUlMU/FJapU9ZcbdPIqreYiYTZasWW18jdd6HCfj0E3R8XqykMpgk1qDO08GbCXxDgSS
UyjSlsE9eT8CJs3PvtbfhJCz+hxp/gh/B7N0eFPo0+d0ae8GRbgbE1Az4QzbPFOETTMWH+IUwmmK
SekionekeQO8Nog2RsLm0DVA5QYqg8CBOEHfWamc+tp3pjFMa90e9IDo4VRYmYzHkqTx8uL1wuLE
3/ORfvHKgz9dAqCLhBOMWtmCnmPUIt8bF+NBqT8vrGpYEG47i4LbQiucV5IAJULxMyp9YdJv8gj2
2pjgN+yCkpBTUlGV/IPf1TpNcMvQg1AL9vTgbR6trWUuofvyjNZoV8kAijUltlhlPiq09Nn6TMEi
o4/XsDkCXiEExZZFKJ1KFnAuP8g50qv9ZZ5ugqp/6nTeRxWRS9ApOPWiDjODoPbrrlEI+kpHQmxq
AZzCjP0jaToa4sRI4rEQuNdnjqlt2D5ZghIuopLxZ3ip9mYCkqeZwpumFp+SJsVeWJcH5nV8rjW9
hqsxH3b6YqKvGHcGxpR9V4pOz+J8pYHkF2kTMwbEymlDebcrs1+nIqNSgpB7w4k5eHUA+lKdRhcY
BBHAZXBtDLUcgkUC9wauTgDck2SorKNaPwhic2oltNnYVYravI+CmAG0mG7HiTPPlFv+GIxbqRka
mpcMXLrIgFcu4wzi01rIDfIZuUrfwj67Ky4cKWJyxxzBMMLtWEXKpjYlUqFViO1gnmKzJMyn8K2C
OHNDYkJk+PmAnBkpuybDSRq1dWtpup2JBFDpJRR+MWC8ojR+j9ymm7P7nNLbLSyZvlfkq/D85q6/
G+bUQ4KxhNu+wzPoIgKOnbBfl5q+q5XsLUiHzyDRnHEQajvQSMeVaJ5Z6j2MinUxc6RsZh8/sTgo
nCQzO6/R4/s5LAFhjlyjn56naz5OCA8ZvP0CR5IHgfyz77TYlgLjtWvE86Anx6RvjgUPYdD02VYI
C1u6vla9DtTWSTTYGJlyGKv8pgm6O62SjmGpEEMvuybnDIv2zkJIpYeMXlCRFu+Xi0V/0rDudQGP
zCX46OXw0Eh3V+rlBR/wf+6WAUoI47v8R0yrCbbon7cMRgzfbxk/efy3UQdYXSQ6P+P6mdJv7AoY
7ZG7iRIqbQYs30YdCLoR2pBbwf+wM1rsYd9GHfxIoRz/8zHXjeZfVNeadI2s+Iv4gL/x+7duXX/+
ZcuIxyzrSyHmxNm61TkD5LC7qhU2AX00rV2VRxY3AfjKu/iCso4UnGVevDM4d0si5tRj1u3kfdAs
AvLli+Yg0vIWu3vctkYHq2RfQD0T/CigsTUv4M9aWrzskAawhm0LH2+TekScaItIW6+JrvfmSX9W
3sG7ggVFa0pi4Uk+KZIzDU5bO0O6CqXdHC5Bs1fiSp6fx+khIiazfZ2UmwlFSMB8wSm4BoLVk0Xx
mr2qR+ksvwO9VJRl84T6ZIb745Q012x9S1vyMu7ZQs74JCnvUgzIVUd73LZe5v3o9+8BZFN1ze6Z
rhhQ8p4jFY44ARWHEhA4D8/9bj16DNxvrwg7D5HbGG4Qc4zBso72V5BHbUuxS4f/Jc8Xr6plY6LY
kpk7+/zQvBcV5/fLUtpTd9a2Gid5ruSyyFeqK9+3vOZtv2HQ0hInPizF3fgefOZ766aq95K5NA66
6FuLbjllG4TM2byXa06gQBDyRWut8tCjoSnrbnwvtRg97y1rGa70y72I7rheqRpPu8XwP94E6dqo
dkEJSHl0RHuIdqni0SpWVpd8HZKo1m8i9rMGYm9kPicKqBMvGrzrGxXs9MO03id+XYGT046eMM+s
W9VWSKf0Z3WXiedWcsczdKI6WRsA/650dJeAdsNDaCVZYAm2pl+hH4aiK7wX1cM4baM34e26atrm
h0yDnPlUYBv16yCQaEZL+c76aAe3BTuwqYftRJ6RkLv4doojZ/AJlBQSwtmpC1/iSyt6I7Hbw21M
yf2GCCz2p5qz/ALyM2LI2HBh1I2BK5GiZO0T+RTeqiQRMW6PwTfwcKe42EhHUyIdHfkhe8bnflM+
p8kqfcBaWpPyEvC13gbhsjKWirExrR2khwCvO0d8p8VN0NHE9eTbEsGKtjBvY4hhSE/N2peCG3Rj
eu4BWPQSuvoU/yql2F7KSU501PC+dHu7cWJ/8Hp38sheX1w8QuNlu19O/nhCgNVB5LeDflGgYott
0ECtsqT3yvAwtDEb+/GwrDxEC+C3Gi7Jw0gVHUgbLhfIXZHz0waPOBruY/XA8OYMYpqLmDnh2Cjw
+3g3lxtOSwYNJlj5y4EpA1r77FR88rasaSUjdZArklv2g7rnkCHKNqN4asj6Nd0ha4PAUHRHsjLd
zs/fZ/MRkLxW0EO5a6sP4kgu2RbTZr0vzjA1pRekvSSq2sT09naygWqpr9oThoT5ThjcSnRG+alO
10K6hgvWrcmR1qN8cVWeEPBZ3k7JXWAim2r8QlkPQ0RvgNUASP1elnBqJlslu5HCRz1YN8pWM7Zx
+T6mz42JTMvVEx8y7iisyVKXhaOWbNXXqbhnFEdswiVfEjyNXqarcL/p85LOqYcSf9gUtaNCv5Ju
wwFZCr2G0I3D7ni5Aq/6e1oQM8VreJ3/mTYb9SIDEilgcCagBVCBTZuIrpHkMn/UpUXuNep9k6MO
LC/uf/COrMkG+CFTl6/o+V+JDyj22CG/WjvNvz/+WxFnoTAgXx1V2U/63eBw0MOrJOmQuUc59mVH
vuJ0wR8oVIAYJL/bkSVqOBmyIj+EkfuvNK488scd+ftLv8oqvu7IQ4BEPhE6Ej3mAvp6UtIPNIVE
8SdYJWnT0TTOjRdBD/zEMoiArqR3ATuflaO+Nkc/iKBjzflhvjYlZo6+g078Tq7uu/Aa6EBog6kR
Ka6N7XosxKuabQJegpGzlp+1gv6waXplEdQLdSxZepLyjraoM/QwPoar1LR+0IXEq1A2LCxrWidD
h6sT5Xg7v00JBLx4Stz2GghcD35bP/T4mcyQ3vncX0CMlBiOquxZbfKb2ig8w0RZBFhRTeqPhv54
RSWZpcTFD55O9F2RPITcyPVE/MhRZMHOaduY+Ev6ihS/l5zedwoXvEV7RdiECS9HSRp7VF/iQLdT
stTHA77GipZvUd2jSJI6ybYUEZFEuJiibM1LLiPGgMXoDT1KVbXFZTShJxBwrMoo8ocnlQEd5kik
pyzxyFjRtCzm6e76AYVjcRiIF6hiths+YI0qqDBuSxMaWGosh4vp17No2opO4HLdbYxpXTWWLzGU
HykhCcNgMR8+MOdvytx6s1L1aHaAuk3Bm8HqgyXcWfNtF2SPGkVDP2kLdQBXj045Z3PuRnwJmi/K
XBsrStq8KShPJ0lZGVGg2ZjWsvpdE0oX2jndPJZzjQZqJnPQW6ZZsQJKA2JuKdJ4TgygkvG+rD9B
otuBEj2pkUVEsltA8cXq6Wk6Xb3h2FudN8wFs++e3DzJD6ezRJd6UfflqQavI1ripoanWUAQaPuQ
HyBmLlNUkymlVgCWMbkxmmo3t73XwxdKIbAIl9dQhp7WYI6IGXOQCKaBR+8ZkKZx5rThocVcaJc4
/1R5WOVa+Z88BVRNIr6YrEnEOaFB/mdJlgk2/IdV8e+P/6tO4UmZK5qM6q+NKFadv5T/rJeSiX0I
ntdVxP/Xqqj/Rs1EJohFZhPTySs2/Fudov+mXE3qloJ9XoUe+69WRTyIP66K31/6j87TggCC0so0
fRWJUExia18YzCOCHs1xQHlRk5BLau6Kccx9a1XHSUCiWumeWYdbq7YYfb9oufDQJfIubZT3kqVt
kN9bAy0h/SOoTExvaL2D7cRqfRt08gvUtdWI9LI3452lP5toO7Qo2cW98q6F2krPCnheurpuQQ+S
WfIaXgVZwwcCYXpct7OGxFkn6aGB7geJrGNklzbhHaquVZENgPWsBXMkEJ8FwIx3PZq8KhwOeVk5
aV+4ap17qRbuMeucxrK7IRxv1wypI9Q5eRv1ZdnDf7Jy1ZmrntEg/8rFl1bD+d8D7YTIGhDqWTZg
ssmWEkph1U8CQFdUXBKBfOOsb4Lp4vbov7TLITUgVuSo6Ev8RhYYDT1LtUVXajdkCTqhPK0sHuDU
NcEUSM4gf4/LOMDbBw41FcGjpoCdL3yKPcHGUXdZA69YB6LuTHHoSiJuSjHd9IXENXLElY3VwDRU
iKKbODHQ3sjDQjOjXTJVHwlZcdVH3mWeGJ8bsfeIRkBdc3FDUqm05GGAIqtkKaDKEYYOjS6ApELf
rIzryDCrl8YFaq6irwvjyQyiQ1CEa/CwC0gEttHDS4ztjAirwEzd6ir3mpC0ZxYMFm/GhxVrTwUB
MCVLd1bsBVixGROIjqFQbMZLmU4pox8HoCwJT29TzhF7OLZjvsv7O0Guz3n6mMut07SE3FvJSi+a
tZDXsFh886IgWCVf44JMyDwmGeYA3YCT1jx1jelI5EXNzC2q8KC21qNczFshVgk8Kd8yoyK4sclj
Gjsp6pCgiIQ785L0njgKT1MuCQ+KOomF3YECzogQuSYx0/bKelSuApVlf5Su1o9L7Fy096E46dcg
V8GwRd23LqYnxDdy0W2FsfcynK8IeddiWS6V3FjklGeBvNeyd44Md0MbuPOM8qfTQny3ki+rJuFc
3X1DeZDoxn07J0uayfrKRLo7FyD90neit0EhEX5jSA17rjieCNZ1WLUgvx/aUCegC+pJJnoEWyzN
7DMd+fpo4EfNOyHNNqWF9KzIHNDvRxUSQVOG79IsHusEWGwkXJapVGxzQlkj+UnN6HbXHRZuPXBM
4xi1a9PYSlgkkjjaDBdCvZCcgacX6vpYjRQC3HcIqFG0HMdUe9IwKIiTjGGbgkcn6SK7bEJKWDmo
ztI47RoR85qIp50PDkSFF3Rkiql5vGKjPoxGvqtljCO6ABm+8PsAvaL5duW5XvS7dkj4srY2MmYZ
lae8jlrlPaj5HOcwfumIIsLavxINk8+vw76MrjQkC6g8SUgKB2V+KQLBGTM8tcmrVjR2Erd+JGQU
ZQ2geYI+Bjk8B5PpqS2pjk2j78WhB4nLi7flTkvTHR/OuourT8uYPVByG7kZSPkVOBa0edXgKR69
mPlaJn6qFf48YXwlBZQDG02hDgtxntX8lkY3aq4kJ+0xn4YbU8WiDHy31Vcq+gLcLDvJnMEWWrCD
kO1PHN76hgGE/GgCyaqlZ83CpQLJNjPn0W7m0SO0+UkoLyda2IS4IW5i+J4HoN9FUlnoCbXXdgc9
8QtZcDuVolM2E/rLxJ/gx0F6iQAhfzSFzh4vw7bsW/iD42YcFa+MAhKCZk8CM18bV2PXsJ3r/JFp
qtO12gFTgjteRj9LDURbmmMFw9uMX6vOU4gCCYzBrEnkzYWT58U071t9XJqD8ChpzVnSOMUp6Y5x
gm9lhh0gwLggha2ky0q7pgJ1VuF0o/GZhykE3QSLPL6ossgX0sRZzaxqBTMYMr9mNhCnhjdV2vp9
hmmUZWNX5dmrya/3IxVJx6lCFKHCJyE7UIgN1FE03FOcBv/RNSFwNDh0nCuwE14jKv7J94iW6YfT
j0ZH9fvHf6sJzd8As1LWoWRiCfyBQicBUaXu+9PA+N1gj4A2akJGd5QDkshx7NvphxzL66hQpLtq
UlEyqfsXXVrpGvHyfZf2+0tXOYJ9VxNeRnPoNaNZmSF6yrS3DkJJ3YYmie+3jF5QiLV7scxxikTU
NGFEtndvcbsr+rIKyrU5x5xt8IG1VDUDMRNZVy1yrTiVV3bFVWtYXrRlALM9m0Ys1giX5ZLowk2K
Xcasut+/6XLDVB2jcKBnG81sXdSNPoSFbVkGT6QL13ZV6K6lXuWBqSuXwrOYoH3KBu7vVHvRp+5B
CXv4M/UqjSA+kiqEjArmmh6+RbSogimkP/s7UmE9paDahpYQspQdnqcVZ0ifIG/EMd0B6/bYv3kj
+tVwuGPo83rR+W9dvdHEU1LMLhMrFAj5JunDz7ZDQUl3uYov26K/jw3BVdOZNvJVMJGE+9rkadpa
gCXZoDG7uEJtPlnh9NFI4qpCJ28rY41fpfflcTsWG4lMqLDhBaysGt1akw8DCFRH0ywCMLpukWZw
G4SG4hcqXR4812O+GXJqM/oRxqJBxVCo6cN4oRuLjDKbKy9j1CVcxc+93p4nK7+t0JxaArtCDtc+
iw5NLroSyoohpWXHih5RfS2FVrzpBamCBv8RRMg84x61Rmsafl23IlgOYS0UKVjOUVjqHT7ORlXn
ZHGBenckuHT0GtM8X2L4Q4O0JOpsGWgfcxC5A8bWeGDhlcjXM6TW2OuRyRFZro2VpowX/kL20jT9
w2QZnU3aFSfMBkqtaRz6fFzxTpEjRzj7pho/W635Gvtjb6jnIjznDBmrwUJK3DLfjdmCTyYJdbGv
zw1qIM5kxVqMUo/33aI0pxl/KjQjc+Swei3RsFQFjQoBD55WD83iP3cpJI1HYyFkoaIMAUHL1OYf
lkIDtub3S+FPHv9tKbwGeKgKqAqdBYxoKda7PwtBgx9Rf5MMpuHR+Z1h9qU9xhrHygyHjUBK/vV1
KSTRl7XQwh7+h770XyyFVwf6dyshV359FZ4MiQdGwx9WwqogE9fM03hFuurGXI632lb8TM+0tuD8
rruX2SuYyCi35p26D0hxWFTPAAiyQ1rRdk+PqNw6j4Q6b1i1S5rMj+NZOGFBsJeueJvsuycqlrPq
6D4zD+qAFRmRzsWdvfEps/sdfkobgINdr6EuLlt7eK2e1pb/5Zdz/GP29jWCivTkv79HRGMc+QyZ
DQYN7fervWzNUjbqcbzq1fPgpqveiXxja2D7XRwW6m1wLDfwVx6oXbWN9pht8/O4ko/BMewXi/Ow
q+6k1TK0GfpuEqd/lRzzdPkQH6Ob4hhvshvxRmBe56TrdIfMiNTcRXxPQWM41Tp8JpHy9oIvnriN
RXYUbpRFfi+77Rbk76O6lnfqsrrPjsV22AfHaS/6xi4fFjkhS4vc1xmrOSSnQDuy4TLldn7W1+I5
dG7uu3N+Ms66ozyc3ezFcCNPP4ZLGHPxctwoW4CU99FrvU6P87k90Jd/VLay3y3NetHtq4/C41I3
zV57tbz0JNjWnj4jg3VvdBltK25wQ1vgGRtlcGbgsWzXmCFd7WydolfLvviEno8MFDqWm734Tv7n
vJ/tYl9FDoqHF4q4e9OTN9Znv77ctrt+OWy0o7At7jLcKO9kQOzxjmrHcZlv452yT331UXONM9BU
V+Kl35otbfyYgNGFq7hDbssLiELIag69p7x3r5DYso+c4/T94Oxhmm4+uxv9Yb4DbfGW38yH/m32
kGhOL4Qku+GBCIRl/GK6lo93c5M/BHfymnfuhJ52rB3pTXflTbHrdyakU/fGEZ/TReXeS35j/LEc
/o/Ba1cw/Y932nffwh/utFij5M0Ix1ixdeH1KOVtJ66TZFmbW9AtQmZXrZdFSPTShdYtO+1UqKuM
5iDTLPM+7U4lB4q1Ua/QWm/0J4LLatW7kI+sb9NkaVhOoqyp+2pkt9c4npqDv5vJhyxmLhuPOJFO
PFOxN/o7U7aXynNrnPpr4kT0FMg2HZ6y8RLUjiSvknopos8zD8J4VIJPOiuldd8wVFGN0y9uzR+7
UL+vm1/uzB+06DAoNc4z3JmIeoO13nijgWZ6gfJFm7xhR39UUjcaE98zlF8a6UZhj8NBDrDv+9rx
Fxfzi1+Q/MPo3tCFvLzIXIxo7oXqpBDqGJzmAF3jeh6XIRxyKpTL0TL9qcDc6jTpa9vfV/rqknmC
+Xgh0k7HfrdubeVJEZb/fHWcq//5+/N71t0XZQFA3i6tMlbq2on3rGWdmzjRG5ry13gz2RXfivC5
P1JfewJS+5PsYgzb46ke7rqX7Lb1u3svXsPlx40evyiYlRbCIV5Nn81n7SVb0c3XkpPugWw5vdPs
6d2t4kPtaTd05kH1uiabAAHkzwLkW/SXXu3JJ3E9HnpnOpGpsRJuL/fDKbtLtvF+Ws5HfWneZX74
miyh1ju1l7/Qht8NG+u9crWjCn95q7vZXfBSO2Nnz366nPfhSdtW+8RTztK+AYnjM4axMer705P5
rm9bN95GD+mSLhpJxqd2ob+BsL2l9A/dZkf/ywXD8UD+nN+vmPkK9/1aP8i34a1l9xtEU954Vvbc
MTURtK6wk/18p+zCO+JJASMtptvRvRz7ZbFLGe5GZ2GZ3zJsZjlnWwP2uUwqW39UFbu8RylG6+8Z
nOeahUdcyA6WI4YapSutUSe1rnwYbSLhns1tdCg2OTqDao+w/YOyOj7VBxS+H8Wm8S7blmP1IvTD
W5B15b7aYrI66W+d7BDXvDW98VPYVSy40Vm/AZQdLs2teUS4Zae0RFaodW8uK0RsykI5bqxtAEfz
mPF5NxuhsIeN5Bc7edm5FUIK/OLaZr6dPXnPuBpmGf+t8DHAhg+xg7y32pBuRUqvr+5G5CLn0qF9
d6e45V2z0jfWk77KwLujy7Ct23/+Zl/VQD9ZGOHg0PLmLGT8sAg0ilgH9FSjVaQC1Yc87yUETNBz
pnKa9ojVNJ03iHZ8MAhq8JsO+CdQBf4zmT/eNNjqvKxp+wRgH5ayehzPRnCcCWbgbMwp/QKvYl8U
GxkqqrxsgoceEQmqPgO3W8yXOfOCxIX9S5uFIq42PWzFYbOqjvCyoA8EWPB2HdKDYiWRBnTlID7C
uTi28U6gYQ4Y/Kinj0HsaWiySy+vbwwyNUVXFTZhgGDikJGtMZwSKB/NsyJ+QtKvaygnfooNL17O
eJ/DP5oQ/+NWc51b/NMnej2tfi1vIz2K8LHwiYoz8bm2Wdq4ETOdcRWhxG5rLs09GfPhskQIQqYb
re8nectlUGnp0gEITzuuuxqjs4f4I1J9UQGSvNLO0A1o4tzBFylMW2dLvRGTzUAb+2qWXOYxaUe2
3uJEcUMAd0QoRQ9FhXriF1updN0qv4qs/tg2GJ1gs4K4p/6wUgN2LVoj5v3NFryHXXqWj7HwjLO3
8l10g6vLilre9JvC16ZfrcM/XYb/KhV+FHhhfJHLTDWjlUZeRreFCcIWEZzYskRQ3zZI8uTItzHq
FnnlN6YLOYZ9VdEXfDZzuSbbEk0qTiURrslAeU93m7B1O+1W+U0s/uqT+ukG++Vqfzj6zl05QHTk
ajsNROLyuptVy/FyL0T8jm187rDY//l2ln/1ktfb/cs+xVhLHCrFiFbcy2jJKlKqehwU9xOdAfAt
W0HfjL1j4S7rPWK6+8TRaYbfkN0m7aynf76Yn94IX97+D2euK/dAG3APrNrg0MknBqFxvBWkE036
JnBm4RelBr3Yn30zv7wgPbWvb/4yCEGQNwSeNILbRltFvQOUMcQsPfU+gg2ENfwE0wp7+qJDANdd
dUAmjFYfHEz6OBTgRhmZ0OZHTIXQBSVOmq3H0TNDYl09gSyw9NGgiEK0hRl02sAmCj6ncMV4DC5n
LTp64QnqUpd31eiTP97HZ8wL3NqqfBwpNEJfNbxAXaaPiFRNeg8BeRyuIGDLRYK0Amad5acCRdqM
d3qAGNdirVqr2sM83RfN7nIO6V9Fdn2reEiFrfyZ/D1bva/B2gPNKjqbVGwJg95NfKJngpwsYDdu
nMEZl8MW7EyHQmehnTAb79SnlBh3B102gfHYrCPNKxubdKIhcRudieMKP3JLj+1OvZU2lFc+CGr9
JjiYb6rf3Flv85t+oqchXTjPxG6SMml0yV6JKru477zwdNWE7ZHnTXYsQiBcZKdIXSQ2nyv/yK7K
yURYlaivApAGzC4XGEikW2z9VnQOO1L6vNpaCyTtxetZ6W1FOmi8a4jP7FS7rNyKxOsingxFm2Hk
UHkyL15z+KuX3bBCcAoKdgfXJuvvpRL5PbMAcViVxSk3vHA4qfmBfDYwUczZoM5wiJnkTaJBAQ9K
B+FlNNzLFGn5UQhCN4tQuenHUrurdLJ9IF/7sbBOaQAVL924GKJHqV9MsZLQMzyQeNFdhldydrPu
XQoaQuvhw+h+161rhNIEN4rlgVIB9TRkWBnxYOpFJXtZuW6Tfd55xeTFwh7cTwWTSziauT0zwDP3
Ggoz5BfJKpF8QXPiyDOvzuq1muKDWjEpIsxcbY9O9lzuWGBQ9QmXF3rtYHMIsBvVQ0fKtDqup8Ib
cyeVzgmKST7IEScU4hHGCa8pflPBUxJUb9oCcRjVXvqk42P2m5tgdphltITFk1iZIzpxqhgl/5Z/
LGE1zStdosJ9DSYCM/n/Tlp4ZX/ofFaYwDpCLEsp9mo/7wHTlSe08+2HVfDbLBZV5lTzOSQeUvT0
6sGc6X2ugsbVJSI/JtRpSFkc1IAhdCdm44pfTltVcQbF1kyGKzf6RPrT9kJrg+GmtFHSUwOzkoOp
nckeMCbgSId0dozuiR03g6hARipC+vmoPZqDLzR2J9xjJZ0MvkbLkBN2+hiOXqbekE7flgo5DG4q
P/a3DNyKZGmNnvWkkYOhL5WBHMgt9ZBa7Hhq9H6UzREDyxhlkS9YW9UAWeDU2n2IrjHfIXsvSlSm
hyS3p8rOLw4Li1p7dbOywnN7uY0/x9KrAFCj4dyPa3FbPmelh3qeKDpmReYjfOWBzNJ0uj6eROiL
uR2KZV+vTM0xzBNSJulNYEij7jnxaNG57JbY/zgYoU2Z7yHaU2ZiGYYhNzHvivdzQSCeXWkriXOa
tiEjr7msK9MDp4BrV0Te1GwHcdUZt1b0llbrQV9qMOTiX2zrV/rO348UXxbuHw6hatn28YRuc3Xp
XoIPVjkLKRNIDuFAJMRwBUfgEeHoKU2HDhFxu0+tHWd28pviBxaE/I1To6T4IbJM0kcycqxYyp7I
OQ2rX1zqzxsJ/32pCKS+32NkIYabwoh/Feqbytrwu+ulT7E8QmijZS7A48JZSSumJ/N6J71qwSYw
nVo/q+qJMV5U+mnyEdPYSU8BTjnlUxWIR7PTW+sDiZnWszItkzug0CMB5Ht9o++JtuRIu0SSLpa7
cQR+5ag3ob7tXy+gP2oAi4xRDaZpBMhB6GLgXRxHeU1CV9Y+8UFMAqGgfphuyS27/KqvolyPMH87
DCoacUqWDnz3OqX6uuUSp2jlHBijVRGdLxPQjeNIcK+2FBQ7Us4gM0jgzIsDOd8pubkMS0I0Ekup
s+Pa68MlCLGc8tFazrnf1wgwqBUcIb8J+kf53LHcob6NvYrDuuT+8+FE/ulh4cuVy99fed+XRo0x
LgIzaJvTIqNBE4CZDrcCI/3RnaaNSlgLCv9X6ZBFbttD6oHPjnXSjUS3q1xkAP98SdJPD29fLumH
kzVBgW2rpFySKK0VZq4RDBc3blwicjLR1z4IX/7FK/7qQ/jhhNroaVcaA6+IZjAH2b5isRORRher
iDFKsyMHrvhFfUT//BffmR9uoVg3o0LueFFYGQEe2v6g5s7oGNa6/UDsbXEPDW42+LWyV0GeQOHz
WNlwRjcJZwEAqWTr+dm0bc3n6WmQvFF0pnBHoaORlAw+JiCC/qTgSugQ1/AGWNVZdvFF8WUiqBTF
IBgpzk/a7zGM3XMUbPgSDtODOnqy7EnREozIpeBwtKx7yKfgEpxYXpFxXwq0nmjjrIar8tFlvjSP
hyjwYkxVnkJlCwFmWqmhLx5RCRbqsktQeNsw37At5LKT4q2TzvsWoGiPhpGGikJR3xG1ZCNg6InS
UVbsMdSEkrGVYZzcczAXlPVF287llhG8VDsT4JFwUzFaLMhyXV4mQMRL62Ct0BMeROOD2Gd21zFZ
Yu6QL25MgG7sUDlTAWXMCLGLjLed9vLLuvAnfs1rEPpfS8EPi3ikCrqpXGsz2omN9Ziwcr9gJKvM
TZl4ZgeHb6PftHtN8yrDleMbDtCgrihFmguS82sG0YJ88Cr2hdbXZD+N1n3pmPF21ryB7NjHqH2Z
fdQ6GMiY/wEh6CD6RJv6VQ+Z5Fac1b1QtUG7ZsOpmVnuTu2V03dxpX6FKEZzpOwGvbFermPpzEpL
lszvd9P//q70b36f97xdyqnGxNb+8Mf/ur3Ql8r/z/Ux//13/uv7P/KQP5/SeWlfvvuDW7RxO526
j3o6fzRd1n4bLl3/5v/vD/+Ujt9O5cf//V/lpWlf+Pa8f3w/MzM1hOiWSjQqDWAZSeOXheP6Yn8+
yf4l50lkRjesRd9L0v/2+G8zNzgrOiMyROt/EFi4vb/N3KzfjOskTkeayXgYT/Nf4kvttz82EA3m
tfZ70t0X+YEJEM+wvqkP/hWCxbpO777bsn5461f729ctCzwSVn3h/3F3XsuRW2mzfSIo4M1tASjv
iyyaGwQtvPd4+rMgjWa6W3/ohG4VMSPTarJJFmrvz2Su1Ma1nxnfABp5oFCOI2HB3BSLtkDoZ+iK
/TVVDgRPMBDXQ9u3HGPaVc0B91NoOQqTUnREqJ6QpeXs8xdJRqfiYohSnPaqv3n3LFtafCiOK3MH
kjH7HN98ZoVQ4KlK/EX2yTBYflPf9LfomSda/RIf+2FhghelPffvFZUzsaFrYRmsKOg2pu25iBMZ
5vpLwQmX8TJyq5UQrxKFOHpa2UUzgJSd/wrwxWgds4G9yqjNZvGT9a7KNOwLDRH+5apcFI/+qd8Z
jCsTmwmmltnSCwyAEY0PWveJ1iHEe/bYla8eZjMiO6SX/Kl8Ch7r9/bJvwln8T0O5sY2oxih1hJs
QrVTk7Yge08t2ubCadCj0VYLSYwi++oZjsQQRClOXUdX99bj7FkbybL1D3XT2mT/0DXds4FduPJp
1u8yk98segVmsDAMBPAusBRd3LbZ0Tdx615lhPjqli4cVDdXt8OBbaGBmwLb22TNWY12DRhYKBjV
bTT3RuGG+vxXDLTG+NGES2Jv248W3ArhKUaUsFo1OGeXmFyQI0anpslv1lAeWoaeLd60PZTx3pal
mxUfTGureoeUoz+UcaRC//PerEXoL3hiDOKRbGI4JrY8wEyot1G4FbBDT+ak0Tdai2m4pqq2ksZ3
yQxhsR3NaT04BALH+z51Rmkb5A/YZ1pUfZqxaXwHF4Kddl+AtdUKCUEOXO5GKB//ZWS2YIisIXTq
vSe0EQqPRHOa0rdg2OnY3atDV6KE4+deqKBupsMg3avuNqarjNFryQ+8H70DnFe/pwvuaLWy/YAo
owcEAZ76cbiFu/pacB83w7UPd03B04aa4j3qop1PEdqeBsq7YdgjAhVslJsVkpDMRiMvex/8bnCl
wkSw7LpiBmNmJ9Ffp3OfNm6H/q5Nn0FGX/+UsTfYJO2aGYGjretDeokR3WIdxzo3ov7TmwNM6SSy
g+/ge6y3IL+RsCSwjdAod5orXVrfNeZ0+jWvJnQ+vVxjLpFZew8p9Efovo++Vt5975n3Kh5IrXoY
S7LWj4O1jpsPAiEtVIg5O0hKUfbQ/SVPnWru7NhXCzcdhYYgzZbNsTKdwtwwa6kNx7RI9nXVPIZW
jvJ2T7BlRNdW4TG8ed6ZTfSg4aAngoDZPaDEQVjGLbsP/HeZ3ZTbPDkqoof94H1KtIXG2mGb+Mwt
rYiUFVfQPkI1B0oIX0hjjjdDnF50M18SnSAHPPnlwmKIpI/bMJy28TEBV6uzGI/qTVry8zdY6E3q
bhqDbaVCEl/EZK0UcnYNfQAvCnXDIvNWgGhxfqCpXWGEnww7hm/buagLxnFFtIWgn0zcMl8JixJ1
+aEjyZQIfKkdHxM4FER86zohZLBdrhM7StcK14yB1Qls+SJmmGDKc3oZBpiFRbBgPP+01+KH19g+
JtgzYuhLsKx2rMORuz4V6xhKAyCBHbOzszqtTXYuBXNebVpi1ISAl74W83GwKN7bj0rcBPXS91ca
ixOCeiMXpEztb7vRwZQmEYf8GrWWPUf3TqDjGCsZjsiUxvH4jlU+sXLpa5cHJ7Zl2A40J3xiSzsE
ItHQdvc2AF+mKbhDPV6lPHbykgERGv2YXposZOWN4GeY03L3wr5P0g6UhaQ08WNn+bu2BmAGrDNE
hgftipcRfRljewIdq3ehu4uJsmoF2IzurLIsyP1oundlMGDnEVip3xIFADRaBdWBrjy0Z3nfvfFJ
qrviuXAGFdt/qadly6Y2W2VI/ImxFJaFaYtL9XlEe/2GhcDb6w/KxQrshDN/Nx1ICo/SJyZA2dFc
N4fZGwSI5Vw+NHdrhZPRydlGf7X1Lq+JfoL3AydhUafLEsPhuJS+9XaFLICfxyVbZ0+IV6ObB5p0
R4rccOHb2c8i8YW1lZ+j3rEOoCXXuHWEY7EONxrP2IN60ve4mDWXmSGqAo9ADHj1CLNEMjWXFSoH
hmn5ghtgMUu6T8U9PTdX6c18DsRNNLH3Mxe9g5dzWDHBQJLtNByaC2XFZ6uu/ndpndXDSGrtEf0B
wwvtXD9ZLNHEp/xWDUyz3sdizY1YqYsRUEeHf8cen+T3aCRky1t09+Fej7uMoGQV6yLIWb44h32j
oHX4il/aogJ7Cy0awoPLjz6htBRSJ6XabqO3MFUXiCUkWPvJdiptkQXElDzJ1grWkidsVQaVJBHU
UsU3bz4TEZ1dJX1Rf2qkd26QpesSeSD4K+xM3tG+mJJbhsu+xit9zdMl5iOMwskaoNWXgompeiTI
K1ugw+jfhZd4Wa0QMdcHOYOwes05jjEfE7xtLFkxJM/VB7gNq2HuyMO1blU6KQ9yBf4zSP3Kylcs
R28uUZOuQmOllBhyTcZ4SA7Fbf4yeaBIdC70RdqsOf6wpi3AAYVPuUXtziKFgkTK7Z5U9+ixqj5q
Jk68uXG14T8gQRHu60dR7cehpes6WNGDgA24crlo6/6hD++cOFJ2Jsgdr7HRfExMUhn1kEibbUL1
rBqr1DvIzAwLgQveDUb2gRA/lO9iDJ5NI3cA2yntmg5CsEwCzdRtSFCqj5ZBj+meLYU+61Rqn/go
XDPm0eautm5qNW1knm9reBVL0zaG1xQwSCqzYZW5rQ3SwGSDWSRWX1Lom+hRpyRK0dfPXA8YryKT
WfIhZtAevrPWO/jaZ6VF2+AqamdavqxdathVOEDiQNr6FlyWvn4qGS1K3Ms6sWuBv6FGGor4iJ6x
IHk4QoFSKAsRN1235lGITHeISS9fIDhv2AmnZF1MDzn98L+4Z8FIpdFVkMkCxVub6Q9/oxMkapv9
z089y18//j89y0yvAArOAvw/AmfmIP/pWUz5t9lChinMUmlqfkkqtNBgEzsFsfH3pKqfdIKyTDQW
oiPV/P2j/mzlzn+Mz/5oHP2v/D///qOIjjitX3uWn7/034dZP631snIkl8Vap6nJ8gS7ahGE26gS
voU44u0TbtRJ/KLD2sqJPLtBj53AHEsPINpydFRsPWSZxGTfJI+IdxM2L1lQ1lXJjFRnkGwMEQGe
zM+baJeXsav5BaQAw4Vtu9UydLpFvEPJd5AU/2ZaxVkQynPCrKQO1bXsx3BhO1QwhkHQCnBYaigB
BqIR9zCMwlVV5NuqpQCS9lXYLSrBWGGe3MhWSqxnuMJUsyot9ZwN54JpQOOnrjpZT15RP9c1RSQu
hAwnW68VGwVqTG9kCwFblNlVyyYuOGBY2E2JWzTDEsPoYiBbITX8S03QaJ9jw2K4F1Up84GAAnui
JxNJa6kjqMfkqTRB3+BCVUntQhjmc9JMLfmjpeSEWrrPpGwrBTViI2SEAYAM0vOC5rkxmXPm+fRh
cT5oGm4lo3KnXDwFpuLomoazQwaAyDItlJ2QemeSPPCJ4ycUJTc3vasy4uOBodAoEm1OffJxUolN
cE6seLqnA+FgtbkO4/6SdvmZgAFXgPgU+sqy7sVlWSJJ8ZtzLFwV7zj04IF9Y6u386naLltddesq
hgZ9yiAeWf1wq6RkJWv6zmc4TgDtwuvvPueTHxBhmCI0IxxgzNu9z12fS8YtacNj7jULrZhsPe5d
ULWtquVnpcLMHJZQMqS4X6mBtk94ekYj36rM76S82YcZaWaicQ8wsZS0Wwq0KM8QLl0d7bsArdJk
OImeuuRhbPAtHdImINMLOWAkuEalvATja5zLG2s0InLTi70ssawTzxPABUnzcD8PJyOO8e61G2B0
lDBdAaI6WRVScvRB/olqvMI0szeBtxB0uS01fx3F7Uqgo9JoWH15iOzOKnZw7hxd7S5pSCRYo6zj
STkrWXpMGF43M96ZwJCR9W+kgZBomQnAPlSZVibQvReKbDzVOLOltAKpNLO1H9rS2hpSB2XUc6v5
rUTdqZDuHZn1Ne2gNRI9mRSHaTAvUxHuMmo9y2wwOelrr9xgt14FYr0fhUdtHAwUpxOVn6dyP6B7
a+I91B3XIr9GqO6WXh0VAzpZJy/lPEOoPlKlZDY5zqtepTaIFRdxhh3BYlAF4RpBtCChs0GeHvfj
2ujEVW8Vn6aSYT2KNgU1RlG/GtWXjP8s7Gd7znQJmTTGtYiubq1a9wE9/GAKdkcZElvm0coBNLdX
k77BDEJbBICRq2hz6+/MGhZGgnaQa0qJxl1VCasccXycssct3gZ0zTyuywRSd9VA2m/u/+bLjHWJ
iJlGRfatEfPw95eZ/tfL7C8f/+dlJv5mqMRAzKAm3m2/T9n+vMyk3xBdYErE0Qguc46W+FH0LiJE
NwH0S6CcfnQ/I5VnbMdyRxPnYHJk7P/gMiP/4i+X2U9f+q/5iXWn+WqoM+puKkgtSbetQNhicV1H
I5MsMWcb+egPhh3JJYIFzHMTO2N5EyZ3M/uuzcCpk7NRMc72LkHw+XuaKj5graIdQ27QdeGyCtgX
VNEcOLgIEev6PsHaSCJ8/rnUyhmevFCLZUCPFpu7Ouu2JSq8MPlWNHktw4/wUTuMMvOt6LGLmwVI
1oWsvZL1ZNd9ghWTStGzRCgOujMTBwPjwSRqN8DgqU3TLqwLO2jYU5dbcWhhn6FBrx56z8TiOJH5
S3YFatHeOE9cgz2bYdUo3VgFCuDHJ4OuJhxBEVMOFvK0Kdh7DxWnd4QLGlN4ghMHLl60LEBOjBV6
YRjpmSub9JvWUZG8i1ozPDFYLLCNHDWSsBHWwZ6NE3/Ziv5mygRXb+JlQ1TWKCKpaEZjQwDWuq46
sHD5ihwVzLaMOibEJwwD5C7jMhqeglRz80pxQvbPQUDsr8TIoCnHXRd1QOUgB9WixMii3bX+4EIq
/U7DibkoHESNXVomjA3XhHmNg4xr6nvKEJUKt1gbr2H+LhVM2MipwXoYn0uTSV2pdfKcv3VX+/eW
bjXoUdKZ36UY3+tERVPiU2OTaZHJxxxElhdZNy/nzgWliOdjG5nxxqzvOi+3P6B90pOtoSsvY69t
2vAlIDkrCGjax87NRp/ljfeopUxwJ4LamSyMWn6ctCE+Dz4PZQCKdwKO0UrySshEkCI3AB6vVSsP
TuqxcZqOpWDAYBTEe515xzIvbrHcv3uGftFgRvU8vTEhsm0UP5NM0S7UEp7P4N8kcJBj2TChy2VE
rSjuoCAK/rbNl+KsKigQeqiHCEYliZP7OjT0TdEyRerRqOaKo2VEp/FOQDMde6g1iuK5GYqrbtFJ
yvEVfziXYLcHoPVYp2mE1ztzrYSh9wfh0/XOkMeRaqBIn/gEeHM2HTFhZtzkj3S9dUFSSkj8Opks
osbqs6cJj5H2NKSYKIW8bpAoeT68IBI8aHnlQuP9NTynas3UISsZHzQGiRea0/feaQqYHNbpToNL
bPsE9S4snclGjHsDnDGeqHi+382WCNAEuafWkEbiVce6KrfFoN/xANYLVUHq7FueLalNzwxwnjUZ
bNe67LkUGTJoKrec0pHiTWIB/tLcfCyG5A+F3b9zyaNa4PhgkqoAWcFgsIn5m4YJfycn9c8N018+
/n9LHgO4BjcMfCERa9UPDZP4G85T8nkNQwP49xN3CMKGyr00+0y50H6Cx0LYMIFQijRZ3EGW+Y+W
PPJfRKrmz9+68ctie0hJi1QwDK4bv1jnzAHSyvsMaoT4FqnUQ5MpBP1YEShKGeUeMXJxFp414t8a
cTxXIhzyWnpNmtH2/HlJ5C1xiK/AUpNIJ7PT7FJImKyaScT51Af1Xcyjlw6lTJFNxGpjMe1whw8m
k9tOK5fUbkyOjEtZGd+iYH32VvMgjNklkfNpmeDSHxsW1NVRkJojvC+3LF/HJFtFUn/2/PArN5Jt
n/mOLvL18CcyRM6VrUcq0UiyEDii58Qfn9uyube4OZtUfZX8YDfhVpHQGBljvvI8jIuqtRYqfaUX
4Nk0n3VDMleLbLmDKwXfsQv8U2ewdh7ZFoUlQ8zknmvpMo0qamDZoVa2A713tGFwTbBnTOZVM1km
ledYIgGNhbnOoUsrIucpKonJ2hTTIaPv8sNuqatAk1QpZ5JnrNtZHRmr9x4FRawdqxH5P6J+vZ2h
gyNGLE/6HsDjhD3g06a+9WB0PO0hQuYtoFIISvZQYXtVuAPDXL5GsofyTP0wdWbgpdHeAmVYdH0X
njgza5EXqvboqFKTtJXWoyMRUIiJ0rKRwm0Ysa3ro5XPnx9VFkr0ZhsYwBATUkd6byuH5t5ToaIS
KVCpc6AP/VMXBOdQA6ueSSvSDvZWDKIoAgJliMYN/jlwou65F4WdFuRvRlq6XjE4vimvGpaOYh9v
qhpTb6lcqtS8WQm2uDx0LSZv2AEzO8mxhvbTVZARAxXxW0wGiWciRRMK3AYCCic4HAL0OxISpeBT
jLnsQ+R3fUTdIKHm80B59GoPVtVYpnpXUnTodqlzQMaA7wU5OCrTuJXVHLE/QQX1ixlNF2NupYpX
VRYZyTKwzw0GhqbpFjzx2UBihGy5vjFdo0LlZovRrfX+vmrxywWlzB7MSJ/rgksS1MK/uaY3Z3+8
Ah/IUpkZ/X1Nb0jir0t1RkW/fPz/anpKdjoFcAH6HxHm/x1QiZycusl0StYp7ud08//W9PpvTK0A
z1mcq4Bg51PyT08//wmbP9ZTXQe9Pccc/4OaHvL3X2r6n7703xV+PwyoOnP0yAQq5XV/6QM7r5c1
i4n8JR67XYmEVcqr80BmBY/NY/GgJLZ2arRrPbtqROI/HVM4d/F+LrNVEhyYJgjbEEd7eFWLs5Ys
qa0ho83YENVFAWScAGJ8JHCJ3ZDf3k+c4MuGbRnb9WNHdkbqoi1Lo85pSnSqqFsJ4+RrShg4sWzO
3PAWnpCkZl/+LVv5N19d+5TJgEEuErXXU5g+l8w/BARFBLA4afRgQH72t2m2aVR0r5hEm2OdUQHt
mdUwv0n1Sx5g7tHxfVu7To/YV+8scVlvB9SAEati3wnLs2naVDZ2on/KxnMXPUof6EcJaTFZuENO
Cjd14qjpOd2122zfwgdg2sWcyzFu/hG87BtLUb15L4EHfMemQ4yasCWXlCJrchXUuqVtKHsP44ww
7MJk9sLOEHQyLTOgQsK29i8DeWfZuCM4S94WIWHCJHiheremcypvya9N9sGmvwxngLXJc3/BsONS
6p/9tbcFBYJli1EIlRveU743/6T9/rI0ip19SKRvRKv5qDQe2Db6aGHFg8RmriSYPkR2ykgnS0V0
V2cqxjyEzs36ztgxreFVkwqobr3jxV/Qd2HUZQGQBwQL9VP4TqJCYs9i5MCeNd8RkqKc9ZQKp1pP
vkLmL5UzR3Q4eHT5VMIpOfs7Yz1+SZVkS+/loX5E0Zaupz1L3nP0oCP8WWmghSrHgGJKnYjuiKiz
4OpdtOW8vrQnuC9b7NiOZKyHigCOhb61WDUuxyMEKvFunCA7WBDnRrZ9S7BNUeB6B1KyZGRMPGmp
o6guv6avko2OkqEnmg+0C6g70+anLDXb3nA4t2OErmxSMYd5W/N1AByxSDZ8qwjjHWGPWH5vIixe
0P4GG7arqpsZuKjd4WN6Do9opxAX9/1sHignsnUX+ZEH9RlacQhEb8HDpn+bTJPeNPNR+eD3trwx
+WK+WeEU9LD2+B0JB/+K7mBCiQHkgPzXPhDWxvBRadDcMSnmAltOoAtOhfKMSOmu+65Ch+M/aF1y
XlK7+oTi0nVUBveEIVVHjPkiYIWOvWtakMs8PYQ7TbXDnc/mhl2uiwijsSUaO/rKVbNmIJdfDJHJ
KgvicSuhxpaXbf8imy4vtLqq9sQpr6sXRH8gmvMtvz/Qt4g0Ol4ShnnT1Ru2TJ+icMm4OkWuNy38
R/UTl8RLd8Z8vUec0/pO+gwlGUTQQt5Uu27hfeq8tZ+GJ9/FAmYtjdQVn3WoFujxv+JH8wUZ8cZ0
GJAevAf/ENuWjXnQZpG/YNO3bJ1x5tc6EDMWHlxaOIeOuKDpd3mzYbJnNeZ4qHbK3WewQkadbgKK
siso/UVT7ehtx5cuWKqfVJCWXWu2iWBfu1Z8ZSNv7wX/q7RtbGvHzv5iHgpodT22bmyxTXdHRIr6
Wi4u2vDa13gXLtIoI4CEncLw8TuBSMQGXElZe7N+H+ea6jIhqWYvm/cqYnPee1Q8OcKVYoW0A6Xr
Uj+xmYw3emIz91iwvQ/eqBiVgW+rFxdWbwsv1hbGz9pvN7kjHeobbomtuB5xqd6yw4hPJdqRLnym
op6dinSxfP8Wa8vPet0umpfwKd1xOCaMX17ac4RLt3tsHllggkErFgyjh0vOAWEsKl7ThWK+cMbK
+VLt5yxRDom1f/FDvhN1ncYry3KVV/HWbKdVvSSS26XUtvvl/H8NXzsifIPMbOwuLN4lJzimmwgh
lw/u7O4/4KFgLE51jUycZQSvufohPvNLRIKjVajJNcpWKQ4ilVSqBa8IkyMiPQXjWZFhJrAcUD1O
ILTeAGPCTy116k9xCSkFqzfWG0atVG9nX8AissHqGgqLvKeauhPM3Aa1S74AoldYwO1nVdzoosH5
GdFBDx2+lj0/CH4G4qeCJ4MS64F/D7RtR4rO6PCZDKy01KLEtqPhUhI3EplGfKTPwr0kvAnKnf44
MOZmCpt/MMWWXq23+sWfhy6u4erIkXbgTdoX6cij2O97BF9YOyvbAvXEmGZ0RH50A3hBgygkDRnt
rbvk+mEWdyjptuckGoJLYCwiMbRNDmoh3YotgdUm4XjfoOiG++jPvpa0XocPOnyV5FZ53XZq3tUQ
TsEsgFU5NPwNDQU6p3dPP3jaKYiAy4A2S/B+ku+uMLYeXA/sn5+DnZZwcr2p1QUYEC5fZgQI75ze
fzPG+ZFlU0vRqa0m1vJ4Q2eYKfKImjtxlWCwwLFrLYSLxcaB5Tu+CbDTCrzselmkjMCOnN3PcITG
ySmgHDA66sbNhFQNiVU5kyQGlGz8ncO6Fs6jnWOhwvE7LbQHS2dhvcBDNr2ACjQ+RURa4kJpWHH0
b0kEtNshp3NAcDcV6tqoT1VAkAZDHGDpIpJ2zsYt9vYlt0V4b9Hw4AdrPpOBgcd+8Pa2f46Es/oM
pYC3sACu27GKR5FFVuByhIdv5bd3KFrI5mTJbsz37uBdebeAjHYA78DgsXZiuPF4STWpsBuJh4NV
mztfGZinA4QyvN3pJfnsSnLtaPb6FYFPJPVwsxJRlerfunDiJdW+xgF+4TuZ0yKi3p2prHT2bZWy
CKx/daFvmbLK0F7kb9T6/5/BChONvwxWfv34HwcrMsW68ucc/r+baAIMCYymiCdFQdeNeQz/Q6Gv
zL9ukLtgzCwbhLX/K/Ql5ipwdSyiFizF+EcRCwCr/1Lo//St/xpgGOhiqg2iIK7NXv2c8vpEgM56
nPddHtnC4yuBcisN1dlUA1+Sn6UiWEq0nfHQnkoMb7WFASRMV1izLCrqpgmWAuSUdOC5w//oM24W
ee5SMIla5KEghCw8tU4wQuXU5kH+ZyHhm6kep7w7CkFKwedpe1UNTzCnFHsQZkQACVpSjQBJVJ6t
Xr0XGrWjofVcRIlyCvRZEsWbZ+wlgmoS7F/SDhbhKk2ixkVwxhQUUY9gcpQJTxY2TsFgi261Ky2M
7IhipvQozYTy06fN18c5q5ZNevCgBw/FsImkPVE4jtBfijrCY4BpQEUKHMTPihDTcU/TeqpjO5fb
3RgEh8LqHaxPk51U6OyM4tgZiitrMTcN1IaWpBtF1bZq8TApK1O4DjkRo2LzpSjdJ8sNgKN+uiXV
ZwYdM8jSvPJjGmZvfardSkHYjpEFGbR/kjLtTt6cSVUY8UNE6+j16LXU8aku53EuNxK+wHTWCfoj
1SPoAf5cO1faraEqqxJJZdahku3yG6Mc6ty8WhSobqxYf/W6UnWsRAJOEBYrQk9ZqkzlMfOkhQ8j
LKryx3DSCJDBuG4lG62EMkB0TYDiLBWi9cTiWCCeQK34SZT5vZE7Ryd+KBZBeepsvVF6lvQHQ0jC
szwIjshCv9PNJ71SMHGUyHlEndgD4Pj5uJ+a4jq0Xeb0UgGZxyN/KTXuEbNqsmBpd6D/YlIVoy8t
b++hKB1HIJVOrqpuTs5CnygUHAAP9ERbDQ2DsUC5GIKKckJGe9F6D5kITwkHdaIXp8kcRDTXMirI
rj3k4Pn9NH5EvXdI9Zl3YCoHje4lVDbBpH/4Rrelhyal2nvKedQhWJ9KvzpFsf6kIgQVowr9ePhc
wxn/945QiBZSJBPpDAQuUsZmg//fjaxNk5HGjyPr/+Pj/zxZjd8UVWZ+MoO9fh5ZG8Zv0AwUieQa
/BBsRTk+/wyvYU6iMTxnWA3zjohYvqA/T1btN0My0PhYmvnHzvSfjFBU8dcRys9fuinynf3oSwh1
QQpyLSpAnhPPJTxlvbCWBvWOwuKqySi55T4w9v4Q3QXTeBXFccWCdKdq5TMr3+uAYgTS874CBj3G
09Gw0l0M/e6gkqkXTCgizW7YWKz0LePkEa0oRAQq6TgCjVJQNpIGvjbT9G3LGRCm4sEiI3YhleKy
b6RN0KiHqg0f1VLCdNqZKIs68xxE3V4d9U0zB7JZRb6hEVnXKe/VKMu/q8YjyzEAcVf4jB2JPlRV
dauZ/cNEetSAb7WvvqM2e1Csdl+IJUXaJH5a1s033uR6eK0iYBITk5gIhUNpHCxF/cY9rNuNoN4Z
DePwH4hb9eD9DwgzCP9IJAuJZ6yy2dSn53Ls2oeCctQzGO20tfeaS+KKPWZykpvRNRoDEQZjdtZG
CgYytYOOTC9CL+tPMinXOmTJIa1vlhdckkb7VtBidNWwlij/q1HHdRWhklCHpwIfiCK+sTm8ehjX
5ax4s/xEWwuZxN46b5xOm64QO0fWiL0rk72+Hj1kt0PHQiD7FPN8pUs0zpJEbVnYQ1mdxapbKz0E
meimeNwp8U0oQTYLugpTQ3V7ako59O9ymZHXGkYWnIfkGqqWK4varpSIwmMuEjFZivJprRTmQzT0
sMEL82g0pCuK5n2qUwmZf8q+lolOpp5SoLQt0ASgkl4TLzpICfirSJQBr5muxtTfyXRoJgwEctjI
sH6rAbOoxtai3yQ3DqUQdjRsA8RuOoac7a0ZkZ+S2557L0Wv3ryBG7bDCToVn0b4KTGCDlG1KzkZ
ksCvsyjdVPRfRAZfuirbdz1fMCob/sjmdVJ4qbhFWz92k0k8RuQ3JPl40vrxWvJG2zAg5dub2rda
i16HGlPD4LsdB78iZ/i/BOLnsTf4g3fmhhxsNQkfGjbxHYktli5wJHfo/RnptP5ZHvk+gs8ES0NO
V1Yl55bLsRjWJa7tGh2orH21s8lgZMHO6ldEAUzHQsGAIUG+oxOkJL9nParTnm4GGG6Ac2TqSDgD
OED3VFqvkoYEj9ZEmS6WfOuzDvECO13qe79TVympnGzfTbV2YkwFAtnmiq+QeCMhdh59TNgB3YDp
RqVinrA/6dDDE+IJpKhfkoGBJCslVTlQmJUgUMa1Xon1wSjyczt0mzB4jWp2X3gY5Ea+sED6CnW9
eQzU5jGexRajkrz0iSevBdm6hl3qNBktoT6i/YKJvGfjfRVHmpSQlUZhnIokd0YmUBouHhV4Wonf
vMbsmEflJlASeODMvpBaawWDU+QXC1NMV5WBsUmbMMvLhe+K+vgYS6O6iIWRxklQbtYMjC+ClaIo
u1zSLq0BEK6STd4nHp7NYBcPGlMbFdFBeqlUliCWyMwrjPj0Fj1z6UmOzuaGvT8Y0r5gauvtyCx8
TNjPLSkRGGxlIiJsnUwQWntoOs3XOBovZd6vCxbfoZRcJrlYCcVBB/Pe+XtJf5hMChQGm2P9OtAy
B71qx2NEu6nBfvXF/qBJ7VrrsAPwOI1dv+jkNx9yElLrTRFFZ4/85JhUiM4U10mOuK4dRcCGavZW
Z1CVQKRDCRIHpF+9uYhkfha1N3wpSfLWy9QHOWF4jc7UYpR0RM+lYYNsRf4mLEPdP+UDdnmqCw2o
/IQESxv6Jy8VH+RR3ZDJUeKbCGE5xcIqKfqLFIubNmE1H4YxookvOSw/RzOl/G3FV8/0Pbftx8Ct
vES1/721CEZBBTAz4RQSCw/Z4sL+u1qEOPufa5H/4+P/U4uY7MgJm1e4Wf6IXqXg+FOiJf6G/Iot
kCpRdqgIsf5Xi+CRZKk+58BqRFv8wiU15rLGVFE8zP3fP+rylN8pBj/a+n/+0uktf65F1KpuxDbz
Jjo7BlxzgkytuuEQvEpJZtmBkJ1bk0SyYQrvDWEwNfO23BOfDWGyGy1cFajW66p6HpGx0+2sWj9C
JCq7bV67uhiuGzU7F4zeBb9+UVIOTu2aNvjcJZ7IiOmo+I4MzS1Eho4cVr3SrMxG2RMLh0qN0xvZ
VjD6kAjDnZUBWxcR85RjtAyYuWiYgOD6EzIp8S4Mcepz0BeE1JcFLDYPBpCQTSsTS+FkvmZNB02C
nKpevA19wc77KVdK7N/FNtJPaaltwzhYpYOx8ODKgAsq2mxl1DgqUmaO/os6kDRbeWu1JNytFZdW
g6pYeq7ExyB5URnqlslHEb92za6dojVsVNZi/rlWDkKtIgomJXtkxtQY33lWKavMajB2Cfe2FZq1
pY7eZpqjy40kANXPHiobGwhSVX3i/gOUbT3lKXt4gPdNHslAUoivZsOuefp7oHJYqDqDINVc1qP6
HuJ5HPVAd0erXSso5Lq2whohP6i1xuIk2BaS/GzEDQQh1OCN7JL0Y+nvg9wsMM5bLUHmFWo4As/r
SkRcVj39P+7OrLltK92ivwgpAAfjKwnOg0Rq1gtKkiXM83SAX38X3Ncd293Vqbym8pBKZNIUCeJ8
w95r2xHLCwv5s5W/10nFFJwJp1vFu6rySR8gaiQhWaAkAw/avpO9qDZLscHc9k0Ldk3buCCDXF9B
bksDa+ibwtW9FBjSUD1ZrIaS2F6HYf8u4TYVnVyKHhyq1eiLsMVwVZbJ0adTT6dyF6ogDZXh1Cik
Crpg6LOcUV9Z4zEn/8zRAaE05S7QgoNwoDR1Laq4ZML+bibWVphPSn2LPmuJB3IlYW1UtboflPmi
gx5VF5eaQWo28abBIsoH90YK9TbXqG0sYhCUuVku0gF+CysSyDiT9dAjxDM6l+WMpkLe+NKjdzcN
X0060IyDsomiHQcQuhIiWKA/dca1td33CtV7YDtryqddO85ka8KVbEGwBhq7PnShWAuslRSH2SID
0yAzIhxBVCgkFeUtaUWQgIKyOY+qXA3OS2xa3L0jqH3do6onT5XMT049svknoCIRD1Ka6xBrrt6w
uewcuWlj+9bI8RWkbfKYV9U2g0pSyrPlFhdRxo/yQQuVA2muMH/4RTAzykRJ1opBY2AZrGZNLx3V
jU1zDwycMUIu32o5si5J6/esgVKgMc4ZIu22yes7ZR4R25pnwATUaliT0trZ2iGt/A8F1KnD8i+y
2pUrg+w4CRg8pc8koaXCZv4+OPqME6ICUoqzU5A/VxjLzHlzxGOGw6yD126yu40d/d2s4ocG6cY/
/AxDBEbdiUqc5vovzjD7v51hvz7+Rz/NOFJFNGSgPZglZnO/+ucZhodftS2iBhyVP8D480c/zRkG
5hsbjQ34GmcNx9uf/bTlIljmIeL7gNP+O/20mA/K333+PM+/f3X9tzNM1wHQSauZtjpNYI7BdWzr
JXnzy3klrsJhT1V1JUFVBeMlaRngGw57Fok6f5z7HkB9hddY/mEErjT6LlU2aKi6PiHEWJWgh7rM
EAufhI0A87dtYt2MHzIxXMZOrLkpnf1JWUgMIhPuBg31jZ+47ErEwe7iQ6IFN5HfXMcIlD8uTSdv
X6Mx/xZGzkbU/TWkCLUqjkJ/mvZN3e79fnwaIur3KGSTldFjZLsgvkTprqrFVvbtspo5QIgu2jeR
W4eyY+tkVhtuO0uaQLKWFyp0yYq7WdW/FS0U3b2Ol21TY+S1I/3DzGAImK5L+LMO+cne6qyJfQQa
/uCsQwJgmyRd1ryshl1XN/Rs11wMj7gvc3tl4kAosWM7YbJqU8VLpUtzZH7EcbXWWFviOtkLYYAs
qTcJ6KpRV9GZJitVjSg5k2vdi9cQGFZIqi5Z7NL0Meu+TOVHl2r7hhRqCXMq1523sQWMW7ibquve
rK7Hwme4ayYT+4L5nFL7+5i2hY7VDzHh4XaJ6p1t5zs7ChFsd9rKjZ1TV7KEE2JJ2s4l7EZEJZIw
eL0EqW3MBUGalExd1XxdpUDxCPgJg0e/6tHf2cUxZXsyBSmGHLabeoGVKA4QXlV1+xSiMkx7Y1fa
2TpsrHXspgi2HC8kNEpiHsmBPRNqZWSsBBVt1wSkbhJUrWohhJKAOiLYKvSKhGGBZQNNHjFVsWLx
ZhlERehVfPAl8cVaCEIlHlCGmCfu1asow7Hbu1BmYHi0WyYkjxl1xODEYiPJwOtRC49UGj4VR9Oe
auqPzDHXmQ8svT2k+kuZfggqlSB9qdQHTXt2qGEmahlBTTNS2whqnCF4KWnQ+tGh+8TKrypwuL4U
aiJ7RjAoa74K+8i68dtirzb1avTfSYbfZfV4x41jUfCujs5roxBsRfFVzlVYSTlWUJbNfXiUaquW
cq3TcGW5TrhPO7LV9WSNoG4GB0DNqcNDQMkn5tqvNJSVE41nnudkkSrpUytO6nskxb7WDa9kVc6J
ib+peakoMhn431YVFEqKT4okYnbj/UhRWgX2KvGLZ80itpSiVUmn5TCMzypL9Y6ilgyrx3auciPK
XX2ue3Wkle7UrFoKYmuM9mlj35Bsuul066CowTMTiGeCJt760HowO/VuLPVNZu4K12LHC16qDW9G
DTqCb0QPYQ1CMMNuJtznAYOyKtluMFcQmjyFTbVzgzfik9swuBauvIZF+9VMwz4MnrAdzclLDFMI
QbOd5xE2bm4IzAOVsTQ7/VZR5UYYNjceSXKt2w+3AtvsZKY7SYqWjPD+d/6qdIDI+daqHwHZd6+i
ev0HH5J0TYZmIpKelcliXqz9j0YPxTOn6M9D57nr+u3xPxo9/Q/b5IdEk4tZ1Cw4CX8ckjrdHDfT
WXz3vWH7+YiEkTO3et8TJlgu/nRC4ueBnKNaguLa+VsiaWHPJ+AvXd6vr3uepf88cR7NspNZrSvQ
I485upI4UeYhrOf2LFNEerB99mu96ZCDhk7C942LwO9txqzMA22VWMV5VnG1puvlLYtAn/tcWu9k
ZHiF0B8jpd+2enxoYJ6zA9vpPdt3AY8zj/Y5yWhh5H52Y3KbReadYfenkFzQtqwZ1dmnAkVsg1ly
JBmuj+RaIYG914BmVP56jNNDzNQrDpVTz0irZZDZt+IzbTBEdASfkvbc9/UDeKV97TuPAVOQqLpP
8u4mt0PkQ8WzCQ1qVMalDqG9jfqjMNvnKkgvo+uvGfftpwIFXhjt1BJ7Oov9wEgumhZs29HArT3s
J9X2ZKstE7dhApbvautrEC6WG58077S03SczDzEGBiihSntZBZ9Bbe/jsn1Qgnjlx18Q86CI9wd9
ONbS2CvYCrNerFSF/VDpLmulfsr8dCPGb3rtHpU+OKgJgmiJTrgd7v2e2XRYOYSfv7bZyckOefWS
+jGx3+LGsTkP9O7SWo2WLYsEp0hLBwK7YIoOKvqKhNzIRWJg6EulFxfmsJiGd3Nszm5f3rN+3iXY
l+ZWyRKfo2OhIkydW7+1HqkGIaUe41Z9sqTmmS40Slfdiik7GAbCZHMijzY6CyPbMf7bNuQa2hWw
Nh9ppFGfy4EKxUiJZ3IBsFm0icwbWdoZh7DsntpY2+gFibohodlM1hW42Y6lnXv6gYZ5oUqoYS/Y
nAYZ2NIRM2HujY59VTr/zQg7zwoDxA4htA2Ee2W96rpTwLHmRsYyzMSxSBAo4uJ1yuHg1xFaKchN
XAVFhV4Lw0qgKl5RwkGabacY9EdsowSjeToZvRkIJdXMNtw4dgqSdK4Sr9LgN3U5m4iemSVbybx/
9RmZ5VH33pMdN4z5M96I1y4i9y53Fm2sHonJ2xnwdUvRXhNBimPaPYUJmrDcHF/iAOXROPK9e49T
9zYbrEM2kj7CdlJClh3G/r6r2kNQz76yZJWNJoNGg17TVgMWQRkTyGppkktQWsm61+yzFNmyM7RF
lMRXjR65txMENq9C6fddhnao0jaFiagFYWap9lChx8ceq3XfDOtKJX+qHz5qeBEsmKEl+ZfEosKg
Z3WKcUWFesb/uyynjFD1ZjlM9s5snE3tlsvIJLymggbkaMQPgxlSPsg3Hkcm+akdfVS8yqaOHooa
KVICtDwX9r0xo4FDf2EnzW1ZN+9qyRK+Iy/XdZmrixWjWIRUDykz/NIBiZCg781Z6ee3Y4HaTOOM
b6+txZosIonJuGp6vmsavETppUIEPPjMStmUUDF18nVKbiLF92wuDnxVFHIVZS/z/2RaSUA3qdof
G8PY5CVp8mOyzbMMkM81zPEbRJzOuIjlQ9xAc0Fll6H9jPhkZ+nCfN8QKeUFysqYaY81DhvHMm47
O/JELO7IXdYYI0X33Fm3PqRoI+yvjKERHo3v46CvMiFuWs0++OmNUyofoVvs+246uohDJ7t9qStj
20z9t06pTpJtV24P3MPKh7o3r3xgCJ6ou02g04O7+uce5cQ20VNiYp2noCh0/uIoN5HD/HKU/5fH
/+h3rT/4whqObWF6+vUoty1aYbaX/L1kTfGX4jb60e8af1g0vCz2aXoZ3c7UxB+nOT+CY+E6HMy8
aIqIv9PvOjzRL4f5b69cm9fLPynw9SpwU9XoEcvqx8YklXWErnwFIsbCJSZ3dRUyHCVPYGWcpsoD
WXXs9iX3l2XpGYDCPJi/ebBCfAFG52KcZg4jOvSMiAaPOy4Zlp3lTTftWmOjgb6iQ2x3p2yNU7uG
NvQOyKCcHu0nRAxleGSPSpeIXFHt74oRUsFCs5eSghOtJ/El5oJ8EcLPZAxS5q7HVFQ1W1pK90t+
ocX8YmfEdxqgd3Ysv/jSCwM2FzpqZzjkCDdvwAmEb7SLuZ4e/7mXOjN6SkuTJRizD4FY4n9WrcwK
GZD8UrX+5+N/XOruH+wY5uGJpdv/Mnz/u2plc8HIByO45Zjm76MdskBsksz+lK79uNTNP8j+UrnU
EWzY0Nf/1nrCMH+XSvz2q8/6u5+v9TGtnD5O03HbsVpUpHZ0R7mv0AGEOEUGwUw96czyg1l2tyEo
F7myn39Ejurvm1lmyjRVZWdnUGSarXlvGmRLtvqin2hVTQJnhtaDdXYUDAzyetwDElu5FfApjda6
XOaNuKGefSDxfpGrcDHSkYqj3wnbJIvRXRhO8k1riyeNYI4BRWZhQZRswDtCu4/BgLHyrfCPGxn6
BnWcE+09PW/ODQIqJUKuVMJpHrWdNUBFtiqPytFZFDV0V7XwvTJFsmS4N5YbPudWvAbydtacbFtb
zG5jQI9pZnDUo6/u7tv8Na0gnyETNrB5V3A94jTeZNDXQlb9qLg+GbPfTGRIivYjrlE99Fa/HpXn
AFWaSAPEpBzgU7bSAK+PRbghrRknQ+oxw920eNJASFCUQbOfdOh1DC8aV19Ry3tuXZNg7C9ywaZX
Og9Rh3BAb4ZNZ05vWudivQceU2oXpXeORS8pA5kG18PSZh6nTtXGChF8hLu6oi8HhJt0sDmL6DDV
01Vv7PVE9cAJv6s7ayl14eltvKvJ4dVjZ0/DtVGccB1PIQz08MCMDZ3atC1AdFv64CE+u1HQyvcW
NP8CMXuGX8Vlnsf0X1Gd55S4y7xJ11HF8KEb23XXmfsmaQmKIIcgME+DBTCOoY9ktJFOj7mZDZse
z+EY8hFYX0nU3rhcl2MYkVuDsbqSZyAwJ1PBXlJJdaV22tVxbksimX3U0NFAemXtrgfNgk8Fg95Q
CljMpQFeNPM9P0q9IukOSgagi6DmzKi8lnpO4rKMmNEYQ76MBN7A8MOvn3U1/ZAj+Uda+2EH6VOZ
lZfJbPeS0N8wnw52kp3H9gMH7xLxx9FhRa+K4SuGNIAy2/UGnciv2DyXebSTYXgDzxczAnIXuB7O
MqvCTdxpXp8A/E6GlzBEoK9DqzaV5IatxgciTLpG9aZlENhLn2EQVX3l7O0If0cW6Ig8QbrkzmNT
o/AuTPgBbnUKENUV3PRj/aFy8YRGMVQ5pTm2Bu8q2o5FFXbrSseKKArmG5m7SvCKKL6xnazpyUrt
VSvsbd50FzdQcAZVj3UrsYDxcx1QSxujBwXfaEU6oRPBKm+UR62dVtTZW1mYCbAJxzPcsb4NBnCA
Gep2Wz3YavPEnBJ7GeuMSQ6fdRFfJo1DTOCKRxSBXij1aja5i052e83u0StUc8IXnFMXgl+uEEIz
eB1pcI3yllj2LrUxqEsduy7v2pBfpyF5qKXyUHA0Qk1QjcaFh+fsJPnjeXjj2ocQc0gD1RiR5JoZ
6LEyu3UzYa5olOcYgQirwmWrU6Wq1muUg7wGLqHdTb6vf8jBSrb0xPG+6ZKl5Yt7o22e8yZx6DyZ
RhuEX2SYTjr7YArO+yTbcR9xI23ZIhcw+ua50tmODmhex25riVPbI9Qs860hw3WbIrLv6/LQoFfz
uTyMEXSHEp0zJ92KZrormVkaEJ1zhbtF8Wzjxcgz5TCMTCFNAnnpjPPSR45ebH3/WzC6K1g/OqnZ
CgaGXC29GLJnLdlTBpgByWqh98xniim+6sy990HJRJiw7PIuG+8qt14lTnRVrOg0COgKYJp8zAMO
cS4KNtlR2LvBR3/U0ZCEAV48mjdBEFQUK8uARBcFzBG0gcx3Pd0115abHicYb8gxPB2Qbh1qa6Rw
Zzd9qzFcKeIWNgUWKGcTwd7OE23TwZcrJA6wemYTEcnRNiAhmOTW5Xuusgccmm1MlF3psigO/Rgy
nqBF6q7ZFBytIfuSSfRUu8POaYsMIMdIlFNjkwosiNsd5VeGuqjyHbDVYh334ti26bCIjXzbZxUG
5Qxgh07AvGZiUMOMbcuaC7AMP5uhYClLvgXRG3VorX2TpeA/uGQCowbjDY28Stis81fdge2gy/il
ZPrPx/8Y9EGQQyRi2RRjc3Mw9xV/DvoEmlOg1jMfHR7CT+pS8w9QCQTAYvulPvveOPxZMmmuhm13
ht3NulPt73QH6FZ+aw94kp9/de03IILtwxURcYorJ2Bzb+glwUS1MR2yNjbW06g5MXbMzv9W6DbQ
eZOlNCMFA3dPhl+zAgmc0u86DuZRzd8JgGnFTK1CkKDmIHqj4TbBMmSFwLDVm6xmTtXJIyiUdWly
J0Yizdx8ge99V5Xxzm3RnKfJR4omoEF3nhpEMNh3fWSzkPgwq/HcQpCyue8aFEVhS4pp9s2enunH
GeiwYWvaswE/q8iDowPJn9Z6UVofWqzt+aJ4qgkC0409nRjLJv5MiGluDumuW8ZGB/6nAJRZ7kbV
XyV2t1MSqrZZLpm7Ybioqgg6bnkoA4ZvfnCXqGIzECc5b5W6CpyDC9VL6fqj77wETrWyBtihVUR8
IvKTxGrRXTXXPrjI2rmdlObeVSDjVC7ENGWl5tnGTcjK0QDP2jCoe3yohX1xpgrbVyC37cBaJYhv
8tK4KZJ+59tPqogQBeKz5fsbT1fbnXDosM1ziCkosVFR2vTaZZxRMBPCdDe6VXq2+1bqlTPQNSIe
bxqXUoAXHcvzYGnXANdF4/en3i0wNCWnSJjQ8mHF5EC2/fEyGN1WZW/gGO+dNE86hiSCOQlvEqde
rVkwoFNoevwDkq1MQVQFo42a7Byh7yro0NPob3Bn2EO2oXPBzKpv09hhWkSETwsmOwPuN8sxGuCi
oN0CrNINbG6zKq9NSavXuHSlSB9YawFwUV+62e860A82wYMAhBeSQesAZqvMg888xnVgNKSEEokS
EzFADKu7S9CNLF0ZP6QmCx+SxhykdK2OmRGvWwA9I6vhpSXyOruyS8wScA8Cw0JGp29667nNlGMA
OiF3zb1Wmxn+jQmCO/m9aXrg/N/wzq01zfIKbAfojjcmMVOO+aCqzJITZCBkDwzzRZ/Gd5bD6MZd
1bNtKhTbsCF71wLibqTnps8/le4BylyPITF6aQq+bKHyJIEwZRjCJ7cEgSiYK2KyFKSUjOENv+lJ
wwBJaLu5aBW8pgEcEA1sBZZjy8j2aZySQ5ydpO2suCBWZk/15quzY9rlLezgMO8HWKUoijoW13Xz
qafvUaZAUY62ogX1bryKngqh7oa1pdmXhr315AdnaRxcLT00gzHfLq9dB4Q625eIc6xcwhYi/C9u
uXintejdwwgwQqYD73Y7rIpO3eQ5uaGY68yWy6H5KpWXikvIBsjBd2ddSrSSKfgLdMeSskQyQIab
tQWjwXUWyrdZXtWDeM/imAVZ8DrxARda4DluF618V7kFyYdHFb1NKI3k3rFHzt7wvR8wALZkq6La
LgBTuMy9m8TYNxFe7vwtH6ebMHOfK/EyTQykgUL5zkHrbm3RvneRiusEp0rWw5u0Y2y8/jbOJjrI
2rL+0UcopxIYtO8J6Lpj/MWADaDt70fofzz+zyNUnyWMtkkexawn4Zz8cYRqf5gabFaXFd0MMkLe
+O8B2wynQ2lim0DvLP7IL4ISw9I4VTVL44/gJ/k7R6ju/CeE9ZeXPss9f5469IVThcPQG9sOr2hm
0lUn1kYOKJ91wqrC/KGrSScxR7DelIdNRNaTnc5XWqr4C6tuUVyXZzZlbH/sT7tplx3JaVlOOa1p
fo5qProNMvkSG+2r21QnLZZbCtZtbBOnxHc0pCnvcvMcpp/+WJOTlz60JIZPvuJVSrkuM4zfwAtY
Ut+LAZ2ylviYVOcUghEa1mCOn6luHLvW3OsZm+Q8f5oUbjRaPe+Qs6OSFHcFd0U7w2LPAiauw4/G
IOCVRghLs19foxZev5UvizbYJrWFAixmIM8dvJyIbEYiSCbs6LKaatvmyPwhYMVdSuPBr8an2CfE
L0jT59zRNhP9h2GSmaVGvCmCk4r+vgeq0e8c7bmv7lUkacteG49pVS3SINmUvXy1y5z7dOypkX+l
vv2iqPKRSD92EPl0DRmL5H6q6VeMVgtcBv5C9ASbNR29DqbebZqKZxXnXqWqr5VsGs+dYiAK8lwk
+UeSkaegKttJ5J6GGK0ECO+IZu3TVWcpNtu4a/d5DQ9HgW3bdhuVTVXaZNtQ1zcgCzmRHJpJxXqN
LeNQ9cYaC8tVC01CuUrxwkWCaAIwYBwiWwHQajEJbcJsPXQ7X4PmoCB8qLmpT8EZJZImsApLdz+E
1gkg4zky+k2QBd8SntdNi5e+TMZFC28O4T85aC3R4+ZO17qvhA5pnMZV28f7PtS8ssY7UEmmXCNc
lPxaw8vtJoOTf2CokBbfDA4OGwdjmzQXtdU2dqlunIHxWV3eOKEDUTUgC6TwpEY2cg++vWMLFEMG
SaC+kj7U+szaDOYeNc534dBbV8pDhHwvRJoiDZ3UvVcYsvdUhJ+J1WOdRCeFVuoSiXxTptCKWLzB
u4LfmFjoRrpyyzhnGwb2iQNwayg+PPu62akW1CQFyGObLoFbLgygd6bVnHtfXeeRti6DYDtA18hm
ZyEtG4oaqlWjXWVhBTYVNWDvrNWcKwAlkxFDYuyU+mrF8ZNLSRvLBI95wGqx3/iovlBHcq7EOWOx
dljQppmbXgVOEaD5mRTCe97ElKQHDoLk0Z3g6vkj0Ea9AZoezQuqKSgOuRKcZJutYT48RBra/rCR
u25i2+cE5cHqBuTM9v1UYmpQseGnxjczYlam4zW1R1cuoYGT5Wke8sb6YiP+1E7NMQyzTyVFJP0P
7uDm7g31A5NpHX28xUHwv6QaqCR+O37+8/F/Dr0FG1yelHE6k/VZBfL/xw/OawMROaJF5I7/fzL9
2O+Yf4D/xl9CRBHMVF7Oj/7N+IPRDzIOE6W/wCWu/53DBxHK7/0bx5+pq7A3dV4a//Hr4dP6/eSM
U9huA+Vcz1k3zJ+C+4H50MSYxW6h3lcscXBh9dP7lLxa48YkTi190ExmHmQCWeIjA7to6XdJQAg9
u/g8MhYN/t0ax0x1lxG8YT3YJnyi4j4n66C13gXwXnJjSpRouXjXOBnU6FYN3pJ8r6bvgT4iU8eg
rQG9fNNbBkol327lMmBCCkAMpA0MI30f9qe6vp+ilxxuSffh+ETmyIYkZtDWR7VG5dY+ji3D0fop
0nbuAKq0vPY6i2JEU1boEs8HksB+cYZTR20ekfGODVy5L/UnGb6bCvzN+h1utDmChUZc17z7Ld+/
G9s6WtE26t7s4VstCFu3+7Wh3Zdo29SXtLlYPm2OezvhaZRswRUDof5TrI0s2K89fUErbmx/WhjE
0eBVwp/d2c+TkS1UmBAW4Mq8BwiH3VvuxuRumjENc6nIW09oQ3Wb9WwMwmewGwb6dTW9ts1JnW3q
gHfK175qEbt0XgDzx/Xf7CZc9MgZc5qIMufTFcWyC1jo+8eyfHEsAutYbcvpveDDygDUpQTaIqgM
lGfTPjnOXTg+VtpJhfo80aXS8i7y6A01+kCAXJF/+QjyA2xWIG3FxIfjPI6YwZt84nlrIuq2EJiW
mvoOTX5Z8yHC8jHttyaOlrJ/6nBgBaCJVNOTKkls1XvPnS7HIZdqxmY0XkpBRoa4BdK56wXezJeh
+ZYFe2FdQ8mgjT1gDAew7veG8iwAsKgxgjhqooTfVucTLTBOXiM4SEOaeAGHqQ3qS+Agy7g4SnSo
jnzoksceRJGpomXHPN3tVN6FPilX1CtEYEpSZm96wi7weMdltTTqT8W6T7KtPj3nwyEQJb6qu8n+
HPKvCYWMn8ZMLl7S5G1U9J2GSsNUjpEkIvaz4YODsrjLbXejVe/C2ZYcBXH4Kvl4A7xVEUyYttkZ
6a1lbwptO/jdfijB1BTYIPM7nq/XES7Ep5htkF1+uNUNTTuswdNE4ElkoZ3t78e0OOfDKyN50bkH
v/k2utcSL2FsIeN1BEQ9bTOUBwfdozhF6HKb9OD48co2UvLBjsX4ovlkesHriKy7Iu4XeUL5YAyI
JuKFwCtv0L0YcUKY7ogEGfoAnsWu2uSMbPguD9m1ISJ4krzh02XgBw0ZTZHENpq+cS5u2u6xxWeW
4OgZEzrb/JxUuCf40DW3XGOx2Eg/8lwif8YcVtr4GvHjTB6S8q0IPkq8ZZNSL8t8N7TPYXuXGNfI
NiC9R+idTxFz8D77KiE/BPZDmIEicT/HjBCekTUBEUrjTueeI+0304RZjii2+7R7jWlngOjYruC+
SZiOk2QVZJcGplrrYuqUZk4vrkyPSXCD0+NqvLCO+UfELLdRKSXcAsAUZsxLY7sDy8KR3EmN+IIp
y59E023bOPYmDJChq6fLmOyDkSlHN372GemR5oQyKkFAUyyNwbkf8/AhniKyi6tl5HTk/9rjtU5z
9ClxuBvx1659CVPBLB+FOeU4T8d7vZSHNGR0biqE7LiTyXw5FfvcLtaVHba8pXLwtArCSmOWJ02C
qjGCVx/fZSn9YhcRsMiKDqJRh2zJSqxbqwKGgKQTYkFh7aeBamwYYY1VFTYet0VGK0t31/i5/o9u
WR0xKy0cnPxAEJ2/qBkYuP5WMyDe/O3xP1pWFQ2nZiEy/956/tayUhggykBR6urfV97/blmtP+hh
3RlwQMHxL+fEj6oBDK49PwYLBCRch2P+b2AZsQv+XjV8f+ka2hR2OFwdtNQ/t6yuWgitlCoyrosP
vav64NpwYaqIBFqR+BZE4QaSR0ujpPvyOmTf823T45CcsoS7Jrlrhf1CWnbqPKrje/syT+fuS+wH
wOX29ZGDsHh04dqROw+2Tiyja3rL+WPqi+JqLPubcq1+dqdhoLL39M7rTvZBYTmiLwfwRQfy1UCY
sPRBxs4/bDGmA+O62yjx6BAIwFmaGBkWxmd9k67FAen34BAyRhQXAC1PCkTUe6md0eR77Jo8VQmW
Ef+e8nAtdWglwMeDfNiYKAMZmT4j5Q6pbiDNpgcS480zwvyxWNvmq1ltEnmJimX5nsIuY08DvW0M
vJDD9j5/C+hNj9MGUuVVnIHDhKASRnb6IISXZcoSbjHnF37YF/25fMzumegNR+6b6XiTpgv1wz2N
62zHJC1B6V8v5J7og2W7+HA8d+l/c3b9QSn2DQj8b+KqXTme7ZV6252bq/4GRC+qDvrbXIC1l5r/
y+ZKO5LIIhtvOFuP4jiezaN9aC7tXX1TXMBr3hWvJVynd/FePQCb4bDmNbBZbBfJ0vAIXlz2+2iH
ELQ4hmf8xOZmWJer/FCDvJMHsTXXYj0i5YTySMN27s6Qbw7NadqmyhJ92/QE+eRQljDUFrF3w+Sd
SwkFPei9cL1TQEot8vO07FcUOD5uMc9J1swH9WrHxIQAiKUg62t6a267u/rhjroL1gFBegozWS+u
Fmq7QBB64KMk/vwsH5ULhwqaQmWzj4NFtS7W/UM+bspXDXveUhD+gVzC2jCxntxldWt1y/xhPJSn
dE/O70fE3ThfNLcghcArEHDShV7CR1kpO1wCtr3W4v6pAIyoc3rC6HI5VfKsu+o3/jrY1KQgLy3P
8DT1wnxj+MiO6SOf4LTXuBgoG650crftgVUJSP3d5oO3eJcvCCLxgiVbxY2xJnByE5+zihdBDT5l
nhOex+EQYV1chhVxNaBtvrTq0FoH6RYr071VNLK7j3IEUNRsiafZRAx7mD4Y/k2eHzr3i4ThYMfR
hiDYggdC917Ur4PL1xjqoqOQnLJIAegBekZ8iVtmKbH1Q1Cw8KlmVxuwILzjSxOQdLrINnIhn+p3
KuEBUFq95EEuE9IX/2gMS4iKkjEHbz4c7ImjKjyWDaoWreJL6YiHWrP3aWvDrMjeFcilfHrZMz5a
Uj7wshfpJgAh6TKAMgskznd56wm6+F2KE9TY/HN7WJdIbJMbP7QZ3QBb8hfnEV64X8+j//L4Hz0s
IBu2j9+94d+b0R8NrPMH204DWzlePFaKP+d+0KfSv2rwbb5j12eHwo/DaBYoopZRmbr+fbuB/h0N
9rPd4PfX/ZtC0Qi0XjFcssWtNAqHBbvwF72z1lXovzWRwiLDRmPTSJQzev44jVO3dmNo4JHOcTCM
fGMCQpew0+hyw1ieU6aXF3u0Wdgh6y8CpoHInVzSeAvMafHs22ru0wSCoKpm65ZEowGjP6QoiIgV
W5TIfwrLY4trqBtp7xhawce8bXERpAkAhsRCOAzaUD3qzzW43OSsYuALs3dM4grrJiOXRyV9zRpc
fmmJNtrEYVdc9Dnb0hpuQ5oQR9FPEUolmk+URteuirwQ8UMl30ZyH/i91kYwKNwVJKaqSDcjxfOD
+B0BlbYrSmOdJ+CzhL7OZUCxa/HdLEbmpGOdncvaP+g69uEekZE2bGPi61M3PLqR/X/cndly21gW
Zb8IGZiHV4IA50EUqekFYVkS5nnG1/eCK92WlR3Z4desyIqqcAYtWSZx79ln77XFl8JQ6QYOpvyU
5rGrdY2j5Ax0bFrLzLpYEom9TCEYbg47UQ5wyTRTujUk/hQ9U0gvRa8CobIgjC55Q0FEnRwnHvKm
ItxTaHQurGlfSxZcj7o/RjxzxNyFn7apwuFcZt5ND7D5S+I68wPsMXjkjBrkKaYasXYFhUUKw0yi
E50cko2cFEtKsY6GEXNMcx5LZu0aVslhEeKy6+D4arnrh99kPKQGlHwdqICZf4DHwFtFBiHFjgLa
qxeWFgqkORq3BiSHUngXVZNwSIkJsFrZNL5ZWKsXFX33L6BL0D8B/WbZ3IKWkwQcoo+cTtOKDi1F
gcubl6uoyVfapBxb6lbkjImwLh8G2Wr2fW3NHYU5xbNK/l2ZvCcqreRFH1YlRhNsiOb4ofRJdiIx
Mcash8dauqXVliGEDmnyaGNbyYuwaQDhR/6TWlFXmhuHQLmaYnZHg5RHdP6ltejPgPkv8QT1uZPU
xkMeE5LmRlYq6bjsWX4aA6DOPjvHaftUy328M9Rio6bj1e/Y5bt58r3jupcRUIiC4hz21kOrC8RB
2/i71aTatSYUvxis4TSRmca0j2mGWdRuU+Y+Mg5Un8xZbAuo08TK2/ZBiiRitBL9ep/FIvqq7G0k
VRJsj97SsKkfpaJ78hPEDTNorjAJdNur9BrNHDgCQgBrdm1ZDqGreZD9hgF+AFSd7CTohExyqwPS
pF98rdmLQXkemwbU5Lj1CLsWoX/N02DDH1ha5NBvK4nmqwq0s4VxC/x3UaqOn+NcompGCfiwWVwB
OmiWIUpZXF/jhAZRLDMfOg0mOOi4ElVSiMGq2wx+u6yLdxAsKPDgbhTZ34PdY2ECYWhDpb3OXgNb
lzJZwASxCmaieV/3gK6ycN9q675kuaJ2OiOyqKf/YWV2jrLpzCwUfMxR81kK/RdlFmvNFzvy/+P1
P081nPf4+VUMxH/TTX4pszjvyXFTUyJKbAAx2X9eDDJKUX+iGYau4Dr+5LzHdmMpGivMH7C3PzIj
g175MmN9+cZnH/bnGSuTav7ieQOsJfEjlVsHhwWq5bq2qXU31lKIW/MxRMvLdIr5bIU6CK765h5U
h1jsh9LJeOrHq6zaVuK+Q9Mr8OBH2q0GMkjnLPqqD9PVKqSFFmAIUwuyyUvqnyFLZu2uMF/oxbCD
YmOpa7XfYGGm/WlY5osnpjxQlrZZ2Z1G7v0wRncK39GjkVw1gx06G6kTJeB2P2AkqQ8B/dTYACGY
QRynUHs4tukuUdhHLY1zz+6Oi+ElLkjCbstip63nHDBF1OOyxkkNZPtJEmO7L3zq3epv4dggMTnD
vPeA3r7kh7Eo+W9uB8vUTm3LAXcc+cvYZkHGrwXL//17rumLVyY3yMTwosJDFHHTLPl0QjeS8K+4
uezUxrYNzSPrgeWQ8oSBBhlphIHQzab7XjwJ8OCf2umAh24kKtu6mbEPbqr5jEsJx8SaLaaQ0FkP
Cfgysis0k2InMXAl92UVPVvg65hg1Zv0SFeWgs5S4rBLOTvGd62+F1lCxVHL8inEdHzSu3Uh1DtZ
Y7N1oQBdLBDb1Rcv3aP7YsLkLo0WPlwURMqM/vZ4n/eUctuNtDVUN2dviguxgisstGvQdtxR8sc4
E/GzCC8VK9RaCvbNjPhgvsjd3gtOSQYkWLdRzkyarulAIE6nrFjbWQm17qCNjXLnBce+Xbc0ZC+G
fCfD2uDOLq5b7aHN2+WgLwbcLjWN2c9DvC73FWCbH8KeCblvOg2TBpVERlTf8PC26EdOyjevPFgi
oZALZboew1aQ7xxOFJo3YfPAh1fireSdewoTKM4SoxeBHEp2Nu8HdcM/Kpc6JVBdKiTdcDK2YxY9
mHq3v6YaeaduPSR00ztts5YspG6z8A+hObxbgndJgWp7VgN19MEKikMR2m+pZ+v9vqPyPkbn1e+m
ylzRCgXLigb2KlsQulqrMB3mKtPqflIC3mRYceMr0FJc08TVRs/xkAS5ay6K+Cy+ispNJHrdFtss
jV093/rq/K3AEPffwDUXoLeJQ6qAT9OGkV0B8q0sOzHeCU216Fi/T2za06eKbGCQQsxhXCV4atdK
vDAw3Qy5fBWiVcddqn8r3wqai6tHpkGztqu5tKV4yrbdSvGvzIGD/9gNa9Hfa9z9/BJmGnOp+YAL
13hrc3odleN/d3BiAQYZmSZeiSCVjNfjX48Ycihfhbx/vv7nEWP9RUsKazpLkyB+zQGVT8u/+QlP
h9HfkRe+6q/l3xw1o8VR0SXzK8xExCZjWjqIr3kL+Gfek3mv+Vu6iz8vaXAEQcYqZMwfh9CndNdM
wTVCqevWUlce8qHYaiMRatwoyAbFOoEpMXAF0ULzpSFZaoXmJilKgL7dTqEH0dOjPaL+vmC5reXy
cRy6pwKFrgNOiZmxjCXHq7ntqMH90AX3WuBRMcg8lUV0BzTVQ5bXq4qr8qLPG1SvLtmwdaELRK1J
x1Y6hYxPfd+/JCDLQKbwAFW7c87eniJDJD6P3XbK79xPbqerhJQHd/CRvq2uQzQy6MCakvrNKqFO
SakT6YXbjWhGUXOtetzkfLRH6y3gAyo2NTvB9F6AuU4l3aGKjWvWG5dJp88xZkVlEZTOPe/KPAvK
Rd4MCW1cIQbTTHwwubqqVn5rFLzUXpuLFMsfenNlieU2rG6F9JFPlujkU1lAkNfMVdoIH5pKXYJG
4alEk3AbgFyN4KBl5ao0s7tKTnYhimmU6STcdflBnh76FKMmn3sE/kU2mkt50jkUpe9RJtglRNVe
C+i6EJ2K26lFzUqgcNoidpVStROi8nVMeNKnvNigTKszPc405UOL5W1TNndcdegvqO+ygJLxktOw
n/L7tsi+lT2AMQYG7gQROaCRzqmWmWTyQqdqaEjgMCqa6JgIbEc1EhIl1O26OoVmeiJiIS16euDr
vHw0WBCHLRSZgoIzXa9oXTGGVWeKrpbU1DwWOFiov8yBQXaERaZCB+3CtABfUV9omb4SxWIdAkht
Y48DLzuanreLGs2Jk+ZDUMR7teyRQGcSd6TSFZvmxPxor1DkEq9FjXzFoJSmr1ITvSo+HTeRKs6L
w/iOGO4c4PX3YQzHPqjsJPGYyUQntOoNrrK13oF5KcutAl4K0RvmDGhYXys3NSsuQ0suPghsyeN+
lDXSi1TJF0kYToB9sQhVL37Oulo3K1KK8Mg0eF1SXlw0pSLOxXuet3xzKgtr23gRcYJAMmmWwHQc
kNThnSjcRqbM1kqWfarJRAY4X0z+ridczH0IVxSsq9LNTpnuXfKOjPSOHAy22RjMHDi+erU+qwWf
bS2zMzHJbSUKT4oZfUsJVicB9xzdcLsqP1fZt5SFWSUeKx2xDkZW4OrYrh7TRLoTVTI3nYj5yStX
Fh9hpiBWXz0gBlWnDQj/dl5Zu4kesSyRD//lY4SQsISHxMAqBAr63ycVSFVfcR/aP17/ax9EYlLV
Plv9/5bgQD7SbzjPRrL2dyP8p2NEJDaA7kHLLgPU7xKcKaHYMcGAZ5r/5Z/sgygD+Mcx8tu3rvAn
+zyrlIJVeFVFEXRA40dCG2gVGd8nwHBViMIT6Sk90NzBw/QmUyIdTCqtPIXi+gOtNSquWJYYedq4
UHHuJr3Bb5yyTFbYUvv7kmt2LUJeGGkSXBp5ggbBsJLX703f7/WAWi6ZyzwGjQg/lTJpr9QtPkxR
eRJawB51hsiHZo7IzujRgXY3u3atos4YYeVYgrhkyFjSbBVElyFq79Wh28a1vM0G8RZ14gVcsoG6
jyMlnlZdO2CAz08iKTi/rPnMywo7dvPZlNKXKRFfY2snhVNIZ1KwTuQMVjOfDkmisrzVjrTvksSc
mdWjrZYevbgxJ1nRHyJZ4ixNSCEIglfh6XgsZ6tLOxWEe8wFDeIbyRMh9QGRTw7CQD0WkUEylwvw
inMG0dGL4JmmwGBtChNUeCI/8trPdXJq/dqUj0okb3UUtUwdHd5K30Sg3APxryEhga1Bs2jQN7q5
gyS1BxzSjU8UjmC0kj0p8rPch5uYp0WjcQRkI/bso6a8K3m88XVKd0ZZcDsMkDKGdpt+VnvQUlp0
KTjsiKolYbwJOusZfMFF7ZNVkOXE6kaSaYIkrSrpZQTGQKhj0dX+euCPlo90AXWlncTBh6evAXKS
4eNCjrNSSYSbFTx6UKR88CXcymigJN49N94LI1VpKbuxkXdWv/QNpBaPoz8Q8zs/7lxPbnbEGYx2
XFnTReXr97h5RC1544BCoc3Ad9DHQuPxVLLexwXeSHAfVdCHRvkd/886GBRspBVkI+CZwxOn6jVt
EpewQ/GSCODJHWlUajJosl+GTpT5/i5SJsi9Ace/pwnyt//wo5GVtcpGmwi3OF9s0Wj+RcQxeZr9
vpog+fT19T8fjTLPPzYNwJDMn9XjPx+Nyl9IODIW7V9khV83bO3HssT83wV4hgz+3E6QKdeJA4tg
BP98O8E38vXR+Pu3Ls0GvE837A7qSy+FLMlKKz9o4MXKbNqmlvhUU5AldEXDp0zlljJ96J18UXzp
QQeXQuRrKSblXtPNd9VXbgZSptgwlBMpWAd6/CyUGXDwRKZbtTyGWumEBQwRWfEuDaqpSAWcVFuO
OoDpkUqu8AB3lo3BKrR9UpGim4j25bK9qlQjZjkdhxhMluFEWlmz9hYJYixdAGpPlkbPZz+uygFH
tVwANgW9iZyRk9zuaxremq0oJaAOi10cJOt6jiaaMpbpnnRtIoGKYBnoxTeNO2lhecceZzYZz22M
pykXsnU8PE1icU+B9TZmr50RBBegl9Y9nVuhimZ0BCu0yKPiWa1vLdD5Ho8VbYAe9X8GmQulSde9
NMKVFrcd/J22KBmZ62VRQMPPT8SlOjqh1Bp3mWVPVf4i5uFyzn+oNdJ0hSEGl3irVjiI2rMQGbRy
RE+eYB1qLdkNw7CykEA4dzH0gFZivcMLImKyCisXyW+dSK65ZnZAH4PJDsfIGSyYMyW40JYLc52I
u4gnvR6VTkpVJYBXkideetcMexD/bqO0zpD57KOm9ZBBeiy+V+rO8NNzG98YkNjFCo6Pe8uv8mXG
AlZNdJBB2lkO2pM+cQFVmMZGPz9Usv5NqSgmxAJfg0c1G/QCP18pVDz12kNJfl7w+PUwSHBeW8A1
VKAd1UgemtxuLsD7gzJ8rHLZLRgzCm3cpqHyvZnwN/YF+FOflHSda67GKTWWu9bUXyMfP3Hr8dQV
x2gtpcYma8NLXoBrb+s7Pxc/WoN1WqsWL15MMURjrEIkw9aA/mWm6bs16TS76vm7SrdCSvGXqEDG
lKK1OQj0veR024bI8eK9XAnEfdaiuAWyu6k4glqclnKFBRu0sNY3/DFDp++8GyXoRHslZ5Ce/BCg
SPyN6MLaF2ld6dRlJAZ3uElNTq2ElpooKTYdoPjU6i5tbB7C0XzvrR7nWiPf5522GUftmqa8g7MK
A7ziY1qfgTqgiW+ppDxofutxLlXrPuoXA1Q/gVJlaSycyi+WevomK8qdQV5givytFVdLMUbzieY6
LLLJXNOlaDfqvRvG7bNlCTDgKSAa4tfG9Hd+49GcwO7KkzdB2y8Dujoqy1ga5vhMhB6QV0bbF0wE
3oIVh7ZMEIETb6d1VG0K5ZI2g7WfUSARjcmpmCU+HZ5+Lt2rHa3QYJC84OrXyh7j79WL5BeZCELc
8s7VC8bXj67ULlbTHau03oYF3pZI/E9vIFgQaGhDKldogO3/fngZ2hwV+pzuZR3w9fU/5SGThQFE
Ic1SVRMv97xL+PvwMky84QD5UGb+5vV9lodMHOBAU6V5R/EjE/zr8MJRxsskWSRDNXOK/sDnJSv/
3EH8/q1/cYdnedAmJqbqOQSB9yaiTMGQP4ZGsA1rFwwk28mpe9NOt/JLHYfrUuqe4tJvmR4tGqMD
/xaKJoK+7/EharWNX/p7mCVI12YOKqg+9JJ8lBLUSjKmKd7N5iOL8GrKVviOXtxsy54HWZuRVazi
S5S04kKQ5F2dd9ziXsM4t9nprcX8Q2zLU5MlThnrexXndh+BZosuTRw0y9b0gKt2+irKyAb3+lsO
LEgE5m3iU64K7XGQudkSw2YVCXsP+yrt24uU+KWfpHBpKzsYXw2U8cyj4TaUDxBj2eNXTkruWE7y
F0EvbrNJRs9lu1B6txFpWzTLmu3EWN8ZaukOtEOpqXcMcGxC94qf40JY9WbzUFEwIdDBU2soXOq4
FCRyqeyPq9w45wrFHMkAGcw6R3K4kjQqTxpt79OjrQ/XfmgiClQQ6SMLrZ/NfA7yLXlK03Qf6pqj
1y81i1gLTEgb+pdSwB8/lWZul2q+zTrMcF54DhKhhIWWPKQmx5TVjmS+0FJ6M2NBw74iyspzp5lu
ZxZvkxoepji4DVNlg/fLndSojLWAb2jUTlXW31Ww0fxEX1IPbwMkAxL/HNTbTm3sHNmiiT76IXYr
P1yqBJHSVsQ1yEp/UpBthNIN6Erzh2KZBTJ5XXUKnTIyCRP4L7KMVFLHGWfJJNp5KUxvgvgkG+Wm
qo6Bj6bh4cQf8k0bWRevuelAdtvUFB0GuDfWdU4jNO40JuciG29BKG5K9TYEw7LPniARb8e4pKIz
cH0zscsoWZqG/JJhPTMKeIJhVOFKgMTrq4uyNTF0QazkwKINk7NcKZk3JJV7WdCFmzmgpKvTPuUQ
TloS5mTz0kAAiM/lrfOIKWftu2zgvhaHvUiqj4BPdRqkJDlPep9A48gv4yjj/JO8RVpgTRBY14tj
szYi+TGUy5dMAzxemccCL7LJAj5hWp1EbafGLQ1FZKC14R0vBOZHHNdcYTDWiddWp3EUEyfYYmkN
8WmT5KYNWi77D3t38QyJKP0A1KieR/dG0Pi3gYTusK/P9H+8/tczXVNIERG1+SG6fJb8TWxUBoQI
VZTmzfHv/HJ+8tzqdeWHj+r3xM+8KGAt8X872v/kmW59jZt++aPPcdjPA0ndWAHlQllJu4Qu0hkr
2w2EVcV8DNUPoTSdQEOFRB4lr2cb8Ka7+iODcFPJBB6NZB/m7xWh6qLbNeXjyMZTM4q7tMaIKF8p
O9gJAhQbgzE5YP8c9nZCD3QIAoq1I2BG2ihCGUk34DqCy7fMjmmsu+iPhlkFfFk1co1GZj5R2gcr
xGgr+ALmUpFGZzReOxjybaJPWDzSiiVYx8ij60Sq0/isK/3ea77H/UY2jGMh9K6XPoQgEErC6X4z
wnYyj4lCo1Eem4+Gmh0Frpxh3d+VfYRNuLAOvqm+Q21ea8BmGtFadywC6/y9QK+ugv7SjiXnIG7Q
Ct5mwyWsDr8pWkxYQTr6E8Qqduqe2F5Dq7qX6/baB+FbqfqrQS7fxHJXk0rMuX4WxgOVEjQZIdOo
0rJmXT2RaK3pHUL7AEsB56czzmZR7VID3jnOF0cP2VYMIszJIn4F7C4stWp4NYt0rw58yKdxj9B0
iyfNHsQhOEs8fDp/NtIWwWNYeLdaqh59C0oG4C1Tt3apbJwIwnAeGFeNjutQINaEHWZjmNEqHCYa
2XkecW1Z11C38LQcpfZBIOee9tjPFP/QJrGbzYyiPtfsOKuXVUadWW9y2Brwqs2UyES/SUKfzaO6
UjRaRuh6DGkqkRpKyCEAhWmNMztwa70l69PjGCsPWpkfJ4GeZLBkUz+Sa6L1eTRSiKxE+rN2PxS8
qH1klFnhXvhWQqkJVYNAR7xpU0Cbobbvvf2U4E/NFNKb1RlOIudR+tLXrIqhdA3RmXa0A6cQkV2r
1bj9wzEM+3uRCbKBJiqMLN0r+d7CXa5334uQQmVGE75KLeElrm9Bnz9q/UgV03eqmxicVfb+mMHY
H5MCJUX1fQhwpfHebfx7VX6QxGIRx5cU+0Xe5m5ENWhJqKuOymUsEfcR3/xOYgSsGFf8g2UWNCX7
oN88Ukxalh7lLtnKlbyakmkH+7ONUzKq/bov8swNqhovddxRVFmF2RIE0FWIH0ya21K/e42kcuFj
eCBtcjO8gR0P+x/FrBwtUnuni3MXveZoeeYGuyDRa2b6QYaVEtQPat/QexO220TrzmYf36XjCIZY
JZHVd/Pu2DNqAiksh0xq+tjWrCQfN7Yk+69l9U0tUuzNmXcwW/zOjXkfknebtHIZiJS5xGdeQxcW
zDHyRAotBw3D6H9ZHGOq0Ax6njQCotB8/v0sIhby+1mE/vX19T/FMekvdsWsDlhMKTiMPmPCQR8A
NQA7SuB1xgB9cjiRI9FghyKd0UE5/7tf4pj+F4YpUbIYMBiJJOOP0qfyj7Pms3X3y7du8JU+n0VZ
ylYX6r+xHmiYrZCh5ndZVOm21gAPlGO7xfREim5RhbqLt3Q1IL62Ue4mIe7xvN/0nbYLcmsf1PV6
oo3anNJVSg+boXEPTmgBGg4RlgzNegnE6pZ69NpbDxHFNPQWLBP1sSDVloQPfU3mLOc0pEOjE0nf
CZBGqYgq4+8GyP+pKBejOq56WVp5WuM2aAIGaQ0a6BY6cnHp7SV8PfwGanxXFw9ljRpExwS2G0G+
tsAaRcr+eFSWQMsasuD1TjFuHZiiboCJJ8dbqNyXLhZIkMbLvIv17SBKbp+r2zHRiIznp4hiEZ16
C0XQE7KJhV0ILZDgoXC9ZsToxR7RoOKziFx1klDZg2UtGqTQ63vJbJ1euhfnyPko7WXjUpIjr2Tk
/zxgksiV74pHPWbWsH3mJx59rziiap0SgZFnt+QHt7A4eT4cIKG+9ALFGPiSooDKHWFwlZrZzAzg
YmvrUeXCXNf1WazjO1OqoRmN5DK0NwgPbtlEXKZzp1YyB2EHLWugxcv3gVBOk2uE2Vz/RKci0JRx
r0wb1XdLfa0N/jZKTl76bKRUTGJlpmagFighUIDNBDU2GlMp4P+pdbKapkyeL7nkZggDExwwN002
DYipXb9gJYKlKXnihzsukiB/a+hMWCYJKOvJokplRI6tpg8f+BnsD6fUFZe/WseUijdB67y1BXeS
ig75OQ/KO127Ez2FidAYv0kJl/HZqpqo9VYc6hPvmPXop3SZF+Ou8mGMEzmVLeYI/cmT+pgCaYef
dAE8yHdapMUExUc12/c4tFZVRJFMYqLkmjzE4+agyO0tGi260KbHidNXMKMnFfdfXxGdraxtQeIv
i6cnIrY3fdRNZ2igbev1Jgjix5YNuN2LAaSGZOcpM5oHSC4u7sgYrgNOU9pdFhNyqC6Uj6kUnaA+
OLPzVSJvaBAQ0ZnjxrY5ho2wT4pqo5H0Df2zokbigpHPHqjZ8ATF1UrNFbL8TDoNUsTgyAUoDpkH
flxc+8mCjfoyBngV+o6+MgpxjOw714eFDO+dv8mV0lsswDxUU0CGEYtqMj+FkB56Ob0mXW3/lw+H
meNGTlACtEY9378fDtB4mWQ+i0+oQF9f/3NQwZsE2kYkxSdSNv+jTemn+GT9RVpR+tFb8T8v6y/x
ieJiYAUEHimMmF+GZPRLfKLDndg1EwZrZ9H4o5ChxA76izfp92/9x9L50+YkMhQxTLVkWpu0DOTi
eBkhnWbJiMCjLpt8uIr4+MVM3uEO3Xvi5LQWwTXdvPjCeAgg/tDeJR7TsXz0BLLEGB3oHGisx0Qy
hKXeolVwuHSqWjCoD4t+jF6pcGkYLSZMo3nR2apRDud08N6qWSGe2sda6Y5WGd+PifSBoOwKUUy3
n+xWTbhtqajwhUuiN5jwxQXvXuBVOOxjoUPNYdZpSNKa/sM02+SDdp0G3TaPg4OPjT8hlWBLbaM7
prH2zHbXjtWu0oYK9GK3yiZ9EQI3IaARrMKwqldJ+hTn/WMUwInva0T03k2s+k43KlvgK3WEs5rm
NWVnlEK2algU15nIhpUhzSAFHRQsrsHBZA3c2RJMAllNzKqhFjiWmtLO46Tiu9oKiyA6ZOJzxpk8
lNQ0xUP1HrU9ywB+XqrQZ4tkvA7KeLXAsWZ6fS7bYSvFCiFr4ZCr1fci129T4fL3cudr1TaYWwkn
1eOB96JIHmdYS7FCLK6jvl9llr4vW1ItY4H03+tKApvhZaiUkku3tIZAca+kxXEOmfh6ckvx5tsV
zxSKjqTzf/f5AASeci8mMZ0b2f/XdGLgFfn9+fD/eP3P54NBuGv+D2VsDN6/PR+Mv2RD0nQ+QybS
9m+XRw1gpQLWRJ8fBfNe9rfnA7+s4rQ0MN1zsfwTcVr9Rwj5y7euzs+PT88HodXxWox6vqY31JUh
t8aMlRl7RdWNjE1QBnso9JzNsOmjHL3u6HksMwcnlLZcEWRcWrd56lmIQAkW4pGP+o5Sq+mcr02Y
sReqXMC2Htl7ASiCXcRedC9hELzIl/A1fu21rdCvGqbfRbmWLw+6o7zFj7pj7cXLTlvqzk5ZSG/K
YifshtNwlg/Sqd0CC5bdeJudxnJx1R4r6RI7U/RsPKb6USqW0CRGnyDNQrwZ6xl57xpYOGw8IOMR
vzSGfGIjYcptmB3mQtahoSwoY6mPDOB41qtrm6wj/i9ytlw9+L4rt/v80r2pGZZ5z5bL9z6487PH
otv6ooOcKyu49h54QmG0J9nPxJn3pzGpbEDaj9LJp3BaWQbZMwRa6z59iK7JNT8Oe3/HummNHHuw
6scgpH0Uz5xDZSLROptmMhfCWFkta4scbm0XpK0q5kTDznBC4+8TjG2VXCWLCtTJvBPU9Vi4MZ0p
vVOjTr+7zWt2T6e8m0iPxqAt0pbg+Drvl3K0naOtA0w+0t5myi50XMYC3ncaK7BPLoPkFJDDwS8d
gjZSrKuhsIDY9u1rWJxpLegj6ncq9M9bBihYVVuQWI6JwZ0MbL/i62fMst617O6EEq5Ld8069ZhH
50r5ZhjbTnfE5jWqlnHgYv8fqhehv0rtsltptm8X/GWUS+ikpbWTBzxxJRKusIg1bRVUj8XY8Ve/
8/lBRmwjBFaJukzsfWE1qzDwHCvpgHiH+IYohQeJ5QKFW6ZR5RZmaI++vpL0ZgljOxVpr8Qez3Iz
7G4UnSzQpE1kqmTVRm8JtO15YWAYLzpMUmt6G2THG7Zie5gTWOw99jXp3Grk1cOjxA69QUbjy3ox
h5XgqvWz3CxNEBtwbo515tZ0rECJIkGFcwDhri1MOsR7x+zzZUn6XCa3VCmcqtqSAhjCWqXLTllK
4YLyVlKKlQLFzi+vSXHUzU2o8R6eUVzTt5T7ciZDrnY7+WU0L2J6a2lkJWreOpLMmxEsaPPQ6/1G
Sddxl/H78Z4OWRzH7ugd2vExDGGXe4wTdljccmFjTtIyTU+w96eWSOYkr4KLwoemFxLE+XI9+cNC
Uu6Sumf9IG9lqPXDPC9yyDli9ASmFZ4b3keTuwVlwPy8ELusW0ygXXsoRtuU9yUwIGS5N3MKli39
NX2+nujaBQAiyG7O5NU4gTe3JAHLdAR/GysLv75jUWSy/iHUJ8uUvnnb1ndmbOQ36OC6vKwncmtH
bBVZjY9zAf8NuFsxXQs6eCoxtTNip6P/gg9j0Muz1kvLPodli9zvMlV1bBckYT23vzXibmzeC8Ok
qBvrrLBR5XXEOtwrXYHSGUtnSDOuoWy6wiA4VKZyB6L+Wz1YzSG3dv/dI5QrsmSZ1KXhtZ+1kH+/
YpvibBb6csX++vpf+gvcL37/v61Js6r/05wk/SUhyvwvNT3/+i9nEkk3BdOSOr/yy3J33j/zDSpk
EP70fs29/J/368/ft8Q38fn8NCrSsq2lyWuT3l5K2jRkl9mYSQuS29cPXTtiHFxSJwHISnlmhNaJ
PVlLvV5ob/7jcM531rLxyodoba1VuB0DO8eE+PWavmVpKTyduiXP3u1knqpl9z3bc9PkI5ghEqLj
85nJnvIRt77xjT5O4x5hp2ZFAAe3x/cCgn0f9XZDOvcNOt6Qg411YuXbZHLwumCccuEcqfpiFKGI
YVyye74yF+2OXgkH7HNeY9x3K47S6FkuoSNVdh/aOMHTbFldCVwXMHQSHiF9Mtx1RbXthnupWI8Y
2dOTxKBPtXa+6vxvw1vYLk1hVRb7NPqOVZFSpexmtC5YTICOcgB3eR3P/WKJLWkHKV+n5INw0ain
HuF3/h+zXvVw6hFQBniz1VsvHGRxGVl7qohbeS+mzzixLbbhO5MNh3GnVi9RhLCagjBZz64Vg5/V
CL1/4fk7ArNKcIfku/ITVwQMRRNXvjgbtrzBf/1aaufwRuibCgoW0t4mcCd2kKjprxqHjWAs0kOz
Cw/VLise0+bJJ8KdrQbOPa4Wrd0rewlMBySKRlkQTwc6YlZL7YNtspDR4bPAWRUR/qpdzeD72kD5
6Fub1Gv/hJRRfAw41cEUwkAKaeOG0O/GeyD20lK50++9+/GJU76cEd02DMgBlLy0S9X5/0CNK0dq
QKhm2ITvOlmtDbrYa2sQJrPlfkFAYwZOMJyRel+HnFFXdpriufBsaFFjZncUvL7ppMR2sjN+88R1
tzdX7D/pYy02hpuctKRDBZtDEov6GkokwoG0ZJsUs0ES7dKPmtpswMYnLo/8M3AcsoRqnGxy/Yc0
OYSYsdTa1oBWjF6wSrSzX66m7JLEjnepXwn5Wsm2Tl0WHvWmq11ZAa3ENiRwBnFD9XZpx9UdXrtS
2FYP9bX9/n+4O6/l5q102z4RupDDLQLBnBQo6QaliJwznv4Mem8f+3d39S7fuuy2u2xLIkVyrS/M
OWZx38/ys0k94xK/Z2/A0elY9/ywI0nnlXmnc5h+EgFV53JWKgcvdY+vgnIy1t0C2iR7ou5alLvp
J32Mz+l5K+6p1u4XCBn2+nOYEI8UdH7be939/+pAn9rL6IwYz0hV3JSLO8huygsfOegquDTZxlex
/qQNB0t1cXR34xqFXF25beVqptdNToJyT7K5uyN+OA2p8g+WBdHIQGjULQIzNY0pyv9xbbD5/eu1
8W9f//u1Af4J7Y4q/g5rYiz+x7XBTgbvgPiH+/j3m0OnX2NmDxlSwhfGyviPzouhDWsALARApe7U
qL81mflN0PSra+x+p92n/waJSSiY/tJ5YSYLg3KO9bW6VI9yI3kjB1qW1ocK8G/BUm8xaQ0yUp3H
VHlUWEQurLNwsPKZE2PmsROGYhzFQm0Pk7XSEczr45scfQSg8NqEpdig7ps70yiu7hk9BNVIyLq/
4hYAFNbahHNo1P2565+VDor9fVlZITHUMxMIOGljonmR9Rw0/rRVldAHSv5oxeVeqWYvtCw3N84V
9N8aYVzafMUDQZMQKdUKzLKO/KcK8TdpX3NuHCMpcVUoyBMzXb1S2J7OBcx0sLpSbfpIVu260Twx
UzapDs8H81pYkYFjDgHqJ8auWXcSzJIJCAuFSZauZjOvW/TqbGwOoY4QOOygEUpOvJTbEnNsGOH3
xhDBthLssGtKRLrMpfAUlPUuZwsuRDNC9cSvcOIB9kD/VEmu1JgMawdbaDgpRe1nydKXUE6eqpKY
1UY7pfpnx8gsa5T9BCyPxaITosJPpR8KfYUnZPQpxSae5IrbwlDeTf2pVzGH5+FOqxjYxgaEzPiL
hPHjkMKQZdQzkcSjlbMrj4ie0mDZL2zT9YDInztsCaI++/qbtKRfyZhupI6kHHHyhkDy1QzaYpS6
vSq8akO4lxbVjsDt6nVzjC0qatqNgj5ckpPnOy29kMdzW7QfBOkcgmEnzualLXQ7EQXfaEo/kcyH
MV42AdYMBagK6jPfnJiBDSAqULEO3ZcQGs6caHtZBcsQiJcJFhS0PZiSliPIhtcKtKSWEAFHosBh
/auETc603CtChmlsWWMhfahh7oZ1t49YTGFqobyPn9PyrZfarTIoBqJjshKy4HVOszXTEfSfHTgJ
6P4LPX/BjcGMv2W6bcYM9cDtMbs4WBrZMJ21KcbBL2FVDapImrThaE3IeqQSUe4GKz7u2So3ypsK
J9oeGXMIqLoQaEEdaaEwym4y6sdcBT2B+1snvJVoUr2v8C+wJ76nm4ZopfqfFuR2R3jNMJlvAVa8
eY7JUC9XAoiUKCY7TMWjh2ZKxu6lLcz4Ruwx1eAFfUORhDZOLh+T+7J2TPI9ysVPATEX1tF9qjit
mDLHsw5CvLhL2B2CjqLirhK7o1/CL30OnKI7xxOEasX0oPW8F034akWDi5iJ7IvUq5GNaUHvRjEE
lbzrt10XH4JRWZu8x5au0OxeQP2NxqOy4k+zb7b4UTHva9jmqFuLnMFEgqdHxaTDkxgypg8FWcC9
ETicGghh8+AU9xqkc278KWoRKGDgDpT8Yui9l4r6uZmbBzSgx1EgR4MatMoIFeAIUHRhDQXPsgcp
OAzIxxfpAGjvPTKCY5dxTYOQ8IOleBSaDECNxniDyendTWNxY9O3EdRDFwrrO/6I6bwUhqDFdKpF
/bUgejjse5cZ6DGurlFCj2/cgPfgiIddZ9REYYiuMn4WBUFpk3Wd1escQ91Sk/08T/YS0RUSwjHl
6Pyq8LbAq4WNG8g/Yv4gq4I3JcNn143k53ar1ir8fsi/Qbeuowy7aaZemjyCmXWslPi9704T3j9B
YW8lzisjuAfY3ocS06bpmKrMSLkHDsAZjYNITSzTG0ji+1Du8mFYtZpKgHLuqAmFY6F5I5m4afkt
17tKbnw5uGciPTM6txczu8aN+EiUFIIHMCoIb+xKL57VNLjpfbwJVBNdnb7sCxmtTBRRMY8YwTiV
M+MlrpZbrekE2KWbZeT5aGglW5447iQgMcV8T46YYxaj6nKts8Gfa4Y2yvMgy9swzkllVY4NysUI
5tuSfXf5RwwIwBqBQqCBQiTNEDGUVwlBs3kEybjpHPKnWFbOmPSnTvHCQEQOqHPMFnY5MfUZrZWU
jwwA8JhF0oN1Dz+TZegOkXTthsgZGfOH5URNuA+sizjT+HeLtA6nbyUAyGugso6N5geBS0ee82eO
Nn6RYGLgCuhFau5WR3XBoVxnGzOvzwJhIWWpEFh90/Lvnp6/N9Gf8BbW0NXo5OwwejCJ3oFK41uY
qqU6XYtW/ZLOcO9MZnySIr8wK0Fm9dZauBhamjOMAVHHFBPelb5AFMEunUciS9XZbUiGGgzhUOf5
VVL6F4Ud9iRSq8qH0co/ccrOC9g4GWQHhrEomHZxjySKr1YT1SFtCwAVT3eefZKUhRVS6EvNXUJV
qWw1rU+cVhpHJpvTdJst/dTiCS7D5aQ2YF+riJo6MZxKN4/dIHu9VN3qlqoahWvdKas0b/xYqH1R
q5yhVdG64LIJcI4QY6ulu6UrieNJTmUyMT6Kt9MgrM08ZmEeeIIVuYPCNSP38kXrkaxhp6kqZS1H
fpEVPEUcvvRWkaAexqnEIrG83ok8LetaJbHWsiQ5wV3ipW/CsH9L4mbb3rX8wXxSO8qeqXyBSHQ0
U9gRg7ZKAC3+cwcsdwE8aksg42TPY/7672JLBPRoUf48YPkPX//7jsL8l3aPrSdNVFb0e2H8/ytl
BPS4W9mLaBTMd33LLzMWHRiqhrCehYhk3CvzP3aYKP3JA/lf7M/fYvj8JzTdL8/8r5zUKRLHYkzK
bt2NFonlkv6jp8xZ48n4rqeS0awIPnqgcHivNWaP1rHA8EFfgNfLwxO1SWGiJu24sQYsN4qGxCB4
RZvjLGO5WxgIqOKtl2mMYdLkqoKgnQ9tE/uNKjDcEEt7YD8mNNKh69Rd0A1fAvaipafGHiN/EXvf
mPpLbFlnU5v9VItPAfYbOzNQlJBAhapfWQdK9VxR+xQNzW7Wem3eXipT+8gkHdC4th4qmM6UFSXJ
nH2peCTdK9YCSj0vfClPdwXg92QCmBdP3Lt1tBVEeCViTqEzXmPhXCWAvvKs3Zhhe0iDDFzffZZi
gCuWObwkxyg/ZzQauUkpUhFp33eOSbhQ2q+6UF2J1esSQMhmSVg8h1HO+LvivJKo7QNbwOOFiAH5
ncxJFer0tMlrKGernrZ25E7D7EaLcdBUjRVwuOkkMimzcGcxxFBCGgIh8yR2OvdZNXknZjC4CnJC
uQoYbphgts9idE6Ym0gBEqVwxGojGE44KnYumRC3RaeRvjTqoRhMT6RDfACYw0rNkSbV0dr8WgBl
TYHIzOCry254KwMwRrUElzRcz53opuBVE0k+pYvuScuMAw+yXDFd+XfAMsl1lZEtVZ850GbdWyrh
0EoduXzQsi0da1967jR1raCxlDVmXv2bSmxpBKEvgiM+9eGmZCaM6srXk+PYEN2Vr0RBYX3E7A1/
lB5IhyKsABpOXlVHThrJxMwonsavaRh4A6nZNRFisB6pm1fdpktNJ7OyQ5h3G4wO9lBX32p5UjNg
s4zd5CVx23bT81bUxda936CpyhsHYIMirUEKO8Okr6uoOQva8sYi+jMF0krJDCr5rQyv3ZR6YqDT
KZK70RrmNrWY8t1lWMb9pTSZPeFHs4yNiaR/SVeypD2MiuXLcvNFgB4FXR9iezO5T9SEXMdsi8/s
FizqahhGL2kbAcFrte8jhEpDHj2yQvpAsvUYhKDuwTONxnuWsUovcfuFhOOUoubFMAwl2IbZNL/I
dLjq2F7NrDyYrNUlfnYXim7DBzOIFD9grGiyKxhH41VQjNfZqPgMItyZe1RCKJDnj0EBj4gOeqGs
XWb1NpghSw1rgX2PVTwwLc9sAzvM7wh3/SIN4bmJ2mMjRusxUkjHLcmTjFMGftNqgVmRzZTkzORE
gd/z0ueHRdee0ix0OBuexUTTnKqpk9U/+WICmE0coiIyyGGdze3x31wACB//ejH929f/fjEZRLcD
6QHa8G/gH/Nf/DgCN5T71aP/xgT6fYSjgum+K2gwF1jMVu5m4d8vJvVfPFBNNRADGUQQ/T2C929w
8l9GOL/xwf946ncDxJ+H/1FTyRkaN6yIIyxgrPMyzCtGxmNGr5dqxeuc99nZFMrLFCs7kA573ajt
ePwomLoXLOImNmzq8Bp2H3Ez0WoD/LXSjVDsVQUdF6LoTEL/lx4biuGRpZpaIw6clHRyh7KLtoEZ
HiVB/1nmpwaHjp4qqwjICGOcW2a9JkmOtenVCvAfzh3bTXDPYgI8iI+fzt02JpsZHSQvLN3vhDw+
oCcaXyZokEM4k67WJIhLTGeKh+c4melAe6+Mrdukgk6WzH3ESErFAdbifo3q7lBwB45UGrZZgqnT
FSp+rccUEWvroh9PY5p6CedmYHSUgk1ITBPL5poIjqq6JNHYu8mk0asNkIxCvGYEaFcSYZFtuo2z
Ehxss24Ged2rsR90mas275ypzHpmSGDk1icViwJJe5lEE3qCpG0LLSDGNWMVoBMtt3yJc8YsS1Vu
fR/oLkafB3VBpUAYKzwG1Ncy4cda6HU0oQUZJlq6bLgHuUKiLXxJr9RVjhPZSdL+0aTBSCbOA6GN
H6JJtAhWYQo2zYSKDW+6iHwWYboOMnWKheucl8R8Sa4xJcdlmA6FnoKKhm4A/7W1INJGo6sRVJKo
81YuiV7SFADYKbELvV2R34sQE/562fsS22Lm3VdVIXcSWpSaVPwz42scBleOJJOrmQplJP2wq86s
pQCqEbNxB6T1/VEkDVcjyjfqRD9M8QVX+K9ipTqkepT4qcJOuIVj2Cf5RakGzMamr7TFYRGjTUKx
05OcPDNOQtpfnov6+x993jH7Rb2H0vzOiP7vhTi7SVaGvxbi6l+//k/nnUKJT5TQ/06f/1yIy/in
rLvYkAaAmfYfy071X3wJLE3aJVW+czb/fN6JYGk4RDFn6bDT/paTlfPzL8tOzrs/PXTO3l/PO4ET
UmrNhma4ZRJmpwHy2UBIiss0kdtDNkcuIBKSEn1jgsPMZ2MDm2ltKsW+VPX3uPsZ7mvyImCSZBLo
Dfb6Xh7u0oWJ9WANj0pBfpCCJxNbkKaTE5tp21gv02Mm4WlUFyyCJQMDOx+QLjSICtqGrr9YGVj/
l864SnLqqTMOm9JSdvkCV0ViW9VMVIDwcneYnrz6t8oY/mPUPfdtszhh/8xMl79JFBb0xya86TAO
cmckpTYC6bvk96mgjJoC7ADuc6k3fpQKVDLnqVS1x7j5Jg50xsjINgJ3yluvkhMAfvCoFSeACxFj
96jCsipUEMBSdR0xS0p78McIGohTRysZYbgUHb0z3GL+sKzlSJTpKWGApC2NXzKfCOm0y/IxX6bD
mGHPKUK6a2PAa97VhyJKfsD9YlNhjkPAKu7TdjN1oSfkzUusJOs4gp0yyEemw56og0hQJUvdMHHC
1xXDAagJomFWl6AlEq2fgAF4Y8jOENPhg3JuNXGV94zudBwypszQR0JOmEyCM9QbVfkIlfeGPWJS
viXLUtsRVjVJms56lL2oCFG6QGI/UG2IIkYsdCxl1ocALgZm8m2brOI6XOfEKNTdvJeH+dDlOwU6
mpB8DUVBeXjnVvQ8M0aUzUvVatscikDPaDcG9FkDMxK19noH0ogmyU79TYNbnC7pVpmmPQ60WLCO
NZdxI00WsccHAbxSaeA4rsXXetF8ojR9eBK7NK4A80lnFh6X3kyps0U/Z9I5x8OR7DG0a8KXiVM6
LyfWgtFVQNPD7MyLy9QdQXUngnoT4qlgN1lsJtisQ7wV4rpxajN4rkdIQwEJYCpYJkkQwx1H/tMA
ncHpVHrTSCdrmNiv3li4hkCwN7igUK4nI6rQXF1LEa5dOeNVZbKLrTnU4DdFebLSx3OTZG+RYaVu
K7feDMM5MmMf1hxW6TR/rzuWwo0gs2tl7tclMBLiR6KmSZka8604PksDsJDZrHZlhQ2rsTKuM6qQ
wcBsiA0EVBqd8CTqW2wKTmJI+6Sc0OUPnpSxuzdqBkT3HjEtzx2dST1am7QOwBtqoFczL5O+2/kr
pCuzK1neK4Lk8ubifUW5MWq+CI0wQCrXEiZILnGeaw9NMrmoQWrbkHNP66eDRP6VWJKSlAZAhHI4
d81KMIE3UXiEdF1Vpvg0A/terl+mpnDnbHi0IHK2bf8dGmCnAuRt8qLu5XrFufpQ6jRfFrikORMH
PMx1sfnnXmVsX03dQB/DGEc0yGH9r6U7Geh/Kd3/w9f/sX1Fi34PM7iPjH7fu4oYn5gLMWvS/mc0
9Mclxt71l3/D1fN70c7e1dDR8RiQGjSTMdTfUbzyKHjQv1Ttvz5q+T5J+3PVjrUq66KGxURBflS4
KoTNPQqj1siemT5VOnoWVnl8F8MwXc8Fr9OBfkHQv2Kpl8ki3yf74JstFxQScspVFrdI+h5Eg9wy
j1OXQFJS2bkwphFjCoR+FCjexNF5s97qE6Pr/hmthuCOGD4ocXu7vZACSD1MLGzerjIglKwJ1mP4
QmDYMO06ZIpteS6t41KcsOvPF8XwM8ZSn/lPhFw28CLL7rfCjoQSBBCoRuzgOvIXycNibG30o/b1
xa7M4yf5ks1znjyTDzHr1+hF5rMuOwECvNCRVdv46A+1o9iKrW3EN4hHO8ATWAwhrl+WU+VaK5z4
49VaWWt+W9hNvrHCFAYrETdVruO5MnxSTOMPIujU46DJXl77kzo7Jdx8cUe2yOwDmZHlDXvOigs+
ZhaChZTOpppW3Dl3LWZFjPPdhG9b5CCh+3FKRbV1Kvzitaw+ibzj/MIoykjmLYfwe8+GJehtq5Nk
HWwnY5OYPhCXJtgKxUkuzzliFb1ZmR/z/YJ3iDW4hMc5XcfPwjo4UGLXM3pIehZ+P+UNm0NOT0Gg
g6Ok3viq4Eh27qkxHIpki0W7cT/K7kg1cMXkdpkf0xd2FjOzCTe7sr15iE/1TnPHrfXQFp5JKA6l
M95aAeAmQXqrsvJMArvtyrc2LNTyHcsnRCK8UBQ+9rLSfwLwQC/SvAoQEO2V/fhuMnTZhFeR5/qi
Pcw/g3YVxocwPIyX6WxAHOd7p143vvaZhS0Jevatd3a9J3opMHAiZ8zLMJwNsuE6tiJO+Ba/sZ1s
Tv1Vw/z0SALdMK8mYNIcznsRUhKSHab4trKvY3Q/6XPzmb2EH7xiywO/rnLN8b1T2xsCqwPSWiKP
ekfknfqJpFZTyTd85maOk7U7rIzeUS/B+3IOnpCwztsYCI/kxmQqn9Ij3W1JlO4KxfZGlpwGfjq7
qpfaqzbjIWv83ItecDIrTl3sKgRMhOGq3lzscMRizZ1aUpIe43Y1euECBo8yYdMbDvzwwQDPxyPB
0HHJF6InwCF5IOXCxTXJhqJMItOKXepoQ9XajU7gC6uv9F1DDlSSIdisVFLJb0ikcWa16QG/Mqs2
1zT3iyqtcpGppaPPJ6W+qPJlzANbY4arelXvp/NJronkER/UpxEJxypzyXpiP8UnLa/eoZtOHwTG
Ybc8CMpGcNglm0SVtKe0eE9qX7sGj2i1ymFNs9+VbrNWz5bXQniHJ5K4ZryrNvJW3L4wl0Iypolg
o859gxD5KBgb1HsN0uJyl2lf7bOgeiOKv0Q4NB/pQX3NcO6suw+A6NErtuj8e9lpu/mt6b1gm5zn
n2bPhr21GIuXbk7IhaS1bj2cl+CgfN51gT840yy8K+icfWndsPM35V2dfPFn/ibkqJnmLb+hmYIm
eyT9kqyrg3iAvzqqhheBKwfvsiEJ2ifNyZzhmtiFsO0iV6gvWS1vlnnF9kxETHUX1g5rsYa+dkuE
H+PcpTt1cYsJ345vWAc5R2791bxG5WV+G/O1QcwmLyOxXOuecfUrKTWZtNIUO8Ep6laJq8Aug0fr
kAMO6nbKTwEnxsD9LxtOmRPR0tkVicR7BO3nt7dkk230LaXuVrIFG2SuQ4lst8fWURDDjaECM/yY
T7xqlH6FW8f9p4UBz3KGHBIxbzG7e6Q2zScGyW6oH0GcC69s5K30pN4XqsqODdvMp2/Zy0+APb9y
9TW+psyN+Da0VJ6lMTsg0oX3jfw5l958IJO5gYOL1G+fbcItzN3NUhHJZQCWIHMzkzczJ+o+ZEBE
4swXxQ2xJqK2wh+YjlvE0L3lz/0EetOOHSs83ZeJGgGyPNSLtTxS2Zo3aqniuchsbTmwYBb2oo4+
8zTx3vKi2vGULcjmweNad+Z9ruzNbotTmNUCBl2yGEu++gdh3Qx6Cz31Nsp95CnsKRc/dgwn+Rhp
SRakdCSXuTUoz8PyrO/UdeEJP+ZNfdE/o2N1y6LKq27F+F6N7zIQ+zbNnXK+pTPgg5x5tU1+9apa
aatwF1kwJ1hwJHZ3BlHRtf7QemNIJla7jzMWErbGqY5GbwpdsJtDFLuiyR10nK3nIl6VE5vLdZhv
0nV+oUdQtTN0NqckyZx5ymIbR/WWkA1fA7M5GQr7yLUK2U16Hh81p3QVrxe/M0+7X/1utVIxip7n
N/NdznyJzcTzstdWJi1MQAGBbGlDnIstvJv2cskSp1/NKEJVYqfPpeqgFmnCFYJcMDrNYcH9uaw7
soM5RaOjwtwe/7PDXhYWZ/XTh64Aspiux9xIWAEiT0b1ck0fu+qr444JJPpWW3u7VdhJZVW9wXTq
NuDAObLKiTyDXWPugCbFbhnukL6Sp12hEojVParLqIQxvUoIvhO/6Aia1/qNDzuhYXj+6JhjtPux
gi/vyVB7G4FkIb0R8CRka5RC/fyQPhrj1WxdsCXSMe1coaBAt+cvDAwhKlAuBp7E7InN2iB9frb1
YjW325Ijbp1s4wf5pqn28Na27NKcbN1/UY5t6sdojc+n3+YL6gBXMXniayCm0XOwnq53j9uZ9wEs
I7599Tyv6o31Y+UuEgHeCD2iYttCyjpudMlFA4afw/vUN+kh5GQOXNhSEh33rvGHg+LVK3k9b6TW
huYWbzRY3jYJ9QgIfOXSIQW9Luy4Oxd+4D2JAC2SZZsPbH8APNrtvt+zxLAurWu9N7wMX1f9fE9v
+y770/QRJJA/HHUEYOdos5sLX2yzyUU/alC37MGf3opt88aIgADU7egqfsi2cSGEEaUvDOsryy6V
HwJZZFspr9prxwjWjp6t9qrfRyVu2/ud/pLJl+W9ISdWppzAPNTh2ajgSxwtP9e86v0VmIYx2xal
xHuWP/CB6taqchw7dwTEqDk5oX1EBSEZhmhpkGN7sNKDcUydT9MOec8nO+qfJNmqbOjJtn2icpA3
onImDqQsTRelF35HFd2yN+Du0PaBcRK+g3VD6m36wwcJc07WvXeVw3tD/OIvi0Hi+0p9bPINM54y
wNwkAhp49OXHYnYJf4WTvsakhR4R1bf82Xm6vceFef+bn272+b7cLORc8uuXe3rrY8RsSERT1T8w
SQnRDrVHQ91a7wng4YokDN6M+XSke+Z9ufgGK66j8D2fWA0J4Ur9GtuTUHrKYiuH9oUiNAi97Jl5
TDvTaXtSsokfo6OQbEZXJMFE8rtnZrAS8Pc1/4QR+F5yyg2/4epdFLbEndi40INgi5hhL560Iyka
axCKXvtUHrpbfJC/lAO+7mUtUnT9FM/oR6A3j641uvta80wWnfbgFc/BA6OdwuZdB9ur/0QfHjJ5
LiG9IykWtrO5eUXqJX9CtAxlr/gGgt9/yPvhSI0aezhzwRzKjZu9W7ln4AhYVjKT+eC9WLxFaVZ4
2pduJR2Y7e+NjOLKZv98uv/Bp4ftXIwXi70aPcLT8K1+KLpjTDbQ+N14Sl9kW/kSHmGSIApfDC+O
V4iZrGnbL1fqrF4nVGsV6lt68bzcYl0jUvpFX0Fi5rfC9l1CCz2+dvJKJBtm3hYMwiApFZd7777G
AlfbIkmkndOt7o8TH5RNyhwX0Ga4zq3LwVUSY8gcg1al9BlwWe1z0sBwtJV38sxkN4OS8DWQmDX8
iNGxlpp/tsra1DVDBtalM1T9v/t8Brt/Hln/1jH/+vV/9Pmyjiz6fwbPv/b6iqmL3DOoVbAFaWzh
fl/Q0eszzMbQA71LZiz9l14fYooBcEW/q6z/FhqFkfxfOV1/eeR/ZaPEtQw5OmZtFIWsx2yOCkCK
PjY4i1P8Z0y3KvIlhVCEClNew3IGXdNLML2BqSDaFWGBDg3KL3qfDoc+o8zdJPLSd8LKIsSfXJBs
yPAXePhnymfpZTQI2yHFemudcJQzPjBsRZxserfgkG1Uv3Pv/6vxBg0r0QeHvTefcHinqyz1ZRVh
MiDDM4LNSdqFjUxuLyWTLZuvdKl8jNCzprb0wAB0qOz4hpyxfxqfdCfd9lf9Pe9ccELFLrn1r0S+
r8Nv8lIFjyKbglS1A8QVl9w3EyRddnl4TE7LGtPNVtl1D3iUXGx5w0Z28KW+cYFOfBRddXIEbSN9
qpHjmpSNtSNuI8bcF7qBaTU7tV8qjPuV1B+ShGtKWw2SW8iEsj3UFBEtU8slpE2ZOXRn1B+kla5m
BB0Twd3WQ4mXMAvfc+kik3irrpgJphGKCq8J1qg7Nl+Nqx4ZDmhbmlj+7GeoSDv1aqACbTAdIorl
BAI5SEaDtm2bnRhbGItD9U3e3ksW/7vZ6RvBCwiw4tUh4AoYIkpEFO6O6sjkWEmr2aPl9ntP9UeH
GQddAvofJ3GEvfUYHUDFutZmXBuvyVPyjbmFFz19Vwg4t1aFzwTnxryZ+f0XL89O2iCHdVlkyG89
20lsYB/j9/jUcnj28IuhrngkfA2n+x/MfwpbaTz5wCDpWIgrZgUK4Yqo4Ofug87fhNEw8FvztM9g
5HplNs3mw5O9hpTh4SOG3/IdMV3RnVJ3IuCW25DYZXM4QAeJF4+8Z76JcOJXHduzF/jpsffAK+6J
UC898TK8qFvZOyg7Y3omhVD1dd/4rB7763yYD/WW4W1hF9W6xen9mpyGW/BK1ZQ9aOBBY8LHEMh/
tdd4LXvhLl+Dbaalx8EVuFp4NDRKbHd8nn+QBUmKk4IRkhCY2BZK7PxsGrdmpE7kZgcdShggW0Vx
xWU9f1E5iJi2meizEeLdtm4v4lN/KLcfTMrSDFK1ozv13Si1n80n7sFgPo5L6lS+AarxsB2O1bHe
WxfhiZLN/ILZkD2U/mId95XBrb3mLi2PGaN38Z59TJRBsh9fxhfRop51bnPCqI7bmL28TQhi7t1N
uvObUh5V7tMaCoNDxAEiUvNW3zNZEOl+oDJTzsUzm4RP7UDwVENPeAo3OqZj8TuyzrHmkN0LwkLx
lW0YUNOmX1JK3fAdbaun8IHyYicwerHbh15wDR1Jk0PjIP1QkIuYu8TwqobutOW31dJLF6nkL8J+
Vo2XDu28R2muf6nxs/oqJU72Ua21N+ONGAd4RPl8TJaNAd0HgVMFeQKltmILR4gb3pytWsJHYY5b
vxm5AEk41hv9my0ZDE/4z9fWtt2HX72JacG2+DwsXvOsETZQObWrDFukQJ7Yr9tXcBoF006sT5+Z
4EJtghbiU0Xm7PABDXGIcEClrnRbboidLVJfU0cJAOsc6HJwTN+HVcxjEJtJDqcUBxM9YuoBCO/w
hlD3hKsBU4O6xY69xE/hM1mtUkd23y7INoUCFXtHjKimn+4Z5YiR7eBsvk8Pd1d9d8oaL503yE2R
kk6bcCc+d5tmMz8Xj+Nz4ANxewFEe9C3yyVsmNjxXEqYunNd2yn1RkHjSgM3otGoyWzu3vOEkqO0
7nHZEOAEd0IvZK1C2VnmrcaMCc8iEdx8EwFGtRNlXr7KT8xCkS6pUAY6tAcLOEi7QN1vcDqVo33P
C43Oi+E0lLWmxCLwUA+nhCGIh21yByCwOpCiThJEQyoEZB9pAqzFy2SjhhKYTCjXcGBz8xiFB2gF
4qu6+SZLmnd+fmE9105OkzqP4cF6p+4FE+9YwS5VHowFv58dfllvyCiQvQ07wsOx/YnkZ7BShM3o
Shfjovnx+c6kCmzd/uTUd3LRyb3wIpmr4iMXbL6n5YgB2VC75X6wB2uFmtsjZJFmS/zscEk8zzwW
g/Ts5dRUx2Q3SaTJrQ15GxVeC1wLrlIgHMz4veB9PpJJnvQrKMf0V36SbRj1iPvGDgnloJz/7GrJ
n4DCV8FDLt+6wOlmLPVbg/sBnUq+USo/bynQc5IvMH5QI7YeQd5i8F7KLmaWCNLrVfCJLJ18phBo
Jmhg5nOmvAkWlEG77ekAIzvbLdeycHJumD2dkKeev1E0A6E1GN0G+U0TH0zT5ePYsQa+i89XUXQa
5FMLU4FZDKOhx+ldFm9iIWJogAAqfNznEaPXbNxsn2wSJ/EDT/RHj87EFh6t9ejol25FB69fkwNv
QUTb1mPjX8StfDHc4Mg73CVZmVICt3Cxx4RA+eKO9pfhCmv9qbnXGQqamp4QEtGQGTnpwMbdMVqV
uwjd4F0zikYcG3ufHsq1xDQ229OCsTUIDwWfaR4zFn81cQKO7poNuIM5YF4RkNR7seCl6Y1Lgse+
Vx6gb6wAdL0FTAD7mz44d1FmFP8/7s6kuW2r26K/CCl0F82UfS+KpChRE5REyej7Hr/+LfiLy7KT
yqtMU5nFoi1KIHDuPnuvPQeTN9EQDUV5tWODRSLNMHQnX0k02Bj6ZTj5JpLkbEBq6vsZMq0F+rCY
doBBMOq28D7kQ3Wr4epvBfGDuZzOpXImvyb37N6gbHzruNz4XNbJFfWXVoPoRX0NtHtjLgc+PhwX
apjJCNfuzCN/3M9qjoFiw6ykXfh5QUMYPmI+OPyr+3oiyM8F+9xm6lnl2dmvP+wGDNekgEqHlGRS
Swm1A+P6+MvwpLWEaksr++S/uyokqagK1nbqOJdjfMHU8g8uv9F29+sR4m9e/8X1Mtr4CEP+yFX+
WBhiPweSpeu6qnCY+J31a8pY4uFyYUEfs5o/F4biD/4XpC9wBKpijM70f8H6xeLy277wt2/99zOE
kPKmr0t5JK9eagVsRVOQEPMVVodwDqZyUR3Vrs0Wcsoq3M/Fm5dywHDp4cubeaeJDQTlt6iIyW3x
FLCNbVLrHKQpjI5dIkLgVPN0wQqf3DbBDb5InrYkrrohf69Ch/iSHHdLyJcfYeqnHEQszCYMf1qd
UMLdzGvNRPJJvY/IlI+scIl++UYxSYh4DVl+7DK2QqX7KMwKjQCB0q2noa6+MJKvfaoDzbiAUAxm
R80gjSI05sE2sAtGGyzPJWekpFn55tXzYsoz1FlWJg/4XDapS5cJFjmlYVqSsqPul0e9lPDQRnM7
dGdR4K5aU9o1jrEvMm5QanWoAqr4wvqhqUHTBCupYtVRe+cm59jQWMpFM/ud1xSHdOjWkL1mUVNc
JZUHWYgW/S31cxNXOectvXfRh4bq7FFFaOdghWTdPuD4BPTRDp8cK30iYOgfSkHSPWvHTpKnPMqk
ue5R5zBU+hu264eoC77FbvJSys2mcf1vfp/tArvz2OspXrD1o2hnWNleKeCLWOBIYv0ZznrIc5WF
bIfuolG2R2E85Sd8M/sM/zKrHh0Lth6BWIuWpe9icsbUk+jXKPDF0nV9RLi8+A+7hccDOSVDfKY1
jJim+v/cR5S/ckL+8vovUoQY0+B8Sn4QV38aDyA9js5fg642C9DXVzFClVWDsiTwXMp3xeGr8QDi
q2bBaR1LQqG7/ov7CEmd3+4jv711Y3TXfUFt4ZzvyIVq6mo0uceG/JKF4T7p20tkSJg7oaz2ssvs
biIec+w3O+A4Ac/OQ83AkZX9LDIdMpFbB7uAr2HYLRpqKolT4XBp+n5e4ckFb30h8cnmAdMrhPJl
0zcnHQZs6KUvCWYjb+CLPehEOAh0kd0NFe6mekw9/F/0D/PjZepmz9nei0BdB2q6cJWORBsKtRKX
yzL/iKxhmzOMdqMdjE29MrqVemsi7ALkn4bGrPUvUnnRxuAKz27CFCzsTR75ZPYg9aTzTEcLFAnY
EvptcB/lx37MDMrKMiupqSY9VrDX67qG81S2dVzzZJrxPKmjRdG4KOlDtG2UdDMoxrT2e1oKKF8L
0lulmylt8/FMTbV9jBvJKM74GR/MmuN0ZrRLXQTzYpSLWSTn1t61tZeAo5OZa4u0aR/BAu0spZ3r
8cnzmEQGllGtc+cuNs0qa1l5lEBHbMA9r53oJB4L3I7zLrW2XApTkzYGRr2ew1Dm6ci1wB80sCL5
ujKBRoi754jHOkzf8owNmC4tC6K+hs+CkAeLpwmEGcGBGBiMjQFMoFtGzKM4O4a+3jT1EfMWoyTD
Yf/W+xxVVSwLFG34EsCLa2TIr8PA2kVyWMEo0yqDA9Wa+V5h+dmROeaueYtqpKweS1uFqtrHCLEl
52FSO76RLBuWtLkuqPlrpzEIYMlpXrws3nZOz5BvMBJpF2Nojp1ItzqMRuUkR/LcyJVNl9cfakjz
hoGpBPfqJLK7JwVLY2OwPzXkcxx0Fy20H9Kq3klC7GXT24QWEBhs7pi8OehRi+dBYJNYCNPJZE1K
DDcijp68XCXN1KkA20ZnYreraXH4745g3D8INdBvAzVQGMi4/zyCyQLn1W8q7u+v/3nrpOeG2JX9
3T/8q4yL3Rhc0sjS+F9Lzk8VdyzO4bb5PyvX+KIvjq2x2QHXlkISFiDUv7lxEkH8643z6zf+/c+/
3Dhb4qldpxvaSijx1Q79dW8106G+JQG8HFmaY9acJaw4vU5fmFGE/5XAPVl/i0N4CbuCTUXOAUap
Tyop/yiVimmMDxtrlk+qrD8qhlgyfbIOt1+EE98V7JqpwmEjbuLloBBaK1/VNMN8kC5bVYMNyE3O
rxQUguBVSnExSrV6qAbCWJFGzjAelK1cdqTifWWvl+ZUsuNVw5qoyqJMBpUjk8Yg/ZuEYh4FztmK
4w13+5ulj61fTT+Daxyz4e7vqhIdlbB9xhC+aGvnBV6GQgeMQ1qwn8Z8PmsD4HIHXQ3vhMsNVJjE
qjnLkxoY8kspiEJJb4H2TRG7XOc+1kDJ8x9NPqH9vWhNPlkse4msRSYnYnLdPUs1Pd/3tXFNXOUc
yMmMuWlhJfqL50dXK6mhTxGp7vpqQuMFy6Q2uWYslXp6Nhuln7nus1lwlqL8Zwh2XFaTiEivSUMo
Sg+xcLgQeDX5Q879xUOcqDMjLKZ2am5dFjolFnIMZOlIe7JojKg5ympavxNkLWwI4KHc7BqtmnVd
uwIeN2sBxOlqvXUNKt7CbA+84pQ43b40tINEp1opB5hWhrNUSG801aMBhGgCFFrq8cyxw1XZBsji
vvMaJcbRN/ppVA7XAfeapDSTMJa2Pa4zRWlWddFSvoA+qVlkdTQemE2y5Ta9CDHxNsDooqE860FI
ugVvRbzsNExR7A8oc9CrgaagZp01BG8K2IW6rW3sDjEsa5a8d2kI9w5NORUcCVpP5yUtBLNIyrYD
jptcQ55CT0qHai6SoZ2I3AU3RKSjsBdtdQlqABTmCP8I56lLEx9XZZVe+1qbJvjgW01a9DAx+wzj
nWNf6YCcJ/AkAjbAnpVeTTgvLY/t0GQULp6cxF4OXYv/Ll1KsGPbIvns/JERux0T97zGg83pm5gT
qW5obThGlIu0707MalaT1o6g1jko3yt21H4GfaugI0qTjnrOlAJI3EfdCBiXvdJ6rtlqhPbFD5BV
0vIc1s2C1tQYcS/aFzSbZBqy2UC204e+vyqb6GyHeFCq5C7Y38etfCooHIUwpS/cLH6v2vA9cCqa
XHWfEmc6qE2fFbc21e1RLEvEM50eKyoVZ/SdHHRhb1LFzcgoRnu1L045BmEfSVNOEMOuNnwtckir
EKJFDJtlYmQD7hiPtuqqTddhPbZc3VUJ6jH1Sissq9PCsSAx1EtHzg8MoMSDZooWLCVQqqWGEY8b
kBsa2qQqs43p6icRU62egVeT65Zpjh0zzHQoHC92JsHzIiKBtj2L0Hi7otzpMZWq1U3G1K6a5SKJ
r4OSXKEDrz3JIhiKLK7IN8EVrmrVq9pV56DRz1Xkvlpi4GYXb5Ph0UScajMp26SQrIJcHCreZswW
BZTVIer9cbCcB4N3dALCoZbZfMB6hW6aPjiF+Sk50EILd56rxSLoC5b1mEP0YBZ52gTC+CRgpR+0
7pFswn8Yg0jKXsejzKBm6MyW4v9xVJNG+PUZ/Tev/yGTWH9o1E+jwXD5fCca/nm4QSQR1FnYxhhs
RHf5ddMqI0HAGudIThXFWI334xkNYpjn2viHTBMqD5B/9YyWx8PL1xKK375xk/f19XDjKsIbAgO4
EhiSBlQKjIzBPdCCQqY8wu0aYidy6nwVVYz8hat9wvG5WWUE7ok0clMtBG7nzkQIAM+f8mRTvUNU
+ItCIjvXbUu7O7Ve/q0vq71nhruOzqTB0CD9fus1ond9OvMJ1ktM4hn3DGAhFABQMcAiQhPZgnPM
ziB604rqnjiIyPSA7sh2zApR7DQ8MHUcLIWOO5bCOr2mNrYSfKR1xgqe/lm+I343qcO1DzXPJlsR
cOySUTNclXsrj32vB8Kl9+8aPaWh7R6COFwWDR09rTOpRuwMbizcYnntnrJ2bGcL3zrhnQqSwxNH
RDFfTDjTFlcXQviAQTsa6kVh0flG/ahhbksM6iqhSBNZOgMxBTfJCuE0axgdPZkmbtx8XrxSooKe
TmvMKRdLTU9Ybbc5ngx1rSjSe1qbb6rTzHk4btyyPiRqDwIFMbgrwAtnp6h1AA/5F5s3YXrFoyqi
E8gOuo6ejB48i54P5ypPjo1TzRxJ2appN0uh0cjSobUyAlgQx3X1qsf61h67MBx/KXCKOr78WhXU
D4XlLLRDrMEAoqR7CwwvpCBBqrRJaJ+0Prz5PD/NoVmR7j84ABdEZffbpExvtXUtAx6RtY0On6cS
6nS9UVXAVoOClRTrUobFW7FVOlCoZxsce91DbLVi66S5tKp6VIa06srXQtgow6rRW3xl/d5PrH0r
zkaKf7Nk2jCcYqHyGol5xoOG0MvDIlRirIkcEIESpCr7Rd24cMijIzzeu5Kyc1m0mKKd6la+CjKb
jWT0ZDfejqPdWDK7KAN9l5btLqdJCuIEaGEfeVzjt+2YaEfJUeN8w/JpJ3LrmMnYVLmUZPM1E+qi
x74iJ86W8OjWaCxWrKTGrHjlNgwHKbbCuOZoOYC51OLq7Iby3e29uc87ab1kLcvqg6hNdabUcAgi
2JO9bD91zksXEZDDiKt1ytI2jG1ounOU/5XFgOXrYEFbvfvsqoEBOQ+xHzOlyuotdvOtnBsvQyVx
si1XalQcSsekbTAqt0zOO6sLxqqiee3nj2pPm7jRszfj5J/gz87gJCqbKjh2Jvto35v1ynOq2dLE
rYn1ai6ipTR8UlXVEuIlEE3lSWDpO+56Sy+CLOcn6UZgSrIsGVhceG26/JwoyibKCR46mLrVKFio
WEwj2Xwym3KTR6+ILYQszImt7MNSvubjg1Z9HwAOmRW/mBSiph3NoULtYyZai5jif1jfRzgjQypr
dGEj9H+X0/9B37eA6/764Pqb1/84XGp/EMfXlRF1//3hhfj2Q5fT/sCXZJsI/Mb/JLafupygPwk5
jyK1P/m+Xx9dpG+R7CwOwSq3EOXfPLpM7fdH1+/fOt/f10dX0UQ0SgWFv36hGy4MnhM/nmIjjmA5
hRhqWW41waI1uIvCKeAC9mjUVp+Dwb6aK3sLlWqdHI1Ntsb5fh1e4ms1HElFkCi4Z2su+F19YFuI
q2IbP1K/wHC8riG0P+Hl22Cr8D/9J3HSTsohv6vnbA5+JX2xdsaFBS9PMvmmnT7R9U/WbsmhUP1w
l/4yeteP5sl/ivfWjdvQPN2zZ/U5O+aT9LXde3e+rUtzUa/4NDGPxHic0RVP8ak6htt8Yz8rq3IJ
0+mpA9WONyiuZ2hJafmK4Vc6FM/i5H63KKoPxoP3Zj8KkH0nborWJDo4D/KLtHfO5t5ZqWfl1dip
D1h4Huy9+ajeDfeNDZ/2WMzzmfxgv2GypWT6lr1bt/ATKFjmE+qf0qPHe5aPlIVMjEvwrGLleybq
WTzbJ+uY7m31yeYkoQKx10HMH7VT8K5fMBOXd/1sv1pnQCH35Dqw7FVxAO9ZfFJXlX0zeJzkmAiu
fXYJruZefhhO/Y3zud6/6MQA3pOtchCv3jW4Fj31Vt+p7RBgHtNLdigvytvwlh7pkLpad3wke+IG
D9Um+Bbxqmz76S/Vm/NRbfVbZS1o9Hi2du1x4K1zlWgsrCfGWXn0+X/SW8oKElDDSdsbZ0ypD0k8
w1ICuuzFOusP2qu1U2HzmgcHyk1wcJ/4ca/X/VE+O+n+jttTXhOmuImTftSP/ifx0/gJt5T3EJzz
T87RGUYitvnv/ZP0XD9aVxj7LDRVfG10QE14/idHCOZtNwtu9Sl/FM/Ks8Js8zheaZ624lDhj9Ye
7CHaNt70+3bpbwkb4ZrAdPSC80jtWf0SvenqKWcL8z7syhOgo204D+flfrQEdc/Gzf9Ub/L4Hz1f
/lK6sm3he8eBQpWMYt/GJ6R+yb19rqy1/tmxtgHF2uFTY0kLVX2U3sm2DO2udzc5VMvLoCWo0wSi
zt3IvQH+WUsTp7r10duQOtS5fqIG49EQhC8YxirSarqJ0R2RdYBOJH0EDVGArd3f0xLjDcErwZPR
5XjiwYKrCow1FIarUIscrLCK304YChXctYl3a4NtEj3m+nmwL4xuZfUwVmcG+7glkUBNWTsLw10r
Hx0QfyAueQoTS4svnbduXmOVXyPRg3UKpcktbmZytpNzbL+7+qem3KDqO95dqj9bvuug/kyTN8+9
9dhrGqodoXFsc0oxjL0SLAbn0rpnhUBhtwnMR5CFivSSm9cRbpxAnYMtgTnah+Pc259yBr6Bv7jH
MzbAgjBWXH4tTRScyyI1IglGcCVFLCD4bA7Et2jviL5J/M5THOY4nRpW90adTE3m2LblHE+ZsSsk
ShTtaZh50KmrhSp/GspRJ36jSa9pyHpTcqeh1qyS/tEsarpG72a7V61VzZ1Grzn22mcdSSkBKpRg
8OmWVrOJ+aL8KS8eeopqFh1+jf6Ovt8WwCTEUmKvIQMwIi/BhoGkBLPPN6kJ8Mi1uK3CfQ61J3Ua
dgzdWsF/HIAx9PgZeNIqYb8hsM5bCw07fXOHnUQgSn4tIbH2+hZWYUXHhv3AroM/KqEj8dt3G6BT
a5JhTo7WPXBhTQtjFgracbaxNzx4mC69B9d4DJwPP/OmVT0GLpvsMfsek6vTo1a8EANPiEyGxbZ0
5lA9JwY/TVUlFvZq+0f+fi87SejeAqFvOgCGJ7FXvw1VztLwG92gxNfX/L88ZVyGlYeGt/UqmKtz
KwaBXt4iTkZJfUHTnym3ulli45BXK28ORzqsD4ZDFnuupfs+OUKa7zxrPSJ1m7sVrxMoMSluFSyi
BFQ9Vqz50qfuqfqm8IOz1Za2DEJBuE2UN85DewnM4rtizqXsxclgg4PgjE9wFGVpalOJUa0S96WI
z/EHE/wqm2Uzujv0x8h/Mv0dmEzMGPq+IPbjzhLnU0p3vfmY6dATH5Ollu6KdpqnM2tuqocOimrw
3KpXyT7Gl2qYkk3KTu4RxXFkKE3nbcYSZNMNR1TT8toxU7PYHWZc51zChJxYEwC43zjzj7q72xi/
4+4OkLuT1i1DnrzVE4At/+ERjiM4pw9OOSqDk0mc+5/3A8xdv45wf/P6n9oDWwdVo1rTxIvxnbb0
U31AWWA7YFOgOf4ZHc8/NgRIDCwqqEdQVPqjzF/VBwNxxMY4/ido+9+McNrINvxdffj61rVx9fpl
Q+BV2CdyoylXqZWxVWqyl1TnZk9ptzIXnjgFinEMFXOnW8E1lmRj4pHYBgV9CmMMgdabGXMpwwaO
J/C2lz3gyYSIROIYK0/V0XpptvGnbk9CrY63uZ+s6rA8UPkFJAPpjzoB1YvPFp80N36Hi4djAYJr
8c3lyYhJAkos/cLMWaUaLmQJ74ifbTQlXNA4OnUEvitTLPyC4lgJVbjBjDi0Dmkh4122vJ2XAM+I
nzTFncW0FBjaR5bayxCzP5tfXFFuG+brTpcJn6fhq6WOmaFmH3LElN183iPRoc3jvr5pQ7XS8ohj
8XPoDfA0zJ0HSteXsw9DztZVBfU+Ijet2e2yNbGAeaKbCgVof8AOZCiMjYlePm0VCKzBZ9Ck2bRU
bZip3hRsEesH7F96CcKisTcDOUajqNZGyiRtSKjdaoohQkcCaOAQsfdU9IcKYUcuqze/hN44dGdf
ljDHu0zNPgbg1uiXYOEWnSuvZPssYbo21XKZNfUePz9juc45to+yU1Bw08b0NgmVVFt6qnHG58KW
GAygme1CCS3VjPDci5tn0GoUFC+WGX564C1Owkj7cyAp88RS3uzW3Q4895NUfWmGbB53p4xVxqAQ
Ziy2KXkrW/kGZca1sxOXyBKNZG7Cbq3Ubp4yjrBJCkVO0/E2VIdFJMX8ksj0q4GYc47ZVkl+rckg
GOo7QIZp7L7XzmnULSKRzhFOuAfaBJlJAIfaUU3bfGmhL+A1mqG+1NPClNGCA4AqOKd5y2Nu3JCQ
C0ambR/SL9KccjLcUe+xYB54JMWe+l7FiPUYRI2SBX3kcGsuppYebUzrIlNxKbOCKEIQ6+Wnybto
Kh24N0fwdKAHG06UjndoMFZ9HC1jVXtQNGVtu9gZYzKjsn3JIKfk0izjfGTEoF3CbYAkThHazFa7
mUDVywRpAJ5lBWqflsifnSDUrwZ4lcPxMR456bJL0YNi9+jXxEQNsIh+bW9lvPKB3D0VuTIiI8GB
rOKOx3jR+wdHH9ZDUX+KzNoIVgBZEh8jOSVqCGIlDwAUS/z6a23iJ/ZJdZEdfOeh5FKfpKqx6+vs
khXVo2RgNxZVlzAH5GD1gS/PtL7fSJpIpnXuHGNmIGlIzqlF/rxQKB6xWRiIWurpOcdykVjOqpEi
ECoIWjz0iyYJeVilmz5nJ2REPt2kvnuy8u4gM3WJ8tXX9HkEdjeOXpzUnuQycJ/AnnUUuqfggJfG
0EGETh+ERbqQAlrJOnoZrRh6pfIsJaUK3ycYtHlodLOKjbtJfjSXaS/si2uQScwR4a0Clooc5ByY
IPg0j53YwSmUkpLxh9BjqkH2BTZfQqlzjOwpVvPX2JTXPgVLhVaSGNeOsVPtZE+euP27pdCVGnJX
RBaNWemFpEhSgikxHM64geOYZ+IZgWcy+joTISZha3z4SXhvBFAIx/enXUEupR2sRVPQc4uBIQuN
XZlEeLPTB6rioW+vPMA61vBepA18RxXjVc3vowhPuamshdJCgbRbwDm2/2kGDWNwmX8T9hgOHHpc
8Wayj/w9MJ1iVnTAoVzF2ZoOXQK2wcJKBmBRG/alH6FDoUbvsJFUL5ZwV8JOT7EzbCMnQcQ6UOje
VtL0v2wvEFSO2oSveOywv8AG+Y8K0PgFv9oL/vL6HwqQ8gezgUKdIczGcdXwRQFSaOkYSWp/Oqww
EfycHkbDw0/zAS/6ubsQpM6InckoVYhW/0oA+g6g/GV6sNBtvrxzKld/mR4617OtrgrMVdIq+tTj
6nzy6hqUcGqBznancQEJwy5DWLL5kB1dKGPd0ILLNuIZpUtN9NS55hSC3rpQy0vmK2cppMD47mg3
if6KJrZeNFiKkVCe7cFjyUzuso+NdUF+06yp6MvIcMbwsJxgqgKxiJx6UuUS92Et05C4bbqIyDwq
fEZFh8AQKzcxAsPaodvFTXgbuPSHEhnKz9aCtWdBH51a5OtMS+EGkhgQwP0yNToEYRTP+GQtsbtN
klqdlwpYDmpHKhlmsP8cWBJFcyRGqLJydNJDyVgSvvS1duLa7trvLBgyXUFPoTtLbXuVoRrFkj3P
OzK2to7VsXN5+MTSXs4B8nYGmpPvzuW22CoSO0+dBXaQJ29K0TwKNYH7kO8UQuSsk+nmo5cKvDpU
t0bLZ4URlSuMeSuFgrlUSbYirFaRhPUtJ5phVO1MSYKFKE3i2V7DYZDAMwmyRCcFh23bN1z4W2A5
vPchxC6lZw+VFZmnLGoeIwIv1DNupZTqFOwkm9RygYwkHHDtTUA6qU6zBV0KHD60oyw3FDQETwbD
EVv1XaPjMfdpnUUe72yGKYmwlxi3PIRnaR1yh4J2o9JdCBarbt0e+BfhAcHCeKEoyPPgxnIvrl0D
pDSCEk0IUsdyFtm8fKotbOoBJUscu3SMdS4kap+bNSS0fa8RKyz8d876XCgp9rIgE+xyBtwoxlBz
/6RYqSBZBVeEUcgI4MnXDkJPpO5ds2VQUhZyU087dLCkiY+ZFJP+gvmQtQOFEX7waBTUX6QZ80zh
McS5BZOBsrQSaU5t7nPXR6vGiGZUAp981nSywW4fSOQ073AnOOHS6vV9KpMXk3kacg0lIXsyU0Na
yvOlOtQrMyeCaRSrONH417kPq4JxNPuUc4HJuJdmg8h4Hy26RVyJ9BHVJl4I+UGB5D26aAUQGMPe
R96lgvQMiV8xKC1zFg3WxRaBzZSjQ1jDAopIChTADfJyHZI7VPhs9moxb5lG9W7dWTuHqEPFdioO
YN14Yms4Kl5lVmn1jj0jeSZ8H96yRCMRQ/hcBVhrUovHbC6TcAumfl4tUuj4Bg/CeiAPYctTbfjm
JOB+KFM9hWCkQfw5NvHuhLYRuztKuCwHbWljc+RzmWftxAybdtl5lzZiTFV2ngBBSMEVZ2A7uPmN
MwuZKJ2qeqKrykRJqepVSKeGLMLHDj5diRyotascSEbu35Kc7jXKddJBWVfYfBq2Ir3iv5RF8sDy
h5tCs0usYCbrrzknBicHmJLEMEFcLIEdGVhg6EU2jepy7mC9iDv7VjsMtGl905MP+s+Z/rWV1Xo0
f8anDk6JUWK4sUi70qlFPfnWZzr3k2Q5gLBLQnNiIiiAkPNTM5+XjTSJwm3XEs1Ax+mSb6l7bdVq
osfgX/i2uhQNJeeqb/R57GKKid3peDMZyOoAbV9JBr9i2pImOnfR2vQfDZZxGC6OBalwL7c2lZzv
pKFaUn4yV7RXU7iLEJnUrV86yu/sAiRgQY8dGVBDfayCclOBMuEdI8TnJFhYOllS8dGlMVeZHBBW
sppiYYaYd5L4nGpPfRwXM0X3aLXUgndGckJvOo7GcYyxoD5l5YPboFbVTfdmtCPjhgqN//IkofHh
xcakq6oum/9PVoStE8f5XyeJv7z+xyShUVWA0cG2GVJ0XfDk/7JLohYZi4PGlDG6IPhLf44S2M31
sewLUrVgGfV1lMCgSBTdohDge8XBvxEi6Lr8TYhgl/T1rVv8S1+FiB7esAj0wVsXRnM3wFIVQfPo
8Exv6XWgXiZ4LVqbA74U7fUizr8D+ylKAenDB0TDm2zlykpHGp3G9fBhQ0vsCsyJfoV0gT7vKR2h
k+gp4xRlVDz1jbdQM061Z10z2ZzlaTV1QopBQHW+QU98KHXrYkfu2qtqFM54yoL17vsSz05EerAm
4k3TLz2sNc8hNQoxH1MhYCiPdnHg+zKLArv3FmbGfsIqH3zZx5KcP3rBGHzkUQXxixomiDt8wk0j
e40IkXesfZ2gwpvA0zahJszGZlab714VLXIKg0vTeFTHSve+vKXep4HQq9jpNmffzVlnLZJxPgq3
xvhZzw08g2MPaxcslQxKZ9S/5Un2fYlfmvZV6v2zolUfWaBd5MKe5aGgQEdeD2K42WTEbJsziy1L
H1KnfIowJEnrHyXdmoU0BZsl1j+550k1aIu26HcDAnisSzOUo5Uf9hRJQn2W051kzPMkpGLy1VdS
aM0jyOVq4/poO2I24b2HIKglwAB85+ChjhYOS+VyUrQWabV6UoiXsoQUZFMZ4D974E6sIV1kBOSZ
YraZinnTJ6fbkqcfPgQuK5sKpBqTRyigyZQBKKnqCLd6Fef+xqKpUZBL9fNh1uIPSVTaB2mq0dt+
WWLY6lmdhMlKi4+DtCZkS1JoLbx7ziEqZFllf0ugmjW+PS39/uCEcFwbF7HnNaCdQlLgiimJz5Kk
d6td5EoY5rTw8J++kVkgJy2OGeNZROZ08o9HorG+8Lcb2e+v/3EjU//AUM0f6py0vuqpFn9gCVXF
0PWn0PrzJiY0agItMiw/iPdfzkOYPBXOVtb/alr+zU2Mk9lfb2Jfv+3vC/MvaiqqrVTa0RjmeqRb
ymLb9STBGLgar9YrOmlCdpqC0mgaO8/D3aWblKYjBklS0dVURXhSxfgFUrnJrKexZsEFXXipD+VJ
21FgRrFpUe0785s8L84oRrcSLYHuIGkPtU4f2Qfcmu4uBq5qpG1MmGhYSHUTrtWZkYpF+sSeSSZI
wTbQ9sAFnSRUzpnc7JWtMwPrM9XX5pRlsdhjlg7YvNIcO+1fHMxFr041bbJp/6HQqk0DyKwgZW2S
8g2nw4iUQgDWDgbl3d0kXrpz9of2Qll5M/Nkz+/oKXS54pNaZZtglZ9x59gb/0O1J7vyjgXYpSx1
n79o8lK8ZnOZt78x3/yXBGR0N4MkegzplHuBG+RnN1SbiBUZe04abW5PNH4v/UW7DfburCqPDJTS
MfkMvE0dPLT+wn9on5VuokJem7q7ojxGWyveYX/T10N57D/SFz6zd/+C95gqviB4bhg/if9WE+lD
u6lotozgDrYXrMOL8V5q7hztkWXxzIwmylVeeU/+s1izOncJkBzhTb+UZ+bP3KdRcNm0a1ERdC5f
I3GAKmoexVpc6ueQ2KH+kNcjhFI91JtuUfLj+1A4bLzb1twyF6hkETs2Z5punb25M3fKB9kSI5kl
9//uTYWmjBG5i+SBuUVGafnnm4qu/ua0+ZvX/1zT8GE2GYwA+mq2PI5AP9c0zD2qCata5QvI1P6c
jvQ/dO4cKCniT+78z+mIvgyWLYpJk7ZJnJZx5l8k4Phnfrux/Pati5HW8+XG0moZ5ye3iVdZYeLN
FJvcd59s3XxQgnQX9cGpyfw3XyvJTtmKOStchBPIH33QP3UJH88SPpuesQ33LG9dQ4QUcQOn91im
Jit848mw5WWNFa0DWJtKgsWrnFoo54l5stT0rpt5tPQCphrXNdx5rEryJMNmNK2T4K1Oi50Evh6/
mZGBg+/fg6beaSHWkDASi7aHvUnnds1EQ2MmPTwPZR2R2Kuu4K2rqa03NoZoQvaB7EwzNS9XtEk8
0jOFZeFC9YQIOA9XroYzoZ2ltMPBFy3YRljZMpCMB4l2iJy4ADG1Kuzmgacu1e5gSYdc8l34OmaD
Nw9FGZlbqmm1Tgm91UFFgzB/bZ8X9F8OkkvKQm2e9bZD7q30a9yA8RRgfPoxYiIAxfwfd+fR3Li1
btFfhC7kMCUBgpmiJCpNUK2EnDN+/Vvoa9lq2WVXv2EPuu6tlmhTFnHOF/ZeW0xnmDrznNoA2Baz
tMYFcttJ9ZHcjGnvzfN3LcgrB8cWK/ZSPsF32/uBCISFM4A12Tum4e5mMunrpPaoFBmzpiRpIRVj
dUiZ9EuJG0uQ+hhGCV6yC03/3W91HCP87ErX3Aq49EZsfL1/CaNsh2niOhNldCNUueR7AyRoaHLH
OQBb9VNrkY2s0EfPc0WWyg1iXkPQFn6U665ekrg55DOkJPX866QMgd4U5B/lhPgUvBOGArIER1eo
7wdNsD2pvxFqzS4IIvp9zx9aFEuVdE4HprE6Foh/P38Ag/+tqPn6+o+iRvnGQQKp++82Mr5C2SAZ
GvAx1tTKT1ti3oOC81YU53em8X7+qmsUnd+QqJhY5JXZtvsLx8+Pf9KXOe/PP/kXjTpoF3OqxlhY
j6yclCne9LT1On8suPYQUbQH/5QNOSJoUrWGJyPEkKNOK8XonCAHqDH5dmSOCwU0EDPH1cgQodME
iDaHVn5seV4QGeP+xClUkYixE5iuyNVLI8O5WWvpKpgnsgsCAwgLZWyj2XX8gg4L8CGPa1Xvmui2
7rcdKTw+kiomrehX8ksAJzFApTQ0V6r/6lW8tfFcFU5pKXap3MMG0qy1J7JcYu8TuCwILQG9rW2+
xbMubXyrJ2zx2Hb0NxX5IeJd+kp/R6tF6OMwRtjhd0b8mJe7LrQzW6ptnUD7KEU+UjwMBZb5O8W8
HfQni6m0z3YtBBLQ7cj6XUTypdAOkr+fWMs2h3F8rPuzYdxW63FWlbBPM1bo8fM7/uvhekIHtg+D
uwa5iy4z5BNekaEuZJhncvSSI1+U2RVbBF/G5GMIdFqsgaroFjyl6pMxb8vgakgJM5m1LrT9QKvI
MNlRDnTNZeAw9lkqwr0ln6uaRgvpW1oe2o217SjaGDNvpa1wSPfDVjqXD8NZvOn3gltu/KvoKJyZ
LeXJCugiyrA6XIhUKzFAY7pVkVZXbdmAFkuxOIm7QV0k25ZfQukwjIXT1FyQAxXTlUqMNRZffpoQ
ZuzoTqcYfm4IFg3O4wLAHJ+b3dDYqNyI7llnnVMyf1uLLVuxDbIoZ36PittCjFQO8CojY1GMtnJQ
3HEVX2VHvmGTHYNrR9oiM8/303JwgnVu62tBs7tztBb36ZX2bmwlx1ylxBeKy/gB+unKW0x8o7wK
r5JwGbbbGo9UANiNwLyL+oKFLzqai/I2fpXtS7CQn8V79RmZwuLynWTWRbK40jdFDePcVq6Ldbb2
N2a9reALI8AcHyT/AFpHJ542koT3oAVLgwpCZgpoUUYCQDrr60tzXUdIV+3UZql4UlTbt19B1T9q
DeB5y44O3HxByTwTAP++Iyvchx4vwH1st+J55tobNgg1nHvFGZM+Uq4bCSrGZTqV63bdvGnEJukH
GubSvBPh6wsmwbp8lGYjRIHlXSf4D6X9skrrBYNDQNrYR03zVCMGMysgWNgxrSdNcmuWF7K+bnSP
z9rGM9dSiItLPiiqbqOFImi6U3aieUZV11rPmgapDBAsjvWqdpvhktV3wpY5MXnAy341NpYtay/T
gGFcx1qFnEkOllpz3VgFVudrmEicPOUNeFP2yru+Vx25IOwFDeWbqKOA5zNWH7PoSpoeTA8BG2JH
3TOWcYTYEQVgc2z5Ww/LZRk9dO250p6H0g6FPfrE8EoBBYw1UAvbZe1DLEGlKxLUTJ/P9UpzAF9L
pvsH46OU6fJ3vgwplln/zWwZJFPmf3T4iNG/XoZ/e/3HZSh9o4U3uGZ/BM0hqv+zGDelb/ixQDMA
Bvhhq/50G+rfcHhJiqn8ya758zbUv1HcU8Cr81BVBsTzK7fhrMv6chn+9M5nJMbnWjyl3jTForDW
A9ZnSN56bGtK+TrJFnkIyYPgsz0vCxZ2waiCp4Y1PeKwJb9FxQTbosBRtClxM0UY1krUrBAx7JPS
evQrImECy/YKjCfMyUUZTGaF65ll1sbwEVWV/TouZcfQ43VCVhn+6gXTt+2EN3QSb/i59zpMbQmN
eP7Whumt0pB2rqN7jbZj/IR9uLCukmJt+l3LqG30N2JjeSTWmFs9n9jf+TiFYTJgDhJKgp/kzhRp
xg3qdszMQf+ghffMNngEB0dBeByV3j5PhpXUjWvdQ/mINyUgH0Co9fK2YdWre3lxzBDdJJKxHWet
UJjaOTs2k5WFNVMsCS5ZDKY+ryF2fhDtcZs5uoaIquwWNcqXZZWH1eW3fsiAMTFGk2gJATr9R8er
W3xWfx6jzTCnn17/10OmIy0wjVkpMIsW+Ef/0fHykEF+whkpGwSgMfP/1PHyJMn0tQZaB0k2aZT/
Kjn1bzTJ1Kc8ZQZKBQrVXyg55Zl69fUp+/zWZ8nl56cMrEqU04tY60Qmcq+Fn65HxHfka3kymR1r
cEP6V1KHHXVkp8kQycsRSYsehZCFhT8Nt0WgbaZU2MQdWFPsyb743CpYMebC6zpuGtzGxAaIyg3R
xA6W9X02Fq7M/F8v+23Y4KL2w/Z7bWlO3YuromBWE037NozvveydhnjfKsOyx505waokJlGAyyJa
jRvOuFscgXJpbQix0uizycoKoxnYQWw9Xu/7SDRvu/7Irx3+HlgmKT3Vg8esEFcw4nlMgYgTheuC
VZ6adrYVhptQMN2iDl2WGKgejZuiYERnSOjnkt3QvhoFpnNyc4pyAvYgbpoac0lj3E5RuKmS7Cho
ZL9C7OmxyEGkN0eni271IXA4rhZEx6MZ8xAiGu5Qgdpl+duPFBX1Q6MNpxbVRdOCq5497929Xzab
ImUYLvlE9/aLnNtT7tE/jBa0UGTxhrax4Fz3yY1vhnYnD7vCg2nVh9cKgi+lAgJees4weLzjdquG
yVYgI90XzgpiKRNRZAvwpKzue58sCRlSO0DKKVaBSWBn7adHBH147wsnJ6qgDJ+HHu55rT1ZAQFA
mZFsm05/rA0MALwZX+435FmuFLzoceO2Vfsw+tq1hFy9ZuU90yDU+nHoVLeIw7UvWKDx0JeA+K4H
jVIbG18m+6sJ24JflKssSu8zSd42yK5ht7i+ET+NI3HO3pMRaLbUw/jHPyGk7VUqJyc2KKT4AH6x
zLUBxkJF+2JF5Qb9yTGYVdyk5aXeauq3SvAAwGsZjuld5rGPVlU8DhLoDRAZ+rBED7c1ov6gpt7J
Q0rWhAPtAD+WD+ebotqMa3dSyKQR0LkWiiOy4q6m780Y7EDhrIs2vyZ1d+OX6a2uoRqU8qXnmxgZ
8VPF8aMizCQhHo6UPMCOurRL0i30hN0kYqKATRDxaQykAjF8eiUxfIUpA+S12rV9ca0VWFii5CHj
MfCxPuiCahsNmGPFcMSBPx3fn92I6SsN7qIZe5ZvFNVD/PJbH+wYziXMeD+8g8q/u91ZoHA8fznY
v77+42CXcbtrmNYZkVIL/ZhXfhzs8jf+1pR0ldqKouqv/cgsMmOIANDBVGHP/HWoa9+4JVCgk/TK
Ooe5x68c6oR8/v1Q//y2tS+lkxVnCtiKkdJJLhzLhDNLUp5ghBdvblTrcs2j60h8XmaHeu+1m7we
M6cEOWxipy4HZT8q4y5m7yFMxmlo8lmHbYKVRVprtDBI1bbbyX18Fybhi1k1F0vKyXycY4MICOZE
QpWdOKXRPqS1d2w5sA1PvKCyahajJrj6UB8mwg2Rm/vuINDhkzOmlFq3ENEa5ToedB4aP5G2rWcB
3ivv2xJFR9yfB0C2RVc6PrBfq5DcrPRsVcxuQ/DbgxSdKq3ZDvAdMrX93lX9HngE+rSheS4iyFoF
QQOwabndnIqzSsCf4tf5Q67Lm8Jo7mWdgBXBdydLQRlVFw9+PTpJnB7Uib1zMBr7ouh3uRK6LYtO
odH3hQQYypQPGQmcrQr2IuRYngSOO1DZA6HgCWFSU/0uohNbYtDcTc11GXM5FEib9VY9JM2TXg9I
xpPDlDF5BGuttgSfxMj5KO4izGKnJPVr15KTPXBX1tmddEvc4ktp6PYgZ2+V1W75IbFimy9JyZFF
hq8ZX1ex4pY0Y3lPEmLH9ltKphtLrsgsr3cylqwI2BaT5rUR6xvVN4Buqa6oNvsmDg41wc9y6521
xEKK1G2GShCXGjmOyFlAjhjrgDG1ofcb00hWsueWMRRbozin4Io6juWUtGJTNEEpdGtVFFZq2e57
01z91ucQPZMuozCd7cL/WWCK/1Bgfnn9xzlEq0YYwcwT/TGbBGX1qcDkFEIn+yFC5UsfZxFV5Dxh
FXVOoh915F9n0fwlWRYpMlHE/hh3/kKB+YM9+hm7wcH46Se3vhpf1Fgjf3PSYNC46haavS0SYbLq
2C7eziEEwhEHp1QefHZ+0vckPhMERjKAhtjeXDw+7rtFt0AtztRtBeQ4vNT9Lda0xamGu3wBtbwU
oqvonJ76cpudI6f398lbGq6ig36ExrB4vXuwy+pmvXw/C6958qDTe8GT7tZsBKVH8Yiw6vf9UFp0
O9w2Gp9KyeDOYXLwL+IBFnb0Dp8vx394/R8fSsP4BpeSm9FgOfUHzvKPy3H+Ev4KkRk77vgf6LU/
P5TaNwX8JbYv7mter3EZfxq0y//v2A1Fmgfpnz+VX976jz3gpz1fkogQjYS2WBute4AllTAf0xt6
4e8DCgJWUwzJSmmhsH0evb1A1LnTu0WLVetab6CtdzCXmTHGJxHJTrhvYcUK5R3DakiJOwAwg3IK
PZKRAhNjxYhKVYTXJIwMzhHlHOTekeJThv9BwFM+/zHuVdK7GK+hBiDQw2KKVkOA3GiudZy/TCaF
jAanOsFNem4ju3kuA2/Fd0IWJ497lZvvGHcvDZpFehU1Z1L8lOLxVqEvqsoyWGFHlaZr2FtifysL
s9E9qu5FbMly8hwlOEf3k3xpntNk28vb3gFQp5jANW1OdjNYVnuci+rbqK3AvLDwetX2wnOI4IGf
bnpGv22RQnlv9Oi6uIfXpZuscH4o8b2VvWepCxA9TB9yayvCddJc0W5PI3lnUnulSY60eMb3gil/
10+nqbyVi9dBPRnwtTRXYbr/2Ox8H87/LpMcAPB4dwvPHp7pYXZtm641Ihrrhp1ABGqmySzEscES
62YiOCwXVzcCuWGoOp6NbeKveoghZOf5GFKXKcSAYlsMi+YQbZci95qdKai6kMQuos4OtMVSRlu+
BJ0Vvdf2YupstBm+sWZkUzPcFoiRW7DahLRHFqZkDywjlwrUnYSoUgeNNXx5vlynS/WFxWLIbbuU
cctr9RFqwpButORNpW0LTgNdAgmLXnD0Vcf6zmjauO525LStvLNlHcR3bGCrhOXJvf/GjtnCUqte
y+2miW8gLJeqgwyF+k6HAJo+a8OZ9hRGqrHFvZP6lx7QTraKIzjzSwPOgzYCqV8nvoPmT6sfa/Kt
Ikdo+QATldVcdTD2R3vCF802e7LJCyBmVANCR+Ao9BKVneuwVPLvrQdX6HkUyXtBh8EiRMRxs66T
8xiuMF75UIY98Tm5+O11a7F0QnLby+xb13K+TfJ9DqZUg31U8onNo5OaHAyMuN1vXiJosqqrs3JU
hzryr6exqZM89NNpPF+0X17/V4nA7FiHdGlC1BJ/8Lf+alVEGQIm9wDD5Z9VF9QBpqLQEhkzolyf
57Mfp/Gcj4SvBbnqzDw3tF/qVmYN2k+H8Zd3bvCDfR5ByS12hVgerHXVJo7kQwMguD6X+5Xkp2eP
qC6zGW2171deeFVnbPJAPMoBZUO9KTXy6KIHsySfBU2kVnNKYMIbwPVA1GBuQ27Ci1S7CnJUr+8W
PlYaVOQyyDm9kVhbrgZVOSUai7D4uZDipVc/WlWwRnKykgMi+Jp7CRyITvoDDlTkUK0rB+R2erDi
l5rZPKhpeBQ9yuMqMd5w0o2LHh9GE1D7+7FTCAclPA6Tgds/RkEwyclKZByNMQ+G1o7h7VJs/G0z
GNu8GJ5mJ95U7tQOEXqP5jPXARiZm8occakgOUnTczQaqPNHSEJsK6GLTpEC8hYjZNyuhLrF9CJi
qxi4RLRl2z41BnExVPdtAOoIi4HeEJNTslcuAhgm5V5r61kc7pRTfweliuw0PLJhANTKFEkzVydA
DF1NMqcnBN5dA9ysstu+S/AiS9YJ+TtTIzbEpoKtLYjokuqW6BSNacmA5pQP0IuIJcU3Mii/CetG
VR5JrrB022AgJISkqoFMEug0pg4bxFmZ8o3amJyk156cXht49tKguJtK4GI6RosYvEYdMhFnvUUA
DfFKur4IJfFVVXMDSSqauT7/reWgKvxUELmEFbB++a82w1DRN32u6OYn8cvrP84Q+Ru7J2IwVE3/
IQn9NMdmEmIyvv6zavtpji1JjF54pawhDZ2nyx9nCN575uLIuhiB/7J0Ah3pPxwiCPnhN4vMkvmf
L4eIGInl2JvWumWf6afVQpa+ow5yxgZVesXTakqXKM7OJmniIv0whpenoUHQVNQLSw8PUn9XDsZO
GVW3MouVV14bSC9HealXz5peIlUcHE8cTvlEDg9kRTAZOlFApRNX40GZ7uJefY78eG2JkHcRgIXC
eB3hEVYErFezJtofz2atraaBlBNtNrdxnFTTppOSdgm+wJ2mfuON9ZXKMVXDXR+q8aouindPNF8s
EkTNaKYE46EfKdqoMhXiYnOB4XlHmmYLBEnzTpmvbCdmwXKMdT/jjTZ9QYJhdKMN1nPUZ2uid197
vb6NeWdJxtv0+/SQdzutuAsRHdDDl7LiLcbMIjOhO1SKdl0Kk10jtmgk9cEodRRY7AnIMRFVHFmc
TpI5LXRqplGRLrM/tsu/jxP/ITWJMSVnoE58opSmL4KssdROtMRRO6ahyXuRa25JyLHUFa6P5h1W
YbuDOP+Qsg8TpsDR830M9iVhFtxWzU2gi0zPSVqfpL1UGiuvyLA7UqJ6gpt79doQOBMIl2A4TBxC
6TKMuYQD4bMEdFNwY6XqjI6g6XsztW4ybGRWpSJdF5zCUzEzDIRn5eF+jnoYpeg+LeK1WKBHra1z
omjrzJA4EGswet2NjO8mZaIjt+pZTNfwfG2Boyn030yqcgVOpBQrOLFDGtK2dHuDQFVPRiEiLgxL
IkCyP7eT6GiIL+oSopUxKceW033RIdHxhecorjed39mg7paTRShnxjczjPOQ3pTsF4wkW2HeYtdR
3HgmW9DYWBmTttPaflXTxgQM8X2FbL946+X5Jui1U9hhuTMMyAbpzjLDayHm4GX3ctSmi+WXt2XS
s0CUwnUMG15XC/DGofdo9sbDGJQodtXsTZda8nnKS1PlfMQH9VHOrcdEOnuz4TCS1poZvFS+OhPY
b0W53vVKi/5WYEcik0EnzP0DRc1CDYT7vGCzL8o7MysvWWLa4RBsFTX6Xqb1qinEjTy7qOOgWEAf
YFaGYwDVQRYNmzrzuIqkRRF5GPHIySb71JNdzxJ2VrKPsWn4w6s5izQU5BeGuclJT5zYbfDUnCpu
YDEKn8Kx30naMBFPrfpL3zRt4jcyCAecEsIgv+ZFNez0iU2zWK7SqUADk1u/MTKWW4G2XEVnhwxB
/eFO/pc5wZzj+bdb5evrP24VVqAEW7Dj1Cl80f1xqn+qTClama0jRv7bdlTScDYBykNu8D+39qdb
RdQAuXCtzGBZrolfGF7RKf/9VvnprTMi+Vya1rGZWf7UmevaSKz3VlDxElmhdewEC0xFpaJAJ9kW
wcw6HvZFl3U9kypoQ5cRrjh4AcKYs2aFkgBAZY9lVWX2VC8KiYBpfDySgD4oezS0m6qFvpxYa4bF
dsh4IBUCJ4DYZUXXoz48p90pHNKKJEVteCubyfH8nLSzgrDdeNnJeJumaasN3z2qqljJbQHTUKqG
mzEnhovBV07We+5t2oh8GHjjxMP1ZElZqbQWuW2SKt7IpFiOgb4fIoX6OCR+G3ti3QfrKglvc1OC
CY9CD62Sr2MHom+tpmarGtMTMRmIdn1wMSiS8hLLlFuTpynHJMbr6Ub2+72OKcmoyQtOCsfAEx1i
y/SV97RHJDSj3DBTBsYJE+RCHgBKWZe0epWV6jjINOPiQ6Owm9C91xir6gT5Nstk+B4soHV1WnsS
IWTiW5Hc90ByxwgZlpAfO0S4EyeTP65FwXNr+VaLHkVjNoXpLq5rC6YMNbYSdxdjQlFXZcGVSLiG
KConU59clRlGrVKR9o+Cli/rgGG5UU6g9P2l53k4L6dmaYg9Iwtw8LOa8aFJ+0s5gt4uUIP1zChb
42rWdHWt5CbJ28hkQCu/l2DJxVF14IcvguF1GEK7KBB3VXijIdN1BJn2tbLJRhVeIFmeaK/UYY7R
Fi9Sw3DfstCdqURraBEODMVzPTO4yYirTlF4GY33XWzJ3Vb7ZZTfZD0rcxD0eLbZ8RBlGtZrSbpS
QI/FcxtPJpIyqXaimTtBJlK5flAThhjyuTX5TWDpVyb4wVZNod0vhUpeWR1VVfUsh+8i86O8Kg/W
9CKD8OmEUwEQJPFPslESV41BF/9cMXdwpPfVIwoAwAAj4m+q844qXZvL9Yi6PcLEPlHHAy0iytmv
A0fkIqWJRW6Oa09J70x6AIFeICyv/cJaqnQIQX3W6Rc87zznR/pkM+t87jO6Cm1uL6Q2I5NPjEhw
U6Q9984LFgIMhqyWY4nc8BCLO0XhTShnrjh3MCFIM7dhvFYnHkO4ctPiElcZs3g+29l586ykj6Wf
Ap1Tt3ESnNivBCSbp0N7FE02wW3ovwLqcFs5WqHzBgo2KttwyLdRrUGzJyPFt5TdNIFrLPHeRDrL
+vZhktG4taaExi29k2bVAn2coFnXQ2u1dtYRnJrJJiBALbG19q0ibd2fOXok78TQgtLBQF+gr7Kx
etLLDD3Rq8UwJ1uO4OvKY2cc9bS+rycgfHrleOarwqZHEYmLUopN5yXnRFA2uRitTKw+7YjIIwnW
HUM2ZcD0SZgwLsyGj404Axtz/cTmchUaj0VmLqdOsPNBc2PQhZHlL6dwvA3RV1h6O6dRRk4XPyWN
9Kg22IpSc2lGBgPQ/iryzV0cwyLtUAfHGD5rc9MWMBbDaRlm3b7tkPVHBvk4VRIvG1XLr2qLH2Og
egMmQWEft+Exk4yb3gKgk7eAtMZlkJonwTf59OAm6u8qYjAFDJJta+5qpP4BZgCj0+2SwFk9Qetc
jubWqrRjVZwiAWdq6mp9wQQsPgpDA4jbs5W8dJIuvwrYOJaIlxMOS8DQ0x2Nwykf9SvJ8o4SVVA9
mK7K7r9XzetUyZwqHV+JmXWC2cUVyrbsFStikhcaBX9iyeSyjSdNK53GJ813VJhR9C+1qRdXTWEy
qNUc1bMcRSdaiDZcTrVtEGRnUWa+ivYjnfwzDDGwoIqwZDN9V47aQR3PqWEtQlyZUchvgnChvM7s
RubgV8pp6fM3R28KtiLK3iEl0TF9w7xsK6QeGVZw4vheqr20kvJrBcipbMZuUrQruQAVSbt9Z1o6
g0Vmd9OsL8vYwJqC03S3CUVZQb+PamjFWe22erkt6YiUgcK7bRchg0rFqO3fd7tC1cROTjZkjekZ
K7D/kh7Mys4vvfjX139UTTgwacMN0sn/SLz5qJlmE8Ms2MRHNQ/zfjYxzAlhGn4KHeHmj7Tzv2om
dJ4KaL4/AXm/UDPJ8j/UTJ/fuP7FQ9ViNoK9UQlrK8vHRRn45ykkkJcMC288awJIbyl7lxPkXhWw
qzq5EpV0ZdFFCnp1jZn6xpzYWAge+bsJoH1pHc14FysjEKPHrGdM2VbKZM4Y/SYxgLiVRz7My8aE
dRF733Eyr6vaWxPhvewleLthD4c1So9hL1+3eu5EYHAwgEKzqPVbuamOrSi6MNgujTTLrwYQUoSO
Wq7FhLoanmqFskIN9wnJylmvLhsheErj+No35We18q+jxNgQELPRIsX2x+8SWq8FlZnKbT86UR9s
jEFNF31HXmE4buSwIBtDczGyu4V1E5vSqREMt1TDZ8/SHy0AoAisr/ouu+shrTbDgPB8sm5Qtt6W
TXzM+/oijwSiRQ2SLNqVzIB7hoOCqKs4dMDQ5AtSVvA4qHat3afKWw4eRptpGpgizORJUNMN2Ihl
wIE5YCzrWXjMDZZuEt4r4/AUs2OIlq2t+uuckT/zuasoAM8SeMVaAfHSMqYwZaLFU2sVpOp5TJAz
RQnM/cRRUjhAZTdnLo/Pw8ieSiGXtSrMVaITswBHfvQmpryhk/gldE31zpMQ88LncyuDtUQlvtUd
6goge6kERT6Zzq2lshYIgJSSWjw0m7g5B961GLil3i8VcXSYWl4LKrE+KT2bB86rKAC7Zc1FQzrb
UwCYarNu6xaJinz0ldgu+2xrNjsikJD+Dm7avg9e4+I0tyu4G2UVPpSe7xhWs+wVc1X1+m2u9cRf
x2s1nLaCuOpqftsUZb4h7/TxPcF7V4/tWbTOkU8GrbACdrLSI0rq4lHNK2ndpqVdpGTthPkIzaSa
71RTdijSH9sCBS5ARfTuBhEUHNxq8ZTW+kPqG25BsqQYB9t68l3LfBumfYpqpcOBjEdsTdrjQohe
DDZ7QZhvJcCH2ANcA4KBZPC5p9zbVHF2+n1PYEtiI4I4atZnIbsw/uME5rD++QT+h9f/cQKzxFYQ
jXL6UjrOjSsjz7/226DkEe8y7ZzTGmem6IfoQv1Gb8xXaSMQyv/QAn+cwXyJLQzyELYxisGe5lf6
VurhL33r17c+T0s/7beLKJQMYfSitTUOBL2CnMNJgpZSwknSD6dQxlBTE0AFdSlcGA/geQvfzapi
MRmgvC22D9HSijU7C70boFiO1fcYOtGTDd55ouR+1Q75i/haQCgUJYI4yO151AMKpkN0H4W3BZUt
a0z3TRK/z//fytkob1igRIR1Y1bKrbewPUTpQWeTMGIEyigu+4nhqK3EmyY4VP2lIYZe2npIn0ig
KndFthu4ToQODZtjTkd/3PXlI0shFoiDmwvLaqvejzJusEUtnCP5IAe2N8HD3ht4WA+C6XjUswaw
TOxBaz9d1b1r+TemuumfrSBcqcN7IK9HxojI5e3MZWEqyXvvzejWzXiVD/uIWWAGQ3pkU8pJDxsy
u5bU+zBaGdLKJCi6d0foI3m7LevrIZixx5haOuUm1rdpuxKlc9O67NK1ZMmX6nZhEGQWMN061Z6t
mXsLUTGNcL8hl1aX00WVX6LmlMmrFrnbC31tufKOfhrYybmLryjr0SewivV/4wec526GTVgYx2ef
isqj9m+DKUZNPz/g//D6v0osRUW6gm4UH/f/lp8fRRbqTp2ZFLLS/+0+/3y8EXEibSExSeLx+5/0
8+PxJvBZw8nKvxBfDa6bX8obhMHx5fH+8sZnocznx5uNbFT3fsnzqAKlyMeHZhLWU9/eREKw9Ttv
Q6jMbQB/xpfDF6WNjnWsXY1qcNsVJiLyOj8TuLw2VOFdVcNlNwSrhHuYCf3eCP2HKcruE8KVoQI9
YYVIiUVqtlOjbDUYNGLb0FIp5yjBqdaqbDHyHLlghuqxrFj00+2u1PAFPu5WGt/63LqKyHE2TUYL
nlEW3zsz2mdEGFcquwapfgEVSjMjbtuuOCowuibS83Al+khuZPNZqvtdkqt7oZScAVKXYbWOIkmr
Ct2NEpjrbPJ5ZuWd2AIQRn0oscEYkaun6br2M9ToeM7Y7kCRAEVW9JA6oJVOsQd1cDzWEf2TWO31
sT8B77OLcHBSEBTzrDwVKWPydDdKhVORnKBFDaHzMNiLoX7pYO+kzMnTQl/GVog/APlLUz0FOj7w
BlsPRnXFTHae/KokJHYQj1eX4EAlMh1E5J6qcJHBlEyCvEgx6IXSLZr35QipGawcclV/NfbTUyBE
rixhgE8n9bEkYKBG+K/zyEeJuteUbiFFjVP6oqtbJMtUlLseQXgJPayh525bgycQCIaXinWf7HMR
+YZcnksF+3qeZq6Ro+xJTmTuzTvjZ6NQXGJOXX8cz5ZSO2IY2RoTBqFvd1Y2bg09dH/nSkKmrwIE
rpBBqvxXJjTlxt+Ucn97/UclYXLxz4tRIqdZif2Agn1UEua3eYotWaL6geD5KCS0b4Tds+j8Q0FH
5/hx0KgQzRV5dvTw0FizxvwXejmm6l8OGorizz/4162qHqk5jnSvXMeFfxlBSNqjSVcgaT0KBbXN
Vnq/7mKsx9x+NJ+7VFLQHGVbkr2OvYc4KACcaZqFxZAtOAxyRbErwUx8TRBvxDQyeRYz8mGsPBWr
AXPLqN3K1Al+fN9yOVf5cgxCFvuv0uCBrxKWEWU0vPSliIh6AmCGJyXs83uvvtTAziXVWGRmDRbm
1ehevL53xl698Sd0chZW6VCGrzXeZFbqjpFEA+qHILyi4jBGVypLog6OQ6DkT5zythQUVzpjzk61
1p23lypln8ajYzXEIvBvGXs08Yb/3TO63SygqDKsNGRJ5cFhSuUzeVmzB/EqjsZ170W0usZJCIAB
E0R5TLX2JhjhZFR99jQxr19IWXYpC1IjJb1TFuRisdkd36RqWtHm10tj5vmBFPweAGFe1IXKWqEF
aikQzhYw0sNdXrzHBaqIttqbgXqIe9aPXBH1ggaDI/keyn22sDCOm1iSWOX6bqWXHFYlMXSiRayG
Mm89xYtsQkXWxhKXvX5QvO6d7E1/IfdEoM2+Sa1nPdBL1sWXkfF2QFb7yLq2tPp9mM0qebAWxPgi
D/1uJJVZZ4LZTCrxGgAuE9bkIb94sdK/CyNtqqrFZJr45gCAjQNX9fXd4E92qBWb3/eg4WKHNozj
T2UcQ43xHy2Lofx9aPT19Z8qGny7PAGzQuJzPCNAL5AX2B6B38xa3Z+nRkASUXpp/8fdeSy3sWXb
9lduvH6eSG8at4M08IagZyeDIqn03ufXv5Gq0hUlVZwKdU9bBAQSwN7LzDmmxLHyzSH8/aD5ln4F
wwe4saJT7/xRw6IvDdOvGrCfXvgvDcskLlvAZQpqBsxvo3h46RcvoKu/y9vg4PIxJSkYeMGrf05f
ib9K4x1exWAcuLVVt+gxj1fp1aqRZ2q5bovB9N4P40ELsbVwLZN8suvNwZaKwotRZPj1A4zUqnA7
rCDWy0gQIqSH2PFlWz2nDwpSyNChiRbu21250bf+JTjO68aZvxaHcmL+7uWv+WPWLvEih5bb1vpC
xBDZ4iKBASzsTc25mIrrt7uFjJBkHmasr33mKNyy+QZPnf9e9BvopWJ/EyJL744Cdzu0L4YXGUIA
Gctxd7RQp3bd8zxqrp9lOMnWrUV90BOi2kNJWFgQYmYruPOs10bi1UtYDrU3FqQIEL4yQQsETmDj
MazudSo8JxgfazHy/Pooq8amIucY50x+HMeNWR0rYBIC0B99gB3KrLxqUo8c9gwK6n4+Dnc1EVzw
g/jTt25YHyVP8fTX3FE8daevibbeNl+VtwK738MEqsid3Op1crVDsy7W2indy9LKcK+VHW3KLYAC
BF2MxDn5zsONafs2QtEzLmoPPKoXceIQLeaItnkjYtD2XeC0PQOXr+JLuO2fUIMBmlXAYVxK8O+M
9A7aueLGcOunbGWusytJU/HFXC/ZmvW2nzyeJW/cVuEmeasnr/EfFaQ/wFQjaT1a21Y5iO0XpQps
yB/FOTmjhvUI/4HMXuyBEUyxnXPdnAcIYtVDf9DTVXUCsn9qkCs6ZFPvitv6HlCyQ9LL3uo3uMtd
fE9PAu94uvLfhHlTJrZKzMertkZ1w9TfWmUStLijMSLKs4eLf2iRG57ELQvZelV4gadelW3g87cR
nBBSG1LG+SyBtagdZBySfbLQavcrOEY23etVudNA8ydvodC819auNED15qAaCxaOYOOqlyT7CFU3
IGssVojEob9vB1crwOBiLRXx1vuVHaqnOl5H6jnqLkNSrueteOzP8RP8hlvhsXqZsxs4jdENVPCT
fzdfwy8tmNpTv8M3e6ftcHZ5w1Y6jies6XTvuttjBtqBqXOyNdw213J1J1gHa1Fx9Ig4nRWR3Kvr
nbSSnPlOt6mk4dqFzkgcWPEif5AoBdp/JEPaDePVF0Qunub563Ir78pDeohqj1FuvNXXkys5Mslf
8GL2SNFJFFFxN0mkdTnWKfTm1eiQcLSNHjJtXz51qaNbLgGup/k5ArDVu9S4DtleN9N+AX+sJvvM
54/oMewoHnliK9nOM8944o9vNyttn58ZdMb44QYbcaiI15fPypZJhUeqebRR2q10aLcwhleDbdqa
4gCYy74Uj/E9HBG2VFaJS4uPVrFXtspWvhJG7cPOA/adeIROLFwpPLv5lrGrcSGvZTP1sHlWxWO+
9tmZP5JzefVfdVe7GM/RLZt2AgZs8dptQN7k9+o+eRpPOpu4mScNnIad5Uq5MxzLUS2n2UPYy7EF
wP9Yhbuvxjuhk0RoOvXReo4/JtOL3XEtO/5btE0Hh6ExH+/0g/Yj8ipPOtbHcMfwQbiggh32Jt/S
FbjByI43/Y1y356yy7gOV+/FhqT4aW0cKiIdXHU9uNHMntRGWYDt7ybaC0/6LoX3ugsPIJLXxlY0
varZz0QOmivhOUOx8CZCxBJJtbXnj/ol3i/Jd/ITiR89KtunYgtwxktgEvJn8olAe1b31Xnkwyfs
Zrf4R2+eGDBAI2AKqUgoLP/e12MyjPx1LPLb478XERKNB5NPVZalfw05/m/uCc0AorJK68HcZLH1
UJn8aFfQlzMzYeJJvUDF8KNf0RCZL+g+SQHHbIqq8Sf9CkCu38qIzy9d+SY1/zT3BAIyR2OnyBsh
NFd9IG76CLLaDGvHHPt9MXQfEwdciI8EWDafrGalYxfJe+PWT1W7iGFndaqLhX7TV6adB+OGY9ET
NLJjah+xSXhi+nMn1/t5eKyJqR9k+UCyZdjOd9hp1/hA3bZMYYtU0PNoVfKJtmXE+CG9o6u1O0hw
0jS7aintoeaxrg3PaNe2fRFzEUtrY8IJgv55qMxVObRuL6OUNOT7GVGEgD4kx+bWowWtRQREvuYZ
nbzqq3Orjsc5qr743UusS06XTZtRUNxZ1k4ZpxvLJ1bwFa741wK0YI5wZwarl4y7xccpdc1hmg5o
2L0xXIaX7A/izony9qaLFa/lieTknQE7qtPabg15ZfrSfWZChzBBvtNKtGy2NSsDutqHbhCLl2w8
axEyCGYkjrr4aqJsHeuwiJWq3TTQQYvG2NVhz0mXBLske9PmeZ9NrFyiMtrperUVa9I5eyRNvrKT
R/+xEYJN1BCehqR/Y/JfZUV2DIMUjQgaySpDlaXiZsb+A3/MZdrljWl3MSvLd9s5eK2k5JiLwTaO
QTwnOgzr/DXLuAbB8duhPnmDFmN38f1NaXWvWp+70QSUqNEaMgZQo3Z+5jTCXRjAOIXqshs0hPF5
JBN33T+3Y7efVEoBQT7lU4z8aX4w2QKm0UnNOmhJQ1Uj0lI8y28wJ0/sMzMHtS4Cm7J6Ar/0WErG
ndgDDQut4oivzs7zTHL9MWD/pvRebOZuEZAc1H5Nk8Itx871DWldIXMRU4mRFcPuTDymVbUV0nqr
oKdiR+jEmfXUS4JXNDf8xZxYNbdCOa2jHrUqE61/cpO1IAFwt7INRyL4X6HJi73+5838b4//fj7K
LOCXufB/1DNimSFIhkw55d+8gB/no4Gog2Ezkx52QByC/zfPYXAswQpgpKRomrqYcP5gnsOr+O18
/Omly7+o5Ht/UBpzNIyNjFX8djAl5baMgtNoQBccyCbFlw4P0yfPshB6p1P73RgzgZxgXERVvklx
4xwnK82QxBROlab48ko8ubNdW2DAFUFw5eIBU4ariY2XDa8lwdeWrzy0XbeG2B2WxMAPjxK7eSMi
9KKQnVGJN0N+aWvqVHEnMtFAy7IxQjQ9qsxolLFCRCPCCnQQ9zEVRKYU3mgWNH3Z2yi89upszz54
Gl8RkJJZNACW/jLWzV1KMT/SFMaW4tXMN0y1v4ZWszHb9BCo/l3QV298C2Hy+dCSCDANVUIi9QvB
VV5c4xVCnyjN4SHtcjfI/XeD3hGLCdmhU0d5OIWHKSWDS3+oUHlpIjWq0G2r/k7CX9Nlr3ohPvQa
dhmIxa3h3/RIlmMILyAMfBgvBjvoppBZFucHk1wrpW72mVnfCSnDKagegpzczwKWzqaA8a6cO5Q5
TNrXc9TxW2VuGg+nNigfVNW/pGbkZZAQhTjbd2lj+8J0MyvFKZn0zgFdkgJ4i+04S2whbfd1L21z
oyFYnsZAb5tXMtAZMk9Mn0GPwB3wj416X5bNw2ApxyIU3hIfJ6GGJ9ZITNAzrcSKbXSaGZc/yvPO
mldZAK0uzO8URVsTLBpK2VYKzNuK9pvEVhCxNJcJcnhElK5IpGuG80kXSogFbPJ9fd1I7Y6d6tpv
vzY6SJOEq7Vut0MnLBoqt2eWP83yJjU0O2sA4AeXURfWAsIBzaSOrsxjw30z8n5EmdeTeBMUva2K
5ikve+Li/fFsoIkb8LvmVuuIzVXuLy2lduM/ZGHuAZa3Acbi9ey2sQQDs53rx8ZPbtSMaENyM6xS
2fuT7DQ6hAahC2D0GWgG9XgTsL2bmyMiDqIpvZ656JhJO/Sp74oUH1pFP0bq8K5MiFHVhzq32CZy
8hsF3H8jSh8Drkyh3JYiXyW8Dm1/rduvOlygtMucFHGArG/THtvqaDDpCNcWc7dc9ZKicuaKWMRJ
d9kR3BfqJunMjd7o8qZUx+ZV6lPEoaNvbGeEAYQfMxahdYS3qcsuUnv0u7FD6P1KKu+Q2kpMPuGN
OZkAZKePKv3jn309YHZnF29CnP6vwi22fb9fD788/vv18A2rhwCLoTr2IHaEn8tntO4yUjqiFfl3
nSf9dD1oJoNekkPwxH8b3f2YwgGspX42CdNE00XR/QfXg/J79bwI/BUKcfYRcGoo4T+vFY1ykoNy
BE+MGGXqHT1/a0hHT9f4Lq6y25pv7dYcdoWG8viJ1Cw5v18yeV4zp7ZL6PC0mvuo/RopOF/s7iJF
N1wd/+jPkaxhfFNkxeTP+t/aMEy2v32Ofn38j88R0mUsGZrMx2JBtf/4HOHTwxxnsTMWNVq/ZdD6
43OkfTMAo0v5N9jjU5mhEi6DXkWkkP+mTPmTz5H069qIvLrPL91cypBPbZhRDXyKZnI5iyjH654M
biyADu0VNy4UW2eZawhgr6PFcxT2CIyNTgDl0Ze7magQre7Pda04eTqfyzHatQSwCbnFoBasrpa4
AyTekow4ptmngMzlGmNEEqb7sG+PZhPvSiXf+qOyDTv9wWJGSlDo1gBwXjFONeKCa7MDaeN/JGP6
4NfZEf/DMZMJoFHa0bbC96hKSK8vVn3YcRZqmwDZSFVdyrTaJnrlaJV59Wvdy3LzucgGyvrCyRNm
LA25b1k8bGa/vqumalMVKsLe5oxK8aFvCWWpup0JHLUyNLh3DQA7shVikqwrAAAQOhip+pzrwawi
3qMMiDKiJ0iXCqzomGNGrgMayhDb0mS5sh7u0lz0jCDa9TrjYuIwHKkLPYt0g0K+86uL1KBllItj
N3Lw9xsSMZHC0JeoRLTnfrVDiIzuz4e9SseKFdlJY1hBurJVWaAPibXyJwjRPqSgYNsyTkIqsZql
4dL51YQck3XbUkAMBPXpwZtQgqpXsvwjESAnzz64PkskNGOoqY0S+aQTCygSDxgSE6hkuJEVtNLA
YVNm7IjqITfPPSOfplyx9rd5B1dCbnqCxZOSKD7kpTuBs53VeDdbEkld+pGe+3EWQVeq2pNPiKFf
PmNA85NzscQb9tUdHjKIoARtqHcZEnCLX7JqqCuk2E1wxFzGAGejX/AiWyIUdUnfRezPbMaWVF4a
Uk9qWHzi9VMVkVKopPwRZpVq8UuNH1ohw43ePxVVCiYgESoWt4zwI2yh8cqf5UOJe20I5gssJ1DJ
gfotGskWO3ldzv5BJZgv4PAM61zcxNKwqLD0GogCIcMTLcSLkZPkh5RPY5BaBMOr3M/okcBIED3g
N3CK/QhIuLolRMjR++hojSSRYRbQtC/AfvH2NOmJGUAAi/jDBKU9MYrGfGIHGSyIsvSk2Lwh4MiN
iqrjnR2O8di+aql5MSNEiM10rWOCTqhIKEOZIe/BKnp4QfbtEtw24EWXHv2EWiMbbYE0Avw24Szu
hkJ1LIUoAf8+QKBQjKgyKvk9po5BzLxCX79tonZjJQ0aURPXel+MDh/n6Kh36d6S5/0gmqsYSd9K
k6hju2SnCda1k7KrNUHSaJT8PNQPQ0Qdg1VGWOokvd7VaDMslLEjIpMpby8ikXVm8jVZWoMoOhR8
zdKFmtpPN2USr7GUrwJMGb0vPQclO+eYRqZi6spXxLOyntRrehJTv1eV6S4NbotU8IZJPfVqRGBy
dTXBYyvkvLODkgiw5Gm3JhIyavrk5Z983SE7QoiFuFQh5F36+6kjE79fNBJLftEvj/9+3Yl/wcRD
SA/e4jso9bsYS/wLwpBhArGAOYwJ/dN1t/ArDGORcEFRhexPF/+9bIJfQbIAkA3MjAvCwvqjsklZ
uubPNKFfX/ov110dJQb9cKNuInE958qHIdWu0DAiynLrMqW9a7b5m5YNro+LqRe6ZarI+l9qNOTx
hdNr2dFSJobhM7dJ0dzGMS1PYt315rOk+o+4wlYpOJYExHERYJhShEsT6uDvUQBqSBLl7gvNB4A/
hahuTGwk9nA6z4O1U2G5aNgXuSbdEIRM7Q0RIqG+zj98JQU4XpAlP+x8a9Ggb6Z5jlZ9zeZj8ReB
10sJFuj6r5P6nmYoMMH4dd3jyBBpUjEisY+Mlx69xK8iPbTAhQZkpoGfuOGIwX3ixNDvosn3RFVY
6RXBQQomyEDqoIoS4arMN4wSAOkTRx4OkSNGjasJmdeZlg0T80iGSET695jm9w3jiQ4dvS0L7a4S
b5v2MKgeBmNbEEgKo7HNU/9l7kK3nB4qX9gNUbmfZPUyD8OXGRjgqu0NL29UdzL6HWBPe2q0nYGJ
PMyH+7Cp3/JicalvQIOcpdzam8rAW6hFL5VguOZkPDB1cHNyMwstpP3OEaOpJ9Mc3+JKxmJYvI0+
WrGhWtdS5akMA0uoA7B1XV8hHNYE4JrXm7kRvYEjy8JDPQSe0KZ2nzHLw+puWelTJKZMWwVHL0tO
XfFuLAOYRc0pExXypu6s8C1KjYeg/IiT+iy0GpGQIHpLDix2USyD8/sMOa7Qi89T0HgCmd0Bd54a
f43aL2aRIOOv9q3UrrIM1qpEgpu5L9C/+KHmRb76klfSbWSN78kAHSGvUjSBinioZ66DCD3ckK9D
hYn2HA+XwafgB4kS4L5qC2lTSUSsRqSJRqxjiakR7W7MngkQ2/ZJiHy+O+g12pixlu8JsziOc85q
f3yqffDyegM1NTsaQsLEZcVg2hFE+SED3htIuPusVE6dpBYmvG89uEno+ZZZuAldfQVYAEkNTgvr
pdbJ6/PnF6Uv3HTUj02bok/xEfslQ3xnVYqba9Jax4zPpBRlHQ6EGTTv3H4YAYERQgSu0TGqLCGv
Nd3wyx6CRFybEVOkZDgmAIsSPdjPOWpD5Pd1kG5ydl5WoBwN8mhq/badyaky2YXh0nUiqL0zAX5D
E2/TSbfRz9wYZsUFY+AqRUG1jmTupjLu3giXeJ2HYKuO1qE2xl0XaNuESQMx6hbf+EA6VUb5LFXN
TigBUCFhNLvKw9+wyUQOmEJGhjQY4KSgTMzjeRBrEp1zbw5QBweFyMAl2xFw7rU+FORpRfz4PXYG
hu9MA/odbPTVGB1VIg7TyosRtzIPqL0ApMsgbTvMgNB17cxAnYBqaYZSReZiSVywEoJ6YkeJjVWt
0CYxpguk105qr8kcnroITVOi9bu6j0+EQzv5GG2rOHyggq/QgJvrhBDoSGEtoUYnOVZGJ0rV53/u
3bnI7LQlfYYlGXNe7e/vTobBNHyfJ9L/4fH/vjuNb/pClWdXv4H8P7WK/JPJDBwhs/ht9fbzyAHa
CwFdqgEaSkYa9OPu1P5iMMLIQYNgKxpsAv/k7qTD/OXu/OWl60sr+alVlFIqhSEt603UtvAnUnUl
DtMxrweO1RxzV3EyO2ixKrtmfbkhcyedaihJAwarypkMiCrkcFN+My3DkRoF8Mf1a1CL2yokBZ32
UZy0szC1+whmsq8AlyCvGPGumsrUoJInFKZLpvdqNBIvKKPHwEow+irrtlTdhrjeHKY2rqRND+a8
MQuLzIH8LRW7dSvW7qSUziwIkVPhY7XxxHoiVL8GBFQ1OtTLjknYZyYiU8LWigHI7N0sLOjStB4b
p4L13qC7EbO3QhAumWzdtZJ2waxREH8FYraYv2QmCKWvUxV6eDeWQNN9GcUs8aZ8p08hERycU5jt
SzcCWj4IoSOpw6Uq8RNEwz6rEgaUEdEa7CCx0uES4iBVrJ1UETBEhOdeEVAwqPN87ia8zxitQvJ6
Zoh+Wi6ehnx4j7r2NoFdvapa8b7sJVpikcs6WWb843g/tAJ97izAV2eiyYfpTZarPVOLfa/l781U
78jfOiaF9RZoVm+3Mtgn0F6uUKW7xDQeZAOPhBqcpATVp5GoN5HPuLpXgXnggRj7+AKkhETEcj2K
t9pU6k7H0o/501AzGjZnBKhP9N3yqjUwVgxYqWBrw+fKQPYwVicPhlPMCQUFn9xovBRKEi9Z3M1K
OopzYq0nIuhXhHvl+7jo/FOeQQ8XJMsxxvpuiRrLCon5LIcWmegTM4V+IGxsCo9aALJQzRim33W6
6Kl+DI4vtoNW3bT+PtYSx6jJ3pljDdVUWwI2lnWOSN7CqfOvMtQV7tmzMIzMmqvkNMYNl/yiANUE
4BGLJhSf2kuwqERT5KK0LCd/0Y8mpXXuEZTGCEuNvr2oiKEmBKf/3LOTWRPaAU43BNFs1mQOmL8z
gUCH+vns/A+P/953EJBCLLMsfrfafqKTMMllhqtxAlrSQtSjufg8ZuOIJuP5Xzavn7Z57PkYBxr8
89J4/NHZyc//cnb+8tJVXsTns5MgZasvBEXdaD3fWvaIomvGyX0OeJT/3raU6GJa6XFUTFex5oxd
uYIoYnBrvpYZCuFlGFMMizoo9He+MW1KjaVDw3adDceU6btiZCKmR+pqpDvotPRejNNTxNkMe+lg
0SQkTb8l/JBVf8KwTLPSs0khZRFmbmI0lTCRV2You4P13gqmM0xIoaIiXwWAFDK+0PDy9h0UoxXr
cf7jJMAnmXmZDPReT+FQ+h5oPKeyjLtm5KsTkvyrxPlDK0zbaNC+dJW4afBr1YNwCsrJHcJ01+Ne
hx94aclV1xBwrJouehGRjInaSY6sD4GauIwwcWXGJlYIs+/6g9Dk1xIPm2kBKIaykZNBmBOt0CWS
nRT78b0FyBr3ggdqmePr2aT26/NxVzOPQg8AikX1IvHOSG6i4M7CMRGUEvDBN8Al2wm5h1yrh0CZ
D/EoVquula6FBTDFFFP2b5L/LsfDUxgY/Jj1Wk7Ajcbkea7FNzlqHqwZG+tYho7Myr5VQrgbof+e
Z4ptiuP9NCTYl+dVKHUPJcfRKqwZubelnq+jZtzqRonSTNNR7mdeIQRHMSj2k0E71I348+UR+Vwo
sfxrdD15UOckZeD3RRQ+SuQGq0GcdmIha+sY9x9W05waejadPou9NjZ2/QhDbGi6c1w34Am7a65W
jAIL+TZv6UPqut40orFvSOJqRN9gDBwJNarPdo/2eYcrd1/N+T1YNWaY9drXPtQY7zLyFTXUrlM0
gc8JlnckX7UcqpbfXgWte0yl/KEmLksMjUOf8EsUScn2S3IDOfdSVhPZlD5gWjjE01MylI5KWhvk
j1Xf51tdHOwalq8lKKtcg12gg6YQagfJP31z45T0DKqgEvAwN6vJ9NsVYXyrCeUq0x9XUMyVAay6
SBG/qPdmaXz0g07sGEwuS94pSXaQ/eiEjtpuZLaFjfGmM0iNI5SHtLgygaBjGHhWHbkw171UzTc5
MeZmhwEHBkaeDE+84XfzIN2MQsMmELS8hLRxCs/qaBIWIij3eT9LTtx09twOUN/5qJqatlWJjbQV
zAJ9XdwCfIdhlt3U8NxnX7zkQbXNtPChS4t1axQyhMbg6vegiScdSwLkM+rzzsAsxP3NbXgj99kp
nov3ItJslsNMuDAARW5QdFvgUBttCCEZ+zdc6yHqR58J6QjmTORMsAZ70Ou1KEznWsy/EBnghjne
U0NeQ4Zfm8q8L4zSlSN/p8YT9A+0vWrqhq22lwRMmpL8NgttszIlaP7+fD+QIyiNBo1K+lB06cc8
0AZOkdpB82o5bRYtkjI/dqyq5Kk4JvldH96U2Znjl09phlfdpFXBVcUudB9CxMhzXP+kFTeK5lLc
0j4V8WaxqXdCeG+m6GyTic4agW5mMalIA8GWVc0J9fmOgJCtqHJj6+NNrlvneDZ3cq7vYBAx+EuL
L6YgXNGwMy5Rbw01POSFuTa6+lhpM1xQc2eowbnvzI+sFAl/04k2CKoHTaj5tggPlQRTePTXha4/
VmRT6aTkpEO/lCH6s4HG9h98vWOKki1A4Sq9EXnk3IF/d72zaPvlev/98d+vdxFuJWtebvh/ZSxx
ff4YK+LH0nWVO5dOxzDpSn5c7yJbPbD69EYLGPfT9a7+ZS5TysVDQZ/1Bxs0yfxtpPjzy5Z/aYsA
QhT66MvjJphINyz8fR2O+5AcoSYgckFbjvXwYJJWNhiPgf+1T8PXIpE2UdTddepOZcGidyJi7lFk
Mi5tg2Qv0OTLBUNtzoDULPfCBDtMLoKEKYOCqXqm55CCU9t03lT48Hv0dyOu3lpBvEmbYDcP4To0
5Gd1gEOkgyCLs+C507Lbqk2PWCy8ItI/RCPd12a+ntuMo7QTHoSo3ifxwtwdJX4N8jGnPPnqI0NE
Nm3UrCOqr0qhY+9Cou8TpGvDmaWNYRkYiNlK1duHKAlIT88OMabQlZ9L92lV2olWKfcd+RLIIxPm
/tUeYSps65K0Uyt/HEw0ekl6q4fS0TcEg9WcgLddVE5yY9FYy9dSVJ4HDNndBJRMBH7R1KIbq+le
7YdtMi+ooPS9npJHGLc7wqcPzfBeGedGqvZF1t1UccPEAwzaclch8acokazULeZjLPCkJPOYwgIv
G48mS8uccOOVIdAUWtJ1bLCfECupzMNStDhdJB0NngkxoK336RYCSsXmhPWgypqzZG8UR6w+s1up
GGCH6PeQ321L2soWzgyt83CE7hNVPTB/3voBbq1GTbAIpJyQo1+jhB81EEr9pWiL0o7QdmA5R+Af
6++mf0m6ZK1G1teeXLnmiA/RNrWvZhg/jZkI2XdwWxZFUNeSk6QiU51Ad0SzfNsUypOUgfbwUZey
tjKV3OmATwWB9cjO2hGiBhfqrOo2fSZYkOrQT8pbZURIarnWQukqq75bYmTB9OrUuARiTXAZjdyE
crwW5+ryDz7w6Gd0ZCewDfFV/VdTu/g7w/e3x38/8GhalnYF/IQOZwKH2Y8DT/oL0fYiePlu9fp8
4C0QDTYwmL0W7xiP+r5HQb3NIclYEO2JAQT4j9SJqCL+Qz+jg8eQMMoboDIWfcqnWRArSGOIKeI2
4dLB6LWXGWw1Yvpo7VYcIJX5wPtZhGv+ejQQ7TFjb7JxS5i6k4YlwLtqHQnpxcgjuyRfoE4eRmyf
IilljEkNa2Tir6xTBcRWMFzVNLi3JvNqiqAYwCoMHQiG2pUJQRNIIxYS001RBqKWO6bWsGGQ6smN
6TCBOVVg80IBSHmlfvH96FkcWULU3UcUenpl8MrbN1UvsUZYOm5zBUxPahA/ZJUsRtDjhnRFBUP2
wpjX0gygGx+UaQXj2tfxeSoB7lIZvIMPLnAQHeTsT6KGkKCGjfHUwtiCrONpZmQ5rcR30WBFPyTC
OuYHOrwoIIIOCk0OOzF3VqerH6tbA7hfFeR2Ii6hYDN6ROTp87TVze7JDEsv0WXH6HP8T9JwVq3u
SxSOl1ROcImCuW0K67FRi4d8Ls51ILiNqCfk0lKbttEmVQZYGfpXaSQfEEDGY7c4bQmY02Rst4Gk
bMcmXXPQebXQPtX6RBmVeCnYxkZDxUgNGEQzuB92NiS2W9SIJNevh0RdR9SOETVkQy0pUVOO1JYd
UYAjtaY8Jq6Zt3fq1NGXjlx04RqobGnHRuXkDZamnuTYtNTfy/RWoe1dYvbIjvHjyFHBCNYLgjNI
A/BF6RNd1HEeZxedxq2snwZTcebhJZY7OrFzxk8t+v5NJI+8+WfJqEMkfpkT8/sG1lisNGZZq0B/
iIV02RtdIfzWU2/LYrttxZG3Osw8cse9TodTUDwb8Vo3U9j2vheIytqa+FeugVxWYeqxXyHHd1AK
O56WropMZg5Hva+I4pbd2J+uBO5diCYBCamAezLRLqCaD+ob9hWrMK3Xc/lFmZ7kQrj0bIQqnQGn
hZxgeJZ9/c0f08OoM0NLQpQ1xl0e8jsNClz2GbC0Yq7RhO5SZeGDDvUlNE4zMSSzkq41NdpxLXjI
RT0x0/dypdLJ1vlT0OaVDRNLYh8xbVtB9VI8a0OlHPzAuEQhpgJwnQxE7Sxpn6JS7Gmx6OkaBhZy
P7mdcmhKsldHegeUB7nMH64jIkQNn9uY3PO2vZOi9nUMi8tQJXaQvwis9ko28mUT4JtAsaJZtxpO
SovkQZOe0S4DrVmx4LpnNcxkoZivFi3CSoGiP5CMQqjsqlZhbKshxHyFi364tsJBI3goSKBN59Ft
EScHrZvOOjsfMZchNET9TRpMW18gZzkvH4yiJOSb2V1DKyNjMAvig5QIXpTxZll4BQP/RZCDD1NL
EdAN79aCw7SeqlHcD0W6y7LUqUUyuzrd5SK4p6S6jgozjaQ4s8zc0EVde731wEheA0P1pIbcyEjY
Bg0gwtEUj6I+rHtfZ5UkuVFUbBX/vWctFGODyo17acZ8NnZfzViz02GAfAhnopWe0zpbz7KwjUf9
xJ7SFrUYBCoZYYa2nwkj1IjilItxLwG3qazDACu1a+tDgO3TnOGHTtukEDgk+40oVQcrIYZXoQVt
J4inDVIS4z2ha9IqGsSR9yIGosPkcxZUJpZfa0LeLeUx70YC6IuT7N806ntfJkfUks6nmv/yr8X7
/+RddkE91jb/+/9+kZ+x6SChmMtTZn9BZa8tUoTP90iIS1avhBhGlv424S69oS3vUEWvE66VzfjQ
EWD5Dy4wFgggPgNof5qFqvTvOyoWQPRFn5dNkCV+ffz3ZZP1Fyx/GfWqQc/2LxHrd5iF9ReuCNWg
+jAVTBc/d1TQsFgq8VrIH8Bm/lOBwXqKbgqUxZ/KW6UlpfdnncbPr3zJs/r8uRBUfwjHohg246Sc
k4g0ekbp/5+7M2luG0mj7X95eziQGBLA4m1IkOAsUbO8QciyjXme8evfgbvr2bI7uqO2taiKKjto
kyKZ+Q33nos8kdlET/Gav/u18tnQMmB/xpklSLSS0r/AtFhFE+uGgoQeKeKvNduhIaa2leWhE3Dr
mLcNq9r6jOdJW8/FjIGruGJ620zAFpwkWZtz9j3Bbwlr6ByE0U3WqG4bmmdsOh4tG8N+JXtNteG+
U4N1p1ZEK7GiAD298jGNp8PzZFk0DQOSLcS1xtd8+fsc6zQRg9hZ3ds8q17DBnrka0Vgn+W1i8vH
kiGqEbZP175QKYAasFNpc1NiuvWxVCT+VhuzTRaRejJrz0b8eWSUPHHrmtN0F+F7K5IU21C0q+tx
nRuJdUgwRevWktiD5oBExcrOXQOrW9x3F920wNwSERu1+7qP9mWHo6A2FmbXZLZeU0pAhClC/J6W
EUovIk5EmV5d3JZGedFsTArF9+WOTBGHWFN59BlnZwm+DAizKI4udY2EbTm+UmfdO+Ne6fxHpeSS
VuDrMl0RxDaMUK9XqBpcsM7jOsr0Y2SwxZGzvI8W5WeYfokElN223jHN2aKFWcXDI6ZBLFHVSmqE
WOY/QIWtj68DiZkVfjXwOVjQfCZKhpTm1rH5oTfxrhuqbSTu/IVjkQF7TJmRR2XCuImtW44oFMEk
AGW88rRJ/LxIaKnIIgh1r0tpBw1rG1EeyqHZjuZ0xte43FN4WMae1IgsOCpNe2hNazqg9UnYz0fb
LivvdYOklJReHF2EJeCZOagQS2x1PTVBKzZlMtQcdcNW7eRbNdY3o6qSq2KhWhk2jTZf1FH9pnfz
rV6i1y64xh10bAPQWpmEgK0zDHMOdpTKvv6Dj0iOIQdVGecRhxWEi18uIPetffv3eXh5y7793/+D
2VX8PnT68/G/9GAqOFhoQv/ayH/swfANsFT6qfP/OXTCM2YuaNff9f8MvKAHsfdCO/A3F0rawqT9
eEB+fN4mT+7XA5K1j2rFamTsfDP1ouoNv+rervlqWhnyHMjORy3rd+R5r3DVYaI3P4u2BX0aoCJ7
HbV+X/bKi2/iZCxzI/bskg9uPVD6Fynyk/CdYTgaNEM7til2HZQs9/1M0IqhXGZZeT6rZFbLIeYf
oCRrgUNqrKrHfhh2afNKZMmR82YTBKwvUsM1iUat6sdafDfLF1miKNXGft3JeyMow43GWL7shvUI
UtyZ6pPDsgGn/y0rYctTwYlUZEXoqYOEgBpwFsGN2eBYa+xjXZwV7JI9+/xyIhAb6TFLeeRHN/r0
PY7NVTI2x47VsVbPfNVHr1KFp0ido5o1v+XPD36E3Cgw7vwly7yIDmMzrIOEcUkX6NWq7p3FR7Vr
23Y9E6ULvo2HPsSYwiLwGzCPjhqVZdwETMWZ63eWm+nVRhkjTwbDVbICT5TvfZi4CtWmwUYJQ9XK
D4iSU+SBFL+adUrJZaDo0wp001u1iB1oKjNTY+CumYOHqAulsVwNBBOWSyc6oH4LaE1zpFVBRq/a
O9StAbpDAgaIf0nrd2tRXc31N0Gv2w3Ba218SSGpuxUsh15Yl6y1XJseOaFX7rX5DFHX9emhfXpp
nZ56XFJ705Ok01ZZFZa9vCt85wHOKuRsZ2PTmdt06ElTnYR8xY+0apKnii7eppuntbot6O5NO7sf
6PZruv6gYJPPFKDVPZOZgMVswFaT7Wzez3N88HV2RGjxAiYJbIYKimSl3ztqeNsm/lnyZ/m58SLn
wU26CmM2zFxRiG+buDaP9oC9peufTQXGSOuAqE+a+a5vdEhVBjEzA1vKcBX79mFC+TEM5r5NiS+d
zEPakw2gIDMJbh0ZCKyMLCbb6AHbG+3Co0o6stFefBJHLP40rWlu6oLer+7No8yBboc3DJe3snxR
suA5SYpvBA2T/mgTOVzahVfpIl/7lVmubT/CDJ2rtWFvZNUTYmOWs4j+yVXtwnrl9LSoJX+4pP77
kf2jAP1Q1f75+L+ObB14o82u3YQ38IOD9HNspn9i7MUmH9Yr235nMXT9PLI120GBzGSMedZyNP8y
NoNMK8BA6lwF4BD+FjtJ+w/spI8vfZFY/TI2Y5Cu2EYYhvtUaBOrdM2z68htFz2+1e1DWniDtAJc
Q9tZJxjPjxiFMD8Zp+wpUa82PW2cikcTCmTSwDYyQfyQP912eC7Q8vrIlFQgZFMMOyVAsjfhBy7C
/bxkQ2n1mjWcWxQO4KF+F2NSdZCvhgXwEqRcDQL+2cgf5/Q28h2v73wcvuNK4YLQuwIPMCYgdVBX
IzIXgzIurGasNQa/edtgmlf9krLauqWO3VJ9alWxQ1ng9C9Cfqnih557JIZ6DCZG6xnBcNyXJuF7
qJjqoPXK6qWDj1C13yZDrsqs9RJsntlEFp+cn02ywYjx8iwgQR1UlT5DrOUrR60ctrMlBPO36dUv
xdZPQbWAzxzDxh1JCJ9U+Rmf1aZqByLHw4NABLuIv/oy43lf83C4yR1nXVrhTsd6k+qU/0RhCb+D
vlZFu2pUvEbGyTqEepZKY0Ns3r1RjE9D6JMeS5J2ma7SMN03TboedeGFaFtLC1VUWZCalKbYHjQM
o+SMKR2UHUcjfbNbqfkTk0ZMSRJTLmleqEXDbLhBI73SfYUqV90kBECogflVec+TeNu0FglUTB9F
eKbYX49tfCgALaVlciptxJywdZM62RIqtap1EgD9JT7i0ZBI3KDMETa47vpqv4QmjRG54fa+wgfd
1ta0saLC2cR53hP/vsfCPSeryHrkct2NAlNw1+CqmV4mpz6loXYsfPHO5s+tC1AzQ3PEeb7wDUg3
jw9o1w96wMuKffIJ63NWWygWCBoLqtsFe2mA3WtUok+C8trr83lWakh1yDoqh/iUuFjqesyzEdGL
C5ucpCqD2UtQOy4rsHUWQPXKrIvGcLDv9VOcdlvdKFmoPdiK/8WxfM+MorUZiAejh4zV8tlt6WWE
AvsH13Pi1DtMJghWCjdpWfY7E9lzoULUosO2yz6wz68swFXC2FhaeZOS60U24oWEvXNsmzdp55MF
LN8G3d9UabVWtHQfOuE/ejgB8w7XxrJSkJAu/icAT1Ka/3aM//74n8f4slOBzcl4wvqXM/Kvda/+
aTGfGEAh0AaoGHR/PcbBbDoIXX+Aa35gbf7afsDaXBbTZO5Y5t9nbWpLcf3RRfLhpf9gN/xyjFui
tGerrZSdJnOosUFeYKGKku+NUyZbXyMbuBp0xm7lQyIcz7Ipr3Vvkr0XTiNDLpLe35UAtxJ4+iUq
z++g1Ew2cWkpXAR7q0eoSpHWN9Ir9K+VLfdJPXqBgWujmiDp4V9D6cGKTpXjbmz1R6ujWPf17lg7
gdfkz0pwiRg4x75ctVF7LqzeFURPDUF/ytSjogRbwUff6Ch7BhwuAxmLpLjAkaR4m4I7VqfrVn21
QOyxR2EkXEOkUdjUdJa92FhYHji7OLi2CSyvxbUFIKLptY1qplt/ir5MvXrrGMl6oLFQY31Txtol
Kt9Q7GYk4tSgeXUVPC9WMM3kIPPdDno2VvleTTeJMF58gBZ5a260ASOa+QMxASp85JxNcTPM6drn
Iqr8CEVtv8X3zyCz49cJVxRERqYWB2qnHfPCRwDc24/KECHsioJ71ih+qexkqu0pI+6ntghupxCW
lx06d1OSoPy6yPaIcX9tZ7ayS/u6/o56DCEZFew/usdG07HsHCU5w/9zz2lpf37Tf3/8X9908lE4
PHBB/wvC/fNbrhkfYZY/azWUIIB2hWmqf8SUon8XGgZOkFoLHvPv6Dr+GEAufz9Oaw45HXf2Ui7+
WqklxRATCDEou84rDlDpVt+wsZTuL6Xsfxh//6fUOoYLP3+0v+9RmziIorQb/V1slp5KiFURNUQj
hQe7G29Klh1DdhPoxH93JmeJRVAL6EQLQxqLE6dkGWnKvVMAi+o3mkrzZHaEzVVwd4v1AMUkUrXV
RPEyAMznWXhWrt7pxGl0TrYpop1D6tko7tuA7tF/EVN3Kev8dp61TdqqR2lEN2ZJz1iFO1E+ZLST
KkqsaqDoQXYXOei260s4XnUz8aAJVPKFHCg8U7dpi95kOJs1WKXwiFbELYkzrxvHYwJ3UOzqRqgv
vPIL85yHNh2Pg/XsUOgQtXlfy9qda8KXjZsBQHbSfxFxv7Xpt8vY8sIWHV/aooVNV2r94iScFNbn
1kIMZlrYbJFp6sG6KIDblFsNwHdZIGNzigP6Oa9GQydkDUtXbGIdPSi6k54NSq6+JxOz0+DJJxE1
HE8VOV4LVpu/EQli75Lqye5L3lS9cw6UwVmpIXwOxdd9d6jFoQr1DZSRdW5Pb0H2aMaQR4SVYbeN
vT6Pn+yqwA1OZ3vN7PxqjiqZTtFdG86Po16TMnWXJNllyr7ZDdI8w1gVROcJAZTPmW817dxlMTV0
d2tYGOqBO+fyRkhwIGgl6wnfELv1amGBWA3SGGxlJfJZG5hx2N42E9BlqkcjStwu7u6o0Upmr00N
4KajAK+cfK0YJMZiqU26hWRIHeW350my8wsRyD638q4F4qVMx5mP3VA+1/BgKlHeJZgDgXWtMr0/
YFEK7W6tjgw82vg+hMxuRC0OfsgufrNJ7ZFknt5eaWXr9UN9p/bzc44hSc2/61F3JX9737Er6wm8
p/pUQrXDP2yvez0FMpuB/kQ5Twioon/T5rfREBBmWIBb8U262J7jRytPtpYau0P06rAWMN7sMtlk
hrWRdfIu5lFdyUxlodVNl94OX52EoUAO6bGiMi6FuRtAp6bFg0CemCOERlxx17BgZFZwF1M0SkFK
zBx66vBtkZn25ruCmbpMxztkip5OahES19QcXTHHWz1brGEpSijW7j5tias0BMMO01Q8GEK2mzR5
b0iomBW13bRTVp2ziNlRhKK1XWhOhDam5CP6sn30baZZJSCikChxu/C3BvLXIKbHwKDld8Z5jBze
bhg9VfmkJRGCAeHFdvA0KM62q9gH5/Vdh11FpPYpi1U3JsAwSPnEyzB6jZvvuVaeMfri86KRq20E
HNpnNWwfCkEaX/gwl+He7A32JOK+g7K2ahwRsCW3enRtxQCxum9xy8T+Ks7GC6ga0pMUMves+uqr
/W0XdUzauxui2NcAg++bMtyGqv40D0woS1V5GDTLA/TjjdDKN1NurqV6H6BTEk2590nUMUHsF5jz
dDMWa4FuQE80+G3GluhwhmCSYNp8X9jp62SyeChKQ99bBxmYqx619Hij1mLdm8AMZIN8LUIoX1fO
jewv2RzeM7t3s0UIj6yhnb9bg34Yhskry1enwk6Yj69GpR17qV5stAuNdaNi7thUCKmr+ItDLjJn
Ktr0JLtiZrqbp+YSMeBRYb/Fg3RzXYbbuKndMg892IU4H830bEfytbMH3j94C0jwywNAdjJux3MY
gfElX+G+basGmJ28qkV2Mwts+zHwcYPNUn91qs+R+TLX+Wowhu2AQrkAVTsF40FJo3sDhV3JxzEY
+F4b8ikryCcVrGIIVFQQ32szkpbyxNTzgpjeNYsMDkPM4gXah4L0po08Q/8yOa8B9AYl8k+syLaq
yX7ack6YPHfxaF5zZpfGrJzQFBzKUSAmTjdSGU82C5cZYFSBYESSlWwlk0t/u45a+IZxeZBV50X1
tBlnf921075QueXi+ZL01s4MLDL71OAU98nO9geeBlQvy/QanTVMbu7GQhzUWh6EjTQ9snhWycM/
uBhjYw6bThKmIgg++R9JKpamsjn40Hb9+fh/F2OW80lTgTvQcMnfkKH8FkUVfLu/RLaMyH5WZPwi
WjUwRMtYDbDRL9Mz9GjodnV2yYvW1vg7FZm+/Ekf266PT33xXv5ak4008Xg+xmEHaaI/tQZwT6no
b1NAMqcZVZfa7G/Kuj5EisPILNzWgLQyPQDx1sIvuXapc8pL7bPBKFnRxm8i1N8GpX8ptGxfNtEh
m2ChJZHYT7XzDvuNyRdXqR+LGy2Q5wEnwJAHjyXJoS06nKRlSK3o1wDQs0iLNwzVJw1URamgIrOI
qYR0qecKbuK6WI0qijLLyM/9wMSeQ0KLy1PdEuxt/8AF0NeQv7KuLcnSxQ7FkcCRFmVPktwOCEbr
0b5GDvvSyRq+gpO71bB5EByPG+aLM4LhIJhbFel2sjosMXN9dXq82o2KjlZcDTO9b4xvRvcsBRGc
kX5qffwCEY46A5hNl2zbuVmzOdvGRXER9HNJkexxCp4dggACEiWUQH+pmvcIFRLqnNTHuzGZcueP
0aqFKxOJz1rQfMYmAc+5OfoMfiKfyigJtm2r74aGyaEYPAJuiSYmQ41tpiqwddfyqNr9JUmlq6Am
JG/FecnVzNPE97Ywr2mhHcMkfUh88KOa1C70qYRQ1J5IfHsz1hNlrRURs9KxJRme/bF8SCd+alpJ
FAW+pGhuDqlwjpaIXkpnmY5mX83WeW/81jW7+tpiEFV91U3Semu0jOeSgcf4G6GdEfh+rxRlp/jK
VmXj3KYdvHk41UO14EDviUXcYGaxYgA6glWQS+oCvBH5JWl0/qesH7vCOVuIp3JiQdd2yD7fBOFS
94SjIzDL8KsXlIvhjFAyeCjm5NplmFccHUWOhdWAGWRI75tgoKxCZV8I56CBCsInqifgDWtOVO1r
3WvmillgCDefZGcEyO7cFm+xM53QVmYcsGi5ZkE4Igiax3wEMdMwKY4t6xBmrWvV2cVUy2QVTDnx
vA6OH3xkIjfuWem8lkV8mu3pwWAcudKH8LYriQnj8dpKC+LnyrByFHzTuRjtk6j4OlQKIBfY//W9
2iId6GYXBeVbiXM8KO9Tg9Fk1wUvcal8nWySggxxLX3UeIpDfdwquGPFnICGHLgYp/BbtmyVBLTX
oXYbuL8OaAmlz3Z+fzLL4Qj+8GyXplhlqmJuwmF2LYvyAL2f0uAgKgYIVhXMBpUc6QwJJEMm5How
7EsnWsthIWBCR6H+LF6SPr8rUPCV8ZCt+tlZmxqWH4aUZiRvfEPej9QB2JR4d+baBXByKgabQCLW
UrP5PJFQLDgdSQcSfJLm1zml5RrM9DXWze0QW18c0Z/NObr3g5rs1qxeA3r6Fs2QPJTgURtYDpaG
8x45XztQx/OsrPqR+sOygGGOu4TCrwlMtyph6GbGtx5+IrLY5jRPzLQdvu2zBqKI6F2rBaOcp+21
G6v9YMVn9OPQzuuOPaUgXlqZwreo7x4DczpZvXYeG/WfrRqwmVzarOglURuLZ+O/WVXI4PztEjXM
3x//y0QDLoCKZvvfkT+/rqBQ8qLaZkTu/JsF9/MSxaCCfuqvB324RFVtkXpruGZREPw9Ao7Gxuq3
S/S3p74IC36dXY66riucgzsxYzBdlb5ivui+uPQ5cZ7TW8Y5AIaVWYcg+nNJd2UzL6s7RXnNRc0Y
MQ7JxUvu6y4ANWKaZ30ad06bbiX89yTztyZGhq5hIFiXj13Y46pIjrIfNsDs3IhOrJAcSn62r4B1
EZkQskvXYa4FpwJfn6RCRVF+K5yvBmg3hIHrYppPU/VuKuUmV+3ToPbHCNYzn/9tT5yyGRVHI9J2
HaIaJ3iXUEVwr32NbHWntamnEfQ3hVO7luQ957VNKOB1rHdW8NREJXDvy5y1G02iMogzExnExF67
eLOb7MXqxX05ESPYG49NZ9KFY7fUvyk5FJmK3KJqYYkjRDU7d0bGvlLLG0BA7L8JJsLZG2jBZVZP
meFvHf1LySYO1epCijNpoL6grfzeD/PKHKuTErD7FuEu5g+ZGDjYCR1CkBP+UNiPCaV/JIutZfES
kFL4JlHl3Cv98Mb0fBMkpjcb2YE1FiVF7+nZnQZOxMh6D1PaCifvWa0UkHufG03ZhewM9a7axX4A
mSy5s+no43iuydR1XgHTqvCPkqi+sLnyLM7IwUn9ld52DyGBF07HC1TaNYHZDJXRiw/JhtPIFeXw
0BvJXRUlmacYzRJI/y0zkR5gASz8Bw0Wr4YZVgTiVowZ9JsCmba1AGqybiT0XecKNTexVNY5Lapc
tmdJzEflsx/aD2ymaCKeButBz9KTzsst/bsauXqUzd4EmgGC7NqhJdZS1nF5drXJw4BTxKBJP42O
cZsk+k4E+KWnc6pwIhNiZCgKYXIOVy8p5Qhuk8HZVq1+xTI1AHzQbGWbvoUnJwbQjTDbHzJ0g8G6
sQ03SCjZ9Jz/KPK1pUxuTzwKmFAXTJM7heyvzPnoNOjx4sxD4u+ZUMuHSvs8pNi8ejQWgXOo8+kr
bGqMtOn6H9zHwAHQ8b+wrmdrg9f2vx7BFque34/gPx7/1xGsfuLE1CShTBzuTFd/gQGon1BhEe0o
VPPf+/z/38fIT8TK8ovsHhz4rr9GH8hPi1RBQ3EjjH9lyP4dx6D55xH84an/gAX8cgQD9cv8MEt1
UgqKay+Q50tiOkDVpcHRnElSGsa1gJdthc9qmh6coT2MkKDgAxVB7frEN6sw/QfMpoltsPeZL0U4
rNouPo+xdSSBgGmbTsxB53uEErqzGXnkIJ4b6a/bicFZbO7LuoHkDOgesNkcDk8qm1sjDDaJAaFJ
bz8b4bxr4nqDvh3TN1j9Mdg31bATnXYK+wL/c+IxXCS5Iayeula50/SQeGsfbVZPWIP1CB4KI1DD
+UiPFrmaGNH8aDs4b2czzu7TVn+r8+SCaf6iUgb2xnhkEo5+C1uNKB70sE8ZEvPBQSrZQCbVegut
mFl3m0yxLvBDEZoRMjem6XG0x23ZVhvh+NtCRymRpzfj5J8cq9tgRt6WdpTh03Gew7h4Myb7ybf1
XaVW2yGLDtE47xfL85yVT3Jiay80D/ve5yjxnwqtvrEx1SXY/Kb21owY/hikYQdat4adduOQV6T1
1XmeUakjIK4pWeO7MUHyyVMzFJyZNhhRkoZwfOB23zAdW9HqeCDQ4IxEketI/yrr9FQ7+mZxRRb9
fS6Tlz5HgZWNW941L5DOM0Atl4Q78qzCl7itXqw6ue17FojQXBKLJTYkUdvUjprymIulBmdlBWzx
n3y4SBtwLj44XAU2rJH/erjYrIx/P1z+ePxfh4v2iZ0K+vhl9b2EPf5yuOifGIFo0Kj/lTT9MZ2N
hbaAYehYCEcZk/w6JFFholjwfAE8LYXh3xmS0Pf+Ud99fOrLEOWXw2WskbGoFgHQc5GizykWWFPV
Onteyy6aoo2T15e6ibcVF28+WO5UsQbo8elSgcKPm29UzpWe4DW7uEvN+SGIo2NhZuZKCWyPExJ0
B49q0GtY4+hWKOJTiW5Cx5vleE4b4A1+VzHuKCyNpfYa0cdO6Xjb+vkh6902ADSbnGsWB/5YH1Ww
HdoZaTcyZ09AiuoXRF4+7JnoOusqd64tzAMKHi+Z0gdN6TZxUrxQLWP4ixC9E0JF2rul0lUJTPxx
yqDUSA8xGQIFzdEk1E1tVqcaqbhqNR5hLndzTzYcomsLlp9pw19bsMJmsUuT+UYZ/XBrj+Pkpk7B
k80eJ4IC2mZ2jaLZ+6rcVVp4mabAtYduPS6K0gSARkjdMmWDF6XHgXV+MkNemu+qfI2SBb8cCHqz
v8YYgKij9okVYsRFLNnZpzDoGMMzRonGcgcoYZc44zbrdTfuVDYUtXPlzEZdycDH8fc2as8M2Xll
K2hi3pXwHSt5ZLLGKMNVjdx1ZK3Rt/ZDP/h7p8d+Zzi3/sRin0luRX6MQw7wiHG6md+zNHULFGZy
crYOl0pgkOc3j28KqLmILUahafeZnt8pc/VS9tmpSHA5K+kWtOM2DIbzWEgEtMZmdIh4aMv9GOAK
80uvjlAXO/4T0qn1YLI7tc3nDEbraE9f9FLxUpN/hi+xiTg3AS8YHLIUuTIJnwZLgWomr1sDOjmQ
OLEU1QoEiRQVcUm1bTN086m+Z6rwNvtSLzW58TjkzYtGJlpdaWdbIf8M2FMyH6KlmhdLXT9R4A/K
uaXcZzPixDt9uhY0AiYNwdRp7VosWeC0CiEtgx2MXyUhEn7w3tNQmDQWkgZjoNGIin4r6fqNgIBv
R0IZDDeW+RI483FUMvgbkIbRkaZxexvZ+Smnm+noagi7yzTgzY4PW3DiG+evczog4kEBBluuSWdk
0SFpxOooY/DcsdUQfUQijM9bhl2bzsrKUFXTaVVLy2XQe6lLE5bRjfnK60BvJtJhDRmAHkfdRPRu
yyzHj98w83tzrF7+4dfAD9wUoSyc1//rGliUnx9m5RSPaJBovP//439eA2SUq8y2/wTdomngCvgZ
oUX597PN5xpYvNuCVR8aho/XAOUqGZ5omrS/bdD+D6Dbj0/9N/2C7A27jbqINl+3c/R+bfS1VAMU
iIVoR0+2I/YVJNv6gPd2KO/m8Ws3h3eW1m1DE4RrLOtdXahrDZLfUCCGZps84Fj8ngLNVqbsIbJi
aCtiI4rkkMzJS1wnzNtEpO8nYZ9akbtFqnHyOc69NNrD1MSeGVdo5zjnzeFRVZKTMZAtKIeHpJ5d
kzlkB0VlyMSqFjlxH5b1JkeYl3p5kbSyncl8Lb/xc9OToFBjVENcOI96XboNUPjcF4dmET6k8xaf
LvJUuVZhRcHeGNcs9tYRvTmFwooZ2LovrrGhMO0YV771prHD0vtg08JbaFJllxdPWv/qW/q6Msmg
LBkzq5wa0fgA9vZe7xgpDtnJMeNdyAHY2Z1rVedEZ+Gc+5emaS693GSddR/KvQgtNlhQxnsfnejd
QNpXnyVeh3FrgH+VEbpLcKqvx89d7W/SqPoKy+OqwvWcEu1cd7xR2XMb32ozdaBRMBuu60eqkock
QK8JJWwwtXXRJcwUKnFV1Qzhbb0Jaus72I6NXqnYxfRLOuNyzXc4i3BXVeFmLMVNlJorI6nWWQHe
FxVVkY40FeU+q+TRBKHUj3iUIDVWvXoncHZNNue97F2LlWk9dyctqBiiEA/ZwSjjRuVj8bmXYl1C
fa2S9ExRC6f12A4aZ/c1ZIKfSO5gVbhOkzMRORH8tYwPtmF6XoC+aGTXjvbU5aCdOAG1L1NJwE3t
FJ/NjoTlbxky1TAFy8rDokT3SoJW2Y6/AH0h5rFSCIg9zq1/A9j9MAXdWeKDCDX0MklJ5KzzlsIc
a4VxZy/rjrrfNpW+yxsmwvmsbgtJVy8NyvZJW4+O8lCKVxhcIBz729wYuY54seopr6PbzOELMo+n
pAYRLfRNh7st1Vq3bc8yj3aiMDZLBowUxLgb38cx346Rj5viS9JRhyk1nUr2WDMGXIlUd9UZFpxB
8mVhHVNhuvpwW1XdJjDYAkmZ0X01Ol4D/RpRYUQzL1UYmC90ZkGsx3Md3kmOXE1iQ64QIRPJDLbd
NB/CrOOtWuoYcmXQilPaJJQ4E6WOQcmjz6gTKIHyCVDBUhJRGlWUSHzeTyMl0+AsUy/VzSil7KWm
iimuJO9QW2W7IUhwtURbwBi8E8WL77Sw5eKHvMq8EsPFlFrXyTcw/hkk9FAKNeldHu9L55REzEmu
gpLPofRbtCNjcu4oCJFQmm12mECfxJSLsnidweYkBcpI40upc1JRWiraS0KhWVJwci64TRO6Rl9Z
/AzRZevSy3/UqNGSWjk/WMVdXPqrmVK2oaSNl9q2pMidJJt+yWeMASc1MJULcQcEEgzmbnKs/YBA
5R+t8/sh8ZNEURJHry7G3/86Ff+Tz/jH439elzoQaUfCaVL519L//KX10z4xb5GGsSgLNXS1H69L
xjSCfBsV4eGHkYz5CcefoWGM1hnN/F2eiVyuw4+K3g9P3fntugysUZ/nILJ3IePMtC3hcXwXE10E
V5GAXeqQPpv6j2FfeQXQ8SgIHlUctmmsu12tMg7U1sRwrSdSL4C3HweMsRM8MKvdkDHvEr94IL7k
YbkRmfVfSpIsJmQ4QePcRNG8LUcyWU1cByHlvvSdvZGhp9DqTQ/kI9HLY9qoR0E0lLTuq5Gppw/6
SWHM40c29bFFPrM+72pcoZrTbNQZzbGvrwoneg9Bn5gkEY5g08YJ8u5I7NVEzFooi11px98rs2/A
ChiYRPq7LmkfKzU86wrnNMaKgIgRHXqiSCuXxmI9j4yYomzXdWCLxuzRyVOXRSzfMeBSgEn8eD6A
Cl8PI0AoxHZJ9z5FksNxN02GOyMR7qv8diIuJFOefetB0BtlxcLNPmj+gD4FJnkvtvh3kPmIo91H
S7+Hqg1TRt1wSaGWQdBfFe23kgjuYuROruRu7qat2cxnnAQoG/ubYWKiNMT116CaDmY1bGX05NSv
Rg59WP1sKh0c/upUtU9N9t2GCUlhtFKr70vgcqBv0AJX4zen8epq+Tgoe2u6LbUXicR6lHd9B1tw
Cd30i1XtkJOcIMWzRHw2BHIeBl59UGwzFWB711+UNN9oDIsKUVCVyDsRALEj1xLU7GA191rDYD/9
Xij7JMvfdR2foP7Zp0PwyVJuO1JOsJZL1b+z7H0k440ZIo/bL37JtiIsJ2LQNOnGQSwyMLTZq7Rp
vUE33SRUXBUPe00+QMTxODfJWdjwNcVzCX9xTu5jiRGbSJq4QXQNqa9bNFULZ1zZdOjBDHMn9Xpj
j/XGFNOuKdSjOo6enT34Te+xjFyRPoZo8P9xd2a7jVtb130iBuyb/5KkGqqxZMu2ZN8Q7op93/Pp
/8Gcr06qKkEOchskCJAqy5Ioce+115pzzH3OobwZ8Hk8RiDeq+iV0aIdBZuKsJWusNxuupot6L/u
VTaku1mtNoN0gXXozArqdeq0cv70ox7TSOQGMB47AU9M3z1ywzBEejJkL4XLImj0tEwGIolw7AFn
lCr8zAJ3TCXj53lZzrGB+S77WzUf7qew2BT+kaQ8e9ZEDltALf0HAnT45ajndOuAT77nIxFcrSL0
OJ+3fpiuciYToLvWJkLVAi5KIMRbtTsm9c5AnjQFgicNWMT79MBeS1DsTWKrEOaJz3WyxaI+lIbs
SH616Vv9NpbwAHID1GVhOoCe7HTwuS3PUQUxpopgyu8DDC5SZq4DsCOjhlIRyrIofiwDnSQAliSz
61aTXSKcUHU6OJBdpQD1XiK41qy70lCQZDLdynpExB8Ja8mKNnWJvgOFRj7e+4x4oN6ulKnjj8x1
MSGD7TjRxuV5jC+JxTfED06iwmCtXQ9SczIh58tQEcMp3pFe8B7B6rai2raIcZ0R/2t1u0Kxwvh6
eCQB41QKIUk0OtIHliMZTUnsFguPNhbJ/TvJvidLXz5a0dkQVnORU+MANDIPXUPs4EQrKsGLtuQd
ivOwtRpcWGXh9XW7/jefVgF3EWLHOZW99/dE5L/bftlKfz2t/unx37dfiQEGWysjkf+E2XHO/b79
SpDGaElyGv19urz0M7+fVpmIEE2NjxLix2LU5K++G2qYiGCloVvJRJrBtfHPcGILpP6X7ffnl84z
/di0XOpFScwMYhHNPOM8VQ7AaOpvplEeSvG9MrUvOSEoYy4Rw/dv4bAR6I8Vw8MYPYEA30nDfY7a
KVeK7SDoh4Fc8gn/dkdsx6RdchwrVSGta3zbwsRNqRvMAwg8FpFBG2NIf7FdRWpIHFVhOALc1om0
SjkmClhZSF4m8+dvDcqMru7dmmExJ1VOnTknvXgJDab7EsNICuMHBHQ0Jlt691AZMyGx52A6Bfja
C0aEmskEmIhRdn313jewx9CusdrPItW8UPqYCzIpxW4bFpGn6JVjmC+WfBZlYRVDhcDCNhYxUPbQ
Sdp2PQXSvqzUx9n4DNmMUraz0EATu9C+clJofEcc5IdYivZD/sFJhBSxcm2orVuZpTt17V2gKV5Z
irvOss5RbCHOom85PiWkQ2kEm1RJY8tAVVihPK221nKdeIZ0HdXQjYppZ9bPoQk/qWofKZsIktZd
UQnIT71EDEEyc1pNVN6m6jNbfRHk15JMsrK6kECK+Au8QPMSVOUhYxqSmiBJymGDsu5dRMmsGARU
55T5Ktii+CpaxSmkNGNOuwRZAZ4032v2v1B91Lg/VkMMnTqYjxEUfQQ/pDJHL1no24IuPovDeK+B
c5YnarYyOmHrrx3D900guyJPq8cxq7SZlj7dhRbEewDK4zhlCm8v32CEx2jQV8s0ygv9Y6AhqCIH
q0bW14wfcjcTrEY4rAQ2IVky3ciHlYzzUGK7qud3swHYDy230uCnSBOJPKqjKw3UDs5tYb3ROJ3U
9FkKI3OzilHTcEhGluqs3snZttE56aEIYNRe18ZOKzMKkVfysg9qdN/0iiOg21eBPQkcgISQn1KM
XRMIHCAVVL03TJR98VQiQux18gLoqeTDeKzA9Ediay9ncwFSROS/ZG278aF+yxzKEsqJWiRJAVst
oUfbrlVWLWCYtJ9AHzd2xrg8ZhzfUsQ2BZZgfAWaL+uYTborUQmY348o1+VdPaVUyKjRNPZdY94i
lF/3YXCU4WP77chpUaDndG2jW4dabm4My5V6orv9qrGwE9AYnf19NDCWUJDSG+ZObHCrTYRH3Y16
+C0pOWbfy8FBn17DGFrv7MqtSSMmfhzUT918bAbyBgT1oPrvjXyN4VNHhM5pek1IgeEqRCKbWPoz
ppkIDlZCJnoCYG6z4QdycM6shfgqCi/w031SWS+tpR7ICURJKozL+tSROZG4epqJTpujbehVY99X
iypfDE//7t1rAUKyjcg68+3/0WvFM/rn3euXx/+xe8lIqv4zr19EwX9sXcQJIB0wODP9Lj3+aesy
UAuj8YLGgtbq560LOIsqkkD2e5/1H1n6McH9xdb14+tevKI/zNvMvADyaBDchelILS9m6mr28Abm
J4nuAwP2BPoQL4t3FfzY8VCm7z12HPM65XtOJ3aE5sS/smCya0CeVd+w4avikUVGp64U4jPrtUTQ
UnSu0luIZUHcJONJE4gkms9i/lnFOwTNx/gw7YxTS/lVOWQ/JvKuJ244se4GqFGcJavis81P2Vtk
3sTgUVuCDzWqWIIFaO/YY3dvRavpQdgrlwA01RIeyUDrG6QkfT6SS29QTILeRLYsMuSyzWPy3OP1
4s0d+5t+VC5IpQCc649ztxJfjdDudsJazvZB/tnxU5hsFGeS7oWAxCynyzYZpeDHfEv1D3g0YvOO
Lolr0X9MqWs+FSt4uPXHzHOSXl3bSrPL8UFN8ABs/0nGAe8ARpGP8tEHRXAfPWOvT4g1F47d7FA2
t7Lbk+I1rfhzUpII2NKp0J/V8n3AudoAt7fjx3l2S+lRGQj0vgrd2qRBh947AaX/pSarRF7X6hrn
kryQ8Hb9DE9/TWx4HZ26/KHd1UxDkx3beWTYBWZRnP/nKfFAR/mbPrhjn2nmHbB+cXhg3W9pHxBU
EzhQlNl13ttoLctrv1hHEEN04OXF1pI96VVhySMFoXvqHjQmfL6dP0rzMzA+caVBhg8kN78Zh2JL
1g4RMdfiOr6Id+Np2nBhQk/e+IAw7eGbdOtSu25AGjh9uFyNkR6sua3Lk9DhsGE2OVTExr32mWNw
tuYL88HjhEt+yFgdpzsfps8lem5v6rFepzfps4aeADMH0tRAtNUrwvoe4qONsrR9Ca7+l0oHNrRb
xU6uAn40zsO8EetguNW2c+8aT9iJB33LieGp/prekwuUiAdTdArOT4fxBQK84hleeVTfzdbuOZ5x
mFLH4t7X/Mwhb5v6zNqwN47+MZQZjDnRQ3Yn3NJP37xZ81XKnPrRuqnAqUnBdOk6IEHrLY8vg3a3
/KN/Ti81MXIv6JeRppNNPy6dczt9j1vb/MRYiDBafSFN/sqH0TYOma6SyazPrq/B15K5MY0bS/Gi
I9mXnulajrUiqtTRVsoReDdVHmLBp/HeepsflqiGTw7EhkFs2io4lu3Zly+VtI+JDzg/BjvlfUky
HY6Q2eZ9eEm+gsHrryQu7ONT96Qnd23iKHttm211njB5MuNNcB89EY/3MN9pR/3UfgvfOGYxP7Ve
Ay84CG/+wfwUlhB3m6/fgak3bWJO6Gj7CgTuMCW45QSa8a+jZjc3UbJBe0fthr+fS+LA8P05leIY
22Q/gLC0Vb6B98a22ozvAT/C0XPTPXFvaO/mtMtPpu50x44U3112317MxK2cfnbTdbYSV/M6uDMu
2kXd9O60klfNBp3NJl5n5mreKjhpmStEK/rPW+mKd++CaB3jGeYowkJC7r6v5GsESOnNJRaOEMkP
BFIolf6j7oWAQ6ad3x2JqSNR6UHuj+Eyvi7WygbUQwxi/AuduUgukH+sEe4JR8MnlB72FNkBgaNS
a0nhnYYmcE2iglp8SYYXR2d9XDUCkwRPZNFp+/NMaeyTPOLozrDpNtIW9kmtH3ucgV3nJq+knG6N
rXIgYc4F22fzRp3WrV1xs9wtjGHtI1/DXe0RdnUgDokSzT4a9u1WuyQCIZi1CbZwmxWzbWCrBFBI
N+vUrJqVeSQm0T/GHmTX57hxEz6sis53SNPpMSE5ZWCKM5HBm8rkuT0UyKxgvVOUoZenPi5YlmX+
Fl04Dv2OunK0LQ0oQI+5Mx9//7Me0pSCMFzcLz+x/J8gUPrym8b+I9RRjq/rlpKWMpFmEB/KiAeU
aowbNe47vJ8Qi8f10Lz0JJdo+cfUXRgMFn7qSMV7Uu30wm3QuZppZadsDlG1AhKfAcqtk9Lt1TtN
sCO0ppqny+9J6fX6HTQscv80OWZW5/aIaul+qiu13o7ZDIHgOJgeobuFdA7mqzxd/ZrM4RxPL7dk
6siBC1SvTl0l3zXdo6Bsio/mRt6s3D1W0Yc+945vUXVGHwpUL7hma7A6Ko4KkE4q3ae8oenC9xpC
M95cfzsiS82xRXMyaztAryB0gbmarG6Zf6JJWzOvYGGN7gt3VEGh1Pgf1qkIhQ+ijckyUHI1g47U
D5yXhfKmBSsAsuynkX+nsw1kxaoS7nzg6RZfZnlDlnbtJtkVhZ3GutaiDtmRcFjF23kJjbobv0b9
KmQsZv1BzG90aGj5xCa1/8G/5vV5aLb4ZAUNlw9zXP7NOVXscxrGsqO+G52Ll2SKieoKvllh7Yzm
Ctl0wNIsAJqVFgPj1c2BKs63Efo2Ehxu8jFLbC24BINux9x6lcTOSc4kSZTVjvHjAB8bQDPHWEjz
0DSDXQh0BVlKJPAJk5YR5+/ka/NzhGppd1zdhj2nym80ZSGgZXhGDa+i+tDMQ53SFtogZVFmbLoi
tC1mvOgmyEf2xOxWTZ8KZsGeELBGXyE0hKFppvdTFzrqcCbSl6dortpLyKi43vzLy25TMwBWKJAE
1P8xs9H/LHEw0bL99Pgfym4ALVDkydGWsSZQ2f5QeS8hH6omoWqDx/JT4S2SnmlKuv4ds/VDz0gn
iYPu1n/0tf+o8KZJ9VeF9x+vXPsFQV/GUyj1YmtucUEtYL4M1B/K0Dp7Rp8tgJBSdmCJSpqv6mrY
WNce/AEyzNFmvxhYildMt9kX7OwIR/nKOp+fpGuzgSN38p8575bnMtxAlBKuBP9Nr4bqLODTmAwO
SsiVdlBcyX4kqTw/QSTBlDyh+OYESZwmJfRN39DgeAOdTFTEZBs3uuDxIwmaO3mXekt9RSXcWvb4
oZy0U/Ot+Xakep9vxXNwJ31YF+NivrY38vCEfp9pe1ifSO/rD2FfbIUDHtrtsA135SbcJWsQgvwz
bIldvKPL5BVbcrCoCpWLeN/fkmfpw7wnBQddXc/qZaeeuNPv/aN5bG/9TTuJu3Et75I37YOCUbrV
B+WDFs1O3aj3hI/eiAxdKnGU8oPL/DaKEbC56r118Y/CJbhL7pZarDzjiCgeyjMogvIxf3yVvxVv
Pdk8/NaYlJOTMlCz2/qDcFA8ycv2whqvxcp8SI/ZxUhcQrzqr6BxLJ3lz/mkucGWZT2bzXaeaac4
/BdJE/ZyoXN78svNlTHsSpVBB0OIFcYTJ5DJ/qOytemAjWxIKVfdib4t7TmGDZ9Jfk4o1Vtb61fT
O+P18W7yShk6w0pt8ZuDzLKLE8Fppi1AfTjISeuKmr0cbKaH/qUqlrMb+YKRtBIzD1wPkmZ21vID
0dkx9fSdv+tPqfbUnsQjiAWvPvhH7TLdTw9Vtw7e9af8plyUExWsthJOhN3vKKX33XCQj0B3thpR
6ev40O2KLT0Yaa+dhUemDtJ5PkufzKOiq3IOIejaMU1N+pxfCaJkmmej3Vc2mFsX5/kGINh0z1K7
rfbVNYnW5oPwqJ3Nu/DLepn2WenmG8ixK6p5zcMTrtqobex4I6y7fCffNVvQ/yfhjN08mQ9wKFYm
QmenvwQWUWHVAS5k7a8V+D+SjesRPcLwZbFqI2VJ182IUAiS2yFIMwYIoe0n5066JekdIHrshoLk
BOGlLV1SeyUGqRAkYCZwJpLXSUf+ynIKikkvgyYfMBlY9eVuvoJYmFsgb4eyZ0h/38uJO1aruGQs
4yKQpxCVv4R3+Sn+4EB3Kzs7/JBEV+aaMIjRtpjlEFvDCVou0oquUkl8J8/HeCxxSRzWj2r02WdH
Wb2US4Q2lAEUQQg6VxH1JMw39qsvMd6DnS54v5fotXlKT+XpMdI+MpRDarASp7u611bAf7lGlEHU
JcIx8vpdcMhuuu416kdanC2cKU128hFQ0j5ObwF6nti1SswkZ4NDPigAtSL7xiteqKti/EvNKhiv
UfES8GYmf1f018FAOfXej4d6IpHKq2cPeFyh2KYM22EbvFCAMOctLwMD0+3QuPFWOj69PVlflnAJ
Ze4A+d6i0TiROWoymM7cgrfnB7GDeYjLcx3iZ4QnlHhrqT4IXxg4ES06Zf00jOc+IHSiJHJhz3Sw
Gvf9vL1KzYGPLIydKnaZMskd+g7oS/eqdZzMUzscMvM8ciMo2za5D9m2g2/E19D3TNRLLEI2gTsD
y5CoYv1BWSZvyFzi0/iV0KaOk+ccCL8crQUiBhr/xTBXGqcCkzQR8TY0zjwcZ2ocMZqc4bJ7qtbp
qt7p+8SlA+3km/pIu/UVPSoviehT9VH0pE2/G3dsAutkOx/GR2udr40rPjU+0aRcpxbTzy/Nd/ki
wGgpfQcVLMHOcFocEwHX2lxD5iKVzZdd4gNJCHQ4HNqhLdqT/Q1E4xZ43Dne4gFqzs15vOvv2/vx
lUlpccZfkVvPwrjLSnKObj1NUwNIb0N7ZC1Gqzn9d9cugOPAGCwSj2Xy9fd6E13mB36WZ9Ld+/nx
32sX8TcEn6oB/VGiFPlJbyL9hvycpuB/O4o/Fy/L9I1qSifLTKHi+aN4UUxT1vCMGsCSF/L9P7EA
/UXtgpxlEYDSuIRL98u8C/4LwbFSZWzFXiVF0XL8khuDwYsy9L2LwoNYXNUd9NnryGaI6Z677ZC4
3LnHqewuVpDcx1pwh5PnP/PSj/H/BV/FXxCppGXe9+so7seLujgjfuxnkns8q2Iqo6qYoR6LIWHN
OS7tJ836pqXRJgi7j8Do9l2opUTc3qla6VbF0m4xYf5oKyutd4kxrGvMislcwZmHGFzrjpYjEE+t
1RSWq5phSSqAPK5kAsSufom8rjlFATCXCXC8gF7ar0LpTboVXyT6DY9BXUtnAxXhWh3b7oQg8U0E
HUk8xuI56Oa9jxIuTF3fSM9pLXhmfhm0M0bXBW36DpDhVCSs4xDn7JlyAmRmblaE3Gs7gyytvO4f
yYYk+BdHRB8+plDrZwzgfY6OUSK1U/1mIGHRMshAxYAOhzNVTIkiD7vYFx7Spe1AZ1aD7DSu9JJY
Y/SmcpuvSCDTitiLVfk5bYlkn8yPVH3twgyYTbvX45RDD51EVXo2wqMevRJxINk9LzAfn6yB1sss
pLRHo40ksbv5kde2mAwamk5VXbmloNJCJnZuSKlFtIuONpZA5BrrrZYw1lD2gs56KG2HLnb8MV9Z
vrofJHG0tZgcyYm2rmltyQAK7EGmcB0t1JI1z3/RYlij4puqfygxjQCMCwlgiziY7kyUkGLiP7YJ
V7GPnG6sQePLTg5KUI8frbYEyfxVNPQ6Bf9NwwaC6Gun1/xCefpouejpKPO2wxjhX+EGY3GxBtip
MVV8qL35/iNQABZ4NAR9f7KwkDRGBagr+yrop8WN8tnG8pE00GtYv2Wsrc0wn3ocrDq7DUOr85Kf
aRX5tvL9+9j3Q9vqxXVmsLGHWcjdRm/SKlZ+TGrc3Fb/YrHBsuqKmJVMvEy6xMr292svk+uf196/
ePz/rb2G8dtiVLdYd01L/X2p/H5u5K/QvlvISKAwW9biZf+v2ABEpymJGDAhyVhEPbLufF971d8Q
0+uIIv5xWiOxj78sb7++7l+WN2mAkh7PRrY1tNzDZUG2l5VBveVE+9BoJ6UNAR9ZkCanDw6zjmDO
mzHq7kaLZthkPLQxYJES3XSgOmLKaCEwoaG95fq8xUW4jUsR2tlM3ojphP2tBBeVjCO9+4iO+1cF
C90qPS2CjFSP/S435S+cUIeGQ1YDHiQFfuyXn2xMO78YLpiwPLgxYEGhngPe0/PPxasSVFCeM/pJ
hlRQivcATsA4xyZaX9WpI1zKcSaHe6WTxnsxLo8Q1rY+iGajVD4Q66z0aLxD5/5G2uCBuXFg8yqD
DeqmwemU3LqFXcoctzshG/okkGo6mgUBIFNjnbOa0BCMWTMP6VbWqLqtgTcHyMoqqmkE4bPcjfV4
0UvpKgjAR6PA2IZps1IiupUKHbWpIY7SlyNGPJy0RUI3LLlwRkGr3KhCUkmq+qwV/WZAnVjoNHna
lCYW3oEiDsF9ltURcgGn+JaDnYQlzA4Vc9w01rNPlGFd1q9Zqk9uNWbuZM7ZPuJoaNIVZfpOT1NW
nhRI2nZado+N3BqcLGNirOUB4GiUMZZPj1Y1APsUjxjNof+ToFJH20yaVgZDjahoDrVUPydRsB1R
1ZEIYwvNBNrMWEm4SJPZ3AuDQlZytA40k1FOfolaeS9WKmSA9I6ULTuIVXfEqVPMxNta+NAUvjbs
A9Z8ywdC4HTtLRDjRwDn37jEXqs2sqt3grWte39pp46wXIRqLSvVi1p0d3LVkY3WkXqTBfWXnKUv
Zlzc0rLcCXJ+8WViBZQ2fQKsxSixdWkoe/I8OH4vHeveIH2aLMuoxoykurUC7iiG15rCBWeyhZao
coIs3xCsIAuILaNRtnZWMlsg/pJDRrSQY8b8JyonBDiKyYpKby4AJY7+39oJdXJN2AfUpD6LPt7m
PFU/rAZYkZ8hnO0nYULADrKsYj7/r27fkfCoisyxF57p0uT6W82Xwjr9awn8y+O/l8DUuRDrdVp4
9O6WlNvvq7Ap/QZAlSpX/3PzTlX5Y9ZmjQr492bi9zVY/w1tGuQSfTHJ60vL7x/Uv/LvVeTPemvk
3n+8b3NZpn+Ymkd5ZKWihHZXUM1jI7C6iVFwjEKD71x4n1Q0klATjfMdOHFbj05jThYr1PR3v7Mc
WYx3ih7YRCWtOuZ/VZRRM0sfrUYcYEi3vHzv1YqwcGYLWr5KracFSFIx4/Yb3YX4igz0saCuqDpm
H6ywzIHjIXSGGg4x83eo9JVBLS53LxoBO1U+ermP426I3hH2BuQFJYiCZhJTci3x0nFed5ZBxNuY
Ez0XX9qhWJcYMoYpo3/dAUoNt7KImU+R1MQd1MgTfFIwMKB3YFiq3F9ZjXCUcuE91Qi5zD8CEw4x
xitTZgAWhW41e1NGDjYTEgNo8iCLa9Dlm5mkNKuy7MoQtz3ldMsbHLHCBPVNDkldwSbiY6ZMtIls
ja/Saj291lxLpLXVErA2UzaO6UUeYq+J0M4m0Yfox4mXTHr+UQ3FU51MTK0Xs02W0TLKECVP9OKt
KXJ8tGiZon6TA4SdxgiIVEJOHsgbgZBYPwWFWkmeqSRHWevI+20erEG4dfq4CUGOQVpeNWinmnzc
loku7Sd4lmdgqbhZWLBiMXCNkleZkxhQkT5e+1+GGC1BUrbaL2SQj4xPJaVTVeLjlNvRBVzsxshy
lRraRhG6dVV7UcZUFxytZrx1WnRHS2MYkcWVBmzo6jhMKLVBofiCeVdVrwMWVW1OSI2k1tVTYz0I
9GJyv2KHC1cpTM4kke/zVFiGkp9VRT+0I4RGL9QDaKm3ZCoPY5utYVO+NHjsugInrIwWGDtcYN6l
47gjRccJBZ22FZaU4LmTVFtEXVj2WIcNjDvtuJ5K+SBX+SZDddbl9W55rTMVuT7njwZ1uBFUzlTj
Wcseg4LhEQ6lfjABQVbYzoadTkJYZIHgpAzwBZrRWQKzqrOOWV49W3nAT4+FF/Vt7wpq+NlaAriW
yTGLZq3F064PaIJHfkx98C1WjA2fhTvMaM8HyW01+roizppsU5kLhNbLZUQJgkye+t3c9bAdZdsK
dLdGLBIjh/t3L+iGDAQADvUiPPpfMijzzzIoNI4/Pf77gi7+ZtLIQOqk/R9q8Y8VnXYHUlzK+L9a
0gFmo+CFYWWJv7Y0eB7LZNtB5Isj9Z8s6Uvd/OuCrioqox8We/JXeFs/LuhqWJRWQQL6NmXo94WK
IjpNvpt//bDf/VV7wmLb+tPz/HB9NJTMPz5P1UdtpZMWu436fo87A6Uj8oywycGFKnCUZLcr0SLh
J10LKM4DPXIUQNg1molkyLxIIO28qB2SDJ26pyuHXqsskLHmuTt36E+HYKMZ6I4YF9dYzEKNzAzI
anHcbzMlAzbMSVbj95bNseD3mKlMLEcP25EQo8S6phODW8SThlDr6IUR34STRjpVpWObjIFIyieL
ODc7RmLQ19Gm0B7bsnDrwTyq46uk8zKnAWwQ54iJc3WW1yuC6pwc5ksuBidDGhAGJU4pVPdsHLcm
xgVqoDVVg8dJajcCgqFBiRENVC0uHgQvk3oY6vitkcz3TImdVEJ2D9G+YogbBPpTZY2bBUjd9s9V
BolmwBOc0/r0MTpNiU55bm0yDZ4vuuWQ8UrS4v0gIklXu4tOE1+mPaXCDWcjuFvcfzmhHohFUU29
JQEsxhQZjYjMVm2V/QhPppMkYvXyRVjANUzdVIg37RgQFcYZRiYu1ijNdT7Pn+Jcb+Nwa4QDLWAv
EbCrTtgiSGmU8tqeQP/Ffk+40uDpItpnUuhzgYEan2YSncOxo0aexLdkcVyNoCOGpVoWtZcS1UBE
k2kwkhdLLU9EptwVkvat8WvgevFL2igv5tjqrhmoSJSKruWYpys0w5q92EhLdrQ7GlAlSKFk1Lni
hnswYGGYSuxZHUO4cjj3kbHxM92T4dkqY79K82QfzW+GiYq1H9p1h8ZPilUnZMioI4BRylvegpXC
1ouWVRPbzInTcpfOBfLhmSwYuvYZWSngxIJaPGoRFlRMG+ZgYsxor70UALII9//uNRd3An5fXPVc
9f9VRP/ayyDOFH//T4//vuZinGDQTQKggQVR+V1H+scMXBdF1lXONvznlyG4TMafRXgqIas4J37q
I0sU0OTd0puG3osw9Z/U0coy5P512cVYKck0Mxnky4z/f1wO8QGqcMYVY1tjZr7NU4kDbn7RhASN
JbZg0s/jkPxuv9+ZVHNDY2IuXhwItR0MUbATOIcqmWGbBoMryGXJ9Nn5jNrajwqplIAluIC4pugM
nU6K/5BH8hryt0P8mRMvZj1VOxFGhaepPVRxevXF7kqmMnF35TYza68RQjer16J+jeVHoyEofHzX
stzLR4OKNrnPivaUkJJZVyd4GV479aty8leNiZ5wVnBiWb3OkjwAeu0PSn5vTZ89LJjGF1dNn9zh
JSXrynejfNqhXN8EuDA0AdaMirSHunkavyURMfKzD9Tgsy9onteURGDZBPlJbMj0aBcdVd3rPuPI
KfkG0RPjWP+JTR5Vja8k3sxwgbOz8GpgQp+IWFZ9xOUpcIBJGO9nQfP8LtxZKIAm6SEUTEKG0LeJ
8y0Ezz0sIdUkxluhTpR8wFuJRU/DoKVmFoKFGKVPj7QmmXaS9KIwlR4YhVYDLQg6tvBhHKOxDroa
vDEuWKWkIbVZ9GKaOTGFeFPKN0tBN4fEFZvW2jS+DWJF3ygh8AkvuhweZAtqSZ1RQJIF1pnJQ42H
r0RGVvo5Ki/NTVPhgsz4mPORMniYCYFovY6sMaNfNVhX5cBYCYBuLK3kNDZtloUu0pVdLeCPKBtP
9/sHkbMnqbM5elryJXP1nMXDSuk0AhOzrTalwAirzUxeVM3ksZuxuA6WDXNjp8ZIkVtH41RBE9GG
xLL1TQi/uv7Y0KWyAuSr1uQoZe6aWuY1GPlbNs26lJ6kSHRF/h9XjBeHzVkyrpOQHFtZvksWkUAE
qvho5N4QnPv51oCYlBF8JYK8E4ExJAUG9AEID5OWsM9hqEF4oLssFG+1ULgihB1No+mR7YusXIn+
dJJR4fns4GPa3IcBTBzOnuz5uS6u8pTCW6LPoYzxIadx+K9ehVEKGcRJU2ti2aa3+7etDJlV8ZdW
xq+P/2MVpltBL1n+L3/vh16GJv8iUvrDvrbkxJAOa4jaEmNNqfhHN4MGMzCuP6Jd/8EqjIXuz6vw
jy9d5539uArPVmrqYW/oW6jJrsxAw8/bbW99RfXH5E+ELVlIJLBQGu8V86a+ELYwSb2CbE8o07sy
4RSLWiZvBXcUSeOIs2bTCnR45/Q4kRIQhNc6Z9Auod+bg6eFPq37EguIYdctKsOheUhMWhnyPO3l
ofHixnDjGhiUr/TvHXp3AuSIkTe+QuQvkapvIqk8GszYtWgmP6E5pzPZUr2ePZGetzO67lUfqhLl
hOj1xleNaZXMF69oaf5Ksxel4iWGSawupk8V9Ubh+LGwpbmxzpXZzZGMxnK+qlijoK86LXJOg7uy
LRuXDoVrtq/WjMe7FG9kxGKhn8hWGSAKEsVstsiuoJ5YsbpWSUjW/E+rqlzD7FeZojlgRPet/FVW
17JQ0EqmeyurzmaVegLqQQXddycVK60O15OEHFbDdBZ8jGbUotTETNj2d6qfg20dvzi6bs2errxg
3QvUk+ogPYXRuGa6ZEc4pStf8xQZuUxHya+CTAl7L2Lz67XJzXvjVZVFHNLRTtAbRxBrF5jCtkJD
avTtgU7+GubleiawIxBQai2orm9K2m9B2uJjFnY5o7xRMYGGojnmQnfpDR/eRq/NYy00Z1MMUfX4
JSmBbmwqnOh13g5YsotSgt/u5hbvP4f/KkOYZdH8H0U01L0JTzbSVAHBsBp8ZhKImmmJBLnKaMTY
iP228gwj34YVw8qyuUZqdB3ERWsP0Tc0tk09sqojr1y6smpPsAhyZqS50NYJVdc3E+VAFB+Nevjo
yS6nVKjMfZ9Eu1r/jEYs2ByphkAXvJDqIqTKGKk2qCgwLHa7iCpkIH82pSpJiQVr55e+JSBRkuvm
uYxGjPeh8bUMaIksRPI9vo/hB9/rsFNOzfQxUNBP+UX6/9ydyXLkxrJt/+WOH2RoA8DgTrLv2bcT
GFlVRN9EoMfXv4W6R1YUj0wyTTU6slOWZCYzM9zDfe+1bRDtOpMNjYSJb+Y4rX0Ltg0TH9uKNk1B
yR167iQwLQPkS0n8NubxdkizzSQxNga4lX3C4IdhYyc4MBiQJfazEfK29BnZuehhPOttCvxNII0V
hkz+25mz2fdixHtGU9JSoL2mXZqTRXomghmCS9zufqjiLVUB76W2lGyTk8ncDMq9SqRL4EZwH084
bfLph54byyaqdh75JYmOA8ep2l0cmvBbkqOGKkinEvuDexcb5s3oydtuNqaRZtkTCDdk0aa1g9uM
Id7Ml6hVt7bC7BBzJR2hyBMt/mS2/os9i5vdbhcJde357xOTtlHGywKNkozQb2MRoiHeKNd87lN/
neYErMwTzv4duOWBxLT3Jh/JBAlXSQoQlEPJsW5aFa4N3D//3vJGbKzvA72YR/XUDeevBztwh/5r
Yfpfj/9PeXOd37gLAEf57yA0/sm3UasIg/uJ7YoZGPZ7eeOfIJB586r1pwyXevt7eXN+497h+S6j
GI5d2qd/csnAwPelvH196V/KW66CLg2cMdl5XnSeBBLKwjxowBcdtm7uUK5GM1795IKQg0oq2SGJ
nXPiiIUUBSOJa0LOgO7jkGYwkDKxSfRoB3Jt7xjxTTc7cYKaMI74EaPoTpnOXu9+BH67Eq6+l8w8
K+7rpQknCr/XkGNOY6voMaupShveK7AUSCpB0C57ncTcASAKrAMXS0kTDOzFrqrKf6EQAsE2l40X
ouc6mUFMGnV1zAt/EdCKm+rQE0k7/wAAW564GSeXCNBnGaAeNsJVD3W/g2AC9GPldt6RnTpKFIJk
ibnJXBTqNpijJNs5FaeovgyBEi+EKKkbhbF1ZFzRbhMaGqjhDH7oHNndrgBL4rFeq7SAxEJtLfT4
bIbpnsDzS4PjL+drKqhqk8fRogHHJY27amvMEN+yMdwOiblyS3+HFGfhTU8RajxPN9afWrI/mbZ9
lQL5XG58po3cbvmE8dH/Y1vjd26sGkOLdojP1yNWopBVZR2/DIiWNNTCDRaLv/6Npv11vsfvpIM0
4R8YFs3b/C363EqNOk7wKPUi7MeEWHWinvM0QtiNgXhwoqI4tIlA1aHa45TFWCVNopIl+EVkvLrj
PMVZQqIdimFPLaWZPJnkrAQDchLLf06HYhX4JHITB+ki0ZG4UaZ0PDn6RxhrJx97NskOI2tfH79i
VxTnVrEb8cLXZs5wMaKMMSDrT6NYjKV/l9Z1ujQz/yYwg43nNRuBlHAwjUvioxbMhwQhynRrEFhX
V/Yy8zFKYENr6Cqyklw/ljgyZKozJucgbPcmCSQhGF8/zLhnji7l17hLp5KxV7gtw2kZ29ra8Aru
+OpA1ukije1tkiT3dAQsuJS4mnRSMiTvVT/rhLt72co7y8/RjmPekQ4EOU/sQMMS+Zwu/PxktNYz
i0nccP0V3OI7x8rPUpE9ImzEwr0rn6JW7FrkOlnoL10DpYRLtfObb3n1IqZvdqUhj6hRQZYNqcHp
xPLppQrdTS69F0+b7kjigzegrUdutgG4/nAsy0Wsq2OnXNJ6k13S1c+BnZGS5u89jZgTFxd51wmA
AsPKH9kk5WSD+tKF9Frw1P21NqSraDIRKeXLaUC0PXIHC1SK9kFH/k2mqhdbG6dBFTVVJFVZl0LW
NEDZjsS4ZzcOtoOd7/Ko4jBBTs0s4rpjvBAGw87ws92QoormgJoncyNopRDcdGXaW6OBApQz+UtI
knOIi9Gr3dAiE3ane1o/PhYorNipj+nKsYtlGePAgVlUutgOrU1l4Q13/bXd5Zwa1TKIPwIozQYa
g8wtSeSu7s3RpjOmUrdsrrrJWPRN8cKG8jFyUCIDLJpXQQS9sFHdMQsCBZPg2Y83hpF/JKyyhsmN
jnGDEy/Wej7AUlc/GMXC3M7q6joeTSaP6SEZsuQMTjtm+GOnV1PNHRt18J0TJIdATnggBS3qeuAk
oOcuv/GBXtSmeLPydDNFRr0ORmefxxa6bIYuPr8svQozbaP5+q4fe2KZOLCEh1VTjJci1a+TzEJW
je+gNGAQSG3cezoUASZq70bVyjX0BMLAS77j/96+gl4LNsssRkUAYBFq/OnEXL01b/+5I1/e8h//
+z+mh63mT67Nf3z8r2uzaQuHNoBJ5H/88b+Gl4hjCeeChs919qc+9ve+gk0/z4mJ59x2oBBjpPh7
XyF+m4edkKp5zj/TTf5JX4Ht50tf8fWlf+krBCmkSdgVVHNzuuNXYpWbrzse5EFuP+7/XYNanO/Y
zLkfddlzRR+cJt8FmhGn8BZliQktN09C014m0lC1oN3pXLuIBN/oFtekrDsprmWJoR8zN1q5SFod
rm1oc3c51ziX+6osrU3W9/u2KTZFJk4VV7+IK2Blm4uQK6E2NG8x8YLob3dd1B1q1AFVZIBKNUl2
4ppFUtOdO4AbzXEPz9uLIVxWRGammI2jQD81vb0WuN8E/Kj0mwMNKnBYjxHLkYA8DtGeiRSq5mDR
R2G1oVfHWv1eGD9ilJndgFx2cC5alEPmMpniPk1SrOO230qXJzHid3TDAgpd1T0bnXEyk2Y5TNe9
3nCxI7Fq0G+zuttXFn8BzVsX9bTnwtsvxyCmpCl81nkePocjU03j2+DXy4RogVGTj30arw3RHCJX
nn0tPFbpVZshm+dMSH0onjYCpodxxOmCGtfsz7Yvlwa3a5niT5+mhZ4NKyJOVpY9rfvmu5m6y1TC
eYNVDRiGJVB4xAxQYIu3x53bItRvEFT1UmLeBhkXhGtW5WffUcs8K1a9Z66VV50AOBKyS/F7DV2C
aap8afMv44SdQetAx6DR7bM1trClsh8LMs2Cojp43MgD9vhjqw62Q3qUWwJOy4ERgO9Is1Mn1Nkq
5T3YNdaJiPPMlnQnwbWrA/mfEUhr9fGhZB6dF4RGBT5KKn8ZliiyRLaNfTA+0NJSYALIQiTTX5AH
6WGiVygwTgwBly8odgSA9qs8wwBtEcJdRGfPJhHUy791UM2ZSRY9yuH8pQpOgGKIyfku0AFEPYMM
fUYYOPyiiQnL84jJPPSfTJycDdf0sKkWfCS2zIyPA7+675m5Y98nQCu3n4LGWqVI5IT/2IJX91X1
QMJDjDXG8bozM2XSTF4yjCv+lG91Ijjjut7FpX8KXeuoRLsPvHLVl+4NkLVTmfVXpuBNJ/JmZsnY
3GCZTWB+na7cwaSxt6z1kBevkhxKJbwDvPPbXkEQ5iJ6iDRrOQw41HvJxDZ9SGlrF9M8hQ/MB4+h
vAxn5UR+NqrvlUBHwOh+Gj5cBvkRsak2g30bFYRk0B8x8B8Y/FuxwRY3vSgWAnSBxPd8N4ubjmVB
4hM0ZzhLfd4i1Bp813JeLLBgyFk0WNolYe1QtOm50627nHVEW01XNOpbK37w5rlJEAB6Y44SzRMV
Qjv5w85TFnStFd9uBi9udvJS9WTOI5l/d/Xifon6gN2TQB32N9Vr1kN8Hfp+efyv6sVFgN0ZP/jn
ho3q8at6IYLgemDqDNLET2fq79WLWzF2Ekf/v6CWn7K336sX/0RlQzvh83ztf6h3MP9s5vvpmc9L
x88XFaVz9gaIXHeRzbKgQF2JeFdb9/lT3GxI92NAR3MXaJKk5QsiJ3C5Ic62neh2Otj3W7JzOUjJ
KzBgThVrAoRoO8mCe/pXf5gcUD5cOg2HXevf+oEcGoYvH6avj//1YZrJRJ6Dutzk4/qZP2v8ZvIb
dQQ7NESztefXiIV+B3U8Ehkx90GzRv73z5L4Tadp4+ew66DJorX5BwsE0/k6YZkbrk+v3P5y09YC
fwh1fXB2BnnpPQNXRx1dvV+6FtGHkltLGD/0jrNB2bwdHbVPzPh21GouckZ23ZWKkcK0m4r0DJr9
rael0FjqFpP5JPFthjrxDYDMCDCITG6eurMR7G21J8Oqb0NELC0XWN9BYhAzTFrjyskPmUNhtkp/
uIgufK8H2KTCK9d1hajatZJNpIhXRFTBxATq6nNA6PrIElQDLmGZd7KGFYmCsq5abqcdehdfw/Ra
E+vL5XRUL42J+tLLcpTkYfsudW0XV1ixq+yH0/3oQ2az6IiNOSdMu0QlxLgMYXjTPg5ia5VqZRe4
mWsTvM+3CpEbrpTVGFezlhmDr31KDbnXXNgS/fsYvzpxTYH0Nl4tFyz0WYkSLwLIzkA/UnC6MI5i
xO7r95FWksrjtecSIEQG7iFN5TlEkpGjxuFCdp/O7u/OgeaDxHCI2SbI5zDEHMqOsBHwtIfqYPf9
awf63W/vA4yoduLvUqdYqZjLXjm99PDg/Mw6K8pmk1f7kt7GLLcSp+Qsy/EZX1itedNb0HXCIMLH
HqzdPN40KDQtPQTC0BNdmRDSUu5FeuQUXKqg30RWgO0TlkoE0sWstp5fbeOCP2OfnjSRMUJRj7Vt
EMmZLZMeF0LjMIDW93ZZgFMNpyviodnsk4YCRySKPjzrlbk1fgBk8NnFmvxdNEXXSsGawQXkuAOb
BLF36xZIPJ5bQ65C5hyMypbcuQ+Ely4yYlNLma3TsNVQh24qrzsEkThAF1zHWb+aE6D70gSsnB5a
Dz9ucO162I89moQOhtZUP9Rlfh1ANRztDz5nr409bpqSSOgWoLrrLF2HKh8crVq7ykT1ygrjBmHz
qm6j24H9uSRztR/g84BXhFC3Hz1vq7nxgZnpUnnjtVWUfLdi9Dh+7I/rKi7O/ZDspYpgvperyaYn
UMbac4nZDqpVk9ZLBK7nepjWngyPHQh3iZl4yiUO23zVEmkCD/JdN9xdGbRXBP6g0CwQLZNN38GO
ARW9qdV0Dvx4U2Xvg4wuE0Bmtz6gtshLBQNKe/lXn/0C5TV3S4srKwfyXzYS7G45Qr+c/V8f//vZ
r+NHMjE6UgDm1kCwB/69kUA36eJA022Eiz+9Sp/PfkbyHkVBJ3mT+Sf1/9fhb7JQdlDdzFJHXEn/
5PB37Pma+0XD8/mpu3On8UkL701l2JaRYe8a3X4I/exayvri2M2R1ejBgQ6dh9VL63b6EgEKYT/G
rjIGNom6ubOhj2V4NAdoNHrSX8fFAG+U6U1OLhwGerscNwE8K4mw3gybdYBIWuEqH9RVqhcrF66v
pQ6RsfFd6MGY8AbwQ92to4c/ED0hfUP4myv4QhExTNg1HrQoIUu7azYpTOrWqfylFTOmrZq1KIpd
VRhLWw+3im+tsplAFYfY8RDgRQcNT1Ujdz1k1bSxNiX4GNsM94UB6YCID/DFyLmnpwD4wNiW3aKe
kGOz27/otqJ2tcPF6OqNTZc06o+2SRYJcZN22V3ZGdNwLqZkVZ0wf638xGMkaWUbq/VWaWutSiPZ
2GG30aPxkvBNrqfrTu8AfqwDVzsa3XOb6q/pHLCgAWsWimO92xTy3mD+XHZokKAOJT0KR3MpIm1d
Bik4zPGgRdvQuGnCcVP73k06dkdfsDyN1GMXeIfQUk8qQAFZGd2ObnRVTJuGrKW+ygE/Vcic0q2h
jm31oYrnEipEF+bXmt5/eGZ8MFhoykFufVtypPXL3IYMcPDiYRW58VM62aTRUZ7mAO0CmBwfjRum
HWuNvzoyxlmuak9vonyIaucUVc5jF10PszU3OPREPUVEeygx3kXEVanwrSiileC+y4J6Y9QAebgq
4YbKqSZ+bm7Gcl2WNYEmGVgu83Zowr0sxo1WBY++WxG5FHEMiktB5ZbxrieGoxHNq8zSzdhbx1CD
AZ4lLPS7UyUZ0efsJGfGPUYjw/vmTMhao+6bncenbF7h4xlDw/mQKZIyvXRPOvLaBV9gKC5kyXXd
ylU58sq9aQJT62O1M1D0ypcWsYTGRqieE7AmiYLHai7IcneZW8AugdmGlKHgeSDTYBma8jb1+yli
k1HFd3WVQB3hWi6HixyNx8l4iVF6kuN8pREu3TfTdZIwtagpjSNhVQ3uU+DE+wg+bjUwveEa64X1
xW3znRVMSz7WhzLjrSA9C5W/b+VbZaWLwunvtD7au6ZHivV4lhWyu7A+yPhGNP7Z9KMrbLIMe81l
zcQ0cpxDPaa0ac7BCpyjkzDXyKbWwrBS71hxb2YIhUWCbYRGOPLYRyAJGWu+OgPh0tIGVoNW+hwM
QDVmbYgzrIRRzTr++lqRP1AT1WYPYpG66UF2qJpksA/86GgQgxNlp3pKL7VdU9sJxSqDWWT8HEQ0
VSkiuxQH8bpUiOS8wtY+okl7tZGlXhWtIJdAzmZtrDX3eV5ty1mOC3AimOW5E1hjnY04zDuIMFNe
r5tarrhuL3Rs0x45tgx10miXavWONvS7b+JvCM3qWNqoHAjqSJEL9wSSGMiHfbYJJi0WoP91GTvH
CZmxMeuNE7527PFdto0qtPlADatAlJe+6S99r20NYIyFltxkyJgT5MyN27F1IaAHmTNaeSgdKOqQ
P+fIoDvk0NWsi667xwYjRIVcmg8Fsul6UdCvUTZWGbJqxG3vHTLryGcvRRBS0EGihuquGCRmAQw9
2HP9+MpismaNVsjXuHxyonHrT+aOWkfSCnxnoV7K9KPDYWoq7dAztTNFhifbXDf4syushmYaHttc
PuT9c9me25GwHZHLC8ziFVYwQEjIonOkbBnhA0BbarZK3h2H8YoZ3TJgiSRR5jDDsN6Frm3ErJNB
Bi6qsxmkDNAS3DJaivi44N1t+zujbk69TO6jKV7nXrCWLGAtmvIsc456JteNTnXxMMuP7wOw+3pU
j0JHqKEN59hNDWYoIVpOa9fJEMm2eLTYpTHiMlZxbb6WKl63QbtSbruN2MEElXflmf2ps8bnBg+/
kw5vU4e0oXTvSu0wRO9m94AN97kPnUVFVluR1/u+CR9FKXdTVB5dO6dGUDkAlJiJ9cy6a+Nws1vo
I/ieHvtVMDyo9FvZ5icXT6eGj3RK8rXVc9coNA2YIxF6aFXGKNp2Fr7fAQpR7jLLLIeSTA8Z7ogA
Za0MF6RO1lEEL2lKwfMPD5HunTpocbywn64hB/lJnWbv/tRcJw4KLEXds/XpoRv7j9GZVnoW72O3
2msUK/j+rAWvOol0sVNz67uLY/L1ejYpDUC2AYxnyEGjLPHSuah4+WCGijrcjuEiogCFHnQpzgpm
cLtE4QTDlUC83wCxzZTzYWU/WtwzhMa8mVd/rgS0nzZ+wVx14+Tq/O/uOpkx8b2wQQXj8f67rpPe
7GvX+eXxv7pOg76SeQKTBfTe4tP4Sv+N/8chutP+Kdz4gtxHNc6aR3cNF+sYveKvrhOJOj8OSYfJ
MAOQ2z8aOfxZ1/n5qX8x0rij6EbXqa2dW56jnvKWKVaM4dbKyzfLJHBT73fSvElFuG7Laa2M4EVN
cuWbzdEpmk1WVJCGs00ioKm5/cr0Bq5isE2Nc1RqnMwe6qjoPiSB0mIxDf2r6m4ivmUkaO3RU6zI
6FyEpn3pK3uTCfLD6+5O1eKuy4JXGz1257D+SHzzYBcoyEkjb12WMDX0tUD3rmP6WcNY23GIF6J9
ZVB/0UW+7aT9lqJu1vUSq5/zjKp56dYGVhPzhI7xItKakAn85dCHFBOOVB9ZM5B+Fd7FzM4rfvLk
9xehhqXbct7Wjz6xujl7eTQa9KfaclLBrafS65QYXswrz6NlnaIJJTExvT1xvRGxvT3xvaVIn3v3
rmGjIAn37SL2L1V138ThOlctK9SwOHvEXw6afyjbN8PXQJyhVQujO11ScPQ5UziUzUbvjW0iK5rN
cD0k2Tqvp4XBBdVkfmhLnaM9u4kRDCrLfulbf5XFtAG+jcgyW2ZW26IKRZtdgEPuz+l8IvQFGk11
y7UBMOp4m9rnioweOwvWNlUwsfGDQ1bNUpgmRjrx+/tVID1SSGkiquCYWsOdRv5loLqHOuqvBoO7
dRdSPth254G/bJrpXvryWFTf23DYeb66Hi0uulO202t3HRdvRVW+yzK9HXMoWKOkGelzj8WdttBT
3YSFwzthQvhN9bux5lXp7sojJMYLw4OkgoipustlehQCpl7LuWoNHwMqFd+SuMKSS+88itgOSGhg
Yw8GzjO5IJnjMQM0VQbTGi3WFankm6qfzrmuPRVJjXszIhcHtph94yI+HZkZdeVE498m19nAzCYo
1i2JZUq3Xujxb/2E5iFoziBWNo28qTN0d0ZydPFADra2U15+6QvnxnLYOHXfo6BfSf2uChQSvB5k
MG7WcFgZCFMQay4M0qOUgI6Wk82k58gOsGfoPkH15Cu6hON51ooxBuBahw7kQzjDVRGUajEJJLiu
fswhToyMFdC46PlEoMLkfBcZ9y5UK3zddkZhLXU42I43/qvDQFlpm0yW/RkNxeLgb856/JBfz/qv
j/911uPZRHFH58QMA5TV5wmD4zItwP/N4IEB8u97CgJU8OBbrvUf1+YfxOkWm3eke7yvP9cb/+ig
9/glX8cLn5+392W2PFr24AozscngYhyWuwXBynBkEdrsXLiSMsWt5pmLBvAO2621Y+ALJ0PJyE+6
rDdxcSHP44U43Q/Xa09Tmm/6jOuwltarIlaXoh7esAgvnJrU3AoisZVYP2LCO4wCDjqHXZsupA3i
J452tX9Xa9Wh6tSLk2Qnc1B3ToapfdTKdd82AI0R/IawCLnh5mz6LT88ocSFz6hvmzFZclH/xkJz
0/aCMHrmcuauHOif4uY0dP3eBgespx9uxkgXLHJJbhpvzT5AB94y3CaSZJMiem9IBI1IfAqD8Y1Y
t0OsvFsJN5nNtzzNaHyn6e7rIYUDFZF04TEt9lBPMxkxjXRfpPYGLXEdFuUyYw2t2dlz4hhgLTid
AO1soXWsBuwldaVOwlA3meKPYsctRnBs5U58EmL4bueElLW43791JYMGGOxWfmI0oMaIcbPyT33f
XbzCPw812b8QCkL9h8o/3PRZayJYxjANBxhh1nXo5gfdHLeTodWrMAapTpBqFVRg81MFnIN0qSIt
rIsHAMbiOIgrLoutwA7PHJk/jvLbD2Ub2Flec3M4uvOec3CJoMoPkQMWkb/lgKW/IeyqtTgUhRo/
9BrweggXQb8IsJy5jz/JJ+2Z2atPPgwpqFmvvck86tA8iw37C0ST5MkEJVFU07plV1976gmByjYD
zWXn413dmtuaCPAJ76PHMatpBGvpZHD4I2+mC2jG8a6URoeQFVd+6m9bLzxJg5k6ErW8BkLZlNnR
c9pbbbQPCaMyI8sPfpxs04rbQD6ui4otPPOGZV2Jg0qSb5FH158Ia0uvvrXZ17tVuWxEscrS5tob
I/Jgx+2YQY8qAoANADiVcy4UDGYZgQ7lYgLqQQnYg6VxqCZ1BLdEunawaJlNO5jrFqrMgdy/O40N
VBq4IN546fh3GdOVFg2WNxCSDtgyT5KVckhLaUmGM7Nrl/1+04cntzKWZS+27fSgvLdQROe2LeGp
xPOmAE4XckSv+a4DyU+iR43ItsTFgzvdWSWTFDe1QacN2wYrSdeVfOr7cJ34kuUBxe0ttV7DpF23
aflh2f0pskfuYvHa0+rNkDWrMXqXw4dG5gISO1dWZ0F0WmMY27o5S+FfMjD9UeG2NwVy3sf/R+Jx
W3pDae8GyfA/Q+13Uxqnf/W1AluoQXdvWrT686z6L6xQrv4nSV5fH/+p1FgotrDZo/6ep9l/KDXc
YgSuVHz4/AcF7lO1sVhg+gRs6jZ1ClXtr2uFiXcJ4NZPINc/BLuQf/0n1ebTS5+DVz4Ps/1GxIGj
TGvnJwnAkYwRgSEIXNT0K5mPrH/qfcEmiKNkmJq7otBWgT7SxLNw5IQxEeV6K621vdWEiglT2HoY
1SXTId7eZKBfeCVb2Qe7puFTyu2hIDG4C4ONinTktTHsDOfGI++rqdoKspdBXoHAd1MfSwEd1GlX
mrxCKqnzfTMyfT/lahm7zqGCWqASdRuzF6vzZlFXzvfaxXAZwyUxTxnU0VATDLzzTYYLfiz6jWUV
2a4hilro72lYXRA2nvNSe2yrds2FYSXtTUKYZHxJTMTM6lYruush1R+U77w0XX1vYyiskts4x1/J
naF1XUY7BOEiKtbi+4ShJavZc1SAt7H5K2TZKuopcKNbvoWz3tRoZrzp9D6Z2pUuumWXREfNno5d
C/eehDSvQphe2BbtY2ivyjmF1EgukhaUseC6M9UyHKk7Y4iAYZxnDJuJ/5UFbizHPA2BdfCNBkQT
uOA23BawXoVkGnTx2ydYOevAv1aF9T1J4wegFKQJoKfGZQK+rBxBpKEWDkjWGOzv8RTv/eRqyglf
1AikEM6xJhJzLPRVBy/bM+W675nWjoKoQAYlQP3CsT5DMzy7LXww8hs6mv42fWoQ2KmKza9GNANp
H6JH8Ud2B0JslhTOssyHBRfnlc//n7TIf4eQXcM2n+66mWLNriIfPiT8w2C+0kyvIWUjkbOfv50d
MXsl4NOqm7SfeT7nnFtIHxAQ5siNN7kbavq+SGYQ9XdWoGXdr2PUyghdE2IFXOu5q6PrDtp9h5K3
nMk12TvvJ6+PImtFN1PnLj39hy3E0g+7vV2TGEnvUpk7PdfWQejsTfa1HR1OS6dj0vG0JWBdOqAc
LaGiI/JT0l4qedu77LPpmDJX8bqb6q5pAVab8joy4WjSFmVkmytarpycgVbxBaMVi+QpUfqPoJ13
8SpfF56+cJ32zS2qy1SoVejY3aUI2ZrkzSmj2Qvq/kV4Z4MW0MxPPQ0hJrTZbkahwMlAIIyicfRo
IPtuJ8MQ3tlEXryIcmSZftA/xnN9yCkUFQWjts415cOhjAjKCYq40BqXirejf88IsEuzdtNRgGIK
UdKNp8CXH3YKOsF6jYc3Xecf1XruqpQOxzsiZjOmuHkUOXuudllBtlxxUbW9S6NHLye1p/mugLzb
fqOQ0oXI2IslNRn185uZP/S5swVSt6wps+gbULIl1/ZcfjkWWo1YXcqyS3lGNAhJI1uquWy3waai
jPuS2LngjanhMtfTl5wZHAQohqfZJiqYb+fN0U7TTU1nYOXqtTIhiwZA11rIR9lA8rgFfcSvdlYF
JakIXv1Gv0mEefH1aoNw/JQzxtTKDq5SQc9lspJHXW9PE36U8KHn2a4qWZK4QchdOi+wWXskcbDJ
pLVN85HWqo2OdpOBA5quI6Lvap3AGqxgtF9EwzQjqsYsJLUs3Jd8LEvY/1tO4NXAID6S1nNUEz2k
m+8iCY887cOge9/iQd0wrUa3in/0U6n7E4vJHy8nXMJsxmDsfF2BxQklDTXrc7n41TmE2ql1bioC
QXt5+Fd3DpT2mXTJ3hlGG3+vv+gcmF7/twTq6+N/dQ6CSyjbdRqEeWnNI3+twT1hQ7lAEyfQNc0b
8l+dg47BGrLQf5LUPg0knd88EHIs6wXNxj9sHGAP/Hfj8PmZm1/mkV0JaStzBmvXp8GzLsrHIBWr
wgP+2r56pb0vwm43GNbRjuCHMzHZammA1oXZutFXO5I6J05FYIZh5dRAEj02iRV6FJxCH60T3buJ
dxy06rljQDkJBK8my2leFbXZ0eYv5yopiXRkRx4xuRuGVN2RdrtGDrLm8HuSA9V0QHwzdPVqmlgJ
T616TFR3ApZB7ibtQ93DnpkutfNKYiCGIyTd4BEz3CpObG+6nPBHm21V967DtOlpc4bUWdqBd23Z
wRr6G1GlmEuZOaUT6Twu1zyWjV2Md6mQu8LCOdpa13ZYbrUkISzCWuW9R7YRAiNPls9tO+edKsA7
j2VyHHWw43Z+Ss0fQxY/Ywd5stHEGMngvCJ+yc9J6R376UGaIt0IVPNxZN67Zgd8fiy3c7Th1ELK
8IvDzPW04/TRt1ndTDwhxyThfLxJKYlWKTZK0SSYBCFpcsHOeuNRcEKWSJpyf+S6vMqt+uy73Xel
2eZ9ottvBdnhcalQEoQo1DPSnfuE5xkcHVvC9dEXoWfslE7M1KRt8pyMDA+rUB9FV17Vrlg6biYi
OmO4Ps7kL3UQ2S7wy2VPQKaZ05c0+UPixt8rvyexyWGVWLxZKUdp2UfHkSsdF2TqULsMsowFeQJz
U6Aya3AbjttG+cfGEej8i6Nnd2s7Q4yfJKibJobWFv5msPtmXCGNc8n8aPNNPNxJF0hmopjmAaWT
AkaTS+obS2pNbIYpXzsYDVVWfrer8rb2IXWw7a18iznE1QxariuNQKtuhVvtZhoYXRtya5KH3Nkw
8O122ymNH2vdZwRxl0a04pNzsm3YnP60iz3nKW0UoiUUC2OxM/EcC3bq0hLPCZE98fBUJxCsCwm8
CBCUX1xFsX5tVNZdYnTbtjM3AHGX3qQBdyoBYQUPgd/fi6kBUkAOiDNQ+atzXefPU2EfgDFdBUFy
oh5Q64Z7axxXAA7BqLClsvJ4nan21mK/bMcqWEVpdXRi91LrGTN2DBbxeyWG+9qzt5bMd0AFd5ac
nvUaUtRrUg7X2NiXpcNSexivrDS+60P8cQZfClPM6dnpoQeqvShrNCkiUrswR72SF86jHWn7gu9D
Gw/riDh1L+Vs+B7xdR5gOFmtjvmO8Jb4zZqwHI27VPhr5YMeKJ3+nAGyc4Phm0576AXaRbg/ZCNB
mbPiUPPMZKQLJDtDEgDoIn2JJ6LDw0NTtIdGBUfVORf85dru312yyIk2LcuEMWfrf7tD4+T/skPD
bfSHx/8qWTPPCSMzcKMZsvT/uTuvJbmxK4t+ERi48HhN733ZF0RZeO/x9bPAHopFdo86eh5bCik6
gkoqswp57zF7r80rf15ZjEe/XD/0mT+vLNpSTE+g8n5s3r40uyjHmMb+f4zRfLy/uLO+vPXx/X2t
Xio7rPpEr5TV4NBP0sv2YUJwoEM7NHoUqWuHc616hyzvFn0xiiCQpwT5E1ROtzMRzsDdJXkHwIbM
btv89GqHzUvEtCrup1Hh3BNbvUx7tCltfaqLgX1zcUrUnK0BYV+a+RhGdE1hdRUOyTCaZG6ZqU4L
LKaOk26TAZgnmaFWE60MD2KTlwC47AhLk2es9daixsonlzVCxTw111IluNqICozgyQmQNzGDLCnW
pzYXbSiJbYuQLMSXHbC+Ut1q18djhzekMzt2nzSXjxaBYdPVaZ2yMEuZNDac3ko5vAxShymJOK9S
k4lXKQBDW7NYPEu4l9T6rKlPkftsK9qlx3RkZsWxkQbCQ5p16cW7LqG1L4NtHHr70E4OfpzxletZ
octbqzauRYuE0k3XNXSjKtG3rd/O7OrFRe4j2vglF+7BV8W9FDi3Guap2UTvVUg2aGAwTkj1g+lg
hyoUZStia2PAC4KYlOc6gyzEMaq26XzjNcRKjiFsr/eEi3sHT7dZ+686mC5JFc69rrozk7fETg+q
JGBfmAyXSZiyBRQnba0SLtPaBltFMQL5nAmtxjrOgrWn1GdlODv+SGJZIQu4OL7+CB5cg08ozl5H
D8EcHLlWHj5ZxksLQiX2y5nN7si1yHaCiscybJ8yK5nIRfxGjTQP/eAgCeJcw+7QA3GQbOVRQVOV
Fh4DBwqkiDEMbDmyo8tlyzkdWP4mzt05Sp65iW4u0TVcPWRWtcB4O22dVy9etqutbjfIlFf2m2Fk
C6f7KON1QB2VGsOsMBBgd58eBYtbXHsaJJocVY6WTduwngsWUZCthepvI3RYruutUlO8ZYq9ikiJ
CMipUwretNRv7O5FLyP2sOG9Y25CaoqQ/B4pRpAxsqlrd//dP1rVM4+btC7qXcuQAr7OWRnRuhQK
pcmdkT9rPrnUpbQGUr7V4uYCmATrF72heVZLAu2650yroQ0WG93l8nLt+kJw3bwN3aPcOouRMNXn
KmDZajXo6kvaGRNZI8qOVJwcg7CKb9VP0J/4NxklTSzLd31aHKqSeBiA5gbYQERT/Ayz5N7QSHUK
VkljLfjV+teOFh5Sl+dqS1k3dkadLcIcZfW/+wYx6AMV1ZAx9vxN02PK+p83c9Zvr/9ygzAS1AGm
q4qi0Pt8vUEUNr2KaXC7EAczynJ/3iAK2gx6sJELqHOQfh2XCtUAmyoTBYMb4p+hNSz9L8alX9/6
aHn5eoOA8QgbL/dQ8koPoYXsEoWe7byYzkv6EBKVkj7Yx54wNfuB2Zg2J3x0Kz0SO0XS5zAjXKuA
9xnPqKyIPpIoiZYAAKNq6bE3W4wTSCZh/qQtUFdNhTrlSxHKK1nZOO4+P0iKmA6L3poWuz1Mm2Zh
wwnoj3L2pmf75tG29yyMKNBYRjcPRKQNt/rsqYCXOcVsojKPuMexNRr9yglXVFtBuyEVweoXmc7W
YAF/mUjs0V5yyFNckGtV86bmQHBKqeDwL9doRUW3jZQZ4w586DCAzEeN3mfQyXuaYKfSPtNupnpz
6VY70/Q1fbD6GYIVqlWxNk95uiJpNPiQ/YX3jCy1qyF2T/SFOjOqBRABT4aiFF1eDfLZXsSNUGZ/
m5BdOrGnIVy7Cw5E0lnjUamCufDEZY5qUJ4la9tkpbQwjG3gxugwavoe/n4SWHCduN6+zO8JqnmB
qh3pBCRMcK8rRTo1+4XOKIk7gRtcwigir4hACZO5Ur22XTjXSbrOp5E2tT00r8vURn05qw8DDIMX
yn0CQdsXDxXiLR+erfzN7B469QN5SkAKLSBzeYN8j/+PWFnK8kqFyLoU/TWxZ+LQtLseTaOMAddT
V4b9GZRbtJA20smzra3LfoMiOHNmrnYwiK6hQIDGn1/jZKbFM+apPBtkbGfam0zLFK4JNxwpecQ9
19MUxuNoqqk2gXrv2AfECZmDvGwV5EcFQamyxOGQvvAIRhVdxwajBVjtTSJOXrjy5H2NnPxx2Igl
ceh7BmqJ/zQwmXTQQATTVvoYV1zqVQnIhKBhpQPBjVKA30BA6c3K7gHcGOrI+pGoIXOtM9Aj7rUn
LNCbUrUo6rSKHnQ9nffuKXxyGnIVzHfgaL0yS3mzmEFYA7OgND5M+Qjvt5sh2Y0RYq+cG/NuSVlr
BCLoHNU7k1a61g70XlJwk8ptS5qh/8TPLUJfLbgozrqDgn5FJHKqMYw+uR1zznZuuKzUu2lTbWPE
HKUJuQHFZ3tg690XdyVYLKPfcIUR5kP6mdGsLXTutXoVKVuOhe0+qQBcKgxbYCMSssYAq6D0swv8
2d74q2rsWSE9FoTu5fDPopcCf0/05BhrIz2rZ2kPLIUfAgD7mfJIvPGSf1wOQTaxxL2esbzG+Fs+
DpaDZWoBWa569T/CvXXrzuLcv0nZffsonpOtXn6ad1I4aXJ0ytjbQTJOiDtP6sU4YfAnlbsPi5m5
x+moqksfr+NTY59w3iCmxrfNqH9adXyRJnq0Tb1tXD0OU9jK+rTCqr13z702cZ/jcE7a3hPKIcI+
oN2hT57G0qR8UkYR9NK80/upnh0KaV59pmDY5HSGixtP2LZbBoCAp/EOXVLTw2NmqjK16bqRy1yz
swzG5U7/4FjyLsNn/tgzKZjwYQXixqVSzGqOmnrjQuB6ym/+jZrFnF7Rg0KIzifmwMx6Vt7K9+qs
qK+Nt0ru7KfwiuKpeMYV3+1TH3yR2lKTVWUJpKPlc5BD6H20qxJREkXtQ/nAw2GyRD+7PD3+ocXF
xT7i1btjD2I/ITgo2nnAwyBv+y16XkkiQQpv1wwXNdwTrScCHRNGDP7OAPg1NZVDXC/K8iDIO5qk
K/mif6bDQuRTxr6JsnzhCVfABBS3bt5Q5A/AaGaKMslvwEXNT02ZxWQAsrtoJmrz7FiXYCimG0md
yZd31V9SdYw77hIQfAJSjICbZY4cVWxsa1ngI+BEJiy5WGnFa2NPdP5XsC8PXTQvrx0fIg4WofWM
dd6aWOHUdWf8tyFNkzNxzvmwaqIXUbClEbvMW7vGKvFXBriQa66tIzJK9giWtHjtBI9iXRCJkhbb
qJ3Iz2DfmpZgSGvSbgOk/cqj7gKCm5oH650lDwdIu7YPyMsmROC4Sy94sI7BwbLW8sXbe3f0P9Fz
1MzwHTwIsUWP5s217fAM/81jjR0dh+fumXuW/YfmwW7bBqjNLgVKu0iGL2tvh6vSzcccr34McCW/
mglPQUCzxBJil7EBW/uH+KW8VzYkJ0cT/bG9Z/jXTPph6r2jGjHX1oFbirWKaBY1DP48WavmfADE
dheoN8yRkMFx/BkHUsl2xSKjNN+ZJ+/MUoOUK7b0M7h1Qb+y5KehCaZldLW9kxSOdKrjsISuPsna
XZFE00Y0sP9Q8q4Yty3a9Lno18lgLTp6D0LionZnWGeSnc9KOb0m7hQYcKtMvXjL70l311g1yVst
Tyg44Pr4Fy2/Vx/9F2UZ8tRe5anz0nErBkW+VjgSwh5xyFza9LeMvUW0HH+M7TFBXrxITQiyBL9n
1gezwJmYaffeU5okC89ZWbDYkxOhBmG01B+MQyNwECyT8Z0wktFPpbOMztZC+uMJ6eZYHDv7XhsO
+P9az5+BCWTZqU2QRjOqRVhN+k+wS5MG18C8LJd4HrsDUvT8PSJ6tl2LebqIF6DqwP/pvPt++e8t
p/GljdxT2UAogLRZ+ZuBDNjoXwcyf/H6/y2nwdGxL2fEw1RG/e6J/k85bYKNEZCoKYyF8j0h8Wc5
rX8z0DtbliWzLlDUsdL+MZDRv6lo8HUKbVJnwND8M1HzKC746qTjnVsj0xXdHGob0Nu/VtOSGrRx
Zrr+ykfEIpB1shJdkAE7nEGlyP62qAyIcN5U5k6LlZgqQwNtCaHKLU9e82x69JjBRXJ2efUohwfn
ppPK5cuHysPCER6jUZcrO5MvO5u/WoF9d3f/9rZ/+YX9ppmQW8VOmpS3nZYlK+5c39cUarqVPzlR
OvcVABQ2TE5Z3jh9S2kQNMwn66lvRfMMgLGffvZ2vC5QlRaxtUS4++LqaN3CqprYbb4ooLMmVra0
E3INNGdTye6Zc2QRdvIT1o6pSs+Qm92qgg8Ts4X0BBdTDwFNB8ucsI+oMBYT7Kv4b8TVe5RAcu3P
PfrcUjyF3HtyVz0pyiNk6qWT4/ZlkN/Z/rId1opcLdUe05Gt8Fdwww34r33OX5+sP8pLwoi14JIm
xL9yqEVWsTI0xsdpQNpJy9iMDTCe4dgIZnitpyzMVpEFT5sCJcyCKZk6OHz6Y9RZEEyxrw3mrNKc
c16jbiYwAI95HzxI9mdaf5qgu7TOnMahu3Dk7DVR77sGKqBK+VIqpAMRq+VgiVJRrPu1vNO74YY4
+C5Gn4EIeR3xg3YM+CjcFk38mEWXehzc5zeJaxUz75wtPJav8F0Lg1XERiXy7L2s5RdNRugY0QfF
aKzdlfDTHbKraVmoI/EGpWK3ADtOaI7NdObq68TIOslKGvAVtt7Cr70FJHDm1Skd12vKwStM6ZRR
75N9sfARX3cK6oigmfP8RLXHxgiCkkdl5ymbgVVYpbY3JXN3skrFILWETQclGrVkqVj+OiGOTnDx
k2yzchIfE2cKwbycyzx3CXO3uoRB4BGd6fqqBfYrBfOboc/sl3Llz6LRL/+dD0diLmoY0x/Qjefb
jizfFl8Qh8WMI2NK0MWz14AeTq6DDzjYU2daWcFajRBKs/Al9BdN8wWy/DyjN2laqkNCjlMuqqyd
VKNXXX3M+k3pGkzt1JmJ1GVwnyWwwL1tXTsr2FtJNR8cko2iPp02KZ/OfQxLf9GacJPM/gF28jxQ
hnXZlk+WOq8sWDgMY+2+moAVQi5Hm1BGxO3A9fGwGIwJ73x2YITTRFsbVHORDXfPXInyoeYK6rA4
2C05DvToRLMhXeV3RBwwpif6gwguT0B9gGfAVkKQ52+FSdYPlJ7ECs9xG5y1yppAMdlbEJdCqZnK
WrVMMZLp4XB0w2zp8BTpkXuqGER5BgvNrgFthxxjWLSytfSQrZR9fsVrN6lJhk+gMlnECWnUNnIJ
Zk2cYGDNED1ORHcLe+s+bbHqmq8S+PdY8R8Tp14GOt8PHTuDxKWZess2MwEd59vAfNHcAGW5wRAR
GGIbwEbHx+nJ1xrPlJQ6LFXAT/c9exgeSz3ea7U2HZxXy2dbF+7kBDP7AHr4U3Z5TXOvxzB2PhUE
lkWP6WJE/pjaSQ36R7mPuN8H8PZAsHvMEQi66NDlzyHJUbz4jDRe9YRfGLHvdciWa0inaRnMVOLP
zZIlDytA5slZ0ZyYjbOBjBizNht74EmJgCn1OWTBHiNzNic6aYaZbi0ieHqMdhhVS8fYjLY+Glsb
x1kSd6u+qWax6c8k6yWM7a2VGRcjrXex4NGLkwclKmnkRmBdPKLrlBFix3cSVANw5L5NP9w8F1j+
mRSEsO9SGHjMRwgqqKmQOWk6KHmuIxOKOOYkHXsTERSA3YRBfO2ba3mE7GnQ9iqoe7DE5yErgpfW
kAFQGAInA7f+xG+SWyVUeE5ddNQak7lmfOgx4OFP8Y+6GRMaGb95VIKOAOrATwCy8JIQnH2qNnOR
J6D3mcckUBnN2lwHdQf8APUdDJKNqVv4aayFbymgkjN8jzlxsvRKkSCmUXUwMVo7vYn8SafX+Smv
4nNtd6R052RAem4n7Rw5OeBwIktCdCv4qOncFME5LLwHE7diKqJFIxZBq94CqtlWsFR2P1UUYx46
Gmwp2FsIJK8AnyU3T6nYjBaLhPOi9j4d9653TE4Pmd+ewSVkYFDp+1XtkJBMXxQFFf/sTRMDvoXY
q4G1aKxy09fqNjZQRmuGvWntVzZ7z1a7NNRo2Q+PYDcXekDXmepnLtd3oXRPAw0QVgzGOMm0hskT
j0IDrLB2gpi5Vg+5qHcIhJEScqnZiJx8GQEcdhyLoE2yi7sgXkukmNeRtc5VLuk+qFK+5VyLghQu
IxyS93a8nOBlTMzRY52Rsowynaxk0naL78DNxzIxn53IYIRS0+BlM6tHztUph1aT7gfTOVUkwiV9
YK8FuycPXgEAOnHNGyPd2V1bEPnmMdsKTfODOB35nCJDhFttpv3fIFt/34F9rxYxP7BxI9AEK/uv
NVerFHGnBugomqw4Z+0I/e0hGUX7uj1VTvSHluf/zKf+c4U34mENW8NlYSBW+U0lYvqWgZebqy5Q
4rNDPVYScyzznBBxKQ/G1Hdn/97CH3cgimCSN8cam7T0v0FJqmN9/Msm9s+v/1H42yP5Eaq9wNJo
yXxVfhb+9jekw+AwwHEp0DJG88uPObr2jR0sTwUv+0Fd+lH4a980E+2QTelv6Qhf/lnhP5Kffqn8
R2OkBrNSRzvFxP53GldXayZyVL9YCavvp4brRnD6q7koHgImvsQZcGJVyHFUH/5opZgXR6IOa9xT
atIDEGxWT4c8Phe6dc+fMIoY8o2axZ++gX4wsho0MLS/KgdnrN9k6T4T1N7QDd28W0tZ6t1ZJUMS
F+XfVK0iQmGyS5hHl15D+yxprKQ8TNvecB1gVof0SROCd1HW+sVL4oY4CxGeYJrYlZp3iAf7oUz9
S+G/JCWJZGXSIlONjmHUP9WO8eFY1Z2aIXOtw2e567eSbmy4ErkuDbBjDhG0WJBxijlew6J14A2A
xQB/rYcvlf2QhMWqFp8c3r6HjsK/s4dLrQBeLP1ZaN47Y3gFk/AhfZCLsyW9F9bV0q51clKMK0qX
idl71KwbVznGzCBKJgk+OeAcc1OKa+Feg2BDdHIbPQ/du8kmPDIEIo2Lb40qyJsDuKMzLhpXht65
E4lBblew8VDdRYBMRAzRJpMkMMz1lStlUxEvNkGIWlQvYJKj0pnhVUE6+imkWxm9aDilVasmHeuB
9a2dvUG91a2HQiMArleQjnU1I6mAzurFICQA/4d2qBkaVnH+6qXBymFNrZosaotyrZfNXMGLOlE9
nXlMXuz1EeUNYYjkNgelVsY1n0qxPKnll66sX620xvGU6hOfTN8e67ztGXPKhE2WxjMpJHonU19j
VGnU57vSDPdqi7rHz9NL3muPGeOeSpceS5uFo07CIo+QrCRId3LZmxMuNRWOvbM6it1smAMwm8eQ
XTqmmrInPaWVfWhDT2LeXzzGyKzApYhhE/d4WtJBOgYkv7WaOtDNxLNCGchOqtDj4E2B7TupQht8
uaRlyxrK1yRuxFItnBvNMZtU/CzwrTuEpImEnVKUFxHZb41JcZnU+UMrGbApXGtReuVd0JYo8TRw
I4C38QSrPfEMqTUD8LCN46I5ZHI31zwGWeoYVW3mDpuicSvqU5AMCFZzayiXZgMdAyjHsmiZcaci
3+PXOWS+hiPU+0hjErWj8IXnFvGZV1fqHDTMsDHlvvP3gRbtuFxNqoho7yr8dkrfW2udM6zJlQee
naf66l98IXAhI8m2OL/IYucM/jKZ+Cu28Lh+/OVC+PPrfyxWxbcRpAj/yCSCQDZH5/wPaQ5/BHZY
4yAmr+dXoB5JByoeFd4QuTwGJsyvkyAWuyrvFbMkShuErf/A3g4L8vcL4de3/n3m8gWqpHloC6sM
ol58sFd5NCvcGWJuXTq3/ZpWW6SYpqdEQ+2NFM6tN2vKdYzQOjHfFPQP37ck1bEP7l3pZHynz8zD
6OCGJy0xpxUZ23wLbsgGJ07yETgvhfbezGrlNgBymRiL5MIIHo835wPfjQ+MePW1GJb5kYraPtUP
FqOCg39M9l1nA8h+V/QF/avqLuNDkh3RxujI5WfNVJzNfbMxg41tI6zkJgkWSj3rj3D3PXsjpSup
3lZkLyjaXJuT4rKiC9rlCYh6hDnWRaztlenQAgBmOkY2lAlgsMra+HBtthGEOxZL2rESu121rUNi
eHd1d04/hI+fYSWQ2Xbf/8NluNL1iXMtPXKGLjG9AjUqwNbMFBtRYqpuN/FH22zDnegnSYbU5tHW
9i7Wi/YcZa+DxSL2U2x8dzkf59cR0td2n7BAU8N7ZDR5cqzFLInn0VY8MwCDlM4Vpu+Ze8EELMWi
BnbOjtbay9dOxpp5gFw+Y4xt8/eSKlFMCmgAE0ebKjPEvXtJbQEzm7OOPrP2yZjR8Dril9i20muZ
LOzyQ2+VTUfBv+3quc7DoVukRCfqit8tAD5yjoziqKv7U6U+j9Qf4pf4eSLEZQW31qwPf1rXa6GQ
SjmR3/kj1l8a3VleJHNXXH1p2X1q3a1C3KkmaFnnTPiXGgt8zN2TpGQE9ar2l+BD7aJtkLYIcia9
ut+CEEaYyFyfffu9vDT2xVsXLjBY2AW6nEtcvNLs4+QGqD5x9s7e6p4DUnvm8X3JLZrt3XtaQFTH
jcRm5tBfWDCAWmA4ZN/g75Ug7aqZeooVHrElWlhr9YTp/oCnQt+0psJycyIUAuvZwkwC3eZSZOnT
8kcsGhZEaQbBvFERw/LrdCflRvPP/+ZzlWONfxmo6Tl6Rl3gf1PpizFR5ddz9U+v/3Guyt8An/4n
02VU1f/nXIVjR3+vIV1E+Pj7uaoysQAN8geW/WvUmf6N9yf0sSo2x/H4P0r5/f7Rfi20R6TJfz66
Iv/mJo8iNWkyqeZESHAfZyqT2JpwCsfZV0azc6vqpBsYQAP/apiEKhbsIaVGnrQWU7Ywrk5e8F3h
wkMmAFwQRrBIshLLH2obUrdeY5aSZUFlmErMlXPjTnEwiUlJsDW67hJ4HWPpzsKUK4kr6q3HQmFC
6GT1VE9MjEpANMCBGyCs3OEpr+9FK2+0LH7+DstIm1dbKum7GfxEo1iddZgfGzOzRYEmafYpFNro
Ju/nVV5PTIewboL9FKDXrqdcM9n054pXSNNSFgegeOZkMLkxjPGM6iF9UPr7WfpAeAvFp09FQ06E
BqPLlcGjhDUjISeLz33NdzaoIK+lp5A0WdJs5Acg4HZobGOiJEzTiZb0YUQCF8vWRdzfGnPdpn+x
MmbZJhodRHThNPYBXZO66A9WBUMJ7FGEKaE002dX1iaFDhwVYbaA1OeoJMcIbdZSgnsyVbdSQO0g
PGciDBBgdHwIOqy9E3UblaDKiolqofhbrcg5k/OLFytbF6oW12mxGtK93jl3Zcx77g9ePOxCrgK9
6+eDxmDeqfoz4SfTQkFZM9rYfG+BNx7Tojmpa8bUTNGUPtqkQQkPv5GWUUVOmtUsItzaUOkXPqNf
LeE/Ah1trC4aFy81WXlkNwuEo/mNPZI7ycJgLYVY0DTLOyTysOokfyWzKTcSh9DNB7kvr7H2LHFY
xkk4japoDmOa/shbBa29QJ/5AFv2FBnKArnguG2n0XpNa34b8Fq6hZ8pY+RyvvhXn3DE5ZApjkJO
A1lJefXfTjhjzAb67YT7/fU/TjjxbbQ34ScyZeR+X0cJlvhGDjlDCJYC5m+jBDaP0CcAWSiUiX/U
mz9GCawXKTZ1WUYhPpLC/9EoQXxPGPq6jcOU9stb/22gFfU+wYCBpK5o4jeBzBxVVYtzalAn6UZy
66346GXyUqSEGWaut+C5Wcaae9JCea1o/aFyk3kaKoyDxUY3jJcoJ42PKIYYod9Mzsp54GpbufIu
kR1EM9m8Z0E7k5SdXj2VaU+llfAU7mRWjknm3Tlttkhi/9w6n3YkVjgKO7wlIse5YT+3Hvk1TnCA
9UPcVQjGtmYQZ1tlOR2CHvW5nE3tAJlzkPHVxfVLhSJEeBTUGD7Fa1O6KwWPdeVfHEyWjN5ntaFP
aqotqTmlQRegpWKUTpbVZ2d44zh0TP4FmlGThoHKFQCDlV9A/2/SolhgXbz6tfaA52bZY3Ukxpep
ualg0NTILY/9S4sQ3pNcjFa1zO4tGJYSr+tS9X6Q04fGSl77ytxZeWlcvHZsX6unOAqeu8IuVrmO
qwpNnOjVm9ExDNVTbh9bpYqL4DEPyKQj+EamjIFTb9RrDRtZCbql1vkPAzQT8iEvnE8RK4N2YEiS
2qz07JRGt9DBMIXnrIjj0Uy+r1rl3my7O005E5NjJ/caHDqyac+Ms+7tusPOnmbzoKjfK1CDpJtt
Sn2YmJb/IYW0sozKYdDNelu8xTonc1WUW0d2ljRqW10ProZbfqQyrhnVnnQiW+Vec7aL6iNQkztt
aF4MqEiM2pqJXEWgtBFvOsNWy/VHBm0o1tqJbzqvYaI8B05NBKDO7qfVu2iS2IL4YOeJHjvl56Ei
bLIWVBtIjORtmoXzOmGyU+okQ/yrD7axUkJZDZkBPefftMQAg/50sP3++p8HG3+daVGk/S8s/ktD
jIPSokmmdBv/7OeEVAcDRBMN7w0K3R/D05/HmgrIYeyy/x9xBfhl/tQQI7D4+cFHEcZXpTE+31pq
Eo413RjA76I1jcFWIYn4aIGe1P7B9F6LeCuRO8XCpHhNcgoWM12o3cVRnnTUUKSP0Qu8Yk+cl8Vr
VCDd1+WlbbMHc1hu159KLtgwHFP/aAN8TIYlbpGJNHhEXZlzZK0VrnD0Bhjd4phmDQJAl3mrig3y
oJtLoYPgqYx5qupzWvd52R2JYd00mUPyj7dte30+mMU8E9IR0gBWMThzSOD0eU5fwv6GdfRwr4xA
NxXGkEK0YKqsRwOD7FlTxR7uMUAsOpNjRw13jsnSNjWLpR2+Uk8dbaeGecD/Pgk3qlTeDERfvcg3
Qf5hMIEKu6VZH6/GPhT+VnjdOnL60XAjGKHa/UoK6pVcAwuX1HkqQWbvdq7W7ZQw3juAEazSW+Tq
qbfkcz1kW7eGB5dGxSQ0YLdI8DtbUKR5wgSrDmjTCALKyJzVKxLKYKHtnQzOWdQdhzalslbTmz9+
4Fw614UxC9i5O7q9z11plrv7tA9fPOhGEI7KC3ZwllLhB+L4U9kDke/uVfkgAgQvHnaLkDoPiwO/
4856T6Nyo1tvtha1c0anK4H0rrQIW8xAaIj7HAGhUSPDljSxTn07QQvGQDSobkqk3uJh6TA9EEFw
yhUcc3nZ37wMBE7oXQekhR2DvVY1LrJiPbTiWjbo2yTdz59SEA2ibichINzRctQHq9RDGaCHiKll
MDvPPoniNkS7ojvFFK2TlIRiQqLeXK9YwMr4zF1+ZLbm73PCEcNS2QvSkuWYyISwOxWGP7UH1vlR
uVQCm9E6ej0z20BLmjWKf4k0e+mGaFW1/ElzekC7HtOWei+EznqWHmB4Y4N5qUqk5UGxLGDh63E4
dTRzYdblp1CKnQxTR2/IfbP5nePvgUkSm8a2NkFb2Bhpepblpli3kr0ykheouhjyE7DXOse73nMj
C1r0O6fEbevTxqihsYz4VlVetnBjwUOdBR/1UBJZ2aFk114gD22NQOPu9PupWVEf21W20tP3ntUk
GF3wKI5267V6J1fJVs2hUkRlgIi01EgUEPV9zO3btcB9y+bOLEgoyMz3UvWoJwh3bNlEWkPezYVf
3veF/JZ24RPbH7xM/mOfy8tYqR5zx3w3ZcR3ie1mm6oSF5REJAG5/U4ttN0A44mXLOjTZnEN28n6
LEihCIwU4gSfB641LY2GkkGp3NUAhdY2u23gkUGvyYuqLir+KnFoDQkci/TmG/lFxVG2cAtx1bTA
I0MJKUreA4EtUaDzKUxsqFWziWgcIsyEE9+QuekVCMHO3rPamRk7q0Kxt1oaLyvXm/smacYMBK20
eup0JOhWdO2ThOqkXoHdOTYaDtCGpiYEF6yFzFMq7livhF+VtFOP4bzlk6nQ9cqq8xdGBrdjgCFS
1yTc98CGW2jkfAWHVtwnKVT0QtvGrbqGvrhRYORmNeCOGtD3FGzUTO9g9uKn8BTkOEm5FynjFQmL
RifPanKa6l7sXZsVT6Wcc+84CHkjAyAz4mHDWmCt6dUC4uBcJk6glKetvG/aaJYxGutqvvgMnPDM
0rbxeGMF8f7lNz+dBVtMWhqDCfV/b2kYpvz55v/t9T9vfqSLOn+rTmCA+j0o5ufdT/dk2fzbsAR9
CgakH9tR/RutFRc1r/iDyPB1GC4M2A4sVVUoluKfxcsw5fmLu//LW/89YaBueMASKVJXnlk/QRCC
xNOfpRyB9eD7M9dND2EAOR36tgaojzjo4iFy6brLoJHmKhZGV4s2SSaujotFpYrdk5N1xNZGL7Hr
PkhOtgeBwtQh7e+cGul5qRtzxdElBHDeFWgDKD/CuTL0hOxoGBdUn06orfsWzJ8ur4YeC2OoX8oB
xkvtLy3grIkM3bvoKFpNciXzcOFLkLYNlMfQjLAnGiezxz0rapfgvvhu3HeW8gtHfmIxiCXHTHaV
JRlohxT369TNrV1QunO5suae/DxYyEcg3pBR/MEKFq71tUZn7TDnt03/ke3FKtVjokv0mrSB8NiI
I8Xb1LCJd8rtMVXk0befbOHdxHC0nH7HLnCaw4u1CTLJGlTTrWdhPs22VdOsqzoFtAgur0Poo/lY
cRiOpWa8rfy9oXMaueVR1bNdDM7UNYtd7vpLRe1wwngP2WBQYH0mabfsk/SW+YgJW//OxQ5bmfEu
EsVSOOW6sGg7CAzw5RwVE4pxL71oGlSflGPZ59i0Xl3FUTjs/f/h7ryW3MaWLPpF6IE3ERPzQAD0
LO9fECoH4MB78/WzoG5dlUo93aNXxVXfkEKixGKRefJk7r12O0l/CkD+6wdNRvN1GfNSlFMdh1H7
6Zf/c1Nk/Pjv5TH/+TP/8+Mvechff+WyefrhFz4pBdy8urd6unprurT9tvlZ/uT/9zf/Gj/cTCU5
mWXRtF9St3h9+/kzTNePJAG7OlLkf1FIsNr618d/rwHs1yzb0r6KKL6yPr/XAM47GNMsy2j+qTvf
K8DXPCoipJZVmmpSHD50/w42dccyFlbLkmP27UX5S1L857cgfCv+RmKsyj/pI8jU+vCFGzyJj92/
2mgpKINA3dJhtal8WxhouFIVQ2BD3zQHERf2apMmlxoH67BEemfGWkk02ifzwKyQNX1IZ4EQrzXv
mlw7FjMMCBS+5dhga0F9YA6UFnIyY+QCOKqvHee2QQfaq0CqwpOoKjSMsS/htHOScVfowei3AvUn
16Z11I+pxyBiQ3zzYwyjCqQ8YzguEOQSFK2r8R6Pm2SblxMyPrw2Vb8dSlrZjhS/uYzOo1w5diWm
gGRuXKUitZs+YRzBNRfvUTWj2yLwgedwOzkImudS2+sWamgbr0TZIo6wlhRuQcRoXz4Lm6muA8ww
NISbqgJ1r7iLotKzrH5dcudQ2WPbEro48hyDhLF1nG1rBVYwPMqB560F6k2gOLDbNFAols0YA+ZY
qjCc7ivht5iocNFr0eNYZSYBweJRGkKLloYJcENzqhvXASY68q6IQgKKlemMOoOkuChj6ZTG3WU/
hOsS4znRGvS1DRJHhzzkvppvcsv0zKzYa8k7mwRvHsimsLqroSs3M2JcSb9JnWptAjxV2TYFG0tB
aGErZxaE/9lk3oqou5LCq5GMTanQbhS5+9IhdZn7u0jE0spgCZrJ44OmTft6hE1VpXsDCxXwjxWK
5kvmqHtb1GuBhthsDM4NfGEKDsIy5R7WicbPY5b0fTO9RhlJDVp+J4x+bSzwHlN9kwJQmajRC7sk
x6Wa3XLSXR35a9lWOvgdolSM8ayvbhrB7J6QblUnzz1ENtqrLY72IXSHMj9rFNOfs+ips3gJk3lc
V40MEmhiWCRQwLqFqeAfE/JOZC82lu89ExgWc9a+rpuLWoWGY6IpFVW+0RLZSyPdM7LiLRDnv/XY
BGQTyA1FBcOh/MvYhMgKCtCnefDnx38rnPIf2LMZ7lIFmftiIvm48TKQ+sHlB1T/U86jDVfTdCxF
XxzaiyDte+m0+NOYt4lognj1a54SvDM/N08w/CGQUEE1AJoU6Y+l0wnGahAJrOFhOol2r6s5F8MU
9SzO4FDcT8jFpXE9yy+0UVE2uWJ+Du4K+JbbdovPROtBGTx0zUsjNqBnpwk52vyMrzc8SATLWmi7
Ww+wBgBdt9bOtfrAUGFoXgqxCTw8EgSWjEfrvcFPxcUNUsh68nCPquNmXmEyM0l/31HvXulZNtG6
ce5SSpJ1Zp3Ft/M2uWwoPdHeRherkTwSSqcGObfIEi/PdykyHuEp+oY0E1yROBfcfiar/Xq2SgYM
tqfXpO5mZBEdKvAKQX3fJi+tcdGRQB7yH8tiA58KZkvHa/tLEzh84A0kiixZIuiN7rjEkiuCfaQc
2C9dIumO1MPILahHvkQc8F6vr4PhVS6Z2WzT+I39e1agibqsw2sc3c10FCz+1G3nHH7rjx4LYVWX
NT4eLHL/+d7CduTnj97nx3/46GkE9XEN5E4Ew417w7eehWUzuky4fN/SLz92LTaYSh6Ip4tPxrJA
+fDRQ+jJB8/SVF1l5vlLXcvf3Vt+eOrLveaDiKdh4aPy2VO/HsVWfdKVReYYMOaW+/KgM7SUwJBN
ODS4rT8Vkrau86xcmVa1GY1yy6Znq8/tWYzfPs6eNXzmRSB2QqDm08JnJyUUMQdV3JtXsdb59GjX
iYQsRpa+EMa8w4DlikrydCUkAYG865gPaa4CrFX2oqv34TDhee8OARBY0ItAQzBvMdJLMEWkBEbl
QeimEnFiNO9duCTCtgcnUD1hKf6C5o+wzQ8kF07J1okJbIPbt6kJjU5GcasrMwsCJfGs2tpE9X1R
GVehZu9UMJTuoCpkW47kxqKm1Cuvnm46pb2Osl02VBvZzJ9rO4IzziynkPczSYwi07dle1HS0Inh
LXPOxciHkmQbUJ/4KcKN0XfQBawrM7vvIbWCauRLqLf11O+Kxn4Je25dZFGuemxLpT4fLepKn1nX
OSnUTtotRGu++HrYjjmJm6H1LtLm1ETadaDXj6PCmCNtGKdt8poZXqBzTUR/VMWd142IF8P8qpSc
c6VxViHpcCscMYcOo91IfFIUQy7oKQMG0eeGWEsAX8roJSpg4Vat23c38lJTq7DZ6gZinJIs8A2K
ZS6J2W3RNedNIyNCPHaIbkvDXpkhOxpZiu80SDxRfVBjmKT6mJHIMb7JBpem0tmH5kA+6LmRYlUP
ziAFH0wGv2rZ4b7JMUAPZ5kW7nojXadJ55cORiQRrmfH8JDwb+LhNYFiA3j91IZEPLCO0+Ls2pwD
X20CATPNIIpyJn0TG1I4YpBi4KaikEQhFZrKKYnJmE5bdvwB6ggu6XLnOXa7MXFP20BtOo2o1OGW
xDvMdAQ9zaWf9VTh8aWY3xIDhSRdlxxFt2Whwe0AFMyWfkda9cXocLhUNTOvppNc/NYr09a3lTO4
GSmzDLVdXdfXGooO6Gp79AqFa4v+HM05ea7NlaUOt791Iaa2McQBBkzwr/Fvqp+Fff2pB/r8+O+F
WDOAp9Fh2V9lkZTw74XYQHKjA+GkD+ImyF/64fpoK7KJ58JE2LOYZz8UYp3tPeMjhYaN2m79UiG2
lx7n007841O3Pql+GrNOqyCs5S1riw0bmEtryU/JiD8F91An3W5KLdjyabDJRud+mkj9GaeNUJX7
LB0QBfftZk6liwBtS5Kq79ZEFODcz6upVC6qLsQOOGc7TSvONbnyKhh9aUHUQniHfO+A4/CQVI4n
k1S4apuQq0HQ3Yxde1SNyGPrjSxb3g2zejsNwamfyE8xK39hGlZFC7XpIGze3pB9y+hh7JfgxvyR
CrVq7XBbmvY2pdBYJrIgYOS0a9FTzVxMNUIwn8+EPOr9bZsw1581vzKRshQ1Nw6Lj0J1NminQWir
XtUuC0SbXSUfrKm6l/V0LTUmznxojnBKxIL4iMeLqidgLCCgphDcs42Zzq9RbuUJ5Z1RsvyaTH2t
B8kubG5Ds7kLSJ7o+2lT9PGNKpWXS1YdjkuiG9pXp5UupJ60t3FG8yg3NQeJeTkZl1Xdbno9vOJd
QcIfTqkguYhkyOV4I3Mh7fXMOWalCjiuPdVtXbMxkHdRJd9rTbdP0uJeiTuEMeYxt9JTrtODytDl
uEqq0bPdhe9KDpEI9y8AhULR3dS80azcNafgMIX5xmzs7ZQTJTqiUTQT42GUgo2qP4SKvcqK9wGE
jR2RiBa0fgLUfFJvwgJ+nKnhJFTAzHQDro2nUKPTjab0NBL80LU96rKQNlWT0GLFzOUbvyYxtOsG
6TBwV2FpZB+nMgGeQDqUqw7OrdmOroyMsymtrZygjw3sg13NGA0ctOYBzHgCpZlUiHfidc4bGnmn
qK+MvsY2ymHejcNtj2+3GoqjXjIvaPvdCGUlD3KMYcEOr/AuhWHROvqFplp3+rQkSMluC6l0pYUK
uAly7bJiIzTqOzmq5cA/q0NVDR3kpJJd7Nq5uGwd9FeRgrNXtZmSGNFIsF2JoyDI2NKyths5uAz7
WEdfCXD7bFGVgXsluPAgIahvtIs6YrHnCKC3rJyU6ak3RoFKXtqEE5KMvCXUNHH2BC1eRJZ+KJBB
eFbnrOte27dm+EUfnVOv1aBb6ph2vPQHc3y3SvNmUIeLqQZaI2I2uenY8DWUoDaSYatU2dpUgPjo
Ey+oKKZ7sbzSJPQlw1EpSQm0lC9WG5MU/bR0GCEeD6klJYxlzpNuTXui7w74NVdpV2W+3gvQm9Kr
Osleldt3Sa9iIVkUsdn8jtTsoRD9htfaHeoTXmjSXnPfFugmgLb93icRwfMIDTiNaMG5sv6TOkv5
WdfvGJ8e//0kgvVsWvaftLRlWPn9IEKNwMaC27+5gM8QRnw/iEyF37FUy9CWc4hHfb8RcG3RuKn/
CYXgt35ljmkuB83ng+jDM1c58j7eCFRDTHOxJDxaZnlNqpxMolcuAyPgFuqM9R3g572Yuc+mFvEN
pWyc6Nb9zCne8gD7jTHZcIPb4TkZnE2Jsao3yusoiY4oQq+7Zahlzo+BJSqXZcVTXEORiIddAit4
ZUoXcdqflxZWsSFNz0QfuQH35EiqiACdvRHMFtyUgQDWobKu+u4YBMpeFfOt3jIhG+J2r47yO9Je
/AYZCoSFcRTFvp4zu8/KC11dgkG56hb7HB2FpNzVpKYF4U2liFsG/SSHtnugLNy8kN9/iYEGJRm+
1VvMoKsp6PcVOPigvrJjya2y54jPUBWRiIdfK5geRG27UAmWiaebPDUMf6EnQ5qWeA7sZXXbjXwh
rXvSEZTeOSNph9SAlUScbUeYU02BdioEaVzX1YFyNq4mHYb/0G7Ye8MyiiFvZq843k6i0/24AwWp
+UP7pWJ+R1H0w2FYRZa5bsaXBGnUgLtWxC9N5niRcqgM9XpSwIpF2mGQz5Ii9FXwv6LEWSRnE+yq
PoMAal3pUbupshejDom7K0jCnOJyH1mMlvnX70XQ7+JRwBfodGQZReKPo3ppdOYX1v6baopeGAAP
+ykuLieBTqw37jMdnV6b4thOCa8dkuFEmvVIaI8M+60mM+g9F9EmigBe2ellr0yXzaydpES+jA2G
NkWwL6vhXRppzRGbIWI9Jkb5kk6lV3MdiKMI5wlQssI+TUybu1G9a5uc/ZSpAvGh9kfmVtMuodn6
VUTGx8jlIyxOph6BEyqJDJBCAMPZtUa8nCeFPVdMMpEQ46mrqKwYnXPfCjL5vGgcgn+sVd1D1oAi
Fk5QlGe9j1dzom/VtAx9KQqOCiu1MLbkHaujnj6Mt4NSm2d6ft4O1bCq5Oa8HIYHszZgQ8BNCS56
Q/YHSAe2sIgQ71Zdeh44Joni1osouXyKlgCiyQL4J24Up99VCEZYxaVuySnNu0ra52rQeEqbbwMo
RAFfT5MJl2vcY7244iSzcbu82XeT3u5jJT9OQ/7Qt8Yhrqw3nc5OldKXKYwfjfauDJztZBuvBVnj
jhns+zBECBNYRGk4j/nEtawsYab91ocCmjZTXuY55r+avRYl7U/Xk8+P/3AoqCjhsDs4f940fjgV
oGiC2FSWO9EP+22TwS4+bc4D9esSi0vNt1OB9DvSTxn5Koqy3Kh+zZSw8Dg/nwofn7rG+fPxVLB1
FgcknCHZRUBhyIRlwoFIlJl2U5LxvVykWUWQC6tXWFrIe+9HY3rqJAyIIL77ob5TZ7GJQ2Wnq2I/
V8V6rhHiQs0YhP4AYOpJ6lsAVLpMuevpfcNTI3JcAeUdBsoNvHB/siE8pykLHMovUrttLlmQKDo/
qiqcP3aPKyHNxYi2FtBMUsmn1Hrui2RrKe8KAwmsrOfhwLRB9OtZzfxoOlcLArramni3HA4yDrWk
22dluM068xKXJVyU0tWXeFFLIbMmuKobaaNaicv30S8NWGCVOexN7mw9IdW5ClVeK4DGaJEb4voM
44rkZPCgerNviFWYJQZXhrpPzexME3fIwbYsDd8NR74hWPxBMitWWAGeNhZgw4yYqSHtp6rjCmp8
cmXZOGrzLzP5nvDntwABPIvczyA3NyYcUMuIjk0736iIyuo5cacZX28K0K0JxvNOHm+FYh8Te752
MugRCl83ajaZ8NGxFcNSE5Ha2XCs1XXL57xHeJ3qJ/S7VwkhphlxnAqhpjaUuBmgewpNjG6yTABF
2gS+jYShJrGCdDHwKk1/NLsSLoJg0ymTWkvfTUZ8SqjqQLhqiDAsJmx1DIttZYX+711NGO/CuGXo
gOX/n1tMqsnPFifUMD88/q9qYjl/LOp/Pm4m25RlI/6xmpB5srAE/jM//k+PSTWRMYcSlwm3wFp8
TB+qyYKHX1Q23zQ2v9BjYkP4m2ry4akrn6qJ2TiwS9IcqnvBu8mtgLO66De62Se0Q3M2/Fy8ItxQ
JSwpXmEuOMDFD6p68sBy5zI/or1eUkic0OeH9txsskvjfsF/4HjiR0Dg0N7Sj6SAVfWXFtpPytk6
M3KsdnN0OxY3wa156xyb7bDNzhHNFbydN1BONliKTspwKN6lLRa8K+tiuBeha5JUdFswPE7WOHeA
Qe31J8OeueatolcVxR+7Wbe0NpBe0PArGfNT7lTu3OwmvK79dD2QWwTPqABIsOpvuMmGgu01bvVD
nh11+xDgJKU8ZKtcXsvGjbN+prIBNjLfxAvbMBP3TXVl4p0PccCDJndnxTPajUNDCUtqD29nwlM/
rSZ3foE2e7Ku+XV6bB+yd/PJWJEkv9YqD0bOLVgcksNIKMYJ7gdvSFcIikcl/5YMXsQUeVWpjp+w
wy9SNzkiBKTlZoq91jG0rhkBBPplEnIH1YhSeUuqnZFzrXT1kMECKZp9RjiYZ0wrea24yjtsUI3o
lXpNEU9CP4An35dukiqXMmTFeKun+ITpDXl5FfS/Llpj850XyqhPwTs8ZrC9i7JSdtXb/lq+zRGu
ImKkacU5e40AkFdIvCSHzHKHjXwy7/R3q6ErPkrIdVQS4lBYjAufwu313kPmSBDZmui61csLyzH+
x4h9Na4KF8yhm3rP583q3Fqjql1myjvFa1YgDTzcvn7uwVZcp97yx6TpqNynoHbc0L8aefzV2xug
6AbMELSHFkVgAbnY8sjfklNXA+S1oY+dcDhAcK8396CIrJKp9+TyqO4hOVpQtNZkkAnbFdm7au0q
9U0De5Cu2RlOpcQ2/7pINsmEqXh6zQywFs/9gkhH9v1oq4HbKkg/uO4Dgpg34BrQOLZfgngTaJ7Z
+am5l0Io1F8q+1wf3MDmsuAqJTevyFUJ0Juwa7AsyZMt5IrImznJgRV0Urmd5g2fm8Ii8XJV5jeG
CpMBatVqQiFdEZkawTUejvFrlj/qC/bKucvGTcZ7J4sP43xlJn5vnovE8MjGNeYXFYQ1/sX1lPjT
CInLvkSauQv0s5C4wgQeLV6W8Sx2zmMU705ir+fWjR2vf9XaGwJvEnaX4EezuxT0zjYGh0S+uREf
yMXFgMc3uYldFkpENZuw5CkhuWub1wDi2i5ZXqJQQDnj8rX8gDKPXLM1fD04m+2tiD0c3zwJV1JZ
+LgSSGwiYNHI4yY2Bxd/pQLFbnTV8ogwokRgIdySF57XInzBpbyAxIWnhlw7LHgayHzxNDtfJPqA
FFnoO7YQQtOFhcnP68U2g5WMNHnwessjYqDkU6NRJ/gEshADKJH5Gn9uXz0EOOagHxfstsC2ERWL
YduTyc0ZNymxBXK/Ze3F9BVRziKeFY8tmOooWinWHglrQk4glyA+/Y3LqNKwOOXR5vgFeQjKLL9C
9KshrEBgK71q8IeBf/ZmGF2yJaGQzR7RhtF8DKl+Y70rwY7rfk5YvezqLMoNF8dfLTyT8HlwXnSB
49oEgk1+WoJQD/7IQsONhBeSL6xYF/NC1jiXmsc85wX05vCobckTpE9xGLsyRy55r7Ml92BTtQcW
cSAJ8yueQjyusic0ttXTpB10SL+ty7DrK2886T0UKR3w48GPKIiMr0lgyzClE5cDhCC2GA+K2CUa
OTHOFAiz2ZXa7/rkAcSxNJF7fCc3lOxXI+BFIcOg3+Rnifkq0r1ao7gyJC9qSLi6npvrIT8ueZYR
czZ7N3QPRfsw8lnPhoNDkg20lpf5idyo2YzXlQi5WVHerQniNPUWCus4BycjPFfKOoDfaHvyTVlm
B7mPL6clWCeHMJX4WutBLrCY58PFZtJKXeTbxgcaVjLXbpmsD/JEiLhaE31CHcCqaZDLKCP210Av
MKrx1NKfhbdFCdqRGYWDk3OV7tTcohHKjBUBE05trxBTydR1hqmPIY5QKbhqGa+jdnil5XsxE1yr
V/XIdPxcY4PIu6OCm+K3Ko213zHUtjgeZ0jae3LDZP4CudoMQM0aNwBpaK1C9AaFj4CfDhAbbcVS
sVwbeGElQlw8A4f9jWkCBuRdg13e6OBZOYRukP5AYMhzTLDXqabEk2mCfItRDSOVlhUFtuHlBZEl
15jB7UPISxBfrWRk+ExLAQoTkrFvIKB3jwl/plpeLowUeFWrhb3bY3nlzeHAJquu5+BNEy+TlPi6
uCEIdifG5Erj84Udf7pT9AvrVXSPI8A+RLC8y/NdxB9NT/yE1z498VMjfa749mAXMzaJuRfjPrV8
GpRuYDbvk6GJfMM8k46Y/JYFbvU8sZZWDizXDQAz1BnaDmwDbnAVnHWNm2JD8LTzZl8h4ZXFKW7O
zNsmhNy8rNMBxtdLdYr4L2zO+Fbqb9KKbWzqyvi3iZhREab5aXBCpI+azS+lK+bNvPmti87cD9q2
alwmTHwtBhMhPtlLABi7WADMLizBpvJDlppjclCX9zr24oGiz/4puVCfYQI1jFwMjvrVTGSI7EFI
RUJmjG5HpcWGAR2svARIl9V7ltCq/FuHbTgAWJBMYes1sKDQ3f7D7JjrO53/py3m58d/HxMAEUWW
xQAC+Ji+rCq/D48RVqFzZzzB/JiIwe/DY/MPdiQY04CHGX/hYr6PCRSocg56fYeZNHeFXxkeg5L5
ubH/+NTNT3ISkUo5liwg4AWqh0A26QkIODA5LpT5duikfUZKUii1LzrBnPjOOdOECaFdp8YpNudb
ak/40mw+6qoKfa5eT+NzXd2rc8n8t9S/1AmERDADZnzfQpuR2apYaLVM4Jo6N4marsSEahJ3T3GF
4tZWViw3/WJ4msoRsT3drHmMpHoTRvN+QEI2MOQb5tMIcdPOb7GthIeOD3TW0d4qeek7ylnLhj/s
WCEpLM1khtzxyipIbsCnsO6g/65qxBFKasIHteJLc1hoUuFrnEHBUqglkbXORXqKjTtR3iR1w/yw
segPoAYzFrWA0itZdR7k6FWd8CnUyfrJ/c5+LNGJ1aq9b/rhUHYvLAVOky6dW/WXiVoT98KrMr5S
ZVYvGq6Abm1L60Le5jPyMDuu81WIPj/VQIhlbbDrMLlKYvTKrMXVM782HKVF3VzmeP6M6FLnpe/V
myk9NEB2jenNCkm0cvStJWgyjLvauO+jASwAkhLoC0qjoyY9qMhxq87gfiO7RcitIqFFMAkCbkYv
t0JOKpquniH8SBNn7NNMW6nwFhymt0VR74f0sWMPIErXChyfDVbppUa6ZTF8MAHWRoBs5AkdBhut
vAp1v0MhWIYqfITTVF92Ktoesohb3Tj0KnIY1pmzVN70OdI8ZSgwUvXXfdBfWgCZjdbygqA6g4Cw
mTEik0/MsLj0rfTeLGy/IT6yhSZcxN0mT5tdEvOm7Ax5rwbpa5nCOXOizDehCv/e8wpqGSoJ3moE
9vwb9Bz+1E9l7fPjv88rFlIBVU2Xv9a17+IMRhnWok+1AGzJX60/38ua8Qe6DOv/cPaS+bNUYZsx
xvI3/1JZ+4qy+rQT++GpL9PRDyo5q3ScOtDCmZkjCenzTEh1SmrOrDJrsNAURGx8oxJ2EbKGfthU
ag8kLmNFTJZEF5NMDUCALXGEbz0M8kPK3qBNmfSTWBM0XNenWvd79mqtfaXO2TqyY1ix1sVEFGI2
YoiDWPqOium8SNttKPWnyOlcMYGa7d7Rh5PEMQGeYuFcnBeFCl5ZQZ0PGgZkQVCwXwLt3LBSwqzW
wi3OWZnUm4JozwYywCBl56Sb3tmTgCQ32tKx7uMnCQ8GF3liVbTJ0yvEBC2XncV8rMFASWb1NdFI
JnXKvUP30I8GsRzDa6goZya96ZCl8KdkIgnUAgsDV4IMXmvfH6xAOghhnksq+AJpulLa+hrcxE4u
obgo8X1ZhvWWC+2yhaf84cg/xo7ptgPIYLDJMhnYOUszdVQfOouOFrmcU5ynUfgyWtbeTLRtw62u
licyPcFWyf2m77YJM5OYYUYunyENWSnJWd7ahGTXK7WlC4btai2Sv1njb+CIATHDrFZT1yq+qLJP
trVErKAiHXQI72SBGMcKn2dr93h/pDXqoFUdag9NBbBY/8JZT6nA99H2m3IsfuddCbQQmTEeDkkM
O//mA6KafN6V/Pz479WCBTq2Hiw7f6nPvzVBVAvcfIuEHu3sorels/q2QWe6idsfrwvCKYU4ZX7r
exMEKm/BTBkkjzH+/KUmSF3W9D/uSj499U/VwkjMoFW0ct6aeMuiGltMIB0H9vsrVL8g8bLsaR4e
kI2gQ2KWaHJjsByQ9oQIOLT9eqKQF8P8f5iwlRo34It8mfjBvojvZl3F8quBTw60cWfKl4ndY4CX
NlFuIftoKDsVvQ3X0tYK1z2EJ/YXdCcjUR6kRQ45R2lsbPMh8A2neWRztC7U16lqtiZCmh4yT5fJ
uwmzfCcpmDcmX+dzNhoUPVM6yF3+xqbUzfk8DlP60sbsxUt7q9XYqkfiKavw3hQtCidwQMQxJmHM
rJ/cnEF/b4jFNOUHTc0PuiRvGsaGUnZZ2cOt1hrPUVYdlBBDUlMgPaqinROqd6F9lvXJXZHVI7NV
g7V1eSujRyjt4DTLAeE7KXFCGHzU0OBiV2H/NbeGZa4kVQeQFLYrraoir6gReFpDcps19k5KnXvJ
ng5lWj8og3qbl5pvV/Iaew7u/o5pxbgQSAtrsWozxwEJ68fpowyXNY+u8yp5VSSyc2p5zD3iMQJX
7io3KMEiU7FcgVKrIDkpiZRLbWYtK71VIRPekmjKQttXWR9sp7SFRivk63YJCSJPoS6lfRhJq7bH
uIm7yHLKo5xmWwFwRE4S8uaw2DeIoyXpupsInCPsgUl3pIMbnENo6VMltvIcXzQZSRWJduwZGE18
jXZLXnAevdo9OFs1fhw0A9KeVp8MPEvprNQrPkUx8l95ZdbSPlWsxYOGz1Ji6JYbckpuFHwn4BF4
aLnm0mqTH1An452VWbxlCfks92kgfJ0MNuIBtjpjiV5l8OSsS8F0N8+KwzQNG31g2iIHzaHNJGLZ
wps060hGSpgpmfL5UDA2yMBZmwMXYr7oiljMITMupsI6UwiEyhQsQvP4lvQ1EDL7xBG7rmxjHZI1
Ejdip+hAbkRxiwKY6QJyA7m+Dkuc4iLGt5m7fB9J4q7wO00HOleXG7Sf2uqxloZjREynw9U30Ivf
2bRJxcI2iZ9Al78G1P/zjZWL56fW7ufHfyvW9h/IbYl41Nhf8Thclh+KNYwdA8Dd1zvpR9cmtfrr
c8GRZDrYSH+o1aBP8V+zqFpo6PovQUx5Cn9Tq0mnJNAGICq//enCGkGZjlUNfmdqKMeFkF9N4qg6
sQYwUjm35+S9T+2rEYZQXxIFG7Dg7jKo67QGdcAgr8gvG7s/aBLqlFBpTmEazUy/ZQa9iLm8FGpD
GNkXMP32TY5eVmLk3oPDBAoZEVpWSpukgNzQzEcchq7ER9oOxtsEpFCOCsmUYs98pli4WEvdgMFr
VZIyZySXijye5lb9glWeaQyMItv6QmrCeddNL2YYkSBsXBGF+lQa8cYE1JAojNvC2riAAHXQnQBl
jIAkDNMzi1sGcRp0Kn+o9ZNUmkdyZMjseDf5d6OxcWv9JYZFAX+YbANxVg7RFgw3n18MIvHgl5jJ
DZl9hNnp69AMkNLOMLyZa+rBYzNbXO87wstQrZy4cTNGZKnevUj6eKnp8bWjkK/izI43T8O6VoSb
d869HQLs68+SmbFoj0y20L+YLbvAYXzo8nBTc5cvhXbX6gUETsJuhkE8CMyleelgFVtKYpvzFO6D
ZedVMyBmLeAgDcik7CweiyeLY6a0kZMR2RGRASjq5lydqq2IlJvIZKdoT+cYRvGpyFgQEr/Qp1Wf
Kn6fmxcOHbHdsxJUqWkWBTXRfFgkrtOxlmLxWOHbGKveK6IvRnmvkUqW60siX4/9jOiT3tg6M8Kp
pNiNHLMtx23HsWtw/I4cw3r6RnsDQbV/zDikMw7rnkM74fCWOcT1kvt8x7HecLyTiRsz+1MvWqKE
ROScpZXu2+l9DJK7zurbXrq0CToxSHkpbKL9tGStFAK1GIiqHhAtIXQwS+n9hxFUSgW/Gp12ozGP
H9B8ndlMNBQM+RAkXR2zRd0bK6nk25y3m3Q+G4MbLNle0ZGwHdzJ5G/aC6CAOX0XGCu1rO9EbZyR
/buPEGTl033YwPnOVTYqzBDbjYU6TjLRPjQqLfMI0WAzpfdD/hpFvdtl1zl7R1t5nttTRXCDVD4W
8qVjFugTsMthhu3Fe8ImwDEz5pl07WPoqTEuQYbHDSuVxbGiFNCEQMmV4C0fnQ7fs1G5ocwiziyU
E6MIsdIZOhTyndCunenGHvRNDXqS1Od1PZRbPbHP9FrnsBSlw1502NdSQxOXXNpduv6NlQuU+4Xy
gaMCWCB1+J+PC6iCPx8Xnx7/7bhw/oBNjRn1K4DwgzaWzp4RJQZ7SPqGxeHwQ2evL8YOm/9XFpLH
Dyooen7mnvpf1tdfAhcScfY3p8XHJ76cJh/mALaSRGrtkIgSGLzrI3ajiDOPgXjWo/c428fjU93P
9FraVWGbtZt04qiRRJ7G2jpa0ggltsY1QzN9CFkkAfbvwqM0iHUU0akQXWqwsJ2R79Xa6Behxoa1
Jdp1Ml2LUM4+C18iuzrrU+FbTE6jKFmXSeka6aOj5r61BCYV1ew3VrmqxHuvvhvmXcb2UYeKaEHo
pLH2csIkW8HGMb2NEcnjmV9L2qvuHFtFPJihfoRqdTHJRBI2uuUKeb7SJSb/iTEcTDiHXttGZ8pA
YGEc7wqqXFB0r05j0yUKIpoY5RVLRvGYHfMQQDxRmwsj3koQxUOnJi9TYd8iVSjrS4cKKlN9lG3L
2q/LX/sof+/HNz1SXUd5jQXZUGbqxdnBaR6wSHK83ljSOR6rHT3F/3J3XkuOY9e2/SIo4M0rHL1P
puELIi28ITzw9XewdPpWd+uETuhVoY7oaqVjMcm9l5lzTLb72Or6wO8Jl3vQl3L88LV51gE8Ezqw
Syb//ohOn1IS7wk5LT9VNlNq+pWxFVaKjWbgM9uJExPdPLNbjghVQ4Js0mp0YeCXreIHul/SBehg
pAE5NqCf6ywnB8o4RQLzTW3eW5wXwfSUKpdKfNY4SYg2Y/MTKTtGD8QjPY6boHtL9FcL71lzP2jB
9pEZA6fFfqTZJAYcpwl4inCddcKFgszNONIU8UXrmBAZ6DM48NTylJjEoUHrbXfW40TkCtDPIcdk
qX7e1edWW0ThhMIKiJk4PZHEjQxjUXLMKqnkiQJ6mO6qYOzQOYyVXtnLc/v8yFVoOKzFADMgC6oG
R3WvPI5SdyCVr9xrHPMh6x4BActAhIPKNSBzHYhlxVp1Hwz0mwyZuTLStsEzQmKmAWUL3zQRXWaG
qOGxwIsxMSTMVsul2WFfBAmXC4knaaciKK8RF5WoPlekT/WZQXCEQtbp4Fv5JkNQl95JdgZNJ4IL
u1cngspWcqk/klPBXiWCcG0sWOgBa3S9fI6YyYSB7DHFhQ+Te5JQbedcWhQzQTY0VAF8u6ILn1I5
uU0D5ZU4Y80bWH3fK6B7BvgauULqJo39RmoDt0l5TWvfnWh6v8KLErQYJrpzjDCVQQViIEmBHNyn
XwYzrhldcUGmZsZOVREDX2AdV6QsHERpq0mDZ5oyglsI7ErjZRBIJ1L5Jhn9AZ+TDjAy524VNTMR
e3hjQyjHQ3So72RaABi+G+uZfF1lftXHbkmSeWgrSXPNSm1toTXSU9Ufo8nHi7rAS+qbzUwRJjkK
OSBmqe+ipv6SmvATb8jeELGH5hJaqgE/ewEHCMFeFperPPuRMvnRhDltgtcFOVGmXMviwNjbDRJt
WSmgLppH8jTRrP2rWiy76i2wUKYQdCE384FzYVFYUP8JfRHy6kmqkWxEJgr5mgu8I4bvv/q6ZBfE
/0BUwrCSmAf9u30gnu9/uS7//vW/r0sZ7S/cB4JBH33SXwbnxAmhJZZJ63zEQfBNf4/CJMTGCPDo
DhiRP0zhf4zCmKnjMWEniNwYrsN/5iVh8/ivF+afH7ryGJX96cJMpF6Pg0gbeQ/axO4945m+RbBv
egQ+YkxKw6WHLOKjZ7MuSJDQtWdUgypLdBcBfEA+fdzY0zNQwSJYTOji71CjF/18MdNVrzN8l+3q
GG6UgAGYwxkoWk7G7cdej+MXW1tjsyUiXBoKDxBCK3MSc9VCZ4zMFTmB9t10GJ+zNU9kZAqeqW+0
+5Nyf6poJfiRyIRg4KFcowhuvFDwUB0Og0u1TkRwg6jGM8CcG5KbJ6sJFITGbeTzma9RuDBxXg0u
P5euCeciPEGg7SKuO8Xmb8NoT5FcIyUwwVF0lCgL0TqZ7ab/Jj5Yi9aILiAegtxSP/g3SEMkCYhq
ZO5TVGJeZxN5qOAwAaLn976hnjtv9NueO4QUptc7pDG0gPw5AZklQOWidSVTvJj8KeKZzuWT/sHn
RHyXFLQjAmMw3phZ7P47vVhviXpJ0n2Wetm0ZuSefQeIJlbaW18eYRINbfwS33di4ue4LveF5dzV
rcjPYhpT2tOx7nyFbMuNeASwbHit3XoQzGVbc67vgY3C55me6M1z9oSlo0ZDCol5m9+e5NxftOM8
PBQb5EugUNCI3CT1WrUnmlCSDQkmhBpOnoZp848ErwZxEzMyp9GW+LIJw25aHfNR8lTzC3QJ23Fb
/PxruTuzFqjk9jKxvwxNb0AlKKXxSlNbh2tA+EBAiJoQdWOJrETGfeTd1xIFXOLR4x7/GY69wLSz
p7/Md+UueMtkD633iDz9iTSP8hre0m/hTLMLEBTysHIWFVupIVP6o7zE+9FjxPmYJ9ciE2iwiZ+X
6IsdwTFXUeRl4YJYbHlNNmFRu7q05uYaAPkw2qtddIIQ623rwKsKZQ3InnAhwmvfA1ZvBM/kU4Ey
q+tOXBmv+nyYoHpKNYq0wywejXZdta9lto40z3Bp/JbCVjoi2Zo6H6dH/8WSHLnjBl+uhQyI6HEC
h2RW4g6v22DRsReyrXZ5F1k5o8DtkiOOzYQQPZ1phsxAgqoVv1JGi6g5ApfiUT0SMCq/EZcrRX7x
ItN84UIGBp14w1vQeTm/2tYFkj+JmztTz8fHko+aOG5+856xV1iubNpNxetmk15B/0euWPrBCqFa
iiglpMa1y28KaV5//PoTn/Y2PWkfBliqDzRw5Xd04RNjBi+qbYQ2SJUlibLtkkc38zqunYc6x7XA
SaMLAJB0zLOjyWbXklENr+/X+KTRwsvROifPBPVd0DriVnSb1fjM1SkYrLY3cn16bP2jq6WQgp7o
b+KTkK3oyTuirYThA3scTABpglS5vp/nWrRDXL11sSY+VvsW7V9vBNNGR2Sn23wLHuuGBJ+xLPKI
7u2OSHl+Kz/ly6e0CBF6AYUNUL4thgSxop/Efics+Z4i7jXeKyS4M+AuAX+u+UeFdINyjWeWbOLy
8efItFEB3lVbIwmVPZsgO1Ru/PfISGgdXYR9Hfv9R3A0GAu55FOOFL37mk9GbXUU9kx4M87oKySb
6kU+Jh+l5hSb6UtBj0lo/Rkddm9t2sgPd+Yx3c0Z3g1izVVKmx3az34O7BVCPyAe1OPAuu+eUK0V
3u7XGgFaPp7u18RNLqGX+MlF6fZC5YGFsAXUH8zShdzDFJGj9BJnY1PwsNRvcVze1xnvsvYpjqbl
SJ1BfKIn/hDzM7pTuemVrTwfIEL0EYx2Z/hRPjlyM2NpSc+5dGrSS6ueW2xZjYfZOYk83lBtuODG
mcSlZoG2zdwpANEjHWvtezbf0vbwkKw2mc+rh1ec2d19NXyf+6skvdV86+Ql6YiAN1wzRbkQIwrR
V+IDpPiKBjhDXTZveWkRkzN+Zdpjjl04mfSRWL5i4lRf9KSc7uZOtskFUivKLx4E2xf4Z13+uGiU
YB1zC42XrCeSJzXtNJ1RLyDM7CL+je1MBQGZbCuB1UdyjXLuFP9O6f4Y8yNNC+x83z2DlkxlGaPZ
DiEHUBT2y0ik6VvYZjawVMbP+0xP6JbSomvP4ZB7uRP5kMNsafnArSRvYvExHfRLT+Q9lDZevuql
X1ce7yev31Qv+qrYxIv6JewAVNua5KXTQthTaG61+0fsBPmW87m7pBuju6DolYeDUr1GRv8uYyyT
hWE1FRfUuSHuUtK3f7p9ecKth2h3k1wgeTDMD45kxq6CJZNC6dxuUMys9WO/CarBl8BDJ2CS/OQA
VUkdlsVBp2alz74bnAYxLQhTRof9ibSeavfxZEPjd18g90caqzacgCBmS9tTYPf7iX1F0i54W5yU
qblCBWmh442ktQKNGnzdFe489zlKVO4Mvd6jVT6MFy1boIf75vZb9evuMyVlhKY53wa8+zbqd3MD
4pB6w7W+aMv2gp78xHxMsgeWHx6J6Yo/XFXNLSpYIhg+OXqRejNz676VljaNppynIma3RCDJugxX
Zbqpcui21AgvJWmrh9lcVeYHm+dgXprkNin1isQp5QNlrPleuFXiF5f7msFjvuTPfOeHjl13Zk5H
WDAQBRZduhhwWl5IQrhZ6LojJ97LDr8QN+RvTfPxgRXyJUZegCL7ZmiLPFoCaXGVjbTJLvlCcCi3
HPLMXWWRP+JPsmN+f53Hw7AHMprAW5lADpBYvQ2N90lnPOkoOxrj+7iXbl1/YVMvfrG9rw2ohsuz
SguqvhUfHa3OVjS3nPlpdWbDNVw/KPzcfH1fcAgm9LxIMdPT+JFdeHrF7czhrrh9m/AbkB2Cef3a
qzV7PLXTcu5dxt8090Xhob1WYah/gwEUCte4EpRFg3tMv6xvdUA1v64Y3cfuQJb95OPzt8Mjv3tv
3vBLQFZMG69yu1RevWw9yF6TAD65pAFHBOYiP8Owmt468ypGBWUM/HL/pXvtpj0zEAGm9bhECAZl
Qruvoi3qND/+QKGFNDMcuHrPQr8UI8xUqIjTJxaaDyOnQ/zU3SI7Ak0oFjwKJy/DW5ovjANzlpIQ
De59FicUmV7W9IsAO7XW5o5DmjmI5MAZu5PBcq7elsonlgD8XsW638kf0alYFLpjHUFLyImjrMxr
tqUVHFkl7LkEiydDZl1xEIrPUiITSDOpmPaNvLkjxfgUuPhQGBsrfoFjsec6q1X/LqzvhLQj6kc3
uy17T9uDps2oM8R4L77RReel8nVvSAoGqL4nQvpIrRy4cb+i6FLfzK/sBXEL36wIPNNWnILAbOiz
CKqX1fruR0vcOKF07Bm0QBwMc+TXx7C+dQS9BYIvZj6ccTV4z+/pRg1Qn9nFsA4eaEOOG2U3zt69
3SLBFngRJgseOYO3YHLnCxwOoEE42Z3Q6QEychzkLgCRyB6/Rwq/a7Wrr7q2WJayF/sxfPet+CFK
DvnyhM5l39abwaaAas0d048c7fDOjPyaB545jQTKiAhQ1/gyayd+Ec/W1lqOR/x2Xu3LO/mm7lDZ
B1flMqwZZK85lX/G14wJxFafHOkTzwEkj4N+Gj/NnbkruMMkF67QSZ0c7k3rOJGn3h0TZg5M/iKI
SbqxEZGWzxUkL5uAe638kK71zQLV0tz0+XPmBJgWUrrJTjzEepEgx0+1FWrr9CCymHeqU4qtaXQ1
TeMNYyzJGGhZXtBnnRi4Wbj71Y/8xXia8FqccAPExGO0eAEP6jl9SRasw9AjO5XziO6z1ni3UMbj
BnAVurPqLYNEU3gzAvUZFc1TWe/4ferdYmyQIzjRskRKuR8orxzpGjI1bZ2IYOrrAOHSFrcquooS
AeZ6cltpp0buJBO67lUzK7TOVt4H8SKKL/c35dreKJSZjZTlijnPohiWIkIJ7uRvfdkR8czu6Aek
V/scHzWDQshpVux8Tj2Yy50GZ/86mI8mqRGceiBfwAmxHyFMtct+Hxqdl6iKkw5ck/19oZAR/dYQ
81eMTDP9OcSiZdpIGa6oqjUkkqxIJJ7jd5NKGNl1dRu/+6sue+P01BxqnqhsmSyrvfkafk3s6M/3
LdsThk/DqkbDcUVxINYv1d0WSxKXdsWulDg4NtNHfJhaO75k6abgZcq1V7kIM4KzdTTejLfmpdsk
12THVbrXz8IXDoI9SnT9bCh2s4l21a/flYlJSn5H22C+CZ1oRzvrC2uXHL5F2rEBfyJpJC7sxYoE
imRvlpviqXhi8IybJo9JfnFwxVmfNVPdWQMdREDZC6sxn1w9B2XFAdacg+HMq5/fSDOtipX6xg6J
DsLsT/wUX/RHTzhR+RXv4TE8Vu+4yVCxE/7Lq4KXTf9MswkGxwADptI5Lvh9h+2SVJ41eHxP+Zbd
aNlsRw8OnJ36NLa8gEttRsdW2nr/CnTOM6Rld7Sk1dz4QYf9hqFWBZRmraW74AnLlCpty1Uqc5q6
1kPL6ljD8l6Cc9wWv9rxOBSJfeAlBQlSew4+k2eTe1TaVAopWa66mhd4drbia5BBd7CHrd478pJG
Nm1tt3gdcbqQ7DvjRrTVLcn1QXnArwWvjiWvSH7CrUiuo3rOYDopnpAJSBSWpQHTZddxZ1GjZ44W
Pt71AZ11LfhSdpzsH6wu7kwQR2i5JdUBkIcEyCpsDHpphrwZIrrmAmjPuyeOtaz9Cn8M3R1Dg8br
JVfHnVgNvdO/JqvRd8fO6SkrzyaRmTQjm3JZeuICdYgnL+RFslIX6qJYyWuBNM3pBcHWQgjRy3Sn
ZuQYlH8metaGxMhE9A/tUSJlmILR1ijMUu8JZlIDU7Y4DIsDvSilZ0P/KOeLSLZ77khBcpP7Exmz
8d5EY/wcnKDtSwz6F4Vq2FHgpj3sohP650Q9EPxrUDyye7SFc/9CH440iMtfvta0Q+HawvyBOf1X
X5TilrKYJ/1QKcrDKTiKvDja2Cfhmfqhwk8Dvk1m9U3Ag80YudhNo2Ns0uW4MtfR091w9R18oMS1
voJ9pNoiVqn6Jo8IEb8kBhrJ4yllskSOCH0FmXEzjTFPY7oSf5ofbdqHd6dlCACuwovl5UjqSroi
j9ng3hQXMz0yrOh7sG8SY90VtxwL1W0m6YHwCm2bYT8X5o+Oq2DS2z0pb6K8ET3jMkzLmjdqJ0YL
MzqAPOe5hiPioKX5jKBNpz5NbLydT5XXUQaJn3PuFSaiKrfcllttkYSrMELzE3IWhT9MkQfwYE7C
SpeS+uFsOzyCoXtmLgnDkDVkdixNqOxNopkc9uoEfGeEPF/yQ8ZkieFVOviaVVz4+7uN23rjuvhp
XrMfzvG14Sj7e5cetV1C49rudWORmx9WcQxocKziJzTfU/FYGK+10S/jp4F3HBXLvKhyPEVHPSFO
xIt3zAUYtKDibpe8Yb+QTlG8RR+4xwLGfholgmPMtvnEYh6bniEvudEYUO1HZi2nMr3Omd31lHnN
ylpXjV1DCnviRIhW98LXnPmGL+mt/OIt2TzJ5nJovXvusMMZc7do/B4OFx5OpHyMTCgpAdtfDNJu
XcbcLJFGR7gN9fKhe7tECciOxWN/oiVkA3CBuqJpz98NcRg2h0f4SekR3iFWIh5jP+X0N4Fw3M/6
pHzzGQOlP+dX6vLXuDHtwhHFAWEyVyNYj5KXnRuvNROTF5G5Tm96bQr2FvMWQ6IVN1TFV+74dGhd
2a3CooOnkdc7kYnAUmgJPnK/9Z+fmcA4xAJtrK2yUvfRgkfrAtVmysh4Y8XAxgNdFlFA8t+p/fz1
FbrD8nGtBE5Cwcjv4hoeBmqb585+HniB9+7Ygui2fFleJcJKJ1r89b97AWDoaE5NU3pAlv+PBQBM
wX9dAPzt6/9YAJj/MHEESeBlgcn+E9L8P4Yg45fyCuDzr8XAL+HV7/n/g4bPzlTUEb6y0P49/9fZ
v5NnjUZW/+cD/k+E8+Bo/5f5/+9HDinxr/N/S66mRu5gms3DJhjl6ZR06cxLaS7eiMNY9aJ+GDAz
eSMzRq0fN0orLVSOZIbcnScS0xRT71nyeDKD/B2CB/dlbryXOFplhK+1YqA46epjnY8frV4eUsI1
4SFZXQWjhKFQW2PdjRMfzcGrRutGUCCaE2M9gTLNVenS3NkTdEpzkekwJmt2c3qrmBGf0jL8KWuQ
+RlvY9PPhs9YLZ7TotkG7XgwJe0QmcwW0eGngvVI0dt0AyfMhIA/Vx1j7F2ZqLlmXsl4pIsCL/wY
nAKdA3NejSEmpQg3f9EsVP2+iULjjbW7PfbMS1oM6ewpOso+BEZZqDN7C5f9rL4L8LCoqOB9CPV1
FH0hZ67XCxupLpCzXtv4fhxZuEvB/ADLb0yuDYWJh1FlzxmcI4pkis6xMH5UJFStNS0sgm2kkEc6
joRej8tGrLcDNZKWlTujojgSKsZbwTIFS2Bmt1gffLbvjK/ZYtCAi8gq6/iWDsQ/GVHyLU8Yx6W7
ei4tRAkgeU2aYJ3JSoJ6tCoCRg0rlmT7kd28zARATlpvwNKqPiKiVepVRBCzJviIH1xBqU8tWEFB
jI4WdF0irt6ssVuldfgeyTpL+pauvLRusO9a+97LN/hKkC+ZxAV38adWwNPLoleW0qsmF+cUb6hY
fiE5m2PYDLUXI4q2gpuZ1xDrIyzaeCxwoD0yP7Yp5/xApIlppLuGTXFsKU8zkGIWpQw6q4DYABOT
ADaosQ5Sdxjwy5YcsC3bEqkikpWvvVsXJYGhNrS6r4svsVF42sRQ2Ko0/y4dM5JaUxJfBexIExNo
Ux1vhXSIzauplKjg3uZIWg4NzVCOhit6H7SrIVh+w7OmFe89RV5I2ZoUzTIS5qWFQOy//HA1TMSb
ILwN8CT/fruq/YvbkrPT+OvX/z5cYX0ruois6J9Og9/a1ce5a2iQW1i+/g9S//fpir2AZKH/v5T9
y+lqig/WPvQoDlkugv8AowIb6n87XX8/dOtvp6ue3EFKKeGwbCivqq+xPoH7spsUZc4XzBHed050
TAreYsKxrI41W/9BJLTrfprLgwXrDpsSnyzDxD5TwdbNDkHptnq7o5RBsfRpbDRyMr/v84KTRxqO
rfBkVVCDGIvbw3lq8T2BasJaFLutfIzSdyRFdmCK2GVuJruyaILCPayywVhbLi/ctn+L8q+Jopax
FaJ4O4UFVQA0Iuy4D7PNw8F9GX0CpRezX0C8tfut9fqgINlQzxaS37twKfk4JCjHsl9nV1+PW3ZW
WnslHOhZbvxBOd0nGiox9mvt5xEeiEvQ2PRIV2E98Jc1H6CIFhasGe340/Tc7NvV/dw+FW/tMd5o
254BswwOEDnO6U5648V46fGSg+Yjm3F0Uq8hFCA5Ns8q9ahhI2ZVlgl5pIGLm9pK9t0LTFWZUfel
5jMG8cDPNrhdnst9/gtuYzTLsVkZAlCoXUdySPnTBQ/sU8IKmoeQ7ohYEjej+ROoAdMbZ3yiLE+w
Kqn4GLKvIbjoA7FvCqKVXXd/ZtYr4VXKHRXULAAY9PDwu1kaphZzKSGBsHXIGMcKGxT2CH8DganP
ipyy6psxwi7YZzuD8ZR8RnNF7steOgZeszHP2W5gnFDshGOx6Dbdsllqq/kobIpXALgQVwdyGPhr
rdPnR3Blsq1xnX8aB+3Qv8bPDK188ZGA65lYeOnZCVrh1F+La/OU8lHlIi9oP2UR18FWZvepM0p0
S9JAnhjf7go/3QTrYF08Ka/xvu4WmIjv4kr4DBbBWvXY9p6Ml9a0c/2lnBer+1ouXEAZwy5eAzjJ
hI1SeRKvWVEkLac7NOEPTQSDUQYpn1noTlhjuHOiRduutHAPC7Bc8z0B8sAKRyVwqhjSpzTads28
KNvL3yKvQF4B/MQ73fImSU9J8xmAWqCVePyjn0sNkEpul+pPyPWQGRZLghomIkkPbhN5BAfrgHom
PwIh8cgEityo8Lih1xExOCfB9KGWa5VXSQ47ZB1PxVFlQySS2/hoXWj79eyC2u5b0s/1ExCh6C3F
KoHHRMyXpAWX4zILTq25FgSUrrNboh7iGcNGm3xWssN7VoDBwPu9RgDr9eE+Dn1p9gNjE0q3cBkp
CAhnHiZgZkqixp9Yu5D0/SbtmcOeeU2+gEPRXjDlTTfQ96xnPJ7z8cL6Q9Ouahk7c4SWWoEF0ry3
HVXbVLDbKmJY/m4sbUNMJjmNiEIw86+xX9tzszK+wW3EgmbgkGLGE4K/NzSHSq6xrpG8MKq9jgFn
qoVV8BpnopNRa+nEbSyU1h+iWxwvNJgxXwllD5tUzUOW2+obBUdVlr6oM9OPKHDYI5YQPJP+SvD6
LK2H5BZUJ/SLbHuYwVsAGhpcVdHZmBzYbTnzFVq77fjBQ5dyytDnCtuhUzXhRuuRo0yvBjqTQpVI
TvvsucpLCZ5jfBSRKWDigWqNeG/6saZvNv3i211YguIRxLU03ixlMZbrEnc2QdCGuk5UOBev9/tN
ms+QlTvTy0hAmBatsmvqO3yj2brFqXmoDZLe40WOkJMTLKvPIvbpGui+rTxsnB4nQ8euIT+QbJaK
wPX4BZTZudafGgvCfJeMPPW87NNRvUnKQv4cAy9BZWDL2jKZn/qFuKzZ+s5u27ksH5puz0iAJp6U
drjKzHmNn4cbSXHG3BPiVax6+BHiYd2Me2KaZAWANPE+drRpjohCohucCTUCF3Ps2RiN8d6obnBU
y5cCth8I/yJcWv1TAsYGhnLuAe1mri0/36cb2djsfTIe7L510bPOB2pSnnuCFnKvSw7D0tTXDDd7
0vU0pGlwlpDAObTG9MWJ9qKlixrtjOJPqE995sN14f5310YopukLcd6gE/s/SBSG9PcwNmqjv339
79oIYw6paY+iS3sgif9cGz1w+bouYdqGPPn40O/aiPKHJlijDAJK8HhAfyjP6DxFWaXYoixSYE3+
RyZMSaWH/bsJ888P/e+1UaGZaVdI1bCsvqgZyOB1HwyrFYIV0j9lcuQln7yPXbXkBRpd7rvyVvj9
odsPz+k5nz2UvkiGRGhSjMkA5zLOew/zJeeE7CjlC1FDtsUbwFGHRZl86G7MRukpjTeBvM9KBsBo
XlD6SPJSd6WzdK4mV3g3HI1LRVwkCakfXDOeUjkY4wwNSKw9/txRIbDjmR36TSnEyezSM9O2UUQs
iW7FaxiODOyL7yayh9NwatbzpWHjxo73VWX5Fz5GpQiEisXlh7mM8/xMDXCZx6f0ELviS7UDBVt/
iy/M69JDuzUX4g87uPTBjtOCNZulKfBCRaUkXBrsBW1Is4B9BndgIi+7MrsRUtBrdDC59pXR0TE4
FYLanqBYOv/VbzEFDgqwb95eNAQoIP+duJOb4V9mO3//+t9vMba0fG/CftSHSpPO5vdsB7ABzTI/
F6fcX3zOKDhVPHWk8IKJ+avPWfsH34a5jqYyMPr1nv1P2o/H4fD3txgPnXeyAkBGMR/Zin8Wd6pC
Kfdm1ffLqTqOB3UXPgc761Jt2SqXG3mytc94H+6ZhLOIHhA8fgoHVGrPydFcE6ldfHFIe6OLDoDk
rcN47LJTZ56sfmd2R17smmB3LxZc6JfhvqfzTt56qoMn+hStX3T7gu1SD0fML3jfIgMQkX5vhNyX
3zXmumxXzibv4n6tPvMVxZcO7w0NXfz4kPyeLvOS2QN6u4WUHUzNFR5u/trXaxZfRPUQZ56OS3QZ
CMHotT8krt6NtGJ2wVTIq+5r4wNxBit2XG8TrbmDWhAsQXyKpIvaPqv1Pl0mLTxC5j+mOyGpw1cx
46BykMqHYJysFSi8svVb4aoL+1ml+n3j8fHRsvS0bVN8qld0JDzYQd4N7yNKVBxsWeUE9y90nwLr
63uGvxa16YqPtMG1Zj/R3Y/Cq/DaUSGh06e8FA8K6RvGmZJOYqPYO/k5wU97Fl7Nn3H7kPp1fkJh
FmMQ3AW4ElFB4R8vHSN5SlSIlKu24rg6GV4Y76YzLjoeZ0ksR/VjQdwzdBjYW2q8RNvWRwvvlVd5
mfoaLEPJVW66+5m8jDzfb+zEOG/7ZROuK/ZbZD0AOdubT3xQPHKUxmgJn7q3wnJHDujY7fBwKYxX
YOGtDPSlj89YzfuZXA+7gz+BbPRJPCr5ks0G6rNsY1CWHUmKe5uOMrrLyO8pWheCp76hA2w/Uh2r
xC/SXIBO3ybsZyqdIfpEf1i1P9JwS5QViETxzlN6yXMHXyS1DoFT8cOmuZO7Bdto/v8i2hnhLmP3
qRxDGOoHo0GrYyNZe51lemCXOlh/NzoZ1B9kLmrpJ+kdifCjDrkHNimZeb+26i8ZAzrZFWCACr9Y
TscsdVMasmF3L3VvYg8n8QhmttcsHwPzA0e96TfRV62uAi4Am3X5jkW/3mw069kYF2OygCXWG9sq
XIfyVQIKqC1E06cVRaZB2sZMsO8vjlqCsvOB/ILRmT6x446kHXWdVG6yJX+9u+yGua/S6Qne2G0J
m5g9hnBYsKuCvYqN/4fSszf2eehSFoaUmyBBP8dFXAGfh6cRu1Skc70nmz7ZlYp7/8rfmmBhYkzp
tyXLNeGnCzdVY7+P71hD8ETO76JLKm8aexAPCkI3z5rTrcQtXMsexXD5VrCA1xFCsTqEhxdvugSh
5nI07JrhmqseiS2vyZ/xG5aLj6Tlt/HdWjcqGlWwJCh50A6kjTvylki3qbRveoiGNiAkFsl0G1y8
GqNBDI0/2s5wJBRPLhsLsAlPZPlaMYBNO3yVRlgAi/oWvLQoA13cR13vN6INI4q9ubaS3hDj0OEC
WKgJS7Vhv21RNDcvXN/TS3RjBY2UQn0xX6rTeJiP+QdQZGETsd1M9xa423IBulK9OwJIBbtVnNfH
wuUhhLb1K5pvKvDoqJU3ZsGviFSbaAHuquCLVulXXTjaE3KL+AW2yXgQEYXQb7N5fMhDKNDX6t56
0s/qeTzqN+PS/bDRJSwU7fgn7/aw3SJfL8kmkG1Ei+qJ0rv8STM7fp4fzfwFGN0yATx10FaMQhs0
RxNkLgp4O/hAg2Ci8+hoNr2klF3zDlUG8IvTFMsS2QAKZjTsplcSPyptBJ4QOqbW7Ux/wGdNlMKE
7uqimbtw3uUEvd6U+5mKnurxsR4vEAlLsm+YiHX+i0t4CCrglmRd1AiikuEQ/vv6gtr5r/XF//L1
f9QXVNx4/vnGv2jPQOR/1xf6P/DWi6yB8Ij8qtT/XMKTTIJ5BCcYsIBH7tWfSnhZ1yg65F/1+6O6
/w/qC0l7jC//TF36+0N/mEv+ZB6RBUuTYq3JlgbZBWEZ1EtBUK5NgQjAVLutpXcPM7BpV+I+tBQ0
ZSwdMEhoee2MSbgYOySxfTK4pRCTRPKUYrDvo26VGxDOBsQjuYYMtVrUubZ9YCFrjIdijwCS94/c
vltmzskHQlNXXPhMy0pmXJLiIBmxQZOoLIq7KQO7plULsbwE041spFXIK75J4JNqIqlSDHxUbvWM
e7+qXgb2HIoxvxTw3/Dmd8+1pLP4l8V8rRbC8xS2h1EWzhLqDzQOdSoveqYwklz5CrxQz4L7ZAl6
CwYtYHUzGe5YSJHLfOS1heerPMQalBxB9haY8aKZE+xyZjUc1UadVw2ZDn5SR/V1llqGKSgBIKMJ
wc3CFxCL4jaPKk/hkDITqMQRUxwyV7r+MxoOCXuKjqpqeBnMc6SbzLE+kxbPGMRlzDPa/RqOMiAS
tPgKxgHE5brJPlnW6cgTe8YFGFlHdpd4WBFoPoKfja2RvdEcuroaOJ2+ytqY/KjKnZDw11Lma0w+
7IyPp8Oo+aWu3g+VXCJyjEr0JeMtblCRm6F5DUphKYVx5akELCtD5QpxzspmWMVzvRSNXLCLGc9E
K/qt9hF27bpPrcdMj4s5LPsXve2oiOaGUWU++//dLcyD0gTJCIsaf/j3R4yi/euUQPnb1/9xxFj/
4ABhRSLCAFGBi/xpSgCjHr8ab4Tfm+s/pgT0KXw+ARv/Awz5Y0Sg/eP/cXcey3Ujabd9lT/uHBUA
EvaPuBMe73jIQ88JgkaCNwkg4Z7+Lqi7rliqjuqoaU0lkaIBMj+z99ouVDkGRMIhmIkn5G+dL+7c
n3w9X+bwvi9ft/fL+oTH1gnDMZrQ/pGpXVfHUhuBE6WvFvpzOx/vcs26ix104jJB6hNG8cEyQIzp
apcZLPTK+rEl4tqOLewow2X0pmMxK3hEvDPH6HMUHryAl5a1n4ZHKUa9MxomgZm5c6nK2TqiXdIg
P9e2sXEMIkHLob0zPVrxZGSynZ0CuL1pIk6+DWlEy2eam/NQJ2JJ7CVq3Absxa7Ae63i4ay1KPg1
benyzgUhdWS/chhej35M5PxdTreRpnMe6jehH80QNvB4V9RvWZ7JnVNqd6KuHhSkRr85Zp2z7hDG
ZhW5oWVkfvYpcrX4INxmZwnnQBwOBGZ4F9n0qbX5LkzqXR33W/LeaAmiCaOf7e1LsFCks+4jAMi2
Qr4Ue/VbHLgbGVdoZj3+a7RKWbYnG2gvrI+pe+ntYOmGd+3oLf0aoW6gv6ITujQ6BocUYgb7XF3W
i1yrNjw4eKKavZ4yo2DUYuImJv0IW1jGjwBOb1njcyNvw2C7pDcsm5jJt32HWIAIKAdpMgc5Iyy4
FtVWG0iGH6JzanWnQpmrRvgsdOQpQoQm+Q8Iot3UWrG3UsCfCaow9sMV++MWoTaG3WUU5NfxWB18
mHFpqmDMO3uP9D67d7Z1md/p4C+sioFrnyEqUE1yXWjGvPrFLodhbuqd6whouACCDNh1BQOG2h3i
fsNktj7qLjhsfk/45xpU06R2FCQKVWm8j5LwuSlldfWPPrksDgK2rcxJiNv5L8WRaaFP+QNp19Z/
/fifJxdHk4FBlqkO+RxfSLszktLVCdeA7DiLZ746azm5bINE5y/BG18OL92FWEfms+ECG/pb4KL/
QNr945du/TJ8iR3OlHokx7MssLLZeYpZn5Omh1a7LCTRZG0xrjzfvFbT1kC3adwPkmx0K9rOC9oa
xXcbFrt2zLdZb4GivU6z7z5tkkISicB91FHUxhYQgk+fpYpX1zud9ZHNSiWvEFSXhceeAy207y21
Wlv21WOLu6nDrSYNRiSuuzQtcnyz/uja/a1Xp7cKG6xO7uIYITHsHw28TUQXL3QVrytakhCMUANv
B7G6PEkjOhvCXueOeBc10t/WZVPS3mduvSlEvmkUXlta7EQa71ZUrOfM4yg9Qw6DtuMvhcIiEcfP
Y+adnTr+aPy3XmHo7+DjFOVzoItzVHvLHhNKVnXLNur3fQBBu++WWZa990lDJYPEJu6moyPKvZvb
A5yMnmlnAaG/VOwmeLuzTCy1qroQjXktLPon1bN0BCK07wbWOLQ4KhBPmaRTlDR2qk0evBDNb+k8
KsdeuuawcJLhI9HQ8QVj/U0VDC/0VLsZTfSvnX+SunxQunuxa5rWqBVHu6ZMkqW2r1ICRuLqhDoB
NyIgJ0YlbFpIVoiThh1JdvJbH8qGri8KrcVE13z0hkuFjDAYbEk8wmySkbtVus2UIW+fQCPR+iEh
7/3krmHw5Pa3Uc1pycg3GAyQwuiBMnKFrM/aJFtWW/Q4Oju9fQxjlmNxPf8Y8sfQMy6QkI75iMAc
5aRhNleOqJfgW3Yz9K1C8V9Nb2Fz8O18a8M+yUaMne5hIPDA1MLFmDOfjjOXRy7fUhwatXn9zz3g
OPDZicwKEwepnqH/lwPOtv/U/f3p438/4DyAOnO9ZwL5+zcq8+d0WbAKsm2HCbPJScVu5ffSbCaz
WYKDTPcginPPfu3+yKE0+DudcEs+3v871Zltz2iAr9XZr9/6LC380v3p7mgjx8677ZSYUC0oayaX
5WF4N4agQrhO2xZVqaxPZZujqSX/wbCBN1IqVS6Hk2JQgQR9a5v0CsYHuVhoz8UlcJj/VQW0EJV5
W1RF707Hh2ZEKprB0puIAY/Fc+tEu0lA0+ptgYmoXncgtFOmhYGJfTlAeZwgM5QZoeQKxTHTlEwz
Fv7Q0I58JKZ3ljGwLL+QrHac4Uarg9uaUWIYtw9uymnQBfsojI9hQXhWF+IoVkgvasf211adPtW6
Rakznjo3f+9m6XDLiFfW2KqAGDqgsg1fEkQyd6mYMnPOzb5wEeNGyWaS6uT21SHwk1XBfLAzGaYB
Ji6R9Yl5iZzZGz/qgdk1xiEqmBH56U5mRAqhJOln7w9FUdtS4LC6Tvq2IfOzDpjwCBlu+pyqRH7E
5JM11a2jOUthbAfWy019qqg9fV2tDGctm2hvTtdugjMLTbNHCMnEsC/GwJ35zpKV9lWKNGGCm9wz
V6wxCvMsXiGZWnjhYwdmEjjooWeSKJFXOkgvehpANsp+9zJqJy3Ld1UcY439sDprObbs6Lpp0VDh
BdYW5shVnBhXrRWzTZiW0cAaAWsbEY6q42dVIDu8uMFFY+bVq2daZdBkDrv9fD1DxUwDBTafHDjr
KaKmNO1Ha7hOxHvImjAhiGSOshY6m4T2Ejucpzw0ZOgujbpfjkouSx6LkDxl3wxPtWo3wXRtuUwR
mw8LvkSfrw0srJywDHYx/7nilDP59AZxAA197mNiG9px0YBCMKWC4cZz5X0I62ww+fZx0xPd09e4
QYaLwS4gJEWlLh9texN71pUn7jwmxh1rzrF9BYqP7UVHzwiaNd21KSHakXM1YGPsS7hStAlJFjBM
f/KycxTjCgFyXvPrsgVRR622aAjFgiByNZng5DmOx9a8yoniqMS9Hj01zVPkvHv4DdBALr3mfkzv
kbEuksbYZppc5NZzY1x0VPp1u3a7YMHCF5sNxbT9PKbwdgx+9KfYPef9XjDzdpzniP/MJyWk0Pk0
XDy29hQgZY2rV2d24RgNT/nsYmeI7GI1BFMXhTPB9D7nVcsI9lGty7hhP9r7ASluhT1TCYx51ofL
tqFS8CMQ0gzIExr6/yj7SPCZGF29dAkWZKo68IJVeKfccrwatHBZTjwrkhWQhMU4P4zTBbJ8bjXk
b34y90ZmdqXhkihMB1/2iyKoI6256AibzdU3E5RDFXarllFGSWPVxwbm9+9xxm4XhpGSd05COdYQ
tZWZJ72VOFr4wIR3OdzXava4fHSIjdTcC7JBEJa9Kl1txejtylXfkhKUxbvUh7WFAaAyo1Xt7FMU
V4N8n9hyZTrrDvmSlAAA4g/dIj6MpLEJbJN5TWw2wuV4wRzsSsfKL+h2nf5j1J9SNa5cNgxmnfNE
g9jDVNdZJHKjfWrqcp00+wxixqDd0rzzY9QWI7oaGy9phtcifmlHhGchgQOK07L2EUd9jIh5YWPj
J8XvWm2leSfHp5otT6s/lH65jjlTPOoBZVNaQLEAwdRn56765NriaSWmKPrm4PATcrxqsEdTtq0T
fv+5vQuxSHvSJ10BI4P6HndvEy+pAgljaJeMLywKsCIYdzqCrSbm8bFYOlGTloAmkorTWN1OPSiN
2XzKk5WV+ns3vE2yq6/6oL/0xjmXDynub71+qMrHzrst2HH0DaUlkJKCApT0Mp7fUh7q/lvNAeU1
nzlNWjvc+NR+Akth0EW7gn2XM33PGH+loQ2fZlySR7ks+qNpHyc0iDGqPCfEJ0MbPEQrSOxXJlbU
dojXPlpGX/JweN7Riu776cNHRKVNxJDhW/EvdvoAV7mfv67kzIt1GrvrLLB3EfdJZ7KAsVPAm8i1
jNsS46NF/1yGHQuyli79Y8p4WKalhwO4tItFino8RldeFBgpn311S3YDn8VamXa6TJiOBjoCBuh3
YwWcp3mDfMmRMOJ/R52gB6sYTq9Egd3530p+CwFHZWuZO4XBrdYc+Ou4i9ijJfLi8qNBtIkqA3+L
f+5gubUqIoLKYWSBc6WHW5Yb/Kw49Xj5yvR72QLyyTTrWJJ1XDDdAH657OL+nE/ymBb3VuJu/rll
IpMsqLg0q8IxSUSYq8C/EiEAffpzH/zLx/9eJvq/4R9hrO94VIMzE+rnksD/DTjvnDKJA8Wc/8nX
MhFVAPsDi+55riUZ3X/pgylkDI9RnjOH44i/UyZCd/+lTPzlW5+Hl1/LRKscitgL83GrJ6N2lbqc
z6mR5tjHbZ1cJtIDsmRieTp7DpApW+VzGbYvRfIRJIJUJdu7Ntv2NndvSiGOrcaqOTNZdUogt5OG
ibDPbqT9UbI/DfV2N6XmpWV/SnCDO+O3QXNnM22ove91TiWRhke/1heaCi62qqdtNwCTwKOCQa4k
RmCq5RISHQRqBIaY1yY8spKR0gA0MniVkNjCMrxE9fXAicTtMr5OrbPMIutda7xmUUDXm8p7I2SR
YKZn9jBLq7cWnd1TPBYrn11nznhwMjQSIr6PjrsS5IY7AQM6tmhZCOJvwgSXCv2upPuahhIUQxT7
gFG6T72SbFTjU+x7m5HtdEkZBFUc2RR5uR2+/VLb2YO/7jL9kg/G1jSxB3rxyu3EftQxrtflKklx
spUxKgKfHX3pN7SgpfXZy3DVDhAjBrJ+XRlfSZkem+Ddw3/nq/LGicZvXkcwRZbhYJ9zNFpcy3J6
N9z5OvPDXRCja+/IqyaDtj3bFTwjt1vlQ3RTwavLUgSBSEog6/WBvdcTvJUO1A/D2gktOWQlXgnr
c4qQc6L+rXsMi1jOPYPazfLZ8kYHRFmxc+ONahkDFEjH9i7p/a1lFqfAMdeWTzcfpQ6e2BKEJvO/
Us/9RTCryBmeNKNBNUTpMpj00F5Y305srAk6hmRQr7w2g16jr2xuI48MvXzovgsjfjRy781CP2Ak
ybqOeTjwHSGn14jsS2NMj5NF/kUG4xI3yYSvvmsPNSCBVjanshk/J/gEI+lkOr68snA5abkxmBIw
TlmqptqlY6NQyBANCpdSZz5gjvIuqKdn3DxnVxBEPhrHOEA2kL41tXc3QOepzPx9qHo2NpaoGEB2
7Ek6POSeXd7bssQTmm781j63gfONh2+jU3D0MNEmKkm+zWXMpr3KQ8TJpb8qJN6elLKvC9KtqMOd
gxMJXnsBOg2yVhjvg8h9FzLZ9RqmVGS/bfrNCrNqM7DmZ+0lqeb6Td2Tp0IQupvgLbAVsXsSTFJO
gVYV1Ohjg4W95Usea7TBgyzsVa0oCKLG4PWasidyDE6NRS6JYx2ZpFpsrLUCNV9f7HMVv5bt3H5A
VDXoapKk/16FlE9RZV96oqXkWBxjxic+8nrO3gOrCeilhKS2XFy6VT8i8X8QHozVJj8q4RGraYir
XvXoJFzkEtred1OKy+DcpAMRnBJ58YQ4ubKHsxNNN7rGLIbhLgnx1n40HvWIdsTWF7ELP0qP7jIL
tOdofljpvBBHE8ICEl497KER/TD5Ltjb+kshg7fEL+/HkJ9FMh8viOA1827CTxHRKvZ2vWmaGR8A
z4Jp2MBUbDS0J42oezP28WtlGK7H9wTDRc1gLWfAljJo08L7KhYnc56/ZQzirCRd6laI9BeAnj/I
U5NNO2sgFI7xnS6jtcY4z2SsN/WPY+l/mxj2tQz9XIZ/WUHRnSr1YnfpuSsCzKTjt4i8KgMVFPse
EqtdEi9rVDdGt69lyexQN3ZuHb+U03T4R1/tNpt0lmRs4gFq/7V3FDHen/WFv378v692T/+N+Y9l
WXiECNlByff/r/b5r1ANm4SskPg8r9p+Xu32b0gGGM7MNOYf1tKvV/u8nKMAcWnWf0gD/sb+3/sP
8sKvX/n85X292VtLNG2pgeYvWADZl+K+fwz24aHHMX5dwT2k99kzd2UnHC+6Y3px9sjXd801Jh5m
QKTpJkfZL2dPESAEdnjeApaRSrcg1/FwbGGmecOGcLjaYKKzwHhhl8v8FN5O70wsXFglnNvjug/2
8zDWxcVe5d/rrXlj3gxEkF1p8V6dgwNMo/FG9xAPdRv+NP5gw129mv66vCP1Eq+3QKjF023yv5Pe
fP5HP8lMfB0E44ZjzJXfXxepaEz+VKT++vE/i1Ri0IXh/vtBdvnI32eZLGtM9j6epVPGolRlyfv7
LNP+zTZtgNAYsn3K1a955/ZvyGORv0CNs+Z0xL+1acYx+Oci9euXPudZfH2UkRcMFkImGCJecG2a
zcp25nSwcJUrEHGOjSG/HAcB3bB69jSmHa71wib8W6FDsw8mfVUp/r0h7kZMrLa+NlIQC0F2lJ6/
DYrP1IN9rR+E/cLSdtHJjHnouOkDFqLsHTdSg7jQUX/1TK3cCfl3lWC5SaYnHKSL3J4NFyS4JpjS
7GjdZ+GRicl15zzoVrOrZ32l3d1MTrbOE6YvQ9Dfk4Nz1GrupJB4QBYOV5bDWIrQmvtxqJYGZISw
C3kPSn/ZuM2+svw9TAqq0enONOWlbLwHf3rOK20d+nNi+9B/wihmsGCsKtGx0R5PoirXKX6pBu1m
4lP+xSYQa43wRQG/pRtwX6cZkdSj/+6wnsiaAHNzU7yzlV0nXravB+p/pQD+pPAZYjQ/Fj15AaHN
aRdisFYadNEKpIXrv086mUFpDYiafQeSy5zqx9QTArdrtsZPjSD8FsebB6NNo5HVIqihfCFatg8s
HRzX95DWI2MQ07Uf2nA9NFT8NdFixsVUzFaoF8MR6yJcFE1j8/Ne1w9tSroxSepMT9MZp6kX0UYl
5n6KXEJm22XrBuAiUNa2xk5LrEdfBrjlJ9wGbfaSp+J2sJO9yvrbMiKV0nCK14T0M4Y1a7OIyHY1
2hpuus656BJ6Cx83MZKN7wcnE3Nnl6IskLEOrlTDQizFGo/1nT5ROkzWdGinaFcG4Vb3CxLbsT4M
fXhMhP/Osb+xZHhvCmzOXBzTqeZBElzaEYPVNrdfxkw/doha3emjrICmyO4zVoDIPc1bpRW8Up+q
NWbS1kTmcmIgaVoMucIfa3AeVi9ahlaydspO3vuiZIzbapvJT/Yh4siRaWLlgL3s+mjTU/JntX/r
a/azhimpdR+yPHnzjeFQ9bDi6gYiNwQk1uxQP58M9z5Ocn6DDIiKh7w6Mx9a6vSDafui1G1LLpNk
1BBOxEKK7wV5VioGxaJvqthiptJtmjHb1FFJRd+0V90gn2iKebRs7h7PLxc+w1fAeUhaLp6PW15C
WcNB2KEFB8Fl5i6vtKBfqc52jeEe8XRSTSjkR9pVqZnPURIM4FvslyTDVy4FjZNVZN9q23uPp+Ks
h+ZWYyJc+kw2C1Etq9o+lWOPvHVoADGBQm2jJ8cePz2CK00GXHUEX1Pl1yVoYkwdiBz0fWt81/ks
i2rYWqXam93GH5momi+DrxG34e6q4K1M2k0fWbfltJ/4dz0ulEC3tpKJIBOI60SHSYAOArrEykHz
YGOn7xwT7cP3XM3ux+q6m+ijMvxw2IRb6KTJnZOhS/UBu09WqDbsGUdSQ2G9N128YyWys4JhaXIK
dXpzPeeVjnMzlGCBZHVjuoweHXCaeuvuG+j8Ik63VkjxG8g1VcploJjv+QbD8dWfzKcAtlEw43vl
tK7JiIr6U0CMVC0ReY2udyjjYRESoLOQYXpkiy/3g2fuvB5bQj58ZJ2JI0YOh8yhMP9HX9UeXnpz
NtTbggXhX1/VgML/dFX/+vG/X9UY56k1KTYFi0T/R47Hz6uazaGh6zZJH/Nq8cvaEeWXQTgTf0Wo
Gp4y6tGf8ySbeRYlJ5/Q57r+W556NG9/vqpBpkNqoVLha/R/0VWUNGt2UCm11ewxZkefRd6eNB4Y
2pNyNmYI+0505ziK7vOejnTKWR10A775wTtmPmQ4XCmpYdGp0YUO4lhkWK88WkaZOyvJhTaicZCy
fG/T5t1hHeC3zb1y5JYf1tJW8iEaLZ5ehtiGOASK19B46uKGjdSOMHsa2KDYp2yaxsKGal5tCHUD
6hFfijR5MYbqzXGRXidFvwojeRSWujZBEOV2SLp69B3xw61f48GERd43/rNnplvNZ3k2gr1mgNB4
9Uc/O6gD/aZW/TEvLKrip5SjzOtqlASHsWmXc2yzNT34frqJI/cyDcOmjR6dihoB9Ah29zyf7gYJ
P1uPzRQzB+OXFsJUF63yEiluab/LAYZb7Q0LBamW8dm6s7vPEghz1z9PVnOjGf2GBTRkXn+tU4FY
odhWjQt+ILuuR/HIJX6ThOlyzHHUiVjsLaFupLQhwTHHsLsH6THkITPaJlMuy8Kt5U5bl6FBoL3G
DCjoLRc6tnotyB+44pZVRjHENlGDkti3G5+7PGIL1ym16DViGOWd6VwH7X4S6PSH2zANGR15V2kX
bWUlNlOP36Kr96Pszi12OJTtWzulY7DaK0SGOMkxeMTM+sA/Tfp9TmoLSuNLFRiPgmqwcYwrZ5zT
6l8sLsqEomGMYj4DnCYGVhX2nzB+K9S3Ukm6mQmEQXbIjc8M04lTZ6u2LLDdiCtH7uqcGGolNxPf
TKJda8XOxrOdTRfhHvIxhOsenwZW4H7gruyKMDKpMzckmWJQazO6dvMnidd+gJfrAEvtU5hyqIAk
dAeWwy0mpwiSTNQD57W35nhBk7YQ0oUAsfMHE6D0HCiWwZ/wV5kRAJ1Xe18HQ1oZNzEHrjvZi2Yo
z4x5roCHP7ShuQ/JfS15olrr1pxZlfAUYw0ogOesG+yFTgotP+r4OfbAfuxE+jutxNRjV3zDYjBv
3DjmBaAUnQiwR/tTNCwGiubNYDmmm7Ct+1s1lpuolMjq0q1BF0nh6tXtW+lNt4PEcskcr8Zn38Af
TmW3q3TWQaqjhWyweuResM7q5qylDOuI+7lLM1I53EnRRWbhGWs1eFYsDfFw7damcYXMeQPgdFE2
yaGLKAZy5fJCPapG3UZcu3ZFIHA/Rweh1iEVkRITweKQWzyVhgB5NmnIErVdocTacQHlBg6CHjsa
MKIzsRsTbF3QCdP+pWQKCa86WYlQHAfyO/roXiXVVdC4O9PuT9XE4E31KwWQvalYAMvwNdGma081
GxHzaAZJeEAFzza4hSSYLDMTdxqGjbBTyQYX4fMwjJDC/+H3IOpCelGd7I7/pi+058buF30hl8kf
Pv7nPYgJGms2F96f70HTmAlcLHN+V+b8bFkxXP9BRPiHe9A04XmxEZkVi39LXyjcebryVX7DZ/n6
pYtf9iqu1KQeFtyDmWBXOv54EBIj2vvQOixFMxHxoOQ8MHmZEhzXLhMeJI0HypqfrEa0oISNayb/
r43ODJhH0OJRlPMjyaOp8Yh2PKpDROY8oxEe4NhIV0HeP8uGVXFTi+OImK1R4qg7xbDq57fA0dVi
0q215YX7hNckm98XPyXDVPEKGbxKzo93an67LF4z32z2Ha9dHjzmCB7rLCyY/CQIX1hY8pp68/s6
8OKy5VqbXQ8yITw785udzO+4b3V3SYDwYFDynBv+2ov0q6BifS7nEwJl7o4I0Z3k6GhDWkKOkoIj
xeVo4Vq7CpzXIIs3MQePksWm6W8NjqOI8NLaqN5KjilLBEtrAHrM8eVxjNWjfuPM51pYccKB9/F3
Yj71hvn8kxbyZQ5EhdkNefwx4KAUHJhReik7QuzCmZQs9grsZcgg12sl8ZX2glvyOJTiJuAYjvVu
n3IsFxzP2E52Pce1x7FNdG5J2pfPtSTGC3E/iCIXMQd9VZRXMQf/GN2WOMMHrgNJ0zZyPdRcE4X+
5OTXOVeHxxWSt8bK4kqpYojANEfCTU65Gd8lGTG3CFZAAxU7UZ2FoqziipJcVfG0S/l+Gy6wvMF/
l5Zro3zNQH84ANHqZqLvj6ij0mzd2E8lhODUPEw087rlQZnGwEbqBFVHi8tffQ6pOhstEo5oX+Jh
00pjFeXm0sKBCPonbUFlat5N1durNHBvi5FyYBZ2aDXeSXOlesaDtkYL3O11phFui50ZNRZFV2Q/
TwqLf40sDOrtkE9gZbJ92OL0kT2R5sZzEmksgrxTW6fIRvv73DE3AAjubPWWYq9vGUIg3ATD89l6
BD9kl4yLo9QuccKke6BBuW41YtlEuGyKUxgGXKsHo7gpzYSXAV1WFm3CJjpE3XXcbFPskCly9h7z
ZkCki9XH6zBvXtSIYfeF0EdM/BL6DRKxElum/GgUuiIkZIdWIF4jZGyFuh25BUrXR6dWDEX491Fm
bicXvc/k1VuV4HoMcxAkTvDQmM2xzCSJJBuH3Ig8Rzw2KFyQ1UZlDwb2I5nCGI3rhZtNLFpLXox6
1xXto9G4ry3oKCd2sSQihRvwZbbuqe31t7yy8Sy0yxHKZUklNZXOLg7CM064qwm6PGOHZW3JZ2Rg
GyvvLwOFRpci7Ji8ECe0VY9Lt31tEu2uzhxUQvFDBFB80v2zaKpgaTblvs6sTViX+w5mdI8BleVf
tgulOcENro555sJlcTfc0g9T7W07f0BbANbGKlmq+f06ruWW3xxilXAbhzCKMlatCedTZerbAgmd
2eIsjrtLEeJMNmZE20T+qkQK3Fv+zqvEUZKJXZvrpEou2WB/F4IqvA3eOntgToY9MqGEG9K9BYGO
+OpFYsEWZYWMl6u560ayl7UEWDuho9/6Bk2elRsujBgo1XWMh4H+ZmtYcz1ndYCo3HcNsFGoiuOU
xO+9FiyTXv+e5t54pfreZv2JZRvl+F1SwRyvjArkVPGcuLIH52CDe+lt7V9ey4/hf8Nv5c2/boz/
Kci8LaFTNf/3/zB6/Q/3COoB4hnBnvnz33+RcaaBjyUE28WWgVl1ULto9c8uJ2yUWnMKmOPT5f51
W83W58/lxC8f/3s5QTwmPavjzkph9i/zwuZnW80vHpeVT+EwQx/4pD/LCceYNz8mE+4fns2vbTUs
C05RnQH4DIsw/o5Mw/hhR/i1nPjypc9aka+PQVybIpNO1m9jj7Esa2aB1rWdjiJ0kTUm2wQXXuox
1ILj7FIlO9JdSZNrHINN7NwNPaR7G6x4E+/dXmffGNTOtEIVsdXMcm/pQKvZrVpBdyLwZNUUvBoT
FnWm/yeZ++aKQR1dSfW9Gumli/GzRjCrw1GzSCXP8xrdkn8eI+S0rmHeGBg2XVmvTPR8XoSZHuFd
0KuHKCERmanqSpns1NtzSxeapvarVCy0gUVlXbYz2G/GrnFIy/LaN4y1mohNVCmzr3Ix4IWvbGcR
x8TTkL1iq6e0/C7s7E4zxK3EUR50gL6n+paNKj0GfIc085Dfs0VS6WdgDeg7+ptxnD4Tn36hGbzb
wbKOvNrJTTdN1F1ehNM6o8FJUPgn2XwgMymP2uC6D41rr9JPSY/i1CpOBjv+VSFK4jkz/xapKQ7S
VVZPRAdG6DQNeTSzEtuEtQ40cZu1pJOmNaRMbpowuA8Da22EzslPjLNtpLe+O5+Khk7mF454Pd4G
Cm8Y//e+Lzlxx/Y56vQ3f3K/dy2Cwsp8bTP/qOTt7KIKKm0r7WJtKHbkLhBjp9p3Xnu2Ynk94ChY
OEYMS0ESSqGYcBNrt6UofC3m0XfLDPwffaLgnGA3jFfaYHT21ycKcnbeu18alF8//vcTBXywD05T
RxjBmfGHjZpA6/XlL7+eJ2ySMQCwOP5hjfriDrB/M3xCBxnQ/QtZ87fGdJbBBPLXa+XrF27+slGr
JmjhlTa22yo1ik9/8AWaLWrGReFByx1CEOZCqjslYF52XjTnKlGYZOKetTch7TkqxcBZDZl2o1nJ
NjMR1pjTJqCkQFW9G0S49gdrYxRIi/XoWIlxl2M+RwTsruvi0SmoU8f+2AYQb3v3ta9ITZ3rI4CT
tC3Mx7UGXRGTwcbYGbbYWIN2jhzrZrT1Fz+zb6uSGk1IAN3qJp/KVdkqjxhtxLQ9WEMiUaKx/6bZ
2jrX3JVCClQE5rbq0OYP00FTYGIcl5Dw9ODJo3TRVVuxfy2SwllOefhkRKDDZWdYS35KT7WPoley
MCI9hF2JyXQxXEbywxweJx35iWbfJGwKnXqc6VTvyNcZj00Q9CaCs/AxoQvElhPNdgNrr4fBMvRJ
7WicVZg6GRR0KCh1c0qMjDEduqZCA7RYUHo3bg8tQ11MbSTjD85iofFPotphhlQdTSu8bgP7IPxl
DhM/RytdwSfuzXajtcMhis1Nr7JNNTLfr6KCHNNig35bYjI1lbdx8+TolcO6kuDdLT86tUX0HoYo
vRwJ1r7o1U0q+mvuuKMBCtVxUKpkpBmVploUmatfyaoQ4AAOA4VbkDUfNqRXxMNqXUb5h+dROtrV
QrKlqhwmKeFL2Y0u+1mwLJIfiSs2gtDc0W+PIgbubEHddwNwPgBCbcZUJtm8zE4lRl1tlEQyGZvG
Q71d+fw2QUFW4xMX86nq+oUrgpWADJ/G9i72CRTCA5YhfKe3xmWQ35gh0BGt/cxBZ681u8QK7JQn
bxrWtDpLoYAcHTvNXM/GiUD7TDzvQKOwauxPSaLNeBisU67uMtzxxoR2Bybz2MNSDXpiw+YbNLqP
Gujw6OOzwLiik98ErEd09I9NGn8bpvpcd8iGhYNzIFWHOPFPnZ0vGmfYcKnvhFU9SHAArhiOceWS
6+LusHUgPDL31WBVy0HO2xQcExZyykIjAsoZH4uUA50BXTgeu25X2OpVKDaRmUBRbbH9TIone8qO
pRqWFvK8XFVnXfIUTsN3Q0+wHhLBxjZgaRFfhUoZEP2TShB8gQLXmWGxjnVhGonqlHjvYYDGulXp
qSJ8ooQ1KPT2yWZE4DIITogEmojjcVAcSzNeaA3QNPZdGrFRcXaIe4cWcy9Q4fcpaVLRrRHX63p2
gGThD78uDkim2PXe8DPYRtNSgJXSUgUlcd+Nr8jfV9K4d3F2YDDcSLw+HgGlrZ0s+4jPhzoxTNvl
/+PuzHrbxrIu+ovY4OXMV4nULEvybL8Q8cR5nvnrv8VUp+MkhXzIa4BGoVEuJbYlnnvuOXuvLQW5
W1bCYai5txkymC03IOVGrWJHtIQooE+z4vRiZw1oGzSBHmhMYp1zi/chBbYNN0ttMGNmxY3n8Uai
m/cLwdwCkfqEks8g+KyrD0U2POU4dIbyI26mTVgQClER4EQ+VGyuzDpf2aR6BjySNRwLG2OeN4XP
Zm5iB9WdyH5P7WLnhz1XRUKHhBTeWS2WFYrgiBwyU2TCBdkfytKBAkJCCddWBK4wHOczv/E+PBvz
RP/Gp5VxN9K1QpuZRxpGD1V/FCEjgWm67SXANjx7kl5dFxmdXmEmu1ApHxU2p0LPsEr6h34K7kox
uzYmuV/UY3RWA6bkaltsS7O8xXG4FiQRx9zfika6FP615kfc+uM1auZlCVWHSUPQxwr7GvMxFw9p
CDvUfqKbc8CWXwvZvBgh+4OyjfYFbYbNoqHNIh4e2fyQBzznhvC1JR2fk8Ra/FfPSOk7AGEjBmMk
zBXjt5caS5V/0Z7/8vrPLYilqPip/6dC+36pkYH7k2tsAudGpfbDrhBx+YzHA8D93y993xUycJ0V
PxToGaj3R7IexeQv+akJ+eFbn29Wny81IuhFhW622UwtsVwNdmPgqVCPsSdhlrDPKaUCcbWlPOIv
VC76jRJuBU+Ay4GnkhenEz+YbONBus3ws+GX66R0bTPz8lIYN/45uBmqG+/NO7B7a19xlnTIfF6C
cNVwt0eJI5ezTWsZI/0Gef1h3Nt780Vw3+iOBgQ+19yIjY9J5qw9NfCYrEV2w1YeUgsBaNYW2nFm
HOHR4L/tj0BnwdcVTslJ8kJV1bVtSLZif5SPisuNxzV9R7sQNebgljuJBclti+7V78kOZozlZgfK
odVvtf44iEvJHsYiBV5dtiDFnqp76YKgrtEXzcRIjRy2ZKkZL/aRHCmJJ/05DK79hDxN1zhF9/yX
Ewafg37hIsfQUFoR0ZfRizBhdLkOBQxoLEfMwQ0kp5NACT7sbDySq0WyI+1eCKWWYRene+qaFxKY
xuFG9o6yucnbNc2dp7/Gw77Bfc5qjRwcoL/R0RThUt6KbCcw05v9VaE+D+aKmmEumW4FDNEcY1Vd
V9fBvt56C/8NPJrTO+q4EB89gvbAvRqsJRYAcquop/yfut7YghQ60LnsicOn8RYFbHXR9sVzhgTL
IRVgJTkS3QfsZ5PGBvTfhm7vY6DcqCxzLuxA610o302EM/HhkFH+avbGB0OHbGngbjbRnHCyOckz
I3c0ZCS68E9FmoPrDG0D/p3ENxmIOFmdsDHiE67wgxntlSI9R8Y51WHjOEp84Rrr96Ub8rbXoVh3
SH6AWbBxc0QXESLF6GzbveNPKyOJ7JqRb1X/q902uLINC07tDIj4Ct/8jdsGEcEvl65fXv+94jEX
YiX0jS1BxflW8biPCcw0GkIhoWGb+UGSi0/b4OSycG1rzIE+j3EEhFAmTiZy3a9yiz+Q5GLq+ZeK
9+lHN/kmPlc8NUllv8n5aMdpCTqvke/jqUMbW/TolNp3e5KOiNTwlw7iNE0tPlY73w/EFje9zZVL
VlaGpK5aTSVAtgoPSRlvrBDOvO8d0AKfOXGPky4Ocq0ywTD40BcyodyVEh2NjqfI6MBY2rr5RdOL
h6A2nhJd33jquGoLi37Osm/bfAwXk0d+VZpeEoPYJNzgBCyVNXeSeJf2GhHCyW2cyNu+bx2p56FH
gabpxG4VXEOQYUHkwl+gMEmH56Xb2LixQtOI2ql3CRnFSGVyZfgDASFqepSkaj9KzTH1+i82zaRT
NNqVpIitXd4MUDC1RnlIBXclNrktAjbmNptUIS4rOajNuCe6I1umsX1ls2Wu6oMat2u9J66UFlwr
eqdp+j2bdzcD91gx5u2J34y05lJk/FEqN7Upza+B/5+kBFVoOU4u15h9NSEltYovsUEwKvg37jXs
ocbgOkO/iTCwt2PczMNkLpIOe7nRk9XAgq5pw2jbpfYlHvv9ZJDIOwzNux1FAHpgtZZEGwPiDDt/
33qkh/lSuoixHCGJQ+kGNZxslCPf00R873As1Zh5mLzIRuwtrMMlFjJ6Dii88z/qMd0rFBsckihH
XrWo2mgNtHnfe4kK65hjVC8MItYskKJDfEyRRkwTI7jMwGHEKdnIm1CRSZImykcyZhFJ9GSXcDAT
7yVgBsec5KEtY44ObzmqFpcRgwtxXKMXwarvK9FNXEdbKyVf5RVSE57C3mW0dwgRm9k4pOV0r+FE
ZP1J3t5tbgVbCbw+/LVUgz00BYfYa461x1tXpKntoFH/Enn8NYVNtkEQM3HENmJ80dgoNnDUbX4N
TWaQhxG7sz+rZv2i4TKB4TKj7mEjVqQPWkmLHHF6VXMiYrq3RLuuONxK9iliVA49UZNdDylSXtjJ
k0/HUOVL7FHIYjFn+BXr1786A4bSaGiwB61ZBPb/QJiRitOk/jgG++X1/63IsxOCgfo/M/Af5mB8
hXGaQSuJ+RKu8jxy/z5XpxBDwQAdRMGmff1ekLX/WELwMtpQQ8ZO+UctKLjlXwvyp58cweOPBRnc
MxftpGOurtfXDWrikQ4vKWSygRN37Ix1QIdRlOXO8HsIfaG/tz2Li3vrb8pR+aKwxdSl8SmTUSD5
zaMiTcKZYtoyU36AMX2aWmWjDVjge8tvSZflht+PIMpCIiaUbReLdWQzTbLlL7wryzSzMCiHgIzV
bJcZ5jWd+rLoSOEFAZOW/aWqAnId6qsqo5r3cv+qSMZqDME8jAO1rNtH2nAeOuXeklDgxSSkZhGA
8rmkSwaIA6VgNY+yWpUZk6uuGdL8EP9YX/z6WZ2u5O5WY//rqfVhJrR5PrSged5upRBokasVqM4M
nJWqMpJXQS6gv8/qwWmbOxxyi8bb1Xq5UWjPVMhxzAeMbjH20008YUvHA3aH1ImQpprlL4gxGYxw
jn4aoxv/ZmB7bMhQPGxgzhOD+65/k9tpadWEx6O9N1vvFE46mnLtMfI67pDWIS+ycyTXnZNn9PhK
dVBi1W11hVxQeVUQsJuNPcu+DF1g5AaTfIxtPNFzxaaB59zd5ZHyWMCkzkgpa0uIcVm9jRQiRVmy
9EZ93Yn0VoFovbDjBsHYSKiEtk+ncBXU4yFToEeCai1sb9GbYDLZGiBWWNotDNaqW3ckh1TDNpAy
QG3TmkSwfYqmrY74oeTi3I3tYRLmdSVUxo/jdODvIMHDpEDXfvQ2xuNTX4eJmwQ+d480d0Ypg/Mw
PKIpXkpR4XK4IMpHlyeK4txarF28bmcgFpHteiXJtwauyxbNeFHNa2neFxxmRd8sI8F7PXZnFTn+
EMACxvbml+kmyppNZfor9CNL3rlDWeBeSKL95HmvPUFdoxd8ESTNmqG9h+fERQhLAuYRoqMbtN/N
rL2q6JzzRD3pDcMPOUvPTDvWZaMcB7KMDG/Y4oN7lj2DUGnkMUsjhbxQJ4zXyP1dahgb+bzgApL8
+saLtFtGoLMwww1bzTXVdBV64ipgJheHU7lQRZ84dhBcR2aAN7YyGnzCxfXYWZ07MGkYAo9LB/7c
xdD1spsFKmZIvUVVoH0Eib4HrbmbagEsN+zQbAekiI3IRnup3CPXjtelVV55E0MYzQ8YwQl8pIO6
NSzvIFd8fLwJfsUYH9nDrOUgOUV8UDuVaTO8G3T6srqG9kNKJCbJtMgOVZfA4qy5YgycPolukiYD
zV0nxwYF4xCq6dI0hvuyCz8wRT7IaG5oyr7Ewl63XbpWI4Yk2Rz97iuPXoukPQgQfvv3UiZ2hRo9
VJ01G28VcrlL6M45dcup/fBJCWkeir47ipwfOdB3BWPfRRDCfUVjAHq4OWPb2Oj6cEzVclPzly1a
KwyYlHMdpdVyB91DRSLM/Es4Cq1lvvOcsuWbnL95baSArYMszAEFLsBiu/O7G4wgjOOn8/KX138/
L2Vd5RZiyfTh//it/nuD4cDkvDTIWuOoni8wPyyiWUHzAl5pozubAzA/zWyIEWEFzdctBj5/pGtD
Z/7Lgfn5W+cI/unAHEPFivJu2ESdlG080Bcpi/NZK7NJgujS1jrWcp/5QyqDsCFPwFIJaWeZO5W4
7eX2lDbTVZ1Bb8wnVgex8M+ap51yIgAdURgX2Mm9M4zKczF6F+AsD6nek5Vk+OtuSHZaU/grrOQ7
rcLdUqjy0RoxJvZZeWNAV4uteNsBEglLcYePfpOEPQ3p8CTX7bkfx9esG1+0Kd/JhfkYxYKMAfOa
2MqlbnhvKT7kRZvb7MGk+FEZ8bgMZJyIlr6ZdXZ8a1vqar5EpWTiKiS3KTHyUbUdKDTZ1opevJpI
+i50YWOuGPXtRQ3Lo1AGd0zbL7Q0B6NHczpJDqK8EFNv7fpSvYcVdNLVYUszC6Xd1le+RupArm2B
kiyzvEOBAg2/b1JKnJZc1wapKpFGRjhcOy4TMHuZ7i1aREYwinZemF/18bDqBX+aqO3QVaGLAM4v
vkho5xNCbusJ55WkP5NtDf6LPUBC/FwZhazPpAWxyMfJRh2TJZDVfe0yVuW5HrStOTF/Uo113hP/
0mUmyXiJ/AwGZzsMyrVAYVgNFf8VFtFRcMiEA6etmt56vXycTIhVwg+cIhyJ/zSc7BBQcuWy/NJl
+Q5+90HOBu4W0zrouQvZpBuHwXwJLh8kid+ZxT2M3xFsQsWbwQKrtHrPigI/EPqeONTOk++tR4z8
QSPvW8lKISUE7w20p5F4ztFqDklu2k6lEjOlyxeRgNupTMRvTXnoGsmp2HgBx8GCxUhINdgjaDKj
MSNH1kOBjqTxhvp3TA0kdlo7XRc+kQyZr3Lp6caVn40YbFs+zLVx+btrosZ2Gos1DE+ijX5fE2WZ
lfSPdwhF++n1n2oisyKbiwRl8Z/5zPeaKJjLADLHvEop/uEKwT1BI40XH+o/gp7vFZG8Wm4V6jzL
poIZfyLNsedN+Y/KHAoiR7mN2xUN0Fx6P490YnCQaEKbYVPZxzR7azClWjf2cGV3DxMY7YkH1uNw
D+vryTopfIIqcc8NHVTTZWY6gVro95Z9VkZksekrXd8A0xFZXJVrq7LQXd1O7gmXlbzHksGQlgNa
I4XiXELslsh6gMt0S0ifirFlIXdLbI6s42WXjMiuBjW6SLQdeyCiJh+ULalN1lFgBfDfi97bdHM3
vW6IJFRYoaVAUBd6DYxKmw0LtBG3JdrK3qkPAI3ZpRojD8oqmi69xkO/nGy3IPSOqQR52+g4u+fa
cGxCVS7IjgR21jR/nC/t/jbYg8/wFLcfP6zxPfZW1vT2lz8nhi1A8ej4/w0O0N/0Dpzov0w/eU5+
fP236Se0cA1+AKQDznmOmP8NP2kdWAHRboKklP8Rt3+6a2P8UjUa9a8m7vmv+/SgWPQZPF1fcQTG
HxEpFW1e5/z8pHz+zn96UlCL+xL+HFzcZrmuffMOm2q6mPx2j3NxWMhBdCNSUhE9S6kcpbKQNwuO
0NQIaKOnEpNypTz0or23MjgCAmfFkIyrLMXmONbTXWhnJ1tEz0ma7wxUJcR9RWw/7eZZjsyNbk2n
oGMo5KnP+qiS6TqY95mVXTeQBHPufUQnL33BvLKqmxtjvvHb+daz5U1k11ulBaiVQOrjUI7iip7Y
P+QpO826iy+xJjMB9WNWK0H6kpBOotY7panJXNIqxv+qI3dUAc07TzhLhTzaTjsAQBLDoWa7MOn1
qtQeGO65cqMvRf4g6oIUa11byoWPE4lMSYxuE8xrdaaRobxLZBnRP5ejjFzlstTWsVCPRVyvO7u7
jK13kAwk3HW/MgwSM6NbE71OFiUbSYPqw5WwHWpE7wk7qRwYurUqs/iqhxmeRgz9lI+8GJdQh1eW
Th5OJTZj2V+NanAMI49mhh/B0JYTvMOa1X5mZB/TwILcs+NV4vHcjypoiLD2IIZzZ/dlxLFTlF7a
CTE8k8Z7EwOdZiQHSU+cepbPy162b+hSdMk/8zYtatEurXS478LxbAfzGozpKcNms7fRs4htRqNg
ov1puJKlTXmV54WD1d3VU+IkPIwDyk0skMzgFIji8a7HYzsQjzAMLWCk/EG34jcdLrmJgCnRWLkl
4zqX87PIhNN1xgnxwMlDyp/l9x4AjLgFxFeNGOJZCEroVYjNKXQgm1Hskhm+sKdhKVL1ts9BzzX4
n6uSn8jARC+DviiS1yAr6hu4miz267J4HdRh1gaRosp4c4CcXJkTSuqIhb0XAgL4IIADiFbUvnmJ
nrl+059waHAPHkLmFZG/imh/Bf0wWmo4VnTIOZ1yT8csotZbZuAuo1hPXZWuOqK7zuY2Ow/yBiN/
efa1+gRGxwnoyMXcmlf06GwlHpMRTXw+8YAwcOB90qAaUP47U802CqmueYYBgXnGtZTEGNzYI0Za
8GwZ9rIKEoKduHxG8VaO7OZGGuKOOFams0XoByTN61iiuIv/1TWflogrGM8lFXjOfPlNzZ9JNb/0
Rj+//lPNF3RGtEVCw+Q9T1G/bbw4Dpiq8rf9s+L/zFnXWIYxeGXfKdtcKT+H0MxfojmjpzL+uwz7
g43Xv5A70DL+7yf/ehH+3B2FadymWdh2wNAX821iUZCEq4MqYIvexq+9spdZPMMahfmg5Nd4fjNt
o9cEoIxv/C/VneQEHvaq2cWHgJilZGEex5NHPli1YGMATXM8j09k7LLwAgWSnuS9GCjuxa5Njxr8
WsCey6k95fm2f7B0YJtv/Yt3FazBGxyArscwKLtg3BTr4q/eyPIuEQtCNAluO31Wg/7u80kr/i+f
zx9f/+nzibiFAT9mva8D+/99PuemhGGGsC1ahV+bd4vOHas6KQI/kGWY/8/BqCYfajS0s//9Dz6e
yvwM/NyTfP7Jv379k72iBskiS2bfbZqg+YihJuBVke+zAsBW66Mw8w3ikpQOwHMHb1lvpU3lc2QE
ZPzVsXaue/QOoSzYeaG3wVCnx+5IBGGstqdJmRK3j3wZxYXtFF16FVXAX41OX5YgvdiTBt2+79BQ
AS12AHRSUe07ZgI9pFeEsE1K44wkd20YEvN19AiluSpIivNs7WTDC1uoIbtZW2CLmgLBltKLWrcq
7F3fwfjrqfhhQCKiV4anCEDeIv/aKdEyqXPvZNNEDTRTKU1VN3dXCq712S+grjxlwHAfDZkDduJm
TCDvyXFywztmgj1Nb9S5opdzbZfmKu+P1HtuYYmjV3K/zkJ7xzDTZ4fsd9ta5jrdtRjLO2nTpzVJ
j4nc3+hATdQWV73H1CUZOOynEC1ZvA1YEao6LB8oSJfIbFkwyPXKY/+3mFqe7ET/8Pv84mXrsQR/
EiiHMRo/ehmLfVTEa2VIL8Izoivs029GgSe8V5xBJVFgRFKqMGcJpwe1sp2gN5atzBLmpWUuHqVv
Utw58uTtI2kYnYCVSiUp7hi1m6Kw8enbu6kM3wtP51Al52SMU0TKWKPT50Damsj91BQhkJCPuQFa
vROXtszZ746UH0mDjm4ljx0KlBDVag+GvDM4oY3STabH1u53IQc8IILUPOZkQ6tJdCdK1j6GBIQg
ZIqj196u94tVbOwLq+GcxltIfmwRDVtgO6vWC11JVTYlIC47UndmDUKRCIIQdjsAa0FDVhUFOxTg
L5XkhgOfGAuSJXEQZAgkq65sdwUMg7AcFo1WsRxFYxRHK69lle6BecTu7xnVVtfDbQZ8pWbsIVOr
fVzwBvO2XiYOpqhc05rIGGs3Xh8tuhAGph8+t2W5DIrwMKXVIpLVTRbzuZwpjToMhaRcGka/7rjZ
6lJ0ma+NkdHeJll4mD30tT7tvIZEz2iek2GpJKCDuyp8m4UXjgR9e4skC1ZpArAmvS9DOu3pPir3
XimdZLNxe+3eI7n07208uGaqGJTmCYXCE/j/DWVYtv5Y2P/l9d8Ku8llE8kMybW4sRAwUFm/NR7W
f+T5NLGQ+DAZ4Qb5eSzDeJs5D+eMPSda8aVvt00qu8WfZBloEln58gf+QWUHiPZTZf/5W58r/6fK
njQNSBStYj+HfxwdqmTv2swnuXTA4IdElqU/kbbNQiTxWovQC3IDSfD4abgwhyRiAmotvFw9qsCq
a8OHLNUS2wh3oUnubAXhWhtqV347nFAQ3Klp8pT51XvQwq/EOIHcOeqvlLR5svWQmCSLll1F51he
NNIfE332MqWbVGUjOC0o671NXG8xynsFFa7eFuiAiXYigjYz3//ZL0ZrDy2wNxxFZOL0YsQSvNQS
+oXyDcz4IoaUB9YKa7K1HfF8Waxx815e9QUWbi+Gj4XFmQlOkUpOnHLjDbpj13zpSb1TB3/Pmo6D
L12TLYMaEbtSfjQkdEnWmx2QPlsvJS4Rgw/qIIh2fWqeMgRKJsrtlCfensRWh79dygTG9uq+NAx8
DmI/VCnkfcR9NhqdkMGuOSGMK3WwKeWVVatfJky9akJEaC3MfQXmFN80dy2xG+P+zeMqrpCM4w2Q
+oM3wTW19TBr4pKIYaWhZAIpMy6LTB/XchjIy6DEFZG0F1+U8+zY3yhdnLDFy3dWar2UUXQnFbyn
fl06IpVvWq7dYTO81Dag+mGOSij9Wl6KyIZw33kfeRBtsqoyV60aOGBlsVFww5fTnlCIvF4O7MnC
hiNI5mqv66PjseHfm8ybE48i1774Koxev3dJrFG4co3vk1BezUx/CjR0loNgS+ibZgg9xPiQPNI9
jQlHuo/nOCnrncUiOZjaRzkvXNme0TDRQxLJoEH1JWg2cmsYRMjGMQAO0zGGXrBcdeLaIEKhwK3a
F+2hiHLXCtnDI35y/+YSiGuKwoKamX+i5fttb4vHlrHU57k0t6GfX/+tBFr/YR5EwgtFcC5YnwZu
JukwhPOZc07V13//Tdny2/wXdniM6Rhnz/SmP6t/ylcm4udp20/ft/7TtC3t2wAMiWjZ60foLDSn
jr1DaTCkkvsX/EUwckZAAMCDb6TMiuFQYJqpfeUjASywHPFH5XWz8eGgzSRkK2nWou9Z1oiO0tMi
Nkhd3e9urVy/kkD+DGxxEmzfBGJihZwS8EFkwwHIu6m88NH3io/Jl7HOpK5hJTkbvvgQZv2qCJn8
TRZA3jY9eWH3rhpg7mEw7aOB8Oes3iRGuYsn6YpDZVlF3b2hBERqcw/ss23VnFRw2EpkLS0vufRE
7JklKj0o+JlNMF+9aHVjPZiEj6v22lbaVWYd5ewjz8hTiRoyUzCL8ehVBOu1Ldmn4zvdslvmg9ta
QbyuWeXBx9kr9lbOLbCKYAMGYgir+Atxgk8+kCC5YvEZD7DMA1zrjE0uapzslGxyAWKc2UGgMyxW
pZhtpbAEEF+QoBmXr7jqiRdDqp11m8oIToC3l/Akrj3KIMOtVZ6lrh3hCxrhtKKD6YCgmi1gt7Z0
x1ispLZZYuJaGrAe+1a9KaEQ+DHidTLANqLLN3KZ7Hv6OAy0h1kb0JThetKaZ78urhJyaZIIdU6e
2BsaxpNQ82WQJ8R6j9dZ+DKl47lgeeAFYXD0EjAKHC2qB8hJvku1ZE6UFbR/gj+hJeymQ0Tfgblo
7bswBzpgd0DzCMdpCyz+wDk3LUIqM7WWOevTqQCqkSAtIF7HJmbHIG4nG+ujTfxOX/LWeRCR2yFF
yABBQYG/XM6WVhzDxhQvA69YtnOmT5THL3JOwhckPXw+D5I92iwn4CO2mISklGQgu/QPGlFBXQ9W
K2juSiKEPKKEZDgK1pwtFIIBBIjBWsZ/9QgfSiWxRJGxGAglovN3Q9Jo8AwRj8jxGBFf1BJjNBFn
NMyxRir5RgFcrkDIj+CMUP7bjo9RQScQyVS5V4w24XIkJdlzZpJGeFLakz2D0WGeiBKtpFQTmSRk
LQkfKION3VA2cPERx4Q4+KiL4NgR0xQm+lVgeNdKb7gx72NnyyudtAbgnRFwRnV4UzEoTmayVwSi
srx3CyIeIqNZKegfJex8y7gpkm4VzpeHDlF+QIY3H11W9AVsU+PRq1Fi/r0HxHwqsD+00Dow8UQi
/vsD4qtQ8fMB8S+v/3ZA2P8hvQFPz7xy+eF4gKrLtI4218Ivyy6S5vXbCaH/R2GLM8OD/nt+fO+Q
9XlgotFVazqixZni9wcdMgL3nzrkn7/xWaz+qUMm+sGcZULdpp+4FzYzcNnf1YT0MHihSUYUgaaR
B59hxZ64VHcMJqfvyoPGzCOO+iWuwi9k1aGAUkgZZuBeDI5VtBjgPLfyvfNAq12QUVDV6d7s2sCd
IAg5QWu+K41AOlEqUPCRMQdddid7VuDOSWFBz9I999cheM2Kh6fQvkx5uG019AekxOeZvQyn21Y2
nBFHpVdYK9/MV7WfoVI8mPIcHoSN30MckmjlQp5utRJ7sr0IIlTI0nBWYwYlSoG7WIfyyphB9e1F
P/g3XZy/jtY7JemQEi+7LOYsC9LGXibU1oWIPyzaW2E8qUPzKtvTXZDaqwp5xzZQXhRFJWSAKNT4
rlFfQmuk3wW4WnEDtuKPjj9hOXrETPY9h5ivRt2SZRezfrlaCpGuZbJZ+iD6GBCIIyzjhzCG9LXp
UWL69P1x866glSTmym172Wnlys3mRY7IsJx6x7AS62YcrwKgw0aGVxMk2QkZm6P53gLB6L4JCahk
woH47Rm/H5w7L3LTIN2Nkk86rX812sS+Zvwy7Mm/gPKLF4PSY4qtd61hPVuSumtGgiU7Ao+SMD3X
qnfOmvDcS/wQTdVStjn/hecWXnEcmQYxfvUxTA7nWB/ea3O4YoHkali/YTde0ImcSKBiMjH4t2VF
klv3Jln53oAdKzrLsUou9tK0Tdl0e56/gPyNJpeeQjGdiYNR6UiHQwsHUymS7TfirQHdwI+oH9mN
9zgwJTeqvOdiuogW9G4y7mwvhfCTbwKNsKQ+f0tMTJA+2KSsUNmcJNFGhBejZbQhIYdV833YtlcZ
hvgkqcizaJDjjjwFRXEXyECMhLwqc0LLy/ZclMFRJRJStQnllQZ8a8akrIi8wMfL9EhT7vW8RpGk
72tGFxpQJEvaxqZERDiLtrA5hFF3CrJyHUaa2wTjWi+GV0rUWtNqklEa6aMKdWudTRTxbLJlt0k+
rAifh+QmwJXaXH7UZ+eGJtK7ugkxZw73rZes6DScJBJkxKnLzPNuLTwHEW7d0RjQa/XmNROw20nP
jlWNLyJKbyaueD5T9cF+U2zPKftkk0TNLY/nit+qM4TJUk9ZAvEm22SgLqZG/stPDNY4MmJaJB/K
/yeXZ7n+45ViLrw/vf77icFQhXRI8+tUmuCC71MV4oI0NjJYZ7+qVj7HBXEwID7h3mBaKtKAz1MV
viRrOEA5b77O2P/gxAA48S8nxqdv/GcYUaZj0xGF126sEZm59tY12iowxhuVVNJGYFSxBjftmzsF
ShWpIvuAzOkqqE9Jm7JzHvdKBX5ZfuuGwOlxDxrknpDB6w5NuBPIusav/K3MiQODx6MHO6zoC4wo
+ywFbmLrBagD4sTi7ACWPVqkPsbRxyLrZAIgi9MgHkst3bbLoNXxxjeoZ7yrIShmr0u86lTyhnQt
WKkMKK9SMClokU3HaxoGy6l2bfrkn8R4VGTwauTw0B01C196BWDtRuqXoL4eq7vA2GcI6zQybuYt
tiCkMDpNzc4vMyfsd+0EXnxnM90R3oPhP/jRYQQE0frXKG5UejdPOzf2Oqogsvgn7K8AqbdgKjP5
mEVP8nhDGCm5MtuCeWZWnDN9OxG/WPXvljgJc8JyhC+/Mjgf1xHC4+HLwJnSNXfR4J3y4LpHYTwY
oNcVonr97Eiu8E4jqWeRcigYo8f8+z2NricIZSrDXxNYgGJs+Z1dfGnb50QQzY6p8XUEDdhDFJ0a
wACBuVK1OyV/CvvcEcZziDZg0EDp6Ru06ovGugRZxPqeLpZAMp1pc+NH5NTp115WdJsiBX5o4eK3
Kv2qoL/gvnDT0W/IVBBvLiUFNcWgtnBbMicDO6ygD6jffCufVlbXdW7v6zLi82HF9HjV99PKDqXr
MVNmxgdCggxCvNadY1IZhxhjqyY1z1DLEyC+2ZMxTS4JvEctZTfNAK9sTHJvhjsudZtCMW5r60Eu
3ub4PQMkuwHz9C+elFCWaEg1ctt1ZhrKHAX2uy0gYrdfytrPr/9U1hD66iBn9K8haBSWb8Niyhom
H7RJxmw2/2FYQu3ius96mm/pKw/neys8D4sZMmOax9+uUuH+qBVWfg2Y+OFHn/PdPrfCkQE3T8r0
Bkp84FK4FNN7GxncZmP6rtjjXiTiNjK9jGeyuJeGbDXVqVip9JR1QuhBb47XZTzlS6NCtNtFzpQF
d3pv3aJ5AQqdPuf6tB1se+0VKFk0J1SVnQjNZB6rPhUZMQVBs8nM+GEUQJmTgXJaVwG3X3m4EMtb
M5v1cOAQRNjY7bgkXqYB0sx0A6b9wIy2U68NBaOSqhkXKUVHNNTmiqpQIJ4yHWbM1lYxy+Rk+aUr
ZKJPjRwYSqMwHKdGTtTKycAPQPUcxWNOLRUG2aiS/wj5uRlo+wQ1N6P2FlCDnHk80drJvqY6dzqM
TZ4sklAzZ6J+04+sGtvfqQOb0M4m7oJWkPVpKr8pzG5ZdkEjSclULRmcA5Tkl61yWnhZdZdhSCkI
bYzYJIacKlGmrpLizZq6M5Zf7hKw6aeIrZDxKouHsec7blD8JAIcvr0peayN2oKI2DrEuW9zHnuT
xz+mDCQtygNJj4EDU/ysFAxZj89xyJsa4DZDCVMqsVgU94GIrAWXsLU9BNKSu5jvhEUaP3U2mWiq
lrZLLU6xEeriIWhWBCXMHEjsTuUqNIjgneRNkvmbgamAJPtOmVzLbLawFp9lKNB9kZziKluyelin
eHubmMLWa/xa6R+X6KTeOh1JPdwWgho3YeI/DoV6S5f3xgZjrarRhuTUPPGWpSY/Fa1+Leeh4bKH
m7NP1zGAtERVca8pouIMAFgzGNYtmjGbqT3LDltXXoAyrhPTv5ri6kKeyo1p9fdFk8WMn0RAtJ6K
pKyp/o+781hu5Fy37Lv0PE+nNxHdd5AOHgRBW5xk0BTTe59P3ytLt04ZnbhqTRWhiVQFESCA///M
3mujYRcstyvVfTGXh3ZVNOlicV76fFdaCorr+7pVvIF3XENFLcktGJBa+KRKfKpSGKdD3zqLUW1b
kSJaraAstDqbT+kzN0kuRc9HwGqbQT5V0J5KKfr3+nYICxVujfgST9oNEawXOZ1fEDP6/RiW/+BD
GQaHtUIGVbQ6KoECLMz+x0MZf8dv4+s/Pf77oWx+y+/BLk8NyxG6DiG+H8rmvwyFBd6qukYZCq7s
l/kENkrNYKD+XYz9fYMHo2y9Nig10Rah7Phb3kzqt9+qzd9eukIV/fOhjDQgNeayBfShoF6Q6+BZ
GyzY5Mltgh+s6gtrA56VbykSwv6xluJzq0EkxCFeiGPmxKGEwTLbCFUdrmSoC354H37qvcwZEizW
DWOZQ4yxWTCh6Eb9U1QFD3EVPfUh8gicyc4oEpBYoBJo4XcqefXG2P61txCEYLVzgkn50IblJi2X
Ix45ogWW/mm9Q1B5Huqk2pmhulFn4l4MEaFI6onasNUmkBy1GV5jRI/1QkxtNqlQ2pE/jUbI1yaK
U7cWYCTqcnfQi2qvGGXuZEWp22MzPMSh+twv1QUD6q0mxE9BV/E9r/oby3oOzczvhuIGLPlFMNTb
YM5uar22C4lBuJh8jfvkPOm1aS+jedBImekZKdZS5xk1ij9Z+tAUXJyxNR7TEGqiGh0CDiE7pIWV
OJlsLUVFycbDjsd2k8/JtcVtpgEXiQTtoE6Y5DrzE1kILsic1b1yXqffyF1OuhQd9ZZFvBBbtWsh
MiwZdGIrI1J5OMmEOMuzuFp6SG75jLDRYWchO2wCvqT4qcXlZkynkLRNhjo62UhzyIx2sG47g42k
YtLYCu3y3unKrhPF56mcAF0lGymVK6/tpI02R3S9cwF7my48nqyDKHb23McAEz/75iOxpLfGQF1p
GACGJe0iW/jDBeEyiAjyG4PJs6LA5kfbiX8PEyIxRhIwkkycRlqF7FAJptNqny31cDFpftVTSxJL
HzOiKt0Irv7UdJuqKt4bswQNOSs7M422xiJsRBNDaEWHQQiCQMZoKaZPlsDbCCsvKAGEm5IPC8JW
UMRxWAblstOlFiBAc0Dye9NF0b7CFQ/VbWNV3T9YYQkKFJkhLoxVwcbR9D/Xrmz5qPB+HuL+h8f/
OCb5WkObJW/3N5IjSz40c6aBcf7P9hOyftkKkvBL2futqv1xSmpsFJHU69I3Pv3fKl2l9ZX9omBj
z4dWk+NYWZ+lof3mYO+YlZHXWzdbiYWAZWssHboPs3/nTJOcSTqQ3uEIrLnKo5BIdvnKdAeVEP71
KawfBW/ZtptlOxFBXhM/xB5t11YPHJRijN0KRgnhTaRPfYDyEjxjQ3u9bTS/e7Q2JH/tXyv79RWa
j/OwvxO37BB90ZbtVziMzO7O7VuvbEVK1QpntJ548rq18qeA4adHyggpwabqkE20cGjY1ScWeoql
hPKG9Chzm8avGjG/nfCeKjdZqGBX3UlEgDSH4D20dkPrW4bbA+QYHoV02zKtW7zpkqlnGV1o+4S+
2gYb4YhuGLtYu6JT/pQ+iececXU+Hknunbr7VRPV+Pq95emFnz0RZjuzFuUfuKgXxeWPMyyKhESc
0226HXb9edhxvrWGrXvKTgOQZ8tX9WzcMzvtElwBDgx9s3Hgx3WCHZo+L7x84kpyaeU1p3xaCFe5
AFscPNdEVx3fGDvL/dDLvQAQyVhe8vv4wbjyYgKsueAvX5sz9h5pxnBoxy4rTa8dOUpteXj/Vif8
71840+234Q/JYXODOK/77V//677M+ef/rI/599/5r1//lYf89//Sfe1ef/kXj5FvN9/2X5v5+rXt
s+77pGn9m/+/f/jf38n7ufr6f/9XxYL5FRrfx9dfv6v0qQbdpMF3Aacr5ctflETan9Wqvz/++3ed
tG7OcqqYf6tL/10S0aeuSirMMN/BE/9e2XyTTDPRY8rGtxGTzc99KtM6jML89z9Mu3+nT5WMteT5
ean/20uX18Pgp5VNz5Ssbw2x247y7CoMkkfkjZ2KQSufvZKME0yczsxwh8ihvT5ZROOUR13pNxZC
lhXlMCaZH+Hntqr0KNa4EIKZbw65x4R1X8Vs9ZxqH+YAn69diu28VAeZGVE1KginGvU215N6pxmx
cVf3/Xs8yslZzU9d8pKy4JWrK3ndbTZc51z1lvpeMgXV6bL43pTHS9dFXgiVpkn7ywShVOlZp2QJ
3CMwRWm/aITV0mhIqJHENjnqYv6iL8MmJyab3Tdo2eppQMrgwJ6VCQqfX6YgusyLQoKMiJk1IqdI
KW8TLb7J4+CQr/1FsXYaxdpzxOHy2dGEaDQjZiYyRKQ9GWlT4O5jEe6KpzwpXzvRKF36yOLrYFXq
pRok3+rPInHKZgakDMYQMcY1RrYJ/k/ccbfLAdxo/ayFJmwvy0bM7Pblcz0lsDU62GF5tc8k66mc
ukNpTAdheiE/8kvaDX5ehQcBGHRTNZuo01nnoKCSqs8xTxBSsUUOp2szzyctMCk0AO/PmS11oE3j
cJ+aybafK2+J19YzPqlyR8JIcR+x94e6gTF4qXTLHgYTTVDwkhgyfmyjI3quQoibdca5yyJ8PFYf
IHtjI1yXnsVaxirLC6qRKwZz5JuZW8ShW1jmTgiHjA/INBLYl72WIziOzgouYcFLrtHZ4pKC2znR
vjWnSpSPgvLOEMFyJKtE8NVJ7PONaiXgPRSVcC827bMp4mKKE47EgaKnT3cTKSatoJwSC1cSMt9/
9OkGs1EjVNha52V/OYWT/uwV+f3x3083EGgo/GUR/+A3ZRKt4veGz/qXQjrc6vtA/79yB35p+CSK
HBYMVDRoSDmTfpQyiPPZbrOU+Punmyr+hyncL0/9t4ZPiCWrCVtUR5G4jkmWNnzH3Qu0i+gI0Lbh
ynlpH0oQeyRobGZB52Palts+Jxx06HYBlXAKuqsVE6cZnusqscM+2w5KdAym6TrGCkoR1EZEkQ7L
UeyqixB0AG1yYrxC8naW6tRXupsn8WGKO8ORg+i+Vr/o4KGnFQIzVEP/RkTjrsPJCOmvO42KdUkk
i6RG7SWAHBBq0O6XnSY8CEjJEfLV1UXXe0/rgS+jYklUnYn1+s0Lx8lpC4FA0+ghS5a7yMT3iBdF
MSOfuhLsWOkXKAB2ekVgiiSgL+/n41gniqNmpRO0VE/5NNSeNZCXN6AAscToNALvLWr9UrDkZXa+
KVAPFmS02bMlZV4YrvkvJMvo5mPfkR2iALcGcyS0V2m8CVPRi1VQ18wdreEzgxipZJpn5degrk9s
d5xFmPnhVFd6nN1rKjlGWgfNO/arvHG4MsjUtfYgem+LMD+qUd/tE6XGpEBOHDwCYDT9Ra2aq2qA
FJBFJI6E5CihZEvV8iCq1IDGhLZJyh/HyfQis3fNMEdrpjNHhEOWtqxegVlLfRtCNSB+oEDgneuH
diGXPi1ECMDWAyKzV10LNnk17WUSaklPRS803bdy/zwk8GXCmdIzCskXSjKRNEzW5LpeuOWCT4EV
G2J9YSu2hH8Gl5jhVy22+1kcvbQR91Fd35rVNW3gN0IGDivrRtWTYYOyFxmBhp4o617Kqt3MI4IE
kxiy5NFifFEBhShIVpngrSMi1b0lFd6HYrii3zlkgX5grXceleactuwyFOVccDh27fA0TdmrEfHj
OGTrXa2rFTG7iYHeLsdeTcaNKpWuCBVP7/GtlN1hNqisV9XPYO4xVjiC8iUBSZON4Wun575VW7dh
CNACUag6TYgDQnxZ9UnK5NtmGHcK53kJWlAVuJHDbL9wENdG99xYy2vaSLY5E0UXqO4iF46oTYca
2Ec+3S9piJJW9nKreNCRN1dQWEOwCiYL7Umnc8ZNHvXXzAr2mUW20aqiC78i1ruRI8PJMSNgNPcX
ag7Fukc8wcWQ2aJiOoJkOYh48XYNICuy7Vi3R7UkySIC3Ccz0US/aAbTBi4P1zx4LekdsfrBxJRu
mHeikpA317vN9KHLL6zxPfBdTC0Z1CjnDN9pPtS7dPwyyzprrNgZLbwbH/WiQDHUQBNBf+cuFlN+
6cVBLA0v0tE0axCSiaHFXIuiIXEqRd2he9mIkNP5ZPrKop7rqMNmrL0GvEsxqrtpqdwC4nXECm9o
WndlZTVDctBb7rpKtwOD8Yz0PubTIQ3e1RHWLbrhsGOumxfndNFOkXkeatOvonoFBdp9um7xNXcO
24/B4P1kJFCN8VYsp/X9KJq32Hrv9QerJ3EzTbwGOGo/ExSbAGLWckeoyaAqom0fDsdZe+TSIOI4
8cthVdDdWtMbqiBSXltO0tkJ2wzdhelj6NnMYuQPQnYowbcsiuRlpATLosAJHG8ogp+bNvV0VDoD
H5SpvmT9hzDPsPsWQn+WrSgSaUl0RcXLtaaAWEEA7GoREIG8UofU1X0sTgjGibkwbpsqBzw5z53X
Q++qFEgIY3cvl+qp6yQy5WWKIbIHYOJihAnF/AocJHiBHjbAykTgdgCn5I/qsWDEef5HlxNc6dgj
CMRDBqD8ZbPEpfvzYISO4/fHfy8nrFVaIGEB+UYc+k2rIMFMpaTgb/zG9qNZguz3A8PKKvB7OcFS
T6XCEMk6Mr8xWv9Ws/QnB8i3p74WPHCPmAh9Kzd+apYabW4AQlvNVgCxKhbxNtfmQ9XEbDz6fRs2
nyqtnDsNYPQ1jAHJXHgIfg8aIAC1LFda/wQiXrkzUWDZjRVuWlxMUe6SFETm1LAdktuor1FXMnSe
ky8EgnmpwdIaVVRQ3Xcq+OFe2eglkfVSSPh0KxHQNzlioOaHZu4dBQB6vnrqq7ICLSRaCPhnX11y
g2miYG3lIEO4jWpgYvGD6SouPTlOXk29PRvatO4YH8XBlL1ggBuaz07fRVcdzVcLjU223hYgI5kW
EGzwEZPe1w1fx25XFl+M+RgVF2U5ysbbgu0hS+/M7JKN73jRu/5BN4tNrF2L/N7E2RDHd+IM15WE
PZqyebqFOyLDryWXDLG4X6EnYo5ElAYRXvoexqeDzd4vigb0PWonJMO6fFcFtx212qQ1pDnc5NCX
6/msQbCP0YoHuN67JvPHrDzMeekZ6d0QVRQlDV5DsIF1DqTsIjWgIgyZoXwdDu9pKO578x3JxiEM
7qYe4n85bo2pOkvpkux6QEOHcOQ5F6sxL4nOYjedurT4kGX5tk9rXxjnHVk9XtX2j7pYow+QvYyn
aA3pqaz1NysrtlZutAR4SLu6LI4EJG5gFbi6mWeMh9o74vZ2UgJ2PI0v7VzvWwVmqrZwwOnxqYhg
I1U6xriYM62ZaDh72KpE8d2KYmG4dXNvpvUjEQb7mOD6Yp5fh6x4xcdFaVcgjllOpRE+FkHxuBiN
7CwaEXatrF5ijM1mJZyzMN1SMj4mptzethMW0gFL4D/5lKMRwCsMBIi4bUS3fzES0n/bkiFL+P3x
P045eVVcqUSdfPOl/dI04brnP8ocdkyi2Hf9NBLCA4s7mRwfZk3MjH4+5WiYOI4YVuNfXqFF3ydl
lz9GPX/M5f5zPNw3/P9vI6Ffnvo36spPp1zVMoCYFUINsRW5lcTKQ16OzRox05jELFJVlWyxyr6k
+GAO2kuLCs6EwrxLKYlT1twhH6g8tJ466gmyxW6mHB6bFPhyYBHxrjhzqENpHCig2jJ6aFXZbZmy
cEQ9l8PgVrP6HNVQlEfOgsZIT6McHvluscvJr6Qr+yoLlIGj06SSn2BLZgMgR6lEQoy/rQunN4Kt
qDQpPcnosKsqPMVWgLV3ZhCbta2bxdF2Grq70ehVR8hbx4jZVymKcghl6y5YgufY7E9jak44nVBe
6mF0iuTxSY7ywwhNAPLpVl4N26NFJMDQEhs6P5D++FGEkGO6CHznFIvXrJhflTbgpFlpAqmGzWWM
sBlMB0LLHw0rnJ0IwUOztPckYMLC6IvnXFFmT+0aosTXbNQsmA6SkbgDwgsiXiOQIyA02pUErfB7
njoyHnMBkWf6riTTwYrVU4KyAdzlSMRrqHxWlMlijqNCnNPJLUzWYEWd7sUJB/BqsKNMFqsFbtxT
a3UsP6UL3DG/bmuv1OubJRb9mKMD6imyOt1p488QKQagE0t2EP6OTkOwjVUAcTXD+ampjY0MArsa
OWFLVJ9pTUErZxMUbfzspJJAyw5xIwq+GNWOqse7PK2vvS77mkltSIBNLwWE1+R+n7AQJFch0aHf
Z4QHiAYbhr1okqspqLSaiOS3QhQdByUjfjYxdwOmRdgjYuZ2RJpWY30HzQoRYdKTuNqAku3dqUxF
UPz9p0k7hMtmjr8IwV08nExgENwOY8czND4L8TatUienXFXQBVvTC2GlAE2n7ZK9icEuHV6XGCZu
7OTKW83drFcnucaI37xBdCWs4E4IO0fqHjLl0NR3ucZP118SqsuI6LmE+1ST73J2kzFwLxkPyDCT
+PY0kDM1py9L+tYit+hSsq2JaSoQCw+t5uAvNIqbmeo0tTZdUJATay2HQvMbsoeQXr9V4WL59Htu
IJHmAnXzvkBcgjLmiyq3n02TiZvIrLeYsgjPSYk0r4hRMUtXk+dNosinJaQnDgNaexb4um22LXES
yoQdqxsQB1a7eOy0Tau0NbW2JqM8F27TUed6Zlc8lNWT3ipsxScJhUs3B+WmmrNdX6KnwV/eIddJ
UWj36vCZa9BJhflFydubFri33Y615hDitDEHxCahHM0+6+qTErMXzxUmyQFSw20UqCXxp8VdiXAn
wCh2FurhEJWmK3PvtxrBvcNnIegC3X8+ESeO7ibv66clskAPGMJ7JLXXXCA+NC25xdnL1pBbo+k9
4DfTacxfrZxQ+D5XXoQpDxlhwh7/Z99/KH/R0XEZGSwD/+L+M7iqfq3yYbT8+vgf99+60oDgQV2O
/PhnlQihmSoMVJGSfSWLrhbw7y4W9V8GgQrKv+3h3Jo/qnwd8DdhAuC9vzFO/879R8zmn1YiVPY6
DDNWM6IMvPzXlYg0RV1jiQOkvTX/rCaCss9xsAR7LdgJrAdFFo6sHtqZeVWT7PREcoUWtfv6iQsX
tphKeFQWawP7iND5TvmwNARybU6Io1GMg9fH3TYwjL1mZA/iVGPPxZwoZLlXyR9Sh1Rp/RQS/CV9
Wl22UbXKxwlwmRijgIm0bKXivFgj7KkLI8xmDMPm/tVHB2LPgemssyNDZ9wh39Xy5I6rHTwaT2Mo
nPtUZfKeHnuAIWoGmkPUGQ9+qYXKG/JPi6FSXInESQkb/BhtXGwXTbQVrFxYzZ5avrY1LjGNqSEB
CKCyBbvNY39ZJoQWLbI8lqx9u63YSCpB9hD0+p4g7tNCgh1nDK54Nj7MEy7SupsIMhlTxLxXFnCo
s8FJFXb8MKOZoJ+EyriNZm3aK12G7TBjlZp0sNvGW46zxREL8SbKdD/m8iRvFFgW12khDoB/aFPW
e7Yq9NCWuXpzrmAi4K7teieX6+2ccU1rXNcSQJKB61ta7/F8WbXH8pZY0ENW908aF36+3vzDWgMw
ODzJmfkcURw0iXwQCoDlDQmjTEpUB77JU19m+zSc9V2DzU6OOPBlNVOxZwxeYNY7zjbMeDCxy2Tb
5vVbBzkk11SWPLiCCrmPX+e+LxhAmUAulBYLTP2cmh+R9i7Jh0h8WvTBVZaWKeKrKNyH/PQiwJ3e
Cq4EmM14bcYvk55TK9VQSUzY12rgV0m6H5bUMwlOzFaheAMOe6IOmQZH6q+WzHx3uZ/JZcuKaxRK
ToE5a54+1OUlnd/bAkrGjRLsK4ZmMQjWJieXkIYpEres5yBET+mZGLjVTyXL17i6j8YvGeDs5H1U
7ufyKZYQJgIX2RijQhl2l7EoHCMXZHypnXJray7XUb7vw6Oo7JrwViH62uyi/TKfCU8GXg2MLKjP
fSaz5GEqZndoh0qglstgmc4/+1Tm5ESVoSJCA4v6V6fyn2YvCoTpXx7/41RmVSNSHCL9/KOJ+HmV
AzMJwbQJi3XNFfv5VF5ZjohkvtkHiWP4+VRGW7hKrf9uQ7K+qj81JD89a2s9sH9qSFBH45ltxGab
xNpGsR6izHyRjWQnxZWTMfJ2agjQ5siA+mJhOxZUiX4XJhLhtWp+VZeN0J5lnAvKaEeKugJpMGg3
/TESE0K+Ek47eWv244Y0e9+QkJrMoWPlw02awzFux80aJioP4aVfRFqX2EktzIDD8oj0zdci5TBH
46Ws570ezHeWSlMzoa8LmMnOfBOIPqxdEHdHtb5KlXJdaOIlIXxtMDYoJV+DTtkOpuSlY7PrIoJu
+hFoYL+J1PA4tVjhxsDJqL/b6Rkwyy6t+51qPIM9QoaYn6zqOZmvc898Uh8RduWBq6czEi4LfCKD
YkCXmANvuqV9afSe+bfwERrCLqo6T8/erVeTUIcMGgUYEvA4T9NSMhwvRsR8bHtzeUuOZCFN83aN
tcCy33ppimmM9czrVAnHZUS63FbFl2ICSl22H5EanI1MAm5NzpWu8etYd1okjZrMrFojuika8z41
ilNqBrtAJBO2Cm8CbYZEmSUbtBA3Yp+XtjqGxzDNdiMrIW3uvpjtXV3VTNzYmYvJsbTI9BL62c0s
Bmx99aWKtZcMGeSkWtfBOqUDVyAEi9EQzspQb2ZLJXm5fR/VZhdpd5oQbMoGT2Sicn6nKDwXtNRB
CguzqHCiB1+zVr+XIS06o67ApcXQQ4n0UqvSYyIJz3IUnK2s2gyC8pZm+uNgzjdWO27zRL8JgZM5
XS2wChHrzwHPeVLp40tqdSS/S6EvL/nXSEmfAoRQdFxA585xei/A71h4n7k9wvlRHO9U4xQJz4jK
U/hJmTESXk97sryJFc2qToiN8SxR9pcVLQjeILyvOa+HaS26Twww46uAhFFrOjIoOm+qXpZFdqT4
ZopPS3aFMA782hX6Z2JKmAfeaMVVkb8ERsEHFrGHelWnndAcF1WAoURfxjpyXg/67rkeSZQi1s3c
6SvbQblZEIKuDv9AAI0e2UJ3mgmjnCUkUdW9krxp4W3Zv8YT9MYXQKv+UjC/Gz9m4UWLt6Z+NONr
klLy3AklN5GxC/tdbr3qZOlZ82stP5UCl8SHABBSlo7GeCqMLzRvzoz1v0lIXMK8n1RX2mhHb3dV
8zR1mj8XDy2Amlxnrn+tEvJRzI1a9Gx7K5OLFOF+T1Oort1hTZvY0y4qMujQRNJ4xxdrl838HiFu
7pJqchqKQByy0+LlIWIxFC85HK06ltyM/jRYdZj0qx19a0P/arGKYFzrq6pwO+TZIcHfqdLvTmvj
m9I7JR1B6HTEYj4kAEFpkku6ZYmuuaZ7NuiiNRwLdsFKMpFxNU2LqkHqpJ5p4s9BoVFiT1sr00kx
mexa5U1Fr17USG+r5WKK7WacntpijcZY4/tat50iL6fjT1Sil0wTQ3XbwkckHuPaMx8I1kEB6eii
bTI7MIbhoDJLsJgpzMwWGktwmnXYwCeMBdFSRq7B28vZ65LLdYgrhhHKOqzoOSO8kvnFUMSP0XhL
IK69rHXbEnXl1mJ6uo/Wqi4UyVIsE73YaWMke1HE1Bk566EI68UbkjRhaAL0+R99wXO/Ir5k3QR+
8y/jw9U/aTUQh/76+J8ueBmbPyiYP+gyv4wdV5kndcEPReqPtksjnUlFkAHtZkVv/XzBI4uVVVGS
von96ZP+xthR/g+OqV+e+jr7/PmW1yDANkKtVdvZEkgdmndjn2/qiPgca9OyVmwp6VW+gR3y0Dog
QQzveJh6Vlv71YpAKa4Zy82Bi6Uzt+p4r5BXYnTM/Id+30FpmXMSAcz8wBFxWhQ4FyLEwCBmpvLU
xrW3aOZ9oH/N6wdjDnZZoT4MXce23xQu/boOjgaGGAYSa85hg0Mncc2SQGUrfIM+I9lzpW9Thk81
OXXKrDwgD96s8Ckl6Ui0Tu9SA0oyVMZ52ULjvRgxuIKUpLJQOuokbpqMMEEfekJQ780QMpZwH2Es
qnRAWMNyGCRGHCVH8PLQkBOcIJfvJ/Sji+pZYXjREa+sbtkiw8SaEipdN+u0MSl6N5RZL3TSc1zo
ZCkD8MKjTjhqCZAkyLXXQTS3TUUMBgFN0ipCi5qFbLfaIvJ5KSiDEuWuzio3VDNXmqeNrAuQuIpj
NjI8CeJDnvfYFYjyyaRd08o3ohQ+VG32MDcV/G1JM+ykVWev0uf2osXcVeBlQ5ZPprKXkdzBk9Rb
RyFU2O014TJTsGWmHxfdRa8IQ1ibL3XxR0GdkJLpe5rWF3OFk4CG3E7oRqQQuY3RHCPOm1BgvvaY
c1qZvMpKIxpPTsKPei59QjR8iDBePVEWAdWKLctdCCrKsvy2UnBMFDLDRHGiSgDisoQ5qe09639t
YY2WZGhuW8G4zVrjSJiImwRskEAiwEAQs8EhFGDbjSaEI/j6QSXNd5F0H6ioFFQaXbNIrn1bXNUu
24VimDpWC3gSu3YIPGzCU7YiHlNvER7l9j6yKGh0JmEqYg8+4fSRVf7ZL/XeEkD91Jr5ONf5Lbpt
MtMNgCsdVSl/dGxl4yrH7L3HTrYcbUT6MnDZQLTb9prG5BPlq2MmRrxt6wWubSkvuy6OdqMBfCkg
rYf7rHEitDOfoaJ3ExmlVu9XYXnLliIr3NzsJgwksLSNf/BMDPsQXnWSQE0Luf1f7oSw3f86E/sP
j/9+OEPxwn2K5/4P5LJMC/RdSKdjZ4XQAiKFT8WvOyHILuRjYNEHF/ZtYfTjcMY5pfMcLU5uNior
YubvHc5/hh/+8tq1tUf7qQdbojZelGVItmH1UR3VbDx3GFvlcT4A6v0imtE9OlsyZOSzXoU5zEOO
63wK/EQuMJ501ju4lVQrHzXEKIVCyedrCsZ3sw2OMCR2iaLvDb5MGiWzn1EaINHwWTax1Fnl/AK2
Ab9l8bpFrMIuQdkgvIH6ebLOFKyXQWNI4/Dxr4+aM9vzIbLPOrn1bvhAdu/BDB+Nl/zYeaZvXSL7
tXp8Ul31km8mEgEQw7aQ78oDXQtMe1u9K+wvybay55vOEwk7Ayh6gwDKaTekIV9ERjSOamsMboDb
wgctk/JecEd7m/C/mvZH8yawK6c6idt+S0jf7MSvNRFtjnzOnIejtEl359mecCG5hYPFi1boJlC3
4lN1Ei6Wa100rjUHxdiek631LDd22xvTV/30vrHveIhDsuSOGrz2GCh9syTI7t60wQbecK85nTPI
7EP4e4nD+P9TcyHT1A5OSfdW2GnOU+X1R3wSNr8tAkLG90Ha41gI1CS0BT92X409FtKb6LDsx0vF
1aEf6E8aW9nAEHH1+8AXTrHsNoAOECCwV3oe3Xon7Blp1R+jm9lEdpwNL9hWXuww59wJHoFkDmv5
RnENgqEPwx3uudSpPMMLvZvJJWTPWXbAHJdDego+CmJFQHGHJ0JLXMFGxGtvxmcsZt5yyvZsSnbL
R31AOOyiuttan9JprlzzCTGiIzm4Sdyvw5t07hg4Oo395VLikLY1zzh1Nr8FW7AnF3YuxhRbHbzM
JYIxQfZuGx5NzujKrryFAmPj7d1wC7PyXH+X5DXa+nt/zJEXfqFcdlcLoD1vERvvOMudeGOdB/vS
+r0rfU4OlAf7HgQuOzp3OKaENjxnd8tT5Hf2E6sNILVu6+qxR3Vx0W3LITsFGO499LjikNkesYdf
k5fz0QicALmX5nIVxLf9BvcIqVG+dkRv7xMccS/vdJe/8d7seYsFW3CZLh6L2uHJHizZnzbIPB1w
tz5JV9vggvxwA+qIa8o3XX4jXnPIN4nbP4R7w1PdymPl5bBUNC/xw/uZr8RL8VLsiTnchxUgaeYI
Hr+L8VA5sl0ea1fdJU+GY92SEmNHJ/VMzxdt9IdRsx9vWYgdqq/ZZrpBPWuek4f2zfTkTf8Z8mUI
vPSOSiDb0EL2FHWks9rIX02S1XkjLsYuZkJywbfLHtPv+TKh9ku/ZN7ykN6JrfNqbMy79r1344ux
WfYzDiUvcceHcqNfGulBumqbydM271cWSnxi1yrAZmcdPvBkN/GX0dc85TxtCYXlbQh8emfLUXe9
H9wom3cKIGdBk/+Iq9ldQ/IcWtFF3+uX4cm6KuflvGxqy0YfWpa8n5eCGPLOSckN7w3bvPL1dYG5
+eZmdEwHiw6eHV98Ey7pXXfSt/Q4jzq0CUcFDx8CiaPrd6KHYrOeHQ0s1Isl7oTP3P+gcPBuqWI4
9pTbYMub9dZtZdxDb+ZR+Krc5rGdyzYyuOpVt78OT+MG5Osm8xEo4q88pQ/66FSdnW/4hMEWkbzC
y93UL4gl9SFLuao7rL85r39mTeAu5/iEz90d/XzXusO2fqh7l9D5zo5ceKJvynZ6WlPrJVwGCAYP
k/MAlnzACMqqAsXwF2EHmBWN8a0F4YqI9vjQbgM+yRiOvGGPLorG+rnhg5CxUSffx2cazSv1NMlT
d90h8lUYzJCafWnbRPbCjzV3/JZ2gRu/tKdG3fIduIJrdgbHMe0znGqn+hrdsmadTrBCNjEAOzs4
Zxttl22IGD0FnnjldG0eEk/xWEGyeneNW+1WvZPvGqBHdrmrsa9t9RucEdNndlb/H3fnteS4mXTb
J4IC3twShp6sIovlbhBl4b3H05+Fnukjdc/E/KFbxdyMpK5qGgCZX+bea3vkzTd3wk7mM4gfjfvo
gaxsD2yj03G/xBIpl3bAQ7B841F4mjf0w+/zXjjV7wSBCZfYiT8am5zLtfGKAeEr9tiy3yIXH9wT
A0i7snkYPCgOqwCSHXn83iEQg9ZLBXjpVaTpq5zHZMMt6G8IZjuxXc5PECb5nKJVt+1P/VpmeXDv
N7b/7u9V/G2rjpdI4hLs110K9/ZovQJuj9+0+/Q7fINgybSsdRmxf/Y4LzYJ9au4t0hGvR/ZVt1k
YFp2F69YAQRu6smIHbzoHp4xaoVyD/LMSbYNb73F9MYKjAssxqDhDGtlT1LK6gXIwfAwcy0JduqM
e4N7Y7QVN7WN7YT9ZqV6LY8UDiQNidW2gFnZns6zXfAz0ho5lovL9D6hBgRfF/mz5RJLEzu5AZa4
Ez+nT1NxlgTsvbkFLnWiajnKDlDNZtxPKp9V+ZK5ECavCnr0p3QfrCtb20S75Ctk5IbIuHVqZkg8
6ZO9so+Yu0jsMVbtO2PHFw1PTuFlx2rNtFN6z3QbrRdxeNQB3rsogO9Zhddq3Tc2MLnU6dbzA5LV
9+TIg5L3x5f6MLnTLVi94u9V+fCIwoa4vFJeUf/tY6+8Chf1rvhoPCpksEX4byvcw3GHi2rFHTTn
kp2Uty7mIbpUymTLyQkC2mpc+Q6Qdju8S0mAO6dQ3uR1/Jm+hHa08dfamXSv3gEa8vLQ89jZ5HT2
FMjXtrNFm9e9Stb8emoGF6DDbor4npXQrbK37M0fXf4B1YFJzgWs6dkmZtdlMeWk9yEHUNTWfHJr
eW2ujefhsT107vKobtf6JvBQmHs+fiym0E73Vh9GL6UHXDPL0jB83ayDsR3oOb6S7/kj7RlyueDS
d6Xj89TRvvPL6FJTuTh0jws33tTrYaWsRLtaaTQ732z9xY2AEVTZFntr03qTba0QDq1Vt6eCUkC5
Diq+H6jRS3HlubNVVFdPdpPdK3b93H6g64veBa8pHODVHqAlquEK+nF/GV+F0mvVFd3VFtREuc68
cM+1m27UPfk62eqKZXMtOyLUkFW4+sZfSQ1IH/x1XPLdgsI/FjZP0TvuHr5Hc52irAE3sRXX4kU/
QqNFrGKDU9Mv2kuxTOVXwTk5t0fpq73ha5q/+q/ICc7anX5iW8q343xXG8HTT9/dVX7aP4p2v60f
ql2Eczb0yneuQJ4baH423Jl8wQ+8iHNxxGaySaaNfAv2TPfW+YERp3rsbP9V5PHKSRB4qz2dIrdf
rZdOJD8NDElY/m5FL3+bd+Nkp4/JA2i5XeeJdzzbE+1ufk/Pc05nlKw/1KUG0VbVa3FFaNRu3olb
5dRJnnEB/R174rFkysjU/AOuLb7Vu+pe2hdHdbv0DhJlcy24xVcLZyRZJbfgqLloQ2zxA16TtFue
EsWx+GqETewNx2yjKzvmt/21vjItRfkSQbrid1+H47gNNuVW3M3XEnEZfTCER46zTrqNLmTJecVR
OokiuviVf6B0nIub8pS9QspCv67shxti98fswtPhq/sCu8CrYR3AQ4x3zDYIHwvi+PRp3AeutpFw
yD2IR1h2d8ElOAnGOvhW75WPkOGpXa3rDZXyyuYDszxgLPmqXuf78J1Y4nsN865VEGjvqtMqpmfr
7NmbHaKtXdBYiHAAXa2etPvikD2wPwiB9X2YH4rdPFjr0bYYJtsS0+pV/8TTyhLtDmfJjYclMuEk
sKEbVgDDbj6K9JP0zqc+P/FehnAjM12vVtWxC2y5wGy4yngh+o7bYPYAGVDx+ctJWdqZ3Ypsm5zT
jp0fQ5ZetvEtH8a1/i5sqdL6kxXtZEfhKFVu2o1eeOpLuyMcjV2GZRsnn/iJFZDCYIeP2Qtcy/2g
aDrl2uSuIV8Q0QEu7fBSyQ5WvuI5Wke75pjZd+ZK9vh39wrvwmP6ZjP0PwGaV44pne/4NO6aD5P9
9yHk4KBQCthS7Xt9x+qLPzV9JvwjZQoj0xPmiOXRXXLm2dRPfv06M6Z+MbfLd0iiBpXsyGHR4xNx
1XV0Gh2Z24ZveZU8RIfs4F/7XQnuVvBga8i1O91B6ilXyXF8T8aVsmm3yUlkqvL42h6055bnTGVf
Oi996zGKlDb2Lds/N1B/j/ljts0OwVb+rDcgmezZ6R77g7T6iN/Sk+joHq5wGj1tCwrf+XFU9cRz
dJB2/O87bTzxOXkIL8JOIHX8TdtBbTrfAJatCQOrnUc+Tw6hm+5BWON1ERkEroutBCFzlX8LyUp4
bF5AN64S/l14SbbziSXXk37nP+Sb6GAdhWT5rmmJqUyccoUjRwD9Ot3Vey56c6tdtGP+bd2U1zo5
qg/zuqfN8KRLu1fvlnPR4FF7rgN98Rh78OA9bsPmK7hPjHeWnW9zG7lS7TXNs39GT53qrAWdihWE
5o44g7Zc23F/6WkTkEwB8lAYnz0sJPrcw4tfY5R9zmp0e6txaRmLciMTtnpmWGaxG9joT9V5QpL9
2G0jnhZ0E1tN3NYExbMH+a4m9rP+zQjuhe5Sqg9+coCLgYz9NL+k63hXnNPX5JqGm+TMADi/j/GZ
bRVKZBa+0BlzfCtt3y32S9C1nTiBbdQruqmQg1vmILux9/OZpLuTyOO+OMnfObF/Nmd2/nTK4Zks
lW10OgYX/946Y1wLP8VHfTc6rZMeDA6mImmty6VHMX3kQC49zx/IJl1TQ0x4rY/JlYXeJj4aHAVO
BEQFdP0Mdt3qgYMSf4nutl7yTSaBdW1fSIm4ZE/Cg56tBkphwCPY6eOVtVGPKRON/ggO/DHe9Pfc
s+yVV7HNnc9Zlm0kJQm+Ka+bqv8eedE1cOK19skM1FzezC6kUo0vCh/MChA68Tdcq+KhteX99K4k
Toii0MuZFgCmcvgvnOYzJtg20xIwT3fN1qIlDh6aAwvLK8r6cENbWb+FG8Wt7W86Gj6z4Zvw4nW6
JbV4XZyiDe64U70Floq61en4OLG0BXZ/L3zzgVEexc342h8Rza91D6jCCTPe3tw/clS00VcBL3NJ
qd99os/n8w3ocsB38R3CnIAsgfWN1iZ+ad7w19nGe/cqoxrc5w9LURT4wHSXN+NFXur6e3HVrcSL
yR+A1RCuI99p3nE7xrpd7WMGpA5Bf7yFe9aIHPlpGexlxDKtbuXbdFgejrWrYKGjNC7XDNE7S5My
n/VX8zaCJWcCTcf7zEk9W70zX2g23Vu31/291JrrRsy9xcPYtsnmn7vRYtGBxG6JSkBWQjzp/xbS
G6b8m5Dwv/z8z6Gp8Qc0KXzH5kJt+MUtZGIksiBG/cyc+4WGzQaM4DD09+TILIPWnzJC7Q/E/liV
+aXyvxT2f2Nkqiwxp7+oVn574epvZAUxakUttWIkt7rFMr4C4ZEXzVPfL+ZDPYoFL192/r0fPDKY
5/w39cCTsLLINfO4fhLdpMSoid7dULDkpOXND7t1Js1vYc3Ax5QejKn3pNpwZSvBd4IJZEmxS/21
noqkPiWodvH/9T4awckxpXjnB/PRCOdXo6pvWRXcOt/amp25izOEA/IAFCRPOxa/6vOozS+RSha4
yE5rQUI8VK3MpLc7igOJez6Sk7R5qc30CQklwgDKTJhtNT06y9zA3ajA0Q5bjLRhiXmTRXcQ2knG
RC1NinU/V89hLTPI1UMPt9WpmHQdrrJwiOfyXWkLOrmACITYzYyEjII6PzDj3scSI5eALVfRQ1v2
xQh6aIOXZlSfiiDeKw0nxL597wROjcwVsnLpitluj738Ops+I2JNew/Mu7K4i9PIQfkCmZyIM4oW
ujtt6s6xgnq/QFOJB2vJreno6kcWXM0UrcVe3M++dBciGclZH7XFXSE+aGFhlykwQkk/Rsolyigw
QbJXw/ZjHvNdKMwqe6k4w/QK96vQEoJ7OPJLY79VStTt6D5Kek0d0HPctJ8WOaRp6t910nQhCxaG
DFNijFrTfBvZBgbwwxfkYYggrtTExc9uR33gJf19pMznqu1og/Otj1xipaXda94bD6MY3Ft+9Cnh
6FjpOmmhKjbosdx0Iw96s/FIpLFLKcOJQVrYlO+LIXkNW2ZGJHEyzNH956DhwMHB1RoMIBFLHEGA
BYw9YIZBHc7YLpO0VdOC/MvDa6ImZ3Uy7XTOOBFHi7W7Ow+66EkAqvVy9oQicdWOYacIzN1skk8k
Lk4tyy5xEodAv5eCDMKH/tTUymmaSP2ILRgUY0WVU166tK+WWPlNFk2hJwjyqe0gpYdz9DVEKehK
sVyPcn9fCvmhFUIvnMQ1cb39MtbMmFpk9TZhWoXLN9MJ6zC0nUJAmJijTrT2BV99y/0XN/QKOh2/
wdS5CNg6cIrgj/gCY1SCchIFwjidhaoSasI8tT6osZfp/a7rlNXE/VKl0ppokhl/Q6K0rhLxYU5X
2ejQq/ROppKxZ/Lq7DIhDqI1MSEgbh0/oomqG9G5h/7dspcD8+lUpbzh/W+hrBpPUotNpRpBpMlo
lnDDSWV9U3trkwn5p8EhSYYPj8WLUs/uMtR3zXApGTJ2lon8Yjz43WdYD+exQL8GvRgAUtbR3VXq
PcEOi3FBOAwCilO/X0Y+rDfA8sZOJLZ0G6KguRkh3dKEBnhOUtbgkVbZhtU8SR3n0iDvkn+8bgO5
/AKzxt31f8nllz/wm1yeXd0vP/+zysHY0KwlopIgCYQ4i/ry52rQ+gNI2SLbIMSB6LOlBP1Ft0Fo
okwcxKJg/xEx8bPOqX8o4De4Yn4icv/OavBHAf+lzi0A3r+8dDaNv2wGDT+r8tmU6ezxMAkmYA2O
Ixluoag6WNCRI5VwAo0BRvyoJhyAuPVh9M8jQK5mtFNyChOetSMhyIJ8S0xk6TS+obUtKwF+9yWF
RmBK27gNNiZPW0EpnCHW+FcPftzals7a2kITLq9zAdNi09mg2kDfEA8pbzSJkY24xJUYmzw03Hmy
7D5/qIrTaKHQq+WtyQ2sW09+lLhpTRSAcGmkxcr+gQVuZcE4TaS3eY69vgAI0GLY4simRy8miNZc
J04sbVZlBqehXsz/1Dqqts8xJBopdeYtmV7i1gRNhj9d7ImjTW2zYauJiN2q4eo+C4HC9unoI2JX
ZZVNpLoaZR/1V+UVFUcYczd1Lzhc2+kht04FkoY88tdj+lqSWWQxsFJiNK2cb1qV8AkhczrhC+kH
iWG+M2lfpnbAJIPspFlJ2tdUHKDwsnIAPALqrxh6xy9POnMRS8M7IM+nepBWdUqQdikdZQkGhZm5
0JtqqmjXXzIlsk38Om1tortn5mxNtjTkNvHgq64D0513doTLSSb/HEo6BqqbLknIDrwUSrCgyhsx
RG8J5lcpaIxHx8KbEAJryMbSUSt1XSx+pxoR3cyeiqChxDRtOWcmJTGoaJgIWLXbyAjsyBbXyfxR
eojizTrlDGqJwTavnvLhFJby1Z92OVbbqNc8szzVAas9seOpeWsMy7NQwaPMsQXiIYgKtiHn04Ws
Q1EFId6APoAwGx3jMiUFUrZl3drKSmabeuKhBDxoWX0TJaaiHaN/nSOzms5M2hjCFxnJ1QhzcmNA
LxqDzNKW5D8tT6954B9lUa53ZpqASBcXGdNsuYR3vEuBTHLdiB6RHbqD8ODAtn/HaG4wzZmuUSI7
rqZ6kqoTiwUiy0sWiVsJf1SH02ojmMMxTOabELDVtSLGgaVuvqXTRKIfl2FO41iKlw5QeVGdWyQ2
c6jUpMqjuumykJOrNCu7JOPmavUJt8qi0xFaf3LnRbtTGdTfAjlP0vkPFfIeLpItziqnK0FtEASS
IANK6vSwuMq0clgLCva7CaQWmeoTzr5FQiQuYqK8YRTZa/WrgtAIyMJuzo1NJspv6DKdbFEktRK3
PagHRyZuideF3QLlkrxomOpFzURil1OnBp0PQOfJmtc+wqd5UNwWIZSS12tE4Bs/u9XIpDrkUiqy
qQL5VKMRmhq8GjSfPuIqUsRdA7HVlFPBEV/JiLD6JYrPF70ltShn9vAVL2KtAdWWjHorQcVlStJa
RtVVou6KUXmNqL2MRfaVVv5boog7oYkAL+u2vgjEgkUq1i6iMSxl8h2WuB55qkB3/ZYXh6jO7gpu
rn/ukfBHxcAVgKrF1GX4vv/bxfDDBvYfxfLXn/+zWJqyBkFC/Fet/DVDlIZNhAOmYlmArvmXM6H6
B2Y0dCpEm5LapKuUsL8USyD9CDLhR/wrXvRvHAox//92KPzx1nV4DstZWBb136wMQ5QPuViKBPto
JWbKcTuN6X0xDF4cyqFnjvoxV/F/1WOinrJOqOxuDrbzpB6DekAXt0hWzl3YIplrCBtvN4oqe70f
342h+F0n0r5LZltu63Hvy9VXV8KJT3UnLWESa6QnbEZf3/mV76rCtEfbdi8Y4b2htkySfLZWQ3sV
VHBpQ8/UstQkJ1eJMC4bVspFbbzU9fjcRcCjfJLqDOGtT7qtmSW7OZ0Zucn6V5gZbxICdCdMw08r
YSRdBm+qMHpVIt4LQrnNlbM8RJQ1gvAsTBiDOZ4zTflQZBleeE+GqYzPFHJCjWK/tszrAgeXkQPE
pYmMW9CvcmauRb3PeFTrm7AbD+lYPSjwhLEsg+szSW3DC27NHidGAoUX60SEVln3TI6YQSx7CdU6
7eSbD5VpDO/LONv1zDfT6WbNJdJOr0sbFN2PhX/Me1ju4rSWhdAtDdMJOrY51p1Vf+JvczJtOHYK
NYOnfRkwLWxZkfhgpiBW9JW1rwsm1xV7O7Kbmu6+RVc+sSJR5V0hsofLNFcMmPGpwVrqefov8T38
wpIciluoxRRSYrn9xBFbag+vjPBjRyzxrBNwYUXybqzQkCv1Rg8AP6WbEhNix8+T31cMElvB2stC
fjVKxkC76MwZkvEKlQ/EBkWaWLdotk4JxVPyi1trKgdRJpxZSG2fuNeUuhdR/wLt0EWAkaiKbamt
ZHbNkuqJfHGBSNsxdLZJLa2pqap8K0IqFZVWFI4hdTcWac5ISorFazacsuqpjDgNUanztF5HVG4V
kqORnBpUCqQ1ukGmOH7o20rLug87oA+a36QPqCPyv+kLNPqDTCycJWnap2/w6R9q+og43Sc52kYF
fiq4AImDmdknjoBmg1Tv9ijo0eEf/aQFIQrtnUcb4sXlwfY/We+LKPu3J+3vP//nkxZwmKwCZ8fJ
+68Dxs9jifkHswFAFuK/3LiLkvvPY8ni01WYTkEXBmOMt/bPJ62qYLcVeWj+sI1Zf+tYsuCXfz+W
6CJ+YVXEJ8df9NuTds7rUhhMFg65yMxfVaa9NC3+Du6bUM2hXbfTTdYLN5UEuHwViRjNVZrhYoVh
t60qOhIlGD+JAT4lenuzxMX2oF4hSyi9mOwiTdooaefOIVnimn+nhxmAOdUzC9VJEsjqEISlgvFI
2iHT61AqDK3dlfpD2bNe4B5W2tItpGnfMk8zebCkmbBpphdjWcKMLDbS5i2txrXSC+ckaZ1GrWUn
MMuz0JUuF/Y6aiENFT7rMcsHwJfRfPZVfddbMeF0yXpqkGOVIOaadN60wXxVBzbG0OCanD1zg15H
sVyzj14Q/65mkj8Jh193wcDehgZGE1SXKUeVNeKp1DuwDIgG0iHMyW5vBrD0yQ2puV3qaPw03yIE
epjnrVEUm1BOvIj0D9NCMQT8o++KDQLWXcGRxgaJvomzcGti58mUJ/gFEdPLfGDFXHdHTGzPZo0E
cmRaXxcztAntomTzsZomumtZecCThxxv/qT6eyEQaviSj7H6KuR4WTHD2YrSHvteeC94KHR6tKsr
wuMHcIQ8yHWldjVaX33Q1zpKIP2j6OK9GUteWfMJqdY+RUIqBgKUOQNCqhAHszup0XPZiR+Qd1S8
wCSWSASAZvDhhsou1O5b79SzWBQROaTKazUMT2KjyLaax49d+TCTEhR/jBMi1rQQvuQ42ahq/ZAj
9+k7mvBacfN28Cq1XoVZT6QpBkLdk/n1QTd6KsTqSiQrF82NOsQuLH57Yl0JuL6t1ZU+qNue1fEs
YUQQyn3vA/tDBjqWboYeIageiBZ/K1mpLSFxIyZnLFxMjR91/UvvOOIW94Ux3/nyeCzSaGslpSPP
pj0qPMVVRmOUnlkw3ETmdjH3ab1oKERiSlD1w3ryNYkWRHMn8Ek5xwhdY12EAN8SjDvYI56UVxKA
bsMTC20rG4+NyNKKs2BO5GkyaK7cynbPEZz0FFdTA7uZlH3IjnxsPlq1wdMXbgBE2TF/RUT3ESLJ
W3iAoY92EarbqmPXHzQYmqwe7z0CBMJKAYE9DSHnul5yy/QjViW34melbEOXwySYnVHB7BblXGX4
m0pBu9qOjt5yygq+lPhJHRHMaF+lNTAbNrdZKzlxl3mFJnkajo+KxSwXHTICphO8HgFHXINtsiz1
rRzWlxrULRjG1TjtWvm5aDT6s/AWZ61TcAEIMBeNSrwrGSks1jlLQTaXMrpVOPTE2WkUNCayA0cS
JJDiWe++lRhpkcI0TpUPgxFzR80ewMZD21M/G2GlsDwfx48qkidSwBgKtnLGHYY+oI91TxqSx0mi
wornhA6JC+qAjXGDkxwAJj0UoKurQCjDSqK7KumyhEi4VnRdeqG4A11Yv7RjPKpZfCofaigdaabI
lhRRCKF9zpSzTz9X0tcp9HfT0ucRr7zSTFhTcmKMjrg0hRbdIdCzbT6+WfSM7dI8VnSR+dJNDupz
1GSOgEHNylSQfXpDzKC/9+sBB38MDhMyGMSh50CUv/+5JRyPhoq7lIEdrGcSZf+PySKJW7+W8P/y
8z9LuPGHvCS//tx3LZTxnyXcIMmF04lJQcZlDrXuzxKu/aGoJHUxdGTsaPHf/yzhmA5IHFeYOdJO
L+Fbf6eEy/qyIfsrm/y3l/677zsao3DQmiHblO249i3NxqNj11iSFXOxRrlpjEbQZJvrz46chfSH
9T7qha+e67of1uakvSWIWXylP7M+EclvU15Lzodgdqbma1ogMIBPGfJPoD/9ltWtWU/wSvUL6Vnh
qx9Hr7Gfn+KeiI1Gkh7y0Pf8FpLahKIVstKmD5JLoE3aJQqfhTH46qaJXMCJsRzaBqkyPxarkB2H
MFQH6RaYDQUzrYX1HAIBarkDtmqVuN18MQ3ocUm+1uBanEBMkaMNqyJLraeqHO50Uz1PeniVKEp2
riIdRoElBhS7GeZTh1qxm+Sb1KNEIE7LyWTT6SEtzEJ2x3mT88VdjvJEy8I7M9qTAA0CPdspvczc
z2eHMOLwPVSaZosxYWL4VNWu25bUyiJ9JHOCpAAS8kgiUaPvDAUwubMEUI8rtqtMxa5xMjvKZNjB
TIuAo0NDVZuVrwNRXKSenpfcESu6CNLbOO9VkK9qykCvBwXim9sCXDldFiPCeq201oE+0/ETHZ5W
cSFo5zgR5LLASvSQnIY8L900AzjaFOS2WLF/TEth5l+Nr3Ql4aqSJ4Stgw0N+b4SGRMqJVLyXESm
aoYvRYgeVBeLh37BzCu8qkgMN3EgQ7WikPSYb4vIsFu1fZeNJCWBZnBEMwXUMh4itJndaUqgswwb
DUloo2H2VrCsPcoJq5I6Og0B4yTKch3AdzHeDYXZVU7iakERny2+yYqRqGBjvb4F4fBeaB9dOTxp
0+sgRMMKgBngYTiyAsvBoeycTJG2BtjEWIXJYhgM0Yz6FpksYvooeFBS4TGVmpsJz1ROu50olWtF
rasHuP25PS5JcVWVeHwIV0Pj47Tw9OJHT4hglj7lBToSsL/ptLdOQlZUoF2RYY2ZS/5YHj9pUojN
b3jyw1ZaEViOKlIoOJxNreLyf1gyaespCZQHA1y+FYhg0Cg6aaI8KVEheEknz/tWZahpPMuCT4Jy
6VjSczqPD/riarMMdsLmXHxUBlJBHbUh4h6cmyxzCyzr2VXDP1xmCLgA2ghJ0q8InESnuc0kfWtU
ysYaUD0P8hM7jm3dWl4n0uPkCenCxa6Xn+Ej4oX0d//kikHaBAcpjaewTMrh/z70sVb6j4rxHz//
s2KYrI44SzE940CFWoJD18+KwX9SJAOTGGCSHwzC/3/m0/9QQRNyFiSI9t9Qp59nPv0PhYOizlLr
3+a2v1Mw1N9p75b0yws3fttElbkkTH3W9huSVg8dD4kItVj+orSUgsNoCJ4kfzfF4E2IVZ/VW91c
SxnkkQcRDwQgRDWfrfR43wNa95NToV2z8aV06/Gsl/chAIecs0ONmgGQhW093uJp6wevQmaA4F4z
6K7wyZv/4GEDH//yFdMULKH3GBb/57CB647v56/Dhv/y8z+vOwPEL7siWhGmtFx4/Oo/r7tlkoop
EzwwcMy/7kAxVbLj5KLj5QCvMf6i9dH/kJdfxBhW05iPQC/7O2PdH1fWr53KL299gaH91R1pCJBI
mkFqN0aY7ugZAg7syF11EX9LotrltBsQ9rbE6E6d7lQm9q0Ks4ESOvkEloLQsYZ8OWCKP4LAaUW2
IxJAqyfIRBb0dK9LFUO9QIVGZhC8UXviNDlSVt1BCqLiIs+vi4OZgNMvCUEZWh80pD3ryVWSq2MQ
1t81nwEzRDS3+Lu/BKQXo6/tGqE9pSQXBJVwp4rDnmEzgzaK9NgqNxZWEF+YmBbCZso7NwbVpCfk
ELCwXUD7SD27iojQimHBCP+lzLv7QDV2RZraFIFyVRh0U3KGkqKKGRHogDdB4geR6flWaa2SKdu2
xXSfgCMpAv1Zb/q3Pg7erZb1WFIHD70YvuhLdAECm3BlRKVbRvM57tnpWBrjTQ714fTeEc+u6W+V
XuFr1oAISzmM4CRTkW7n2l1Wh3d1HrpssZ7LaLyKXXGnZOU6NcN10lioXZvPxmd5PT4H1QEG6H0I
4yRt7LGo7EjMbCkcAIEHn1qhdYdoDLBSmfmHKtMXasKpVdJsJRgck+LwsazkTSD5qNPR8CK/qDPx
2PrzR62MZzHSeXjUymHug8eR2GfFHNZjEB+FQjxnYkQzu0tLGdRWGNcFZBDmIF3pBWDa8N1jFJsM
1WsG1lJhctbn9BrjxC94p2M4r8vOOAWjj9ckQLpcp2s2lqdumC8iHKAc1jFGqQmJolSljoWysR0u
Bd/AlIWFU1jGeZAqUmfSSw46oKEMi/568F/Hdnoxc3nLwoUsKv84h1DyVTbIcU13NZvicRYsTC9m
+Oan7W0SEJ5y3iznmvGC0GxUHW+5wXJcfKUGbOLxPgd/PzC4VdXqI2+T9k4LsXwUJlCZVr1aVY7f
s6zJrOBLsnTkaILIb0DGi0jHiqcNfTN7yvyzJoI6DsStn2X3BciYxA9vQ8+kiU9+3Q75RwHMIRml
q9bXR9Atq1iTOhRX0k0fmQUsgfbsXFYZkAWF91RGLTbDKfOyOWXqHDYdI7vWldQAStLY7LLq0gIN
rZtVEn7VQX4ZyGOg3XQHGJk6Gabq4B8HgQGav+ZIAPsf1xmCKWkWd35YrxvD+K6tgUmkBs6oxmbV
TKoniABN21Ty5EZ64vLd5yNqb10H86IL676W1jpscFQK+mtY4hT4Rzc0GudaQqRFnfOl+n8UFihl
/1lYfvv5PwsLjErSSNGm/uhofiksoooclSrx76C+P4/APwqLZhm6rKG9VJct358djcxhHd3NvzaJ
lKO/UVho1v7jCAyv7c+3vpTMvxaWXqnMeozixfu5z0v8G3noQfo54p33ekQoslRulohoMYuvzNtf
gkHxdCQTVs7Yq2zWPjI0n0w8joGcpTdaAZ6yGi592DzM5bPaPWoK1iqsHkFt7ctIP1hm6spC+ZgV
2UmZzTM3iFtxcpjGCA58Soh7kY/PPCRgU7UsXEJBcYKwe2HzdKbSwgQil0TsGfO18DmsuHOzTEuB
lbP0HoxDiWguZFBkyolTtHddgbiHx4UmjO6Q6PYUIXcbBzcrkp0xl+yyjC2s80PWhbvRMBmRnWem
7+kkb/NYr71KQr2CJOgQ5IJis/yFLGvM96SubQzMxNGs7QsVNpg5QHmfnYQnqhb0jFsB0AunPjkH
SrSNkeZPkvKmxVhzeEtjr7hWxLh6io6LLEkr460g9MdSeBkLbRNWED66qXfjqMMnHgxvAzpcI5BZ
EGS7Js7cloF8MLJLQ5RjzYAcx/oxzzkzVl9To3mDD4EK4GEYEeGj7wWtcgwyT3RkNIMyQOTyByIu
AoWt1iSfKtSWUwXNTAjGl6oAldYKTAAkLKIhgNx2Dr6VgO+MfDaivAgemhHFd8XRH9PtJCC0UYcd
KsZNbZjewvycG5KzletUmmfJ8u2iDE5ipj3Ns0KKjJ7BSEEwMTWZtSol6VtRi33s89WXpXUv5ppd
K5XoavTNlSmd67zbWVJ1tIRWoFcYM1cPh6tWK8jlm/osGOPFIk3ajhNkUkJH/gkgPA51VFfEI+Gc
24p813a4tlqT52HutaVxmclPwLb9JSg43g2iD4lAG1A+lbLmDBFr6+0sYybDhsck3e0ahizDpp+e
kh5jgiEbhzCzXlSdvgqkFaaLUX9thvax6bqHsIgyu5eY3LYtAtGkw+WqMkBvfSPeE3V9rCSTABE9
e4onC8uCfyAwZ8EgZ/YYtxRAVNGNGtlzKvw/7s5juXFk26JfhBewCWBKgp4iRXlpgpCFNwkPfP1b
6L4d5W70jZrWtNVUURKReczea3+mjrFhSfnYuVVGdEm5DB1jFWUAuCrctkTTZmhEyljeJ9mrZoz8
COHBIGDYYRGRcs+i3sKgYKqrBr8Xp4mXVMpRrXeqNpvJci6p4NaHv0J7EXWPiqqttbkWAOmqTUdX
zxaw1H1YWZVDKmzuEgDlLJIhJ1m4X6u9vUIEgNbL8m8KM74EA5HgHavsanxsO4xUGvEIGMhdBmoB
ySn8xcsuGVf+hO20Gs89hYlOgdJTqNRNdshbA5UvT12nTufS6M9W4L/4lDjTXOqo/qmg9EkogXxK
oXquiSKKI4MiqRrkuyCrYdXoXXsEfv1u+c1NSGHVU2CVDU6h/rPStYtSAiB6qijFckqyZPJRMDGI
oFSb5mpgEA9iNO8kpVzWKOeiMK6dYGKqoiHUg4NmLwKARQvZPjZzQUhhmFIgOrq5jigYCwpHMReQ
FvRyGQJxizPlyUiCPRvynZtm5y7owN+J+rUYjaeYkrSmNCW8Y6cHPAqFLdaDhjeGInYMJy/rdGNh
lsVI9DvL+ZySVzEofSmB+7kUpiRu5to4pEiuQ7Zq2M/H4b6Lrd1AKV1rEDBqY12USbgw54Kbx3hp
UYEHMrxkVOQNlXlPhe5TqUsq9nYu3eVcxPd58UWpd9Xp0S07xY5aX0PRYc/Fv6JlRywOK4euQKU7
mOgSMh0+Fl1DUyFOLlLN8zkZDgMcy0VPjyH94Di5RP4oGnMfohCvMovhIqWPp7Q46yyeIOHKhTIP
BhuH3UvAgVQT+mjC/VYt4ospsXea5rzRMKH9+xhzfm6Qe7nyrgyS28h8HlhUtXpK4fiU9dGVXzyQ
ZYw6pPuUvniN/Hg7Zlep82WRBlr393XaIzHWKLcG47HwxZHT96xCgXdHIU9Bnu4HoZ9MTtkuRZGs
oiijwM0F212mvA3atgblYD/EW7tV9i5HTqpcWz6j0uPYTTeT365nkdowY8cx3ptWcWl8/MumMz3+
2VUWGaimozG8J0j731VZs+nm1yrrp9d/V2WBiBVMZzQwRoRYfGvf7f+DUmSr5n9CAnV69H+0AnOV
ZSEV4Lamicfi832VRWlG507Pj5gKu87vVFmaMcOLfm7fv3vrM8X2+yqrhpmtFDSo276G512lX4qt
0SAPIFuAdpdd/dnyIWqN6s4ytrFqPrSqzWkuWZYmI/6w1K4PRtKvOzM/K5QsaYdg1XxNoveGvCuH
nbIkaiePn3TxUfVclcGHAV2+yjAeE7BEHDJiGSUxD3ZlbmLW5kFTQ93OBhDR1keh2ofQzoFCNryJ
gaS1kSUvvZJWYvhM9FWuZ0e3Ri+LcqG2sfG04bgvSnb2Bq8G7MXOAHd/xeOSYqjE/wF0vKGUG/qW
goGDyFaYtYbmQh/day74hTNA3hg68lXjzN8nkeymVV741T3BMlc2mTpF47wKdTjmwbRtpaADNz2t
wagnlN2YEz8OSKElALrUnAUBE/ddp6HTAame98tsSFhUtl6sQADIAYbTn5E0kpIVrWCA7TGNlhib
B5u8AOjVkTlriOu1NZbkQfvpSTHD8zBTKXV6NuoK88WIZ5dDX6zCgo14p6wEWbPw6kxqBAB+S4yk
5JWaxX0SO6dGoHBz5zlzcjLLoF9UGCyWds2e1+zSbW4LqCK6jWcDRTfip+w+C8tNaaEf8+Vrlnyx
j7wpBkvZ/NFnxTw0E6atQpNEa/nvoz5Uj7+cFT+//ttZwfSY3eGs3VFtVonfnxUmjOq/h8jzMO+H
g0J3QKGJGdo/Dx6/tWOmrTGUNPGR/Y2u/o12TJsPqp8OinleaMzf0+B7/iwqkoj0pau21TbzXVbZ
bcvK3bAe1cJdNsFD1CUok9VhobkT8TYwptwE57mYUOI0rCA//HR8MGlUiMxYqEa7HC1cuxou3rY6
MXF4TxwQaijYBh5wV01Rz30kCO5F5S6zVL3FCrEFcXxvZ9V1baUHP2fmVTX5oe3wNxB91xjZOpHB
SR/JObR1GJMVsDRbSEi21UrOChNOBv61jTDAL6niqAbjDXuyyxSk0zoy6tUU6M+lo+y6EehEPC3t
njwBdUq90aBcRA+Tx9nF0UOGRJmsUTlTqFcGTgTg14IgmSLgy3mjbsrIuQykzwwYHtivrswKRzLe
qU+/Ub5MrmCsFGu9DNeRL64JL70y3UtafGbUdGqrPrbSvGdDhD1NMl1kQD+F8HzaPiWYuBQbet+D
3YntMNnrMMFfYdnTWfdHqIupffEtEs/KGicgukhE2nVxDJW9YPukxy2nW9KCinPFfaI66zLnCFLd
bGlVTHoUc22DlquKcVd3zrw6i3ZaEp3/8EfdnWP30ECL/yXWthnE/5dH/cfXf3vUEfzhX7JI+0Vi
MN/9/0z17f8z3Xn8MksPfq4J0BhAAtfn+cu8uvruUTeYENkGFQE+Y+u3xAea9l8mL0L77n3PX/8O
eGiodhVySlXb3NFuO9stdzHScU8vxE06ErfdaJCqAlmeig60g43gCO1KyGS1xGLHkrhb63xufD4/
eAqFlxs4J/hk6QRXCD5pcv7IST57KZ9BqZr3jiHRwMwfT5vPaYrCl1s9bQd6g0IUHmFI8Mti69Lm
nbHQ/OEczR/7kc+/w3PQ8zwIBd7P/ICQaxEuxvmhKXh6REiYO0+TNj9VPVk4xqflXsxiuhKuc603
0VojsLCgfHF5MlvX+jSVCbQhOqwmU5dN0t/IWi83iQJRzx3ylVaXV3FiEO9UhCsRa1e+mz12aAfb
ON0r4VTBRSBufRJQ/Cz9057qPbjcA8vgVSnFi6FG54CO0Csj/0Oa0YmQK9hBjbs3y/xB1gVDh/Qm
U95UI7uz83yi5YlXo5suCwCNYQ93rJyVYmqJQ3JKNlVqrYUsVcg7otkmXUHra9+OnXOHghxOOebe
MGruFGtWWZJrngofZipB7CYmIO75P9qbjzoWqjPlt24Rksl192/yYO7Wn5/tX17/7dnmPhY4LQj7
RGNkMLj89my7Ll2Gy2Za01jd8aV/bnKsifO2bjYuWv+5/P95vE02dix78Gmoloa1/7do05QUv9zk
3791W51bgu8e7zIs4jHsk3Q78jkfKAktN9n1YbipGDUlFuxzePFR1SLcbclrflZkvsE6rA2P/HBw
ShNjrfj+qlPuQ+F+uU5w6mXP7BAfPJIKQ9nIuN45jiRjWHMPmu8uY+ZEUTXejQqjKUuSoJarqNuX
Q9sejark/8OTMRVrw4Ed6QzcQVDWqwhdXHSqfPdWLY0dDirPrnELGydcb6zNoAV10xUO8Qr2pmIv
/XSbBIwMVK76JDtE4OIS92DgaQjcah0F9X7qh7nuXxulBKgVb/weY2LiLPh/1rYtzlK3N5VNflnU
3YhS3/kReA38LNkinYMQhDZI5qjVMemyT0XCEFQM923M9I+ube6rgXReJ4lPEREaWWZsHOIq9MZ8
tCsAlMqXW385mX7b+TB1SqZOEUD+UbaQ/xTzYxrMt0Io6zC+OAPsQ8eBa9x7AfbvEmd+1UHgKmpc
7/pC9uISFKRsODD3/GqvGOVVpflb5y8wuHN0KnqKCW5KX22UwN3XhbsK4345OenOViE/YVNMSFVr
GK9ELvF4k5HRzzEcqfgjhumrWdxWtzWzNxtVaOVw6Aw2WmP9QfHjz2oMdlZTrSeNsHYSaiadXIxU
PcuO/V9ZbYeEpRJY+9sytQkWoSfBjbh3Gr/0YGTvA2l4U5l7cRVssgTXXWQ46y5JUBq0Zz2ytmbb
E9AQ8Y8X1FkdFekic93rQDZXFQAcgw1dg+hLYzKSjkyREv3Ujmi+c6Jd+6h7SJGrDpyuCwNkSUQG
FIECutk/Sd9fKr7r/enFDFO/WR3D1ud/9S3zsfWTRIGi4IfXfzvwSC62iM8xbIj4P0gUZk4JgWKo
N5FG/G2V+OfA+2vGYRHmMxvD5lrnh3pG0+YoZOs/rdDvzDjoyn458NTv3jpv6McDT9hGreeRXm31
lElnqnaeJusb2ZoV2hfrpIlsk1nciCpjEKXX0WylPZuM9qHsEVv7WnXqQFtsx/neJUN7oL3vd/xk
5DfA+KtKiOhAi6qvzghWDsMNc9TfY9SPdd8lR7cM8nMpOQ2zFieu7Y4fI8jhZYn2P9KAeVrB0cVL
q/o3iLM7IiJzAkRvIvxUsqBNN+j/GTMjdDSsXUOcxVA1V4XKP5gXt4BFqp0RwUdyUTqz76FpUB6L
xH4cgwmGu1mfRVKU6yTWXPZAE518ZjHILDSW1ww87HqewMxBpfoavkS4HLTcc+Bh9sAwW0YmOoPQ
2ChWJaOUSn7k82SloZGq5llLzNCljBUo9MVx0PSVylAmZTgTqJJDQ+B1x87w1/SGMU5q2h8WY51C
xTc9+yMEAx+raJn8MAIynAmtBEMhnd+fTewJkDh2RlmMcoEYY8ZIlhiWcfSum69hiySPUVPLyKmS
wzphBBXPsyh9nkoBEAkPEYMq09j6bnPXzDNQo/wkB23Rz3MtnwEXtoqvQAl35TzLMHv1RjqfISOO
PkbPqrznbfDU9yibuIgWdhbsBj2+d8YYYLEkIChO8bSGj0pnEUUy3ZQhValuMyXnjEmwH9vlieEP
w2PhxUOJB38WXSjDJo1RRRIzorB0yzVwFpjS2qL7GO1oYIEVPOklGw3F7a4rHeZ95bxZ2pvwg2Xq
RlckNS0ysuEBaIdeZylXasgyqR/rC2yAcNk50b1elURpNk9upj5UdraFRBB74ejve8JT3DA8RwUr
UnaOPQY+9gGLSkk/y8z+8Mt+66tqg+E5uhFY8ErXJTYluqhdjcIATLYzI2CC7Zj2j7WpcLOWwIHd
aDi3jf9YK8o+kqiRu+LPxj3NO3pDc0yhMhz6H95enFm/7up/fv23ExY5l0WxytnNDOZ7b6/9f4K2
D4m8SkfJ12jWvp2wpmnOxy4F5S+7ehTsVJI2w+6/D9/fGA7pM4jjp+HQDz/6z8MhgRlyZA1bb3Wb
kiF9L0gIFKtAvtYTWVShPi3STzu+jueYi9gyV3auLoduM0btvQZOf3zIOk9Po2WYX+qxWZe4ssJW
QGbFl6qwx8dujgC9KKv1mAF2y8YNE+KdUSRLESgb5Lug+SLYveZVX9ZbiltPYPYsk5ISyFpoxeAF
pPg57GX7acU2NFeOeo1kNt8GNQK0eqUYkHIsdMvA7cWVM7Dye8omwlOoHhaAJog8o8LQWy98R1U8
NdsaAANL/kfrkDbs85Yulc65v89ZF5/fpjt/Z18p7GcWsVzB0KHKsShhxV4Rl1zetqB2jIAmDqdW
3xLQu/SdfDn17xKjqcWxkYUPiXzJa3boyUInkYrLoIfN3T8XwOrleCHtBi8ylCf7EvqHQb0j8Z2s
gSWrraw/SPgOLQyhcNjp/aVDnYx5St/bybbJGQBvqtcWb6t90JhPtXtBBnVwiph9q5V1b+xmswu0
pQE2eLgWLF7lotoU3A8fSMzbeKU116w/sQFBSjiH5Cpq0ep17wLvger3PL32vli50t0YOYGR1yoV
XLjp5HUjrytJlifUdNc/RfGNH92M4qYMnvL2zbHOfv7UWszGRvbAyzlQKzoVgsoQTDgAohg6oHpi
cGWFMWYw9do2Vui4jGTtJmtzX/KuF1im8vQlvsOEKDHUkNZJ9ZcAo7ct3vFjAjsrLcFirLT+Qq4u
fl1WHVaNHt9Twq0DlIqSmEgUd2WwNZjzToN8Hvd76hx5cAaJNTH4cOKnoUgZN6gb335ukYVLfaO2
JKiEW8J0Qlb1rPzguKPcQnHbpQ+ttZPjZ5OeBgkJYlgmEeh9cZqi/lhVAS3JMvyEzGfG+vwNrHij
QtWll4qBMRls9SQifbSAyfzTyP1Akkx81rq7uEU1Dil5H0WAZXMMXxZZeU3B+qZhjfCU4pc8DOa1
aW7cD+O5H47CAGFt2odBWfzZhbBNmK6mY9eZw0X+tfO3YQX9Wgj/9PpvxzRjwlmy9J9zmlf+0/mD
5dNspvSIZf+W4347pFFWQjhBqMu2z3Epu//p+wVBJi5yYoaB9jzy+y1BFUr0/3JIf/fGf9aI49st
rNQ3620q3XWuE94Y9fayQGOixOAxRaYc6lwjLqArz5SVzkgrZ0XSCx3rtiEkc9GjQ+wN+RJP4Vkv
3LM7aYj6WnFV+A9WBRXUct80M7rv6+bZjEFqh+oagVCwUhnczcrHo+hJlqjRRBUrtupPiQbGTWZT
vspB2ibwChJlOwXPlKSciIKowpoWGmJoXB6G8KC37ie8gZTt4WaMta98MtdGHt07PknYGqxiJEIb
R0wvRlBftXHNjt4FMJitdWbsWhxwgehHPTh0oXkMiATiZ88uKmvwkXV4y1o8t5r1xJp8MI8OmFs6
UFfqKxH1p5atejnNmgMSH4gjdjIwK3m979nCY4JFPqGfeiPbD25SnTT29XHcnovcQpmsPRpzQLHq
tKwdxnsxXjLna8quRJFuKzQASjh+hmgCfPuekMerzn3s0AugTSYy2QSiNGcgv0eoCgRkOmP4KIZZ
++a85WgP6rYI12xMz4kCHLBSVoMLmHVSMSCWblkykwlo/EnFqHZ4bSMvR+CQIXSojDbc1I3DxEEl
TG8UhUUmgv0G4utgaTXR8ibpLjAf/JCFpm9WXjYSqBfUEqM4dCGQ27SKK1voj6nKRtWfQLOjsB1Q
SBdWvQNrc9Ey8KJOvERQcZwMSLV2faUBL7aV6al0AB872qJI8EsboD3Chya+lwPKOjoSiUAtEs5X
pmM/Nreto63nCfHgaFdtYpGkyw9VvPYSS/NAlkg58u9CmwDJLgR74qi31lFivOdyOlclv5p+UXCN
1gGBnXz++lg+cCksNQe3tQIVDuFpfK7Nl8LBJVpa25jElrTqb6qUmQbOhh68nGPBXzUhPdNILgLX
ug6c7G7w5dIxWRfr7rYp/bvSmEuBFBA4IVQ5eVGpLYvVH33Ssiil9aeRR8vgMGj8lxkrX/91f/Lz
6787aUHSoJwAJsM2cl6Jfjtp8cKwRXXJRP+rtv2+IOYMdkmbEoY1e3U4+v85ay3ADRzADml/qE6p
o39n5MCY99ez9ru37vw8coBjmEOxsqqtlZTLFkIYfIV1q6FPgiRpzUTJvF+FUf/sCFTTGLz5wECf
bFPiJ6BRpnq+smNAVWELmK3a2VArR+iVNhTLcBCgM7X0Q1Ojy6S7d6lWvbQhxWAbgpDx+xcF98No
73u+ScXT2kzEd8DN1CsaPD7bPTxNAS1qIkMJoFUKbbMd+bhrbFAjwoQshAexfw6ibKel2dogt8Ce
CS+QOy1CXJeRbcZeEhVbx5q2xoicUwWnAAPioR5bQJfx7YBpX3EUMO4kECI5/cyr9CrCJ6jEDdw7
3z8XJnE2rZKsUxszpl4nNAH6ocAwp/slUQVJgkyQfWhY7caR1Li2dbEkJbuW+Ig+YzAJ8dOb5Mpw
8kfYENLLcN+HxR4Uy7sTRQj1U2djkJ+qKreTAnIFXzc2S7rsHDqeuNL5k6j2Y2jctxqkCwPfPRjr
oEFh7L/kwUvVioVvhV5TymXXyn2l5oQGkkAe9bD4tG0YwO5O3PpUVaQn+QR91XW7g+61bYPZ/xGq
x0hqGyBY6SJMSNKNspzhs5GJfaPyN+hIs/ddubUT+6OZgQ6Z2jzYnbqWPXNp/SWMlYvmPmQpJZ9P
9ij4zr3b4ZA0q4sJw7PKLlquwddIxNEsSs8oG3Br/boypg8yA3HTagim6QL0bBWMxSpgquwQXqUJ
xJT+Ls6mS92gHiQHsnD1nY34kSvEU5nvV+S7umWyjNXkUBJg37m7uA++VOz7rmJdBkXBXsP8uvX3
Tt3jEgiuTYfNv1PnK4sxboqzEsksmfMo7wJ5SNUPQ4AJC4e9W+T3+N0JpxzVQ8nFt7KRqC1TFbOp
pl0p0fgwVoIcjsxdOw6h7E3tlXZ5rLi/jIngsvg511DgBP4SV0IWWstuuGmj2wz2YGWKdRgmnoOX
vtcCtIfNLqxdNveTehsYM+Ozuu4d7XPS8w8xks0eZeZVyTguSqJnRM1cwCT0lkiCFHPcFNN7YLkH
0w9WIJ69sh52dYFolw8k6m6Std7t4q0kXaYsm43B7yYrxAYcx3vXY0nSgkddh91ri2WOINmKmrch
s4i+sUmXn3BGVclyEKNnNvh9BAEjtb4aBUm4bmftS6ILfTglIcrOkYweVSfqzUVS4A4Prhle1FZ7
bpgcMpgiiBeOXsXbj7d6O1xlvrFS7Td41HtdwJLqenc10ZMqIzxlOFvlwhInVWtP7HcXUuq7wbw0
rnk2EGIn0gVg32/HIPUE4mPYmyvNGh7i8E66hKuM4R768l5Ppxuzsjw96s9GPpDVE+oQKCrnRtWI
rXK77g3F28WdMvgiurpriLkLq4HBKa1qST6dpNfidQd7CGoqvPAYY06x2+oqtu3bKgjuypaQHPzf
kTTXUmFsWWvHJnbounHZ4A9XbAKh86uoICh4spud2vfH3NROUZjAbYDDR0kJ2JCxJWArpfEMF8gH
cFnWcksOpJ2ij8spdy4aRI4+m+inNfuo5cl6QOcJ1xAr0Us/yFdNSQ6FVu4yyNWDSua1enZ9FX4t
eTt6se5hQuYmFVRGFJoA0i6zBF50AHUKVnycFMe0zEh3UldpxH/oRfas0T0s6jjfRHnsyYmiRTAM
XBQgKwOnL4m9VN2lWmY8Q9bCAi+cB/nwZ7dqXJ0QXi0kU66u0hv9awExN08/7Sx+fv23AoItyJzv
OwNm/97Efisg5jhKxnhw7+b1LYuJb80a1j/ei6DwYOw2mx2/FRCuO383OLX4an5Tg/GXb+fnidoP
b30GRHy3pDWEPsigEHKbx8qWC8Fsgx0wtB2k3GVnXbKcII60vEpj6xR1RDYQ+GOl0V3aMV8IhgAl
NYpkhUwAPS+gpJuXGnBbUD/4WXujT/EbLsU7keEN6MvywBF5U7LFU4xhk0zqqSFc2DHz9UgslN28
mGglF2Yye1kAkseSkRLbknjIdwrb08rPjwLIuU8EV3Rwoo9wKj/yLj+3otlomrgVJs8T1B/LzA5p
99SVPQNoEoFdyOfmi5+2Xq/dhpGSUO6k9CJPwfRq1jeZQ/QHUzx7LM7GmD048kOrGOZhDlGtbGmi
L0dNsoAGtyBx0yuBp6dyY83KrwleECkcg36jmUCrWZS2ORjVFIadDv6a92zT/hTzihCmNvSGASW7
GLSt1Z8ctBtF/TLaTMh8e6mOryMZkFzanhPcZrR/QybxyfC9ug+EXTgJHa8kDw6JLOMpZ9GU+dMg
nmMWmVrPagdNPEYbySY5lKwoGFUq0WMt2Tzno5fYkG6NF2O0mHOZywDgQ6W81YHuOUhSa+s2iF4M
u+TK1vCFblNYN61I97ZkyRQy1i9Y0n4Ic+bc256N80e502ArKfXjiK9yJhE7Lp+DFKsoIe+iPBog
dkdmSpBuAWitzDrmF3edG+QwRQpeKVzj8blMclbEzVrvrI3qnyurXDTZUwupVWq3igVeBMxSWYGd
I1rMZEetz1d9RCimXSMceOn0eGOz5MB8ShVxayjvVX7X40Wk29q6CIJSIrH6j0jpDzHnsQO1N49A
3pv2xkxPmMw8rWfpRTBN7vD97lIyDEcoY0UL0LCy0QySiqi3C3f4VEC9govCVhts++ga0EY/Wasi
Iw6leiwTNlvpdUYTalL7YBj2ppgcVVIz0yJduwwJZuJXqi04fUHfE05psCTiAxbETwb620TY+6Zk
G96nngHHsfzsFRb2NLyj3IYqQZuEF0TFXcvGLE7OGg4qfayWUS8P9IOMXJHUpgtTIThzHPYm9Rq4
JC/jyLfmGk6FIqhsem5lN4aVVJpeCEUpKQ9RVFyXPX8a1k+6Q3CyWm1aMI1gpMh2RlAF08ImlTB+
72GpMy3ZjJhjZH6jy/KAL3xR/UW9JL4z0hh+PhWUG1V5wFm8YU+EjU0HukmyYJKcrCE6dfo5lAxG
MwWAFjAPMNBWk17N+6yJzAUrdJlbk3+pBLfo3K/afFo31VdUmMe+D4moJFHESnZQk7yO4K22INav
s96qoL0dYueIdX7bFNsO/NLsPhU6ArK0QZ9BWkjenTCebK2afUBK88AAfyrBZ2NV0bR6RXXgBcWj
qJhAi+wQ90Rq5eW+FvmmyisPnKg31fa20MDu8vj09FUZqWzImD2jyjwf64rrHuoq96TJw6tkpzK1
XmURoDuojW1ncR0nLWYVjcGLaK0bUxb1qsqBCSsdiGr4Lv6U43EqTNqR/nVK2bBmJidEFuanvIVQ
nNk9yz/nYWgQtuqNT/HY0LKEH7nbnpXI5zXjoh6Rwk3EjdZypVZYVoB6Ltp5SsAk+bNBqRJGzl1U
OluXccLIWCFkvBAyZiBDOMKSEm2cISe+CJofY17JYKIs2puOwZPiGNu+4zdsvtiMMYKII0mfJxsp
I46BUUfDyAPB7aacRyB80fBBUk5nmpJ3bJFr3LfE2GjJUnMDbhGypaxgH1A/x9ZwNI0eZjZPaK57
YNgx2VjbnN02s5lRAtFEF1sys7H0uzF8cJnj9GW7psZeSOY7DnOeUEweDoGrPEejoeRX6GOWOnOh
mE8C9jRs23rNWZaZ07TqS0zxAGAlhXxKQd9Et+1wg4t6WbdfJpGwlV4yHH+2R8LOimaXDhVAYfiA
PMMITNbD3DlUjfrAY3JFdsdWzL1FCaaG7CWGhya59WGYEiUy7IuG9xJpp5olh4OVMQ7fp248xSZk
zT4nxs5Rnmyam5AmZ6TZcWNSFGh+Jgr9iGZIU/xdob7lIRw9WiUixL2J1immhTIwuOW0VAatVQ0z
TkmGC1oiFArIa3VPYTkQoCTUNaT4NGjwxY74LzZdSxAk6eM6jZxBQ6fEKJTnDo/QcyyAy47Gz5kb
QMNf5/G1SnpqMzbLeMw4OPyF6UTvqvS50LKVKR7sqtmaXbYl+gRmEGHOIsKer3iCZluJ3jkYvUHB
CTaIuxpzFHRC1g0MDQWfeNmUmx5lpo8Ws9O7ZV1nx0R7CbCzNy4RQUV6A9b6A5rswbHxS8HtqdXo
pE/5i9NwZcfNOrNJbS3tR6RiyJteGNMsCskVEc/hV+iDemfRMwk07YzASp/IQVuuWXJeSQis2FKX
GqNoOYHhK+4BVG2VQV07KKWqgFApa2R1FsBEoJEf3tPhuhQktXLSUvfnUQeG8suxIs/qw3WO7NFg
6EHkNL3TyqdS4I+sDtDlQEwFEhRs+6qmD/54lspNY9PzxqeEq32I35TgLXY2FjoFYNjAiSD7hjdu
wAJ/Gr02LjcFaYdd16yjSPArnUFGe2jr6yDbDaVGeCYAzPw+lyfLuckCumPW7oUAJZHjgUR0avEj
AwgsjbtB2SryySCqVElXLpKJweixjRJkJ3sKjacklfO0g93kKsQf0o+fEX6WBMBL5dyP4lH4ABq5
fKXOzU322Uy/VAn8EveB2KjIItB5ikIszeZeb0+CqMSWlMyeweaQMmsdbHZ6z+ydF5pVb9ROrpPp
Jh9whrb8gPOEvYZDxF6x9N+stl85eYm5FlQiF3w93pQRUVFkHtv9ZqTIkrj6yHQHfzdu7JEmd7L3
qSPXmkLoQJx6NhmlLnnkJGUGiguMn/+CaAZ+Qpp8SeW28fNlCA0sD8j61omVUsdVqiYbOyYyVYPy
0H8l8tKTp0gQ5TDqiFLAe5GrgKK+Up+1cG9NLHQpDngGV2X82vPHEPxwbvLguNG6mdMOHIVDY2Z/
7uw64itgK1PAEQNyMYWF40gBJZ8SJIVJrayAdC0c9Y3VpZgbvsHct7G+MIH14VNC5IhJZ0Lca24Z
wfDz0M/LqypbscvoDI3MNYCHY83rjPVYj8ceQUpxmcRJTIYXmozL2MW1TrYwyguQ9cTN10lN7BG3
+TxXmxcOz07L49N9OHAZKv+jiT9T2kkBvC2AOTZWLLVnMph6UynjJYdLZaFryWNMENxMGvZ2p1+n
JjFksts4QPpTQdFan9JpX0v6A2yu0kw9CcoSgoRWPsfaw5hOG3X0t7MfsjE+CksuisGcR3MUUj1X
g0B/XHkdedo2fLqCnnnwjxPusWSgIbaK9R899AYdqNNa0gnOEuP/0bPOarVfetYfX/9dzzqPtFkE
Qs+x/jIH/NOzQgmaWQ6YBU3MCn+ZA771rCrZCUC/IbnPX/mxZzVwF+JimmPKZoDQb6hALINx/a89
K9tKw9bErEf5SVgMfBp9mGET+9XSzyT+l4quFWrLhBL0WPKxTlLnUhoG7LJggbN+baSMuk3r2Rjl
0g+tw+QaXuNax4LRsZqFgEaJcCbCtI+0ld00azsd33whPwPTXSq5vmDUeBNNytKKLZIa6yNgwp1w
kkuhQrxD5TujSgq2YF1IUr00nLNTOgwKYRqq2lHxzU1lUl5MU7KL3ZAKp/ZiIvYIKQ87czNQ3wuE
ywGdoK/fmtNFEguINwPXHAZwIs10yW3f/YUEqox0Ie3OK/qzY9/r0I7y8qHjmATvsHQC8uWx8MgQ
Qz1BZW351VCNRRzFcthmKXdsyjU2X1rEGIcfPkg6vw2uY9tYx7JaYQTwYm7dSHhiCs5+PS7Bzcup
BGd8XVftKuWpg994z0dy6dqAWAswXiUGZL32bO0GKiqLXODL9YcdZpucx7mXVyNJh1MUrhqX2b3V
r+JkN8b35Yy0tRNPI48rBz5sgIVpSFwVBClzcNRWs9E5SDIOlJCDBQsRTnNuP9j2Qx3sTPuc+/2l
UW8CSOUTh1PIITXfCBmHVht/1v6Hy0FWIiaZWdHNs01ABFPu3PBSPiHApNaTcY9kuuNQRBC5aCpu
0tH0VHEyyOgWd9H/c3cmvY1jadb+Kx96zwJn8n5AbyRRsyVPsh3eEB45k5fz8Ov7YWRlhyOi0Inc
5qKQQKXtlC3x3nc45zmxyj7RXPscqy7Kop5j1vLPiXrVc/o6bkOLjN3fdNaC01nhlMb/rLfafITt
Hc7wTiNr/nWaR9b4uWfpeCUecw2UE6e/Md8CTbbxuRVIFVloTrqipN9maOMFF4ifPNgtViuuFaE+
Mzv3kpjCn5Fii+YpeiarwOY6qrmWRG0sJddU11ypGmylzxKurctFNqA917nYDAHmg4sudWd+Tr6M
pruo/hRchi6XYtyvUCwvQtoiPzu6XJxKlqx0LtKMCxX3y76jifS5aOe7IHMJEpqnHFzEhFkVXMvN
eKvS6kx8Cl0r39lc3k332nOVm1zpcWOspYv8u/a9JGDNNN/+/GZd/G3u6EZqg5xHL0EfE+GkM9qT
Q8EHKruHchIwqnarZwY8Lp8R9FOBYIHElzsUI4P92HWXlAJlRD06UK9QtnAlSoqYlGJGhE8O9Vc3
oqsnntZiZQtByBMB8hwGTYIPobWzqY8GOQc/VF5vNp6gfsIgTxLbLQMqK7/MQvP5ckfFCXt/PWR7
n484kJFFT1UWMFjvqNJyqjWfqq3RbnxquH5mDlPTGeqmYrATv7psb9Dst9R+UrnNivOUPozKc0ht
WMRMgKgV4+KkUDk2Tu+hOHcA5SFa5c0N1oI6M7E++MitM6rPdNyW1KLJcB0Ob/mQLUzq1IZOfNTN
Q82QJhjJo860rVqwfOOtpMoN+TxG5OzEqnuV8SvnwE6XFnVxIYYVS/8F/uOFhIrVqxgQqKON/tmm
qq6prn3A/6FfrbEkLg2q74YqHF6wmIvyAXVHVr3rWXzbUrQrNrFR2TPomWNPSc9ujrw4d11R6juU
/PMyLpPNuXComTIucRurhr0UWbUK4jeHpoGO0NNoIhqaCUGFCW1z2xntlu68puVwS0GjHrwFAD/r
slhZRKHyIGp0KZZ8rAICj5rsyPsEIlnFvSwe0lDcWN2zXdDasvbKyupBhtBousZ8V1iMVQE/ad6U
oaqw96VttIx9MnOpGgPFiOzOidVeepEQG97k12ihn+pBuXWjEkKY2E1SOesDRglkWUFYgE8QJwQZ
iSpWqojmYSOo6Yo9lg+4OSnvcI4Sz6AMdxHxQya00jF3dbTaMwUcXg4JHKEbbyajuI8I+KvcDpEv
j1ElvunOtLc5M2qgsflsgKWS5sArMT3k1bSxMv9eteV+rJuzzsjCAOsKj31ns490tfI47ydGFxFz
GLTPWbyXzp0P1LstgRXFSLEV/5aGa9Xzy9aFfqOrivocIbRDgKIuRXFsQpehSXcjiMcbI4pOeC/f
cOkyXcWkpj5PCnoJHDeeTChxR0uKJehYVNvEd1QA/GvRTWjbwlvT52NSBEg/oG4vA3DjOOifbCVY
dwZIPUJTkFRs3cm9cgK5lqmycTCf8dye4tHea736qTbtJcL37sffbCLOe4Gxn8MOcRONjjz8sytC
Q6im41C84fz6K+eF+btjnOCrn77/R0U48x//1PB+EUHMJlJ8DSa+h7mu+9lHqjrkBDm2a8zUyq+W
cetfAoYp74hmoq74m/UgX/8f6sEvL1z/xXcRlK6qlIwTtpEjFyZrSCvR41tXhtb9BFowxO61i2S7
6xuLq6iFeVdx7NY5h2q6yXyW+ijsA7/6BnahXKbE1xiF4hUT4TiBuJNqTp/DSMTVmS20Lg4t9PEe
4idCeHICVDkKStVZECq07p16081ZawB1RlD8AxUUwNKyhGLRGWfW4PN/67bUXVQVCpmbFRNGg0yY
ujQOSjp6EXu4uuhOaZG/4MZomUfLR7tQ9XVT4yJt6m7NjMs418m4snhwk8p/zFzG0D3nCMo68hSM
c5znaznMVittOneqyfqxjW8sLeNMiLoKJFF03/vts9L227qQgL8VvLUyhqgT6BNWPPcBZv+ql+4p
QmIBBMK9H1wDsj62N0M5Z4EJM1+QGxATUqswYixnpUmqf2ZVfu3b5s4vwRDm/d3UTDs93huM6aaq
24pKXluTXBqOsu+ZxE9FsZFV/q46uacEJrFHiYJdNyYNrNDHRaUPt3VVr/wcG8kgQEKnmS5flHY9
A8R19aVBOsss7bFOFMotzAe6r1GHdFs9EGvDYADoiPyqz+q70u4hkY86yTcVcwhu7cHsTqZpqCt3
TBFOSwWsZTN6YTKk51xTN+yTn4UTKMt/9oGCwNsweYIJjXE4L/6vtSga0t9bzF++/88DxcWvxTjE
cZBPsWz+ajTgXxnG10byx1oU8ZTOkfI1euzHWhQzrImXS//3j/w7LaY+L1h/azG/vPTv3tYva1Ez
QSmF6qDd2jctN+wq4UEeGXUs0Qr5yWcdb2k33As19RMaRUJfUtuT7+1VtytviTwunIdOgJ27cZAt
MPTbKP6TQ3X0DQBbnu1KQW7fwn1RL84jJV9NYYpwAX3PQ3sbZAv9gUFSjPjTXbrOqjv6m4TodxT/
dCjYdWilmDO9UV6644LTzv1k2Xg7HMtTcz++qC+h7VX34im/Z47VhJ6FML2p7qAvZDgmV375TNyn
qtC4LexrUd5Vr81j84gZJx3JIWEPWhDKwfyOOcvdNN3aQHCsq9KIVyxLsgsbW016Pld6Dg8/feoD
+O0eaBo/Xk2v0zZeEWd7gwJzWzF8/Uhukpv0TD+1nw7Zptt2h+QKpvihOQjP8SgXtnLrr+HVg5Jd
DFANT8VdnHrdhna6zpbjcYw8okgHdxWfxE0cbft3O/T8N7FBEQHF9MaEA/yGt4FlFIsIGmfMU+rR
zZb22ilPgE3V4iy0DdPcsTzX5VZ9dV+NB1OsGwIs0V0MH3wzi0FyQxlrF91arCzm/M5ilrhTyy7C
YsnQcDOvSXFZfPRb01/aPYMxEnvNXYxt7cJX8+dJL8QcEinXra1h73TbYh5xL5xvNExT54UX/tlu
ww8qQ+n15YY5F22E9CJSS6xlQAz5o3tihgs/MFggzFfuR6LVlG3VeV2P3HNFwJjZrofYU5vr0VlA
1NfMa1ddRjUj1WvTvlHaLbmjcXSdkleuLp18bd0XKPyVJ7IX/tGnGOm+WJNmvLX+V7nBZBRyFvwy
KPv1+/88xZiGCQtpv44q/d82+z8HZe6/dEShVDlIpH8G6SAGp1oSjK3sWfbxVdmBFIR5AVB5Xuzf
BGaTwvX7Efb1dc+n91dlhxllXeMgpd5q7nQuOsR9g9MenT4LkV8FYJX9EQu0wQETmh+h7h8spz0Z
NHNYZveOmdP0zVohiWjImdVD1awjKvGK1ERgUwrqiw6pkRWE2Dz7OQw+W3dtdgxnVZKpKnTiIN9n
vVKEcCkeWJzRg9oImgTCppB0IxxX5x7BU14/SuRPOjIoMDQvIUmiDHo1HgMdsVSFaGqY1VM6MioV
ORUau2XOOh9K0dJHbmUiu7KcpF3lSnmpZkUW0RMpplFUWrGYTrXdHvOm3tljFnhDfhVgLTUqgmmR
ebXIvSpkX7aJ6RMZmBiUR97oTY08LEEmxs7uKkE2BqzxiIur3sRJAmQLmVpQR3cARm4CJGdWHFw1
qU63E43r0jVuXcRp06xS6zvgkN91a7OCjZnKOajslYG0LULixrB0MzaoX6dPJ+xf2qSCzlWtaiX7
lkw94xAmJSJEWMdtwyHYioE5g32eNTg1C8k2fldQoOQVToPZU4l0H+nQk9kKL5/SrTBQC7hGvS6i
aBcw6ovyhFNmZiWhILvusCcXlQl0aEAvmLBuqNmZ6sp1UNdvuWqQ91LKz9FNCRdMd2mAMyyJdirh
VypauZTNm187xEFgeMesuhodE9G6e+WP/aHredvMlD9DeMzihA2Ic7JJKKljbAKt0Mik0LblIK9A
z7FO0oxFOgznUNsBRVnlWvKiQAgoR3XPJmWpMPGre0CbcYfcFgr8QTF6jvWo2FtBdnKw3UZSPqeA
qvElFUt/yB+tSTCb0FkixtqJDeB+kEdXkA1iOLDWXayBGgthjvcaRkniPjSWvrIgIgash+1Y9zQG
AFX8aQ3+EhGCN4PlHZCjmHKuAA/cJAIguEW2c+gGR6VqNiBWFiTxsbtifdx15UcjzQfhoNgHJNFg
9lDhOLX4Llxz4YeENI7jMQ4nz5A2wU75prfz26G7DbNPCWExrA7GbMYd6VSG2wpVbVboT53ivjd0
7rURXiIMZSLQxjstKbJbgmM+cHNEtsEQjuVoWnqpMpOc0gLaegDRtUN4YN7FWmFsUnZ7Czlld0Mq
b4NBW/jKCgvMhaV3t4QKc1fp7qvNLrmImSzpNdDPQjmA1oZCn5OKzKbZDdt3pcoPvSt2pj+9TLmG
fimg5mD+BqKcy9hC2slTsdKq5iOpaAhElKjb1OrokMIOSjc+IHNWs7QDaeaj1Vy7bvqh2/DgG0Us
bTFiEerXDXnNdfdWNw472eSaPdILoZ3LKGbDzPTSit+jPJ2FJPk/exEEGwSTAT5bG5bBXy2C3N/t
wL9+/5/322wmA/2oGgS7zU6Hn3xm871GspUz6xO/x5T8uQiy/oWZjUnCjGMgu/vnKw4M+AyFMHCv
sVz6W4ug/9j4f3npCCJ/vuKytobj4UzV1kDvrI4UtI67bNN27RI5Uhu43SO1uEnG4aYeTGwL+T4J
RnT2OCqtaJk1DSVccAjs5l1KV1tJi2tLFgo+o3F6hPcdeJj3r0fNOmvk2sYOyx57tj3NmvxFWMe3
EKPWpYPxKUsZ7HVT3CwA5D8Wk4boqcHB4+u3U2BeFBe7ZF84OSv8GvFwZj+EWsmPiu5VQ5OrOMm+
1WHJtqkft+1I3djn4jZKM8xZI+noI5qgcbyNfcpi1QjbDWqPY6xxnPsjk0u0HMJRSSp31lktPvyx
e8+C/vU7cUEZDnWrfLqp9W3AHsh5i7QsNMlw1Y17lfyhKiHgOKm6m9Fu8drP927RsrqREsWFanS3
g1KRNJ/7yKX2la/shD/BidKXMcAaNUk5nVBHyr1lH0MHK0azF+VR7xG8pJ8iOTnFlR5DuZzudHQG
KsVqhlDS6VUW/pdBPYz5k6Cz0NFEd/KY6AHbN3vl6ppngy0oJnkKRndBKLpdn2Z1Y5JyYMTfRFkg
hcfqDAzHLOWq0O01EYV7jh5lyTt1SCIYBqhZPBulKikc11pX3Fpl6zHoWsS+elAZ6v+zq2KwsDNC
32RG91fDQkyjv1fFv3z/j1ND01FSw6UyLe1nTAtVMXtgIG6qqaqM7Hhgf5waQgURJzBOkVuDketr
YUxAAIG1pOGquNJN7e/09oY6F76/oGgJx/3fX12fC+cvvX2KTLsfnbDeVqYKo7vyAySNXN7oJJ+z
dJ9DnEy62QtUSp7XYljP7BGbYnqlV661kE0KnDm4FJZywOW6VNrhFSERrV6tbVN8UJ3RnahzlxVW
xqhqN8DBziClVy4+cw1xacFESluGhrlMfPk0FqSOdiJ9qWbdZmdAapTZrYllPuqagwMwpRbpBt7a
3h6tN8nHPBGdXGk6CmF1PUWIclDrFrWkWWSdm99PNI+Sx8Zm6QYo2HPneHIeq14edfMTAetiyp/w
xZj1xeUp9OE7aTyVLSuKQrkzeFaJFCOcKdE/DJ5ivzwC5oh4sm2bvM19q1ULjafeYCMrOQXClBhZ
ToVY7HWkvVrRSwA3w22aELYWGG654BOI30Eb2MV31PBDUbcrwncB/0YvY58uYMssbHOPhWmbqPWq
0KjLg/uA7XM1TiyHnvH6LgA3CEltZH/qrNmwYVDuQzVJx7UfHX3JFiFl959T38lxHYIwRz3JHMZo
zzLoahgpikeObZVdCuMRSfEyxfsaimZvaxFiyO4F8+k6lNFLa7LHluKtzPxLO1bboilOBtmuLMTU
t1pnRVJbex3ElNRJiY2Q89TFt3j05anLJF4ZIFcynBulimTueqb2IKzKz6WIX4cmODtS3wRWuYFk
OAID6nj1c2E0l0jY5j6cuWgqECeSHd4sfOopjbqq45JbFvWAWt3dOSZx3FX1bqXDQlKRlXNploTl
wWFLC+OZtGKiamqqOJNqbppw2MSRuAFXelIj0ioisa6HO6DJW6tyAYvrayXjQ1TX6t6G77VsnO45
nqkTdfMy+N1BNc9N3twlRoGKoV5pIAnQGji4enACljZCCKVfG1WHT6bFM0P2gVYQp9uE6ChpRDJ8
iXgPP4LyhlUfy0spdkVLWjMCxQFpprXRRb+xTHc/0J+xLQMCqcr3aGCUrWJr9gdPtR50Nuw6NIws
+oaEfjlgDJyC0qsdBQlFd8X8/0aa4fPIA00UcVLuOPCBkuo0qc3ob8r8IychdhooJ6dLqpU7d4iP
jW+8MnT2l6IzVxMTfNumaNbMtR7RCWng5Ox0HUZyPynuNhnjdTgYgMswQUSjp6Dk952Pih2pT2SQ
kr46erkhLfHGKmMgp1xL+rRBREVxvIYAeQrRDFbIpfLujFnhOq7c7SRVz/aRgNVyY1LJM8Cvq8XU
vLhO99AO1W0q4+NQVktdhfFgjPUrlfDOMP332tC8KhNX/+T7i3oU4Az3CFCgv5Q/8YW/3l+/ff+P
+wvXC/Xpf6Qr2FBxDMY6YBf/uNp+3F9MyufUdUOfGTg/e3659Qh5VQHhfJ8T/Z376zsR8pf766eX
Lmb+wpf7y7dA8gWiAYKXZUiGbGPZ9v1GtD2p3/FRs7sVH8NdqFkbo9Z3bj+ndjk3Qz+uGgc1YK1N
m4g2GnLTyU7dtRrJi8AXrKiqF+rvExEFxbQOW1YlBQrrottWVkpHSctmyNRrtdIryOKI+uS6ai0i
VIvioNnDXZUSd0JOzUYM7muXdiRx00H2BU/1pGf9VmSBwR3ZPGVOwo67TV/ddnoJa/2DVdBHFJlI
V4yd1iOXALXQWQuFtq8ntAEXipfXnw1qVLVuNwi5l/VgcDG070TwSL9Ay2Wif8427WxckQLvnOFU
CxngHKmCU+nolxx8ckK8LetvlAeNNysT+ri+MUS3LNV4ZWWMYUjKxJuAvaJ+zqWCoSKwWfg5PmE4
5IkH7bjIIniz4FRVfTcCIkNDtncR8BRaDzeHc8lB5JowhG2zZO0UYmEVcpknArSNQCjJpco07ZIM
jRcYYtkpzlqaBhNkF4W5b7yLISM0Din+YprYE5T2smoYvDXdOC7rgL9jngV3gR54qWBIkQcztKjG
v+0fWDne9618MXrnI06qQzGrHxpreI6C8L6IONuqfO/gnsEb5CVRsw305jYGvsW7uNCHZxVhW4px
GNkMemXtkNrjrpLhzm/80zCGgMDK7lz2/Tq3nxWkty3Yxl796CIEFgVJHm7un7CaDItBnzyX22EM
WRbImPKJXAsnosEpGaG4F3cy92WN+NRil1qbGHMVY20aJJl1yXWEAlp07yFrAY7QbIv3wVUNElWr
Q1qY6y4Dgu92m2AMTtkUb1VMALGDhQD38tqXGZcqcKQ29Uh1u2stB55FjqYCkRSSAx0aXISJJSD+
LWjvY0lOuTjlnSVQ4sMU6Vt3M7rRZug/BbH0c1SJpSSbnm/PUzzMNDZWzhPh70QPF9I8+8NLlaIJ
gtUX0ZUVMHFM6hTsOSjkyPktUOxXx6xM92WsMXrS9uqg3/Vih+raV/FEo4wG+8+k0yjL+4p0DWuK
DoOfbkzBVC9EEG31N4Zx7mWMTJmhVdRvChe/S1bfZCnv+yyQb8iGMeRDOejbyA8OrQzOo6AwMkV/
SlMVixQ25pHdZ9BP921ZbKkD2mWSZMSzxcYhF0q5ahn07ay+Biphs0VCB5eMT2F/KTq2oLg2Krtd
6km3LhyUKdh5KTUZK2KRpc4EroqCZm0hs4vfg443BoCwwIDW+3szZk2CnmWHnZs4EQVdIleZCcEV
x53UMLwr37JqHVKhlNHblAhPFC3OiiudBxJz37cxfp3GZ+CjC2LazphD2O9gjdbGe78D4DoY1sou
/U1dARnO82sxd8d9osxvD4hBVtgbk49fo+7IWYAs6K8w+PCV5nPtJl5gTmxd2ONEKLki50q2KRcz
EzSGflOCGcZnkQLCsKkoZRx8x/x15l1dbhfbIOBtUwrrmPkVuzn7THr8wm3LHcjka0OIbWn0u3kv
01fVCsHpwiXNMYjqbS7eVbfZdL5zjWui6rtjpZ80U7seMJA37KkQ3j5HuXGb6OqptcxdqpoHMrC8
KNavg84H0sRjib8toRl/hAC70OigNYX8PinWKqYefYrOo5kuCI1IbOm1+iv2lH5+sV5QxQdM4Ttz
zilM0WC2prguouaQ9DbAqmZt9OjNDCvm8SY8EWiCTw7ZhF1MxwzUjtOBv9trm+YnI+nuyna66XCZ
1V0gNkmb3tu9ID3YxnWV2BtO5GVj9xfucGceQvPkhHujenVU9dOfkg+/jRf/6OKFdAOVIFd+fYd5
2Pdf9W34/8FHsXppXv69fzq9ZB///V/6H1/w80qKTvnn7/9RvKjuDH4S/8aL/DSy000TMzKLd4HN
ef6vfileKFoInAFSrTGx+wKHIoue/5McBoRBZNLrfwsKzWv8rfn+6aU7vzTfhOY1ZQbpYqvojs/R
Li9VU68jErVC1gxGyCWqPIShv6z7s8+sP7i2ZbWIhpT/2TsZfAblsCqgZBQuxp7hLR7lEnV24483
IlK3VQh4R31sOJUbtImDYV5xV6vxSIr3cDSsENrna9f0O+yzL2MApCLSERdDXNO1Ze2mBzYoMJSs
bN/pybvd2/dDPF5npYWItl37VoIx6C6bUckonFa27NRlnGrZslA63LAR5AquHY3nK7NaSNHT3gdr
gCZnkztIO7NhXaLutMU+dBsOdgF/yeI0bb7h7jkSeriQdLwK1MC2A02ktDNleuGg2V2EVfFkWsmp
DBx+tR58X5PclQRy09wY9/jSnibF2VbJyuxNEAsh9HtQz4O8TmGkhDQvnC7LBqCFVl8ZQwGgg57a
NY5ViBU3xFaadZ6OFIqVBJzA/I0g0pUYNTK2wGEA46t61+uhcJe3rn0MkneH7Z5WmcfQoFJx1QuA
yKOqwjBsYuJmlBtSrdhyI2xmuIdxKdcHBLiClp4BZ1IZe6V251ianRNU9Ff2UucTAL1Fu0GkVeOH
Wqcw5DSN6X5dmGTRSDYAb9HkLu2i0hdh3MpVMI6fNFrHYIjkqrGtlarlOMHTN87Vjd/hpg7UD916
13DLFbCv4uhVgTdl5uTnCGdcAWu/qSIHKFSHLJFowKGPnvIObdjQtR9Fm5ybbuZ9DNeR0LpFWvZb
S49IPVQuWsiqkfO9TvyLoyefOnVemjBrUetFRGy9U3YacJnpZOC99BXDK4hUlEaGLavhb2CMH3lP
UTUyr7WcrRk3n5SPrFj1+MOu3WPQ1FtKrGWip15uJx8FqFlXRvctV3CaYcs2STFFDYK47ltUVITr
tQnKaWUb4mcvStdZTkK5tn0+Q4MJ7sGt1n2j4fULbx3UUWoSXapOu20CuW+i2S2OQMDUVbzfsf3o
a2+6zTMmEY8iPGisk2KpGLaUjcYjo3erLpdXSRdd+4he58lLP5ifYc1su5yUp1qJKYZ6CreDUlcM
JA5mTw4jpacKTT2G/1EVt5P4mLTKa0exTAABqwF+JVykzRH+BY7wK1fPUMycGAjw7l81ZshzwJCu
/8DJByHs06rI0cMPafXlUmUhFKYwzkOKBlBdDfW4wkwqH5uzbb73cXosVNerx3GXzHQigmOahd6g
57PrYdMPCGQiJihDgvi4mufLmfk81NomcB1P9ndFRo1KAqZPkVHG5Too0ocimdzVP/v2AkthqcQH
mY4w/kJnas0D1l9vr1++/8ftBRxl3mSp35NHZjnpD0GFZRqkIX2XcfwB0vh6e7GCIvGAL9Bpsr+O
jgk/MP/3X8DY+DvOI2u+nX4eHWvaDPKwIYHhS/ouG/vSemsyBcHU9tAyCCBdVY5YlmxH/aJ8GsYU
bHw63XC8dJyg2YnW4WhmAuJynlUMLqtTCCtbTUY8EXmzY5m8DBL5ztF9ZQCAXg1oTVZElHFYVreW
ydo8IYBzigweYD50FR++LO3ZqrAcKiYvTe5MEwCqhlrBsJ/dFpBf1U44P9zGWiYGPNokx9vX8MGX
PAATGcftg4/Mn+QdCur2IM32NLkvgz6TaRvyOu9Cw7hM7KdU6zUCMG1g7zYom81YJdfsSSbkBsXz
g3xlyQnTNyPzDttl8ya4EEm1vbEzfSXb97q6z2heQytfKRHuD+N+NhmW1gPSt1BHxaF/4Bvx9Dpb
54a7SBtt0+n10sL0PNn6fdojcmuJVBSvg+lsB/42CW4UVPB0yvBskovpzrI2ZtO5u2uzb5GJaAMc
q0MQmg6otS85Wj/Dwd+VNTieyGQhFO+V8XVC4orEjRM5Y0JqHS1o467rvtfasC0rQA+OTqy2CRf4
MELdTbRz4fqbcfKXcm6MfWAcxLd2QEi0ytlpxnCdtuKgVdkVzfg5rINDYcGGtcN9HrcHdQJK2GXr
AuS4liY7mzWVlQqOGQu3DQhCLV+qfkGMS3PgukV4h4+VKIkIAYcGQ1fz75mULC3Qgz2I4EzfxqTd
5rJboUZiC28x8Te3TiwAmXfQhJJror6WGalZ+pQck55YcOZDepvBun3126cstlZjcN3lDQGkWJUt
ImYAB8X2Z4z+1sF+XjQSCUi/NAL12PCzaivf1Bh0dD5vUUMAHNqQfY4LaKKQ6NrktkhRYugqdRzt
ianvyqZ+iJro7EqHeVK+bAONCPA7RnjbaGa9dOF9M/k3jQwy2BcxWul6rYfQ2ep0S5w75i0CaXPW
iV2+ihiRJDRn0XDyE6TSM+TDmvaz24bimEYFzgBtaJE7Z6dixpWq4rqVrboao4sTxue0NryctWus
6WfZE3nuKi9lb+B1+MwJgSWQhAlJjx7kkQxE1iD6jW0pEHULIrcige1oXJiZspDIu5t+VRfxscoY
NlhjlC7yYGgXWnwfZ+ekyN8q67nEYyuJUDbD2wL/Ud4fFYZGxDovsli5sI016OdbHu6yOUHZ21mj
u6ZJX8YG8qbWvzEbTHqOODV4cIKW3M3I5H3Xpl3diIJYwpHnrefjo/Hi5kxdAsbQZG5KsMBuNCzD
Nlirjs6P5TasCBQ1XD5LsDSgSvjZnWPfW4ykO6KW3cTEHO8RbDGY9rGN6vvBMREcoqoMXltIHWb2
yDZ7gf06yfAN66XnDP4isrm5OxzMUfnkslmKVPINifpN1XvDeQWarfKpZkyxyZi5ayXbVWx1gowk
/ZDTHNvFJSgAW3fHgeVV4xMYhLhdDS8S5Ig2mZx1yaEq+ZiFcJ1nggvF3keR8i+cdpPWfM4jjP0M
ddIyR1aOgW4CMRqlm5ThTzJPgWoYn75IcPEHkFGHDU2slzA2UtTqkIwM64aT7m9EtY8EH8T3kGGT
wdDJYPhkM4SqGEZRnrAFyLO1w5jKZlwVMbbyGV9xwsPRwAnOWCtx8RMy5gKPN4BO9U/JPAFrGYUV
yWfDYKzisMvsZ7vs1i1js36enwkGaSUDtYTBmiIJauQ8SRi4TQze2vg5gg1ilO6+mKpblQAJijLP
pWZSkLdlPcsW278D8vDcWww4nYHqOK5Wqho99272EgFkiY1udjB4GUNBGQKT1YmWCEh4I/0SjExe
gpMrGGBZYz1g5jKYnJbHYh4+9nQsIY9aylSS9JKLYmanOGLTEWPSQiK9aoJoPXb+DA2DUIK4CFqE
51Bl1Uw//czwwlRD33NKmY2285A04YMfsCG0W1KxSLCknbI/VIaqbhJeqwxZtdlRwYwnZhTWMYSd
CRAFQ9nBzc4Vf9RxVC+s1K4KBrh5pO0FQQygfb1ISVe0r59OnSPotRYlo1+n2Vqif3cr5g0MhjUG
xKEKN6X+tBkbd/P4OHZJVUdoViUXqbw0irmT9vBOmMB967t7i8ysyOqPVh2urBGgDigooY+bMUF2
3Q/AUB4VrXiXuXvnKNpZUdrPYpjWgSkRQWqnMo+erQ5FrzDuGw5zQw2uWpm8aXZxmvp64aufDgda
6hcH7DJ72QS3WZSdhq7cNFHkkeC06h0LkL3yPCUl4joZ+juNKXXcE0tGL5AGLGatOUnImFg2ctBZ
AqImsSHHkCijyLX/0cl5OtXYzM5GqEShR734fzgUXGNGw/5civ72/T9KUdwfsxx3zjywZ4/S11LU
nk1PhobICSwsVeKPUhTVg/0lWO9HKWr+CyyXi5IK7Qr7Kn7g3yhFxe8GhZ9e+Syy+roECkQt8RHq
5VYL8kPVdGemTIfSQFduIXs1gfgPuQYbU8FXpzPlsHZWOYe4cZn79jaq22WgKpe6mzia5Kvjg9tH
J8DpvgG6fJRdw4Cz0R5c3/JUX16SYthpWf4gBg6u1me7wtQY422sXbpC3UqHZNemPTcqwpte22R5
to8d0A2OiY5CUXdZpWjLpCdlM4HhtIjS4ro3da+ooR523AMpS2IaYvXOaT7GMiwWlaXVK93190pi
PTpldoVmCnSmFm1qHSpYYmUn8lk6vLvJa4+U1YpmI2KQSi91KIhkBcXJutawHxZWg/Ha9HLm4xXr
dQMQeWH0j1WleaXz0Bs2myGgFOFBKPm7NGFXhdF7ltXMbeSdDO7b4Yj+ETeDyIOFQo4A4qv4D+nQ
HyO96z9aiP+HcoR5Klrj//4vzf69tSBXg9nY7IdDbzfrbb6+oUOc1xoLoHJrp+oRxflKq7mSNfSX
SVQjZEYtgqAXO4PCUW21qK5wG6u2sq2RUbNSQhacrBwEs26Sr5FnLnvDgsw2Xhpc1kQvs+GI3/uC
xT6Wj9reJ6p/nP+ZR3XGul6l8dZs5K2BXJFhvMHNSvai/z/cnddy29jWdV/ohws53CIwB5GUZEk3
KMmSkHPG038DfcrldP7T1bd9011lmTJIAnuvvdacYxID2E8rTX6c+o5Zexu7kz6gJO6uQkpefSce
ghiuD3gu0Y+jqyYsecaG6ZGlemzpdNMy8LVNH+DRULX7DPRPnXR0glL6d2+pEG+JzjmKwbdePHe1
5aqhfNKHcJ+GzI4CuXwC9OCi5t1GOubPhLmVIG1DRdxnRDvGsYjFHXwcntuwv1Nhq8XNk48+A38k
AdHprSmio6AwyfRLc13P5VsQl7doSD/TwipWpa9AQwuw1BOgilYvHx6tmmo76oJNYIFUwfkKrIow
NCA8iFKF6SZE1AR4zMJy9IRC3MY9CXYaEewZPwiq9CpiRJsX67tutpuWfloUYe1uGh8Endl9tUrV
94ThUYoJQ0JLraPFsb7Nc0ng7HhpyieFDKQAmYKp5NRvOeL2ep3hyIn6EU9gBxlI2I1x4UUKnb60
2qoQ30tD2+apm2F6bqa5wdheuzVknqLlHKXIJ4UCuzCGW9SMpyZfYOskyuFwk3E0+a3KUAUyQZK5
c9q4ffytaoHeBK5YzdBR+W5lfQ124N/drWd6b6FmlWiEy+rfdOtJVvx9kyGh8dfXf99kjC8aWjhI
4TK7xq82OOOLYeBLE78jU/ilPzYZk8nBfzIflxbJDw+cjpaMw9R3p+4/2WHkJSbo92bHz9e9vK2f
V6RpFgLGRWK56QQeQL8CfEhvr0qHo1XiXw2LVeODya3r9tNv0XIbkIrYG06TsGlHhAH4Th79IDzH
mKRm6FV19j4Si5MSczCrwkOnM10LYsjLCYepyGjXo68gUJLaU82aRimnneQ4hb8hHMbQegqjQ4os
NZRvir8ToycflexcEYuAAbxFUIN6Lu+tVVQM+64BRVZGXi9mkD6i+7pKeSqa9g2ICasnjgXGeeRn
uGScnWfFBKci22aen+Mw3VcjkczahLGUoVd0K+YXDenDAGezM0CuwftIQxwTFTK44Szj4FIxp6QU
64mJJ2NKiIBEg/colOeIE63FYWzJWRCAJ5R9+ckU101FwhRQrqU1I4W895EIdEteZQX3jTEj3fkS
cwEMUcVW5yG966TyavCOWZfhISfspuVw0RMCiYyICjhWKQ4ndStk4r2Vdl9FfrUuAT8mObIcYULK
FOYV5BaYGIVKb7iIL1T+g6tw6hhl0SeaMX9Ft/khBBhkfWE2cVDTAiZ6F8wUvVWzql77iSUlDit9
1XDQ9wUwKHJ87OTXiopd5HrbkMy7qoVXORyJSQN2GhZ80vASJVrMlP8hwj2FXyvq911wmDoU1cGx
74p1LKWXVC/syew242Q8a1b7EWM757zPaihBDhDqDLneHMwrtRoeSpOsT716TsWOBeuT2fTaGgJP
MBpHBu3gzydrEt0xz1HP5WQ3ihcML7YaY1LKUAqkXHIZrnm+KACK6EkWurd2lCRbGOf3FCEcmNb0
Kgm0oUyBvKS+DJ+asEm2pcAUV6mf2z77bBP8JkzvmWwa3TbVaaDpYkPqiJAdI0bQspw/DsRPQtYu
N2OYe2ZDthwM75AuVdomwOjEcESpowNi46bCggOjhgOFrpcSVHkxcUTe+UYdcTn12a1owzVJGa6k
kK5RSm5dFWvdmsknoQxgtkpYxcpEDqeg5hGG4SUrxqOYRjtTQdXB6U3X3i0p32TywnfR2Q2ZKVkN
XiQr8eTa8MwJLaIp3UdoveVoJC2EGBErIzMZvHeN4rW0XIt7wJPqelWSK5VNJG9FBtyxzg8ejQ7p
YBRwl3W9QtdJEfGtG1N+TzX0GuTgzwD+4JmNDiR8wjqRkkeUGpe2MYoVnaYCWH9+nxn62pDr1zog
WEhNfHQ170WTcIRrdhGTGx80ShRzPpPAWouNsQ5KwYOkgcA8vnSJiutRPf2r+/Ik/GiwFvAYqPz3
fx6GDCRpf+xTv7/+p31KJMB3abLzVPxyGGKf4qBkGBKiOeYBv06VDVIucIDgHkfG9isBghY6OZ0m
BpHlZ8Y/2ar4dX9uVT9fusb8+uetChpCqkNkLjeJHMYnXWovgurfOhXYQao07EAIU6x+3ws+vUz1
icrrhbFpCK8Sx0apokvKi3ecYV+1GuWGKNAXaaOWNpQVoopG6uqOGm2/KR8yb4yujK6vJW2gQOPQ
ESvBybLGFTRvb4oLiC+6cO9PZCXmMcevuB8+JhplHZtAKQmA9DTyEE99/qjPt6xjMNvWPIFEbLGN
GNJHwPoQlHCmF/kym03PpjMukOeE9mv6Aq1U4BiiQHut2agSNiyLjatkA8sVi6CNlpMgG1pmORkb
HSl3Dr4SlKNsgaUS3A9siU0Zej1bZMxWWWOHS9g6O/2ukMmqYENlF+Ys8NVA9S3fMrZcSd1PbMAC
G7HChlyOyqlZdmiBrZpiH6VfmLudzooiAQOzqvBDCKPH0BpPA/u9Ir3nnAIjqgDfjM4iVUGzlAfw
KFmpex2RfWZNow1w57NdCorQylbjpL3rTYdZEzFTTO0h9+aW2+/U85j7cXqpLP2owkaSWAZGEodw
OLSOr9EkUhU3Z9i6rBsl6wcEh2ZZT5SkfO2QG4dqeh+2RAKPplis5i6/KH72mPsaGqkiOsAn3BRl
iZDLQE7XpPfqspKRbfQ1rujnWx1aaV8t8l09wZUksP0SqqTADwEjx1laEN3+W137L0LTXoX4NkX5
1RqN/ayJGTMgY68MSIxS9aLjrwXrd87aDGWcSXI9EKQ61eN9F4nK1hhirOcJoYBmpD6Piclwpxf3
VgcNdNCtTdPRE2M/ZO1P8dVHAEFFYR+leWprXXBtB+U2pxx+YVR5/+4VEZEwCxStoaWU/psVUfnD
GkeH59fX/1gRl7jLBYUoI+L5a237MalcMBQqs1Hzr8hL1uEflbuO+4WYIln8PXxd+6LSFDIWhqKy
6Ij/UTAQcp7/siL+fOlcxM8rom5YpSRW1B5hIOAfS17lmoZiVVrUipI0rfJZWg19Ve/Zhh/T0lza
yp1hd22kwwYGtDbpGJDLfeWHqwZEQoyaDieqISr7sJmhqWILYF10Crzs4HKmUzAAu6Iegn0b60DO
CNAyB0uDylCQaDiuwZfD5bVbukaVOBymST7HPfmXQFd1ZeCEvtcQ1LWEH8LqYsCET0/tj0xoXAha
K72NnaDRT76oe5UJcBhSA2KAByk3WcY+oRmv2p7+6PCVB8wu01sA505m1Nr6kbfgDtNAPdCUsINM
wfoKB7Cns5IpnAJmgjSMddYQg44bvEqTe5/M4ajl0kWOHKm6FknzDSLlrjV9xZG77qhYhXIK/bF7
7ZSOZPjinuPAqhhZlLM40mh/qY+CZUBJBhJeI5DxT11Kyg82cxFtb3uMpJTYOnEJ1hwRZ4oUjMnI
u6f4lfSyv2uMhUg2Wqcu9p3JLO6lQHOJO9HtqUteWp2qi9YbUWrBpgSjpRBy50g+YwYDEppc8kVK
ISFCTfccYBkpcb+ntQG61xxOHYctJttrw6rvGxBg4eCfajLqpjhcT6Hgu6ZVrNs22tG0ee8TZd8g
CF5o06QbZOOtEuKDr6Gt0fuS2Ke06p3eEAKv6s1HQ5RITBlbF6MquvBJhnlZUuApvXJWMuyZRQXO
urbemGudVUaQ0pAqrtSSOC8zuOV0oX9akeb5fOEMBlFnQjbHqDRP+zRewO01xsUQRrtivo1jthqG
bldl0f2kR1fSi+CnFOa/fbUjVpMOhckqYv5dionJcvhrM5zV7tfX/1jt+O7+U8ShLfzRCQeAIYlL
MNp/64QbmCBkUaTHishRod/5o0/BFVKj4jDF7kff458Uf7L1X5e6n6576az+JMqYIqVua/TCmyDM
ICYveuIshswgl0gNGhIeiOMGIWFtUy3FIlz6yQEs6iGrzUe1oDknZXtD6iA56GehmgpbF5DRTZJq
t/kz5ufrQO8iK966rLpGTbSh/+IK6NK0Kjul01lGuauUPUfLxO6J9Y2kZyFlsA+kQS0+6WEE5GlM
oGXKYwXeHp+qHZK3KKMHlPuKGSkW3y51BuNFSG4NR3kExmQIcjNHH7EuOK2SXWeeXTwXNqHDwDfR
PpjZsaIA883wlhnjOmbYJE8T+SsoIDB/VUAPYsqRr/4C4ZlexwZRPG/V5xTNJJx0ogKfc+diNHYM
ZuvYIVsPNxIuYuWu6RJ65IyRO/DLiYDPVhTHx7lviVIvF4efybvE6ELNOa/11npSizndIfgH0l3H
DIKH8pLlzZ2CzYv4hAA3dcE/A/A7DYPzbCZ4nUbrWKlaRRCu/zCyhPhxvmO8sJ98vLpIJCpYPrWQ
PNZV61ZxvcGdN3pS3tVPyD6ZH8pnY6mfqKNU6qmIuor9NoP9QKVFxRUPt6Btrw11mAVyH3yYOy4F
WrSUaik1W7MUb4KfiYcw5+3K01isYjm8iys84VKAYCTD1C3FybfaxG8mCHSb6ZSsEp8iNxnKtdYg
wxxNq6PNUEkeVLWHWqw+ek1dpEFPckL2Av2HWQS6C8aYHaGCz6ZpFZML69SXwlrJYkwrUeb2M0ub
qaBIjVDaTCeJ6lbn7uia17ocEGfKF8lg26ClYYlLZwejeQfTVByGSzu3u6aV70WjxjAhuhU9i2Bo
sVoHa1ki9iqt9iP9tjiFza4A7EQ5xCB7utX1HLoAfjEH5OvKMNY9bWo6T0/qyKS8uDMoAWKQUwWx
waj2tYx2NQoFSe08n8CQKo1XpUZKHWd6Sd/k/kh0TRKcG5m7KypEFCpLoA41QBsaV6M3Vj74W3Gh
rrYqQZtqsk41dPfLJ53SD1nsR6lyo+KyEzZqnAvwjSJPYgMXkPy3401mW8+IgGeTl9jsBeUTFoyn
xuVDg3K0pCTotMlVJjzelAqC1qxGOh+ZpG9jYLkJllHR8IzQutMoNvpA8MT5qhnjdqYOISLkMKui
PUinQoEKktxSGY604XbULsZSxBRLOdNR13QJUHYB5wF5RcNpzLAVUXwyxk7kc0Bd1AfynsQFzo7r
BAdnSfWkD/leJUtC4iNlX9VX+lJoJUvJlVF79UsRllGNTVYlekOi/7t3MJXYK/hHAJBgNv3veh21
+p872O+v/7GDWYpkaiqAcpoUv2xi5hc4TfTfKbqXinnZN3/U6wTdAwQwDVlhNLdc0I9NbGFuwJPi
5/hI9X80zpX4638023+59N9MfV3Y6bFS5/QKoxHlWLmzcoVmRULFWRf60lzPIKwKmDw0aZOUwyFk
Supq7VPeFIdk1q9ho60HCvtWh8k96uBoSTioYlfAncqt+BYSfSNBvza4LS10NWHbbeQQjXEcMM+D
4lZkWwHnyoxdtexB1KB4Ju5CDlBxIbaWoSErDdgcdLJpieVObC+D5gPCkHjkE7n5VhTSPpKUm6iB
vxyQy41YzfPUehmSU71sPm33NZiJNQ4lIDPBSyNXz4aBeCftTmqh7mQ4sfZgnkSxYzxVfVSLH7EP
dwVjxSwhfQEDSpUT0th1j0CW3KxqKjsKsrfRip71HEyzUY3QaVA/Wlpzi+WJZua4MUF44BevzpxN
VkNAcJMK8pECWTJXTVTDmtlmKaFmVrDT4xRt4EQsJSB12hdbK5c24Jzfk4T1KCXdFLJbOllHtUSH
qOPpqdv2LvJrlyZBisMAFdLA5kZyk7VuRvlOLgDZher7mPmHXJKPKMGfkig/hhHaRSt5s/p0PyZg
eDPVy5piUw30PbuZQcu5aN6Yi1y7Yt7odOh936ekNzlqPILZ15xSn5zFscWs3AknGABC4YLlXDVi
cwO8shJanNwzXA/E13r+MTF/Wc5VG9JBP5XwhQfirhMKz88w8eNBxANogqMCRGdY4vMkJ69qWeUu
M54HWRFAGZjgjySQ7cBOVv/mfgIKElQhuiothBv5f1fYJpL53yvsP17/fX2CjKGpBBDya5fD/69A
TEQmrF0Gpe+yeFH/fl+f1C/kjcsG5EvdWGrsn4ps5ctfbQlU0VAx6Q/8ow4rELo/1qdfLl1Z1q+f
iuxwNqUcdHu2mTuGAos4YMojpK3htUaVgHLvYoZQKUF09ZBi4rna1k3lzlL4POJJNOvgMI4GuEwG
+raUU7smpLOhniadpKDmq49BQpiwOvvEb0pO1pSffdV0Xk7Atx8RvTt5apTfuiwmmnd2lEqG0CWH
B4sT3zj7XibiY1EKXLH+Zz0mTwPY71Tv33oNVS86x15kPAJmkox1JygR7yX+gU46zwYgqozyVqCq
qX2fstcXvg7wNtUyQXgNLx7i/ehOs0Iyl5S9ajkzlXBCXkCzNchvoV9dZAOSnpXb6uQ2rflY6i8i
DVwTQEGHFrwfhc+i1M55C0WSDoArNENxagXhUgto7lId9mNM2yPWLW+UH1IZ2Edz0zr1vtZJdYv6
HmLtIoVT+0gr6V+DvGFNS5FnP2KpVVxmfrcIxKqHfaFI+QsaitFQT6V3tTTMmATdKFy1QrufoDKA
8eoCsgpytL3MGhPNGeAdT1W3Jt2YJD2TiRo0sMJ47tO7JqJDmpOVmMirokHvnS/zNe7Rz7pI3HzS
nuJmMNwpz1XXUMDZD+E1hAGIIuGs69Y9AZY7qdQuFfJto1VdaygidyCFxwGl7OLL3may4Gldiv1X
PSs00y3Nd8OGLm4KFMlSHpVC3Wp+zyEKuQshd8eYiLkqqJ6sUTnGfveQk4ZjCteBD1DspMcaRojO
B6/K0aUcUicINKcDSw4MejPrhgfWfSf2Jqog+qtzLAFUDT0jGPbGImGnkhdAe0CQeNTU1bBE3Ovl
Piaml86INxkS4XPjRgHdGdanmCGBHtwFADrFaT8yfCwqvOPSQ1fr+1FCFDVOrhVnjM0g7pWiK5oj
7pPB0f3HKet2hlTzo+K59w/pkK3ailyOGpCev5JAGOWCCfxPYSaK43Uqzx3JWYDdmYRynT6Z2/55
NFWEheqF2tRDv+OW4zYGjgp1ep0PotNCDwnn18TKXOK21nP7zege0LBTwM/bzNJXtVB5tRC5TUeP
JdYOTXNMsB33APtBp2a96XH2BExvXJMQZhy+gFZS1l2YvMg4f4RSBfQkuJJfbqXpTiPSLS15oMb+
W0BzrsUOnAwu8F9b7DpCrY5Whz8K0e+y5wjDul4G480O+1eYZWuNgLSALbyAUziCkPLpe2Vl8ZT6
AhFAsRuMX2X49FL9RvWPaZxfQ7yReM7RQosMrTtGn+Y0Hps2Ry3G0EEstirjdcTZaQiLBkc6pjwL
LL2Zo9wOlVWyaOMl+vxowcuhIFuZcfFoEITiExtH8gHbHnhFDNMjbv3PPq4cU0tcaxZsJKS00soN
pwunRMMT6hgAF5PAnHnMc10Vo0Alw9lWBTS4G6a4BZspc+c0x6BrPaRzcQwYPBXCEvUwr4zhroOe
09Y7yVQ8oyJlAlX0CKO3zyQ7lHbL3EiqZDp740bVRzqe0Z0Uj9jNGNL2pjOjHuXIXdKIVZ2I4/9U
hq0dhNV7axk3NTYHBkXSSRMecys7V/orPkvqJ4zoArULTjQ9R/GdGN8Y0DqZSskg0kjRsB23xqsK
aHgcryMJl0LRPhhj4oVj5jSlvhu0l4yP1Krp31brATbyzAKjD0y3OJ8Kr4t+SG3zdcipSkWNkNSk
AZg0j4vHoatelVh4LPz2oAF50REWuqPQvk49E+EcWG4fT/b/k7jREzo5dHwbqXWiUMBIko30FOQF
ahAaiMeCO9WwdlM5n8Y0O0oCEmk2zFu94FwEUz0miOiEsrim9EaNDjqGIq1SU1qM61DcFAUHS/3Y
VATLCPJaBOIDwX1dK8ExJamzl6yrXLSnSnxpGcJELK1l9pCapNIjipIoIOsGDTGXW2ZPCPtX6tT4
dkNaSdbKDuZft4t6jJfdWm0alhyNIAuUC8Tbau1rPejEg5vN5yTFrhz3bEWI6wi2Q4u2nPghNweC
RRaE9PZvLrokXF/L/IZJC1ywvzkUYlX+vej64/Xfiy7SC7D3cNZkFM0RTvtJ42t8oZGioPdCXPyH
WRpRMLNuHTIpP17CoH8cCknHIo4LtzTHV4Yh/6SzSYn255nwxzsn6urXmgu2X4Y8Mi7Q+DavqTG8
6ila9ljoLtHYkVQUztNK7opvQ8uNYhSkkWLSP8i9gaRvemvSfJUWItsr6ZkhTo6h85ISE8iMjyoF
DkN6L8YhQo3MQuPYobORT6TnVM19inkgyTHq+sW3vuktG9cuUU1zUTJSLc4tSp51UXWGt9gne1kg
vnw+k3R6MHkgSOnN9i2OLawgsYiPlcH13Kq3LEeqGcvbTuoF1yzjDcYWFDZq/bVPy/VsfEo1oXCV
odCPMidHrdJDbFS3vCy3OSjfNH+LOMEZHLRoRm963K14oQq6TdWql+47q4PnVpEDBHZVVnuv6ZqV
jjdq9sM92ChlJD+UVHVLDuj5kBk85h9lE+LSgWMmGQyni856qIL6IRvTb1EjPkhiDLxlUra+UrCT
JmCHjYr8nrk/K8m8JbJQtP/VT6UGQ4BGioRPmqPJX2/1/4swwM34x1P5++t/PJUI7iWOMzqgQLQm
vPL7aNX4soikkbao0vdkuu9HIf0L5ydFwjrKM83wg1d9fyr1L5ynTAwCzF21v6iD/0B5D37hz8fy
50tfhsY/H4WWmDvYtUjvCyCB6E1w5jQYKfPPsccxU0XnuZxk8CSTnSbpR0jhFqkB2mn6nZTQTU0O
LgFP9VfRVw4+3YgSpZM81CsruxrVswD9LZOStyARjpH1wnCNvJ/6IpTcnJ0dqAVIJpTYqewpHeWW
pAMYjZ6tcoJBAJDFb7ezWW9IirUj7aPSTQK3hp0OgrTSiCQ/xyax27AKaTQHsI8KiewLPXNj2j1L
MRCZz5PV7Ib2vYHi1iVbg6TqEA90jT0mlXKPYNNS9CknJicf9vLQrlLeYC3V9K1FJCkDFqHckwCG
hOGDFfebhNZxIgZrxIRbnRzOln+lG2aGIV/Tuj6P2nvAGa20ynUYKG6C7VRkIMDIU45kp0o7B5MD
NS0tZXSP+OIGScKbJhH9RLGuHLs22VRx/Liw9hoLjb5+nzKqzGYZQI3ujOPjqGtO0R3NXloXooTh
XYKWuJg7Z4Y8ybX0x7ugs2yLcJPej7d9yKDDjAjYpUFNWDwSyuRSifghqnFw6cM4QfE2Be+apDkK
tWieSGsDMIuYWRRBzyqho9OnEt1rY7CLZx3BPmWDovlvYVx90Ghz6yTcZX0BIbB5KIgwMxqOVQ1J
n7ALhWyFMnyL7WpLNnzZPcki5xmJiPVWIG0m2UaZtlU0ulc6g9NI3TRDtWZBJQ06Yera7IOJNIoC
RFdWkkgx0yNzDZm+WhZnF1ONnqZGYQCdukoCMXzgphk4W1SmsBUD+XnCk9+z66ziQruIVn/1LfWg
Kenax22ohdOu7PpdVNae0pRbtDEgZPnuFZBCjhlHp07BOFchyeyNTa6nez+hCmyyZJ8X5V3bGw9j
SwMqmG7TYGIXSElwevfFdNeO5EP1gB5SfItq9S3ouZmUwZ01fLNK50wl06+UyTtUvDR/r5A4KUDM
NbS8dV/gXbRmb7TwmYU9lfP8wBncqRTtKztD5mQYzmiempVTEuyi5RPnEF/Yj/XAtCHDrnmvMHnG
O2jPJfV3a+za8NSD9agivv9JNIZdLmrHUVYfyyx7nsf22IvWrtXNrclBCcsXdz8VH1Adu0qIHsLU
LMvzHgU3sVp5gGo46VBudjiww5os5rFE2S9zRP137x2QR8lNYI0Xabn/zd7xZxsNE/6vr/+xd1Ds
mRapqMw6l23gl72DzqdCEpX0FyTgpzY/G8QyAICIb/2n/fbz3kH8jQy7byHa/mOh4rJ3/a6p//nS
/3IB/dRGA1A/SUFM7pyqpBxnTFgARrvtLczN+XQZ0+vEJKi1Ytufawy0IkQmQRoepjE4VBOvKKiT
1Ex5buL2vcCz4VfKKVObXUt0e2VxBJWNnUR0zCjXHk3e/VRE92UYvRU1PCgi121JkJEaw3Q11LtO
J16ZsaeNnOlN9aevHTb5TOjRZUDKrqOltw9hba4Jchw2c4yEsJGT54So0CngyKP7gbgVtAy+DlrK
KZwPIlE2RooMk6SbKTkN1XwrU/WoyXTYKw6PVZgezVR9zqzuW0yCSYpmRWHSwXQuAjuWlOe5L2S7
6M0O3kv+QGwBzl9mk+64PDfi8gSVy7PU81BhxwKHQAyeq/DA6Tx4OOcZE/i2ghSpW55McOmrjkc1
jszdxKMLJuDZquXHgkd6aKdopyOmdAYe91I5yjz8NcxwoXoblWdB+Mitp0y/auE9i+muHaabFknC
XmcNqVhLzGVRSYFmr9quO6dVd81ncx/n8beiFS5qn58IKAZH6JMIk6XqVRt84CVV/FJZMpZWopGr
pIXHTRNlbXTYnDhJ+7Nx5cZ3pS5djziuozD2NHU+CmawU7HUymHnDcNHGxXrhgV8RNNksGFHnhBE
8HGTTZNfcrqRUyVBvau+1aIFXJiWhTToM4Hb5JNb4oEgjp3Wq4Ru+topreFPNMOd0cK4saAL4PuT
D//mxYl8FpYD+J+yCk/kbwpb5NC/F7Z/vP774gQYn0QWTo0yElxF+xmnT7KVJiIjBJbwXRj4o7CV
ZNlQWZz+Aw/96bipfxENicQa5pN/nVL/UY8fGeKfHsRfrl37bQipSXkUtoMYbzKaV5ULunhypC32
O5qsSmYLr3TQoQSxMklICZ6LY32WDvkqI6uRwFkP40+sbs3u2UpAdpiVa0VocQmpxzOKHI9MJr/Y
xe/0r7VIuMErtv2rsa32GpyAalO94ceIpm81m+lnTGMca1Fkt8S2oUH4RvguMwVSY+L5wKJYhKEt
7Ys5gxJyUZNHObnTGie5NMmaPqUUrRgk+CQniTbSOvxzWukJdMUeOpatTgXLhB3QXYgUDEgXJrdb
HOdi01Nx0HimMlQab9yPX3nKHwOg+KuREC4idrEJJg2NmX1/iE7jN/loet2+ePM/utRNn4q9Prmk
mOy7nXWTngxzm96198pBPBZLeKcd7P1dK7tieqs+m4z3aruQhPnfeBZW1PH9lp6WtrU2qD5sRDDq
bvI4CB9jsqlO7UG+wF7a6s68La55uB4ejwxUMBqhnUD249HAWg1XY6+nj8grWmyclPYuhOGd6KgO
QrvxJrwNDzr+3Y/poUaKeevf87v4zlhZgptYjtJuhtfgWh5ER3Ym3S7fw2dCfQjlaPCsO3hs7X31
Bk/SVp23yAu8D8J9pA0EdLt7rc/NOtkbqwmZ+QoomQMp7b18lsiS35bb7lNdv1WO4rvj1+hYOMtr
DHvvO0/o6Tdwp3JX2+DxfVa32VPtqS6RuFx8pbOU2wvWzInPiKxXh7tr6CAA3+ZvwTq3+4viDQc0
/rv2Urjyylib9rSCxEFzhKwYrziG5ytdNZuhtXAkkMaODvJNd+XWZRixXgONWGeeRveW0Nu1dkZj
6sYvwQoOG2ybLekL/QF82w4qAigfWyNcyw3vuDFp1U27aQ1yjAp3Y90L90zQLcGOAUHwbRZ73xs2
4To4R2f+FEh8vdb3rVOu37vd+JS9TviNd+F2Ps+1F2/D98lB9AT/eSe5xTXaJzv6vHfZMbg0qM1d
SGsbSJor3cnvRN4S3dR5Kx2Cjejor/Hd7GYb4Y2G43G2MQZtMy9f1e/jYV6h4XEs93aB4elymLqO
t+EDX+42uaaBm+1mGyadfVCc/oqXzK49cWsYK1Br5jOPV/Qw2/fKKnR8F8f2cFfwDk88UPEKDCb9
Trt3Jpd2sVMcoxeQ+Wu4ZTZmJf4MNek31GUuXrFtd/hK8p0T0vvhn8M//JDfBMPOXiCpOuhzN/Nb
v2Gn4xfxS17AJe156w/1XkDy7vWp3X+SzXTV7W/kwfAh8IuHre2J537H6zfDByEda/4jOMVTti7P
8Y03tc8303nN+7s1TnVsN74r7XFyAPBg0mFjkt+CZaNs4eaDIHZUDtqm0dzGmV19zcHKTs+Bx9jD
aemir3skCLZ16T0y4mDNo06o6fbejZ/qN4B26oLFiR84r/RouTwaStukvMSZV6srvf+qHdH/SQvC
AXd97S2uq5EAzq0FYjQgAI7IKxuLhbovIt2TPJwidncrd82tvLTVtT+qe3Nj4WxEpAaiqcI+AsJ9
hVs7DjdJzp8jNlhZx+KbeEZjAUWtpKcWiG5GYBKjkJxAE/zPYbVGm0DYntethhUfaiTQVkhnr5XX
5WlsUGywrtWkXKVKgCgZK6Ft9B9VC5Y/W2UommBYDAdCeLNbx8wEHXJkRyRNgwW5JnfpNXvnL4SZ
ba7GdfsyPhTn9DIe613uTYfsLub+MnaMhh+bA9l9l+4pme9MviUnXOcOb80GeLse3qJztIpNmOhO
TmOvdEHN31l3zJg+Uu6BYCu4zUY44PusvH4VbqerycnzyHfAQgmfdh+viT0KzmSoag5Tk9Ps9B6M
krPsYnpz2+Mn5lRbPSiFk69Rd5Gcfe32WemKe87j44O+KY8GGfNO8Ras8g/rrlbt4EbsMJHwPEGa
HVzhw9nh2nimQo/56MtD6Vi7zEVrfmLqDbqEa7S2JtYPu/7IHdMr3cab1kiusQbuWSqeATq5/jVa
hV7tMM68CFvtDnmJ4WqqSyq6W7uxE38Y29oln+sVkvClPPQuzN63/EjrCDzChlG2A2xnSySYM9gg
rFaSJ97j8GctYhNbxdt2xUXmDu9iHd1YgaYNaQGMbvHJbD41951Smo/It7PnelfcyrV/kq8M02+9
iy7yyXCbc2in64hBnWvhUbTN07SXbYqCi0SwYuL26Icu+bSOXwauPPjEaMSz+X/cnVdv5FiaRP/Q
skF3aV4zyfROKa8XQiVD7z1//R5Wo7ZU1bM96NfGDBqDHpmUlLzmi4gTNzD6Ngat5wv/hGPoKt2J
Z5l3Ht+fdUjg+1/gK43WOFm1iz/HVW4k88AxAOSs8jxFjnlX7mmsGPiG2taeKxWrfjM2C+mZ38cK
4ItruBTD79Vv0dF2Ami1PSfbpRS59C9K9kNU3qsU5FouKiuTKMtVtgPRAfZqOLU75YKQuujMg904
qrFjntHazyELSOFI/sbcxo+Waz7z2aW+NS/5t+m9v+Hx4Ldvb8JHvs2qfuQLl3trWW8CuNnMwDDf
+md5X39TlSX4Kf4Pfk47OtUKntZlmz4lH+2EvD/XRfIDMpXfVCtaxfby1XKRST03/mZKCwGXaTms
eG8RCSiC91ZZhiHbEEQjPlbF20PZ5rCW3uV1u5PuyuSY87ssCDXTS4G0uazaZ/6HZd4Y1S0FObyL
lWHnme2SZKnKca3fMeHIN//mY70yd93gpCEdzzD4v80cBFPf38zxv3/+j2O98YdNyBFjENMMDunz
5PnnvFohi2/A64dqqHzPTf481n8ve7QZF+vCmvM+X+bVZCnnjxZCMNCGZ/gP5tUapVp/mTn88tJn
//yXmcOQa6KasqDc1Cmcc8vH4W2tuI1w7K33QfIsoe5Hk4/ZYZDOptw/xpq9jWJQfo2+ylu2Aqkf
qIv3NpU6ukZR7iQTD1sirs00ORm0JTwzy1bnkN8drKK4F3F2yq1qKwhtmANyrCnd24OyVWl1Ued2
FvuQts06xDVftsZGwo1bBQBpIiCAocVxHL1lHN9bcTZRanyiMpKiHMq4WkPLBoi4U8tuPY0gCOJ1
lyuOYtJ2WMbuJDKefII1hnQC6RbStJeVrJ0aqRIcLxnFUUmyh2+ztvprq/Vn01de/VAm4hkBGAaZ
dYKrdUDw3sbwNzx2XAJ3xILEQu853NX2xqzPRltxPdCAEIcko/JrLj1oiQzem6PM2LmtPlwlqeeH
Z8o+pFsij6QK6BjpIDOWex/ZfB7WqFnDDAamx3AOZ016Klw7Nlf1dFdnI+PFFpNn7OYmwftKrGdr
ZK6yAanPU248qAFV3dE3SArnQtZe4uSSY7FWILxJab7zchmoe+QR2onm2Pl6ijJqBaRV3lP1o8XP
iuLdpGO7VQOy42S4Etkg7t4t6s44jBSazNPJFLjKhLdBzVuC9+lnzTTC8u3XMYFB/D17mGw6ogYz
r8uoKSnwOB5SPKvX8bIaKfr0po1WyU81FQLLxuOr9wPZiqQNrnVdrnTJu6nxMOK7WhlJvGqZ6udW
u6YwbSHpshOY+Wk0X0lk3UTEQWPSa0sE9a0HmdJDg+tT4F3NFsOGyWlKWo0SZ2Brhy/+HCEfqGr+
rIP2jwQkYpvSi6w+UqkQNc0KB6Uepzu5fKdMYtX5NLnjBLHHGsuGeioGroUVNkj9ngzErkI/MfLP
Cs0gG7ii8i19KnWLnqpiVJdy1K+VICgSUseCKuOnQAwmVJryPkez6dFuIvslQMmh1fLbFMSOZD15
6VWtOLPljHsGcISZelDidlXTLNehDxGnIeXkL8lGMRBj+0BH6gZqekAJn+1acQvJBrY04EDHkoJK
pG06Pb7XA1QUvBMURzNFi2byYwXhf5kyYYuZtGVM3LD9Po9FdAxROb3EyBZyThsRf0JutPQ91c+a
kRFv4ZzOKG+aZ3oew71J9oatwMynl9yMiuhi8UCWvPnnB3MagEF6L3j/j74/PvTTsLVy2D1VYz80
dXysW5w3NqUB7Uj6kOYsOaKnoc/vUEJW1Dy69LJvUsYLaaFs1Kk/qqEA7JyRiZEXaaretJIKFPW1
jzC2QOvUEbeHaMK50+/0TlsmZXGu2NoswtM1jIN/9wanMw1iqsNsiXHQ9x/1/xdklb/aJBh7/fL5
XzY4mVAoKS/4ZRjzf7FJsKXS2KaZOFf/nLf/3OAYtTNRJ+ulkhKbt6WvgizTZ9BtoApm3vw/2eBU
kx/t96H615cu5rHWlw0uYj+DsmEUG0UM3RITPBRPv/nWde0BrAUt4uW0CBiEj0xEOoOkU0nevZcD
x/fkVTtqrmErCz1sGL43K2QAUqbjaozMUyCVN2HYrjB9sCw1OdZVyVhZ+niW0J3KTOyrkdkV8vht
Tc68QEgVxZ2Z0o7DvtZp9zMyjK7c4WKZ5t6isBjX/sVnetAHFWvgA2i1pRFH25Dbk1IEn3WlLWJD
Wxkqi8qkX7vsrlK+v7tNiNxKD8KkIia7FlnVnDBw2Oc6lAFjoP41qIAVamDRiQ1WYgfZZTESf/FR
DdPGd0clwBWHecInMvCCuLkNURplKq40lMcKkMlEj2NmPBbokinbX4lOGaBX+uiWKvrlNAuZIMsd
OwiperurkTnTg6c/Kyif3cR8jsskQVyXWfNy8N+l7NucXi1QTYtZPlWG9KZkUUPcxCccEa5BaG1R
XIOIGBLSWY4SO6DIynMLMAptPa+6KLZySkd0e2xw2/UDDjYcnbJC7qqiNs+4I02yKJlVogE3aMGe
dmwqFflTwbpFXCHjtkrjGPqxrVVugZ4M8X9ZK3dWxFUEtdlHdU6UfD2vn0n5TrXaOTQeKqLPKna/
CpoKsJkxPhMgXJvVvWjhEXBYkIA5RpBMTMaKCN5NIJHThUhugnblh8yyaoWZ0inRyqMcyRxnICoh
fGQb317rgX8JDCf33sa62kUWakPlfCdDezTMRViJ0XBaqT1kZO0yWqNVUD5sT3BMF9n40rNrQbpc
1eabxl42mvdRpnBHeKTBhkQzxdawIG6YQDvE85qiuZH6dpmq8RneZVYYp6mDNNwwhWnY0OKW3xFG
n5Y7l5z00H8hOwE6uylLgrrladIUxwdh7FOQ3PArFWzXI9t2xfatB2znA0CYPrr2mkJwcd7pq3nP
n4T6FFbKpiu48XIo8DgcBDJzgPmwMJ8aevPUVemGGYMzcKgwOVxUHDJ8DhsKh45xPnwkiqtwGBk4
lFQcTqbwZBZ4vLVyi61iqXB+oSV5K3OekTnXZJxves45I+cdk3NPNYHQ5RyU+TCN7Tp5NuPSDQ0a
kyl0+zfvFMR154ZNjTIyCJd/v1NY2nyh+fUq9JfP/7FTWH/grwH4givke7CXlfjHVcj6g9WeXURV
YL78Xp02ixg4fuBmqmA12Zl+7BQ6FDSomeQeFIRiDa/dP7kKfYco/spv//Wl4yX8ulOQ2cMdl0jF
xgbMQXDAojh3wFzDyfVbTbX9RD4GYIov7q2YQgOa2Ece4ehmICjrEYEiEiXjm552uSRj5vcPOEfc
Li0vnN4cBbs2bYQUc/kJy904Uk9FnyhtJ6+lFXGjiRAnfBbRuKGnPJFBdFlJhilIrMcEKCMyHbbs
fRrcZu19BJLYTAME1+BJyRleT81TqGKcny6dqLfYGtmybA77g76HW+10Lc2ApqJsK1HIFwxtD1Mg
H8EwHNOsH900qB9G1dwnlUVZqO1vPc/a6sABTSwnRqT3LvDUCtAMw19vuJsG7d4HpAIeBRu8dWNj
pPOTh14Ta78l3+8b+1Lq/KWdmTDNRRzt/SnLF0rFPFrI72k1HpNimm+b4bYiqTvR9KANuOyt9D6e
ws2YTdSzlZ95hnW/9tFgZOLSFGskaa5Ry5TASWm0xVBxrJt0WO6pdVQ9rXRUVuHSU+91RXViAyxP
SXqEahZmLYq/tkMLMYXSEa7rUGWCx65AiCACvkh6hk52oB/buDnUaeUUQfHZ+JSvFBI9zLDMl01B
NRULG4N0OX/TGtboIAkQ6YW+18SEcGJdA0VuZgmd+WfZUMVMLtnpEM1Dtora2/e+timaEKMhMRV5
WsltCnqU4VyovfeGdKjoSC5Dddu11dID6asmyDYwiYyhuqN3HWqPDOvb0GFK66RGp0KDDRHU9lp5
sq9DhpOq0OKIq4j5Yg+9uc5bln2AZcUmD61+3fbgKgWlKeQ4INmr5JBDKB8Vs+zkuWGyZAex4TT5
bVsUlAZATB6CS9VQ0qcnh270IOD4wxnAHElz3T9ZRUspa/HSadZea76XSY1LvxTdMh6NtzLjdB81
eMCz96Ghgq6s922rvzUxpnoj1iU2In9rDMN9bZtuNSmhQ6gK0J/KXy/Ek9oaSbq0Q/UkIyo0vIqB
0Hdv63el3CaLQYHWF5ASaaLxQZQh+pNCmB2uxFT1L22OElgXBfH4rFJwRgHRgfG/HjN1Pc3zgrh8
GhX1tuvEJe3EFjbGIujzR27A65gxAbEJ4eZVcNtMLf5O7eoBAXJBBN1ZMnZXSbaPtUSh38i31No3
w8fg3iGJ6RKcpUG9SdToAef4bV8BS5+7WzVkv5SiMbjgYW18m1reJ4nNkL0syBZ78jmJucKPEd0w
sF8592QcG4v0QcpVMORlRyODDJmJcomDLAvi1/6VNNitHqPTlT6T9Nj+NtE85/plwApU0BHYDUo0
929DqeKX5eQTDTbmYKakUcL7IkczA2zHSThsXTxb6bIb+KXDDuLB9glC2dHRa7mYhsI6NMN05tRK
qVgccgTTscJjZ1+kXTM9mkYMqV7L4SSytSdq8FJSQwvllTP0gEEW5EcRwYPLBuuq1c1L3BZHX45X
WiNv5C4Hwmgnt7pZH7vEvgxG7o5puTdkqsj86mRNZLj77qbQnzU/1BdG2q1nHq3ahqsynlvjuntU
6Rq4u3GtktFpG31L3+p9FZ/yrCMpdYnS8cHMxGtl8eS2GexJ9Gr64dyWwuEg4ijWgb/zLAYLlRa1
/27bFR3aXN9wOsH5ALvxd7BsEoN8wK/7/tzB/cvn/9j3MVDNdSjs798Nu8xOf2z7xh8mb1iLEDxB
ReagnAh+XhB1S4jZf6+ZoLu+4uGMPzAxkvbHK/GdKvePjA3z9e/XTZ/XLQxMF2Qk6az5zUaf2EPd
AYfKN1VCHqdnOkTR1pffzeWv+Ob/NGL98qtRfrMEd30ol22mIr6MA1s2km/CqhpbuCKe//47KXN7
zu8/Dk03QGPhRMuArWaL2Zfb7hh1hp7ZTGqsLhHhysww1VLxZy25oFYrTlM90xl7IKHVVawQFbAJ
mJemW/OQp7LY5IiBFVMVSXQV4UtjX3j2rapVR9p1mAk3IYnBUr/QVppQiiA3xxapkbMD80Fd7alT
INYymtxluhRCfpc/UrTilsIHmTdOaGJyvRuCvF1CliDcQpmLy1yHWWgi7cmQsrsW6mbQ5E2upe/c
SYylYvLkNiY9Dno822yDeN8wMpLbTUhOPfWljRUoa88odpK9ixj24KFxA+3R7gAeyTrxONNhCXSM
gAvwPTT9TTrJO99qL/kw3DZpsU41qmnT8MW26S6FKESlwTFLhFt5ne72foyI71unfjayJpH/pln2
TgnsOVGn3hcTQoxS0uJDrYPAMhI1L/OdUfjTR68fQwZU6xApscRVWrfBhZ3vagpEUgxpu86j47NO
roTJTraadYzjwGUboZwsqqjfWZ2Ep7m4VUMsooa4jCnoFbMBfKoF51oGeeIFbkAveGDam5iMpj/0
H10MMnTGPy6lOPRcbnn4jmuOhHa9/TdfanjIgerPSgd8h/+m7zB6+g+L26+f/3NxY7L1swdA/WV1
gxnBsoIxVLFnS+ovqxtjIcH1xTbN7zeX/7vUzKsb1COZv9E/95Sa5ry4/GV9+/nSZ7fs1wWBByRg
DNtzqdE/TYNyXjI4rXqjN1d7fKyCk15cYyj2KLSjfNfHT6E46qji45FnHX7gHUJO2IVOsbWIvzUP
aus0NWghN8F+XTkGZRMDc5yEflz5rs32Sburyw+vPGnATwZ7nccbfW2Fj5KMdbK/HUoBIBGTBMcO
+ktRJeFMNCcPZE9XLoFOCFT6icuSW/WuxPHU2we0uaDZ3lnmMuNc13SLNsVr5R2r6SSNlxoIxULV
n/LCDWysF8YmsamEwUe19WuKQ1zbWw3arZHeeNMtxyFV/QCdbybbUj/Yn5ZOkHTTjoemORs2pyM0
r7g7lv7BMl669jyKI+5sR550BQHdbs5qchTDetQ2+eR4SytdRPcRsjL6APj2xYiz7RUHUEC+YDoJ
3TXiHXxbKu/uvYHvndx6xUMrHzuL0xgJd5n5VregJS8oj5mnY+Z/jsVqsO5xGBERheA4QMopfCLt
R21c2fFLRHVDwRlbJvkKDSqnEvsTwG8bQZxuBfKZ0m6MjiptGBsVXUzB/GWClPRtA/IJDLG/GyxI
nsJicvSuds9C0Eup0RPEeKQInln+reBNFOtcB/n5nkUbaXouffYqHUMHMQ9tcJMc3x7N9q075t3J
aoplpcQ48IX4jDmLVm7fmTsdISbTCECig6eUKhGJfPbHXaTT8huO6zIhxOkHu4Jg/6A1u7aSncS4
j8vykNEkkSXZNTecGiG9jC4oMGTYitLVGCYaSrFIlHERcwbVvQ/PW1FArmDEUsOFRpos6GEJmZt0
eIy0O89b8yf1urcuAVrhYuanp2eCL5oRM+9UsdLGs7bWSIug25HiTh7Us/bSX7jk+B8IDyRh9fYM
3odDrZevcjLTI/YYDE7JU9jfZMmRKK30gK0Gf43YpRd6K490ZVlQmyg/xtbxaF2jlw4ZjEOwSS86
zgoVEBBSx6tZLstppVjL7jP5pHIw+1aRpKaF0I5vNOtZsZ5N5VVmm5Qw3yzGYQUHPJYWEBTa5/7J
JLnwiS4LszGm8EtamvT0TsibKyipgP/59z65PqwwvctQODCWkPTy9jJDrn0skgvqjM0PGgF89hzV
SZJNbm3UyrGsbZd/pIGDsxvHNHEQmtoQV2qMGo2DU9O2VqXlWv0xH2/kGBr5KlApbViYk0PzsIgY
7y6YFGiJw8UF51NRPqT1pvGPMYIXfmrjvrUw6Rzs4FbFC8l1VlHX+Ft6XHy31qP5AcXRFnccDeDF
lsGBsWSOV6iETAv5FB8pRRALTd/17WONmQ9EfOYExZqWohhbH3VGp4mTXHIYudVQV8pjxx2a6ja8
y2scZ1vGJE6U8Qem2ifg4kgh2sJ79R9bfyFfh2cOGcMzCGkqefgXoBe5q9FI3y9wyC+G8AHZNDiO
+c50wuQpIpprxUf7Dpdfv0uUVRfujeBciKXFtYQZu/QkAUdJi8c+WDHcoZNZVzd57kjUcLR36F9c
yuMeX9OjXC+zFqvm+CZiOof45edbaRrdWlpG43GWm1NIB/Z7AeW9krC1AAKmU0s9Z4rupH3/1nuv
fQNNSndH/QOwMc5UaMG9Eq2UET19tK7Z6PpG9DIbz7P2YCJcQ1s0T1rvqtitehcfVay6JvSaaAlR
e1L2ZuTKPDa5g1NEwBrgzXtVr7xsXSZbufMhzIutTNfulbWfrozQwlG2BEoc41jRXZs0/Zt/irnP
GuNZQZem3sPbIfVxLWXN5F3aPyop1hfFnaBdHXuTZH/CziIWfLXStZbest9TMkLZYRLdD9Q+PRQS
fZ50nkDVC7JVBxbIdKzUtSYgX6sjkaDebbO1b9Bai1NWJCuBv7E4sXE81a9t5mLT9TgPY/rRdq2x
EPoDDJDlSGtnIz4bk5XX3EsqNHwGxGN7MKjUJqU07mX5pdbvpvapia5lyaz5zMglq2/o0+7GPU2i
ZbHXVnZ1HGfCwCncMMKhiAz5o1tDQSniAxb/hJnelKzUFA1+R1PX2t7iVOK/+HxIP0TLDaMU8zm6
t654RGnM/ai/sUvmypJ/eiwfPnjVbEnHh36eU+AKXoGzbN7bYg/oocaPtmyRp8Kr1nyLO2DSvAVi
s55diVo40Dpr0Deyj/VtIF21GFsDh3KJ9SAZnPgy1tteHAP9lHMJyK5a+1yrr6PCz6f4jm2fgOQJ
/vY+lJOQrtXChtFSqFuD1XbLPNRpFm/+Wlqma8bv5SE6ZZiDObyvm7V47SkIv3DoMBbDi3w3TRrM
QnrGN0F/gF6UQFHDBvehb3bV/CoXxjeNeWiwQFnC9yQWfIG76tqcpM/yzkJJSJchiE/Ipe1BS51q
WtrrFk2dZnb+friCP5lXsQ7C8bAf5DtYSGmzbKcDy2E9vv27x/tcw23SC8Ys2s7H1b/txPprgEH7
/fN/nIStP2RNhWDMP7/H5b84nSySudqs9v4JIppn+D/u+eIPVabzisw82jQRBw7JP8b7gi9I+Yk1
685zpPcfQdSwSP3lJPzLS9f40b+ehL1YihNrwMjfFN7el9Hh1Fw9TlJ8lvugP2lCewmnnjpJ9RXf
hI0kWW8VjEoQAFZKQO1VwiJYUXAvJ6cOt8mU9w96aG58ot6pGM+5Yq0RwjeKjPbmDatJlZEWm5VW
lzso8asCR5MK6iMc/ZXuhbs+qm+U3DwWesqZVwGojNW5NR40wXE7HKnMJKMU5t4JSu6lTsEbM0AD
m+aUNQs2ADej7JkmC424aokJVdO2Ov0hVoqj38x2hkozEVUjHpd/NQofE1iYfSWcKGqQ9+6NSdw0
oX8aLCFtpRnPTmZ/qyiDWxR+tC5S72XyWggCl4GORbmYbd2irhwP9rLaQee1VpPMAhDGrA9ThIgt
sg/irDy9VusyENqh/N7IMu3pZaqcRV69NkP87qccDSa7oNpEn/sc62JVpQc75nhu9PeqV19HhUM1
g+WMfGY5GpsxtI82+jvTvfrAtelb1ZqwNYT+njbZgzaGwdw6wWZC7D4uJ+7IktevoKjjOONHTo36
pS+rd5U+cZY+LJrN0BLNCijSMKWONhXqIrs+20SBt7DK9lJH6X1R+U6rhlwsjBgGKqyOPhxvCi8L
12BB0EgUwENGeZuDY5OLbN1kOZujptAAEkn5JtA4oVQ1F5O6ao5x3ylMOXJKBiEkLaos3pgZsnT+
Agx1QMxmlFCk+6Ix3ZJyWLmTljRxneMAB4tVKAcIFWcREHlJmJKHoXwwu+YTzeUjV6klKLF1Vdkn
AWY4Jlq7YBK3VkJOqVpDR6eNc7lS9CUlaLcmI2LsnpHBMZrDFbOlfZ9iGrYYR6jjvVxzYkjyaBMN
7XGM3+LABvfU6k/BMML6yT9xCi6Jxrl6xYVN8WTH6It3Q8e8GzaENDBiTVnPRH76rCxvb9r+kbPs
stM9ksLoEl2D0sIstnxS8KK5Pmfmf/VAwpRt+JD4NxkAyH+/DJssnH8ZSPz++T+WYVAHKKE65Mk/
SfEsg1/GrSpMEqHL8gw6mBf/H8swM1oFmAGvhnVO0Mvxcxk2/kBMkDU6pTTtzxX6H6isLOx/WYZZ
zr/86L9V2bXFEAAmS/NNFqm3mDGpCsYUoEdO1992sUxxW0lTRrXIiMuoY+/Qp85FguNwfx7jagtr
jb7YE0lYt5jKRc6cAHwcycRViQtwJJ/ee93GMwHUw1Drd5Sl7sH7aClXMHqQ4/GmjR4rGWGJ8ZiV
fJiCGYSQl73+YjLTCGprJdevhcTugNLR6KCOrP5FKqr7tsh2A2fPEtSvzeFWrqadhEoVWPZnl9uT
w2+cbtFqXp0UaqeCkeBSJxmXXkzhUm3p+A3zbabIO73yMM70n0HYfKpkdKcpuzcBKmlZ/loW6VmU
kjsMDUikUD3bKjcHKfrQyoEbF9WvNqM8aZ7p4WFcMNS2XTHP+6ZkBhYxAiRsuk5yaRMyGlQZETaM
CmNGhvo8OyyBfhYMEzWGigyKL6WNfCcPO3OeOrYZd8Ehx10Ss81BYblWrb+TomgPge0zYXZZ99K5
lUxpY7fA4bJObbet5SebISruvCy4n0suAljLoZLeILce7GzaqDWHd68IPzJ8jlzDcHw2/q7FO0vs
Hy+fL71HnNYmzV5H4Fk6Pt4RUfLhGxpYy4FTuDdxlNel6uyDBeQ4bT2qMDSCrLmJOdXrUrC1xocs
kLcVHmYegH0dTisJT62aRcu6F8AfMCeF3SdSFwsVd9My3JbJ7XcVP63IvGFDLiUDRl63zFLmCiU+
Hq44oB7xbYmjnStrI8CdZJSPQ0PxsZ/Kq27Ea9TikLLDcvfvXsqgvKhEVMHA46D42xMlqwiHv9+E
I/O3z/+5lEFQ59xn6TMtSfl1tkqQf4ZbgpjBIji7UL4sZUKxULHwD/KPryfKeSnjoMlEFgGL/o1/
eKL8D7PVX176fOL8IrYgggjMhYy2BH6pRZyf9Pmt0PGe6Hlv+DXY5vnNwknhMZyIbozquuTdFOJ9
yEZlqXORyXm31bzrxpBazCJ7Dzuu4TwVpbhWGDGskqQWb9oi0Ilk1ndyZ0AZIYnYE47jTT4xIJ2N
+zlvfnt8yJtoG/FI2Fl3YyQaYwXvMZifmd5qziAuKiq/aZ6QBE+WziPWzs9ayEM38vCFPISdHny0
81OZm8jupUxTTgmenOfW5gFW5ifZ4pEOeLRHJb8JedRnfrrEoz+yBERDaq7rdhLbIGUGEhewJaHy
jJtBPxpIIjPExUuHbRBzQNLRTRotWiXwZ9RZUKlKaze09rdhlloaNBfd9skVRyoTDeiYBaK+UZ/8
mqFOaD7LSDYJ0k2NhGPFnOqH8sRCsbPgNOY5kBH73kTzwS5YAVoB4bAMZPo4tUeVtTtmqkNFRlrm
O1mf1m3jb0uD8st2E8xWZDnZwyeMAAeiO6mzAiV6qWIlo0ao0XHy1WmApTyRdf70XunWAW3NLQJZ
VesH38RkNvdBFXRaDO2uUopXX1DFZzekj8g9Uo0RmASlu/reM7nO6iBLm3SlxQ+jf+l0QTaBFWZY
eWaxKjuijvm3PDVve7tedWl3THOyq5np9MSWi2GDfe0oB5QUmdpFxpEziQnUM8brsIKmFTt+6h+z
oF97se34Dea9lHETFpPWeu5MGToNJ9eek10Wkw6kOpravKp8H2uqVdSb2LiPGF8UXb0P7WljW9ex
k3d0d2CC97KT3vXHsTaPUmba1J7CIhDw8Re2NPBbH5OtXIYyIhgHaTHYTIRCaMa09f7PT0nUjp57
RqMaiqiF12UiC/k/PzVZpGFazoHkB577715hNQU9VxUqYrn939JJOh/w+wr72+f/WGHNPxS+rA4T
jUaiX4uKTNZK9fuIAOj5r0dFVVeR0wT/0WcUwtejIg4+DosI5hCJdVX9J4Y8Mk3/4ajIF7JszUbt
/w73+7q+ZqkyFL0QxUaaAzvJhWHBg01pwgPW4ezQikljzmhZB7WlcX3c9FUMnORRB9hLTKkZHL1G
URbI+5SR6dx4lVXhE/WVwouhiItniLMme+sCQbcsdBzZBlN80zGbOHRSm5VXz9SLrwWPYOUI+Pkh
jO9heJFCbtAS15txTF5DKOixUJc0TexwvBwV0TnDzC3RxSnwfRZr2KWN0Ncq9mPVGICcg9OrK4Zm
wbkKGWvp9TtxG0eO63plNfF0bkDKOlieHgvCgXyzx2HWyZJMnmtF1zTNHVKVzpGQoWoWa+cyBjMA
1XfRM6P24rckswzm7BQntd26bydYKROHxqrbTjotOJEVvIwUoqwrQ3ygNV/lRHmsrJF1MEXYG7Rz
YpGWCg0GaVTIKWq4UjghxYq/t7IAmoBBWHWgYZwzu+rKdrqtJWmV5qhjJjDMsl4mXcO4tzL5exUW
7j25dnUTXBnOnsJMDoVWZa/CiO1rU7L5ibF9Vo3spi8iN8Oco6rhbdWxSSrDJ9wyYs2dDQOU6b4I
Sgi9zcKTb/1uGhYyCe3Ysp8NKSCY3NGFYc62MbQvo78C0V4wMFhREwWwQJCqrXk/eE//7lWEKRtF
BSQuwH7/vbEXZAiTuN9Xkd8+/+cqIvPxmqzMF8hfjmnmHxp4JIIhBCuZOmp805/HtNnXy1pBQ4Kp
UBP0cxkRZCZny4/N8e7Pc98/uHEyafwPy8jXV/7bMU0K0hxml5lvTEpoKQhwdJ9GLGOS9hEnMqsj
iZGN1yAINlHRnkQQMwOM30SvHBJbOWloNqGaAjUCy2cQdE+snWqatJsCIYuv+gBXp+ldXaPnw6dd
JA+jpUdjgdHpuzz3r6aZri07cMK82FlSussyya1j5UXVCljOxW2af6iTtqoj5dbopVWpw+oBmdtK
DZKTrR4N3tp5V0oLrz5EHgRds/PWbdw5qcVjGhzbivsmHTuVXDu+wr1VSq03CbvPIgipMtMb6lLo
Zn2xp25FgedbZlQXWy+fwzCjd6VZdkn3GE1DeQ79xLFqVLK+2YWokk1Iqa0HV5jnLgXhGVSjG1hh
8koRTJBWMISoXNOtCR47U3aox3pMyGQMHZ+EIfAiCiUgSpXfijJwyjRYe8AU0oZQx/jR+q95v8Zc
6/h5tpcJpgwGBIgsCRzZ6/deT047LFdySMy0be5j3XtOGu3k8UMNwnSFLy4NNv6iAPpMc+YUF88T
V+CqJJjiSdD5mrZeoHg9MlDclHJ5a9cqsqR/VhgbMDHFCgneHIxFTPFQFt6RboKkXJ1LWoyN9Nkj
qefbH7Il1rg78HiDNETIoKjSDby3htPpWJ1kj3zalK/lzN81noIUZMGFbocbO8kQHhIPkIlR31MZ
75VvjXUXjNFChbIKq/uqS085EIpSfvL0ZJ9Gg9Mm+nbSKh3Wo/poS+IyyamytOaNJ2AHEuxE2bwl
sUMwHZ53qQAqiaVu7MLaTTRKtLZ2NtnVbD+4lOxyJrtd1Kj3xrz9iXkjTNgRs+hRDA9F9NixV/o1
uHJs6PMW2sybqTfJGSR+vQV4LD8EycVj381KPlrKdkXK8AVKgOgtp9YTZiO0SI0YJ1n38TdhaTVy
8xpAu6hx3vrhdK71zokavpuyGjpNrEqW+Iji5tCUcJPkn6DCaP6slG+6NoMr/erd9iba3lqxCUpI
IYwt9CzcTFm9L00I3iGzRouok+bVzyOuDKOQqZiSjqJGzLOi6aw001PYwurHlEa6K/R5ClP9LupU
YAsRJ1rM+dtwyBkSjMOwLEIUWU3uH3KDdOMku9zk2ZBgbC7yEBK6lS8J8bxJDaIVSx9ga3kFQnOp
QmJjWuv0vsCKbDHzmYybavCvRvSa6cQh0dyq7G0ib8ObonjSEecndAaw1PaqNMPj2P0vd+e2pDiS
dOsnwgwEEug2InQW53PeYJlkIiGEDiCQ4On/Tz02u6urt03b3I51V1d1VkIKKcLDffnytZoPBlQZ
peWmGflqcJ12qKzA7azrczA5lD3PvGWqWzOX3O+GeXzzkgwS8PMlLw1JyjA6PW49+T99lrWHBgrL
BrJXcKj+AXNoaZK/nWW/v/7fZ1lLSYWZheRzy8v6i75sO8rfTlC2xK3fhlQAFphM4ULgl7UeyJxz
/+5iIcPF8YdnERLV7TH331l3arzT73yuv1w6aMqvOXHVgZ/61Kl33wBoxkhvGwrR8aE3i7OR+Pcn
sxhVN15edDRY7oPaed7hjozi9z5nArrs6KU3ep+nd0x7quEb9C27M8KdMiZXa5mGSn7fbjo5fa7y
DX0+TzT70EdPpl/lPSgrdLS7jXwjQsuWBXjr+JfrOzjg7/N4jVLOwQjlrzgbwtw4a5jDdxbnPAG4
aLKJBlHn8kCg/THouZ28JYR2qx2iy8jNlIPlqOz+NC9GWigtGIt43r7i4pn5o+vN6FoJhjV45w30
+3hQRcwVF9/nu36KW1NHDeM2PUcb76e8MG1TYS9213SHiSFU6Hs9uBYP75Ia73Zi0X0YfBXj8nF6
7dTo58ECwyC8cxhtGX7U3SLLbGOIFxnQzQWJPBubH3Q4Djgpl9g0DNBbU0+9Qe/oRS0dc0jhj5y9
rstRClCRZfm+igZwMstHKTDOuKl3ZRhSM6B7IEhgGqnHKMIbOoexYAhofmiSxTMuP4t7dgHhKPYZ
phAMuD/DBJ/p9+FucPNLq3NApYAzq38AhzAPGApFVRNcro2LmP+GR6cuN3rvtfs/HQ/MHvgjPW1o
5P9YIZva39spv7/+z3gwGA2pu6lB243d8sP/bKcYJjUuO94gXpCo/prc6lwO9sAjJEPZ++zSP+PB
gLY7L0BwmhIZVuh/kdz+IQn6G73zL1f+WziAz033fEg3pS7QfoqGLj4n01ZqAdXGjv2+jyB5N9gV
qlQbbLCVY8Y/Y8jTMuIuQzH3fh7oHeolpBYA/Hr32u5WsXVmG4NFhLfkyphljQ5wmjqDJw3Myx19
r9HQZbAZqSwmOXw90p4Q+aDB9RqkOg4Rtprd6AMgsBRD04yRKihss8q/Db27f2b1u5XdhAaTngbm
tbTygqHm9Hl/yAzqKFNhSCq3bPEI2ngCfTxteeRGyyi/0Q69VGZtlymjJgfUgp/9QzU2WiZ6XA5m
WctNR4RFs3rQ1XNo6xH0dUy/b6qE0P6/vDk4eTiXWKfAPIP+PwH0be/vr4fl317/781BocYpqRnY
KpAM/wHt/7k5sNHgEGUyqWv+Sxbgz8pv0GOyA10As8WKfjV/hfyMZUIfVGkEW7vdbf/F5qAC/dth
yaXTAWt7BZCqh79NQzAi2X8+QSJcOBHdz8EG32TmzyrTYSLMHN7cO0PtZfKa3jqp3WOw+tobPw5L
pNjFKV2fVbY2PYjR9y/oV0MvcWKnM71OogXzZp1jsso/K95v19u9TnfEb+EvhzkSWzCk7s8NqR28
/yhXdN+a2WPIoL+lmXjfCWMRw2dOjp2nhQ+16LqVc/ObSW+jpcwTiNHROEazNPX5z+QMC0Seu0hf
gqmUV6q7bvJ+gEHnYrLGe4/WZhjZ1yqoDHlHwNDA1OiFel/zEE8NZ4fX5C3aAhKs6DLHlQkZTDgu
DG/J6OeKiQz6gWcnDTpyGgUMb6OTZy6w3Hy6pnUIO5uO5MT3NTlteAVa2seDTefSv4/p7vmxjd3r
4gcpeRdW42qkcOcSsQRsW3at4VMme6zhvuIphyFuPOq1ObstVcVKbAMam4UkgKi2+U/PzezCThUi
BE/LOG8ufKURF/nIEAaMLH5OYifTXjom4/XoVD6/cgc3XZQ7U5iZSGH98McbpIsM2ojoIZaGdnku
6ceiBIo/3j5tBfQp5Gy+/x65vdwHOM9/LnN9i+C8V/qpYlRkos0e++GC2lzcRfyt27WTwfc9mvPZ
go9nrRaad0W7EHTcejtDiztopVx4KWOFnXUIa0+eHcy67PonVjc+QjnH18oCPEAUkR8gIXCGaAZZ
o9nZKYJmfkBs7+oBIsjZChaum62+VmfxFNvh6fb5tBB4katSdGWjvq5+ZEHGkMmk4W2evCVaf1Y5
gcLC90Ea7fgj7NPg1vHXOBPxAZr0Y4QaA99K43tFlzQR8bQKTKtUXRuLwA9NYQjIp5jpzt1OA4jf
xWXMLVq8A1Q0W4nOs5ghNIF0s2WI7W1x+R76tdJ2eX634iXzn6JzD+gJo5J6Y9Koh9+qU6Hy35M0
O7rIsOsft7tsYNQX/pml8G4nB7zOQeKjhoDfpRVThQ3ZB544qIqeSkMqK+pxv9YedP/PD7irupe9
XtM//mf0RoPBvMBVfF2RJDWxp41Mw8kGtMcRcHoPTbt4rF43RPKaXU+bPB9zcIn4HCSMN+r/4/Gf
MTuG+qlCejRg/6lY4ht+j/+/vf6X+E8kB0sc/D9z1H/Hf44Go9U1g9zyR/j/a4NWa01B0Fo3APno
EvySHGmIyNCaNUniWvDvv4n/vUFL6ftrdtQeXfT2mK7nKvq/cU3y7Fo2t04PfsK0slEutzV5dVtV
V9L1WN6deAlJfQaU7cX7PtxtYR5fEpGVyeEjzRF1zI6lpYsi3I0k/jcusdt6+Sww+708rMH7wnry
Zo891WE9FB/RJJkVXowYIbRuAWFaRdNvYpM3eIlC9VFzQvcVnGQkH371EMkYxvlhcvvJg+II/1Wg
MCpMgl6+Ruf0q3LRvnWv8ycDBlbhMgSA1d8oWyEGnwaGIoK0zn/zJLbPXhPL9wAQnlTPuttQ6WnP
ybsKyZp8ff22hn4kK2dABFK4goa6f/NRQkML7efQd7OP25xpXDeVsL7FwKn9RMbrfPvLMpr9fQjy
/2PEzrPgsfYQ2GMWdNg+q1+a5Q+j34nKd5O6rejlU/Xsd4jBMqMKKl5x4buBU4W38GkPpxgqWrUD
cy1oZX7Tu8dggbxY2RL92A29c+RdsHO1y4hGrZV1mYtWhkRyuBGH2YgxAgbxYOBYl1L87P3Kue5T
h8aQl8oXaaM47+rvxzdM6pt8I7nDb6lL5wfOs4qDx6rBM008J0xAOqje9Imuu2xipgIRA7sTLGlq
K/++aqy+czvt1zd5WT7Ef75TeotH/23V/nKnyMd+vVP9Q9R7Vr1X6jIDGMv88/55cBCdVtn09VHY
uk2bnhU2ZawIh7npFOoqXGcu1MH4rkIY9BY2KgrO1mg1UHf1UGU4Sm16qwz6nG70pVU5q5zn/ICi
Lrm39fxhuMNbny7/8DkowP7hg/y2/eoaH7aXyQcJxven6uNOtSONGeHo6RD1sWdUzI0OrHx+J4uI
ggHSxGijDaVBfsTnNGRqXz7oaHvNqvcU/fBipVMKCnVdwHJ3eP75nLmT9/bAnA1oa/GJrjcq342s
S4HZ05UBKe5bJJItZlQP8fa7O8aUxLXDf/pS9+/scfmtjWuRCGYpYLAnn/2efx85r6H3wlfkiGAO
+pxOb3FXSBDZZ4VYeacW3S0yQZWEsqH2CBjOHlRR0PeRRPuKrSgT8Jv4LuZtDpNuoAWvoLOPfSwN
Cwf2LucdYsN021FsRiP6rWCgvVzjq0SoNcHSUZT4lIjTN+MjDK3q34yhDAbOmXzSPTMwcP3q7xnO
6ISmevzDHm1nuP+28nRCM83dls7TDl3/uvLOFf/ovSp1BwyRzgfoBa9G/m3f0mXJHo76OHOBw8Pt
kS7fTCO3YZ5KHOHVCoaDmC0R981tdSWhi+3ndrBfTXNhhhcBTwXZ5Pa7I+f1nYrhnFwqRAqwEtuH
95aFWCPxS6xCTHKfzOuOqpc0N52XQFjLf/8wxzbc59MzATQ7/ufNhr7Mf/7Mw3YR/xKXyt69SNLo
gZcjORTi5a+S4E0wth4Ww1kMFMgs7DqVIs6Xfr0+z1G0HiNJjcQxstbluOfqLnlLakd+D1LJcrQn
42KYSzWKhkssH58Xt/5AGt7vbRmkWtG0ce9IIMpU3QVItAKjkrqLPScJXtiI6dt+kfOhAuEUy1YJ
yqFZzHCD2BXhyxraKKU/fpq7fKH7vD3YN7cKmuDn+D6l4tixnDCfNjAwVG+JDMO0GA/c0h6hU/2a
llzDiuEntHv9Sd/5zJeZ33XPy3Re2o9Z500crByUgKsxhTROGnzn+xPzytLOp69l75N+yxgKuaqc
2Kq36IVZXfFihodtAApJvTMiwCIWKgb8QOvsDdTWv811uf+sHGhDotp8JpbpXbevxX9+hpzmbST5
PWT+mqP8FjKZsUyrwzVJXTTnbaDFaT/UpBm83avFLhtQlFwx3PLiGYlxGM+yoftR+qVIvPomoANF
C5ibRgH8iZB92RYAXcVr/ShoFwK0UUQfaTE4NQfXBiV2J0IQeUgSjp3HPFHxNJfPYDQDIrQ+HlZQ
+2QDd0bL5NmHzf2YlxN9B4vVe3CgBQOZfRM98ALABhNR8WGQ2abdU307XzwcAv4E1Xl6k1NszRHQ
R7W98gz/Yd3R1ufKplfn6t8noDfLy5gpPRhSE+A/CxvVDUwxwEtxcT8qxTha2F6v4ev2iuFbmdgU
uxwQ+irxKNJIgN7BhYO2YaVSo1BfynI+sFCTb2RPfGWh5mMNZVEpy85dwKflFYb/VqmdA/04Byo+
yl9BR0vCHM8pMGvnY/cQj6/EuXyNmNwM8A+d46onUipDNM52KIwGt+XbIw2bvCzMiQvFoDHS7ob6
0Rd8GPE1fvi7KYHbZtwTSSVKqUBHz93pze971rr7FgSVGoYoD6brw163qGYnhkMh1gsKOwrw4Hw4
iaqCIV1JzAJuAfj3vghKVSqM731umDZjm2l+if62sUgdtG9PzKV5cdgX5jfaySV9Jml6pxJ8Cv3r
MyF+zyx9K7hsQaxHid2nfUhK2FHFT2S3xgDXKd1aUR3fs95sQ890w4fdUEXFq1j2g4+reB5fcxJC
dVY4mKKNf1nhVsGV2bmdzgunkI9VHV5gQpPsfWII5w+5yTajTYJ9e4DLIBPrYK0xwyHKerWH3AkO
GQyzXuBWiXz52h7kpstnalNV+kYWWnCAFmWQW+7dhRUzZuAFU1Z5sxG4PqFxJNcUjna8GTq3O0eP
Jmg8qwNghfExVCegAfGWbz+ZlCuNrDG27kEvC/UZn1VhqWUVfjucO+3Jctf379zct7yJdeJkzs3J
LJyjVbHpOAxe2ZeL7Lo3eaYmFf2XgLKn8FdF1f4yfbhmOPrIrf73Neis8CWOx8m4DlAkdwr2G96y
JNK7xLul9pl7oeaxmGSbl4p2ho3hTWC4PevuDX+qBb22vrXWgFOQDrVGc7yumyPtBmSgruzxqb6K
Pd6sO38t0IPKEgvHIG0xWvN9h5voML1LMNNUz2qv+BU8KnFzGK5FEIO52bDpYArrPG/I3BZn1Vxy
0Y/Ua/6eGQt2qqRexfRO1EHtJs4tUTWa34jcMaiMBqmY48E7zWrmEJ2LMdGBOA+YR+vdBJ1A/9oP
2j8lw7F+WBmanSaMZE8fPwUPB3JdxIzs9JZD7gzLet9Dtjed6zcWRcEmfYU98JwLk0Oiq9la7R70
7YESPk8nBbs9yy0tRYn8BptQX3b6IAeH/dus3LL4fN0/Xo/pVVeNMe5XQZszpUfj/FigA2S9G8T6
B9W7sXDMXr4bLWa1X18k5pp1OcNz8g4cMWz5hg7l62Axg8l41Ky3Mr/iqy76HUaTaIVPgWHeAQPl
ha39dC/i6tMLV1eZMlNDJBDEQ6dEKdNH9gOfiMs8VUyB106qErCkUvJE1QBapSw5LKeXce5o0fIN
I8g9y5EizAWRT2LShqiE6Wq4HdNsChiUTePpGbMXcfm4jgcKXU5I3T4jucHhoFIr+s5nGlOJ9NEl
m+wCGoKeiLtu1Znl0AHm8pyOVY4v1uOj5DtkukRb4yqmCE7ad6drIKBFrdYPKUrmpt0PvqD+S7IF
Vpc8+FP77Q4X1x2CXWtUP7c8D+ANoKdc1j+kvdxzuAIgPgRlXEtm3X3rf5FwzaODOwJHGkzpN3lI
jhHtrrscYXmb4DsezLQVosDf5qSzyF9+ryd55gBhbZ9uadqcKmqKs5zKa3nELMC5h2Woz+92f9I5
UEjdid3XTX/K5Oj2Znd9TOa9j+FOQxUZ0SylzQ9jzdfF91V9b6CwqQFRzHDacKGLHfcBd2NOD6S3
ZRGWPBgQxTYVR2XgTOWR8nmwrLAw8iKn6dn9YzzTZBv63i7iv4KGgAmaRtlmncMCx427Y9qRW3iH
8XmThB27A4wZTfFb+CKXAL1s42/BTtSCs11INCpnAzdG3r/jpfPLNLGMQNtC3ZDqKpCrRnHNwguG
aV+R7UoLja5YNVFwXdw8vtw5oj35kqM59b8F6QY2teiTcHU3V87lsvpqsy2aCFOcnYvAxCok3ppS
m6Eq5nfG5hyihWKSCXqH0RH5mJ2JZ/f66rQ7jSWQYlC5pF5d1Fa20kO2D8vhMDfGRDBiMQF/OeSM
02QXr0McV5gpJ73Og4hxfIwprsFwNqL07iayEzZTDLwPP9wNhQgmVcEC3ow8VTKdoG4T1BVxsyc7
uDko5LpE/MGAtccOnmrz+03obGjKh5qax4qY+hvshmzS1YwPIBbM4l6QPUAIx4uGomvKd9in+vp8
h3jK0SJV0JWffXWfQEJJYTOTnA5WOUUWeu/GBieeEf7rIptpmy7nEvKkQxsrb85hY323NHl269xK
VeeTQowx9ymquvCfNiOnZLLYPZO4Ygtepa1TUqzu6bITWQmKFo3dZRUlDU8GaNZmVrHgDPRM5vU1
h1AYcndHkddUxGgO9JgSt0BfoDe8ru4Xp25WdbRE/wLtgXe6aoW7P9toyoQ7Uqp23bVqcxebx/dt
zxiBuNxkcrb6dspm0WNp7sgVkn3L3LeurNGgW+KhU60ei7f3mBdTo/YOL79v2pdmfO3bhz9ABqv6
ipfPLq43suqG5jtEHTEvw5qmMDId21sUSdrSr3GXmujgVN51oe/6dsQZMUFF/D5Bqlrb3CdtInUJ
Hh+X+cHLHXKueYtfq34AMjruWG+3oL7/Vx2ikavV4ye/bctDWOxfIxgwol485o/xG+ged/rg+f1a
Gxw+HYkePH5bCXMr2+FNwttpRf6gv3TJ2qzBweXulAOl8RX1GobxlHg6GiioUCa2S1v0I3a91fUj
XyMU1UWtsisGHi/nVUMGiRgkFVEYb0bLsyxMRZMAvJsmv9P1KhYCeplnl7Ox8rtexgNrrMxF/18s
KbCdrCPM1YCMZ8H8QrGm1Z8nNpx3dEDweSFpOO+AqOd10OXOOhfFaWbVwcUucXhBUN09j3DXIiqg
pTh98XfZR0ZKRFEiRwsq+otdLzVxGslT4a+7dt952fvlqU4kDVD0YrlsrpAZDPQ38C9xM6F/QOeV
N7/ACIVMiHpu6Az9oUNqsmCbjU8VN9Lu+AxPMEHPfj1MqlwOvjKG8i0etUSN8YG9FJUCaVJ6qmcE
bDEQfb/j9PzyNUlPnZ9zi3TLVOxn3OZZ7jCa8TkEyqftYr3w7JXnCDhc3NedycXRVsWWQwKRETor
o9D8TLdHJkPsjmPY0Qyeg9yyB58yXpT90JxDU+p6jWR4QCZitMVACrDeXMPZ5XN16flM1qdgNGb+
ZE+OSl5Trl4cfwhc8ZrGH7RaIge7BCJ62UOn9F7hxdvn6jt25mukbOyu9+Q4PFCDh2/HuQkA+ed4
/QofCkEAka/Pjk7z4S3vZLKZMB7i4kHs9Utcf9wR7SL79ommi9vxr0AnT9Hd0RiQV3UhOz1Ykf0S
6/OsM+eiKRtJpigcUVFZcZC7h3Aoh/OeT+9rSEWD7fhp0sGx57Zoc1JDRJ45zkbyNoT1oIxdHJC5
guA4A5eO8oglNxKcmWKP5oHV+6lAel4IYaqOv8x+2mTtGwFWS8PUxVQ1Gh231g6G7F4NHPjRNNW+
a2Jw33vPKGbI9Fm093ozWjRoFDuvef0S1FUIDNtvW5/erf6K4R/TPZDgAIPcVm1MhAJqRQrAFWPe
cXkgre3jg4YLDGuJi7iNH1/mPlJoUWLoQ/Qfpw7Q67zwPnBaqlaGn3oZZVOImEZvWp/0KRSQzUvq
U4QvSLYUQpY9pIYOgArY+bz86DM6kahg4dP2KU2VObWo59Fm4DysDdtKmF425r7LaGt83GwMdpbx
fBS03kAaVSUkvvnTH0279ohmCtjYdTWcD6YY4uxL23A1fJxwZJ9cZsWm2txXV/KglenfWBqmKjFq
KiSi3BwyZ5mxB+jpnEBN/xCE6C/ek2v49isal4LO4RxYkrR6wnagYsCjSH2egdXxURApSEWtarVH
PtZjHcFYpAunPm8S0yZkb5zbOEKVBc001TjAu8ub5E46qXVWQCHOFVsIwV/g6sR+g0zKsnqyfHV/
XYDD6Wq4xEwPiyCPR0anF2+dEp6TrbMeqTdIdOjyUhkAnSsaZ3semoOXErpFoMJM7HAMiRjAL1em
/7I/Mb3CZagt/TBDsr51MZpfxfdNxi4YSQAuSKkQhpNYnEze3IiEMSFaSbphwu/aDQGO7vI+tyni
ABYBvghsmcX+VsUYMq8fNjL3iskDqQwBcZEPM5igasJO2/d+YjcnM6rmQ98/YQ3uFbxdNYHxxWOg
MOtb0SybtFBn4XRaIfPWdcpq18dSA8ek7kC7itW9bd2ijAlRThGO70vDfW8GuxvRchimuGC15lGI
zPRJIkGBmnXVxuFkHIs1+DdBB3l6VwvRLHKiZSEH4StoQaPutt1jlFO0OQ4UKc5lanptbfXZFbWL
M9MY3ynbCIafryD+IRw5NY8y5W4aXOMDBLUh0SRSG9jy9YmK3WN+HE4OnrY/3u02eexs7jblj99w
qQTDMP08iMuxL/cUE0r/gNm5uYZQqZLN7cSX+oLShYwJyRsHtpk8uPEknaQLKmQnk6cW+20kNZXm
dWTXM8CELxSXiWgXKdhO4Q5lfWxOj/BpISzgtFSXySBS3BWOy+1lrFu9ERn72ethtiI7myqIT2en
cd8uSTKUmFmxNWbUaHDAZc9pfIzrxBQi9yUoGc/yk9bd0C/XnQXAn66MSWUTRFYYJXIIUBiRUXsc
PHLF4QJuqBqST2a3EMpxkPZZXehf8wtcZnmDGkexwUUDg/efdsQP0rxmXgQvwAPVfCUgLEfsZ4nf
gP9WjskfUlguJ4Dqhj162z2H2+5WFuUdHaT2dzR0yElmqfi5jIGgKUZ0y7QQjFS1TVkq9S/UnmyM
A9HEkgsa1rAFvMH+oMj2p2R8oseh11AraPT1c4fyDC1sEKqudV48w86OrE0EMRA8+Pz0MMHfbdw6
lKFxJQFNVGsXiQJdNc3Xd6d0kLDJloxYriIO3p9egAi1Kv3Lh8HXYRAweMxhy3b57HGXoczmFEGc
02/iUvH1SpwS3LUfPqekaCBdmhrm8BvQ+qATB31616PepEPRCw7eyDt2j6UivZJDl9lBehYlRx4N
dovkK9wPliE5KkdW+xP/halWYk+o0UTutYdm5rP9hO5wiMrCfTt3Uwwwr7xZ9+MobOiCdzzzsWFA
ebCqOw4qZh8RaM7CxFrUxACO5cXLNaVTYZHy0xgg+jymXfL+wol/ljfiBmkO9UAxpxQISTvtPraK
iV1yauERsD18HbaYSjTUmxfaVJnDft/26rEZLWtMIwEXGWjwy9nl23SMabujByEuybQY3nsSNgvS
WHs+PdzavUyfjTQC4ymL+fPnCp5DmAXumkcmLcXnQBQfjVN+0zmrpzfnWqjCv8xooTVjVMh6LZ78
ZKdRvdG0qLhIUOI1hnW0aJZke9EOeYh+7rwGjMS6OQFKc54bjZQg9V9V+3O3yfz982D2cpz9oBkX
ITukLjbvnU+zsbZoAyD20cvHrPaQw97k+47PnZEZ8uZ49AHkRKKZFPPzrv0aJ/FligPilQmhZb6k
eGj7L4xx7TRW9OcADir4FAC4oyNMFeTLXJFGSH3+wES0z2A+O6S10xuGB0v7wktDo2NDIHQTv+NF
nCc3++GXJ30Zt2avp2w1oFmV2BVFOHeLficwrPRi22D39OZPMN5VYaGubA0YSgEPLj+bMA1Tb+R8
5GK0eSzQcodadKeDAHbyarso4osKzhrIFrXKLX16XpQ+AO5lPmQ3np0fUCE2brotaSnM2spP4iTL
z2ct2zBpddqHOpur/sQ/go3aYa4KVIVkXtUfQ7rOid18MfcLdo5uFWQ7BxLv6BMlLe6L/Zr07drq
LStO3SN1Kk2EbH1d4gd4QKKGbLm1CQ/OU83Vtul6NEF/juTePiyYkKnGLt0u7a2QFLvTi8UtcBQA
BCKz1xqJuQnYarNpnAxJVc7f8zLmWHi5yTzFkjFaJm3DrU+riB7bRfXGKXk8hz09N5Rb1bpN1ltU
kUbdkiUWAJuC/tz4qeWyTbTI3oLkgw20eK265Jw04mWg00Sl392aHt583mnKL3JZlOWC9xjxKHWf
cVaRlAO/YkMp2HmV1R8DzwGEZhYKU+3aBqOgaW9dcG9MrEfMIcj/66TZE/qN6nwsyPFiWq8t9El2
zm5um1vV/CBImaklRHuyE9PalRW+icRReLcrK15s35M9quJrBDHEJcTBVm3vdsYSjU2FdKNRWZrd
3ZmOZoDD3FR3pzulGkoTB96RKiwoVYKuFAmgVQl9nm5xBRiaqj9B+/oc5p1T777NhsxBYk067j/V
wGWzBR0fiUcu6jpr+0XVuvCvx646z3xStQUpLHjww0OaB4tJcmx53r3XWtA2N1FrE+v35oJeH0nX
tlso5qe55nXMrXl8A5GKgzS+uluEvs40YwvxmRNlRhaN9eXBOpWzq4cL54PbAEYjTeeTvISsIsY0
R+mqlptlV2h2kbb3Fi1AsUnDgGXRpSAhQRmcLZ4eRc7Dy5U/bORrNXQsDncy4Ai0PnPIXVDv8Ef2
a6l/jth8mwYT0vYPvKWBKKdIcie7BeQKN1H35T18l99nx+CWPnYI4cTaXDOnDH9cGwhTjys6o7LA
8QcWK7pEjGdQWIP8rEfvo1GfKBhNSHaYjIGdYMuZL7QEW8gHs/hyucS29d5Rt8yqOwQIiOFllbO5
4c3IWtMnUQLaTWEEg4Sc9BxE29EYDmxNxPdeNHZgqFA5iE9MlMWSuTOLUc/WJbJjwxD/LFms8cB6
FgKNvhEuo08sZFAGFrcjTDFJTOfka1TLJaDP27YNRgs2yKPFc4e0MlIe/OdwTopljrvTs/SGkwsn
XboYpNKcvzdFxMaKrZxewLYhsOQybAtB7hq0CdoTbm/dZ2zUvnSoOp5stQwgC0Rvyrg52WAzLpyX
q88SsW8Lhh+EGLfDbayMPcBDsS2+mi+koSoWOkQ9mGGNq0/MT3wrnMztrCuABeRKEJ07k9ddZhev
VLk32bdIHV0eYRwfCgvdm5Xv+AC635L2tG+GSmHXxJDd9EVhRSsEZd27jczlgMYQCabCTpmcVt8X
ki1p+QUNAJyBRjL6TpGe60uDHDOd7Cf0RviFJA3JJqIjVmVdvQ5hFciD1q3MMSPOQ/P1oT1kh5S9
N6bYmNVsAca0QLc+0Q2Z0b6Z4KJNMj4Ibv7AvoBJQW1rKTti4A7YNpwnbYhCXWpSh0+a4RhG2096
jg18a0ZwwUMPX7VL6eqZHkQO7wG4mK0Z2L3DQMDyGqSD1OdgARdGq9vmPEsWiIOGzZizzk7Hdyar
5HOf7lKKVfgIrSpk00IJok8WiHKWupGpwz44QTTyyBDVIRhtC6rLroPzrOxat1lyfK2ZwQNl/EY8
Eg3e03pAUpKN6Wd5MQRP3sXtfoHdpDIwnPb802c9rwcMTYHBEmvrswvHNdMiNoauxMaBnQQP70pN
d/lKCdiDgFKLc5tYLRk2JoeeyHJ7eq41RdHYVUzsueYsODjjDYFkh6gpt5yajK2eE3DONsvUX2/J
qwBKcuVio2vPsUdW8ZzbOFQI2WKyIA7We1ZalaoIo+MBOgbCXJaYYlB5945Pu+PS4DbZODcHi2BS
wJF4HNsWjIi+CR1cSd+aFxSOlJJz6K1flDygtwALSQT7mA31AjqHPExf37opn00CUEFQ6zPa7RT0
BGuBBDpnTNlmYIUqETINkVzmnxrXZ7kb2poE8RmK0xpYZcJP7lK9t034U0Jpn0/z/Ut8A3XJaGLU
qrHhWW05niVb/iGHyzanJgKis0n/EBHfz9ruj+Ekw0Ydjo3pUx7xboHC65I8uBHO1+dxS+il8lAQ
djhYHgoB9O1h1WJXukuHdZt9nX9G6ghhB0zdTaYdiamUMdNmT5luIq/yNa87QwkFtyrujwNglbkG
l03AgIXtNaq3o+NHawFoPfoBjKYOIwlG2LPFefrYCbeJtBYARxnTFopKXDRDCgF1BN+mL2b7aWkX
yx9OzjPYUlOixSM1Bv9ohwn9dD/zvfi3BZraP3a1OhxLxF9rOroMGfAgQfkMyAovDw4UGkDbB11H
slRIcCjnbc5fCVOfEoxgqNSJLUTTtmu/7B7+kZQYo2Xd43IJ2quGPa9bb1l7bc+Vsc3apZwGbWUz
X1YJn1ilKGDQkORf0mwtPM/eFn1fVn02QXp4Ws76ZDaccTZUb0Slz9NXUI27KOumKvW7QUpdCJTD
aeC3+rUDF094oCrsTy84Jpvh3Y+dU/rxch9Bibs8uY7Pm96JAExqwbTibgGwdmqSV2I2edjhLaj/
/d6UudCCNcKb7HEbd4xdCw/AjTv2ZomTjqNpMh6uWGputLsCE7Sg7DBMyE3ppdBM1peJF0GSgvY9
IhttXUsVVK1u5rztbPfcVYrLXD84X2qesxraJm370rpsalqTRA26+F8j62bXkhYNotcGG+Al9J8W
JBySSHf9W6gfRx9mZLXN9w6y9t4bRA93nR2pxnuKmN0Md2wEYQ0nF+Nank8twFPPSR/9Cz7aF3sU
tO+Gf1KvUsU64ps7fApuQuu//U0i5rGFevvDwlwN93dMwgDL7rAUu452pQF25Qbl4KgoJ4IU98Di
QSiuCkQkpD4T50jdnMIpkc4eY0ftkvoikjKEDUZSqK6f9EbGmnPeoDjbQpTQ+o8JFBsIl3f8oMEJ
qdj5yOZ3iZqC0ML1BtYfgRx9oJjzCEMUarB1u7TIggCQNo//4+7MmlzVrjz/VTrqHbeYIaKrHphB
EpqnfFGkMlOA0ICEEKBP3799bNcd7HC3Xyt8fO89OUrA3nut/7QgStSXi6TA5PfP3xqfF9LN3pUm
OmPES+qW5OlJi9q/bitQfPpzXpc1rNJUQDszoYRUNiaTotw8vhFmLEre71+SnP/914mRf5N71r+8
GV+3qn8UWf7801//a3m78Of/iO/576/5rz/+lW/524/0Pp+ff/iLj1/nSRjbz6Of/9TN+fl3I4j4
yv/fT/5Nx7zsq5///I/qVj8/Gc/+/fPP9M2mqllMsFQNkXvwLyJR0U//QzACiVKYvX73/b/po1Ez
Izz+7wSr38xjIuOALCqCWDXhKlOQw/7mj1GYTMGcit+CVH8zj6F9IhML1fSvcSr/1sQz2fhnStPf
vXT9T9q3rnyU3V3kt5nUlErSJ0pI9jaKPUHdmY2DvxqIa5QJowtytlGBi4FMNjCjHfmjgzF9peXn
XrsTzeN58YSiQeQouDyQMyWGhEPUqQ6NaT5BRhQQqMdA3SF+gUm3qN3Lh+Z3o1M5khjSRF3UUCdC
ss8tajhrWazm6JXjzcspw2wmetjBm/b1V1F48i5Q9Mbytq32IFEy8HInqGUEecK6cnU+82E5PQHg
yXMBb11iQTKIafRXd5XuCFrxYMh0v0EWaxhoYc81m7TAWKhc2DbMae8sdnhzYj08R8S4nAzvMZMw
ngh47HibPPP4njuU9/u5yRC0CImQddgfnj/Miq/GlwW6mLHiDZy/Lqs/rKr/dW0u01txfdb/+R86
/ql/ULqhjWecqqIjdxcJPHz+d3LFZ63fbkVF6MTrPq5iZg2UpDR1lfcOuhHKWF8fVlXUjyEav7O5
RnFMV1BlYYeICKwK5ttWXfPLdNpj32NxT/fFRqXdPTv0Jxa120Qb12Sbn1cMij+tzNikBH1PKEQS
aZGlwoYLBAwqSVa+1C20bGyhTTcnOsOJaZKZlJYRHd+Vw87ySwBpBaAICEu6Sc5T47S9f5V0zZz+
mq/NsjvDAGqLwBzUNjmTDb5kjB0c7jTDkO09muaScEYsJd71fWbuGORI9YiqER7niTA5EyxVMp31
wshRaN3+KILGeQdoPJpVHstf7/vssrbGjy8VSPwxvGxOz4m9JNn9Q4PPqGYkmU0oPA64XYZIVIP3
9k1rRC9iO5DT9yNx5e/gvLRo8x7rJqDISIvxZQVpZ18wL2kAfrn/cGUYByRll4jc81AetqvXpPAl
pku6obJ7HKzY9Jm0N8ZYleGnBvH3LmPkfb48NHbZjPedOQLLrcM2JMPWn08NCowaJHoK9oPGIiVy
N9QXPZoZ5rm+Iw15c+bg4uSmegpkBiWUenUqZIjE/nhyim8rvKLZCk4DFsbZY+n5wsKlp6fFfETv
squijQDD4SPnZZgfROVVQjFqoEv8Er/zBkg7UfcRUzY1oe+zxIAAdjZnmhaBP7DShWKaSMTY2L14
i+cDjqfw9KX51Tdan7trxWhe4EY7yFLKd79FXM3gjo5qEJF+lqhqpBLGQXxs5txX9oEYCH1TLZ6L
c8DQMl+jfAyXh5d3ja+jD0Z1DpybAqKNiAGyWmmXt/HbIXyZ3USaI8CsgKyEHpL8CL/3xQ50CWUH
7VCKtgNoONNRxjDmyO0OHUn7NDkHCaUfr/RDH2EobUKKUrebP4fLD8T1y7nmVXBZO1HrF3EtGFlU
2x9qpKyuO6KFx1um+gxPMbYAiphP3GUIS5gxPt8nAoNzYyFHeQWN//EWfgSofWScVSyi66nGKYuk
SRYdkEW6+UKoZnok7zZK6cbPR0dGnrttgvUL60MH6sHXIxvk7G5diqQ9QpZDzKhrLngjlAQBUwm8
N3P+kjLCOuEL0nJsuBNyNJBTsHPK0X31PMiROgT2D0Ej9Br+G2AQ4wBlU+EskWDGHcKU5dV0NoIk
302zsUR6JuIeFlifvDdoumEFSGEBKwRG8qz4Pn4s7gS+X4dz0am7JOuLZ+aFAHyPYoQ74548ewNs
/3EPzU0/fr+S67cRqguG/MKVqiwYsuxoASgLcXR0wSn+wBc4P3kaH5InH48FEOTocEZLVY8x2yXd
SGCbNFE8u4GCIPdQhxO2DvXrxg80I9sZCvVSFpVpm+gTG1VHzoM61T7BSFHPuo/Jm10y9854RpDk
eqf4veWmAKaiDZrgGrxwAQ9QFoAd/Y5Hkyr1GWwnSuMdGojDjEZKx613cY56TNCfO0G/dg/MpxNs
Z8MrGS8/qIHG3TLf3mavWB8hhqet+nom+4hcWsgZziqX9FDfduc/lJCndGMiNCrxEaKR98Wpefau
QLGSCzgBgWJ49txkZT79Eu5dTVDOT2k47kOFIG/8S/6nQgl4co+fG53HHlXgW4tl58OeSCzDjjV+
R6khtoEmLfk3GhGTBcQJzQHoSRcUb4T3KZAb0x+D5ks/3mN8ECGi2yy8hKbMoY0GeVRefep5VLfp
+kNF/dy6sJ6kVcanUSOIU3dNZHigBsXnYYD3OzA3p0C4HhtvPv91Oz1pY/L5M+TWHbGUEo4vSO4S
5m6LxxYx0jW4wAsZ7uspPD7LAfM4HXLHnwvFt3hO5mbAGMZI+bGHNcSV5Uib20zevIbiioq9yGRn
ycilYC+WEcUru5PHhWjm2EpQPxsvvwihtDBdTqfoDMHGcUpxKY2tzJmUFjXmRjKU4vccaP7kPlCC
DE1/H2CoVUoadI9U7dvoyRBWihWgtzJ5WguOY5pdc2aBenwiTLBdppqD5qEctAtPUohyYXr1Gy6K
r51ViO04VM6vVRtopmAo7fEdun10LpN2C6yZcaATwYSYhsy2IpDBYHnsx2XpEYuMynqFTAivywV8
q/EKpBhNehkPCIUMb2xr8mNBzUVMRGZk6R1ZpvL4qIqg3w40X5dnCgmd+ouxcx8lWmuIchwz6L6I
4OjK7bO4xpqpum9G3RI1egFdmT/UN34IINh8rBuILt+x1XFqvxJ9j3D5aqxM6aO6G341WJQqT6hd
uOqY5xrnzcUdMI3FRVw3rE9eCR3aDRFrCg0gOOLQnIMMTEwTBIXD5InMm0QSLpysUSWObjZIAfBG
kq/37Ce60+E8lcLG4zKq43JkbDuQPA77V6TF2UhFDu7raTfvJ8qk3QrFDJaDCKzjU/WLL3TKzfAa
CviXRfOhA5d1jLH7RF4hdM6DAAY5zbb9sN1YEArkadxR+NX4f1UWrOb8QhV/jLgamujm86CqXfMe
Zh+I+4ccsPsdg2aG2rRYSfj+UJxTbfJPI94HzwT30StiDsAWKeaoQsVCKTEEdyISlWEXj9UZpbQS
wBKCwUL316N2y1Rrn8nzJCLFCow1YVxuMcK7BZmrhtK44om0RlQXm5AjPxXCINhZ05cz5wsZD8Gu
QUtFLEMUg3svFKwPB+tCaWsN8fBOByBiJy2Fw8NqMyZsyG0PkBMAcbDnX7l3G0vs8cbuiQHxndor
BpGgYUFVg2rIbxRHTszkBnkGx8lIphVUPT/XGYVoZCBIEfS67wNb+EUsZbfbwv3EkkB7AGNtl0bA
Q73r4MO/O3kAJ+FnIc/G8IXGiFfbAkxxMs8egmNpMSg/0jfAijku2MjNaM8UIYc/0OisFhC4+A00
hB/bhyHJ3BM3b3pz+xUdxANo2EcI93VFu8JKcYWhUp5dAVyko4pyPONIVQQjc48hPnn3uzlyZDSQ
56l4vTp0VPqDXmw95T0xXh3j+hvzgR3sE6SA0Nn4d/ZxNh7sNLDXgwCxd3vk6q50JDnxiZcifqZX
0J5iqYcAP4xkhQhWpvYvGB1FudugsMIxHk8rpxoL8RME/PbpG1szEbopcWsxhM3aGHzxgWKO8Cwo
EeRdySf7IwkzHJDMj/fzIVLg4HFkf6IWRZu2qNqI4UHNZj9ngApjg/jJ5yhPYCqQAo0FI3ObUh0K
SgTRIZ0RQbXxJ6oPgAQkBIC3UKKg3/y4s/+cgX15NUoRoNQQu0HDMyQapNsUCTCYKOgQlLkvTrI+
qL9aISbweuQs/aZK0NkDZmhoTGiRDHBQYUD1uMsM8kLHRcWJAgZC9xIAZu1uSwbuFjzB6nFA9wS4
yvhpThZhRkDfMyuD/dBOGNgKXV2PingwqXDjALI9kzcrk+gwrs7TJxKs92XTI26zD4zJPtC4/BCB
MJNvmLUAPY5PToNYE06OnwA9zprMzpf/PJ7WncnLQ6bGCwLJC4pR7SElKS2gZ1LpHz6g/WcfPPws
lsMrpNEHO1QdsP4opFERDOEwYCBId8Ycg1YNRQUaRPhp5k2hMHz4Ohal9MVjwawtjnPUI4SMhhrM
4C2GBChgwLJlOaq/irgPTmuDJ2U/6b8e2dgev2entAmu0Ssxx+YM0BahJYP7AkEliEMelTKdeGB+
YLRIJJN3BMsPEm+uj7YHxaZ8gV4GL+qgCKqGvfQXMwYD6LIDJJ/GFrneA8oN7uED3bJnIpyzgjx5
r9pv5rg9ZreFEECBtq6gb2q3Ocg7XHmHCw/BUWdeqLP/KNeD8EWGMhluPFvFEcVWqJUzKbAXg1Aq
Qvl7MOu+KuxPIE/PFFhdKrz9z8kYYR24w6bSzxyYGeG+dw/qwWoEgZ4o7uHFviHWHl1hEVULZDFw
6piWYHHQu5ipyuKE9JSbtEiovCSve4SDPpFk9zYrrWn+hYWkc5Z4D5jo4cTC3AWgnr6/buD0mLoU
t06r3T15LKhljZ/zjsQ3GZlowKG5hCSbK+EVVBlIroHFeIy2CLbvQ4ZgU7rXKbpvBOZdgMUEH8Dr
S47hOed1UhxQGeIfVMLLp46DT5k1iKPsWI6F92ifcm3G5VrUUDnL7pGACN4RhZcpKViIhmVPqOnv
sCHwe1fKwmKIoJ1mHq+6Bl38jh4MYBNJIy92EM0z8d1E1ep73dE1tutrjFw/1gNpoiBvcp9xln5Y
n5pbzk/L/bjLuAkQTLAQtInh2ZVjHYU//cCwTrWj9sk2Xc4VEFL2JiBGwEKF80Kw5hfcnkflAm9C
yBX+HEpA+I3Qgnwtg3UJDwltElBw70Opppv81XHRCyBfqmD5mAVFA9BAt+zHbdLzK9nOPnTMAifs
cAj3Ke+Y5U2ZNXr/ogjy7duRkfrjDuHqeoOZymbmfWc8d2cQ2sY3v64xwky0kHMd1QO/XB41M+4M
jneEhDExWkMu0fD94j/EKwLdQIEhzc+4wEQwQHKBRHy7ZHsCWL3j5/J8HmlJeQ3ro1AkPRSHp+Dm
mAspKlGpRYj5x/dIwURMJ7HSv3NK6e+Sbkpo0gCykO0salonmyvK6SE0IK94HyqJRPI5fctgjP99
ZK0va212R/cGVZWn+frtZmDbnKwphkm/IBbJuQSn5Ew1RBIH5INwYRJHuTE5lFmBWGO1QxOxiu4+
97hY29E9MnzlA/an8lE7ju4wbQUqHh7zMeyus9ohDR42WDwPOrkCnF5KLP0Y3zjlfFVIE0XbkWrT
5xAp+wk8ZybTpiEDEzQOptd4H5Wjy8heXaMW2mypPD0TEdM3ggVw5ak1xcaSA/UTRNB4kJ7syc9j
u32ssykH4yOVxydEUiPowcLNwXNS3UUwQv7c1YEXx+scKR4jgiA4kLBSQq6/NCFq5LlGZ5I0U19R
vDulEKQuMW8BBC28H8qOkBRmFLkWsgueCuRfFR7U/BMKj2AWYlbOKRUv7wL6ysVNILbogSfR8sOs
yrjaOGKT205hvzv5r9V+o0MX2qG2FSovoZy9wsEo4wecVSeiIR68WSH6fOO8eQd57q9n7o4CHpoK
oTMnRrGsPfje+JN3XS+v/gNOPXnO+riBxoWpe6zWdN/+Hv1fYIUDzJ3Z8Boj2ksj1U27RNxqofsa
rutj7ZvLlo64CzK2WdpRSLglS8b9JpACufPHBIcQlTX6eD7YJNArt/kNXR0ERY584ipU8FfmolN3
3jeRTx7+tNHQ45IKc6bOvEYktsYXxFNny+MUw9k0B5uYWlTYCNBvseYoO0wwXCl0HFSDw4KDgFrJ
+UG3CDtI00U6jkCBQa2YNQf/iLXpupHWzdcZdzLf/6VtwQOBABcvv+TaIGYhrsBR59WGeSMx0lSW
1eaMEpAQXC4MLYSTx/T5l3W2HrDvnH5OLim6guxAAowid7iHFf3CfQonurCG0Q3h6XN7cofa/Mll
5ELQlq5tRx+xbjmLZhcZOpAU3bke8hgHxYpaNNQfrj4H06BVTXpVyJSlNBNOGWypQs+fLd/H3lNQ
/XKafnWJsmAEQ1wT8nNxv0Z1rLsr/AmQ5bzpbInw1lEmdfAF9Mw4JWdDdYO8eG0Tress9oxLQAxV
/diQVoX3+hBeaqGIvehjNLi8KZ2S4TIalGAtSBqDjx73ss8wRHcyxzzFK62e9E8YOBAoqlE9Y3YV
8lTh/lWEcttcs5A8pNMtrwd2m8MZeTRb0kiIwFHoIBILlBLiHQ6WUllzfsxQ6CNYEZQggTl+Hge0
T/WyXypiK/AG06Z1BydQHuH1175OqTV8/bzCLmRmAEZHRoXx5lU8jc4OHhxFpfc4aLGdMgtUBhcs
QmHrRRLit6BYqc3s2YTtlLcXtDqa+4GLBrPxW87SKoO/bLhV4pahMEisyu0mj+2YEw9cI3MAXTtO
iKsnXIGAPWrECAhUC5ACerAPax8f8t1n7vjwCoYCTnoTgCHaNwMI4wyEp4ZzOg+G8QCTkxYSnHv/
QWlOkwEvGjyGAM4OESA+Tm79QBaWW44Lv0mxNbFTvpCanAfRXXHwJTBmKDBGhrOSMSBTKuLHovvq
vcWRUbrsVgNqL+KTncURcwt+lsGV/aZHrxC8+G1sSpAUOEfG90ADCqopCsBKlldP5dzq4iooEtzV
MBTQ4QztoaBUk+lruCGOT0Et/0sOMXywQwEJUSAaKOzV5FdBlztUGAalRLBnltIYeSR19NBCexM2
QMxw3jTCpEgMLYhOiA0fWaUVSEfyDygQGGpxfPIEslEeiWxuqcfz+ZWAnGcwGBXfeVTH+yys0htP
b471GaYDfISWco+8Y2ZP9mEWVTuD68hopAAN4weae+hI1P2xBbFAN1oiLBxKI4UVeXOrBvXowtzJ
OyW1rom5VDEH8Kh+gEG8wJZmDbbByTtzux/8tWhAQP263LuOzIW8kHf3zW1j4KGnfYX0LiBi6o2R
VsA6h2ps7yKEr+x58Jto/EBQqbDffj0hSixAhD5+Qd9oEKNK8E5WuGghmPdzaXrFVO4OZnfMvMa8
EYUscszrKF8qJC+sEXX1gca6/Baqh85VIIIRgDJXFm7IQiyFscySnfMdwQDeX6Su6lRUs8XmdlDm
6Od+ie6xlGTe4IAmFwfCWuzkd1zzUrAmqxnCZU0xKmBrEiMChgRSAl8+hQalm+oMfGbGL4R9DlWH
RS4GSGPiKRmNSR9qaQGeYQqrAgo1WtkH6wjnOfJRDO66i1LA17cQKghVhM7hLBzvSxVFJklEtH5E
QCL0R8MwFEyZcvhmWX9wvKb7iTQTBNn54+SjZeBWiFfu6RPcBTBqgDMfwo++ODLWi5/z+Fm1I6w5
yOMbqoAdfWwmhI70mFf0Q8WEWnOKChGviuXXm8ZZQ/M72nxLVxieYxP7wJfulBs0Qng+UInyfOFz
QDxId3viQ9SrCENbFBobpDaiiaWrHZbsvREbGUYy1uTEShuHAIdxP1Z82+lDKncEC4ZvxtxXV4oo
XEgdAl0HOb7MgCxFYhMPtjADZamwusKPbxhu8KuI4/Vwm/K4HjJm7FiNtBnAcPzrkN37549HQrfq
Veg/LzRMHLeEga/Ns6tR3oKnoVO/AN8j9qrC70GoxvCsE861hB+KdBXhu/vEmN+4kUAme5Qb4tS2
vXq4SA2UYMC11CDMgiRUROhAGmeMWZcRWmOJTsIeSaPXbt3wNoV2D9mYvyb3gWcrN32MQXmMKoA5
vA6/XY63DFopIzS4dFOyk1sOWvenv9SDydL0f+7jELmZw74K/NF4CeoDcWsLb/PVAYuNqs85noNm
lgNltxwVU5iWJKy983w0hWkCWmfP5YrSpIBpuQeKJd6YzSWoPNoSbEvDufBvy9HPlJ7c/1l2wZXG
4w2/heXYvSV4feJ7aiVZ2lCoE6/vYnmAluLjSxKxWC00AZwbXGIhXUOmziUQV1GKMeLH37egFdVw
7sILPLc0kSGW4EXjWumbY5c4UE6binQBCAvdpwMUBwr+ivOCmczbN1Zhn5yOBoMyGM+U6fMyTLPh
XdA9QjeOAfuiHn+DFlu7fKJDFWic8/T1EBkT6sPtzTGOE2DaczBYtbBPkHJtdAbimnLECOUSAeBT
cAvUV2RbXLimjGwkPBK43t5qroRWrmLUByGPVGH7pEmZ8tmmY/LTU/OLOR3hLRKeRkT5l8ltUiX7
V3JXGWzEMGhMByKIQifIQUhN8g+EZdLo1LrsvCFSj9BsxshIKTnIKwgUOC3Qg6HkHffpPSpxvIkU
I0SAbMFst8IfVCC6d0/DglI5RiYfPn5lirAOGBAfF16NfP4WvMJ8dp8cxVMpcCOeckq35Jrw2A7P
CeOD3J5aDdOz/o0Rqt082HiRWdb0JNpH7Rv06YjdJP763oEyxGDUomJjjeJ26Jeoc2l1kV5RQXpN
DECYnCIsfx5bM84jbS5P6oS0Juj281YbR6vOvX+96Oh3DKukYm29nCCOdM8egFYh7sbdCicAhjHh
EkBrPjsNT4gp8xW7IN1zSSvwcDaUG3uABcmnVTKmpBggEQvrsRlV383s6hExxZ/bj0SnDqYPmskD
Ebe7IkS+MCbjEeKzpe3QQ41J017pXlZQLxhn5pQyHn5SvxaqwGH5pjqxAwZIuNBhQJu6P+XhKcM3
tpsuIv0Nyg6PSDY2qExBB8hLQcTqMceG0aXiIxeXmvMWv+gW7tMazVmKBgPl5QCdH7T3DgF3mNMK
HJ8uWlsbiwxgESqyneiHMlA0QTHtIzMt3BGSIGeGsDzOJgOHhGrCq3KfYi89db69/mQaI19y8o+m
N1MR570uIM0b0EXqrm8jGlCaMP+Lfd8OsdhiNcVmuGKTdrYvdna6j5kV6jye3HP/G9YKvXkX1HBa
iDjIBzecEalEGaJrZnTI+DfdirWV9HG7BGgU8oydX6zI9R5fg8FnFZBUOfkBOEasiynDVUGBoYvf
njA/CMhPdCEiNOGGkrHiellQPsxRdaYZNBLL0kU4HM5xp6fq5GOCEAtwuhzv8YewytX0TJoCu41A
xAUrV9MYkThKC8N1MERtv3fUVQYi+6L1evipvdaC/TbbIZZVHITQKyp9xwYxYnq1QHTBbLHtee0I
GfzmXrMH1RjkzKkUILJjc/tpI2lpm6zOKux+2NshRFssMlawO68rDt2e29GKCh5bCwuzjW7+iRN8
zzlBnx1VMyLj8AM4L0i/NEehMLsExwGTtdLLoWU2pHvcDxdCp0cARSAk5LonAJzvizfkAK794xuP
glDol86DxeIefoUCCajmwtF3gobmfo7XwCwfx0hV6Wya6UKf0pCFnPk8gwiW+RqO0P2G/8NDC105
BRq7Yr7D7UWGWwc4Q+QfoB0+Pled46NFa/qGJBi46xnODXHUqxDhIoapWlQBzvzbzAykLLSwTCSv
wI6Y5uOfx8+xKIDf4yu03wEJ9Qiiqiudz7f7Nb1zzyBGUClMQeXvC7TswtvKUkD80OJoYPGH0D56
QH7b4kaaVR8zbgOHROVL6/3ybTrzAyz/zOSc/OUsC7/QzZI8FMihMCE+IuamyendY/eXky9xBkJt
sYi0GMqBKZMeKwdcHTfaDnrXZVmuBphiNESWzMy4JjU0bMcSayOkh2/nvFrMkPhRf7FQjxdsK22w
6rkV5jf1klfNuPuOHp9X+hU0fj/HYoo2ld0bEbHQTCsPigbWvTs4sAqjfEiQfAwZ7Q0iWEb//SEo
Gx5JnZPW5IT75XzlkhNzBnnMr5kYrEzMw65xDr9Pwgy2lU/xjh8xvCZ9ZE5zChyVx0D0DdrmPMt1
D28pVUp4QskvtnjML8M86uG/yBz09LHhnRHcOBJLitIYjGBjJ4IGeVAmUACYcx0cvMY4/PZLrJ+w
jGiiITp5ap/cWZE5lBlhN+ZcK4JvSijqCMs3p4JNOM2k+LIQVdFiATcQf65uQcMuQUIfr+RvJ5Fb
gzBQLerAfyYQI/9zn2yr6Et464jeeVZFepQVkj+BAVs8uUxU+VEgS5qJMIE2yxtaWlNApIqTTrOV
MpU+QSZZP4JaFy6EG7f2k1c9FqkGaPPtnQS1pIEMoMJ/8HYBFoaVhrc0C+Xw3Xo7enyKeY4/LuUQ
viawfAr2TnKkUR3B2mTOt7jMgwNBFm4zMgK8BuOMddETKO3xkOMqZsWNj/q6CITCmzAEcARu05C4
nytecnuZhzOxGwujNBg5R0EE1Eupff55ocbyZqIkvaQm/xyEdiSpnjmlen6Nj/dokBYaklh4mtGb
cr9YIJW9rgQFg5OSSCCxETHegGUkgCDMOuQbch4wgdb9pFPbc5i+P6/zynBuOdQcvdt472RTYCrA
OozkqUGkB/6CVwq5Cd335FtECA+gHyzOgAgm6ISI8mPB8+AvOId4piwm6jjg9hgb+dJ7PEC5t2BG
rCe4SxppIGf/BP9Fg0wBB1gDddo5mAuB7tKWgIDs65f9fUDJ2IKINbFCt5P7xC9yQeiRy4myqT5q
pLAW6ohNgavaJhcDuIu+pfdeOKybA05HvF38MGTRN4v/YPPmuYU/QQXEXh8XC0STJO1skVCzkgGt
RI5NiMXDlRLWsx3fqZgMcsAp8UhXGom1RxvD+EqkJK3P0UM5gBjCWVPA4a75Vqmp3Blq6Js7u2Ne
IFHK5weZUwZCsEOevbvh6q+gHuuRTLhKfwTupu0wt80ns4lvaUbmIMQT23weokxklLBbUYggfA4b
pDGBzY59i+hPUZInr/HNk9enobgZ/ZfMamWOY1JRh83siNtxG539Ny/kCYUmAmObpG8p7Q+EXAjR
GHEIiBRI5FxoIS0/Om+YzQbFN4plKIB7eAstUKOQWC94DZTWKwJ4AwlwmRF/5IIjWgGrmWXzy5z2
Fw1AXHy+tlqCxI+ohW23paWl78xHqEV7zhaRtDC0UoNovBOa7LtLdey2x5ofgoYLDXRQ+++dMdZC
hfVTAHbgUo3NWbncf3XAM63t7D6xA5CRuLt/c0C72pf1ZSZSshHYjsyGF+4Gv9DfOzQaV58NkL0d
VNXYws4inDNGz8SIFVxW442/ctk46slnzfLJO45HnjG8yK8QDm3eY9HFzrCt0uqzxZYsnufxab2P
7l/GQg0tNn+QfkJNVFATeEyBN/d0p1mqUwmLLJR8jGyBNCBsDpRI9qwcCQULAryRMnk6Ziow+s7l
vDtHdlIQK7C8fVMIOj8IxcbdUGxWpHXE2YmTWpjGCFyr3dIOuJNikhieRcK0JsYGUwHIBZ/7RnMP
Z0DmG0J6lJneZchU0pk2+xUlAKPEPi3qC7H/gC1OcMSmtyHKzfQCLki0MVGav8AcjEpwrStqXixf
1HRKhDuJ/QEMAVeCA/rfWE5yx6MsnA4gusQFUQ4IfTxNAA8bS1Eo3Gvsfo1o+qhQys/SORqHjM5P
X6hfoncuD2bl3Df5TKwZXmNYddQsSOn+mmz7P1fdzpwSS2NCs64p6Mz/pbrdQgP+D+nff/z+v6vb
mTSvMfiBZPG/DZT/Td0upigR4y2GLgyIkhUq5d/U7WIiim4PmDIvq4ZJHuvv1O2GGPvH69SYU6H/
W6NRSDZHCv0PoaC/vXT1z6Gg77y/M3XyGmWnDL3UnqCXnoE9pMUnJ2VUa5SPDTTJW1MnvdHeduXg
NFIkwiXO4MiP/dN/XyhfKs3ka3ETDq7K8v6oZkwq/bi1O1tmZq0KgChX97TT92bQDLQJEx08+U72
gLG27nVsFe1i8MRHlX8UagZM0LdDuQK/y0zU7NZVJ9IBG/4rqw+MCybr4/GtnV6pmrFBAmt1mb59
nTiiahq3bm4+tK/GyEVAMr7R093rJTxLFrJWMvqrO3bhwRuFo1SPjJMJ0nxuok4qJ6pdYgzRjOPj
1IW9RcCQzKkwkPGDyYZE4BCqRzln6kBzdkujS/IXbWNeh31zZU4FpECObaZuPi7lqIV9ViDuHpdF
ff60e+QwDPHTO+p8fN1kkZ90O6oHSnpR1qd+ZkK5vg22n9u8V+7Dmmhxaca8GU/rm8ig93s8gN9O
TXDPRtdH69sZyitG9PX7sZgshz8hfrYTU0KAU/IaOWxup84tEB2VyOHe8LWPclFr2NYbQrv3kHRZ
v3v2FeGm7Y3ToW+fgXqmvRsYoVlW2vH5MouoJxOSUazo1TG3KagzGX2cV4iBa8U1tSwu9LFMa1oN
KD0MchZyNPDoCXIZTeDpcDKQT3QtIYt4XzUir06kmZqTO8X4E956oJNSrc1fqhZc5ZzZiKAHqJqf
HCgdUtDmLFI+YZIU/GE34rjK9uyfbcNwy5fUuZpKMWtQShTPBkPpySY88Rx0xgAHrPmuvPOpKfzX
tVf+Rw97YqzMQFV0hg+LkcVkAf+rHc0ymcv0px3tz9//9x1NjEMm+1pjtJz9y5Xz245m/kXVB8aA
TxgKU0sNtq2/72hYeRigzARAxtoMxMy433Y0/S8MiLdlC8sGo6n0f2uagfWP1o8/vvE/pXOr15P9
KiqbwZH6K1E0tDLFQCBaBjIVU5VRujYU2oOW0B3jERWttekVZBnXCpPG4wpY12dIoe/MBJdf70gy
T6NCyyPz/j4wu87TL2DWmkaZrquf7xIJ4wUZrdG6KlF31dv09j0xefburmHS1ErFfdykUV/WO7uM
mC5Nb969N01d+8+nOWkGe5XJTxzsDHIaa9YzMAwoMWJX8trypfzm9Tc0fDodSpkB0JQWc1kg5VsL
6BynpUJeXGO4pHlTbN0tknbYf286XWivAX+r2CNM2pczJfIJN7r1TF7Ps+3khrG5a8qP+WhXDyjC
SwNsMzjjoH0nkn4FLbg30eMyiNUzmtpbZyMf0m2/KM7MQ27BdPavidV8t6himWq8y+1qXBnS9tVA
kpLOYRKjY5m0dya2wA7SHq2adCZZjmKvts/R21aRWbcWdPBdPtha9iYS3AJLtYrPQUNDJN/kiXnt
X14B+HfHK5UPSDvTSYPi+r3eO0vLAs3K4NtkMx9b7wtp62a5OO3tT3lQwPHXkuLuS0JWyiaomeVn
5Htsr833/an4l4qaW98/rKMtDzCEyEa100x40tsNK+LzTHgAhmZd0kjQzGUg1gylRt3D/L+xqzKq
zJcK66sr3mllk97dGOjqpXBg93PtCrelcdoz2OgNkHvrHLV5razzOXjKoBgDU46qou8Co65hHi83
sswMlQYZDvB60+bq9ZZczjawh9rOi/eD0UIcXO+qtd3HAOt0d6EXNiFx720VcJ0Osr7v3fPVWLQ9
7bxKCNDpEl8VZfNgQ8+Np2uq5HVq7IrVqVw+Sv2DMSSo/q+X5a/N4n9qpadaimZTXKky877+H5Ue
cyz/YV/88/f/fV+knGN6lmwrts1j84cheOZfBoz+0jRmxTMn7/ebImM+qP2YWD/QGeX1u4mY+l+Y
l8eUF9NSxdS8f29bVIx/Uub9/nUbfzIxPt76mVemXyJZss5Y9PeF9cFkODJQH9j8i5OdnmUmtLwb
71RhZ1JJ2yIA9HklezA/T3p6t+vp86w+MSiTBDBQkXSXCOnVFkqOAbv9A/XTU3NP3WMky8gHLVSi
sjVqmCD5qgYT5QZOfCvGuvQOjUwOzYc0a3Iysu+wFzURiyDZDyN3T0/JlRhZbmRIlGytj/dKM2wH
t7hQtMMrT7vaGrMXLtobdemDkmaw63XiI57M/MoZ5Wc24VOXvX0xO8kPRIaG33bnUJFB6tqHayLP
f+mK0xTJQ8ePtjdxxaEeM5Ds2ozBGyjzpte8s6kyIquN1Sfr6zZrC0IPH0QqPnpP+7/cncdy5Eja
Zd9l1o0ySHdgMZvQgiqoyQ2MEhpwODSe/j9R3TWZld3Tv9W2lpk0ZpIRAfdP3HtucOcxoW7Cp7FJ
Nx0CjnM1EzC3R/WVujh/nE/tcpyAW2SOh60/YTElu3TZS4Y1Hr9pmF1ZTFNCmx+5DU720G0syXaj
gFIzkbe2cApREzpVsMafcMdlMv707AEEhh2zW7acR4cijewW40Gk4NRm/wAa5cqK8H0PCSvkLrT2
ZWhsHdXupj4plqkZJ7tUZ8FuSvqb2vqabazvrjeRG52+O8K4zxQbcJkNa0u1S8703AGNOpX3XElW
gS2c2ICFKoa31sGUSaVa95e59G7qCnF0Hx29ho4eIf75cEPvFZQ3gwsdqcTtnzwqGVKJzvyDGpJw
zTymTg5JPG0d/66MgoUyEVZz7Pduw76IobqsF73YlK5JlftQm2JdSrwNA6Loihm4fS9ktPC77kqy
iwuMZhWHErTNsMyqa5mXDIydNaG1i9xMllnMVi8V67G8C71iFYpiUYbIotL6wjEYzRu3kzWzJI2I
i4sLx4DO+pnqy5x7uRn7e9sjgMDg/I2u7WbctZmzdSyDYa2d7OueNLoguopN/L+y3mm/WWeIdB07
vJMRi7ap2ygNRK5qd3aMpUeLS+yqDKz8+cuP9E3dmQ9WS0pe7ctmMZOWuilGw13qQB1EPj7VMVr4
sVyJBL6cqp4LnWwjROBR+uGJYZW0RLAq3ezdlrSxUDCWn2W080p0aI687EuGilO1UX4EhRp7hNVT
mEt9l7fZk/D1dRU371ZTPZUDEl1nSlfUZ5u0c3dOxuBaq2PqD6g+tdOsp64wj0MCCuxvfW94/zSw
C2K8nP/l3vC9c136Sz396/f/cW9wOQjL9Mjf+mdhTNE8fDXt//0/hqSeNm3b4RZyHfr986n+o552
/3/5YN5vFvGgAeGRni1+Hx78gQX4E5Mg+qr+9eef3dSORbLZrxOCn3907xcztWUaflFJRWyIyZS/
e66B/eSeOlqt+WnP9lWJYpFC6FFX9oWn4XOU/W09J0ddMt2MQfVgSQ1KRNM0wB48an9AU9WqZe8w
LQvcc58O9wNdJus9S97OscYwE++8COS8Q3tPLtPEvHYEvFdiSlHAvoP0JKydFflbBeSs4My2Y+86
1dRdfdKdhgI/nt0MV6kETa7E1RhQjEo5XPp9CdmnBChtDVduD7fMrrehQFjYjvZpsN1dY7U7M4hP
TGZOne8tElkcLPvT9xNgHEhFI/WYlZNaWqN6jwMjv1c+nXI3ArDHDBLyZBq9W63bUjliaXb2bcrh
7vYtMqv+Oc0MpFzZi+SgaDsT3Tl5BXqMj1FBHmaIZzeZGopVav4XL1Luq5eb4WMzoxSQ+nMUYKbP
MHCjfswi59MfrFXVpK8krH9OysNV6jX5epiGJ7uuSQloAdCriMcXwlV5nIv3aQSuPcTgI93ksnEJ
iyiseOHYxSYcjVPtzVBFS4TZzQS/cbwi0vepq8StWye7LnHfi8C6rif5MJTVexv5LI91di1jS1HX
A96zY1YwBn9SQl2ruXy0UhA3Ix+IvrhN6QJEVl+5OeXG6O3tyNsNPrbt8VFMHgOIpr9L6u6qVPl9
l0aIxnrYTWH+kNkYbWpv3wqGnA5brgzBSkPvtmha4yx49Fi8GHiH8tb8zjr3KvBZJsYWeK/JRufT
fiQsO4LQ3onEWY1DsRfcgE1bHsYYyr54cBJ9OXuWuWxj/W6E+V2eBxeONbLj6jDsqI+kvxMhVAcM
22PPfHyA6ZIjnx+Nhzpuv4JOkL1bbHqzSPdWIt6NMn8Uwj86mhK/xilVdFs9OQ+G6TzaBdZNwhhL
GUJXqJm/jw6fQ7gPZjXspFd+qIjpcZ2+1QpkjDGC3jWyq6Tro4XhJ3dZkeKGLhVhQrzQbQ/PpwnW
2i8uHae6DTLBBM9aRQWaZEqtV1/TJ3az+RmVwbF1Pk3Fni1u7yk51/Wgr6kBLsyWBtT0EaBH08G1
ENHjCek0Bj8PrEUKvrqMbiMdnkaIhF740UYQMUFzpto9OF14aAWyzUwTomT398L8GKp2aaP1MIZq
1XU3mc0WNsOFkswXXhFcFLF5Z6DdL1t0PQYXH5VBbszXbc0ic3SvTFMviyq/VeFtZl43XPmtD6mz
qVFo1saur2wecbUapXU5+8Z7SNbx6E90yDd9UL5VYbxu588w1dvIz09Nk1xVfngZtNSrdlp8Dy5O
XhfgODG3rXsorOLGmX0cS3YGfNmvn7J6XI05iiEZICoJsD1GyFvoJpcDsPa/+/3HzWcFzNmkTafy
X+ZJPkyO/3T//en7/7j/xG+BYzsmU3LbsX/P+v7p/rP4+99HWEzQfx8a/bj/HE8yMhGS7/PP/dH/
m5Bz/wlhMT8XHgMnhl9/aaLknu+3Xybk3H8/fnTu559hIkVetHFkFfkunPFP9hJPp9DBfdgPzZZn
JLv1BvNJZFjWtCie6nIuVsGMZ9DxbGaqwNoDPCElNrmYZCE1bO1071LOR5KDLexPdU5wRRnqR5li
E23yy05EF8qf4UQU/WVSocU2k2GdEDrmT+JBR8Z1N5qLPgvKvRr6F13ItSvR5PDQQ3+plmU7bg0T
eVGT3VeWkR4dgbSw0mIRq3qZJ+q1t5xVqPObyqHUlCVWOR0WTGadivaDetPD9Vi4Hk5i0+I+QxQN
spQcU7S2TH3uTa6+9HwHhnbx2J0l51yOqvycarwbXJmsNE4WV2jLVTpypaZ+bp/Inr7UXLYOl24h
6Ve4hOX5NhZcy8P5fg65qPs4vAzH7qo/3+AdV3lyvtMtLvdiJgQOCxclzzbpdgElQJdE2y5Dttpd
zGf/kpttJoloxkUPFUW73qsevP62paxoJxTzlBmKYInZQVPDBMbMxoVLOdIMas2OYVGSAaEoV3oG
hVMUH1PKGEE544zmxRB2y0REm6JhwE7JY1L6jBkACpsoyfQ7H/myqbk8EZAanBVtZmy6zNhrq/rM
RMWQvsS+EBmrJolzVqbt1yDmYxD6T5nI/95Tas82XWE6rmX6rvW/TakFT/mvVfUv3//jVKH0dQLf
sdjnBcL3f1TVHDj8WbA+M/91PvxUVTPAIQndYXJuBYyIfj5VGN+Q086pw5cD3/0rp4rt8v//26ny
049+Pr9+PlW8UamgGYn9TBLGyTVNq7IANkxZeq3TswcnbzZ2Dqild1ZGjMtrhDwwhoepmPZ00u9a
GRxGE7vkGFiJQWSgHtee6q8aptI6Qo9ZmMW2nxBgORa6EPPWjRvArUGG7FbezHV62drY8Gd8Bma0
TS1zGw3mZcg4QotyybRxXRtvOv3Mpf8qIudReXdmilCKJ6xlqefG5d4vYAt5YtwZbnCI0KCFHGHK
7p7Drl+1Qt51PcE7GrJLFjMIcpwM0B3RkfEYYmLUGDqcADwUZwa9qQOpwMsINVEIT/LsoqqnmzHB
ZBRr4sVEj74wsLYeyn6/Kq49Jr6mBnDNU23U0JRMFe4MExu6judlWKOfIPYpr619o18Mfzo00t8N
XnGquuimUqzYRUkYWL8pVfEQAnUM8vPs2sr57QZxiLyOwqNJGIo340c/elfdZBz6aHhpjPFTRtH1
jBW1e1QOPggr3hUhvF3AS5OTY3Hot30rl5H+9inKNYs4N/PfjfGrsMydZcNpSuZr2ux1rsx3HXYP
oV9+OaM6D6z6XRrbu5aZVtMy1ncya0PNepwjs1l6IepW6e7dGfF9k5IVKAANuKepV2ilLe+1cMuN
P5SXbYsLVgGwzMBweim+0oL84rF2l0Prb92CkjGQqbVsJQ76GBVSYBORFGZftm8gPxzPwVB+jm5i
8rOlN0oQOO2wCZ5F1ewaG2G8VWTuJu/9nRjFlzUTa5UF14WJhtdr1q7RsKkbe/I5wsA4ibEO8FBp
f2H506vMm2fDwzpoGYeQbWBu6atxRvs9aDZHCztssCr3zdbWZFGlKLsGIjBMQx6zMbuwawuIjGzt
aO2NpnyNGlFCXaseszbZzG7Tox0aO/9amJk4JoV98rzwS2gYwJHQGBgCMuX9FtXOIHdDZr0rxSaR
TfCW7nxTyOlTFPU1e9xkkLRjMUd16Qe7IKnhCPMjOuGwFn4m18IsnO/JTy+zUXiERJdMmhyPeR1N
TprZ+9YAG+aqp6IRR8Oa1kZxKFPk/jyQea8uvcRpNolk+tgNRNAlBdGV3C6LsO+uXIkjPr2ZUte/
/ntXm1JwaNqSSpLl4H+tNqV/3ib+ei/88v0/7gVUFW4Q+FIyqf/1XqCmZHxPFrr4ZU6PJuRf1eTv
X/hDjOH9ZlsUmeRQu//ceP6VS4FH/T9cCj/93L8vN3/i1k3hTJk3ttnO85zkXku37Dd6TvxuEw0K
Yqhj4yJVekDraTXLyIMGk1ffbWuBACqMZ6uCOJUpINeWSYukSTsd0mmdivTS70AtWS5pUOHbbMzm
m9Nm9Zfr9WInpjQud1LPJum3s/jI50A/FZ3qNowqUFdysMQpwore4yFTsPW9ST4OPsKqBieln9yb
InnMW8Lb8wq8QOMuo/4w2By1iADqQW5Fa6wMS17pkSnybGwHQxxaBdYYt4gXjfuRVg37h/tR5aYg
gM2+Fij/JpU9mn754rrpXWU0xyaPH5oIBVtovzZ1NS3Mhu2/9uLTeE6u0xUTpcS/mrIPu8uBKmvc
CBIyjy6/41m9qci8mgOMXyrAvpqv4vLLrN3rsTfvohwjbQIDddpQlr2kKumXjpu+qbwg9oJGnk1n
70D3ytwXv842o2VcuDYhATreTqb7XEAFWthG+TDO5Gyxv2WdGnYL4ZDa3YSEhVpMcLOJ2YZ7N6RK
rQzDiplVTyMiUfK9IlOyYqSCLdkLwPtcZEml36xpFtPyb30G8CiwkhS+CPzf2Z//peNEkMDc8pcz
4Nfv/+MMQHBwHuIG0CEt1Aoep8cfE1fxm4mmAcEWeiznz6s6EKWBH0iq1X9+5ccZwDRHOrTGPgs7
1Fx/5QzwJP/5r4Xhn37u89d/OgNQGOhGGXOyK2vBJymc3Ld4dk5tIgkXaDxN4mYbey95nx9yad8Z
XtYhNcAHqp3sTCbpEVkjtxyFsfBLR92kPiqeqem+asFpsEg81LzWlCVHRo0L0yq+kwJ+TYgo2in1
JhMue3WGY3MNThLOVBuDxcQsZiAuLlEHI/N2M72RTbir2Ez0BQRhMJBD9j6E/UUXJdWiiAneSMKN
6dkXEdLckQg3Yc1c7hDsUDKKcd/bOHombzdRztUolBwbJqS3j+PvmVhHH2k8HntWdYfZMraBC6gd
cFfFPC2MjccqsF4VHZn0P0w9nNi2b8uZgtPT3OZztpIlg8HRplEvbPuiRPZ8LuS6J9s42am59CVm
a5/kxeE4uqR6+BZnDogA8yLqgSQkyUoQZdpkN5XFXq+6zzI8nMRje4a9iuR7C6lL98cpf5pT0g+t
5cxWqULvMcf2ag7RVqe88vXn3F0quDkROmWOo7k7u1xws5NU1VbgOMpxFzqfavj08nYttbVIBiww
mXcRqnd9bn7Hexp4LCbHtMECEdyJ/lTyBkzFTQKuPujvMk8uZgTW+XCX8a/WZO4iq2JPA84Q1oRD
bmoEfCHFsKcYOwcR47B4NTUUM2Z9dAubbGKw30l0csYSuGcxQCLxabHNODwL527MPLpJAtzphv6Q
VXAsIlRxaUlkCHq9xt5Rz6F5aZf9kOxnAivjqFlK89UKn6tSbhjwXQbANzimbwaCa3v/3CNftD3u
TN+nOwEAMuBGdyj7g/Uwu0unFKs0L44lqzTTdl7tViFZduB8BlDYWvkkivlFtsFGkllZNZRPDHht
O4eR1LTbwg9udGwdy4lhieGuqqlcKZEfvKl9EwG+qihQRx1Xm7p1t7miQu7KlSG9fWa6W7fH11F8
NYE+zZ3HKpsolXE+RCrfO/X8EXnEUJX43cvXVLfo4bg/IghY6hSO09Ll3bM7rJeIhabOPATxfVs4
q6Lq1qGJycq5SfPhqjbh43TYA+WjUqCE/erS47WwEQ5VNVYLFqc0SMs0usjc8FgP+daKLUaPL1OI
jXFwr40WOThi3cGSx7ayT+0Ei9UdLusgB8GSf7QdfC13WsU+41Lj3bfAL3XOym+Jp7TFUsaEG/rh
guL8aQjbnY/UpHbQuiToqk2wNM2NO4f7FKbamEMrr8PdWCTAasF6ThgKo2kZTpd5glKHTD22qF3S
7OwK/XXeb6oMFSWKwoalNKMukVMWV5g5uKbbAMzXBIJJEvTaITHlOGrOMiRUkh1aA5eOcwhhhaTN
wQ9t9E+Er5RY3k2kABUyJ11fdAVxTkCePH4NnxVvE2zyERuMzYeGZrUgxxwxD/XzQg0nZe/TmmQa
odZTv7NRSyY5xUkHOJFWTNrq0CnzNk+Nq6Sy14mj8Dd8z+wqKuGAz2WVIWfkThAGa/nRVwzARfSU
Wng5xdXQRI99weAtRAXZpQelSShNOFNyTCYp8ZqpJBOaKKAc/TXT7VCRxpc8W012zLW/7urbrgqe
w5hYsSDYIE9ZJuFDXkPnku4Lvc4y4xWy2ILXiCOqDuRjd9KxcZl51jLxo2MSTUDPL2jjln2DyQ2W
Sp0jk5c0FOpjimF/xvVqmIidMOt9w14FK4Z1Rg3U7MkCZ1sVcHUV07wU47bE1pT5EJtgWUfTbhbJ
Ou3IM7XUvgQ/PCWfvsstU9c76bzOyN9CJTd1kq6DtkDv5CxGWnsXEpRR3aezvT43WaELD5qPnQ0p
IQEpMEfkFJrN3q4H9AzUhrLYBSNSNI+E4Ir8L+LCO7tn0DEH93WC/b7HuFQXe8dldVGa67I+TgVQ
28wFU+a5uFXrsVs5bp2tjYks7koFV+EAE8f3xlc5mafeTN49+AS8e5Zp3eZWsXY79GgJ6ynfXOZA
ozIqU40oYp6cHc3cTRe1yVLxyM2JjTXeeAsK5Gn+Zd0lb44F0Sgtx1OXA2cEtxRSpXVQDPVcXNel
uWSfwAtwV7fZ0XSnC24NVCPT1hLThrXImvdmJYd2Zxj+W2GQFRgmV/ZZQdjifR6bbWcD2yxTojHx
lebZaVD1XlfB1giIrHNRFbJ3H/h58wiyAs+LKT/y+q0NFe44FDqWvwpCmGIMBC7qRkPQMa/yurkM
NdGJhdrLGnzAiKQZEdwsXlQKiaaP18JmzQSi2R7KgzdQn9YoR2bNENh+7uBWT7plQ4SmGG3eRiMV
yXO9ZUSxCtHJhQMfN57F1uTfdJNdPQWrMCLsouuPXp1vJGofVQ68MuTaCPY6Kd6b/iw9E8yinMkI
/t6bFCaIaDCEZPxom/99kyJ/bzd/rWt/+f4/6lrxG4s715MuyrGAMpVNxo+6VqDfppR2zbOfwPqT
kgC1QiAobH1bWL9/6Udpex6fBiYaYupaZpR/QUiA+ODfK9vz7x3Ynu15Hsq2P1e22jM04qkMWzoz
wY2Vpg0nh1ex3XZase7HGsB9edA1Ek7LuWq9ixpodSmQTwKh8TetoLaiIfVBsrWpvc1gEaCPKsPr
OL9PbMDfZnSY3ORg9m+5GlZyhCjWPpTOKmDONQXfUfPYBmrjjmJfVECGB4zyYbmufdh4LhatMzmn
Ho6TOSway1oNGQ7bFuE+nXcUkPwaoM3K8X4WT34N7Cgn3IStv20ubSScvSbaxwwWobgv4gBUKbt0
Kz/4Fu6qLt13Sq+lIuWFyIpq+k6bc9hJ/KGnu2a4NZR+892jreqbDixWNewZxS6m8q4q5o2ZM/kc
kq9WYnkmurd2cIfN0OiddJ/FxNG3u6D9nnomYyYzrrahMFS7spy3HuWg6FEQN482rWbDwe1GL4WG
XNGbG2EB0TTg8lpqXQC0ziKSSfvosggf1UT6axDvTffU21CJ+vGW8eKi9kH7CY6EcURUXW9Mau0Z
e8Cg4aVq7H15cMhmdTtn8GfsG880dy5LYFEbp3gGsNRat4EHvmjk1g6aXa+izcAitjTffGS7LTSZ
orxh87PI+2JZwChOdbHqJrFkNLEMe4MZIeVAnx45vPYG3DwvhY3Hu1wqBNANPBAgPDwfSNW2RjXe
pqnGfct6vPcuXajqUV4wFOE3hUFnZnjwykXdfkRoG5uSuiis9n4doxTGp1HhlxwT/F50K63gnQLu
bhkrr5m2PV35uZycom4TM/DL+3LrdwFYJYhMk7tPo+zCQamsKAvIjaPbRKENfkPpQ2KgchwZFBPi
YHO/Q/CNCwRsIyRNzehQe0sr6cklJ7MkntdWPp90Fx4TO7zVw7yfp+SpZf7Ca7+cGTZnoXGX6BjR
XrioS0g6MSUEcsR8QDhgLRhu7kKXVw15wZBCXAqqvd2Xq6IA6+DuVaUuR4eeyxnRNDwnADC8ptpX
RXkwUue5zcpjP/DzIhQvEOBk9yz0t9OcrjoEe+0w8UShAUcIEwF1NFAcFxe9QSanE15Hs2BYiqqn
hEk39Cv//HJZhO7kQI6FuGPJvp1QmE1q3WIpUbG/rKEpzQIz+PRZDsegi7YyzDdVTMcIZdr0qTuc
ZJWhch+RfnQNYaUNouwIKTid4Vn7KPKPmBpVMev3S+jGXUKVPPNQFbuYij8xcn5O+z4KYRXXYjeQ
1mNRegU83Ol+4tPUN+QB9DW3lL7PpmBBJMk20+WF4IdQnYmkwqrdDHzIEH30rVWt+jIXVzIweDlE
wO1XV9JbSnsoTHaQpE+QQD/HyFsJX85oN31/WdbxU1zCQaqqoxd8pOxjyw7Dihks64b5j/Ndx9gL
J1AnSYXpgJnRxIe0qjYWCsUhLDcJV+mY62+jD+lSsvu5BvLanwIUh3TbShyK+NGsgqXHo+I587LI
eMPjLRofFrjfwr5wmu+s2frQiRPnzqUoy2LillJzLb1tjeYUP9NiJiuWLbGxmmfzRTrzRuH9NUpr
XbHnUSHpbwAWjFGiw6HsCsnzIInSuh9ZhngK7nb11M5sQkMEqfnRte/s4T13W8Qjb6plq9DBiyIZ
USAK6UHGieuC3F9BG3eWGesAtAXzhunNQzRpk9DLmvoqhWaSJcsp+EiSjfI+BA3EhEKjxVBVB5dy
XGlCWPoUeXLOqa0B4lHoDjy2XvIkh68Ecz2/oFlBjDcfzuvgIXx1AtCNPGYSdhBnEKx0GxmXcsqN
QOs/8g8hQFrM/mvfXFh66+TYu0Os15xhMnmOssuxJe5uKJZGwpAVcZgnvY2mZhqYBIT64SwDDasH
Eb6G4ZtLFan14xQ/OKiQY3deZCambugTnASYaRaNvY+C65HYEDt5DdL7zkdnTMjTJC+1uLeH8567
3VrRi8UREMwU3sRIheJRI3Quad0jOiDNPqPCAK/Ky0bna8vNuU2Y+Tjmbja3fn6fdqhrcAQEziaa
UpZxy5YPmPRxxQ4Wzy7shor+L2Eh4dEH+BuWcWbLyUAvo3qgEzzJTdGSTMrDOURr2abrrDho+70D
Oc1VbOUvZUe0xPjKVnaFLBdZ33YiDgIH7JCh9MUjrNgthuJywIc6esQ4nWcmZMsEFLte3G/yCvG0
Xa+rYktESlu3m87Fi6ZeptbeBkh3e42MN4dvhXmlZGfKKo3smfEYeqDwXEYF/gMyNY6TCW9LcPRM
OH+FgEk3LzOkDcqo16NH4jYk6wipGNmj6Zvu6lXOMCpsbnVgbM4XQdMtHN5MZ8hXA++KK05GvtMz
SBIfShxmkLpfoiDOyNbyv1rFpxh5YHpIsUNG0kA7j9A8fc5DVHaMoArvMaosAIdEXoxPsr1Juosi
wSgI/6eBI8/KV9cMDBjZmDh3bIcY9BQYLDG04bfBDWsHp9is1oP9bAi65Q7hJBhG5dyL4m3IHlX/
MPNazInc5SRmjyUKrOom0vMpCKaNlwU3RRVcRWo8lBFSzvDLQueQpdWTR5xmE985ZHR6Qi162S3H
Md/53lcbokDuIEG0b4wcyvZbNHLlNiSVeMSc0HGl9WNRvIj+TKIXt3VDtn1UbFu6kC7aJSwbrJ6c
Pn0s5bOGn+/E54vfuNfFsBXJSyo23RhAaKl9Hlftrs1a3NkFssJoPCYtr54AatB4CyOM+7UvygcF
b1Kgvy6890pyZQ9hc+3NwMslIWLlvB+8/gZN9riIuytfAqoYSC/scRxOi0a9OEz3HIkPtL9vpbfI
czbH+B1yC2b1bCy6ur4UtsPK5FQLyIsUPtUMXIQ70IIK56phXVfxheiiD2NOgf32GtiL8Dac+mRV
xFdB7912UbpL+27t8fHM1HzLS7NTOTBIspGisf5KgpbZVi5OdeVtY2WQVJqJuwQDuD+ll8UAG1oy
kCoPWfhu9N5zLjFooG2PxGc/07eGMze/Xk8I79HvXWHoWJgDKQqZc2tBNynbCxaUTGiK8sKCvTL7
15G2GKOcSgYTU8CJFoEhGDhNzXbB0Abx56PBjl1T17ZttG0aXL0mDrRAESfh3yfEOg212qqE8Dkf
XJ9ZP6gIUKCNCEZyIbQ1B0p+nVTdZTwgRPLTa0tXTyYbqUl4V8Lv13Gf3FbjWaYH7dm+Fe3W0USP
lP5xHKFEG+OxQ4I+EXyYcUA42j91PRdeR4dtd2sT911NKaVta9sxm436Uw/qIMgo+6ihp+hVjBdT
tZ3bswE1XFcVM5CC/6Mx13P0UVnTNog04XsCR90eHw4BTrsMt3Ffeptkzg5+KzZzjq4Y7D1Q1nYU
fAl7R7Vmi7gaCYJz/UXf42/xCM1J4QJF5nZEMM9b30cvpQvjVSYHo+Vjg0Ek6++T7DZiaqm6V0Qc
cCZwbTD17uuLKLzsOVVYpnPkMK+SJJaYF7Z939v+ymHiMoPnHSaSjWsccCyhAJx12T5S8DJCkDGM
4/JULbPsu+Ltk9xHdtM/Wc57pNIHdzpVJmHtA5plh6jk6cGxLvpMruQsDobu1k3d88mVL30JgK/K
LkwRfRfDyGOWXHXlaymeq67rLpo0vq3sPNkZgcstZesUpW9V+c4idYaHUs4kYp1NEY6tzYt/qDqY
ptZlZcn0jbkQNYMFDAKd7D906MzdaPU4H7uv3AH9yrSoT0+1pJxkTOYX66Qft/+oxwj1XUpal6gA
zTFMnZmFVkBt+0Iv/mEPymBJxJdHopxLbDRnwWYXJH/vGQKGMWYDtOW002fJ/n/bjdHX/9tu7Nfv
/zFDsM7rL9wGCKGwq/1JN+Wg/WRQ8B/240wIEFrybTh8pf9n2ZR0Mfc6zOak71l/aTuGKvQ/zBB+
/s1/2Y4JGmcZVQP0HBu9kyDSxyBFvMH+X5GkoUldKZxkY9kKXlvkRYS3UcnPuYRKM4OjDlDYl8yp
00waJKJ4zmsy4qp333LDxVWfokbSjp+vCyvYz23x2KK6shMytHBiJt2ic5hfNeFwCmsbD1Kymmim
Ve2BZRUbDwMT4phlYTDkxohkewBY2BnFhfkSqvnTUPKUh/WVPenNOD97DjuGYesl7evQfFQt8b4o
TRdJCuG97Q5zHWzi6CpVYNbPafRdt8O7v2jDcuuhnjIZWKBiyBYVpflIJWi3D238XcTOCsvOJrKJ
FCrvz0VZ3kBvitkFTPAaGhxt0TcifEbHw0XpePeUfcrKNz6vTK7jJ99KT0OGiTm0xp0pM/M4pwFR
M2dVUW0F66KxYVO1xSmQXn0j+hzYuf0ddzhto3Ybkbq3GgzrXo7EdoRNTzFQvQ8JmsdmfpTOJfvY
A2yAdRCDxq3995Ibr4pumvGuRm+zyG0wYnN/cuBumwEbQIgnI1tDa0QQTtRumF73gXoNmO6WDXU+
C8JcsHSa4Y05THJSJhw5Cp6bFB2sn497mT5nBlkIJWVzj80hdC9DtPI+r5d4axv3znKrT1GmV4Ee
NjlQhYaafQzTVT2PcL8ZdcKQiCF9B4A0e9yDyBZyXa0K/FYzZY+U5NYzWBYpDDARYdwC88zKLyfx
1GCYXQz+Xdw6z1Gkn10g+Hbq4hWprxOhdspunjWLmYbRRK2wkfv2xhwmIv3aTSXSbYL2tszdxeR2
677lTXDPU16WOGZwW7bRsQ1ehdkt7HK4SsRT0kByyfUuCoKTJogj6Kr7BIWdpuUsB7mf2kcZD9gD
hlPcGxfzxByB3tDN/4e7M9ltXc2y9LvUuBhg3wxqwlZU31q2J4RbipQo9u3T18cbmRW3bgQCiGki
Awmc4+tjWSL577322utrN82NrXh9L+nfIjKXpb0gkBBB4tXWyxiDuq1xLMiVo1vrUj5kbR5Ewsjq
Nx0I4Zh99qFL2kZJWfTshOCBSpLrlp1qHwobd31MEUIiVhVL+0eyKxuAfYhiCqcRfaZqtUjkyCfK
frQIm1Pk5uv5mM6WElfnrMUo15nponoWx3ubRac2xW5IxwDVb+C9uPfs/RDfQeJSn4zszcXeLbmq
hEEnZEMqUcIauniUxk0f+S3ZnFYUJPnxCbRIOwnU6RhTqoXQAA437mEdDV5cyOuUNRMtui96nTlQ
HLGpJyxGoTorKrGrBDz3GWOOVAuqtF+pXKaUXqa5vOWyyZxcJ2TjKZsFJyW1j1Egfk2G9TkUObKB
OBrjgiVH2fsf7elg11nmWOHQwrn/7/2+RPEgIf9F+/7r9//j3OLfVRR8vcbfd6z/pHxLlqLzl4aK
ZDNbxf60Q4AMz/egcc9nGqL4P5RvWVMQTPkaS/3zMfgfSN/zy/gX59aff/O/aN/jra7S6DGmi7i/
pLKLYYnMx6Xq7Lo9LggioPwhZOHpOz4+iSxd02GXNpmO5M93u3o8Uwc27zpwcVYyHzsRkz8kkxOp
CtVp3DQSqzG21bGr4mCJBQY3kdVSeXrhj5SMINYcrdsW/S1UZR8mFwlqLb2ZX34YdvxLJpQXHztX
WFjn5k0l9pvdBWRvzpZbANs7W+kX9UBPb51y7/fmaXwvzJP6o4dMAk95BfVoJ9GicLS6z0tbO7eN
9K3sIRUIZ3lLvs2aRv9xaX5uZNd0G2aCRuiKLActnrlj7evPP76p/oQ56uFSPsoSfGtjDn8jDJct
g/6QXMfD/SM+RgfznaXCRzh6otce6ssMXoQe/Qzk0buh+Z3o7j66UDqrzuAa5FsNO/KMHq+lN85R
+Rn/RrWuiBKMMVgwgwcg75QoVSRyE5/1LR/lTQsQUeKp+s6Gh5d9kplLxLJMUCT6GxFq8kFYGOt8
8f55c9nHvdwp7J05WZZJeruO98ZhCuYI6BWBqN5+EIMSBounHLvP5pPhPlIN8Hp4AYLlohPoa56c
o2fCQlC2xephYNmx018NghH5QVTzM6RMORjA88QqvGPTbtbFb+TnqmuGMZRgCpxva5vMmJ/uKqek
Ss9MP4qfnPCNoAwaFq3cbJkso1Ank/ZEN698Auk6N+eGHvecLPgoe46XJawcBuX2kVzjm9MCryE7
jd2PoDqqABbn+NaaVN9fbfNciU9nhhXfD88d1rwAZue+C8n78ZsVbFaQognBouK+fzrdEpQF2LVm
hdwFmU8kDg5JbtUhJwI1m3lnrbtHgSU1eFjMqbuwFWw9ZAKjMe1YKBs0XieBLwSvADgllgHoRm5+
+Jw/9/vApQsfylM3j9CyISCgvIQ9St/BCOI9REH9CzdiciZF7qrCVPDNV/OVKc7glWdtaS3Z2ee8
zgnadVlqd0jMZsBB5ivyVNAeNXigJFjvdfecL5t9sYvfo7B0ulMfjD8tK672tH6cCTWyn6eU/Gdf
2MIO4N2s7XBf/H6c2lVxmaPdPPpsFPr1cwtR7NiG0qY+oeRtuiBdVj/QyMApYMP8pPdi7gF60I7R
YTxmS+0GwfKxC7hulC1QQWha0nuzAGW7untonW5xNpfGQv0pA+iwZGv6MyWOImmlK6DdLH8C8WB9
jhsq3r0IQhR4pq0dseG3iIvv+Xu5MUCFLicuGlb2yqVkRyFRJXwkOWQ/vMnwD0nl+ypfQeE53QIi
rhLcneABDFRfMgffSr4eNC2h5PzTpR0S2gVhVVmh/kNSdVtkvT+4ksMnWVQ6/xm14DvLh/AOeN/c
z4GAdc3HHeEqoKsoqCQ32SYv78miWqehDD0oDTTeUyJuHfGkEsGMKztBsgOC17o5YTVLUB7nnuD1
6Fvd3zfTAuzNpiPPWrWBhKLj2s2iW4ErAVV27TdMIIAvCs6wkhbGqgofhN8gD5GdHcwY3YZA4deM
EPjHxgpfXpq16iVEL+5Ffw4l74ieVgJmVYtmqb2jsHn5prsSqbhteRY99/l2Tuwdd3x4EF7YSWVG
BbUtXTg/06rjbv0iUnFawtz+I8Nzs+73WK3m2OtuQdbOcrBjbiDFLbl5GYvySW/K4PGVc799kf0I
9olYspX8Q5YkvwdcC6ac0Ijm5GzBu7K8BSTGSS5yWIH5npEYcVAtBlLos6Uhe4ASAOySNlN62Ybc
ovJCcDZasDMFFPYb7aiGMmsjRLbu2BjZ89CTuEFCnodfzLOIqhde5Q/95QH0bIuazddvZ3ODj6sm
8uCVvTDPWuWH6g3C9pYdt6VA3YewzFkxJ3A6pCl5Ctwx7l/7VfmDW3b7lj9y2D7CsfnMN5b/WQZg
JVncyNmS45U8/E+u6tQnN3hp+d0ac0a17og7fxG99BV+kk0jAJ6A0JHcvn2LH1Ookn84vhg2+Nkr
RSFpnwrp+LLDcI5MxN/u0m2U2EHXRUpyq5kSZR+Yta6zs+bMlCwaSQIs1S38LIdU6h/D3nBtr7ka
97wJ/MCRhXbb2s24tXHm8WLeaXgOsE1n5y/xH48ozHQ17QIBniRuJqSB7G6hQvf4gNXT+MW66uzs
+NyDEuFqoy0zt3NEqwax8HF4eKILH+ejXVfLKugXsu1N24ocTtmX7dP3q76cz62e7BBiPg/GSdpl
q/vnbT3n5rFv/yDRs3glPAWNx7HeFFIpSbcPifzflOS11iuMKex6nL7lK1mZRH5GJEBWQWoj1EMv
dFdqwMNqm3sGo0WCg/lLeKK3xWrOQLG1XeUzIlqUJ/YXfc7ovTx4AzI+aZkL831VX431C9FTPlqe
rXzFxwIGyaw8OTykD3KADStUwscP0a57dndepK/Gt9agRlz6yHZpndkDYuJr17/kAeTM+HiPeDpv
ZN7sZo95yyaqqwrxXvFfz2SJmaEwn/MJWEPAchxirVf+3rfNWthFlDLMA8Np/fdvhZ4AN4Uccyjs
rGwflB0grCDe6hv1nXD83jUPj7W1QPt0eXLDIPqQfiWv9HMeip/DJtlF23hyFdS8YLTH0/zhmBnL
Gt7Q827rm18W45dVyBnu0LUx51DerDMb4Ct9Oym2tSaVeb6wSo/BOjngWcDow8Ulk32WV5LkV+TU
GGTfPnkI+I9AWOue6TGRMCHLgzE5Gnt+ujnHi1rrdjEuGKCD7t7oh+hdDSb/vTlPXLJsBOzb693V
BvtguMKqIrM55XKjOvmt1sZOWN3Zpzyp7zeizGecgGi51m1Pe2esTYjRnMSGfYMygIjH431lMnVy
Sa/S2K8uL1xklIUNAbtCODQbMSHzuf0eDxpzxPq5F1b5qrxGsBnNM/QF8/jYPC5Cuo9PuXlI2x0q
6AMHpbxnOzUj3ZqwcEKiGQrRSl5ur9bV1Gde7f1QjS+12dFsEXuPnDnlzPHZ4Lw8rrNHo6Yrt+HE
N6U3wyPGF/03/2B+fhtWQ1v6sekoOkZoL4+8dNzXxUlKVg+VNftf0wBrhHM4k44t1MrIr4tXcYjs
VuuDFKw7mS0sti7TC8ND3vrRsHUs02SLa8E81tEfkqsQGGR6aXC/VimDgfEUEWsMvpM11cc7YUYQ
ILuxCTFoNCDlfsE1GiyunrLfOTMCP/FGI6D4lPXuq8WLXCjfRsiCqhbGn8J3e2WERDp2dkKFEFxR
2bEa7VBDH5Nfnh+YKVM5tpvX6CLwcCDN9XaOjw3I6zzIAC/u623h3+NrfeiP5XHI/Kz6LvYVIv9j
Z1zzgO2x7hoTp8y/8Yl4zG5ghgGRvADKxiPRuOnq5mfvBjbSIrx9jdsGb+8+kd8rxJrEw3YI8cP8
eER7PR+wQ3oBYral24jNbjEuH7IfbY1QPs6EoPGzvjvde7Qy+KjJF+CGIsr5Jz/lPtuOYeWQKFRj
yLs8nJJgdRdw3eSml1jdpfZbRnB35EbEYjLa3wCpADEQlETHr1QKtVx39A9YFZzIBkdzCjn77Su7
GF5ObSn+SHazanH7UhLP0HX1NIMW5iRs0//gk3aT0DqAZEhUh0D6Xce9saUXk3xx+a6RlgzhAE9n
vHz6/XZgq4MDUuLgOlenCMQ4hp9i17/XAa7lzEmCv7MReNrRA3COwko4hPEm9tJds/pqroZ3Fi/H
JORQ7/b15kdfK1s9vAc3f1ogBv0wz/eQvSjGfEC/wIV8MIIGv5K+l/k/fR+v5W8K6EOyxnYn7gjW
Rx/iJ1EB8g8oXI3246x8Va8m4RQ7JqW/hJEUa6TQc7zQl4NftSxTcjSyg6d+9MfBZT978nmETnRI
1gmmpuqcZzRD7NEzOsM3EBeoHPYZQ+ZLSxb1021Cyo1mwaG2yN8Lf/PZ7CwfSCEdATUmyOqGTNO5
+GN6WFF3SZlrBL1funPs8hd8v4OxmVk2NK1XYTsXqGiTc2VJJvvecqzSj07SEivIUgSzuIcMEiiA
RarFbJn3Ijc+5Bs83dOCdwckSLDb4ET+QZ7iickST2P3JKsXr+Qm87TCaBPkDfQMxoY7EaBL9VX/
ysFIii3M0AKuLTAsnFjAkOolrkqDE+kFf+fbDCpGGsKubKdrDM00Avk2WkqkYwPY82SHGPkXC/Rv
KB4JirWr8/O7CmcOD7SOxdxY/8SedbScnh7nuZgLqhSjC+9Q+hWLnuiQnO9X/FlwVsIO33ogfcH1
BEAwn+aF+wfr9cKrts1lB/uDh5TdraPlhOB4xhpOMTG5eiA7r6Rce+m+n89tKFgDB/JMOzDO4gHG
pzMyJ5pfks3JusvtYp8FtQ260wGm5TW75zn7oxhqPU4F0dlxiYef03oHPtInYmSG+pVgfnZYXXe1
855xjt82xgmejq3Ov7vj5w4A7GZXAMEIBBvNYl+d1Zc53XyDA8Ct9vlS++w3faCsJJYajli1XR4p
5YH0MlqqoN0MYf9x956+0fl8YSqXE7RT45hdmtX5U/P/gNi+ywFGM8rt2P68b+/UvYlzJvlqQU9y
ib1PLNZw7nlMOXrIEN3hrYTrpP/g+QejMLi7ZHCgbHIFAhVaxh0x3Nhw6WZoxGBZM7wmBBv0JDXO
wnwl66YHOqI4H1VAMk/w9PD0Fsvh8uS/JyQckwjFtgGU+Sfm/ensa+8WMLe/3ubwd3gc7p2n3Ya4
GJq32+LhcYjfd6nHqoBvQSCHAuojYzOvlGik4XsnMJBhHc3USISDNQxx7sIdUv8aXRZ77nwu+uyZ
nBIvPD7s47HnzdXdqwCuyk5XIjyI+vUtul7engs1xA/B847X1TjF2fjiAjprNC7c4Jii7R1huDwy
Rhjxjvh1Xzce7Z2w5e+O1YqZckzPMB14MLnVNV5K1yj8idfRd0nf3dlnwK0hRFpO5fUbGXR2/XY0
99lF8FSYVvdls7S8hg/luYCEvvqZnDxcw+tevA10IDqECznkM7wQYx4KoJzsLz3kebbM+P8zv4OM
9RfF+4BqyocI7fLuXB9H7ULu/6IH1nid7KAO9+SOUgBDZ8QpfYbQjf6wAmyGC8TRnGu82Xsfa1CS
zs+P4d1nqAmFxbpxkOIdpiP1Tl/wqXxwY/jq5+1A/+/I7vMwsxhkV0DlYIdnCUaHP18zZ6cJ3AvS
4rYzaYVLR1uVOKMXP5LDq+E88iT7eJXbYD1TgdLt+mdya/7mbf/0j9eRy+Z3JnUyyKHt+UnW1mb0
cemLALa/Rh90akXLspRdjaUnr9w1TvxWIPXwDLzvbyBJIJtMUEy/Dx+DA7mEKspF3rm5bcC+TJjN
pgRvWo8/3Q5vEmsou2lV7ZpTf7mvaK6BgSmu+MFkm+9TbSQcoNs/D/eTuQ+rFT575ydgSJxirrKb
scwK3ZN2YqjtcLt9MRxfPkPhBIIZJCT134MuHUrwa/+i+O9HCfpR7V756DbMq7e8AevjrkfXARDK
vX/tGclshY/H57E4UWMsEmYoYeGVuMZPUtA5wgup3HzG9w3d3dzx/qghHV/wXB15Etvq4b12pM8j
iYPVYj7yo/090L+5ejQadvkb5zqHVvdq0HXBktlUPNKCeZJ8HuzPz4oVp2Pa0vZQO5145HMQujMk
wHAXM2SAtBV31vCQLBcxzAispTzaqNHwP71BaXDYCtrXnnTSDyT6aTb/I9EPp6NtfXdv9TKlEKsX
Qmjy/cA4aTEVeyYtoi2StOrRa3DLz5n62Ue6phqNLuZm8G8aoGoRfhfdPIBsyw4buJscR0DxZurZ
Z7t85Ri1fWY+9i7noWfY5QgVIuccoMADTahmHpWfeeh/01BBbaK1XGmfyvo8EyG4QjfGSluPnnZN
3WFlviXvULZ4DoXkm1SnyUboAD4Qpi618sRPOhINQaQXD1fR6xG9YNNceApyO851HL87ZYjHkt/x
GfymKwGqMiATfteZ46vYh2pjwCSXocdINMybgifCQnsDx0D3TMegAU2be6f+u7e/bzbU5t/pAu0w
uPvfN++3Zu+Mn/LcpEGOIgvcpV4StglU6vxu2C+RIx4rrkwgFiNgi2wbHd7vy420S+GvlOjN1VyL
lJyFOA1dXvp5nIHaHE7viJrue7FGe6uuyL/83QIcOMfpLgoTz1i8F8yFuGHUJdIFAtn8DEY0txGA
bV9/m6921hLQPVwVlQoRbxb0EDjEbR8UsPyYDvufyBIQCFtnlX+0Xu5p58Y3D8+ztZMD4VStFVhU
0Y/yzT7ZzOXT7JFjuGV5z44/pV0D0kl8eeyHMDk8T+OFmmFYyPtZTt+WBIISsbooVsnF4tq+JAeq
RAlv3MzlejMyWzhGb6W2F1OX4AY1vF3FvYaSrAXS6MyIZ2tpBSqxlf50LDwpGPfUHoi+2Dx/ZI3K
i8A3QERXbUsHxcJM7UrbDF/f1gyz+wvreZf4gAvztlMpSbzhynp5gV7t8+UgxcDrsK5zP0jX2/x2
Lo0V7CivRvtepAABE4SSl2xBLes/EO9dVqZswcEtxHMrXmeUtcJRcKZtslZBxUVoQZLN1Ukph8rk
ZR4nF9/808+bXo65IWOVu+ATk3nOlbsXoAZOo5P+PhdkL7CR5g4vQDW8jg9zx4FoslLyXgDBQBTp
6REGzO925gF0Qb4i6CjUsP+cEe4O2PNJYyB3SUAfYSpOMJC8SDDZEdVsMKulXHHU74eyIGGUzQLr
GBHXfxL4iTO7bZ+fFcT4/u7Hgo0jnV9f2yKXUtNwiShUtfQUsIBPPAbF705eqNitYIeorv7Gh9Gs
FJJG61/aGVrJtHZ0w+PL45uWI4Vzj+rmL4ap8P7DT7ccHpexsaDZjNd6GCEC462umQkdom8DUxCP
dTOM9mzw8BSg7ljFQRzCX5icbX16zipSZA8vMw+QK+RQ8C51TpKsep5f390VdRFjpfegvOBhgXgT
SG4Bz5fnOFXnIjqXEpnU7sSLgD5pDzxFKOyzdf817uq7/0StmUSvK4JobR07hPsWnUMI1O+5yqcz
58mz6PfmGgafr1DicTUAPXYqz5o20lJajhU+QoRQfsfQ8CAJ1GtjU/uad1N2CW2DYo9AaBz5QiNX
7B67P2RcwSNHy9dB5fj9G2N0xhIaNjyalmXkV1cwwGsyUXr+mrkFnFE+f7IKDrjldupZ/ebyVwya
QuZGkAEBG3gpPYDfwwpa3a5cBZK8ixbQ0HWaRNXWJXVn7jvMfa6EJ1TPt7UsbbWbyFyE/QOwfIYt
cZmbGILH/iCZ1aZQRD9RB1xQjVvfyoD0AT0Tg1bL3UpAVkXrSQlnkOJQId2rHapdl+uYMCAyYHQa
ExZKxRfJMjmfT8kgM0Ve1UQKs4wodMe6UYh+RQTQoJ/p+EJdsiTrekPFcaO7fKes0NEjZUwUx1hD
k3KL4bGZKgK6PFPioflpPD+mnJDwXZ3x0QpPPPevFZ4VZUgdKadcZjvvIZhhy2oM1Avglx0Kwim7
k0Of6U5r+jrzQh/N6/FT6M7t/U+mpP3fA9X+HDQqiYxb/7r5jlOJvXzi3ETmrn+ZkfbJzcjlWEwX
Lxjov+/MjBpuFBfpf3s7Y4y40QopTrmY9QKZ4b09fcGkpewfAFpS08B/+ii2jw9jPrMW1tri5v9B
7cxejFOqsDl64SjNXubj4uaAvr7GFw7K6Jtr3vyWgE+9SO9cB+1XHXtm4iLA3+dkUs/IvbJxuemf
v8A/8i/xm3uj+xR5UlICI9dsrCPDLpEu8VS89Oslb1ixgFq2sXK/GYMZsovrgs7Os0Ih5OPuCYi2
dS+7phuh88qrwUKK3cSwSB//sxMfyAAjZ1hUDInJ+79PfTGZz/+zO+Av3/8PdwB2c0WW/k6lIGvr
z+4AWcH2yVf/a/ntT+4AXAMazjWDhBdLxovwD3eApJsqq3ksbch/hA/+B+6Af2VpU0VNlKAP8fK1
+et/CnyY2ruR3bGrcF4cCEG59ed/f2PpGnbAf7qxVEnjNyS4mDW++cb7009gPZNQOpWfcCvS5xpg
ClFc2rYvjtpzWFX5qzzdj8nMjem+Jo3TAKar3qBm3BmvGsquEpAVp95T4ZMaqPMVK9Rit9bMt/7x
07JFP7ATf+u/eq32TWUxcOPUieoJ8eaZhbWKjqvd/Jrfr5q5DHPIO0GFEu2hGM45DHE0BOSes/jL
pkI6U/M+CNX+fFaAQkU08grhtQeQV10VkBhPzvV82NaFtCruKsgGRgBEtxP28KCVVLYt2YPVYsq2
PXSP7iybE860i0lR9Yxke8iloORErmojzBMitQYsD/Gcy0jboOPtwwFXxcEz0z2lGxyhZSFnxAR8
nJr9A1U/zzGNk3MbV0cDTY5da1EYvbuWBkrEs9mCopvBfkimjUzXSLaiozA+eFrRJldkJ+1o68Gk
y8h31RRkteFiH2YJzR9Vyog78d0avonTXcL3zoahxQjzVlCXYhdJ6mXZHqQ6cU0i59Oa3PBbgYqZ
gsgIo3tHbXRVpc5vgXcUt01HQ2b0tHzqjyHW/qM5dQ2B6jd+hZ4s5amCoHOOxe9xhqyDPSkG0nY3
ev/D7elMQ7vQSGdO5ZsXkSLU1e9mDMIybZfK0zzcyFweRep4cXPj/BgYiTxFYGxKsiSsZ22OvC6N
NiZayt02ttAzxfOowdajBzfQNtFPWQjq2QGT2IPPv2XYAMqiRJNGoyBercNhyMJ3s2fvw1bSpSh+
Cdptmz+hJoN7bnlUKsunQuqy/i4U5OgTLLzTLKwpsA+jUdoPMdXGs17cU96F4cE1NbBk01nKYZTe
noZkS32HnY0Fod663itze8d0I05VIA9P20xa30Iqly1KfmFTt6QEM8xIQCUJGM5K9hkIkVqJ92/h
CcEuVvDicPbgmLm3hJ/JeZAbL/kN9f1JZQmuiF1Yp2iJ+KG01qEBJPevdgQMrMvQmMkd4eSq78QZ
J4x55wy8hmSWx7pPKr9GL7SGC1FgFu8MJyMJGgNndO+UzXvLFAIzeB6hohGUFk/M7S0Sh4iIyvG/
CePgZXJvt1nu3VUMfhUBlD9PcRWDmeknT7y1h4oiV5BqsvwGt9BQgaNqd1PKN32y2NZElYj8Mjsq
TcO2HC0H4Zg5vv5CoeTKd/eaCqXp3cYi3vshLXUO67yZvITtRV6E3YPOkiUquVmONYh3SV6iuAvi
9lfiT6mSeCoH78S2AsZG52Ed70brPfooIPtsXipku5/2xlKdkiznBE0gek47i0dMonQfgil5yUQj
dKdCmD6J7LMl4Y5UR9FoWccyki/iIDkjry+bmM9L32aGXb/8jLO7T8ij1+DLJPTEkmklB+gzUiH7
bdT4ZEc5jdoGOMPsGyRLFh3wmmdO+UC2aHit8UZOLFuQKLxbVnnZPOkkLibpS719aErtjmlBacKc
4iZ7d1yubVYxENq19bvOp1nyAh/jjVF9sdAn0W/uOISKwpefelA1RodE2LGnqM7eemF22eez3/6O
8b6YHfjKH2Z8UcY7iXl1uPLn+DVT8bd09YNML0202z8qVkvZCz0SOSs5ncrqL9HrqvE+4EAt+zgU
SzW81yqhsG8EilAm1yQWYA+iaq5qVi1i2h/1qwf3Zs+rBKZGzs3dnvSjFUHZxiVrxCgqWTjeVgo/
W76T2NBA/VS97GHsYirtJ8t7UTXBoWfBYhJds+jOQvGRd0FmxauB4Cxl1KDPozbH+eFuvefS5FgD
q2dCvydcA44SjgwaNCXBUSL1myeFLUs0pNySSlsgw6deRwxgFK0sBTgQ+FodV1fJREvCjFKtBYbG
bblooe88GrKR4qNlibYiEoXUrMhotVO2X5tXJUbol3/jqXLF5/ejqvyYiFd5qs4at7+G+UCRDQaN
MEgsR4xXxTQ4ZEm0/NYlsYJs8MC717nhJPfBFKe03syH4VZJF6oisUJF70wjg0GZgUJnQp6j6Zw3
acTWBQbj3SPaI4TA/hnz7Yupyl56uk9xsgKs6LY6AUeNCMZFvqZKcQAELKrOOEI926b3OlQo2J+p
4Bp6/1pVKh+kFv/Wt+EoPZODmo/L/DaFt6TZz4GOYnX/aJtyH0XKsk0BKqEkCCYOu3t691LuxJuV
eVoZe4O+iXiOprm6lh/3Ddm7nDhfstxgmiMqcqJfwuGaD+Z3pjDMI2VHY6muodnkjbEEpv0W2WzJ
mlQom2Qgr78xlkg1nq9bQ9vGIwrXwIYJlgGTSW1Z0ZgXStAND6+MDpXxErEWCdeOGfo+jZg5SHT/
cYVT75RNDQsv07G3VLeOX8ciw3ugk8Wi75/3ztWSfCVb6HgsnY2ENE23YXdLbiuRuKWc52+JG+fG
Szf7grQ7IhvbJKi4lPTatPVoWGl3ePLNujXNrWBanjjIzxdBMe3isbfqyiHczY3z50vX4dgSiMeP
zCK43y1STZDAE5OJ2CSA+tC/2d1+yRPNraxsqbaPl66myhkIZ2Crt+DX5qFYjuVwqNt7sf/f/2h7
AHq5CVtpkYaSJ750jL5HaDEtD1pSTf2o2Rj93mrn83T5P9lDrLCgohPfC2ppDmP7UzXsfjQf/2UY
3n5kP//nf8km6eB/7RL+6fv/u0sw/0aKm4rrl5vvL7lw5t/0/we1o334R49A1LhI/iObMRbbOJiL
/7tHUP/GPSkTCafJEmBR5T9yEKv/gtP5/71s6S+LL4pcEd+h0VdCYgjix+M3e/a/Mnt7rqQw0kOP
mlROCJhXCAPFUjPbwGRB3C7EFCG7IA+jFpIvIthrL2mNF9ijTFzK2zl9Vo9tFzck/qhJ+JRaX47U
dZcN75WmoRdNnLGdr3Rw4+/3fGvGEna8EShTJslkRhTEvVVm6bUCs/qKm0Bvh2N865fdTTloivam
dsq2YJHlUeeWfcdtBx0jNPrMN6Ycw2Jr+M2tv7BfhyW06wmZ02+HOGJqFJFcwKKBDa+AKDoq62xC
ey5x7o0M6LVafp95gsEgjsLikbNSPU6tJxE69VA41Du0uF61aOqZGQ809CX7P2U3rhVsa0/AISXr
3VI5Bf2EUqls+vSLz9wVYH6SD+0Ijeoo2ejEsgjAjsRIU6XmHraF0Z/UGxGQhrysOd1rEV4xMRNT
yXa6Jq4VNhDvGdOdRxmmyp1qgE2aWFjeqv6YQgzKVAw6VsWaRL4kKdIhd8g11DkG4VV4MoQzqgsb
sl9mhX+QvUksoP2LWaiRJzyH632kXUsTTsk2Kl0QW2wv4GWSBNK6nunxmZiXpFRL/97FblyI4aPC
FR1JDqyviyaMJ1WPHNNUAg3LnsgiZMaRi7uOXd2o0hIvH8aXvoYh+IzlkbpSwUlGOevrcvIL/OBU
TsWnxe5z1VT4rvt4c6vSk06CRKQryy66KmZvPzltsmk7kjw1FJiLTf1YTbLfzVJbl3hlbYIuFELS
5EgELV6LuE6ZccHSfk77aHgykeGMH5RfvQEuSEzGkyNQFYxzH9f0AAv5+XF7dMHzQeeRGnBMBMy1
Fc7ER2W861b/Aokp0CdiDwbpVZSTnQ7QvSfDrZ0CqcM5VbOwYnV78jp80/zS8q+ijX8ohQJ5atmH
Mf1OyTBT4xXVxeJYZRcRwrNE/ioRxasxFiGQlpm0afLna6yi8RBZ4WqCeSYfgvpEnxuf6kCu0r59
KFhHzOGll4TFTZlOZBIyg9JLnAdFewHLdHzU3Dxm0y7MLvVac9wrY3yuFQbf0jMca7AZRLvEeX0d
I2j3aT6tIyla6Tda4U47iml2IDLqKpkRG91kTA0lKVB681PlJ4NXNd04qOvO7sWwg1p4e+T7eyHj
a+0ry3nCaUEvn8Jnik9VVPDfPbOliVjJBb2Kh3qXG5JfmeNiSKVLI5em00RMb80B5vXNur+k+RBK
EfbmCNm1lV7Kjtq4TId1XNFFPXQURHxxIKaabnLV0rok5ARGg7bQeWropeYXkxL2iuznmuX3Twb9
KjkKvZY7hVIGbGqsyqbbifFzFT+QJ+Myfh0s4C/k92WONj22LZWLMKZsIohbIvRcKGYkDtyIUyOX
skJCfRbsyzXHRqOjU7/bO6BFbG2qCd9EJyncUH9uhYUVtACjLeFyzKFWqs+tqmjXoU+In+3MbVIz
SkmUFyt7yYXez2KcfBO9eESpiRX1cd9rOstf1KvYtkb5V0h4qDTxkx0q9ZCkl8qgJ7JUA7kWPLBT
K+2L3uC8MUTwaF2MhaJ+ftDl+4lFit/dlu5EEaWKTJ0qLophdWvfkqJh0YmEiALx+0ath0dJNx5s
zzJosZAUi/ODGCXVKA6lAhinvObdikg4tsa+iT1aKymdfiIHbc32vk5yYsZPJ60DKScqTS/BeleV
rzciY2QJRIXMvLxVNVtl0wogAlE0wP5ugx3d94lo+KJWumk02T3USfNp+XlrbrQi010CjAaShVmE
zkFpBlZDQIiSTkgfxHKzJ8bjsyUAEQfm7RGS+CyFbWuEGqN2a1BXikXkn8kcp9XqMIr2N5nwkkf1
KubCRiyE6xO3VSIofooD8HaKBnOl6Ux6ivsxb/RAVAgy+L/cndeS3daWZf+l3qHGhttARXU9HO9P
eveCSEd47/H1PUCJSjJ5Q2q+MkLBK17lIdMcrL32WnOOqQJh5zaKfdOj2SqMul13Pt+7dEQ/ngJU
9PWHvJdc7jzlrrMRJ3Oy6WNJdFyqtRjqUZ6mF5YcEWaSO9XzdFKMFB/6/JvoH0FLkHIBC5yhr95v
fZhyuX8GjgRPGdMBsCW7RZBWJAvwXJuBCuQnz+ro/tYeZYBjTFVVlR4Metg/c85sXaOt+tHr9dPr
P/o0PMrSYSzLLPMrcffvea79h1DxRKuEFxNU8xWB9l2vxvATk7LUDdvSNdYL33o1EmMmt5fD+NXS
WEz8UrbDj2sMxsLCVnXmuYCFsaTZU6jF99PWkAde6KLIN9iUt3UkEAo+9vmpM998FSyl/nvH6BGx
zLd5it8Qqpwm1f9gXLdpx396U3x+/XdvCgh2Jmmqf5Gbv4347T8Y8EuhCsNQ2QJMLr+PtwSZflN3
btmqmIzrH28J2neTt5CqUat5rflLvnXeTT+N4H/8wnmzf/+mCGiavEqvsk2h2tdjVy/jGIdTl9aP
rR7PiahqWSaGHTWHbPSZhSiaPLPXXCEOSNCapXginMyE9MEObjTtgVbL6p87q1HmRF4jWeHUSHzO
CsztunuoHHAYSQYIJsndrVM6s2LEfVojmm4kbVBSPRBmxELSSjZeypZV0wykGV251BPyMpXQ6mZG
W19T71gKOiRjyGLbq5MlxKcDxMDgtDTW4xB9iViGGkr85peo77Tiy1BOmWIDwWQ9Sp7okHjxIuuM
fB6aHeY2CaoIriwupS7fdoUO59W/ssEZdQPEPJf8jwC3T43qgcl0jUslsxDdc64m6CnKqlzlnZxn
tLyaxyIyCBBt80UGnFGhKiGJDJjy3XHNZ7UKyuhBRPXFmAU4HodtIPulZjgrS8kv3FFZ5AJpQgV1
sz+Gvb6qYgNJ4q02qQZYWlRE/CTDLirHizBU7sa0IQVjVweAmHt2G8yUkVpqbbTIRhBctX9X5Tis
vAernmZkHADMP0xTxQ7eH0CjQM4mRJPZRqKwxvdTgjY9517a3Vb3ueD7NeKhHkBRZqxC1ImWe4ON
3bUZvCO56OLrvtdIAH+0KiLDA3sZh/skMPfCHreJGV0a9Y3ZmRqMuxYToA+/RrTEvUHF/q0HBZwP
RDJzUBCHOZWSf641PP2fDqDPr/9Wa+QfsE/YURrfyJgfC0UOIChBqpQ6YA5IGEwfvqs2U+oEB9A3
nObfBxDVBniGzgThzymD+BW7Mfbm/1Btvv/SPy38XN+ME8ULMzZg9W3erIWKHERxFUQmVX83Bu1V
D1FZSbR+7hepXIgsXqgiXntcdXjuUUj1AtGDhmcsNvHSmu4sMtJNHFRnnPzlTOvgc5ZgiisdHvEU
fGMBuCji8FUI79UPp3lXbzEej6pxE/HszQPP3LkiWASheHc8pBZVgKSkSg6h82IWJrhA1isdhOOY
e7rd0MIRbT+LWWR0WsYVLOn2RWRjQ6BMNhNMMjFQVjAwsxkuwANgRMplUgUmxQTQ5pOd+3X/ojHR
N0vtusTdH3bISvIwvJWJ/QJ9e6e3Ubz2exTMHNZ4JAgbKxCQiRhgY+uxnvMJvLEWo8p6YPAx28Qa
aH0zBS+YrpykW4V6vg3gYTLfWwIVxdJQLPXcmunFa1WZC1jCG3gPD+qAwCVQFnUH/MB117KyT32N
ggYXi6lNsWvusXfz1Vfct8FVL4pUUD4hyWL5JjC52ZG+xldxKdL6yNhmVVoCIY22NxvMIWQBMSRj
pSXB6JMxfjU2xksU6e2JS/dZZNpRGbt41qv2HgTlTBPsK4k7Kx46Ph9Wi+xfStvjch/OWZIeK9vd
93n3Rc8xwBnkx0/I4cGHdNXlb25GPTPL+pT1xpImet7o2ZegH5ZdYzxUjW4v+uhVN6pjlIUbUuKI
tIlvbTLUFD1MUIlWjrG3p7OH5n/fcRgVUPBNYeM3cbfxdFqV07k1ZseQYyzmOFOhfGjT+eaQqSr9
k6WEyUyW2Y1asUtt1PiyjZJN70JhnkBJbgrdjQ1SCVkDSLTC0Ip3IXcjWESoflgoMRvZRBG3k8wQ
F8Ls9uxlwbx3uA4SZ/97F0syS+yvLAQiN/5tqurwAZ+L5afXfyuWjE51SV1D4ABV6IfEHfsPZpaG
TZtMgs5XysLfxZKKaAldSskkllnv1FB969aNP6AQIQ/hj4QhgQDjl4ql+XPojk5rSLfHEBfdkfNJ
dtSLXnogdXIIVs9Bz7wEEPCjm76abGIVIV7LhF1F5MClbD3rxSkY3wPYXsUMNYfMv6wKY5dEAaiT
Yq6yu4uK9pil0apQ3V1HpuO8HftjlLj4kDMbZ1+k6CRgwIfRXIYSgIrA7nrBPdFf+VIBgA/xocV0
MO30eo9Ky02TiZmm4mxvke7GpvrYduodgF2v69ZVdFI6HSOvsa3iYWF7xlVdUo/job4tBn3HiHcV
whccWqz5BgqGOnky+v7SGe1lI6uTVEOSgYu9kPmyAhII/v7cOfE10HMWtDUE3zZcxU1+DO3iaaxZ
ATLuhTI4gdJyepxuhoQM200SPbUJv8vU4gzu1V6lbT3ek0yWQH41AkCbwYUesETNVXxKjBHiRJRn
IxvPMSkmTHGxsRnKowrBlTHYKcWiHjDvnLWj8c6UbwQrRnfDn/CUhvayFM2NC68m0tMzqFsw/JhT
HQBkKl8vtTIiOo8PIuktSY6KLNgzu9XaiNm/iQD5eM0hondIkAN0XaCLWStRkPWkxVpmkkpUj+Yx
6OM7mZg6s4Vk3yhLNvwSBqb3Auzs0fONx9LODoUlDx0jrs6od1KJHoZWJ/84AGwxhAoacIZ0Y8Aa
VWmMyzoDNh/vguiY9cleNN6Dqhbvlhxopl33T9HP/3nt//sjt7v6qjp6zfKhDDy//vTb/73JEv75
n+k1f3/M//74W17y1x85rU5++A1fEFlDl817OVy9V01cf5M4TR/5//sf/6oRN0POMibPqvqZXdvb
+3+oHbrQaNUsh8vYv9aenzc6wvjx9R+1hy7NIbpruvh9Ral/3AptVsJc+2xo7JOI66NP+3r1mwqM
bnwVhfHXfVd6EIQBQOOXP8cL374rfykc//wZfPyIflA8TjOQT8IsSs/HZ84l84dbYZPTA9Au5hso
+gBlvZEZJOqCSljoWSKU3rBS+vya98tBB4bJtWeVBsnGTPyzFVrnwU/2NfExDYf6LNWjNTjN/WDq
NezUAHr6cC3ZYsfQEaF5AyQr8WTyDOzRQkDz4/3NpXCZWPKiz3lsxqaw5gCmEJROj0Q+PRwtT0kK
yEDjqclyHdokz5GXDgwgLe8E/veCzAiL501MD96EAIwFc2JvELt4ejZ5RhXZ3YyJg6Mqfgpt/r8u
RlEc6uUynB7wjCfd4IkXPPmm8jhMhQAVgbYGDH/OHaU8N1SLMVALyF01PhgwW9tR0w96pp2BNW5q
L78hiau+FXHnbHqPBmEkOMcjPju1NDiZCEXjtr91wX9yN9sJ199kDsm0pcVwFhG2noEp0ZMbGXo7
uoFr8uFAoeouAgQbeoBuXpjqsBjBT4+pWEv0RjKpN01dpQjNw4OO/CMOhbcIh+YhxLXsIzERjMAt
MrU7Jdu2dn01jCbdSLcI2fRrKbLlskQ5I43bjDTs+EXvsYwGw340hvfKLhclYp4knnLVCbkw5E6p
IgQJ8aEdzSvCMhbDxFOHtncVGcZyCORKAUsQ90zQLecxaQ0uyDUO7AglWPDFIZeNYeyr7h9dccO0
4G5ky0AWzHDf1dYTBHdWV41xbsmcmdmQEYx2WCfCOzRReihyC8lYo77+1q0RWlOVmSFDFOn8G7TK
sGhVPrVGn1//UZ6QkdPFMBtSdYL0eP4/6hOTKl37K2v2hygy4w/NQMopUXNq3DMNBKPf6pM+XUw1
1KRSpYnTUXr+Sn36D9Qq/ftP3aQSfj+16mIr7Nt8TDaCZ4WwklPJ+KHSmoVUyEfI3pJMe+wN7C0Q
6D2E/oZPpxFsm4FNRPPSpfTq3Un1Me512HrUZ0+C1+hPMrFeyirZpL04OHADuv5K93BBee5zJuE9
YKbQyL2GJshC482cOK8GwkdFgXBbYNFA+Fhaz6OZnS3lLvaR5Yd2N28cee163hORfBjlq+JUIotL
mhZfjeM/J6y9wNutzXhg6xFceA6UajFswrCdO7ZCShOsI3WlFk8qsq+kx1yHtSzo7JfGrJ99zWjX
hhs5CyOAClCivKnTDJYHCDuY0RmE3EohiWVEURcO/tZJEK4l3nggsvqc2EDuw76pkX5kz0KTx9hV
HpKuXfdQsMYYkvPgPdS9Ms6m/XLZKNa85Y+s224fgWkMjGHppdDOh0Y7KeiTJrLhyIRrblRi6TnU
m9DEHuwyZKv6+rKP+5Oq18TziqNTwpk186VM38MY5pQFOkLrCbcpzHnZIsHK0rUCbLst0sPQDqs2
Jg2uF+1Lp8Qk9irFdsiUdeHhWnFs786vMJobyrvuybWsk53niX07ySNbzVw1fXeqHNRfZW/tCwZx
iUYgZJEjCY4hYLOFnxWafLET/5oJ5pqIyGLKlXuuqEJ9az80gfWgupGA2gBI0HAPoKkDEOmo3bIU
X2xV9cfMOfRWJ+5Cc2BP2ewKLTooYQrCLBSIbWogLLF4DcxWmbUZe+5Gi/qlqvsbMZovVpW+tWX7
oviKRUIFMI06ZAg6S3LPOJkiLNQLH2kUc9P6AkWuXOUD8a2bkZ7xNpJ2cZlW3fCWkYfHFs0T4e+t
whGSNYeAqKfr1hTM/U/DNcQ6PxXFz6//KIoaenyL2sYK5c8M7o+iaPGq77q5b6O1aX4mkTdSSCnR
msPO5VtJ5LbIBZPeUvIHmug2f6UkanJqyf40r2zf/u9/AQpkd/PdFy4/lcRhLB1Nhlq2SawCCU1d
PWadq77qCVLjMu1NlAI9Pq+wLKFRkkvCeuHWF1ht63LesZBUe4TLbVTAuic/WY3bpZkQvuBY18Lr
13bnbLMYUm1jgEzFqkqhGtUj361NZMZkoQExksZs1HwCrNuloyBRMdp+1hlBey4K27xFwTMnUGyd
FKjbK5Wo5narNdEyj4A+RMXB6DUV52yN9TdXeYPzPDtBtuu67uhW1rYtyiP7ZiLjinArQv9aGyHs
GAqr37q71AdoMHUWHGsPPlwDm8+NjqlsuMl4BxM9a6bx1Pd3nm1c+LaF0LyHc+C7d1qnAEJTUYvn
eRrPW71lyRqMu6DowP4g0b2IlabeEhqG3bZiZRyUGhkGzpvdEqqWqdtQ8ZZK1BzMwL0Y2/Y8dPgm
PcvdZ05DCGt5panjuB4y580osp1vmbilYdEr8XihslohjkG81IF63+iPbnM3YVU1XPOmBtnCvQ2D
Rw66RU3amJuIszWJcqKz1YLyCfCIi+Rc2Xf8QOUkH23tVaiw8x0fSvFaaTcG+xnfuLLwxfWavle1
kyXB6tATO+p923O97sMLR8FyWPjlqimbUxlUZG9F+yqPNv6gzGUKvqseEEISaLNxLQ+CXfTQwuQR
ZYejuOxRWmndY6Yp13zndqg3sEsr4bU94hwN4bWaPVT5wnu1FTCstVSg55byLZDjqi3tFZuBnV0S
IOcpx4xcrwa1e10TaOGX7SIxhycr1d8lXPYW1yQ76yB5HllgEOFElAAu/ZFUFzbcSgFqg4135p8d
ASGh37psw/0C0SPrKq1/rK23gI15wuZcTCIwLi/s09vhgqnd3E67dkkAfLlKBfHAIY15nFwX00o+
0B+KWJVfxrRlGum17RK3zqy0sGIlxYVSO0vPAtKsIJVWxt1o9fPKiVHBRCd1+lYRAsCy0VnYJXFA
Bb3WIg71pSgVRDzRuHCmLA/E7NWUB5WLVRgySEiqibMfYRmtS9hRFUutSrQLhqgLrTYf2LJUy5Z4
nd5IevRUfXSu0/ys8g0qc5Kdaj89ahmk+DBryAR3jdtKQ+WviZijDo97ZrLnkSPKB8INhYXCzCtW
CukqSZBuu8y+9dr6mMeYVu0M36/VdztfDs+14r+ySt/EDd5+pdsqaolLh1COxMggJSgKoOHS/a1z
wbmQOxRzbZr8fTWA/fOpQ2v8qRX//PqPU0dwODCF/Ot4YQjxceoYMGAdNAyOTect+E8f5w4NuMqC
iWEkm/vJWfXduSO4Cziarf257vmVc0f/qu/8dO5oKDwZlArDRE7KV/Z9Kx5LVhwi1CHLpIT/TlK1
JonJXRWuxHevv4o6xBfjOkunOytVvM2qnqZuiugxr+k9iTod0rsh7g86xTyLI+Ze5ENe0GBJoZCd
QwpaS+RZ/KBOk/a6nFlKckiU+jnxCrZAKOsDzBRGCMy5LvGHer5z23dDQn7PQlOfEom8vAwLCl+w
UltYVk1wzMx4L2MSvC97A4ineZtEDvTyCQIZzmQIvwmBpkZeTZYq7H8pgAEUH79YmWBoZG8BDA2J
EFdAJXnyltHDLhDYbkYVioPvaSxGSrQ8fn3j6eMLAapPZZVffY0TqVLIAgSg6pb3YHYx07vinEZ4
ASRYLzuwsYu0NixFi3Y97o1Z3wSQEcfgIQisDYLKjRzNFThxkr+MQ131bHHdZVCl/nXU97tmOr6y
6SDzpiNNTIebqcm7GHcZskaM91F2SPu7nNPQ4lQUnI4Zp6SRhEeXU7Ph9PS96GhMx6lNtsal3rur
xCEAWHGvMpLX4ukI7jiLG8fY9pzN+ZDs4h5pgMGpnTqMVc3pIHcbZpCc7EkTLnPRbS1OfDfAjafK
ddngo5pagswzmnOXVsi46BccYxqT+pt+CorA7BzTVwj6C58+wwsvfBwOFd1HThcS+fZWpStpDeO6
npKS6FYcAma6qX0RUyPDeTDTVHw0Yb3ze+3Wm1oea2p+hqkNamukftrUGqVTk9S7D01oIRKWVLEm
Vo2FTyu49KS4KQ33wUsSWpu8O0Yl6v2srFa+0byHYBBKC09vq+x7TIr+ELxbjKU0u0FHrJwrPd57
ZqPO8EihnnNZUQVWg609gMvdc3V0ZHdnEtg3De7NxGAgW921XXyOxnTRcMaXHrkkDJySpLnEn0ou
nA8wYDCv7bK9khHvQOQHW7b1W7YE28SoL8LkJSI4YyjFdZeLZyvqr0UoQfJ02Lw7C3FDIKYc7Ba1
fxV3SPmImqvC5Ozk4VMcMh0OiaWJcOWX4bOuP+tAjRs8GqXpLoKmXWfTwo4VgwHqPInfovxYckoE
qropI/gJcphbBlahaJIusC60Sr6jUf8Yeek21REsI2d2Oyz3qF2thM8hyNJip1fOqfYHc16Y5spM
y2Jjc5xxY4I3TXhS5HSrzusn19q+UiFtGNee+5I1/l2ExrmOrtVYrtohOTQsHRhZC9S0vXdvqhUo
d7gsuXVU9YL+EZke99WKu3chQ0D3lAotJcXQnmWuvchte1lnrDejBetnrs6AS/R4WxKdEpnp3En4
oSWQ24G5u4Y1c9RjoPVraXsbLbn0WvhYbsKJGpy7StmkkXfjGXQqMl6O7eNvPaJigk3kgq7p/I/x
r7exn5zTyOF+fP1356LK6o4OCicDFx/ucR/noo6MbjJI4yqwDJWr0se5yBMzndM246ivK7rvzkXD
dviTuMlZk+Tql6QO2jR9+3wf++FT/6S2G6MgUKMqA4M1NuZdMDwk8UVjjqsG8EpQmFeZRwbaZHNC
eIxwgCa4v0qHfmOYmPoI5QyTx9RdM9khtfi9mLb4xr1aQaWhhXNyfV7GZ52AoUrhCqHvrFLuKMUL
I9d2cnoEzC/4hRnBHksRU5NjbZOrwZrop0PVEJnQyRsmKmIeB7zBE/gTtfROdMEraVk4pTx3qhex
vxWWq85ki7IoQ0qt4hS26SSjYcFfIpYc/Q6hXIO1zKuYf9OZolXRbdCML22m3NtBTL1CIWWKfYWQ
idnRzIaeqnrVtZdkb6VlXbY1MWaM6V574QQEHDk7RLk4OXxRk13VUAHRPKAmQOc6NMrWU97iIXiK
0CbM9No72oVtbYa8ukiLKWjP8c4FkeXwhXMqNWfXSGPhjeldNHUaNS1HR+uR04KEQ7xhCYZhcKNN
HUpGq5LCfoBKyDFnJg5DFkN7VNtHVM3cowCI8VAbprc1teg8hiQBRigqksuWmRDtz14pH8KaFa23
DKgTuUnkaA/UHNWIRR1xqCdVuC1R46cp5mt8cK22zqBbfDV0UogG15mXFKaIdEIipZeyM1Z2XG2d
wD6WFLIao5vvBPdmuy8pc4G6DrPsUFUET3bXIaUwpyR69asfyTXj/31PzYypnQU1NEfhtkCQPy/w
Z28zD3ypUzc3njJyjjZg9bMii5ZCxwyurmOqtU3Vruxp1Ekd73O8rnBvHer71G5ggt/oXTGLxmMc
v+mcBR1nwuRd9DkjCs4K7gu8Qdhe6s+K+qS6RLTSfGTciohBdB/K6cSpCP5WzWZTF1waldF8Nyql
mTGDS5e0bysl02+LQDynCVHYyLaXWWyo7K5JfnJrBRNKFt2oQb23e3upBSBPo7gnML01W27B+Z0r
Mphb9n0UIGstEtNklZldRYryZkixVar6fSzwmxOy84zT9y4TnfZShDyKY0j5ngCw5BSUAe1ME3q3
be8wCRmOv3UhNywuGya/4m77t1UoWtefLjifX/+tkEu2Bjii/lwLfN0nfKvj8g8yM5ibcXRMVxic
an/XcfMPDT20zcOhooT9NFfjo5EWIa41p3qu/8r95mvs9ec6/v1n/nnVEOcIg5J6jDeenqTBPNN6
HNY6nbiT3mbmSfR7y06IkvcRSKpONV7UbVbptIk3fpS+JJg/52aOebLPzEdRe8HKKoobtQ/vY50/
E9UtCcKk5o2t8lw7L2nrrvFvPQRSXQy6MVNCtgRmuJKKCi7VaLz7zk7XetAlJLtZznXddISzQ3BM
2uSUayE0jCpS831UCXGjGLCx3PSkhMFThqz3ixYhbbJh+khRPLTpAO22A4Lbp/R5fTRU7xk3UUKJ
9KdOg8rgIolQDQAUSfeIx2xEZxBo9nvRZZvG2mYCXLyiLKNQX8jioo1A8bTOEj/QPKHJqqNu3QiX
2MmIifoDC8edieq2VYlsSOwVh/PW6rR7U4PtV+gbLTZZTmy7OFrKIW1naQ+33qn27iifK7DMU7Mn
svcqIX3DfgkpMqGmPsjc23Bl3TrusLfSngD6alyJkoTdKV2pJv2p7lJnr3jGc9aEWPIL4NtdsHAZ
+c3SwdhFw3iVug2HM6lWZXfJ0CxY6R3hljHgxcK71TH4uKqxURPtItEcyggjoBpaklLYzUZVyV8I
DXOZOIQwJbUFnczSdrrHNSQOzyxU21mj+a/ET55bJBmsRIylNUR3STYBo/3hFPbkScQIVPRhlKw4
vQj+p2lskGFjK8nhwHUmTbc2SRXV0GPmGG9dMeaYKGM0yG21HovkkEf5nS2+hLW7iSwFC0/7qLUF
y1JzprHkmYcGp6KEEOhZey1RbmKmlnFLNC+75yxo9w4yP8txbgwXTbMvLphqesuMtjkRYmVMNijy
S+E9gnxmiVRZ4jkc84tUiJ0WDM+TMnnQop0z1OG6kjXH7mi59ymbipkvCfUiiZGQMi10Ly1FRaSM
F2JthsRZrYtYqpvfu6wi8ELwgXvAEeq/9cfWz3OjSSD2/es/yiobYSTGVGxsLnIaDn2rq0iB0ZTR
PdsaffPkb/loj20kt387FT5GRpLoMQwz6Num8L1f2t5ybPzcGv/wWX8StpVZlLctd7+Nx40dUJ5I
Eav28MNsQl5iHwmXefAJD2IQgLhd3QV3QOF31VS2ZsR0OMUWJgL/oikHFY9a/BVn+ADTkDLWym3s
7gq5yKBqljOlQJPA22+WHtJyp7p7nlpyHG7acA3VY9Suh2DVs0VzuHK6xlUHxiubpSAnuxXUgKJM
d0xUmpbGql1EMjwIwrr0ZATFZo70IKum1aZhwiIvtKVaXpRvOtw0AsfmwUYs4Mzc1TflTXaVXBWn
/mDv7B0iV34tt/aOMI8rBgCMrfAcAOhLjbm7jsdVinHQPekYkiHie/YiGmwsp9s+MhDEEsnER9nr
+lAfzAcAxKfy0JeLvr8OyPxAJlGuHPsWHDRXb5s0DPJ7l4yMIyA5VKJok3pg31akBmfuSYMahnAM
lcsMaPRwH2RfBjj51Uo2REDBd4blQwqPNlJrBwiKb/wmRTuX5nuhLbziJH2ayhAUxGlIl0r+aPms
aKqjhEzP2AzbdTY3cAqzY47eUOHALeog+BFaSnTvsM7yRW0vxx7YOmfOuZcgK1JCxH2cjCqz73YA
52Nne73aEKl+R6o306GZ1V7rwIogLJCs4eJFdc61dSPKPSAleIqNOczG5D3wl2p2romYjuqF7ixM
fUM0HMSchByTeGaGW7LtWrkymnZG5rsNXFXnvaWhgrzJ2ZcbHcnrUBs3pn6Ok7UBXLe88g7iXicy
Y+5zJuvLBOjeAadGWR855Wr4wfZRe9Njf+1IEkKW5SWQxAv84fqYrUuSU2quTW537BUoz0+5XGvl
BbbmncDXB6yieEirq56DIKwvslpbG300b7gwheqihfUgrqr4rie2o9aAa5AzSmxHPv0jAFVBzIDV
SLZMvUjljbgyDuOTytRC3GobdQMBpWec6tVg5/tLgNAxmu5u08gnad4HdP+lUs4Y5C9qDyoW0pxN
iW48ecjkTiPJ5zaDE/3U36okDuqEa58qFgGA1RX/mgVC+ZT320Z25z6Fptv6h1FTinkFFmKCvnSY
D82dxTe9gHObz8n2W+1O8/l1B62vZciZfikCqLKsp8yFfMnP+dlOQEuW/bnsLlBLsb5cWMxDbZLE
Do55WYHIyeJqGeO6bMVSa5lT6qc4g5OO/MneZBWrjPyYrY1w3b7wvVHi9bJN16O4MSMU6SYOcR4h
h4DfMHZnlWygXRGoIPihwP/XurmqIw7fKHyZsEi7oVymBGJE0E2/tLtQ09e4Z6abDk/OF95Dbnp2
jlBNz/mJDMy7NkaQe1uBWOax/sJgkVSeitntjCBNSE+FGm39ZMl72DBfwi/OrXgqk33MrrR4sExo
29j+n7zdAIicq5J6i5ICkh8+JjS78yhcmiqOCcTmjVxECdTFUxS8OtFD6PUXqOV4OBTtmE/w+HCm
PKa3JDZENTvYMlgLAE7xBKAcv9ivicvPoV6ynSYLYhditcXoA5PSeG1xTWHF6Gbdg/JE8wCfyWkX
SzVa6X60CFzznunovof/Ec9HgP3+PKXN+uKk+/gZ7eqAbzyv8EAsGEOEp2bBdyIKb1PqDh/meNuA
0f3r+IT4zxuh8T9N+l2INQBrtF2G2Yjc9Ji8BhKyqy2fkD7ws5g7hMETcU0scfGqcj3rGNRDJzTD
E4plb+GQsIo1wdmRXcqQOljZ4bwDKWZmK5cpOj0VO+VCOscea3HUnZK2gu4Ecpx76hHkSqauCHcn
QtTvsktTP0nKkU0OSbhGvW8PL6h1VqXHOeSvMpdoYEk4csfuGmd/JWcsIxDyxCwLp+iUvQ61QcI1
T1eKeSgcZ6u2L3IVPwZ0ezclWGZi8aLhsT4PJ9AtHhnV1Yw3hbs2Yb85WNPLYZETb6mdJ9RML4nk
uYyA4DTFfWScI76ayGSbvLU5ZaS3K+Wd5s47AKM+qP9zmXHdX6vmUQlO5DlW1nOpPdrhMXU3zJl1
MqE6CxEMcwVcJ9Hcw84ira0izyUx3colbjsIbgUZIcuQFUKzajxSXgriEOYIDf01x2WkbyBHc27g
uFMzBEP+Rk15M83y9wqO9o30SHeyVzUBmPyExMrDy9Fs3KvfusXDr8kQE0GtY1hTt/VPq0GgLD/d
nD+//qPFQ2kHyAJD13QHngyk31o8CeSFtEdhmZBmpi7vhx7PQtVH78fdmTHnDypifA2gIyXYkF9X
EX9VCX9aDX7/qet86d+vBqUujaaqimTT5D3e/gqoqUSzl2OSLGNizSBRgbl4CcdwBZkKPgZOUE7j
tCZhpSXPlKXITtcOCFsmmcGTrzgwvKmEWqMfTPluV/ZCGO9DXlxpTrZtSvvGLLrZiK+qAfTix/1+
CPx1qBXs253LJCk2gqFan5tbUDKQWqAqeV/8ujs7cXps9dR5MD38+4Xue8T2Qjs2MnmoY+VZBj3O
qHaZ9+K5J5hOC7j6lenRaAQHaqL5+3bQQEj3hPqF9sIWhMpo9T4RFMQIZSK+Mh6YYDsYrxpY9yQ2
OSHz2dg62yRqrsmM37VlvrKxuSL8xQ+kb8dQfa96BMBBas3tfJsn/bYU7zEpsmHfc1UGbeU/5JY9
j2yAAckItAzSQDNsSvEsAViJuMJsoEP2JeQq5CAa5NUAUNpJMVfQfkkD7nE8vPrsj0aDtEzaQDsn
4gCj09B5y47rpZHwdAucsOOit+kOzQd9KFYC+mzXPfcU2Kwl5C/Qz5ZTYMPVy1Xct0DWVGqnk5xE
nINRiLeRBX/fcVauDm7dIquWvPREVnuD2KKsds/DdG1O3dssLNdZ2q2RSjM/WQXUjjQdTp3RAcBM
W4qVrlynHOruEJ4ykqSUclhhWdnZUUV7OThXFn8laqbM+b3vlCYLjIkYMNkW/o1DZUxc109ahM+v
/yg4pjkBcHU4H1Pl4IH+KDjIy/ivyBjMz3dKiWzOQYygOaqqO5Sij3ulgfgNhRxGqskCL39lVEdW
78/3yu8/c8Hf9H296fTOdwmWjTdwsK98Rs6EgWQpe9LRYrPNKAjyoOqKYqF3/b2GS9kMYCGqApBs
vffH4iTG8rLU4p0/XJh6ujWBwt2kisu7VRt5lP2c/IyKnUaZMXN2aI9wQc0CO+dt7NPqeC0ZL0UG
CTxTNHhVrYr8KKnfpYAD09yrY/jYV/4m19NDbrHv53PDxZMjJxibZBnnfrcvWzbEmkX2UlVrpKEY
pKSZ+BU5V72FXmgr7f9xd17NbWPpFv1F6EIOrwTATJGUqPiCUkTOGb/+LqjHY9numi7fR9dU9XTb
pkyJ5Dlf2Hvtwtsrvbw0heJiUoXHMrig5JB6Tb/NJq3dRIN5kYfWbctZQRdg52RarsaZ2yTxUo8o
bIUBhUPvlYEbZVHhYhHK3oOc0AzCL8S5MZhmN8PcaZg70H9XZpmT7TJA+pQtwgrimY4TYzkq1GVh
klY9lSgtGs5xWcNNGmktNScyprVWWXSdBiOzfmG0gzsSF88CKtwJjcTAVIhEO0ll8k6QJri6kd91
hLr7fKJHY4Nqtl9UuNKr8LXRHsegPY0VEEWZpj2OT4IoAHmEBYAeAZBp6Ee38MRsjdpEIV48hsPN
MFGCVxfj8Jgo7WOpvMqN+LX0yaNQWVT7EsWNZxo2K45tXxgTNNLwRvGm66HNd/Es7Arky6CZbyG9
SqTHy1CUmcVCTpT0gzJl607BdYEwAsEYHVojW8cSsEze1M9TGT5G8kSELjVnVxD548vSgzTr06mo
BRiBfhK/NR5VdCPxE1JgeOeYdAPPgtyKL5Uf4VU2FhuDyA2tjl0xfM6r8qwlTXxVG1p/GaKahrQq
nZCE4zzHxJpO1IyDcie1gSPE8VXfp1sFgM1BqT3l5Y+uv7AZIwZmG4s0ay6S/mf9pf7qkvj58d+P
QwX/FngWWtl5ZsZB+v045G8EiT/Lsj7tXd8nbAYOfRmjlqlw8s276e+n4WyzFzGjSmiC5oPyNzwS
KMF+PQ2/PvHP0/IrXDtsaxSwU7z2bi1ynJptmDqJ6ioLOhXWyJdJWE10vlsIQ9E+gZkL4ghJXx7f
R0+BtMxfcOcU45XI0o+R2TNuJeFmPHvPGkEHTKQ32Vuw0a/IezyxxbbW4k5yc8fa67k7tQT+1Fua
MXc8D6z7CK1NDuZa3uluvuMIGbfq6EQH7Vh/eOfpLb1LyXsh5LLeVg8yLdbHcPSPw5HUzG6v3LT3
+APINsyfsYCJ2gI6GZ5zBgWr9iPb+3fwOCTmIAh09+VOvBpX7GCxHYUvGdQ/EkCejJv8nu/3GNHl
EszLdGsGLzsIhzC2hUxGcGQxHeOQw2LGDyJfTArOI3sKXAo3axkxKGBBz5ryoTwXy+Ckn6uLv1Ne
h4egQidlS8f8QwIc5ygPJFDgckC2mXcF3o0bTXIrgkc8mz1Q4JinkPAjpDHk6qqgrQh1GVZgMtj5
IjCuXsRh1efLeJXUdp2TWWKPRDPAcmI0yndIysEt/8X/e29Y3hQfv+/KGJ0q37bY0l/waZAKCcyK
0yBysmzNhqJqlyb8f8Kdr6N7lrlqi1LoBFwEy25GQC1fa88/5I26maMC4A2gjprR3454mudpuPMK
MMlLddNF50rE/GuxmKKrd8zLgI3GNVxvnxAdoK50hwfAIZeuqzVfQhRW/Ac7e5XUqmtsHeNj9MLX
+/sP+9Ly88u41dpf8TiekTXzu2x+daG+UceTeBAToNoeotwpDELGZuh6El6kq9za+NAHnokiFz5G
b9F7i+4suYm2GJ6Gd2Q4t8U2Fy7mi8zJLa+zp/iVtZFiWx8mCDMbPgC26LGzy2XBa6o5hD9CS35P
HxGGoy+2PgzmDkfiudH5VMt8XKaqm5i2fkPiWnAdz1nZp/BGndkDCzgJjPq2huE00xPj4wp0Ottj
cxUE9ui7aeQG2rZAfRGtw7hbaNnJmjY6o7LExhs58OZDoscuap7xUCwspMd8R8jv4/Aqq0uMKTlv
YK7TaF0wGYSpeQpuw2P01NjlW3Q9y/j3zZK4b0gQT+odRfkD++7ugZimZ64eluWjOAORvXe/toV+
VZJLcmMeUlyZr+29cPE/ppC+i6/Pdmkh7H1Q2TUhXz09Py8+2WWo42F9P+pX+QsZoOENqa/LwWHr
Ro6fsDS0Pdx8PlRatY4IcG6p4+0eApw9lqtcsvXk4As7nThZWEKEe8OPYcwUbWIP8zhKd0IzNAIt
mbxdgf9cMpJhPIlBQCpgCrrEsoohgxQbER36z9z5o28xVjigwNDfUEv/2xQBcdMvRf3Pj/92i5l/
aTL+Qe4k+Ha4nL/cYhAS4Bx8lQp/2RQplgY1BoaaBJr2R8Ds7IXhHpM/bS0MGH7jHpP0fxBS/fDU
Z+PLl3ss6K10KCpOs7YwoeNVM2mTEb5Of82E1mSk7ZXjspFUV4xQzFvcDuyJ0MyuBIUxbeDxvlKq
Jz1PtyzF1y376aG9NyCF+IzTSPxwzHgeojNRt2IGh36rs+bV9J041ldeUZxozZuFkmfPdS68Wy1b
iTBLriKmjmUpPcjJa28es/QwtJZJPaqSuhsT71kk2SLx9NGWxWrXAr+3RMpr0olMiyqxyBn1juBM
dSt7iQsOZcHbzSW7PQKOZA1wVJrqLUtNpKQjA2hlKUw67GlF3ee99tDFAYFDcbYIJHYiMdQ/IYiu
xKTfRjiwzeYdnAgHcZ7exz0k+jTryMhWvRrrnydsJr0qdgb6iqUWpPlmaBEa13Jjx7G8ScvxJIyM
/FV5tLaRzy1V5KG6C/pMW8dD+B57xjFu1WI5VML1VHNi10RKm8E+zYW16QWEfeWdnckJ8MbyvhrT
ZYH+J9NQSxUzJ0JjCyPUxb5XdX5qw50m5pvUeIYl+tg3+plCmTG9qb3ABGdYEW8rsT00DZq4cXgK
ppgtS+GIBcpdrVO2EKlWoTZAs8sOZiStsO/h2uicQCCDKGd1APAHHNC66eKTKcU4P4OtJeYEchrC
tW+FTwIxPNNQn6RWOsloLxpmQDnReIQTeeh8O0lbdXgFzUZYChLhkFCsmqLHcjK5jWJuffTG7UTG
R941To75EkHiQtVnJYhwXSnl0SPa+88+tTBDIMTBFCzDHvzftTewk19PrZ8e//3UIpCGpBtOw09m
Ir3+t9rb/EvV+RtNEV0RKqD5QPtefesg8CAXGMwkKL9/mEUwntUo2UUojfNi/HdOLVkTf62+Ub3+
91uX5+r8y6kloBeR88JM1wkI9mWjsM/1smSeaMlq+jaUzzz7da4bh86X7bQrCXYabVSZXnvrWSwp
hN4N9eSstJozYP8q+mDNISYbhLgkRG5IeGx9oFTaa+Lle68hCsS3hYCPiWIs0hKH1kCQlEGInYC2
sZ0lnY1FpWwy1PNno31jObJM2MdQEZMA4Y8CSVXbnVLUBz2Xbumx9Rg5KYkLea1uJX04A4M5RcAQ
AhWHVhrv5wNTLyy7bhpWLg2g0etsokUfgcVjQzJE1uuJmw6X1EoWs+UrynAzj8nK8HIWaGwHVZYY
cnX2lYQmBI5yk7uqKLgDEhPyyUiBeJiUajXhgMibQLszUeD1KPE8w7rUszQPPbxrlJSksrUOm08X
FTI+ET1fhK5PnAV+ftO8w2DcJCj/PBSA1SwFRE8B6kYzTxZz0ZLMlBDFoDRLB5NZRKjMckILXWFB
bamlnEcxbAOMGfqzGtanNowaW5D1h3yWJsaDjmDA1E5gw1ddOz4qUnGbVhWhSel66qR11qMQQC7m
xUQZlOJV47GpFEIkCbqXPGa9tgtkg70JvwB7/3nq2MhXCQIpsNtYyB/EGCVEEhVnOcuPYpzfKokk
raoJPJgvHBOtYe/F651227RDqpvFJDjARm+am7YP9n1kLIfcwPgYotIMqSGV9kNM4wjZ7mzJYc0z
+sHChDRdZFSdSXNBcf2QaPeYWnqWr0pASzHWNH1Jyba5N6xdE5VbwbAe8GUMIEKATlyCTLkxBgra
Vkqe02gybC3zHywT0UGnJ5ciDpeh1F43bLi0KHtVs/BaM6ZbgAH49VLq4lZn4izELk7VjaE1wLXr
mdmM2z3God2FxYuf66e4Na+aYTzoLR6QUnQHi6GRNxsxaSsiZA4TRvFcvFbSdiEWwLhC8aIX3E6h
dDN23q5I3qLwTTCJmUP0u2hmF3fpP5r9sA5Hn526Tr6I9KiPEaOc5KyK/aHKKuSiZKw2Ybkw9X6Z
ZfTPRdxh+TFYaYAGRyh9L3rqGTvLUkGAQRTIGT0tHGAsPUL1Z4+iDXg1KPCA4YKz+bfz/x92Xz8/
/sv5DyIVFNffCv+vo2i4qmj8EanK+t/T6K/nP1xeSWL0wtcF+kWt+X36AvAGbiK+OFVH5Ppbs2gq
3X84///7rc8i1R/Pf7+UenaBfbquUaYvDMNXFvXYZofE6Fw5ktY4hhamCXhFztyOWrSiNWXoeNYr
ptAkvYbJEmn+ThXrQ+7dKTkBUBJaUKujt578vSxItHLkPHFgM0CQ93kC4y+FjkOGYpKVu0w2XNX7
yOHVyY2+17hL/KRc91jHupANfEgKsfnUjKKbTPJKDMB+shezkB3EcnvvDaNjeemdTlRNEmDHzkkm
CtTdSOZjZ8CLiI39EGa7xgixemXQExndCOJNW1JJT+lwykx/Uw403ZxTQ9fhcYpdj1XNwox85tf1
slT1a65u9vrQxr2s3A/x7DqSz7518DswXGK5n+CnF8TC1NkcZsQUQ7b2od6/9HF4m2g8w8G3bKms
dddKSmsWDEkuhoXByfCCFZ9+BXO2LhSpQVmvoz/AUpXaqNxaV8Xr0OJ5yLgvaWQwNAz4ucZCu5hS
ydJsAgASrGCMIM+q12xtH3V1b1aCE5QfOgYLXxW3OYYLDeOFZ6nbkSiHKHr1YGcgCTP8xp4wa1jq
fVmjF2jfLYwceLky9WGqdDtNr+WW5mOQVpLV37Ymk/FSWfRM0oY5Mk19TkUw+YSStYLIrXSibVuP
XIZm/oAtH3sv6HYcfim9ewSfjSXHq8DiIlXOGpeqxJWhz7eswnUbcu2GDPTkFi7tcBF4JXTRDbX8
kHBVV2iV4vja4AKvuMjHFpEoDhV5vuC56EMu/JyLX6QAyCgEFAqCEihnBGKeMiFiPKNQNoSUDxJl
hBzXC4myotMysvwoNJS54sDVb91lFCEyM47JfBe16QopNCKw98SS8bcAFNKzhaXGF0j7f/h5aRk0
z1AhVEuRGEX/r1m1qtAL/7S64+D64fFfzktrbsg5k+jW4Y1/rZfB+aAhoFwFMf6pwP9eL7Pqg0HN
YzjDPxUG389LWcJmZVLV67PH6re6/BnL8bPK/odnPv/+l3JZ8csiU5qUwJhhCm6kIkMVJnuF4hpx
Dy+zoi83iuRo+Mmu80JiALJl1es3cVt6dOEgseTkFIjjRvDMbddYu5HEOQnWzrxbB7RZH9pK3YJB
cAqBA9EoXQBHtuYbZBdqp8IKzo2ig2b1pO1QeyQ46LDxRObCuTcx1PaagpApypZL4VN8a96plEti
/NAiVOSzeQRQkrGlpjk0gSkF3x8d0yhbNS0CBVQ8o7yVSk9dTl5yCbt2D1PhRTJmkYAQ5avWq/eF
ET9pJSSgRKZe70vRZziREVCstfGKLeMfTrniIsBWryhsU/4NAAoZ75fPBEy8Hx7//TOh85bGDM/s
a4Zc/fCZMC0QWCiyKSToMX/oIVn5ELMKeUv9xVovAtnnE/j/sZ7M9pYfPhMQruhjYUQD1KJ/NuYW
88tnYrSgUvGmz2kj8sJtrerAOGMlFeYuqfAEZHK0tyhI62gkpwMPLeZmVZcOA6kcqZWtdL95iCou
FpkwadE4d6a218P2nID9VaTsprf055qJc51mN5NoHClWbKGq95We8VG6BIFw7gkBDUqLQJ33eOwv
IYxfAbUaR8j+y8l1+lsT9JU4yA/1p28WfM3Xl8n6acpXgsBShLbKKMQbIMYx4TA1aKeJ2J9K1JeT
KTEBQgsotPtsREOkaXd6lO7Hpp6TQJFtVtGNP+iBXUCs6cPmCjzdQYgQEc4xGrI8+nYsCcSQRtnR
M3UCZuJjOpQ30Gv2UpV+NF638SWEsQOh8ZpA/pCeQQeJZJltfpbttEJ+VDJuP5ltfyfJ936kX7Ia
p4mEfy0PIzdkXRMasaOKsFuEGGhJ5MglesJ6VRLJ3WKxXIlAoBWBNJchWJKtG6NvSe7kMNx32BiN
2HwkSZY9yLMO2DrhZsbYvwQKvDagbo2dsTUSARqycYo1OvuxujZjdl5FeI+j0jUHtjfBHKSSit2N
50F/NUlrqTD4eAJ7tNG8VQBxFZG1aoMS71tcfFRmTDNT1U/sKlcScUENvOpqhKzgG+NkC5PyXuRI
vHO5XKFRcJJBWKVj64C9cuKCsSH7/9tWSKEba1BXTXSOzFM1REombWxeRPeSUrFYqD3RURPFcLRJ
O1Wq9KSE050XYgH0sSomQe85oyo4iWHQ/SFCr+LuPCgiPEapzjDBTy/qRBhk34xuIteoH1nchApy
MH1kmBrn1cuobipmkS36Uc2qQSaYKHCVZngWO8VfZ9Y+TqYDaqJxgfOR6eZM8Bo6/9Dh4I7DSnLV
zLsoUv+Uq8lrB/yrmylgFjI1syRNqvReerYxTUpSUQE4TI4S0BRy4ODM3VUzW4w3ylVk6UDyib6F
iMI9lW3BQ6wUhsYlgAQTTFnhsxgbAJdNQ7HpZpJZL3Uv7cw204th2QI7gxjryj2zBFy1CVuzYaai
dW2zDsGkdcp7yuVFgiWdpQy9t9tI7XiwgKtlkgjPWu8dv/fjZU53PM4kNgMkmweabQDR1k8+OQ54
SyPgbTUQN/Tlq3KmuuXg3eqZ86aNAN9m8hsvKlsa4YFAk4MBHS6cMXEELIr83Gs8ukyaRGs1Ktis
/uj5pjkXVIQvkaXHIf3l1PuHyD8S9369m356/Pe7CRkVVSC7GUozxFZf67VZbECBMm9ZsPegaPhe
rxEXQl9MDQiIkXvte38LgXG+x0w4jKIFe/a3+lvWQv9wXn996vPl9eVywi/rxb5cpOsyVV9qEf2K
SUwvCu5r1Uf+bQW21YquhPpGDwo4iIA78nxZCOcMuRNNrjbc9eUysI5kwrEzbAw3005jtolf6pE2
DV79GXVLQhhqRRKqwZl9LxmrpLUxUnvjMTbtfvCQ6pQL8pQ1+OoDgKhOXdfxKogAVNDgoftxqKaI
D7ZpwRzVAX3q0CaSe8O6Z3F5kd/Vd8UB5PL5Pwo+u3FAyy7VVb8Nk12IHw+svU1Mb0V4yU6YaRJg
IsGpLQh0yo7JjZDjYOJjZJf4Lv2N1J3wjDQV2x9HHret6x3MAxKs8CNgTdufWcZW/YIgbvG67V8l
zNnUjeRtgmpb4JgI7aZdsvaervtHYM99u+AgbV/Vm/G1+IiIOhvDRWkXTFEJ3+RJH7LkUhbLqLuS
+3UaA6O5EU1XeSliu55RkTb/wp+j+eUZ50/je3UjvDQo0OVba9cdFcdaKnvGktUb91p3ETErJW/C
Q/s83lUbfat+hNcs/AeS5B5QfFeBW2I+OiOVQJgRXFCAm6MrGo6BnYjfD5zhRVOPAGJX+sZfqY7C
2WIPL8lACNmSaOZN8qrtpYCxBTp8x7rHFWGzJUYWwZ8lBQWFPlnrDrqJLCBldRl99EtvYS7HTX8E
UuftMBn5dn8sj+FDcUUGPDzMurY9WJUcTXzDG2M1Lo1VvhFWYD9tVl62ulfcoiWLsFh5IGhQLJgX
/c2/9Q/+rXVVvYS3OCMLPPqqA6lTuFbQman3nrHHbcVQ0HRjanosTo636XbwXU76qdnpJ/WkXWUv
xU650kFMI3Igy2uLKROBRfKivzVrfYOYTj+ZG8EtSXdvqqUZgGF/9PbS1URmq3yUq6NAv/02vpXx
MojWyuAOGFO2cnVpG1fQluIs3XNlzF3Jgkl2qLkoejt5W0HFlFtKtYXyoX2gaSj6a9naVAIkFvJv
3xpO8Wc8nwx7Uf5FjDUv+Uv9AgooxgPC/MeIr+TmncvT6g6Nfg+ULT4yDA6Hh1jfG9FhsnI3CZa9
9UamRe4tVOE5YLOqx3vlo7kDTzq4JfYTTxoWQbyRpqNcXqLQLp4xU1GX+o/Dc5aBUGm3Es8pu+am
f8D0/0zMhIYjg3rJ1pDjtNemsG1LMtkclALEoQWxqwnzK8oLhcxuXvrfCicYM4fsrO68l47hyO1E
klrskG1WGIqdxIvqEDofbzhZF1AuFvLKOyQb9cw/98kemRGiItLjz9ID0iG/XhaBo1QbptKT75/K
wDhUBjezMsp4ffl1eVnV1YEY81iwuamdoXgucDUnBZHgqw5WTjW3peJC3GVet9ctkrkvA7j5P/oG
5B5SiEIg9JYG7V/Udar86w348+O/34AiXxgtMfM4dtFf1XXzhJcwM3Dnnwb/r1k26l8gi9niAZvh
uvscZnybWHADfobYzDc1jR3D39/QJXwiBn5oz+hYvjx1LtUfb8A2CuWxNcQYdj7rh7JR3IkzXNeJ
whW9EQhHFIEcsWrzbOnZZRQIrymrUVj41VRFdsmnuoM7kqFeG0sCSUrfEQ1vqQ2DOynqSqwrR6O+
nAZamCglPZRJmWUN1kYPR89JJfGUZ62MafVeJzHQDAo7LZ61MJo2yqA1eF8xoiZwjLrQkbxrz0TW
E/sHVmYvcd1tpiZgaPps5SO03dfAe9J9j6zyKT7QdUpsEtvnyBSQKA2HPuu25RAug15c9b3GHpCa
OLPWnZE44E08QgnkRUfuuU/e7NhVG6TSlI+MpXXWc5m2mcS9adGvVPsWe17YGbaiZAxqVRJqgtHJ
Uu0GRvOtrpRrfhB5f19jexy0lfqWWoCOt+YskcIm3HTWLpf7btGMb0PyDn7NHUwFFKS3CUHLe4bH
EYINDFVHHvTXgxQMtu41bmZ26y4W940w2E1I3I8VQ8KZErc3oIQlPv66VuvOQodcajKLndzhG5X6
O/ZR2ziPET/iEqu98SOotIdakFdl0HGExelzo1H+krDNjpJYndpzJrxqSLHX3OsAI7XyjIN41Yz5
oxjr216ylrIRXscih1HXatd9YqG+JsMMfHtKxJCAI9HPXuoY/leU3Vs1il5Lh7VqAKquchAzWFAK
uvtiWPE8FtguHxUDVcPA2yPUNmpRvTRyfUvYhmumT4berfUePlDZnmo/ZQOZO4PBAlhCu2yVd20y
pxrRDA1WtevI31XU6CXT0q3kk0FmUZdZTJrJ+Yj9+liaw6qCy6IN6Du7VyDtT5OkbCJVfZ+EEEhl
dPS78FYeg/suGDidvYsRx5eRF6NExFy1lxodfagMC83fNsg/KwkbZaoAlAcuurNMqp2sP5oGaTnq
BGnMOKYjgJ3GX/Fxt/WCzq8V4bmBAmWt3eq6m/qK48fpuQHnLZUCRulxobP9q9sbBuBbUolQzIVX
0Vg4pVytpHhcRVxRBTi7rCjPrOdYN8buKDPNl/313Jsbrb8MYghpLIW7fBXm+GfkHrcs5Q8CIuJM
hZWcv05cvnM4rkXCZzKwWCE+ZLKWzFDRt6Eu7IVl22fbvCvvw0hddnVJ2vyjmQp2qj4X3XOtCmuF
lXJsyAshM1DEaXg2MUIK0jauH4GauE0snivTMW6Kah3MQaZ9svrcKAC51fxoi3vV6VvtJVYaO+fv
jZN+4akCevKn3MBPNeCIVuN09SdfTaoo0wsBg+YK+df0Dnq4n5uzXx7/7WoiZo31IXfMP0nmyDeD
xMw4C+jCT9Jv5CVzrAfryf/MFL9dTepfzNmRqxhoWTDtaL8lPlFmhvVPV9MPT137qTmbDBHiTgz0
lanMyujnsVamKvf1lLrN9KZ27CIz61x1YAf66XHsX+Natq08kO0mMh+asi4WqQ/SjjDBAPWpUj1b
5F43Kp/zUD5mKvWpQjatZJ2ssV4qQrAh+vG670ynGpjHa92xiyTHoBj0DHB72LsaqJhmkjqhaVJu
nVprRmRda6OCHjszVnGHBEAWZmDVShUZpKl6dCiQ943xExkTgHI1HXX6W+mhUmtZ1tXTndHEK7Bj
yKkfA6InOutKKKqlHHhUptpBTltYnB1n17XParVP8JrrylKemGji5CvhIyTo1ALxzSQ5RMcRy0hn
F+WItmOmg7m5aMM3GfB+SZE5TfWNUQIv45kptLKtFgBiKO58DmWFECEj03dDaVzntTWjTlwr7c7l
sI2bxFiwsK2UNatet+Ccakla9U0WuXVVQeSm1q/NY16Lm77OoY4R7JRPS8Hyl0pSorQB51wUFyPI
zuGkbbsSAW2EM6VMy23b9cvKQuyL79ZQxG3ptcGiGPJ9NXT03c0hLzj+kytIz+6g+M9jW2+BkGxa
3ePSSnGsFFrvEP/sqpI+2VmTnvT0lYDIY6ID/FKt8pbIOTS7OUFLXllvWismOgCINcS6tVZIq5bl
cW4+pROKyCGu7G4wUXlcq6yaJVbOWUHT7H3wzgA/Ue5yFtORlGLwLueTfF8F1aqYpoU0b7JbVtpW
rB1hFwMb8ICnlocwHXatFy1F1uFjcBXr3qmjrZhaxc0QPJoE81kebxtlYhrcusj7MhpiizW6lzI4
ZJHosVBsWCxKzAJFEGLl8KDToQlgaTStPkf9uJGRScn0XRVr4KpM7BIZVRvv5YpXwwr3UYF93ugJ
fSYtFxynWj2VjGOTZOISVEktSM6Qf1xhVmyFt4NxsVBxzduiHlVXgbpLQuU1ls9RU6RvKXjKmiYs
lG2p2admf7CM/DnoH0csanVbHtXw3ioMSBrYNaqeHANhkaZCYfspk4+mO3i+YoswuePsTW+VZUzY
DGmKRFg1i04ScZOTDJ4FG8Po7xggZQu9I01gRLISh1ee6s0SsxPh6DF6mOROM1ntJi22tgJx6hRZ
GwYwHXxnYqzJaze8q172L/FQLVNJdSha3V6Jn5VB2UlwCefccr1VN4qZ2R5YIiPtFkMrLHveOk0i
XjcyunWA1EI17afwLiuaJ1Wut4KJXiztn3U0ET4Pq/mxZ9jio1ZaTegsMyvBI9/Vtxk1n9roDtOv
5xpkS8DgO+kfESP1i7YWnsRyZnHiudB496Be2HL3EYCurXGGwQrXVgWuaMK14h2zV6dseGUxMURR
us7jgVD3QxUhIAsEfA/NjSZ25Fk8ZGg0UqXYT37uikN77hKTUCDjaGEI6drqMAXxHz3rZN2M14k1
Gdcpe67/PetkbvnLdfrz479fp8QpWBKrNvnblvmbltP4S8XYrlLSzUhP82unBwLOUtg8s4X+z0X7
7TYlNRshO7NR5VPJw4D0Nxo9yfhVgM53TsvIF5xpop+kzy+jzilQJE9K5WQdStWynsfsODifJqyZ
fWudeyEo3caUd2WpYHfOfJMJATsjLVvHCZSflGSppEWu2SXSqpDzfahFK1MIExfsW8MIozsAfLu0
VrEZ43TTpNK2agHbTD2f/ClpkdLMMcdKjIXbiJmqfDRNxggUTyL6PrlH79cRhFLfRSJcezHfSoN6
BxVgTbLAamRfk9X1TaTjx9GI3JL7XdeeIjGDStOwiWh4yKsmd5ekKg6tDstBbT2yhdVtPQB+85Wl
7r0mlOtB5Z3TzL+OI+ZQsI/SVl02JpYfqozWH7cSoVKqFaybLHjOe473nhQ9WXRbKNg1ohK9DpzI
YEZrVRH8e2F6ClIT07ZRwIaWgEYbduJPTiuCzvNMRjQsmaZywTm6aMqdBr4/rA4FGplyqMm3R7ZU
PCVSSIgrTzkBedKYdghV39BviGe0Aww1g2ctCql2aoOsv+m+KPp1oGsQS+5yhdSftsWP/2F6M3pT
tStrL3LYD4Bg5E5GTpBsq8xaGeGOJNJTOicXdCfu2FUWJKeewZosw5jC7yp3GOflQrwdKszA/TTs
JL85qHCIIrY4osB3y1qSYBn1yDM4URnek4lBcyjSyA66dtVXvJECet/+IhW+21a9uhED3wNQU2Gh
klIdMol0G86nqZKmtlyaXNPBesJWO7BoRN9pvfL9BdqoXVdecK0VQbsmmu8jlYZDOrXhyrL6THUD
8hVONbtSD3BgVfWlvPmjuwMQaKbO6UKRLv6bS14zfj3Ofn789+OMfHYdMiUOGW32yX9f3Rh/EUlD
ohZ7eFian7/1bXUzH1pskazZt8+0a1YDfDvP1L8gWsokoALg/Gwpfuc4+zyufqRysK/6/p3/4pLX
NYEYFEwRFWHDLeP9vF1PepHtas3cNdm51HHPpdm6D4Udq3cGHTMqkTDzXqb8TGBATXpI5PJwiGur
YPpPpjFhFW5rZrdBxq51HM8jYPJyJIYmb7RzQLSHD4R4jv1MsvaNOGbOSWEZD76Kr5whQtbYXWVs
vJiMo76/5IqOM/wgQ5EUhaeW3sAn+DQfr0yrPNdAuRphKxnDJm6mDdDjjVkQNoe7vRLPWU+vk05w
0z46HJyVTK6G1G7KRt3VLE1njWMSaVi3B7TrxODR/gtbo4yGVYtNJzL0Y21YKHqxv0fmuWybudww
butGWyYivtJSbJQZ/0lcZ3fK1W3jlaQ390JHopP4bgXWNo0CZSFIERuRSApBEIEECNXFaE6OKAr3
hF2t1IcCKy3AT2smfwoFvsYYGCh5LPdjjGp5poRawIelMhBwzuAcDUGJZuYN3OhacqrAL89SHjBY
oPahAqJyu+p6IzvkZdpeMi25ziyjc8wygaUx44aZN7z2MyNj6g1XVGGxQdbem2pxR9TtI6mg72Ei
MkvvWmvJeP49D5jN6HFkXbJEobAPOlT2mSViP+0mlAZtaq7/7KNjHnlrs1lbx2vyL5WQ9OtgQf3p
8d+ODv2vzxRPFMiMI/5e7X6rhHSIPtA8gPPgUmG+8GXrSyU05w4z6dDUnwgb86kikeBHlYTqebao
/8bZwdn462Dhh6f+k0qHUDkuGcWIAOlouD5MqFW5eov8fk8VlIJjeyE29qAl/abLcI1Y/S7ocgM8
lrnRmwpqddHe6tF4lCMdVIx4EXqccrFv2KMnLkNu5cl/znzi64DmWNLcPvTOiA5mwDeXxKLb+fcU
IYu+KRyVTsfr35ryqojzK8tYTz77WiseKWl08jtjBTJDL436ski1TWBKL/HAHDVR2UkZ/8fdeS1J
bp3N9oUOFPDmFkB5X11dbW4QbeG9x9P/C6R4OENSYvBWCkqhGbJZNWX2/kzmypZpo4kzVSxORgfa
m2F8bg7rjLYsG/HtspqsJ6BiqYPkZyWrPsFZkpuh49P2LTNEUo8xDm+aDFjilFxr+VCiuFLDFDcD
UC89kU51MBAAJ64zwzsbYeu2s8L6KqnVlj8YUwIf7B50s8kxhtKGXxg0F9HyQLuvOXdDGfxv8VLJ
u1HUloW+9D1tOwovsgnHdYZ8NIcxW8vTiSay7yVSmyo3Ch/zZB+I1gIo+tFcMPlfSDQ+c40CP6/h
VEz9exoobjPGuDZa26h1txeqlZhM64zhfQc4KQY4LoP7am1Fu9YBkmHx0ONCD9NLHS1EgY3DVLtK
hzZRytdBBBSkLt0Sam0cfKrWc6p/qHnpCuWnZNLe7eUht6MxWlXpuxe/QfZddkV1yJPboFhgx9e1
seTm+9ZCimjtoYbKLhPtNE4r1XyIk2vB4s0Qn+tq3wfBSggVYrFG+APBgmzdVVG8alBE+ESu1AEL
c/qBFXLXVvpqwgbdRvFCLaZl6OsUSk8+LnNyVeAcYNiRIYJ0L1p8LXNKYbPE/ozqU9qM1Ju9FzKy
CVi6PtAwHsIJKOV4jGOV3EBrZVGV+rWw1MpF2H4z4kFZ/pZ65yLs6MSRfotfsYjInB35MGMJkM6V
D0wbvKbbyaTNBqimomAne9/IQvn3ePmK9rxkl+2FB2GI7dGi/zbkY8dgIRvKA33FI/fYUR4xutQY
GrU2ueOV2hYsHZRguiuB/llPwrplE0FajcU3xYIxVa26Gn5DhKFbHfA39SWbZDbuyTlqLSiTEE3r
ybIDpG6CwFq+00qZSMFy33aB9YQnpiaKh7a+Sy29XWbNlHbL0Ct84m6h4FfFQL6WNsHHV5itAb05
az0RNZN3q5JkYXbBqvAQ1LdPkaRStMduGgjuVKF9EKob3JddbXwQGoC7TWiO/69v6yAL2CKsB5bC
QPH04Q1LK/CUYtmri//tywZwCf32rICV/s5Co2l/koTjkvz553+4bMCqkxj9J5gTd42EJZwb7t9q
8d8VRlwoGCcBl4Ar/vdW9rcyVfsXFBQJEAnKWGjGrHr/wV0zj6j/WKUyJmdRq6BVwpv+83b1988D
c6uqBTrm71NvLag3ecL4Iv+acPlTKPmP+lP0Wn/xeD++Tn+42QTVl3K60mjdiHyUa63+IGkeykKp
JAcpnVs8D0UjY7XyZqZwCnxm54Gpua3F5rXh0EOtyj34UGWFkxD9ZyFIaWuOOVzIRvhGN71Ia+Vq
DNOx8/KtpTQa1jgV7nenvE2+4DmRkUL2zE5RXF8sofsgm+C7MwcUhvnZzIl+zrwPoCJLLJSlK07k
9jVGZjLkG6adogyHinARLfE/auGmG9HNoPImnx4dISATDncWUEYOoI3TW0Dn0cA6KUvkmauUQUCo
z5d0ymjUWhLjyyp3byC575R821GF5wNz2vKrZApaiLsy/vSjp6Lc6UN7bxXZbbITBr+oYjphfoSq
uYzHS9I8o+0I1X3mQVZXPTyUq3w4aNK2lQ8gwe2pep1SoJ7eBhrXIkRVNCrXhNE07iA3jjJ7UneD
8iUYVx+ZqAIAuNmkxcUsYfEa31kebDNlZwafkfXeF/sqYRpeXdJZ6MRAXgrRBUWXxK/tQX8Py4D0
jiddf/CAdoC2X2pxSCAimhZcKFJ7GyaWGIRmA+LKD2a4t/x1U38H0kjHvZ164LQLizA/QqomYSsD
9iw++/hU8fTV8YNZN/IlWF109bWHcIiE3ojM2i8BgYwSnFRlqxSPmsCupX0J4NMQEVhwUgfxQUZY
ZTG81T/zxoIENuJXfY0TXimEbqCyFlX8nCoHBSePaBCAUnYLIyVLl8vSJA9WjNZdRO1UDsxBqzXY
NlKaMJg+WN3aZIdtZpITANTwkRJ5pJ9X8iYAdhy+Jv3BCDdxctCDq1C+hsJWnFhLP9Io/zIN5tMf
erordLUL6n2ibOqQu86y0GpqNxNxtEk6XLu0EtFdhzuDymwavswAn7/Z2DD1+WdjOzcKR67fPH7p
dWjuKhD4Z4WeT+A2nGMn5yQ47yn1O0ejLGqsU4gDQi4rgK5sajA/ZcFLaKj0HxBV+nAxGv4ypnDy
B5I6GzRDQ8UjDsZHzjLU4wtZhSZUheCqVPXNwLJWd8WmUusliPuNVD7XTfpcmQUkErQXzIxMVMzk
aHEtRnyXCdSc1HUm3tu+g2nwrYf9amBHHHfXCoWzpX5V2Jf8UHeDme8wCe5QJvKyaePiXPEeXBCM
IAYQD4LWn4VY24ZoRnZ1l94r1Q/4s/dw8Q2A+5Zpvgj6+O4TuSkH9S2PZtVA2UWOb1T60gx1j1Kz
Ix5lnoJLoC3FubQNxHVJpauJR6EnezrY9H3upsp37z9pwbQYKZFRxDt+3TOU8xfWIHOkkGo5vkYU
1qM6Lcu50p6z4otyxJWtLvW0P0WU5MZcmw8SOQoTYDet6HbMi7aJ0m40ynnPf5/yGOI2ZX6hPmLz
BJ4J63/pDTlUKMkch18VUP/xOP6LNsOYdawy+h2GIr8gQX6YuMZ5LaUeYVrrGJxvP5P4uhe//TSt
2/90IaCRdYUlhDub14Z51H/zhmnan7vOP/78b4WA8S/2wXOGAJCGX/CNPw6smL2DSgBYJpPo/mME
C1MpyhKQjvSjDLUk3sTfKgH1XzhgkGVgkvmFcvaPSGay/GeWApDKH/7of7ibg0wSaDzTeD0UZATm
Ojg/atR+Wcj6UVerVSMi+pdzxR587ZF4X9sXvdfaAvSYhMlJEqfvSLJuE1EnL34AbGuEPTSBM4xF
HfUQ010IXVaKxrINy1M1ietIq5ea0W61nk153EPeStdBC91leqwzeRMboS3Iz0bIkCTB6FlQ5gfV
sREziFCgntJ8aQ5cBoLkRJ5gNz3i0emecbdpUeFKCsJCeM2jnq8kzQSvMrrgemHao6GVS1Z+ZLRO
p7b/xInDBCtaJ+zgY/wVmmrZEhD+JBPXvhWvYy9xy/IBCqpTsbAsEZdFmOPIUHatFhhqP7mRYBBM
GK19hJehUiz5stkMglZ67Nvs7YGeGfaI2JStILvg7jyx49fg2Yymvhp6eT+J7UoDWRtN5rrRVIeP
w7WGdTII/o7jcOkFLPQM76pn4z3xIG3mzXfRjGjPLFuRs6+e/qSptLWPELvGKJoYZAxW3rxkbfnh
ZFnLonAr5CG9My9UW0czJ2JwrXnCFM+zpnyeOvW/DKDyeRbFeW3dfB+YlMygqp4nVmVM1xQwxCpT
6cViqFV2wyGJ0Y0LFnyDgCO3YQDm46hzrHkmls/TscnIrsU8L/PqID+S8Biu1dmU2stdSuBn0hLo
wjdG3U2huUM5sYqGbMdu/S0q79WMehsORTd4qKrM/EaxDAzYW3dhhJr4aIYWV2ZK7in4HGNqj4Nh
lmcO2MDWwvTcK/nJTPRz3pfnuumqBUbxTcC7aHq0k9BzL00NaN6XlxAsaamGhTXnslRI0RSg7HWm
HEstuouVZZ0rYrVDS0jdurNe+1TfKk2+65I2XhamtgLIQWxLrZ88kJYqZuOmxgADQ07O4ZRLkevx
CoUFoORa6UG7Tf5KsAAeSMB2ocSnThEYj7oZnfIJNTHo+rTk99oB7jppqGkgr4Nyeigxmv9vH8xM
5BCoGiL427/dJMzQgZ9NuyrEx59+/veDGb+jSlfFMmnG1nDw/TYOZJPARcs2wZRRyP7yt37bJMyn
79w4SRzBDBJNrBu/H8z8mpUEMiR1jsb6RwezxAP9uWv68bnPk84fXSCk7GljzH/WbY0U4UzEQeYT
CnXJOGDhdz/FO9wK6Vph1djTx7/kxq72gNssDPORuoGjceeVOxN8ibgavG0AYNV6ZD5k1BtBdnN9
mTLAHygzS6YuYXoI2kNmfSntOmw9ElmxnW3MfAEdxhbFt88dbvj5/4fhLXwixlYLzt0LM5hJqi45
Xc706X9Lp6EjdQRuE1aJbjpXWeSKWrEZkOcKnMADFR2RLxFWuK0v3yr+FeDtaqrhoHF3JGYx/g43
/bRupqNQbwZvQ3CVp93qR6VZs3EAQ5ZYb1P1POQ3eLY9fd24RSZiDdgnl2JJ+b0OEZqEElbgE62U
NnxHmWXX8q6QF31pi+k+9K/A/3uiDeoIhuKqb9x+1MlmdfruQTIudffC+EcnB9J46JGGjCTU7HTv
NW4ixLjXqG4cU7kEzcIqfSdPnohqZUctx+/Uu2hCKTvjbqOUnevJnwxYZW0hZTOvsBXWgfo2+l/T
9D4Gj0G60Wq7G1HCTBS2OZl86wi2L9AhMf6Yf81rneiJk3IPnrMHQlMmvB4yXiC8/dHoqEG+MtKD
au6zNnDURw+zCxKzapsTs3jpgPsyhIwJM4nVlccWg4yHPHxWxKc6e4rLXc+rihBKRr8EH4FfWYg3
FboSWwJ0AXWi3PqRQxI8rMKjBXzCe45Scak2S1XdCt5Kfxs2FZMxu+Sv2m5u0UtMSGVnBy8Nrw3W
F8Ro5O8Msv1KFCwrHZt0y57k4c+KsAOP/t1ORfiNTmztjGk3SE/6G16fNl1rgHVs5QifMo8WhLUn
T5nnpL3T6/tiR+YJEE0CJMmRBqIIzmwDrKLKXf3T0/cgOyMCFgsYnm23ZskeYCtQ0f58+DSvo/Al
fRfd9+hvA0p3InLpnDTc54uSQPdUwcBKIohKtkL35RkLUKIFaJ3cYa6pEBMRP0o1kI7n63BbZi9g
QFcCDmBL0N0x36uEmFRIc7ul2B26XbBkWt87TfftocLrFHqq8aNm3jc5jeVMd+keYd0IX9TAxXek
Yf1g8A3ix0A99tl/hh/xSWcab5vr8pzeosmGnikdfPQ7OcYju7soXxNBPHbKeOHJQsL30X3UVG7b
4dl77J7HS/7Uv4PPNLbpXrlilwFbiu/pefzIGQvwUiRO8W0EzpNwIETHv1XHaZHyrV/Iz97D8J1c
+1P/yYPTJz1ZVD6v9Tl467besnpqH3G0mpRudg0780D3Jp71T2JY9FsFaxKGNSNglNu8xcCSL8o3
mUD5uXujSEPFaHsf2VtyR1jEFqz67hmWVqQYufCu+jNPTJds48JPKN/01P7ZukT38jncS69c7+qL
cPBv2dU8xY/VO+NWvg0ypjBboi/elYfo1D0ZR5isp+bOq9rv2311r5+11+hJvoknnlf+IeLjPulk
MjvKBSeUcDeIPpLs4D6zuk7dSPKMAFrajq5IiJU39Sl+QJmUlPZ0YP340T/BzZTfcxdd4LFE8wFZ
g0oET9irrNq0lcouOoHt4DzcpQfzLB35FPXZvowWaLaPnnaOcCoxn3jrn5WLcknu+KfGTfMGq48I
wiWpN5TK1b13wzOJoJphx7zxlwoLGa8YFWmwGOI1UXmy5LaKg3Df/CD1TvIWs60rIuTJHcjAAShF
XBUnFcMk4vPs9hk/AWsZaLGyYmfv/AOmzNDAju4sI/IPSKrW0cuc+HF6J7b5U7lOJL9Iy4TJE/rD
9/JLAvQA+DTeZeVC1Z2r/6gXNoHxeMr6eCnfAmK9fHcsZ4dZTj4EvFUEX6rrveRf3Vo8WwfEcOaz
sCLKVqqXo4ZiczHSOhOCHbg+MVTwvg0HV8PEbZC7pWVPF+W1ucvPxVUmWEt1dNSHZ07EmR4hE5/A
RMIxSdRBo4JSnMsD1hvUtDVCGYl8cdFFpkJVLuMcGFdM1T3vNr+POoZf1Pf7snHG2MmO0ytHenFB
3o03qYl3hr8OJ1dQjnKxUhpXVlemiLGbT+hS0fdVe2DlHTdnLTwKiFzkNSu4sniibBTldWLeqRLR
hmq4mLSzMmwn72sYuEW2Na9sdpWV9UB+A/6/9ljFSJV2endm/eOnF3IQdek9RPTULxvUNK+YB/r3
Fmmej90T0/UWxCR/Nao9EczU7Lyjek2fssfkIuyNvWKzMN+kV33RX/y3fBG60YIdxxvtxZFDZ1Hv
81u59HbaI7d9+hC62SLaFdtxxafsJGz4rHxUd1LmF+OuIl7I32uHNtjFENXJfnrzdsQ/ffb77qvD
o2IXq+wSn8QnddetuiskeekwHcI51sYWcof4DFlwxvfUWmqbVnr3w5em32Der1bBK5ZBsuY5sb6s
l2GF6Mdu+69Y3RTRMeJD63dQAPxiQWBvTftGEHH+wh0ysvGHIe0bL9LJnzZBs7XSEwsWUWYOiZL1
ITGKVeW/CaQ3WfK9fWvifY+BEk4w40nTmVdSCa+bAyVJ/s6wgvzCnK5BYxOHUbk8VgCcegPVenSk
B53hWuHgkWW42X0wPmRFH7LiQ2N9xdyDVRP7vERMk4XQ2WaBB3DOcDqWbiNKjBlyze/wf5iC0gMI
VCRXk4Sq0Eleus9p093a17jjsl2Y795TgBKL3JIXVFs74Xu4q3gTScB6kz/kZ4Xg6YWCvzOAcc0p
RTYbBwLZZ9CQOSs4EFm48YXga1QhtCWEapaCO/1HxhN5zp+HK4eb8CY+CI9cBpPNKVfdqzcRYeo1
fDHeUKM8SIeowHzrBA8T7ks0dDfp2z+DgQ2uxkX/4CQNb8XVBwE+ya6R+0utIavUfG9lsKsw3JgE
OtlXGh+k3vY/QnMd8r0SE5RfW7/ethbbWj6Egxsjnt2ZMuO7DYE0SrPv7haauCbaAF9VYB7ARZ+e
/YBJ3Fn1t0J9jGtAcAQsQJ9raENZ5HKi8AEx95QYr1r+OXHo9kCMd4U1bHruSDpmD070sMDNw16x
FfZje4eCjCSQFaDu+ArqVvDKAwN+X7GVM6vfpL/F1ZPGmwENz8e+i5S8NjMWoQdMRHbfnfngek/C
yMgCc+hu3AyC6NYiomrM/k74Icm4Z8ddd+Hvxc6kPDfYV+MPvxScOr5ojCHS7ltEhBK9Jl9h84B1
qlrFWrDyEc9xn/CNLlVIsWuWsKbhinC1pbeEBZ0hfGvzawqLdtAfkv9tv4mBwdCccUgqata/G9DN
OtM/9IF//Pnf+kD9X7P21TBpBQ3i6Wftx299oP4v4gRULCfa/+eg/t4HWjoxT5bIj83Du5/6QJP+
EB8KcpNftn//ZFWn/wW8Rf3xqc8gnR/bQMNqc5nRB+pPnWRgW6foALsJMoQyfZFBFus25pQ4oi9R
1bnKA2dOVJHqPmBTdALOO9O7NgTiat6qDA/RuGuzVSbjBWTOlcKb5Ot1gyNWIqnNdiEPMIHtXCZI
NSx9VZkfhPn63J8M0LclNd9X+oiNYPjUi71OkgoGb0z3RxB3+jY0KCyv9X38rrxV1WziwW2mh1jd
wkq1pQ8BwjqZcG6XLyLpRLEbNI+ptXmzvrTi0ZX1bQkAwHdTojpt3JUV57UzfGurim3IVl8rJCG+
8HQtsksvKb6u6T0MN4i8HHFay3O25oeZPKTiweTkekZioL80T6p50PdS56pnVd+L3dq6xhdOpnwx
PKe2f7QUF82vVzyYC31hxofpVDz72SpUXkowpWKVALN3IBCLNQO9XdaSng6v/kgmS9et4mQrFMUq
mPYRMjUVo4Bpaau4fsXPOYOhG0E8StYc6MAsME0Ll3KYRmAigDjF+EziKPs0sSTSrthZGC9Mblp9
XHreoQBTb6xZ6hWcBiC0h2X3S1xgyGl0Hi6z/TFyAyM+9UypFgr1GgOojrlT1CybRHMB7KEtbJTC
dEuvWKs1YIR8G3psd3CmN9VDijebMjlHEySczXLtDy6T3egB4CBVHX8FDBFWUXkJCnIJdqkGBvs2
yfcqhoUYkN91y8vPrFmoAPk7e1bhGbuIReo5uAnynq1SSNKNCX+Q2kGCKrEVUA2DCnXj9tKEt5jI
bhmAIUl/VnKwCJsfDkazSep1TdTyQRVnbL6abQOKQHmfEH61ZyMUnIIPCBDW0tz4sG+rvdaBeay+
PdwSybZVbpG3yY+od3Sakf5xkGlDcQPiZGdZ014G2R255V8wPkpEyG5TMgNoG7p8E/trPC9saDFN
dMzyKC444JX0Ozr25ECYySvpB1L4Ycpvpmhb4ZauDSeROewU+aJPMcSBizod82athI6ufSYT9bd0
UUmJOGr9PtX3uu+2EhbMBRe92j4Qx/ZEUVQwqYWYZpGH6i3FBiINg02N+Uhx93Q2ZeQ+bIpyMXsf
nax05Qnz437iq4eIyCNkgWSkeiFmy2FyE22FuLsOKK4efXrkUvlulS89eCRQCPMX2m/l6vtfWXgy
kYzDAwkQJC4jbQtZUVZZT56NV7i4irwe27Uk3izzWCevQvCc9ysdTxHlW8yA5WIaj0gj+4iLzm2D
dTa5tCjjp5+/RjSRvLJz8GK7rfzn2FxH2a4MrqG18qtFPd94LFu5+trT+NR8Fdzc6J0EqEJ20mG7
3cB9l9pTbgF9WBTKQ6WxRGhspkJAdSi0SE3EHYYlh+szLt0JXAZJvwCR0p3FOtWnk9+b5oWot5we
clPm5OUuBRqb4CjR/3YL5StKH8Agl+p9QvPQut7R9Mg3OrJ+q4x39FpB8+IrGzN+rgkuLlGhsw1e
SiTx5qhTqd6H5pSigmeo1d0TdE0yzRs8+DSqyCHx7QGSeoyfBua5k2t02BdJfCaGN9c2Og5SK/Ff
Z2Q5n4GakU2jnyfKqg9jo84kESDz6wSNkknnfAMlmXC4lhSa7fjpJQcNHiXHo6idUo5GKyOFTgY+
9jgwE8+o55dAG9BHqVQQfOWC5y7ZZfU5Dd5lsOt0jzkFU73ED+wjQp0Ik2xfiCG3Z8kbz4wPlJ3m
i2aNaSCINt2Tdw/lVeovEc9GjMDvwQIE/LLfaf0Fj3PsrXymc9mTqW0stxnWSXuqy3UHLkaEojpS
EzE3AEsSfvWcf4P6kCNwMw9ZdOitTYFPXbYeFWkjU7DB3EBTgJzfNSFZByyP+BMx2CBBU7MAbD+y
LpfHHR0gjaom8TvYy4BuY1C6ZAWeP2tZG9UqKa+h6EJtMqNllPAtuCnGIh6+wVpU3QkIM7tOP8Y2
aX6VIwv//KlSPrpW/NVz9B93q7/MZP+grPnpsqZO+emy9iuYC8p8WUsu2rkW6OneuMYrC1cfcyKm
ae/lySy4R5xK+5vF7i/i8j89+KyzYa2oAMqbB8o/bHb1LEG9HNK/Gi0pfgReIRH/wpOHDQ9PXSly
JZJ0+/TD7vMv6HLGjGL486Nq4H2RJ80SpZ8fVRUioTFTHpU8RL0r3JBGjEDXV//UJXPKiJm5SS/R
5a8DiRjobs/3afjgek2pv6F1z5MfE4e2q5ZLWdoC4pYFZk6Htv4CZQtMO1TWhbclPYlDXCpcLXdl
YzVI24aPjmCT7gwiQUtIQrDLVRy7vr/Fl9oqLLrUpRy/xsWFMe9Yn6ZVFW5Eb5tpy7Lbaa3b669S
skBbmuiuQUSseWI+gCM9rNZeuPO8pQTgrmMdz0j7LNcrFlgZCKD+7963vy7xoCT+9hL+4Y0Dq6uI
haL5a027EpV36IhwU5S7KjYrrkmem27nk4pwE/L2rCiMHlE/OQEplzLnpseZOzbvM5lQeWkRhBje
iT3TKDwF1mPcYHMFUkScBwHVyUIl2jxhrsNS8bskpElRAySenARA7/NWQLiZ29Zsx5JdvaEExJTV
bEeUihiBY++AbnJtyRdSoh3dRHfEdCjy+23Ho5adtUyingDss6F2ODtXZX9TlI2cLX3zsbvDCubV
Y0KAEqersEQXZCEterQ4is2hbdF4ssbU3QZiefjQIXIiGh1igLISJxYbq7hftclebB35gWpIamEz
2mm9oFX2xl04PRjN1avB/DPVGpIHfD8NFY3pdsTV6Qu0N6LykOzy7CUenljZdauRVGoON+0ets+y
D2HKJSjAL23jsFoJngCiX9/9Ty/eDIwxukoTM6vi+Vb/V0WEiRHnTw3Xzz//Q8OlgQbVVOXXNRkN
zQ8NF4+o/G7G+QG+BgIHspouYwr4NUjn970bz1THN2n9m0n+T/otzZrXan86z3545vN598MpOqVo
/XwjDlg4bdXy0z/G1MRW8qplsNJkN5yjm0bUDOt2hbhW0LaC4zEiRnyQC1evB5y1lxOm+ieOlj0A
W1GkRQvcQOOmRsxgeQereBF7pmHveOA6rm75GSR+v9C0ffo16DfrXcCCw514ZnDkbYZ16Uju4Crv
BiljmGkf20f4I0/tcNNFp9VYFPhutWy3+pGghBdU7i98adf9Ovfces12a6GvGldf1Cw85J4gdYOV
OPcklvIV+kG37r/8EvTJ3nzXqdWjZabuaDBObUOEmpMDinJIh2qzTfTYRatBsMPT2gIycPOUdd/Y
WbwjXDH1KEEd2Vv0+u4waYuGVQcNAwJMu9eQm4ETX+b6rjhTyAUdE9UNfiUfR+YaonhFUsXEi+jE
9TJFYKctOAmXNegPt9ZcyCJp4krGadk/6iRiB18I/okjpj7KHaKGsSlx6UyQ56gWs2oVFWs8Bq7I
/KS41Vj+lujLMDQfsWkaVGnasBripfZBrgNpw1NykBvX26KEbel6u4M6Hsppk4pskfBVUj2sJ+MY
lI7PjB+Iulu5d/4MyMuhcUfqvh1cBOa8O8EuTXYD0m6nzJdXcbILwG3SwUgZT23afk1XqiZPskPZ
SIx5/lXNsUIU9FgfyedcTTuV3jY5FTvizSz51p/9fu1t4p13b/oVn0b4K0X/YNWLatzFEEf9ewPY
hB0dbahKSQ5TLGeI7orjqaEbBaxsQmBZsTfT1CXXXAl0oXbES7+t6CLHU8JJnS9Rm3WXCJZF4MBD
UrgDnviX3iOmi82+JrHB+1Dl5TK+lJcEksOwiUAs9C/W1ZSWak74PMl9Z95nWkDDtEdqw4Q5I8lw
ZXo0nmmmCSZ+AivGbF58ys0Xrk+JYDa+Pk4kXOR4pXcLzvmapYTlwnQVkLUiuixA2LtU9fIzGz4W
eJ58lCN0NShWFnXLhNdmHgxX3mpOE8okwbCfiR3V6rVaOq/6VnxNHr3UntQjNUmm3Ot0G8qbLqGY
3GS1S1k2GR8hIW/+znrm5aWqmDNaMHEIwiPNJiYZ5CxRRgWL885JIJFaZym4FrcUU8ew7eSNjxXU
e5q59M23Is4iXycoNr1qx+ZChHTYOfiM7YBmoHaSbBkJpy64etaTKK2SbmWZcC/muJLVwASx7K6W
fA4zF6GRnRSnhNs1K05hcKm6bdzu8/qekalSfGXngp3dSIWcyICI6AKZ71NDSdoJKKJOjyAkh278
rOgbUr4f5MNE3s0fTTs9+CEF+kKDT7ChjS6uLbA9uhBmOQiz8cr4rwadABY++nZZnLMY6WBEOpmE
jmaks6n57mBkWVgNGoHQTvkgS93dREg6uWNzylH80CXJVHdNuOStbMvXqb0PyoFPetswB2aIfg1M
B7NveavHB6U8K3NnQnQlLTq+b99JoxNTAUq+vnxXWJxl0k7Ut8hl5pRCemuRZSMfiAJXY4DM18k5
XVhjkYagH9IPReOs4fvlUhIYoPn8ZF7wYIPJkpVJE10y9nWCxDU2afsQzTsHQqQYJ+2CxWiHy4qG
1GD+gfNnL5gLYrPMfF0Od6/ZsXldNsEmD9mozEs2n9xKNn8jsesogKatgiy59zcRGtTi2QNquOF1
ntQ3UT97UFKiY12Zb61I0KK22IZjtqoqltrE3toiG/HQyjYK39k+7BeWQP4YY7NWfLD0UnQJfzZs
GZtN5HNVdF95hV6Dpe8lVxGIxSTsWiyOozjaSohLieCV8+x0z6bgNKK7MDY/3Op/UevPRID/djfq
f6BmJ2mYKZVGe5MY65AnpmIl2Rr6loBJI+UOAUWz0fVtkC//+wPLf6FSNCwVzy8EHwL69JmY+sOl
bLah0XYVD+xL277Z8zUX4I+yegYWlqtuuGrKVYM5gIbhGYKb1nC+bRCRXYJ+44m/Wlz+Y5f3i0T2
DyUCBg2QQjJMofm/Pz+bnpy3ahCo12HjCyA868bcshXUWuxtzHBi6m0zZKah3JToMWwV7p03KEog
frnyHwUMRDX17ouafRfI2LXQWJaU6R3JHAZFpy8I5ysfNql06suy3HJJrYOHcJEfuPgaPXS6d5MG
p7gU1oOuLvL2OVK2jXC0WjQ/Cpkahr6SZsdEupfwE4dbGQ+DUC0N0GHsiRLlZmQqWyFBPQv+QQm6
rUlZoKrIC85lNbj/40WvJqM2E3VN1ay/2zLMHfifit6ff/6HohfXD1wrcuNnpsbPWwbAwmTtKMA4
zD/KgBWq8JmwJc6xaTze71Uvv2eoULh+LZf/kSFI/uuq94en/oePtBWNsZ9IQQDjRbZria28I3HA
2DtyREXYfSILACNTnGc3/e6LlcnW/c6wKT1hx4iLozqBiWsgP33W0lqIH+cqF75ggCCk5nKczQrN
dZLmkvKpgsyoqCBRF5XsetXSv+OcfFLiZT2dBOlcIYrlbJ+t4IY76s/ltB6lVZzv2giEhM8Oc9wN
zI9kV/xKdUoZ9mcfo/mg9NmCKEc6BYxtpyA2zqK+m0Bq9wu1eyOzOAPXOyoqwGOURRZAVwNInOkm
Hd9a+leKNVleDc1lILR5DNeNyWKVHDTzBbixluEOKRZR56X8z1zrDLuOcvNdJ3GWs6cX0EtoZ7k9
VPPRW9m6PDpluE+tt1hxlJTSOwSShShGsNJl3Li1fBykGyCKEbuivur3xuAiXgWahfS/s0neCOql
gp0CRUVFBt1KxzDxjmIqrRBJJWsm5pbn6kxd9G3ufRrjJtOfA++h0XYxtFeZHcVc5TUDRMV62aj7
OgldthcFq8zGNUBFmhsGKJCHRHMjmo+B91QIe6k5Nx3DUt7gm9L9H3fn1dw2lvb5T4Qq5HBLIjFT
FKl0g5JsCTmDSJ9+f+h99x2PxmvX7t5tVU93T7fbAkHgnOf8Y79pYt0pWrL+xHhXIc8Y73TLYr4k
tcO4nxeAiaLMVVRitkHOcC2GJ4PQoZg4g0OwBJ+vw/pSs1uA8Bv7RUyikBbfr5vAQbRSRpeQwzqU
ADq5ytjhgpnCJ+3W5rdZfeg5wOOkhWyd7ZpJ8RyIjK93m/WN0gbRqzN33MLKb0rlUsnXTvIpPNJr
P7gWW2UhPCq28nahQFB8lDOfX7OlhSBJFqZkJ4s/B0LuEf/GJyG2wR2lx+EhXqRwKwZkUXXpuWee
aSWPSt1u3OXVceJQQsixRqNUIdc7aJU1AinY20xfT7A6AexOaGcwPc1C+ZB5iExdPPacSwY+e/tm
wA8p/L8Yviic9/SfYhBbNyRiufcPhXDr/IjnqRidRPGCk6msy9NUbpPAOqbM0FILvTd4f95ZdZaQ
/9zSWWNIzMAOIkrftnS9iJKQ4oAFe/qhM5ZrJRlll2iUiOv0JbggAYhu3XVbzLPiVcne5HwbMoOU
3hhfyppw7tudyqvxsZfOdAMwb5qJVzABjuv4oVT4K8jQK688YG1iUuh5VExQcl9CKSaD5ZVneHha
FncyQ/19ux6sm5RtreDMzNhkWwOgMDMwcFOJuBWFd3OunJR7A0SVAFX9f71X0ekhqktgFFZOExjj
jwDNMlJ926u+//f/2qtEyaTLk6K3pcyI3/lf+AxgkCnzmGAk+Ufi/N8ADd5VEXDGwkTzv9JXftmq
cE/Q/gb/iXEF8v7/wLsq/+6BxVhLzD6dzTy43x5YfNdmLGRz5AefVftKYt+qkfBJuXR6yS/xtMsJ
TZu3FBuRJ5iBhCzeR0dgJe/Tp+DZVDdl9ReD6+8viYxmGak5xanKt+mUfpG56HC1+41EEwdkxgsC
QDH45PFWiDuroKt9EHiReMbel6IzW1qBkNcOT/wj1Gh46X/5dn8zqC/FPf/xVhP5pS8pGpTuiXyH
v87LiUyTo56LgFi13fRrOMoZ35v40U2c2ykg7/OaHO5Lhsylm3yp2C1dKHc7tHa0dYRoijoKOdr4
rAujG1LOXGN02BILaymbltQrklSFLQfPu2tAgrMDO/N7TUw6qufR6cRzJWyX97ZGQZko1yH0MBYS
GnuIAFQIM+dwprbYedZ3mBD60EZCCz3A69KwW/UNKkAZNgvz1tCHx7Ij7OUSMmdv1o9Kv+nY3oaH
OvfE6hwKjyoZ0cBO1lnNEQggRwi3Gv7HFHuQ4PaSLR8C9dANVxUZ659vsrwwG9+OAcavN/nbzFQY
bY+hZor8O2ef4AYMgokTETZ590n/aSibQH40IZk7lGKkGoP/fBCrfIe+5jRNNobfB58LIqWWSBII
mGysJ85Pk0lywV8oBlLZfnOpmBJkxkiDKXM52P1yflJTQbuXOVsxLfINBSTRBjxKMfzmR0yjgLl2
Bc694SdEc1q7NWMQZ35K7SevJvCfQJ4DTeAKrNIDKEX6VXeYTokgdKhl7d7TF/GZCnq5w5eLPVfg
LFHT1eXlNMP2WwFAUbSb1171q2qrjcQVI+MyT5Qh3Uv+/IM8B54gZbRJIq4tnz8bsOhoPxpVQA/9
c7yVp1x2Wv/P357623UEDQ+HOPwfnOb+/ZZUjLuZmFf0/9y92loXm+Bpqo/il/YiUhXWOJisiDhc
UTNG4Z9gUriznswzx/7SWsn1oRLOQu6Q0W/pu0D9WWtOUTp3aT1M6zG5ARmJIkFysGEraOpW4m/8
VHrO8xPA1PhfvdX/2xOpxJngN9+wyUGBhAAJudL3fVwyO7VSZ9RzdxJdteJKmieCfNHchUZhJ+21
FQkApbmyQamy4SGNH+KHwi9vnF3xwubgMHsrxsKHcxm23U/NF7T54f00qEe12gP+oerIj2FDDDQK
3o9aIbPfLy+kSRjFTYiP1itEWu2i7JNlJ8VDLdrDB/4QFR11OV6UYl1NXqu6mbK3pkdo7nu4UVFh
0I7RHlkQQX3QD/Lk6/KlwfqvngyVzpKjgoD9WnYEssOSi9seLSWxNamvwX4l7WYWDshGLPmzmOB9
5mfe+Mq6aAp9PJc5RE/kEg+oDZ/VAGzMJx18hVkw2GthaBc6aZbPg7FrNn1/FMEM0oMwXyQgIpPM
VrcTnKS9RMaDKpMGJ15pvgK189CKtOpam15Hw07exZi+UCQmOxQGPuSgDS2Fs7+gsEhkuD9Xmpe9
1ohLVWsJgMk7N9RQ2oSWHYIEy7wNzoysy5CcCjQOGQqSBEQmnT8JDl8gjuj/4q5eE/JZa98k2F3Y
TYZTVg/Ao9l+hPcb0Iz42XjmmVVOTKgSee4rgVW52gAEaNf4NLEhqZv6JCOfJD5ez1AVUSizDkvE
5c+xdR0/6ZsBIqcuok/hAaW1fLhTqU0UTj6t48kJzSNptSTscxnKCn7jfkcBbeszYOeFigpigZi8
AcPJNhbcqaVrC8ZkGmNCSZ9b0VGzHaEvLdyJTk+oJCLVogjL7X6O816bbU5TDf6E7hQTEBRJjTch
2NWlXdA/6EuS2gPtSCZA8KPOaK2ASYKssfyuEnTcZX1D0KLNP4xikyfnNtzqpauH5XoGiY6bfWN8
qcY5jogguPdkj3HTMYz0RNY0Xqjs6omw3IvQIv1eWYovCp/1DW9hmHq0iw0bWeN5c+7ZsWwmZCfP
UkOH4paInbWhbrCttAjxKDfpuD2vaXcigGgKNsPzHYVO4+uxJyMHl87TaNPehWAqmOnVdlKwv/o2
BE/49JlfOjiP6EBYcxmWnkCKbJM/SPXWJDQO9Zn5goTqHq6Vlt/MoepnqRUlZHL5I0BDMl46IHAz
2pa4r1CNTxS/qMBjEQ2vVx4f1EGWq8s7XI7r6DQvwDBJEC4HyHx45Se1w6mKEh7plx6RK/e8PMfP
iE6twelU5GbvJTUs3Q7KQBp3SeyERxw/mNrjD6B83jdacDGveIwxcQ3Z5cAMAbU2mQeWoMyvRD2M
7DbzWsFLUznQ6JWFHZPU9zPPJBIBXfUa3LjBgfVhen7sJk8gr9FJbpyHFeNI1QOrZ+bRzZpDI4EQ
5y7LS4oJbpHkNRyXGC9CryydhqNoekY6EJwVW53AJg+q4g45iq5DPLyb0nZyDPTti9QataOGHwnm
ujtImp33R1oYMCzBOOi03vgmrwo5SHoN4rgp1NfogjoxkG/6BzkMxDYEnOmYQnfhKebiQfnUnkhL
B/VaDh9DMZwBLXJgmmm26XWpoOMdlBs/jknl8lIOh+rd1eI9vwzxEverxbuVuAYt71TjTWRjPzK5
UcMH2xEfc18AR4h2qNri4aBoPiQUMduQXztZcTqEkLscxHE64Jtjkkp+XOtyTZRRZvNMuGNstxz1
E06+MaEn7OSF9KxoN3HeCiy0437gNlh4LMibXiuYBJRNhB84iL0ARxJ9evySRRmQkr8ViR8pr3vS
POfBE+JHiUD8jwkhWn3lGYpK3zScOri0Vu6LeHiq5jnqv1J2GItQJMN4LWovzzE0ke8i48juugFY
4QymLgYR0YV+iH8h/KSssDd4Qp0wd+E10g9lY1zzeUPgNpzS2J9K/RbgKjRts92FZGPnXibZc7Gm
bRWEYB0HFL45EhaWxjfaFzti7nmBrsSCGI0szBKp3HxHluxOgl1Qz1CfQWJa862XX8K7z2wbWWdl
3pqMzWRtR8FTJXxZBXZDgqEmjEpEVa+U/DL3ZIFDx4CkQBcezB8ZOSMbUdpN8Ga0vgIrucazmQRH
hTgvcdhOGHsqp7E4GPvBOd3FIAJEYF+hCCcJe9tS1IwPr9zm0c8a4a00YieEEVFXkXFS0Jeqx+Aa
ZaVNDntKqU//OWqhS4010hu4Jsb8GA3D/Rxw1UUUYtHmM8AenmPzJtcPufw01BOzd4o8Zqu+8GIW
isvWHGcYT57M7DBlB1V4MdVDD5kl/2AUhxYmkb4ZiIlAmaG0tyWARG9mu7Qb7ZiQ3ZW8Fezm7TrX
TwMBVQxV4BX44KZt3WAywiiJGozDgerH/TGbPdYLfoGVP8UvqrhsQxWxa4k3MfnlJ7hkXghR8RNw
JCK6rI3a2Dpr80Rur6NrhwbCaE6QvNJvtq3YeZn3k+RoFr4+X1rcp8NH7UKMU1eRpLsZ83WE+VTG
9kmFC/l2LH6oY4nZ2vapV5ONRoIs0p50FdPKqWF/3ZHSGcm7UIvXD1K/aVVKpUyH8UTK4Jsnkb38
lTh5UX0P2ucMd+cStXYQpfW4xF/7JvJeyLkeNWn1hdqwEzeq/MnYwN/oiTtKAffzxPrK9nUPAeXz
XYN9cGnLcMimC9k2w8K979AxBtItgOomWSTzo+4jR23nkPmOrICSQAFCfM/R0oyB05bnoYweAwFK
DEMJata4p/dq33yISFzvoV+VyKV+NKabBa+92dhZeBvVWz55AyxYZGzT5OfUvVkECp0ooYGGEk4S
9yk06WojTwdNH3WPfPsXE9bhwnpmKk4q28Pj+JYY54Ik3rstqh+h7tQbDIthcJuIUxCLVwHffQSa
Z65rMsyjs9BtQJRgri0SnDijF5sIA9O4nxVkOc7cn3myZPOpXpLNNpr+JI7II1eS332MGcvpQ4CX
A5Om8ByPyDrd2Osb95XmLJFIQx32Z1uZj0b6iO6oJN20I3g4ixYAyqJaa0/WqK7Yo3mtlWdVOzP1
MoeSAtN0607cc3hHazUFeyxu2g5+KeJYFvFv1Q1F4CJfL61rLVLt8Qm5Jg98i3gtXvG0ucmd+rUN
JCZfFo8vGJaJuyw7qippqNYtCk/cc44CQm/LhcaI4EOTjvpheen7p4EonNiPTkx38VbB1o0bG5Wo
LY5bSTnpeERExtmVUpw7sFmy3zo6TouLWlxixI0EG+vn6RPcte3emuKQ6U7CQ8RpFJGD9UF7XZ3s
YkLxzK82QXLHRjHu5LsHJlGhHUOOQPND/jDSqGCEj3yyHBL1Xc5veeDK8o8mO4fqLZm8xZy1qEdj
MnKoniDVr+CFYutKT/1IOvU6lz94u6RP7kz4Izw120qzw/KlNbdRM3JbmPWpv4m0x9bwYhStwWID
yMxz/Mg8Rp4SwxZiAM6exA29z4DUsS33y1u16GaJieb+oZVQiz2y8exktTu8DelOnJZNV9SYcBf6
3TCuVXKtx2vL27wuSrByj935rrJFUURkM2e3xb6vOAkVWKTFcD1Zgt3PoLYPXeON4b5PTgnu0p94
tL1uXqP+Jv8knRB8PIweP7R44R6FaAS2JQZYBAL3y/JpkGgXD2N0MKtrPDxDe1f3C7NLOp5Z/qYI
Y6yFKYD1MCJByk8sB3HhXHh8BYWJ+obNjq9CIFSk1k4RpP1doDvHQXgyho96cIXq5kYSJjaLmKK1
dYefFe1HstFGt/5A2qkpLq1vDCtqC4YzcDz6AOLX+5W4V/InIztzOFvE2WSJ0Q55yftt0v9ABx13
O/SouvEqEvO//OZlMK6zJfJIRUdTPhu07Db5RW6JbboWurwx2lcRW1xDfEaxVkzyLVc9yzgDY0Ta
9gHlYSkeEDv007li+Yzd3twjHOKaOQeVl0rbI/npiRzXN4r2Y4LEBmJQOSqiOdwmA7ODV0mnqfWZ
sUV+45J6qQ1zXivsLXrkTBTU0EX6mDOgSaJdhZXPT2vIWVS1XR96jb6JsSCzqBGfPAk+O+/LYMLI
O1O8adIPDUxb45hzjgbfyC+K8URri9YqWNC2WB8Ea0N0atRTP7STk61s2Zrg+1P5ogauGXpMCyQu
IqaJ9WRfTyisUnqYjDs5Cqm92LaWHaeLMDvkD8RMoluhXVEnVm6yq/rAt9bXPt+i6Y/tXn6pXQiy
2UQFwSJDAJimIn24LNHzY/X2Z8jj9wJhHczUWBJtwWn/HfLQZWkW8wmsv6d2uvURKTF2wQUpCRja
tmlXFjXMf4OegHf/E3siZZDibuBIso8XIOYX7Cm8R1YsMqT4ZbKd8Sy3Dh6R1rD15XC50V6DAa3Z
hencIgSmrNCEV6Pftu0OyVNMdl/IPyIQogrfY/PRkr5UpMBS+oaMYuTap/S5j4mSlejysjCVv9G+
Q4fAVyoz/IMwQh2Km7g6RgTKjeiSkZEmfeQMSN6RIvWo8mL9JVbzbUccoIQffViY+/R54CA1s+8E
hbaF41A7XIMli1wQPyzFZG04b7W0dymGuRgodmN4ReWzh0DtVOyv1RoqpbmP21HHK4u6ftSZwCmM
YbYXOIvI1c9sOVWY4J70Sxahtha4QNFEKU3If0CGvNU/1Xf9jYKxq0khSYKLc6Zh6AKyHcTnknMl
pVQUfA4uA3djrBiVWExReoUktL6VkSM1+1R5goIdtbN2Y/yYFLQJmUvobvsTxW2T/LjvFgUM1Z/R
OngV7u4nppBJIXaXg6NN7Tb2itmwK2ljaW7aOYTwDdhrOi+kNUawdY6x6H+FS0wMXorTdhUodsbh
NEzOjKLToV3kXg6w8VycVTYp1SE9SQY7ad449aTtI8e6Wthp6NDO9EH3DlbH/T24sNeGKz4VJpMY
6V/Fe+MAvME6qvEOfCXVnEX1hKhNtC1O1MYHbpAy2oWRhySIZUSgHAANVX5UZi9/rF1uifTFwRwu
NonYtLzgqyPPb7K1Cu8TXxfKzutQA3XuxzvWMsCTiIOOZyJz3rWPEmOi/m5x7URBgNGEKnAUaOAn
k1aKZTiGjnxuxi1PdK88EYIh6U4n2CQlHFqWq5q4b8J98JPUsGC70HqP+ZXE3Q7la1EduSHYinIs
T1py1i+phlndD38IpKsjCiU0ibnBuJVvzU/sV+PP5aSPk85gtOLpW7TzWYO16InJjjudypiObWgF
ebogXOf7CYDsPwBukMUwnaDJD19RykBQVALK8hPaNqYkhjsVBSN+MBKRm+U0mk57xfoqCTA2V1TN
3f1eeh0QKVFxh50avauMwcA22Z2lK44pFusKzaMnEr4Lz31Oi43au1wBuqDlWe1spjqLkkCRB6h4
xRTEZXKwA0pioS0HO/+gJXDCmc5WXhbHqQdW8jsQBaxTidt5lMnNZ5z0B5ZjFQ4QBlX72ao/sawo
OMvqlfmOaBMTANOqgfGWCexEQEVPvjDngsgg9prW1Q1kozQ9WGf0kRxpEls/zqmDKCwNVmS+8CWl
rD135qUjOjnGoqFwLbx3rb2EBqD8E7B9rTiz1Jugw8Zucx0MO1rqWKktbKCcMb1nW53Mzj2mqrY+
3LFlxov4TEo3lXK12HwRqo2TL/PjEOmQ5lCtDR7o2BaeK9KvVQ6unGLBDih89Fk3OiSDHz1PZbSr
upC3wCEZgiGJY1NP6KVyMeyQLQRm6aCnrtW57OCY7Yj/nQf0cjI3+JKHoGJPnKUJdRQU/z6urqSR
VtULFBWz0ThvBAPQ4W3+kuV1Of3A7dXVa3V4RrWfRpe5ZKB4Q8wvGa9zsR35ISrQpejwggyad0eD
IN1KxrDgCJqOrDAWGD150mS8PXyrLImct3iSmvd7ttbCVZa/zBxhJxsTOxbEGqC9mqnhcJrM7tll
E+KRVwL664NonarcU7mq/MQCgl/A5FTxzEy2uBJm2TvGzWnEGkfMiuq1rywGRa5S65faYsvRbd9E
D3p6C1+n+F1N962UAnIwjb3TATpjPc9oMiraA0CQdcwx88fBO2rfkbhS1WT/+VlgR3/jrWCQq/RV
bd9Dm7Frjf4lusiPIW6JZC2rZ0zlBdIL4jEjfdV3lwKXg4gI2lrzsDD7YI01qkNkbEAvkCp2e+Bb
o34iQ7JWLxzNDd66lJvVgGyD3IgWczGFu0hs+G8D30oc5kwOXSx9WfigKoBexTENcwR45Je/V8lG
ikF0dnnoSfVThmM21j4r2Wu7l2S45RuVgod6Y6jc3i8Zfy3UHP4vIf3B1NpQds/lixwZax9F8PAX
okxaqJTvRNmvE8C3uYPqmKhrG8Qqo9sWDhE/A/JQTgumJ5MRAG0Wr+c3JMvisbB+/mXm+c3PxpSE
00BWEA+q33mRIJAVWSiKyE+CLaYoJLcR8SQnwgYolk5Nr717Q05Elp3OP9C3//mny9JvOEJTwtkD
K4w/Cnb434ef0uiKWg4zWKZT/B6BOXkg/+W4no7Gc5qeLQrHwEL13SA6oGifKfU95fsosgYs7hbe
DftOujc5RU3t1Nlmtk6R6cPgiCaQ1rK6DdWNlYLP1N73CzlXMynsxu6oRK9txXO+1Lv+o3Jf5KmE
GHbJlreLEbfk8McbFjgHnJWEitk4FXW02u8iSq8amteZIUf0lWZ9FIqdN+d5Nx110PX8XbDWmoCL
GyddDk0xcsQulvmXVr6EUAN/MfShKSdh7DELt0X8Vn8E6glnFaCFbvk4PkWSR4TF4UfdkmCSIva1
FN5687TBvtVTZkdGWOzSN98MLrW57j18TATmUyRmo62NzxA+WJxitOojzkXXYqdHRz25SbpJGEVI
qorqr6I+qtpXRiMHcQ3WD/CYBgn2Ledc2G1mM/xnC9AQHgN4e0g5OxzCSHxABlseT7IegfsJ+JCe
9NwrmzXOWZhBDtqCLxzLrUaVfUBOFlXgcOUkxsbroLq1D/gGmv5ACxq7VPbWfSZbomQTqC9iLt4B
2hZYuRx/UkSEJD8ZH3h6VneS8G31uZhBpmO7dtX8gH6VoJTqYQC5L0gEfKdvjtk1JZgM4gMaauHO
Z+Q5hBSDPNX4/Dg7p4CZtJDX0/7hnv/lNdZ+QyL/27P8zabWq/euztWcEdfgdMSH/ykKzyMdsrnf
Q62xBSPCIoWkgeZY0xc4+MNuNMhdk6mLQvAnObVOkRXuXvrkSerBMFD6Ag16LodYzAbIASvqfUkB
YoJw9VcRT6DkynjFSf4SH8bKU61PKluwinJsmS6C8hbsm+oZBzAzbQHVF8hU03fMVsI2bje9sm3i
hz+/0dKinPi2lnETVM5PxAbK2lLK/etpptPVeSAzGVHbC+8sIK5YX5rhCF6A8ISRkSM6QAWT1l0A
DkOe95fzlLx0vf3pCr4LYGKIrVwU4ojz1EYvoGGdON3o5TE27HF07yoRnLawo5arvWTCVvvRMdiF
V3QzCBFWkI4ZvbiPxdX0CC44VxsB2IK2LZ0BSmIY/DIPwHYdoWR28xm62SdwEo93vI6OpPetra3y
RUdmuWo3NFEejO2dKCza09bKNjo2Dqk6nuGoNpyrJ1KNQUc13kTOutGD9sQ6W++ldbP6ObraYzhj
7F6NV/Ewy+v7U5SvS9mDxQnjDVtBl3LUgM7ZseHr0DtInNnyqRfBJRpA9sWmxqrmEnaRcjSZ8X44
eusGutt/jD9ZFBhuCSXEnsiEGl5TBcu2yygGWTrss8KzClAo0slfVGqssZWYDseNoHKTM4asUcX4
sCYTgbEUEQlcPqYGKOeDhDURBgzWFsFAZW5rzYYnVBF97qp/2MM2N6HIyPqBEpBec4pMtPRLKTpO
g54oLCMV1BL2BPJxrfkj7zeI4jrelbeRvm6Wg7FEciseNTsmBcOidKnfaMRtOMu0gXGKU0OIfxOq
c9iinunfZKIKDJtILYZpKd3S560uepLhAbeFIT9gwd9t23N3W4A1MIsARQ6sSFv5QEXqiF/bIAkj
3+ocPfW+dsel3IkBmRuSPciRi/b3z2+PvEhi/vD2KN8mAS1LqyQxsTMxD7WkqKOuaG3LIWxwNw23
QCSYbcMBd/TxBRUiZg/vnnBWvJEOv8RLWStwxkncQ9ep5ZYG2j9fnvK3y/v2chM+UyvzwOWZh+Rc
vGY/OLEpATPYVsSxxWEYTiqj3KlslukbDIpHEPqm0t7G6RJgsCZeru0d+mbxM+3iFkG0zyEBcUjQ
HBhX9c7PaVjdcuaoP4b/q6VJ1yTTJB2aLJtv67PYkRVLYMU/NxdYZGwObGSU6pDW15HM3OJdPOCi
SbBo8UAxDM9/AZh+vzTpiyARFzoqlGUa+gXqUZNEVsSGhP+UUMHCIQlSIm+wWHADjmKNN9/pN7ML
wTEbP/9hvdYnUb4BjrJicuL4Z2bYAZ7zGvz5i13k9f/53P1yYd9uTak2FVL6AOSrtmkjZ2OlnX0D
NL9UI8DWgqSvYTc4/6dXpE1xZXOA7UK/Nv9yJb9zsqDk1ynxME2Eef88gr/cIr2UqHtb7PKEqkCD
pNnmrm6h7oXYrRNPVWxOhwt4cwATb4/WFZYZ0jsmM7Owu9ufb8s/r9v311EWiVXSzCVZSfz2OmbK
fcqCmH72YnQbaBvZJq2ys+mpYB0LkKI5EDSWQ/2PFrmzfKLYDCZLS7Yiif4QxMN9EzY+ydkc8ALm
kfqNKJ8pvs6oy+hXzCgVCZ/+fM2/8yARy6sDKJoiWid1eYd/uYHFZHQWXQqhT0Nt0hElBrDqpflH
Fq3nyTHgT401QEooTn+Zf377EP36k7893V3dZ8j6JX7y6IJBCpPbn6fM68gwGR+SEXoAY0MDzIy/
niDTPRRnCdAbgQpv5fv5z/fh99/dL/fh2yMdVF1dFApXU8icrk02TYDGdWG5ivGGPqWzCGLdjSSN
V/ZY+rzzsbERm43VXf7RYcLTsSMwiRkC2iuXxMGFaACgui0VovobvrihO/75mv96B7+tr/I4Upcs
c81g/kr1EIr4Sf1a3hnmNRmfiuaZ3ToSHM4PMMkJq76nKK6Vkt6wHo39ny9mMc/8x5rwy9epfRMS
hwOznEYCOkXedq6vAGAw9AlkQgi7hRN02wMgPIpISlP9ARmHVTlR7gGJqr5FGyDLOuURyEFM9gK0
MMtc3gbrTNxJ8Bziy5+vdlFd/+fVyqKkKwR7cCb4drWVUIRyai1fd7ZuL0W7CcFtMCsET2a/CTUq
OkCbVlN/6FQstJtZPCzNUb2Tkx/1gqxuRNtS13BsKEyZH/7ybli/W2DRhP/35X0D+dVAmO6WwOXp
lhPJdiQw1UF8th9lSarPWnjBr4eCC1PQ3XJkCByqwXphOxFxkb+jCRyY9GLcQrhg3jERvQ/KIUeL
NKGhOpX1W/U4qBiHrjJ+FBL+e36AI4YXDu+kJqor64z/mTsvLBq+j1DZwGdZGGA6LygfhtLtINY5
FWHEi0EAv5iZJgM5qoPMs/jIcg+aDGAF4NhAmxSuHwsZUMWW0wMwNR5StqTFVBj+ZB6Vy7cuOYln
guOVjLafx7lzUzI6GKZ476k3QP+ZHpd2LoI3aLFDv0x2Zmiu/kas/E51Tnb5v275t8V7ToUptXRu
OTvJiIdVcafwKxKIBdp1tM/gS4H4JOeLOsAlxQmIcPD7/pUmQD7NOjpowJl3+//xMf2Gd7SaGhbj
clEMR4jDEAcZ8wX90HNSbsKKHNwzZHbBsCxuifI95jiXVrDNsJDNtAWlodmpomh0LSXhXy5NW+7H
f2x2v9yvbxtHbI68tMulsfgYocPhYyIVZ8Wl5msLiy1fVQQUj6e1fwVYIQt8wlvbmk8V3knEkhwr
1QXNyznJ14/cQi32UJvHr+/1vijIE1khtTO0w8WabNrqR7KowoWxNtQVrgPWrwU/phCnJJCO3BUb
XnSu9uD30//MGfnfqoGJvfjtR1U0i52QQcP49i2oRX+vhXhZ2gjHGl0DnaX5kAvxYxSYTgNgUpM8
G7auvHRSI52iJWfRgEzVqtRhKXsJYGKHb2wR1lHHu6sD3Y9VwFFx0yrBZYjazV3fUfvUauWh7WZ0
X/yq+12HuOREIxnvZXjQp5OBvyuK3s3cMUgcnAj/i2m7ymE872SJKss638J749de/leccnxYev4V
LpdFJkDdQWux085BbzfGh1o+meljWHwRPUN8zMLbHy1WOb3+UWnsuzZOXdaVrWahtVcW2TlKWTL0
KXB6y+b8YhaGg7U+qTL3s+Tv1XNkXqt8I2Re0O9IVCXfM26eq2krIQD9GFVEkogP3KJ+iFMarE5G
tFvywsjOuPdkHGJQl13ArDK5huZ1ah4lVo/bZJyyiCPVyhwIMvdH00M3CbKoGqbbPppoemJStkvl
nKqfTE5oSiMsAzAzJL0BJYdkHNwyE1UlkaKJM3MRpMobexHdEyc4oL09NqoETvSOFR4nqx3U17zT
VjqtIYr2YmKyDDTC5AjHfwShIL+8hWRpKHQk8dC8qc0GJWCWbXhTVj0KuZNUYpMM0MuK6/YVAI91
rCB5cVy4oCAtXcdwpCNYTNA4woPlsXjiUdTmU/SelJ+aaG2mTPBJsRcHB3KNsKlVSNJwcqTxMe1e
QrFZTVxPGS2V58Whr7Mjtr99pfF7+FJY3e5xsG6+DLki1GxxiBTdx0zyohDS6jZpfvTOdXS4HidV
38I0FSN4IVooiZlY4UlKe4EQx9oeIKEIHVNHl7BBbOFR4JiciklFFpwhuOWExwUg+vUETBPKBNFK
a1VwY3SyQJPpsS1dDnek7eryHvkJahS99ghKaWTXguplKI7/ctr8/VFAw/Rn4Y5aKml5i3+ZZKWG
UrJZBhbHNy4TxxyhAdokUUcmAfKUA7hD9AN8gRT8aEEYVfJLLMYmvIb4LjtnoKRL/csi+dsTnLz0
QymLrVj8Di6NyRj3asqJQJ34Y8UDpPcbKowxLVge9WhyKazy5oaqPQb5IAjFrpur2jkaCGrwiiii
pMeuyD6Mn3/eWH6nXcC6omGSZlmjr+PbuGvOQio0IheWk/9/b3bEgNYoFwK7KTYFE5fYOm1so4L5
8881foe2Kf/y2S2e8F+/pKFJ0/uks5TC+wFaCONRYN4u8YFWKNrg/FXhXHTgfI6ie/G2vXRI6Yiy
qAE491lJ4ys5aA9JT/2gnQk2/+Q+XFl3YNfF+VEG/9cPHH+j94zvVzJoIDyW4lnjiBx5MZ/xo9PP
9CcoZ2J5zBcEtTCCMBfI6NuaqMKPsdhC7aOQDEjlI0wooANwBXuVkLU1fyjBp65tNVoGIXsHYLxj
VOzRHUsWQdA9ITynP98ufdlEv2+yv96ub8/0qBbFFCynM4a5zPQa4k3E4lOCB003AeJZ2nnfycEO
SwI2XAVOP0VhhWhzA4IFaLXEqFDEgxeg2WGrlswKtfISE1fWznQFn79vVJpJzgJh6issawdxMxOR
QkuVP9gZUdT7idqjyDFfiP6a4zWtPgJK7RYO9KAFqLEuyK5aYztwaxeSnOwGck4Boe4kitnzIjT6
y2Ss/e2OLIP9L2+5PnWyLAWMHRbqxyp0QwVBvvSkwVeaF1qXVQBZaisXMICQEmWvzCQ50LJ14ExC
UG0a+IrXkLyrKYjSjqz9ULLw19YWEf1ID4iAjJQ07RXjLEvsZIG2UqCLX2N+ltiy6+qECBiWHVKR
pHpOD8KIy2BBIVX5CfM3bCj0NglW8D618ZdPD9H1lwfi29RlhnUkFXceCPwj1Y86eTYG4E1enwgr
MUHsnFzTdNvL/WVikauzz94VQCIYPNL5LZYOWviRI6DppaOuuC2mRZ4r/RDUbxbSRoyDs1MoBwAm
ptoItJACMWuPk2t4CF7511Xmc7saci/TKxJ3gmHrBEnhgeAc/OqAPhwR4voqboJXIIsBBPmLE319
qw+DDuRY3cbquUPoQ1Kmp9ZXmdx08QFqdyFgS7RqhGXi5Vxmw+SI1eveekG74e5SJxitUEwy65bv
XXsS2KrBw0pnAExuV9Uzejn6YzAmJY+ULUwLSb4cIdLlz/je21dB+x/cndlu41jWpV+l0dfNas4D
0P9/wUmzLFuWpxvCdticSXESST19f3RmVTgURrirLwuVSFQgw5ZEkefss/da39rEoScwH0dHwO/P
qp1OaEJGhTITqKLTTfODdszpmi5aSlrWotz3a61aMcdvRaBHDPDmGjoJHvqb9AEfQ0BxSiAFfeaj
ix09RMLerFgDGnBFebX/8zrwlbsOezF7iIkheLIc/nrXB5al4Ljna08RA1hbtYwojedRtA6iJZoY
DgVsuBN8Vl4XCQ2/ZSjcaBp8WW/g3DQ/Z9fcz0O8gOGo/kCI2yoem9+ooR90g8k2m10HBlPL1yNF
l46hLjnd1u1jVtyUuEzQoPz583w59vn8eS6e4mKQQ7HpeYrbdtZ8oPyJz+GQCoAMzw/+i/K8K5EN
lU6bv1Dud8k3KysJv1+trD+v6MWDVIZxMKhko8+H0KMmRhhloBRS5jz6UMJ2EJhAjVLTgBOTnYgM
BnpymbpHao/WC3k+MwCNdvafr8uXTZTP1+WiJ1aJQj4mEu+KXAbBay0qg6ntO4gutzc9zSy7kRHH
IOcy39oAjqvLM4RhjgcC5QGCcIxv4xtfMP+lPz5qTG5MsNI20E+tM7H8fPOGv6wjPr/hizqi741K
ZCL5cRlBYnBIMIU5PgsKQdomnPMKBqrldyeyr6uIn1/eReOr68rwdBS4TLmEBtImDZQOOU3WTkDD
ImB1ZdFgRrCoyJUxHXEXl+uRhg1Ni8GY5toYqSgVqrwGq+3/+Sv8mFj+vmX/670ZF62byKhPp1Th
vTHVwC2DZy/ctM1CAla71IonJvCWfBXsmC8Xr1wuy/RDzuc9iMMb8h9SE79jQrb7DOtKWSz06Zxi
Z+F7LL78+Y1+JSP5vKYY0xPyaSdNz2kb5lMLLCXSNcMz99qz7u4F0dNqIGmex5Ry0kXRxfuu2fLt
a1+UgdY5aZQ85LbBUB/9OHY4R8GD2Ll0l53nXTbN6KuXetzmkMqSb+6eL9umn+7Zy+N8kdbqiLX7
o9OjsB2hmGESW+9jbc97AEDGfcLpDj1xWPohNQ1VT3uVW3gVrFuOLn/+Hr4c4n1+Oxcr0WCpx/g0
8D0c4VMW2+oZFQtcGeTWVYfa/Xqo7lFx6N2CoMR2q90dGehBV8ugV73x1sDr5tou15xmn/TYyKl9
vnmDX3V2FdWQLdLZ0Rt/HHI+3SiZrCVxMnC9BmizSHxydAUb0JyDvKvlLagtC3ps/sySU+BYn5RX
k6t7idsBLvl1ld425u2f39LH7O33h+znW7rYD9OmG6vozFs6M4AqPLVanXZCPVNi3/Lx7sJQY6ee
xFtUyEfRwW/A9IBF8DQcv7k6Xw5QFDJfdd3Q6CV/yDw+XZ0I4nIjJAMnGmq+2g/uUD326Y7nmM5E
FU6nji67xvH1zSWYOtS/XYKfr3sJjxvCY35O1f6jNRjFLmIlord5VfwYcMiAx317mv16sScxBEKy
YcngtX5dMZJY70+hcqbl1xiMFGxa0pIxuWiKZDom9aKbpe75m8nMx5Hwtw/66VUvaoVcOAVqW02P
a7DLaMz24LCuGum0YlxlkJzWoRqgen+i4cIu0J38o3CDu4F9ferH4dqpo+144PFetnvECWCUBckz
1X26QgQNcw95wzTml7uNXF9phDum80icU8fX56vSmGvFLtL8bQApeVJetJsSDNSsqV7EAVEFUXo7
uOuT1Pb1eCJqAqHsJChl0Ef1cGp3GNrRXHJ1gvvJxoX90ljEG1p8iEBjaylSPaI0Fbl3AXEA0TZv
USxD8C+DWWfNYfr3c72eYX6i4Kzf4u828K+oGxNj5l/f6cXq02UQ1oWWq9urvvF6bGaRT7WRjHcx
ImC5wzsIRQBVmOQyhWe56VaVf6Tq9acaXHc+8EydW16RqWWkbt2R5PPNE/blrEYhroY5uG5Z1hQt
+nmj6oeyjIeS8TG9r/rRAq4xtfagQRpM3odrpKntnuxOtCckHipPXOtpwuCCRiEpoX2rrhSASHQ0
k+SbW/Nji7y8NVVNRAgJRXEafv36zsDPDYnZox2im4FEoBnRKvgQvN0828vxIpLuGmsrnj/0qtpu
Ojply37Yk37E4AVgk7yEbWzoDi1QE50WjQdxQd9DnEISZyMxi91VAfqkRe6/ZOTIAYVNqZ/KPwsm
C5EnGrrvOeaAboCjwDDyvWx7N7gtEX0gKh6eZWNJ97RC9dqcdnW/wFpXo5PHNwnd07w+pisa5owt
csSEuA6uCMrFtIdZyWYDSr/Z6T6I+X+6XJfFYnrMzZOBqYP0GmPWaH5U+FnDHTMfs/mEjyM0ofWE
5oFTQWsejpwNgK3RiZKXE2dWfZMows1gjyFpfMNqmRsYhgDXYGOaDq/A3RqwbqTqxF4srymrKOZp
ihj9Hkatbrr8NU49QneIWiKv2KhEwtRm420/L4hgIHFq0B4Kgn6qiSvtNcq63banW476OJVG3FSk
4JyuW5UoP7vYGoNzmhWH0pilWPgHy0Yvjhj3m5v/w0T02zUzEBWQmWTKinGx+qW6GaLoVMJJ4lO3
CKYjRznvUFOZrc8H9+tmrm+Uzk7WE38mPuAEkpiOyZMCi6IAjFMieFjJNiGGlsjpFuVpVuVIDRz6
QxQ67JNDtpx8h5PinQkgJy+rfVGew/+fExe5w//6JBePcRvUjdYVfJKjtUnMaeKhApMmupoujaii
8CFbkFN+sOIY02I3a+xhdpI2qe5hIT7RfyKNV+Etf3cW/aq84Uk1Jh+XokGM/PUhLrOgKvVUDedC
8Si+Y2XZ58fNaNnpA3ha4CKHbzbuaVH47Rv99HoXu+gxK5XaMrgOGMdz4gIsW38LGT+4k97gKtBJ
jQex4ZNoXsYuluGxmnUEz/75XWjadOP89jYsSSeni5oO8u2vH5tiz0qHjhI8SdYFsv2CCRLgQqrh
NNhXrEPscoog74oGBwfZ8qjdHFXzu54YK/o+RXeVcJzUyTulHZnLy6bq/bNGRJGm3cCUbUzRMTVx
AeZs3yS6jVzIL+PxJkzv8z67PZUn5irkDZnLTMX6jgZRD+77HqtIPgtJUhhS3Pe40NRwUwX7mCpT
ghYe20edAMEzw4XifXr9Lgk2vbCb3mxxbAjI2mZ6ta3Fo6cZ7cqqFGeau91qsTeMa+Pk4xKmU0LX
vSAZeUTiito4QOlytjF39cEzJgdNJOH2RuxIabH7463SCzx4a0wIYboGv1WzUZvVJrP26IrUEVnR
QqKfGGB2YHXv4mdS1pkeoZYk05VmGK6PSrnrFqfwmoKi0Fc1QnQRgTh+eLsLaH51swYUgN48lDyU
5kwc7lVCFfDOheq7mT4J1V1Sgftx6pdqmIfJti12JjEopyuykhvSoLFu0Lx4zcU5akvsACC/oyts
Xi1BRvW9QgGK7Sa5kwn16L2GB56Ajog4MICXrXsa3XIi4bCT2+wUPkJp6VCBICd8vYTPsv+rgZx3
m/MKSAmk9kF+M58pmnBSQ+7W2xkQ7VbxSwJ9l9AF4DfQMupfKLgr6UXpIZOFS2pRo7uG0paPc9w1
pulDC9B8keQRFlqiaJR7NJLMIE0M+6ojV3N53DbVLUMpBAoBM2yE7UnvoEQGSkwCGXgGujaW34tz
i7l4uhYe+DOoDlVftdbs/BBovmk1zvEWYSrNP+xc/Bv38gnPTw0ltZ6bPQRsm1ubBqSUBRzWgQa3
z13j9dR+7ToqfxyD/bRpo1sp0FCTFMQEoT8oLP9v5ryDgULUrY40wkFRoyhEFrvqzLrNltpSYazK
hkYERmfn8Y12B87z0Ig+qVbASIVowQeSH+hDWIzf8kb2JNKdO4sILcUJSh8QCKiF6ZvEJgAIi7eo
aw+oiieCJCj2cc0JMRTm+NZRadFxp0mqw9G0iQEZ6QQ+EjjC2woEF3nn/pTekeakMiCnmuPL53DP
sKUCaJTvZTQf1hYbeJ/fACrivuDsjcy68osZzX3JdGgr1i9decOjg8tfP9LQUGwTmibuxGiJQNr0
imRL5CKiHiMGxTTvjNfaQGuSYCQVdgMqHwVoLCVb4qb9bUY5e1ogOKcCzutF+YM9FrNjX7lBv2TL
ggmgGXjp7AGGVsQOBeAMqQqfmuqOdhzN23AyRUH++qvBixAao7MStD4kVPDp/aaUVsI99CbKMjAT
rWKfHmoAWoxR3qJXDa9k6xaBhy8StMR5wd+iDOMYyQmiBlOL3SBacqHhCqFcOmncow5/neDJwtzW
0F0Kn/d96p9x4kmjoxHGHGw5AQAOOZEWR0XSbs3jbDBf4OVPQZbFiN+KVh2iMdqtW6S3cX0bo5VE
yYpeOQr34Stj2oHVEtpH9qFxDWda7dN9ZjOXcxfalfpM+WJ2txLWltGJKBklCkv2SpzxIau2dijV
WXvglwQ8plTp/dk15aujenPUDwgvaXRjKWRXnXrv5F6knnyAXas0No7IOls0rxyceeQjwLq5S+SY
ft6iKw2NA9wlnHc8pYH1CJgim6frcFOcb+oU7hQzMYdKiyDhWPG69CqPoPT6RB/AZyhVL6le0lsO
oxOeo/MBwQOTqRX7g+Y2R9+FNPT8JI7+cboXvmn0fExXL7c4DUQmYA2Fprl10YpLVHE0miNbXHV0
8psAZq6JfWfF/cE/RFnFL9DZEKoNGgnDzIAJFJwVzLQDTjZb8UV743IqfiTNEfzkxCFnt6Lpn9IX
Xd38eTeWptrnT+9U/nUzhsWs9scz75T8IBxMicEMfVYKc2J4IWHB68dNC9OPTrie3EqgvORu+623
XP2qpfD5el1UQoLcyc0oTddLY4Of5YVH3az1KwiGVAfcSXH7zPCIPeCsuNRrufVWDri97+n5pvgK
0PFPNSanL7wzfTHnRqyYiNEvZ3Drg81CGxYrd9xJ0HlHdSGfXxPhTsYa+22D8SsB3eePclE2C0YS
nZOKIsuay/qDSop2sYWrwEy9ekqoAU7ekSU78unzYdQHR2OkqwHC1v23/T3tq3rv81u5qHulk5aN
VsZVlfSDqa0GzjB6Nh1oMGpwQOEysuWq80HyYGfN+taVisVJesG41oe0c45LkHtcb05GqeUiDJEf
MrDLz41fztIj+bxkzDktOiGN6dm1qUCla3KflAdWPhQ2eToliVm7VJvz6I3qAV0q7KCeZ5IQjkOg
bRBahuoCxd+f72l5Os396Z6+aNKHdWacVYXPLWO6PYHj9LsER2Z2xUhwTPHbX5v5TWheicbir5uG
5pECXUL4QXhqIT6wYuJvDxSPEQcbbXWmveiBU2q/U1t+aJx/f6eaolq6qPPPxX2PHAFBe8TN0uBR
z8nFWibCspKWtPMw86nMWTK3bR4GcvhOw5Z3EZIbjfOS6dQ8XzL5LMxHpYfbql9HrH0aIA/0My6U
KOz+fN3xHgkMisjGWOBCNRW4N5zEUf4AByVvbDOt1nW6MstvDtxfPwQ/P9fFSSNq0iY6mnwDKGIA
BE1LNv9G5fVGPZYat3/+wqXpMv3pMl48c3qungW15OXYULUrLUCY6MKwplRUYHz0Lvg5ogiBRKH+
/PNLf9nF0sSfn/TiGTPqozgeJ70sTdhp0ly+n0ida2+ibB3LpK/NGbtI2PoUm4Od+YrcB2XWRyKO
mfu9sWRLbkz66F7+gwTuvCOD8bu3+PUS//MtXvSKcuFYKcJ03iIHndJE0j2oSJNBdYfqhndT9Us9
WTE9Vq03pFMk8vVr1qynepYL4UTLIlBJ0A/KI5pO6Tv19pdd7M8X8KI1E4vno9pOsorgDU6IyFkl
XLUMPtnir49MmxG5IWvAivLnL+7LljL4afrmnEBV9eOL/dQ9PxsFHsiWRw+/xFBt5AY96D6pWCB8
+QGsUdj7IDT//KLmdN//fqP+fNGLDztmYRCLOV/FAKPCnOnvDKAYtMplDArzkOFpLztCZp1BnWOu
VxD6wWSbCp0x3fbBmnNVAozwfkw4lJLWQ/8RU/roIHsG+VBFdzRXjiNBV+TzLkP8rIJjQEfalUzZ
OIdgSqFqpBCjZorKu/RMhPsS6Yz8IhYLOGucwniBZEvgWAosMelpOqHISIR1Itq8cPoAcAIpOgZe
fMWycxxuA5UadV6Sx2semCQRXg/7hsEhLrlVSoDMzFpzxFCQ1MazP1/LrysXDQCOJU+G7MtxZ2bI
gXBKQWxEk0duXaYL+nonotlvg7sAt2I3R0IIDkcS7mmtKYhwvnv4la86Gdqnt3BRPMmlqWrR5Icn
7pAkuKRbmoV31L0TzeyR9vUbfX7tvC64YLDEmaInyVXfeRTXGEso7VAOI3AHTXg2XWFKOoK5lvsg
Zk/MZe3gzUS1e/Q769U8rygAPy7g//5FXtx8ENpfy+NYAxBrL/7437dlzj//Z/qZf/2d//71j/zI
37/SfW6ff/mDV7RxO153b/V4w8Ava/+Jg5/+5v/rf/wbZk8Y8Nt//U8yY9vnzCl/vP0Oubdwwikm
yggZV9qne2V6sb9/yfY555eQzjKVBJeQ/Iuf/wnJ12R+KRglk9YYnPzPlHxNUyS+Q3FiSyuTJKoo
6zb6r/+pqP+gZSfjjDOp7vlLfPM/KfkA7ckUIjdewT5nGf8WJf/LNuynt345bYsjvc6LegIPdJzX
7mjaqUx/6pV4nAmARE4P4UriVH01mlstWR9DZrRHBiXdRtr96LWNsXgPTne5jHKYYF0zueZMWvVu
DG9zcMPUHgioU2DIXcnhMqpweqjbfrid4IHnYgOQpXsKMZnIBxTBY+grxMH0+7JdxyYZsZAGGPxh
VjG9E7YK1ohqORBR66ry6gQAGq0Ylo6JjWIf98MKNeQGv26X31gGB2gO5SvIfzoICcKda4dQ4FKl
YwdmZRkh9lNywUafz3kW9DE4aL17Ovra/IR8IrVRmB0gsieuBjXUk04Y3aZMtMaploUrh04C55qj
PajT7h3CzrLL3fC4DRcIkTbZnTmZ1r1b/A2LETZLg5m9gZZWF3TpJnvqcEPZq1VQE0bSOvqtEZ74
XcXKgMuR5jQ8gvrHuDjLoK1K1KRE88XDXT+PlslyL89Lt/AQwwTHGdHfLL5omPMT9lxbeM5W4bpd
wvRY96/COA+kNXjBo9vQDu/5L8DXZ0rpm91KA1y8EjO/VB3htO7SRzmm07I1BJRk+HKWKm2HkeB5
eAh+8lTyxgtAyPYRUgLZqhnRh9wGh3LgMnaojiF4Uue5nboGJkIR2MB09tFmYyEv0O29a0nJGbsC
cELHovHkaGPgRdMmG41sE9zmyMB8HTVi6PlIf+zEFWPbgZjI6R8H9RHSm+l35xtZAVJn3qv8lx4Q
QKzRQv1rD/0PXrYgDExJG5QZlMl/zPaYkGu/L1u//PynZUtUkZobqqkpBL78umwpsiQbCq5UQyIE
65dlS5VMQ4R6IMnTwvXrskXktWjoHET4ff9WDpX0MR26rHQsnJ1/f/SP0ern8qrqETkJTNyC98BS
Zh1AhZGuJ847qGGLMmGgqkeOfty1Y+Ep8trImKEfCmXdFSugJmylYuxkPYtLsEP+imDYuFdbN1wP
8D2WqSMvEMzqLsrPluRWHdjQXuNQI8xqoKzn9XEFN7C5HTY0OjGNwAtOfJiXtuxc3d6o9m5GCxzH
CaiHUbKVWfve+8X8VctcMDyDZqdr6qajd96GEvh3dJ6kE47vSXYl61t08cP4Dvwd2i3wKhY32AcD
clxs4XT9MP/DUoMJVfe3xdHYQis756175IzZrDMKNGNGSHoLRvk4M6q9yiqXdcjD4ilpo1D3KhIB
wF2JpyVuBBg1YclhRmu3k+/Fla7Ou35V0li1TRYUaIecsQRHkVfp2ZWcuFpibOoCd+or4AFFwTWi
zlMcNVlrWNzETcVQK7Klg6DSnnySsbcVm2n6ehpuNXUbsgNIIRl4V4K86vsdy7BJf6yHgWWnkjco
Pf47R4khSEN9qub1m0nyCDCtQvXCctmGbhP9fUj+T33geYSIhVNgFenKFNfyxwde5tm8eOAvf/7n
Aw97SLdUfGCEBZG7/LlOwXOETgoRkDKFy1GM/KxTTNkiEsrSP846UyPyU52Ccd0ijpEC2uQB/mf1
tvvrOf6rVgzfyr///D+KLgdHWLQN9Y81lboXz/vnd/5RrX963kmu6U+6ChFVTE/QXmYpGB2DIy80
mZjQzRwjWPciA3bT3jTtXT1I+ROTKhHg+uIcYMdz4hEs5EO9J6j0x2C+Mn8/x6JnkekBF11OmVgR
WVHrN8eG4xFNXRndOwEYJrkVSWe31iJS3zthexYOSfakVzt28LjQnqUBPpXFgxpADHmW6XQN8/Mq
dnBROo2rLoJb3Amu+s5uVW1hr8xlj+dXLZmOrowh6z1RwVqYbJkdwMYphGvysNjr6BuzvMBudXI0
4uKKSDvmS37zUjixe4h3JKXA/Mk82d0OHp7kmbIUZopHb/yqX5w9GON2MGc05QWRLy1qCLAeqRs4
InBagJ3nlLDlM0qPw2NyaJbBdbQBJCZKFCVMi5yOjo41zadwj7RY5SLvhLJ6iUJjNeyae9Dt9YS3
C06H7LTohHWD/ofYgteQ2B7IKydoKPNkIAfQDiX7SD+enwbdVRLGaffQS882Sntlh1EFRQsobEC+
98BjUvxtSBELB9xpZu/ItXDkK/P2lfw8e/uOkgkmpuj+6O10P3nEGGDX10ypjvbS22eOsig9eWbs
e2dcZgsRmJu9usvtu2yWOIGDVLizr3s7dHkPtOmw2ZJA4iZz7Vlx+sXjFlTmycbtYsy6teifvccJ
3PaoMyoXff1Bw0bDtdaOZ1S2bAfn4y7Xb06i5hd6TyQDIJI88q2MOBNYLgwfQI+TJF1IDne9k8yU
Qb5PmbgJP0q8//GrlJDCd1rEkAOLBBiiWuIAQNT/KDJ0iP0o+mG4SB+cI/hKWnLwA2EjOdtHp5jL
tzt9HUO3cxkphbPWRjFp6/b949a0CZGxwXVtsxssbWDyafif6XUjfLkJHrhKsKcdtkz+DiyLNYSb
m6Kx0x+n5+p2dFVfcURX8nCyO8SRu3/9T/WFmcRfVxzd1+60u/xxvM0fo1W0yuawxlfgp27areKZ
/vJwwCpr96t6OD9Up//o4yT5ndNKKluipskKZdAflmmqIqqrX5fp337+n8u09g9wIAYsDmSrF6Fr
2j/IOdM1SyKUjRf9fJzU/wHUTkO6LXHexBfHtvDPZVr/h4yFUTSVvw+o+r+zTgM++G2d/uWtX6KD
h0LO5eZkpkjatgo0zJjb0PTGEBFKdSWdCBSz4JsF8wE9BVnFfXpchJQu6B8mGTKJiL48E5fGVWM6
GGoX52qTVk68TXBoYhGZS/PhhyDaRCTaua3eWLfFK0JrY09EAYez2MPmJ90GPmQWT/ZGj2zN2jY3
GFZtYiBX5m64LzVXZBp/l66q6yPZzAfdya+1Zq8RZIO5HKA6hxBWENkjO9jmMAsh66lCbf8oIjpK
pvNmRIKNaVe8g8ShLnOrebIe/N5DSegEUIoo7Jav1G3gIkDZ24IXL497kxnvqtww1Qgw+zuEfmf7
8amNbMQUxjxcnuaoUJzRIdHU5Rdx9JRuhnnm9jMyfZfVMl51lpN6iS/Nz0REcQQX3JJ1FSnHpr+B
BMoI+jqTnelznlllbdIDhnk109hxgAiuYhRodkN6ml/Nwrd0aXL0ipcBQQrJpgztPlooALrs3bCc
VYDVxtgpmFuHDgZpwIB9NeFpOaVmBKmtxkP0Wl8ZxlJ6ifa1DN3M4VNwevbT58EVn09XbJkaYpHn
sJ5O52yp5YHOAYN2GH/LdEXu0RV5J9Bzsm19pbwkic8fGn7NYJ/24nPdeac1LIYDHUXXBPqEMby1
mUjUXn9IILPTLJhYrplb7JtNtWx35jMKz3Pvj9nW0BZqOiv25xV8TtPOoZg7vPPYW8AXoJ9ZLuKn
s60ejJfslQvKbsyufZ4r9+FTOYuvmxlJ3/uSVBR3gKB1D+odbvNOuCcrPUXbArkYCn/UrZqndHlz
sos5X5XdbfX3YUESvNsS/9qsJLtevMQ2myQKbck7vUxUEAHK/KJKMRLakCjt8OkcP5aHdp7OYhtP
sY9+zw3f4CLPGvf1hjdlq47iP+Srh8peLHBOuITpUFpQPfBdOlxuj300tNv7xK0cbX22T47lvIWe
f173s5iz/PQa9w3sEYCobqe5pKuF1wUKi8GRVvlSxVDqtIt+xsS7vD7fdm/Ci6lt2z0TRWPeHwx1
kS7V0DHuq01MutdVv8kN7sKebNlDflAfY1t968k/cobFaa+ttFW8UtZ8iY2ySocFT+Rcd27NBfFL
FPsExd13G76PhkB0xIdW7IvRu9au6OfkT1RytDOT8UepO83h4+GswkW4FG4Sv3L6mTQ/zTO+Rm40
RuvkoQgexnqfhwz6s4cacjyc2hVZAHPxHTyvNzMOzUOMsMYm+NETE6/mu+fx3Oo/Bh4LTPbCDeBv
vv9mI60ofHAbhSAyzJdx324NQkXtSvUkNXceUU2qdjssEjKyOQV1xZVKOMIIpjNL9mpD1obQASaw
eJ04bG5O2SspBnK76vUNabJDdzU0T8fjM57LeRc8BsxGBXUv1XhJCUipyYMDbUUEhMU50tLupX5+
lv0IysSEpnVEJDEQHlUCUuTsWoTO3D+aI2i9BceoIdyfGfkD7npTtas0edRkXw1uY2OjslZlyiqA
bT+tWsAe1YnGrG9V5i693y3jO3XWv4vtC2hhbkZxBr1iXa1oDE+VFABYU7zulg1r6JnWi3N+VTfG
GikwuLeNPNNnMtTb7QOpAtQpRODxwHM6exeIK9LsbjlcHbni/rjkJSgifbJbV8SsmCfLDU4jxc1f
85b/0FMcOzDtYGnq+UoIrL8pDyYfz0V5cPnzn8sDuP0azWOFtvPkEPqZySrJokGX6IPg9RHX+s9T
HOWBLsp0eqgoaOtM3e2f5QGoHt4rdQU+kOlY+G8c4+gf/V4e/PLWL2aFSpt2YhRiRNBk40HJhleQ
tTRf2f0LNEms6DEa7rTt6SGGSO7TpiFsm2wVqaULqZVvgbYtxFmUoNlCLzaSuZE/9UgdEhCvWli6
cj76GhqIOLqzOhhISOHU7M2aIqkrdlZEYImEy3wfKON8qK0rQ7kNQLTrIcQCUqqCFyoVrz7nXsGT
OdkD5OOm78JdqBk4gQLawJBHkj53oyJayNVpboAGouEkBD+U4U2R9lbBXlBdjzHkUY4oAj7sJuDw
la4leqaa8GxYDDzRuyVH8qojxetRlJZ0qog7ocwpO1eDwGPJc/NIy7Sbl919J8KdDV1VgeYgvBlq
bcej6Eh54zfxMmQxL2gj9zLQeZZPXjdtf2R8nvMZekofu/05d1rpfaARJUXCTJAf9eHpGOOW10Hy
TtqgKaagXp/orFhDhR0UyJ4OcIR2WCPvg+IlaQa3Ee46A1J4UCNdb9yMBpMcI+TEcj8E6zAkt6li
He4ll7YOymOCqEjglh96xHpFbnHMYxvWSKEhiqMw51V2V8fQ+7F96N1LqXBqjDmhUXsJUe11xZOg
bIYgpCOkez2C2UK5CiUV5l/iB/0+Qd1U1lNCO8bMonZOKdeTdnzZMaEIAJkDTagZRWAkCFoi6GBx
Sa1Gr+uuZ4oQ6LTVlPXRuO+Na0HjbHdTobCVGOqJzZvevUXqnTHskgzraX0nGpz+9ZVCAFtEoEFw
H5zJtV0JyltBkBE2mSS56ZB0xijyx9IJRWuem5gNlnpETNGzoe1EPnN2ftIi4rjmUvlEu8A+Ny9j
/FTGiNZ0X+fsG0uz82mSadWcy4MQBdIUMtJnlFMT0uRszbr6RR7pt4PzCICMqxR/yjlCCBv6Rmks
Bj2nMZl6BUPTbqFP6Gc2ILoSlrJP1btGOvttz2myu6tUOPghyUoTnCNM/QmOEh0Z+qCcyYNNnm1S
CvTOANOvYIXHmc/wIGKqMyxkkEVNdGVp4eNJbD0VIs5QAUGuDoOsXEXac0eIqELqWTw8q5Z0J54N
JEhofSYxHsx9M33I8vvReLJAqA3xui1vdPW6HICrgiDoT2+i8d7S5YzJjrfwxaQAZkb9Fq0W7BeT
xmKfJwyamp12XuUdRHZt3dNiqEzSH9IrsJUSd50qnt244cUU3Q6zAbbe4BQGMMd51T0G0YbLE7Qv
UXIf1k9FvRx1VPrwvao3mXN/lHlqy0DFfNSJEur7eym7SY0cqSuiXDo3Ig91qbx0qCLN4CH/CKlo
oYyNjISwmg4bM8MJUzwFjHEChv4SyQnSXCtbhPebKk99sTlwRqJdRFKj+H6eEpHy5VBJQDlkNxQg
Yh8ByR1bR2QpSzvJS6WHgvgceoJEXdwXYTM3dVIliTLrNjj9Y/jXJVpjq5UQiNAmih9ylc0eWFAb
ezW5Poz0pBy21Iigt3sDW7oo+2XNYLiUtkoMgmRkKQ1mJxAcDQLarCbTqsmWJA8uTCF3IlRY57ab
S0dlxqLsCkYDKMOwS0PcjPJ7z8o1BHSJjEGvHcVMFkAonot6IMmxNm+zQnyNssTPj8WcPnUC/Udj
qeUIZQoAyhXzKdFC76yR3FaRM9THuzAdvPFc74VyeJGoDJVQW5Zl4p7relYzwjIz5nPkUORdvciZ
X+lStOlaktcwlZ5L2GqISk4WTRONqOWTulCkAaYpuHJZB7fM84BAsqPRI5Si06d3DReK+8c+nZS1
3h1n46CsrDKfBQlhehHq9p7Ro6AtzljX+o67tDU5X2o5nO8jza4pB8tUyEOyjttGzE3b1Am7Pp66
dU1jJxCUg1AE9VxnoCbhvCvODZittgNfWJ7uTznJRHWhYw6RomupNr3yjAJYOM76DgBdXbzLuslp
sVsPRZmthCqFriSlAWnaAjEXQXJfpwnKnzChWKyt3BmHFLFCB/+21s9PfRvvWiN5z4/poiqnSaI2
bM8l8QQ8OxCYm3BVoQEh+3a0dqGMT0qXX3SLUI8QArEWik9aovlZAifzmN6goUR+UYE7V6ydFpMO
2qtHyzXyAoMc90jPTXhWO7hs9L4So4IyNwKIPLoBTa5Gi4DPsdgIXbZQQc0Mffekaf3N/xrSOmVv
DgFwqHgSzWTVapmfEqJkkGQl0Q4UNmnfo9w5/kdP+oAZyYqOE0+n8/NtR0mlsLosGS9+/lPJSAcI
TYNk8O9fJn00m1AaYCGa+OV/zQR+lowUl7pm/LPBT6H5qWSkvtVMHDiqKOJv/HdKRtIXfhfv/vLZ
1QtRkxinVmOJyD05W5jEeWA0Ud+C2VhxEPOSH0OAsWRAbw3qzZ1Mcdacm7t5Bk1uMDV6tuZgfaz6
qnjIcy94it/HG/GG1jSqtMgx9qjVtmwulHXtK31yXuZMvSFR2vD/kNRtWj9f4X47XyWLeMkgfBfb
bwQ5u8cftKuXndeNtjzbGL5Imyp9juc9BUfjmtgQYkfya5eFViOK1h58y1xQ4jGfp6lB94O+gWUX
C4mgLxdEpx27La3qcQZidx2ummsaOrN0sFmuODknvrl4u2UudsdZy2XmZ+ucqgu3XtDAnaEFmqlv
1U1/F1wPPjWc13toE8YlulSYCx717NGub2857KYb0xV37B40q8g45BdVdLJmxdQssQkI9rBr0mYo
Z8wo8tl4pW0jn3kfnS7JYaG2ebkb8ZBcsasTnCxLfrBA68fQY6vM4IVHvvpYcjQHqeRAal/2W9kJ
DsK+9yrCgM/2Ll9jcvXwrHvdjCv8f7k7s+bEsaxd/5UT514ZmodbzQPzYGxuFMbGSEKAACGQfv15
5KrqdmZX19cVGXG+jO6I7KpK2xi2pL3Xetc7hMAXTYILm0Pq5jOhs5SLIFSEzVe2SVgtUMlldVpC
+JocEz06842tcwqpWnmLcB6oFVgPVCbJbYpwfyB6MsAhIJdtJdDdAIds4rI8aYAQqpmDnjGilVxY
JzaRj/xh5YaXcVaFwqYaVxtrtFtfg41gV9FjQC1tJYyIGdCSZ1sx4H3L3NMUIby3J3AVur3CFSRa
xSuGexvfeIeEnfneHiLC8rsQQxsAitoB13BOnh5wtosehfub6KCMc4h9n6rOIb7zXogsB7Pkn55l
VwP8MUI+pF1Ht+lplifttvIBU0aWrdlPwmJvPyNYdmblilW012ssn1yKW7+QbTNYb8jjYE3Wjd+/
AHCIx23GNdwTZmKEQv99UX+3pU7jjpVECfMEpE6jhgQKOk0xcCOIySE8ClZpGimGnboEJNkEhvuK
y/rvPhG4xwrtwDSF8rHMsHQGpqECswXu5F68iYra2daE9nB33YYY9eTrAjmcZCvhTBuihSSUBBhN
3l4D7uuFlTpgQK5MkiUxGqPGMSOcN6fCVPTvftNyJy0WeB5FB8K77A0F3oS8oxAAKrgkZaIvUAx7
dFDczj3ii3lrBF9w0DyfPCIXg3NS7dzGB8R4VePO14f7J9kE0+B1R/tw0Y65BfCEJAMzLudjAgAc
Bt9Jy/IUE8m9zBvXHPLdXh72WQg3eiVwjSuo8DO87Yim5YL0wqeAg1szr/nx4wTBFgsdEbHqEa8Q
AK44ReO0XoeljSOD5Tjg1d4u3m+ZztngQNU7v3cruSJWRiw0NKMemJNwqwLawh06Lnwwwlh3ijFQ
20Lya9ZZdFQPZFXbnAPSJUc80NMHMHfO2hAVAyDINjZIA/g87pZ6Y4T/Twy2OOh5Cg8+b+FOxMjg
brkPf3saToMmrr3VrL9P0WlwqbmsOF44+kDnWiqrYr4PENMmpc/mhXALNG5wAxBrBy8l9zDuWfaG
B28s8pRmPlHvvm4fE2j5bi8AICvUEcfkcF3oAd/3AVK+XupGP3tl9hgUg9OrCs4H7O4FOiOqybac
84zbufNwUhC3WTU+TE13NyTmya5GpJs45mDL9oiLpyPZB6exwcEz3xxAWKCuCo2R4LzxSoDZ9p2o
CepctiTn4Omvik/t7T/c9QaG2CBzQUofhi1HQIDTrQfKN9iqW2sDRcJV31V3Bk+E4cSjssG9uHwH
cNfg+MT78vkSSZv+OJrQTTlvi82aGybgtYKTvUZlZG+GMswUJyM9y8X94EMPDqPMARpwik2V9Euz
MEKKs0+jOsHr90Oayk2ZYGY32AIhh0Fnb0TvZCd7lxG1a425SfDrdqGjumfcyLjlT/YYbH/LnhZX
K8tjB3e4/VDhe8f5FvtZdlg5aF46HyvExPIt+5lcZ5e+is/VevWEI2XCA2ErL49J/6wYbzc27qv3
GE/PPjHY4WVohq2rxJU9N2gX3OKObNGT+Tmv2+Z+v5+cN5rLLMM2Dk5e++ZHO4Lt0R9i6CX5+/4M
I8rHW7DXJNx9E40NpRozQnC3dCcMMRs7QzDLlgBEfFtaKw3qHT6sTUhYuqdia48RKX424CZbgtoT
yW0ivIydhiwzjoSdv58Ld0eAxMNQRQ1BUY8OnRbz3h1rTT7Jcco0ijlxSTyEZBsun8LGDc5Lyd60
3Nxtd4PT0Ub2yWYT454WXRNrYDoc/2FKfbu6JvQvEHSCyqE1XCAl9Y6MfwycQUzL3fFqSqw4nBQO
TNygDd/lEURoHCWuEawdRxkSh1Q4OSPbo02AZ2xxT2FThoMGf+MRVLosicMhK8lmAjJ4RIwfDP/p
/Ygj34ZZvHOelLOeGLD8MEe8Ey26EQ5n6zhp2E/QfD1hwGAblxCCx0PLJTZ9+LGEZkQ0Eyy7c//J
iPdAQVcOBf8aw0N0j85jeZiD2652Lm3k/IyTrLpiEXbzLJCYtB8dsrVtBtLTZlhOM0wyWhuV8Xjn
gxPz25J3Oh9bGhe8GBpfSiDNpuBydj4mpT63TGJ61025YwJvDKAYys7eJ3u95TdnU+wqeRGHUDNX
xOtw227wBn4X7R1jwCEshIWaZPGRr178LNi5laOeveMUYpB3Yc4NAHhd6H45PcCHBKXv110DuSa4
N3qSImXyLvhAJJQH/tVrYGSO2rCK5fDOCuCYxYfidHBKT3K0eFnEJKpw/hDFvC2Ce1g5R+88Qaa/
bYJqZy8rbp92hSMeJMbKKZfw1F0MkJ9M+/UxfB2l8/IVOaN9HefcBzene659UP3wFh63NT/KDcOW
5aRJP12/uaSfu52HJqIfl1P3FV7p1UugCnJ0GAB+QBHwaLagepij26oKTMERwwqVLTwJyyXvzyHl
L4DuMD08EVgMqUEMu+UrZPApoSKsz+TEocmQ1alGNy75JejvsiIut6kjRXc14JbmKBVscShTkfRb
W+p8FDH7uft+5/xjj4sNu7pT2rAxurDD3mr39JpNDhw6W+aktHn4tulUmq+nEQlX3vGlYwKEGH3T
JccqvO77SDJ9exsxFykmerBeCCNpdRj2PrVbiQmuSsmquPKSsowzwmJyy5SUCgWNNIez8FYueHQx
GTvFe2R24742YfCX+2oTgc9wLO09xkgWRF2neindk7NtJ7e3Os6DnIlaDgHmPLi6lacuMFAhvKtz
Lck7poyRVS97uXln+/JZDiJV6TND9ZOfx7dA9Qxfj/NRc3OaAbE7Y35HyqlAKR8Y0xv8wJ1gc7pC
qANZYCwp+fSzcR0pfPclwmLDu/AH6UUMJqD5ZKk7W5A0ji2qbAAKUorPXr6Ve1s7itditR+egsrv
bCyAxufpaShAPbwkOX9L2ML4vmQSPDFBKygppZD5onOaIazzbktpgzc5wr9IWTWQoSlhqH850kjC
8so3lQQf/DN3zh5/DFvDmxmwN7kSBRnmAcdDrAXFSLW3nAsebQAz93uMfNbhqnahPFFpASCdsErG
s+bnFIEgecKI7DVX/mgGNfNuEmC5VKqHwNjbD9WJTt2/uEyqyf3pDlWEA/DZ4miWmK9NSet5MF+2
z/lQ7ai/VcPjIgqc2Con8yGKiQgJixiCor2PJpXsAf9hbRqdXxXaFEqg4DDccZSJS7wB3MIvLF/a
iMAltCyZzaCaeXNH9Hw/426L4IbOfFwWL/u4eGvXSqjvR/3IGEEgY1+kwr75rmAHHtEm8hQjzAcv
89UBhBc/C4X4EhN4wU4u+hDGbDhGiNddaWiyJGHzhKPIhYgrZCpDYyistS5CZsy4cHSeSMMMe1kt
sNanwfGV9ER2z3TU2svWlRelnY7v/tU/2i+wbLg/rbX+9nDeqNnoBy+LvibA5Wwg3zz0SLjY+Opc
TJcQebJZ45E12b4RYN/xBY4vRo9PBAs4l5gE4Y3wvhu3YZYSUx9cX6okJWl1fFxll6RPH1jvB+kc
uXr2KgWnbMmAwxiinbP1tw7+WJnHhYWPO71Kl82v48qWYqlA23IBpGaP7XPoJZuqrWV4AnPLYvAO
t15wrbWCr1uNt8ChNtz7A/rCGFvsywdsJdXYaDnoa0UJzGQVnn9JDQaPv90nWE66kOzhQ+h9d2oQ
5RT2cLzezHdanzB8vpLSTe1jTPfRze9PTcQE0X6JpP2wpHmNdgNjuG/9E8ubY3lgy9ITCHx79dQ3
mBmvcLR0Fdsr0p8/aswS4AFyhXaT5lUcPIanKlST0tMcK268vUiY5HmqXWycFXZDBiBhOcRPcc+k
nowBbkvJs+JyxPuBcl59ntLs6Lj74fbvIv8J7s4Tsa3lfgKn1nk8nQctPQt/3MommJHqiLLETpqI
PAsU85wHA9oENn3RFoKe/F45+ix3q7VAz3JItDE9Thk1b4/JHbkODooIpk4D5W5j+my9wN8fndCJ
lniR4FagYC2Edxj++K6Gj613VaMiruLDWN5ApRMmor3M3ae+rJvToXvLOQpxioBzck9AGKEEmp5S
s+HHzEP8ecknFfsu1nu6hU+a/d7aRZLZTzcHaaXzLk+N6EQdZbccKJUDc7cZMkdy8nHHnG5eBjhJ
5PKS93lizvWIKbuuqUsGQnGaocXl3/O9U1BNhLm7d0/MvtmBhxVxArCFw8wTIjLqw/l5AsxoBRln
I1gsh/YHYx03sz92I845XxVZuVs0NyAPnlzMsKgfBPcwvkAKHUyfsEFy8zGG/M3SpGTFnL2pBnv/
Pt9PCLcgkAVHqJMWcbrTlJMAjktaSDQtsC1yPDV1i6lU+c2wWV+pc2+eNWYqYk/nFWUviZHQ4uwy
fr954M/uwVWcjDuKy7i4c7rqVOf9HD7gr+2rPmywN0tJYmKSF5p2HpGYRomC4JCqR11lcXcbW3eH
WZuBN4XmAqLy79ak0SeX7dFLx2w8MB0etrghNaS+V05FrB7FFMpyG3aAzSSh8cWAWMhRrgc7inTZ
R1NPfwAnO4RRZYv+kikTW1cGT+nyzM0TMld7OQ71Ed++Ss2RcnY13ob6piiEoDTL644Wrl33W6rs
wDGHXHRop/i/XGFWnjzSSwaQyC+gDWhewDUEgAamihzBnMh0rQqoDPALB+ButGceVbSKuyMUU8tr
6jOs4T4H4f+1M38E2Fh4i7qGHuyvpRoM2v+VEthruL/+/BcAl3gwJBeqpUi6Kn6RagDg9nILUFhd
5zf3vL9/ArgSP2Oh0UD2JpvSF4WZ/k1CcWwgM/uDY/g3Zv7yn8K3xNoaEBB7G6of4FvprqfFoTGL
cG9DmLrPFk1orTAW87AiZ4+EjTJuhi0zvuT2P9hkSOafqHDhLfxz2T7tWr/Qxnd6ptZ1ZRWhgpNO
wxRSqs5uOdHY7o8ihCzSH0EggG6o10Oou7tzcLohYD1Sm4gr/u0K41i64SRGvLotTncfsGzOWAL1
XKWej8g+jvvMJbhxykHM4ry/g/xoYIO38+w8refnmLJYxMTAr3Ld0xJqZqZ0XXKn5OP4SrPoAXaB
ivbh1cy7+RqJCtL4bK2Ogi9cPFGcXozoueOXuIXsqs1yh6XUA9LyBwh3J04uZM8AHnYJ3EgKvXNA
geQeAssBnunJwSAfOaWMFtRxSSEfA6URk2LNL4PjRIQjab2RT7tUFkoE91j3nqpBAdbjuyngATNm
xKevp6fa1WP94dJ0gy7x8iE2PtCv2olFqVYAajkcKprb+eWENbOlMPObhFofUIpdArLmhziFhu3R
T1NHLkifdTiAwo+YieozhGOyDjMsnaf3pO/zTn7LXl8EhvuYWK6cnMe1s8xCKklXWD8gI0vQpiBt
2CbtiWGXEzWgo6VZfGe/9jQX+C86h2e+2B9eWFIEt/j9yJGnr9ga7XKRRZTU5w+ufUZvgoLw6eHX
z/Q918F+BJ5YnaBx5qrt7/Yu/mkw0i7zG+CSMCvdPDyjPNvZh6s97sG5JpQRtYVgY+sDXdfDuTwR
Ae/11wRaJUgGeyqIt+Y1MezFF3Qxp57LRkE1SuOWsGbAm80uLlwtbEfspcGmfcXawj2sFXeNIQko
B+9Ij9LIdMHvD85b5+A3QPUMtuJRvxMXvZhBT/B1F/0TuF87kqFPXj2R6oTpQgelVsApwcWacQDa
VmWA0cr4ElH35xT89j1QkkyAukqnNDEn/WcoegXB1UVFYGO4ofoWAgMl0NbHUApIFHHN8RV8L422
uyj1qwvgH3xJv5j33cWuZ+ZNYbbCCXEztN5B0zs+eRLUPNpxWO+sGivApV+KFn0Ld/B+JhGZuhBo
NiuEBvuQW4fKiC6M8sn0bitQPo/3fvc2DUTRHVNp+ziuk177SJDsSzFaCctstnobUKBsGkqr1n3R
bWmGOTwNt/k8iURg+1kP+ks8bEDiFK49g5Axx+LgrCQa+pfGqW2y8JxVMBvjFnliZu6Azu904MUc
nNTTALhVZ7yLfXghfTpa6uFMzk1UT+h1eN3gCawkLpd3u3KfQVHhUBb+tpvprlp46aLevOH/R+qX
rQXCcBd1fSsWMpzXQpBeRspnpx4zWxFs9eVBU4z71/Dsbpm60PRhyeW271TD0WHY474Jw64Klqsx
Eud1T45kDLIfUU2YdrdBeL81t0ry2FSbLrg8Xd0JXlpBP1khAXpGvBMzofG9DWRGDur0GKHdyCYq
gP0+ICLBfD8sgY9dKBhQjiFL0knS9BqjHMgq46ELWl94MoCS+9xH1X6pySWyz3pgbbNEDY9L+epc
hvVQXORvYkjXfozajRyefZnREh875TZFUQqY3v/Goe7qkfmC3381Z6awjxkZdBL3CEPuhThEtKOy
0zEn6miXUwTrXFiNYBWJfCMoXzAvR6Q02XlK07RjKMD6wEnF/HOZTy0nZ5ogjLLxdXjk4X1gLdkO
q/EjFDyYDPqEL7mHIQ05Yd3DNovzNQ99k3AQENsAEs4cYIDLqMMOL4zSd/P9Pqk2Gnufwl1Px9Sv
Uz+A8NNJNu6b+nA/PDubG/qPYohV1TW5r7IpQVQhp4AERjihE3Bkum3NP8dcbCi2zfttfQiwsvfz
2aFKWh2VLOEXrgFBzashS+i05kc/n+6mOZOWxxxPNckFfQgZEO5jMkCgGPET4T6p5lBswzy8mq7i
m69KeI7bEQNJPgsxTUE9OEaEPYXmFoQgn7KKacRQYXnWRrddr25+r3xmQtOUzm1phD2bXJ2kExlP
0p5UK4EFpXHmYP4KRnClGSMx0NY2hzUCbpEHSOlTUsTn8ok5Dxz8ypZfZCF8YwDqI3V5bbjcAUKb
LWO50QbWq6vGIpuYhEuvvehCQHxnH61yMGMp2ZY2E89iIDoMfbbGsp8oGqD+UHqiRT0BeABXAZng
wIH1QF0KKOGuJR5IYNeHbY6w5aONSh1hoL3sTB7WFnHOIwYUNhYdQqF8dMEdj2CViLnNWoxPnhRZ
77tVf+0Mjq1IGKhBP/kRnlMiP3h0F5fnm0PACrNLTInwVol5SQMuHakosTySp2pQRfIrINOEqwaL
5U6Ds3NPMePOYTO+jBn7hBBOPh6cr48507aOxNZIC3OuI3fw+jLuUTQ8/t8fMNKB0TKX0xsWrp/O
SaK/uTDGJ6RuxXpk1LZ2jm8lT4XIVIbjlXFLh7JpRIu2arFthYm0Ok477LsToNQwRZNKWNgrgz2A
SJwoeWYEBiYgdLaIrJw4Oma/8gv3QxYzfOWguga01A8vIyA6CzWPnYG5jsetA2fJFqPyCRWet6fY
6IJee65xTBD/FOlz/puxCFNMOgTmIqarI9taq1twQv/sQa2DaISglUEKdD3gFyqjmu4Jd/w4h824
53ezOwfmPGOgufMYb3tk7sUHjwHXtN22HFEuFp4+VK/X25OKxIPNisVSF/nQXGjs+vtFP/JSRges
X4QI70CzsrURs/IY7tl97/WgXu0pd0CfCbvgIuDNM7KdHCYDbKnwRfKQxJWv92f0JVf75oMB1B6b
T+0aJIUz3IzMMSBJfbFvvAS8GPwUP0GjAbjC4jS4R0Qf+G+QY2Joqgkeos7r/BYWtuSs9IgT6OM4
0gKDe1oJlGGD519CDMuAWN87WwOhv5eLI5sBOmNtfYZ0So4gu5wy1UHG+jxwadbNzm+35xt4zjK9
jAUS0cL7s9J6jw/zWcSLUQrpNZH/Z7jUUYuVStC8yhkWIMi7lNP2/EhQlXWM3+jM9L5Fy+jVjp1M
4iBzss/JXmpfaL8xvvd7eL1vvhnf2WDdWCkiNsBNAcNOR3Xxye+dN8t2SlOdo1qUnTvJIsVaxPhA
zZc4rANZvOm3MSsLWKNzbl9XO/wm2Rcx/OPv2+BCLN607Rt/aU9KmLssQivoewQ1UTd0/mqo7h36
YjrbV0xMjGGfcvPc5GEsOUumCk47w0rCNQGN/X6/Fdyl8qF4cwBBgPblyy7S7deY8K8Z9Wcseemb
7J8ZbVRDRJaDa7QMpcllOH1uInCSIj468YO6lJtgCRTyefFXsnt32Y1tChAbz4x7bcuJbHuTHZSQ
5uL0I84H5gyE1aD0HJwi3KfnalSvCO4wJySstIyIJOc+fjUtmziGNyMWFxjGosLTnHZeho+nmjVQ
9t6FfWOpLfKno7k0hxdfiaxIDHtYx82CIkD7Q/kkkFjo3ucYNTu7OH0xRnJE1ZK5Dw9DB98IjED2
UQHEHaprZI5XcCku+MNV1QGW7dbUHL9gEhUeh2bS9pZkxaxITLt9zmYiCtAJ8oI1QTWPbR3gYs2G
sg+X7awapsmVlWTGwN7v8FggdQxVvwa2xAorqoM94xmPnm7weMrYVi7LDjt17IZwhJVc7qjhYXwf
g/AAMBPtKcS1gyHNbQEnDy++6f7sYvEZYGKD73d8BJWqzk4xQkPDuKlW3XvCR7I7Zi63qHayGOjF
v8o27y9N8KAAovWo8Dpv3o/D8PpjYNZfFq4b0zpmdy5Ec8cCv9H7TMbuPOjBv9uJT1E73dLI5vqm
pgaRudOUGEuT43NvZW+jrbIvvja5hxdge8PJnzUHERjIrQd5eUCdTMl5AOdm8uEdiQnE6sSDlV2T
JsCp1tnaq7aUtg1xqgijroCFOEOD8PDtSyzmoZvvLR/qZXMf5nf/MNfuoYA1qa4QH89dtlG71K7v
Xvmwb+gokOTAqtUdfaOHrQ1a94yfLE/peQwenBhROgLhak4zUY00DsGkAaDEn9Ic6CTIXIKWBkrK
mVGyEecqPHEYrjkHJNOUjTrSmWHQ8Hks31a+0r6kJPfZp/k1naTrbCF/7EcG2H4zuETHxWGGJ4iH
Jmx4mFbjdkkhE9K+QHEGzP6oFvtZudhBNoQNUNoCMGhpH9t5NjmN+m9A3Cpf/aqGLt1srwK+x3tl
V9r/5TgRrhsKYA2qTAke319KR/U/0YbAEPz68//EiWDrqSL6TNkgGPEHnAhcCiBIQj76qfL4ghOJ
RBPoIj6jEkxA5TttiEgCJNZFGjTU3ivk7xD9kKf8iTbky1vvf9N3aQjF7VodCrEIzWXtnkfgCvSz
guGnEKcE0aHGYcCxBPzANrKeN3iKgxVwH6Hh1/Q3Edg/ZZ4pBdD6joNbrE/pGVdWmF1DS4UXtPsw
5hnFxkB6U6cAADgTYv59HanD4+Dh9tO6ELM2lKOz3r92ZD6JwxNFhkj3Bc8qmGx3dFsFJOteFupK
iBu8/XQXn7f1KbzfxvphA21B3EF/jqnMdIBmR5k29OsySW1zZdB6KSnlztoIkX8+IKfUK2F2WlL3
0ludtuQiPAB0KbFDRQsuGb/MEom38tHT2UblHqmV+TPvarscm3Ivx2SwAeYEU2KjhTAsqMElW4SS
BcEIp2fmXcdxNdaBpKRnlAlo5xDlrRV4GA2dSr7tYxbE1n5sZCTzpAPe+U8bRRz2A30QBXYcCFGa
bV+46ZPi7J33b+2+j6aAyFUjoq/sNbTf3QDnM7dtgMjZBylB9EgCHcYHebYLulFLjs/Vs/mHuPPa
N1GbZeDDERljD/vYxd2wSKoZZB6cG560aRqWiYyDslsl6E12tLvVpqEP1gfW+jww4qbCS9JWProP
0lbx9D69i4v9+L66J8aBmEwXqPymQYg+caaBqKeSh3UzPBWkN/I5qNVRjU/0o1qmI7XydCyLQYgI
G8d9M3XF3O+3SNSZU5WGZD9R9k8na3rsDr6YHMEbGq5UN0A80eRRgYk4nLZen998MD7C9Hr33vQq
lDd8pi6bC/nmVEqJGQkzgeqttMz5ubGbVy09wbyw2KtLimiEGDnu2uQ7mBieGLeXnABozHELD3Cr
HB78DOyLLNyXBmDoYF/hUGNW/EoDc4IyIkU6hanlNsYT/7L/r941ySiSegYzIDgWJf+j4B7J3ff0
6H/5+X/umux6pgqPGYX8j+i6hvESmvvfidNA6H+g69o3Fcs3kU0cEjRv6Qu6rn2TdZxURIWf1DSR
LJG/ga7358EPvijfvfMfydGK/kC+c+uEIC1JxfBlJbiCB+09jb3h5D6khSGjcAnzJkCSuisI+/LF
I7bR3pdz508MWv7ELVHHHYYYRwvtoSGKP27eh3R/OxkV74P4TmymmSEpt8mOx8aalY8CCThULl+C
zsxOq0iJlT513XSnBX/9PhhS/MmCQFhHVckIg4kDK//1FDFveop66CQE5bNaooB2xinFX4NEIaDS
QG1VMPoqQwgDVWWLhIwfYvzLpDTI5eisEPKZHAAlLO9sEYrm1LdYgmaIcgQWGfardFLCiECXFuRI
93l1Ay7nw71f7QZPxRTbtyStkgP/f33S5aFJtDXwxiFudiOyHbrBrvZ1YVRDmLXcS5Z010CUooMU
7uShUIdG7wblZ6IvQgvOwxsN4ClQmkDHwkoY36GE3LwHmlwl5redymB/dNuznxt+KeIQb5cHHw1/
UYc1VX0X3B99dhZCfujwxXO7xZv5PDvhJNkMqhreddJxkEDJZNeywgeaPugTTSx08xZKCzyS2pOY
At5RtMA3CETcZySkR/YxIxbW5web3AOokl9ZGnPLqIRFONc+3I+rFMn87vBGiK0B6NsRzMIC1V57
HvF9luymfKCGGCjnJkV1GkhW9GjxIg7PZH0xqOUvcQ4mpZckz4fLNzyIf4DRSvBPaq9TmOoqb9u/
BlczOV6H2sG/HHxJJY8hwQzoluNX5RbvOBwcb16NAhLe3cHBOpOXZ4EEvh2aFhiNjKjOUU1XyoJW
93Orv5RSHXKFsjpiXcAnhWskdD7SmrOBvbsHNiHCHQU0v3IHfPA6x9zrauyuyZsO6iZQlZjV4cV5
C3WkI6OBBM0klbB1jH1ShuMw8RiT1twQ1CicZ8S95m4HuCEH+xrhi7eTowYwW3tKpXEljQ73mW45
VjEzrsOTcvCUKzD1cf1I705nzE5Y7pxfuv2rrvdVS42Ac3+5B2lO9mgHulS8dtfpvZlJuxGpdhao
F4GzAn1WEzPg4s2fpbWIf+r9/KEZb4b59uClD0uRs3+MkMi5X+HOppTlyBxO0vgE4XI31gB+D0Z4
UyVgWSADuJ2KimfOEfzE4VBHRH83B1UbarC7TNJw8tg4q2F78E8GNsRv+XMtNlhO2M3hCUX647wk
dOWWLrLDKD3cGbw8admcCCc1jcQbLA8d6PAyuXWrTj9BJH3biaPMMulvcudyfZfPL9LTvlzuile+
TGYZK6Gy0qTxPgK8j/1LkM+Py92cpPJE7zERVHvimUhZFz6l5mlKkFrjtETVhVHlc92NtbPTVf6V
CUYoMFFqhtKalHihRfDYU0IE74YNIYG7k6P3VIYXp5uck/Rht8f4DoXYz8Hd4PJDAqVqrb0c3oBi
l6Jb0RsqwuA4g/4YlIE+kl6ERQPwnNDytLPHnRLDLSBuJUz7GeWBDI24G1/IQdxefQvUNXgspYeT
raERoP+/N/497ih9l9dZF7VDPWidBF4/GlK72lZLITp6jSe/xXTW4vOdtWF0dH6n8ICi8XiuwAIY
I+JsxFyDJEjXmJwKBxu2DPIhe2MEGTKskg6jJYNPY6dzYbp7v4yQS8MEnpQFsRIkqzAYoO7LEGPO
3k7P0JqCclbOdB+hB5wV6IOITT3SlKvy9cJ34rP0CO84IonBEd6APCc+Y9c+14ZPolM504qEyBbj
NBGwggN/pnE2iuhmvpUgbPfL8ESFfkIie64wgwKCbwDPytBqZjttKXK1Jg3Jlq0ng/UaWDZ5R2h8
ma+IsbgfXHaLA1JucKqj7h4zsnNCmBe3g192Y92K1Lv/gOBUYFanubt3lacaIuuFAcNa5km4WsyT
gNSwfThcX7KuAvWQSE8v5ehw4YYxSa/tHDyfbUuY7aEtgzs+4CgW1PfPewsEHIbPqnupsS+2y3J1
hvd7Hlbq4nANpeNEiyUCXX1oUpcquawbPgCwwWGS7YOb6Tcc3vKsxNJPQLa6uEGxvoWUrhiioeRO
x8qFu2981WZnMxRBWNNIs8ieAkCMUtCPPpFqcfBxsajiuWZ6aMan+gracT0sPEacgnMep5tDT4Hd
K166UrYarmTP1VTcOwA58FegXjOEZEbeTAAuoMJVbMz09Ewhp83dqyGnVKQ1A1dGZTNT4hTKSDG4
C/Ftv5TToKCsbjxc/JQ0LKhU4IVcvHMdpdCHwQVM4826v6YnnsJBVk5uEIAJI0emwJiLMcXbkfn5
61W+RwT4SQzi+CjYWp0CXWM+PiJYpFSn5YWokmUhxkRbIVVts0A5s0HzpaSEhOeDpSoHt32QLQy7
LUSTei9cvfAqtMbX6/h48HLGbVf/lgUHjG9JBjThzrRZZdfNWLVCi/+4fxT9DTOsHtHBHF5xY8Es
P3NReha6Q+GOkeReR37TDvaucFkCWCZlw+xHVtansHI/a53/XfrL77/9Tx2W/+HY13/106pvgXPB
Dx7N/9E3/VHx/vkL/V6a/7Vlc29LCrkFMENWRFHSf7Rs/nx/0947+t++XIkGsL69Y+mM37IuUY3r
+LTzYp/GpeXpuPv9y4JhfrPwPpTRQCI5RvX422/7slj/bjn++pPO/sXW+l9f57u3//p+oGbLr/Ul
f6u/9jC9NvQ/XIIfXuPLKmjfwIX6qlnUcFz9/JTfrYL1TTIhL6lQjfTe0bGHpv7/r8G/N/EWVaNP
0ZTJcMVj9kfo7O/dEfo3zPsNHWvuf2hfv1sLkzbO1FWiO0W81li0X2w1TBW3cQvUzsLQxVD6NO/v
gMS/txraN90ykPNq3BWffLH/+3++roYpf9Pxsvmt1/00+/zVbg1VU0VJUnAxlSUaw59aDMzZ6d/7
O00ETf100/u6GIbxTTF1ke8xRb76K94abGP4AyH7BtNlVX5qNTS8BTF8JrKa7l+xTGDdr6thit8k
WIb42wMu/24s+6ttG6Ym6lhJAxbgcftz9waMS03idYjc+TTOhoz5dTU4SHTZVAwLz0V+1adJ4y+1
Gn22AabaHKqkFbDV/4dnytc9+bsDhQDOf5wmvdHVd4thfeO8ZSQBe/UPx8pfazGICjU47oC2NCix
1s8+KIYoi+yOUGt/d1P4uhqm9K2/aTjGCYToS5D/rRrj67X8HiTFq0wmRAp7Mcyg1d9OvN/iQP5R
yP3HFRe1hgQvGRNTfOT/ZBM1v/Xe8tyIKriuyCH2y52v7Bqkb0CdphzC6PqnNlH9mywT9CIpv5O4
ufbf3Rvit95nG3tu8XM+15Oof60nBSSculiB287cklrhp1YDiJwwFgkDEfk3y/HvV8Ow+nQUftOv
WodibYVjOm56uLRzFPzUWlBs9GvLK3KT9Y/ED2uhf2MogWe7JGM4LMHZ/9XuDFQJGgZ7OrbytFfa
z94ZBEgbmooJMpKFH84TSg1i9ySeRXqAX60ex+SZvV/hfyalIX3UT90VdCc0HjwcZH+i+PhxJQzq
dRKHmDH1lcivV4H2HtUU4zRPNFFQEX52MajbCEOl7upPir4V+7p5GnrfvGNhyar/gm2aRsSTyNNB
A2/RTfzUbaF9kyROEIop2hN61x9rcQVljwzP4zfFz2+/69dp4EnC4vTot014LwZH3c+uhWUQkmHh
YdVjGQwCv94VpsKRShHOUyT/4aT+ax2pKs+HyYC5R2I02qufXA1OCXpfS1MVVTNEDqUfVgO4gF3V
+u2r/Wr9YqthUXwaosaTInMW/mxfAjyi63jz/7E9frcY0jdG/bRBBAz1hmi/3FlC5WkqEscJFYGK
5u9nbw04XD2/Qfl/zN3djizLcR3gVzH4AIOZPT89A0i6EQzYNwZs+AUI88AiIFsCSV3w7f2trK7q
7soSZHbURZACzyZ7q7MrKzN+VqxYcTFECnvi8WhIWQFhsp8f0V2grn6xJ0dIM1C2AJaZyR9/K9Ll
vsEqkD4cs5GF3Z+NIMFwsB+Ixxswaczza3VRTMnR1gneYUuTblbjrQC9UtKPJfPwbbvdgAcSjfa3
zCoUkzUzG6IuuXbSbX/6mttu/9az8YsxcPd+KDDOUJeoy5hQZ+MLvEN8u2GW9voO35FIwELFCFUj
KnDzbW7CYI3uz8bPS6aRsBmXLRhpdVO+P35AOsA46ZM4oWxF1aFMXlkrAvvQS27ya4lrXMuOVhRN
7ev9LdO/7MhXEc/AfwOCirqvRnIffP16gccDd3I9G5aSONhfP1A4JUZEbHhdMfb6MbDtonYiDzkw
Gz9KTbyNLPmH+2I+mhlRuxGEVsVAwSARenE3BNwuHHv8k8lwwokHl/LzYkQBXrkS46+vjoDGJ2+Y
KpiASLmxbDZe332TQtIyMHMG/uLHf4ShG0zay4h+8gGiIYn85VPGWb0poHZx5iusSA3tsjMbgD9z
CK2y1FYyRLRZlmLAFlSS2XOy42WLNwX0LSmG7C0iHY83BdyV8t27SMMoyAVC73Y2gFCcCiAC7HBN
o54vGIi2gV2firiquBFIebAbCgap4eU0jrSOA+61GxHSFhoas8Jo1NGNIWySWS8z4qUcrx0H6Boo
/mpjm+2FOrGbAuNn6qs2lF7NyHcEHCpTLsvjyXBP3I4LdPCDD+54T3Iy1MF0LggRIeVFq2FsPD8t
HFV25112u/HrRaCnPvEmHmnpX1MwwL1RLHi/yKOqNlRfmhIifsL7yOd3u/GK+BUQMCcorKZ24EbC
ci8KEOG++FP1bCDLvaoYfS+Fg91usBs6aHyoOSWZbD8byoQCOFx01VCF8tJuKLpqaQSRfAvLX9OJ
8+BRFOQ5LygsPOXLDW0HfKX0w4QyaZkJDcAr7caHQaCxnmyCUG4m/13E5a6KkndTUNRNwSeAYmJe
xRWUdgOUA0v84ZykZqap7c8GwtsrMyveU+FtyeNBTvj0u3M+3vFYirthF35eLx+X13iUqdwIIk6C
y+so3mRE+FitU2XpA30X1UjRUVJf5P8prr5LQXzdJ8rwVzzUfSSa6IvqnpNzGS6lYc1R0TWYrS0R
K9TrbNAS7hXbFGdsH5eHGpptF5Zdi9XdzoZfLzn5CLF76CGWborCvORUQhyYePYpMlgV75TtL+oV
DcsHSTd/sXeiBCWmut3AQVC7TGXX5k7c0F8vjEniPFyFz5bRFxBQGKTXACRRbTLAlJWUAUzwEEa1
ZLIbYj2o9B2vuFXWJt6AygTjVmISH1bjDcC7Eiv2Qxzt3m5gbXDkyACvmC4uZ0dUFLUAWq7ahrr3
VY03NE+DFdGbBlVlRr7eeNfU9nryWFQcvSU4t18pVylHX7hi6nai2gGY74opGPZcSiCvjtSmV3gG
JV6hIStaPhYshURdHBdi5T7UUI12dXByg6MMGks354rLjGUhgWXY5A01k/Gp9g4pQYdcLMLukgg1
sJMxnGzFKCwtQW+rMHRQ3kCU0H6WvhhqpCjgjIFJPqj27Oqv0teEYyAlzNEMdW4XlAuRBBmfOlAY
thPKSmIJlff3wTLN094H5W4KT4MdarWF/dbspjCgFCty0/XmgOeqN0U0BRzWteAPB4xI2LA4lOlY
87lmkYYyaKhZJMiTc9Y24/0FKSadnQEWAwBPR2MhHfJcYVC3wwB5VQYDACWGRtArVqPHbgjyU0eb
ubLfKCwa/VAmZckNEUDXRJUcDpp8E2C+GLXna0pwAY1wbx/vCiYD/X0wGsj1b7zrdolaXRIppr5O
pXlsDRh3GeJBMcUeVnkPnhWw82Er9GppbMNhb8iHlJg4EB8ABoVB6HbtUOi4wLkFJH5o7TwoNF6U
m96VTnInc2r6RRlCRsRQZl81Hee3FGWIuSR9IszB/dx7ktTWQiqGPnMoDEq7+gmTLkNLLd7Pq7Oo
HQsBrYhlPO4uLxFyuY4cjShjuSntggzBom5cco3eqf0oHg2prwhDWX69CA8mQ6+rgAYdYinYf7bj
Nam7hknCFaL/1YnDPKZ+Rp0Gl6QnuwA0OKiAK7nhFURvdza0QqAaOdmg2mqUoZqUirbE1BzwdCjt
3Ilqkk3XHLzkLu2MqIOdHw/VoJlqCHo1VUsx3otfaVy73fjSDJseUtdordn3CjX0WrIbqms5I9XW
Xxh5WCs45RtN+sFuYHmpTQg2Iq7YsJVP4u5M/6CTf6qs1ZG/KCdEsZDjGHqQD4EXn8J5ceZtw9AP
cXhQHnUU3PciywuXB7eSxAgAMDH5DtRQPwGhJ2b/HC3y/VpzkMoBVGlTGvIwVVT46y0SBCraifSn
HjbaGq8QNv5Gq1iuSjufgl+fDEU+Eayqtht8ihYk37cppz7clIChLEYqWEOpumHd1RXxPhU8cJ9P
aJLXiGIiXGpKM6oh3uB21TSDAWKD9WsMJ7oijfITIZQnpK9cCpATvXLJRHYeNpIBjEq41F/pOeiX
tLnC2H8DooKF1iJzVlSc71Cszb6PuxFmk/uY7Y/OSD8jqjYecRAvCkKF+1xMU0acid+FBbpchF24
ERqVs3GVr+p3NOJaYdsMnyJKGfIaJGnh5mFpTVu0DIBAdRSiOhIiA+WCQQGhyGryzupFUV1WNfCl
a+vNw9n4hnrRQuJ30vWnktLMwaqG5Xd9hiWqhajcJB4oRxJyRYd3GCCXgr2ggLIym7qBPXBA6L1i
EoqFQlsR3vh4UcNVMxrKHQvquTsbDk1u5VKabUdQsBuSihCb33OliynsR5I2MJ8kFcQxkd6U5MNd
cB5vUHqvFJZPQciL6fhg3sqVaDxkePO1h20Pi0pTpHPqb5L+6HA0hEVfGXlKNH6cXKVsNwh1AdHS
f5+egj3YQzdUVX5zOe12A9gDtlVFEYMFcqilKeihbw4bp6F2pKC43w3ykJGaTW9XzwbHuDxmXm14
1D+qu3GJMA9AdAy7mFLYtxc5WxpgBsu6YSwK+hKVK4Wmg6Qai2o5kPvpDnTcRuj9GJizGzTUVv2/
jnG5gxFMzuF4Ze9LcTkYEL/LRZCSYY7tAfNAPWEais2b1l8BXyrReg7Qvd/roGhoMNqyNFpHr2IG
voRlaQG64unLrezDbUoInYicLE0KPkXKhqpjBHtBRgu0tSumgHqUDiDEayjaLWdDCUWj8L4UT73P
tCSKhp6lKXy9YEgTCIADLlIaO6tBdJY6JLb5igM2y1KQNoJgq4GYlSSVquXzdsNrV2Vbu012uwH8
CFWbfMBVCrDZbqTzFaXkM6Q9MHcxg438MsAcD2FrAr/PUuTzRM6uDeL92LI4LH4bG6ptW3pdPhnp
D0fmuUrszjY0cpwZF+A6tczmw+728/XfIeIU25TcA00LWFxSMkHH3r+ibgAc4V4agYcMWrdsHpCv
ogF3oanjiJf5TaGoR20a7Cwd3skHwDaU4TI2TJNDx2ZPyQnpXzZP7OgximdDeyNFt7RGo03N2bzd
0DQIPc4LCCeym39lNwCAItHUHp3eWiQq2njHTVdj5bEjFrnzKLJ5kQ0jC0QRo7VDetJsxoTiYAEz
1YmXt/VstPH5onSAQz+mAyxtz/ceRewV6lC4oVcmSzf/SpTM2dD2mqhJ41kp9vqE5EjVYoYGlWWO
RFN+S4WBN+/Jso/sFDq1whfyZvVsOGjs5x3Ktz8bKIc8StpfCO72sxuRKOfy/DiupZjBfrwIaeU9
PwTkIsSyowPmpqT6jb5B4mmRuuqGiWIWqHvpiZaET2NT/1Z1RE6ajdRwfijQE0zU3ADu6wMbv18J
NlqRGVUig02nXTkujxYRobO8+AkfhhE6fbBBl0kQ1hHpyZsi0waa01tUy1/512ivAIk36Yid1ZAv
C1ZhbM5Pv83A6YFRsnxay3To1tJXww2A5NnXhaiwMxrCcipGP5GKV9PrWTqILIYw2axfBIJq6KUm
P8jqYybKpAa4BBsbbaNdb44DnYSBtUgvcL3dM7F4hmgs4oe70kHORqIuefx1AkK30Au0AcLkSdRR
AFLVm6I7h0yFrnNp6lHK9vMj3kXuXwZpL6v1gUQjMBuLkQZHxbFiWwq7oTtHTzQ/xRz97ALRnA1B
O92e92tXX7uzIXONYcP5Bm+XXYpqjA3+0qzGYae34N6ljJuCY7z0+zXEvXI0ohRNPshzlDM2NHVa
kMKulFknmY0cDQVaefK1etDsaKi/4ik4tuqOaoHlONQdycbyUCmw7owopgIb9Rrtpp7kNxgDlEpS
EVJnlQkIHkaECTJw5RBP94T4HXLoOjylGwg4el+p90VDwNyccu8r/5nUz5UbE04fd0PChjgE61nF
idulrzEbJPoSiUY9sxqWp3VPqLFUHAMN7GwoyqTeY92gPYkKigbaIggFZywdkLgE9HwQl4gSFK9x
eDZ+FOH4k0WYuOUkIWdD5Qu3SQ3ZP0q7IdrQxobE4qtGhjqdjfSjKy4gXPMs7YCeuBSgnRw7bFa1
x+JuxDkFgKenAWfdxV5xKSqObenUwSDexY46lqUo5b0Q4YusVpWVXZEtkRe3S1YuKmhpWmkWbIyM
DXOPFog0qm5D7ayYS2C7jB+b7slP5FcoavbUU8i8V/nmN4WYtLQXdZvYUFypyCJqjTsYVpgB4pGy
VY7kiP2h39kgcJZ2GXEXz7fQvZ8vpCTGkNFLhEdRcTobqhMqN0mUr2SwZvCwmpixD+ntk8aWi2yh
O0TGeNRX95Aou6FOsTBFVs2vXrsRhqIOjPTZZTJbrZDypY8xChIi88OuT7rUMrZUKoyLbmpFReSK
bIidtERru2FuYUZqRRRrSBYd+BQ3RPDbVYolcfm5sVd2YxmpFTx8F5eLvUKMWP9GOytK3iwlUamF
G1+kU6PMZhIIII2oSS7f427I2TJSAd2LyU6LbDdiJJAqnA2egB4LrHLxec/7lIxNBZcsOssHZ0N/
PrQU83AwFYAfvaxoeBYRiZZMDWb1+H3P70aws1BjNk2N3U0J39BSsbQty9GgYccjk3yjClvNUpKq
XcdIRB3z8aYkMlemoC8an76oXbU7G8qvkZ9yjetUBbRxzmmzo/NupJONki0Fm0iUdLspfAqrJlYW
IwA0y3aDnuobNswCl+9AUWeD9AjmZIiCPSU3TnawoYleca190TEXRRfbmqM09CiaHAeJGMwtZK5Z
jSiW68Hnqg/Hv9oMDbL+xZ13rc7npyHiYBCfQduQkOXWbRnqzqNEPQvt8Cq60K4hmH9Np5ICx5jz
UrUayjLRBUSNvNJAd7sRQEy7LaJxx/GvowKL8aVfKWl2sQVWluKtI47DB8aIlNmj4I/eqo7daimZ
4aG6oWIqBy8r9aCJIkTqRkrHjx3ZexS6RXKUxlW2sx1KynWj0ry7IhITaKk65EJ+6hdmiED9uBA7
T9AdFoCKuxLNHvccYPuQexHOkKYZQ4Z6haBJ5JF5KCeLHOsGQzylTZywl5ka0zjLxBkU99Su8NiR
7PqJ0izJmjqQYjSEuFZgYz7ZH3EXOc68+r3BAACKarCsNTm0ZNkP8+ma0A/ApSjvBtcpXHE8Rv7B
UT/YjTeFe59cayj9YtDoqqL/RRsFL+n6+wp5PIIKXFi7SSC+Pf5HVzWdOaDSpkg5s2EfQrQQfNUb
MFRU/VvINRL1OY/nwuFJzEZ41P04kRxKZo4Ft0MRLVeiJaQS16iFSlIOUI0vWMFdVaGZQ0mTUkY8
I3wLAqpVeZhZqJWwxIChe6Oh2dPnArKmFPvUXvEK1DyMV88gjyL6p0QSuj5U9apVvzOhQD/9pY2R
YSiDNE3AgQVd5odqT0NQkeosnUg7hwLhCXk4u98yEE17JnkDdE79I4F0i2cDqgrUgAun/X5/UzA2
iOcDQ+VyziRCQ7OwPP11GMMi6WTY3mhxNzhW9E/hRIanTrtB5kydmijJ9egsqEEjJrVjDazViwq9
ZuFqdoOAwOgPFM9R8KBp/HhTUlGiY3QVD+hWTsrBwL5h1JjQDMKoHgxBF0OsOKIuMHFlv19E/dA1
jUyrPl4z9yqbjPwd5NrZLepYDeWIDE1FTw9nag68rOJ/7isiip2AjMToISXV1RSkpppNyFyvBZIH
9/qKECnGC9mraT8fuUzJWloEHPKyewVbYDu6KIvQxmQ0dMthbIwZqD2b2DT6I2ykw4g1rRUNgH8B
frfa2pzL09iTvEgDWjaxZVDhNRDlXev6d4I4xwN3TBFNgDWdDRhQ9OKhG1cybTMrGnWeeNioMUO+
ij5F20IkVoIppoXhcTdoS/xojQWv0cyK9+1WQsHkzEg9xOdIPrCnxd1A8WNFr9OR941Kgg0GylrL
8GSGY6zWJ/RSFFYPBtgxpGKAYlhOwj1yuhkiS7BiatuKiqiOgy8Vp7S4WbjZbigo+e1QW5RZvLdi
82tKr3zrZ6S6sVj2M7fgw7BoUxC6WtFMIOMU084vCqiqnPEpeDzC0GNKJD1A9PtoxV9D0W5nQwLL
A2jbDtR/gqaqfUjhYCkd7GNR45GjuIq+AooOr7ZbsVFDBJ6aeTF+ZmZvVa1oOhdTiA5PlCN99CmX
zxeIY7psQfPKNv0qKcSU/HSR45c/sKZFn8KBSgO1zK9P+xCZ/6JcbZuU5Zs2HYSwl5xSWZQ7KJOH
gSSpyqijHaiwiDdA0WsO06+QItGUNWC8mQwmKiqfDKEXj0KV5iiDVUhhozRTDufaDdvgXRM9A/Nx
SjT+V20GAA0C+O/oRBqCIdAI4pVp3Q0JgJAegB1sJvEGhmgtKo8aIBZs9OovYXLNNGrORECW+aod
i0riUA0Amf1wwQ1lS0sW1IxPplgd5RsFVK1tl7+KQ5VlNb0uRNl2k4SEGmGF2gi4F69STeaT60Qh
7DAMFWpokyNLOS5JQwMKHKYR4gYz8zKV0sHQLy911ds4AMBJuIkzEfNG6SWqg/xOQxPqnjAaOiZG
K15xN1KSl8LfRuM8BBoILBkJCGr8WIpKY7U+ySuHQmyJtdATHRJ11bnGpQZ5x2I5oPOEpSAkX4Wb
+p0N/fK4vkPhIHXi6k0Jv17/wrVWwlnfn41UUeK0GhPfVIHOlGEWg5IVvM7G2ZcOVOaxIsBJmoGj
EtkveTU+TXMj8gDBN/qIJbuRYMMIqcQbo7y6d6/hjoJDo4wkSfTPdnZDUXg0uQeWgUmUdoPY37fc
NKKko/NmBw/zKUmQ7f8q69VsNwCiToW5nBG5jAZucTeiLGtGAErMaGKb7IZLchGUL+o97SrzQK9w
3qTy6L4n6POo4srVv9CDIv69vymREMWJg3yhiDAb7eINuxHvSolFyKGzr3g2or/polxxnN1N4VOU
7DMQcFRRGu4FFXtGTxYfklY1fU3u5+UDB0Zn63RP4ksutmu0TPeDvCLRDcFX+tKuKhgtnQxQueLr
rQV8L9Et2pAMAY9tx5WG36vE5p64JPJrQqj4RjWPYjdwg3hp38owHxQc1fM6axU5G6qu8m7hefD+
6tlIuREfWXVmAX/3kSg1cLJZma7d0oTCePAKOFhgfjn0SrkRduHqpWdrdihq3ww2knVLGiA6D1ZJ
JFFgPZk2WTwa9CZx/FRXh+zIvhaNFEmTWg361kDey2yYgaHqgWgheBSFVd1r2uBW3OL+jgQkt+cp
OVHBbsgpV04agQayLPpKvWQwZL7dARBxEpCdbxWxc60LENovjXdYeVUUNZV5QGjVeLpkAcHRPw9E
ijKRjqVoOyoaLEzKy3vUjCKpuLyWzEVgYSRq4ewym3FvPL8MwFVjUvV2flqyhsVasrSAMmCqIsKT
LB4vYSUNT8orXy+OBYdlPIZmY6517H0f9A9KDrZW/JNu6sEsRxkMcWqMsUMHsrIK8gL1hB9XX9Ju
N8LkDNyC9K7GVotAP15goFGhdvGOiDxoTQjsPJdKk+J/aE/NHCvuP4DSRRccVHsvolGEyhZ8ddQF
5jADaqBisypOLLlQp5sixcRo4lzVk9AGilY0VDG9Tqq54Sfss3i9F3ioAANUat1y7c4Gn0JFR4iM
XIPBUgxBtb1mBPd9+nEfeaGuqEyQv+4akOcOAybVNdKg81EsvLoprDIVe20FvjPB1cNuXDJiPsKc
+MW6bNuhfyGHIpQnJpKAv5WpK0rQPBNIa8XBH3aDFWWjUrsCEkZ9pZkVtRvy7nSwSyaDy5Xshjrz
uysHFc5Ywpmi8EWWB4IC37nOim63G+rCIeyFoADdqCFe7EK4fyCtwwZxWGh2ShNb2zHiaecTMUVv
pKxSZGChxFXNQLgxUthHuyF/pbwCRYfIt2xGAe2IuXD/kDbC5qlFXwb+2gXtjdjIg/M27YZrifeE
6DPS+X7xBoycqESai9LTXd2NwGeZdTo0hZP1PFjRSzpfxzIU0NJa2sxusGo8YfQacZLk9LXoixXF
kk7zBdE4KCub/LAbP+ry6pDrBKFlsT6hKJwWSSHqBqjerIcUXOLwvLAE6EwV2q1zY+Sou80YZQPh
mXA1+pD9pBRYDK8w4xQJo1S7L8yyZBHYoQgqLJ03u6MBMYYbZ54CMKUdSSFnQy1avSv/UReWGN0L
gJIUnGncTWcD8TIVtuusrY43JZLtzLzckpxS6aaQbo+8MikFGc/hbsgL1xmnDcvQrIZLMvrbwT21
vZCyST3SzrF41106nzK0zIXz8rdGCtMM2oj2L0UpSlb8SlG2Xakxk0C0S24pyM5mJPQnxJFZhQ2x
ctmV2+GmI+6h5pXuCHIoAQKZ2iq//GgxMMoFvG5j18FSIPLMt/lSRy/XDaLmxY2IVkgsL3OP78/F
93uUA/CehqPpdzCgGsY8kTbQo4TRVJxGl0Y+7FK1eB1KCUIfD0ZyNfV4Fd7RqtXultiMdFxEZ/hd
kFEXG3HloniUGH+IYd2fDJshFtPNJbQR/veLMoQYzDr9KhkluL/cDR0KssrBqp+7Oxo6XuHCq0xN
y45XjFWRl2yTXSt2oRgrBWiWqfGtQwXwcTdYUHroxpHdwYPdfCuyu4qX7rpIDlf9ifJzeKaaWtnR
feJqN7iab6yh0R3czmwEjdO6lhKQf1E4KDpXAQaGA9onwf6paqAZGpFMiAcFer82S7c6GslMGE/x
oKyBcECtLC/UADCH+ZeBwPjBjxeFETU+FPQT3aaefA1ohoQChInOo8xWPBsEGfRVX8W69oLtmb8m
ZQWlLxNCGqYngbnSH4DJiZZVOxsJyaM/DhiQB2sm2J2NTCqEcmFSNR0uT3iLMB/MDnMA0au2G7DQ
EKhxhoFny0yx+3CDESUqCxOWpqyft7IbrKhgQxe0WENEXa6v6YKL2ghsOIjifDYUJsQjRmYvacq4
l43gP7vBJyp8sKTy+NrZcFMYjU9N5gueBRa4PxvITaEagsQoAfYMRTU1ipSUvARgWFolK0p8xbCc
TZPpqPYq2mUzMsIv+F+/swHfGYlK5lnWz0ZmA0U/1ARuOzydDUipWI+PDR7WrvYauyGSjmYT11L1
sMlg9aeJvd4OacNuihRGlBo+qv7wbhUlu4F7QxdRJT1geS0WxXzDK+QyBGFHleiQIvW6kLC4hu39
PIoeZajdCRNRhnCATWWTR1P0nhPpZPA4SIJra2M/q0FpTKzBBeAjFSuvdkPOg//n7Y9i4mQ11Jsi
Zb6UodsVlBD2VBlZNror4OHibqjK89ZYliFlI/ntzwYZBRsRAsDiUJZiXp9oI7uhky+tfKfQ6+Ms
dPnIUIfs4e5s2A3GepsU3FCyydmQNShuADOrTC9nQ8lyabsY+O9D5HXBlsUCdC3p3hgE3O1kALxg
cjIK6DBST7Em/xEbmQrKv8Pz+sHzWoDjfu1JEQD8BGiAeTK5oyjK8+EOkJTQ6ATTOMA1LuQQnQqH
YykpdeNq2A3/By+nOJ93Wis0YlGD0CJ6xCSHmrKzGF+5Qz7QxiVUXfe+j/0MAhibkX7X6BjW8pNo
rzgcEvXRCr2XvIMAqtSoKYjK0i7X0Lc6uMHjmIvRLF/K1kDluOmooWnwPGDKRlWA/1KiiE5UP4a9
a5JbDo4Ixl1tXUNP8E2ydPXXMTlquikcV/BoNd6O6HBmUESIOoKfOnOKuSsij2PBMy2DLybh0Hfy
zOgcNqRlVR7Mzxu6xDSKQFHFIJScP9FiZGzpcKQh95CX4qv1ELZvrY/N0jVQHMSOplCmgJSVMne9
zvdhV9o8I1+eVvkfpe+GJlSNRyaZ0loUvRYI6ln2n2QNiqg0QJVpJCCT0dBFr2NrC74apq6UGqWS
0ZXCACw5FBCPRE2e45p44j00HLXhjKAWl+Uc9mu9YM1GL7duFLlmle+GXg8uCojz7e5NuwEaNhta
GucjmFe/5kYH2twL2HWKH7DQauilQBXvKu+Ly9jxZLF5Miqbpn/T4UHa6+QLXD9WQTTayjclt+0H
EXZNTu+tqLORTUdiCMEOctwvSQE0eI2qgyqiVbGR95cfWbAH/Vpa1OZStGqkF6A+2zQsT76WkTki
JvS3Gmfjg5pwWPqCWqgiG7LzKZoNtObbsRuno1e08akABIdIzzy7Vy7MI3nhKeivdjqIQO12I/JV
Q6hg6Zlu184XRnlS7FF1VAqqpvOCOFWDL24FWrK3okgb8BNoStrHWxKHQRG5x9pHFKPL5Kahj6qC
AvIMI+bxaAhFI4a4AT0N0VAeFqGHnFf6tcpmg60AD2t6XofbPriUS2aLO4cKeU1rSrA//s41F6Ez
faVQFGeDSzGLMIM0VA72ZwNno3nwZTOSbaY9E5pZCzcML+CZJGSofqOMsrspVHY5r3DtBGARK+qW
pgi+kqP4ceJy5rR0NqKj4Vm1FWO4LT3PDzdF8AVj03Kw6hg1c69SiSQVNPa1iJTJwwM++wICLrqx
08mIMA/2UFdeObAOrdwQ4BA3i5tBnEehSNazjHmYvOtF4yNtk7YKgGIM1S4tGGwo1kaVoZBR2HzF
UEmYdRSkr2SM8O/1MF1Zcb3uSVQQzQFD6cwskKJ3pScc1EsAd51ssbsnb+oo4NdN1r3bsBzQhnCc
E6CgKkwo90OLWDIzQvyCCbrvAAb0pC9jq9kvMW+rolImWI7my5AKaheFczUnRwCaNgu45y5DSVEp
EJtGoF8t9RDhT9SG2TVJlrtS7GCTy/u+VJSOC47fLypK4Y7SECPv3o7mBdIAYsIwsb1gt+UwNJNQ
+KYxFHn03jyEGnYDlUPpVRfQdbJQMyOqlKQhwtBJxOfqeAOBl5hltDBkJPl0U3Sj8L+IAKnYROes
WxgK60/oRTNACFad96qqxPjoU8rOhmW/cynaUfjVlL1J1rSU5gkVKW8ULAOgq6FeitFefHhvNEwO
x6l/kjURi65M62ZnA5hhTAk8F/yn6Fi0otkNkNHKYQk1+MFuILFkK5zBbY50K7shywQLSyexFd6U
y2uol+ALbBTV3qVRbU9iUX+NZqJ/C20aVlKAoHyKdiUn29Eu7gbKDk2byC9fe593ZyOyTngK0c1s
OoNNnSfMZqEoz1L0sKGV/4IY3c1lvL8poi/X8dcniBB7o2OXuDueEjJ2cxrZahdF8IXll9ZXaewB
WK6LTVe63lKJDOygnZ7qoIYynkLlaA+Xi/OuSGDy9D3NI9hyNIChqIdJdBsyRLkU6tEybwd4MGZL
qBdeJN8E9JKuH/VtaZqXCiGxXPGNdhggmV3ya/oNMtEH7be0G1ECtLmQ8qtIwKMRTWO0+8Fs41rL
3fp1KkEnlX8QZnVcqTzWdgPwBeNjMK5zKvcs+x/AV1qAuJWIUrcj9bAbkdlw1Zk2Y25q+HAcaCa6
YZ4u8+Wns/FJxOI2w69fmiKZVHpVRY5/LaLlgi/Yr+KANoYrJ3bnYHlyGVFGS1xlWlqFongDYVKn
ImpmLbG2kt3Qc5CqwdtddeB+NxA3DNnQxSZAy2yMfuVoWtQIOJBb9JPo0xR34zs9DFFUHSXnnd3g
YWWGYTIsM7P72Q147mvmUYR5Ipyu1hwzLgEwGraXA2BvH84GqoKol1458ODay9TrpijOm3Aj8DLy
6bvaJw4WZThUIuxwCtLu3f1uxMPCCd3NW7262W7IXt/UlYDm4uliaSk9jkj7ktOYZO2j027g2iEY
r3Ib3XyKEz2mY0mjPEY1aft4sany4DTiHEh7Udtwh9rymzJw8sTRjSnNGFa49AHvkR4kFvktzwtQ
adp28JPxHaZwSrDD0is6FKgFvJm/jsT1vmWeQ0mrh37KIbXar5UtNRQvE7+ZeGO5zKZ5S4Nj7t0y
/WTnXsMSdR3v3E0zA2o4X9rlBQAUysqIaHBmUqQ3tvTOnWhvlBIJNlr2HbjlBKRlWGrqqCdFtFzt
QKLu2wiqJnLZ1Q4GtxxSTilw6d/pl8wbf/GuL0JUngS8WjsAXegAx2sbIsuc58PZeH9BcpHfdoW9
aPeJkigHRDe5TASUvmb8hVT+2vr8uBvGgYSpEPSvn4oV4YPIm3mb6QMu673JTmRqd/oqD8cCP1QS
r0KhdB/sq1+H+NgHksORK6zvBjCLQYYkJoDZj20MGuqGUNkdI5M7ng05CexaP2r0IN5rc9jSuKXU
LMYYBJb95LFkrrw4bcRlbEo77rADm57tzM3LiIYykxpETpyHw5jzVnshq+Vp9M2rsPkLI8TrROcR
QQ9oEr0pQkrFENSOZoz6OlDp0XyGVY5WJhpHpb5S8LuFXUZEkx1JOERdouZaU2zEYIHwQROT+z3u
hkDDuLcEeTg9kYnslrcKuyJ9K31VAQLNLL/v2XbPuNZNVHgH77gmYHiNGasiSTsKYNpolAaZDZ0A
1WGF2uXlo2oCUpPQP2bWm/THBVn07fsVXh2MVE7SnJOZtHVYWISpb0GB6tr1/BBqINibNhVtvJ6i
I8EgRvnPOwt0Xb0mcjUQoh1Z5xfsdgOT56rXtBjrTs4k1Ol0m8WvVgcVhjacmTucCQ81Op4fduLt
BTcw88l/8ukgWXdzJrgTkQB5z4ToMroTdQ3VmKts+47HAxKmyvnLKosOXLviiZTViQbSUvM0tKUs
sSGyDwcWApqLskd3CDCnfZIJHfT6hskaNlbSVmic6nF5N3QUuwUynaNAg3dNDcHhudbjuwWh4Xhl
3CgXK0qqEnnQE5TaVRIFXrNs+yUagZmYuQ4C7rYZpAOUfGRX2NT2pNwCnGGu2B/qUxmlvjcbqgkE
4rfu8HYq9oJPuabXBZyEu9SFFFwCOIk9HrL9u4jc7FsSConyus43TT+On5dyhmJoNdTIODFU0xW2
mHfDwWBHx9CUjqgGpqb8xB1xoet5vEOhokY8dOkneNwNRhQlISZFy3H4kN1gYTfF/eAN8Un0YJab
5fkmIosArzVTvw++WFEhKnhQZTalpn4YTwpqwTOgVEaBlVOUKFNkVvoyMH2Xyacej3TpPt4Uv1qF
oqlAu8V4sikdI/OUUJ4PIhqwYd93NRyPN0UFOgmMnWpKsMd4gwCqoEvXZG5FDyueQI4WmoNWhx7N
4244GynWiM8kRtc0ptXZEBkIlcZoNFP6qt3ydgO8jOOw1hofdyPFNYvob8ARjM5GN8wLxzv5BCvv
jJPVriKAaH9Y1HdAzoMVNUFc9CU3vAk7tTobgUKTWaOHJnosI4Ce1sHAoXYGVEx2Z+NLY058zpUs
2TAW1Y6DvOiERLipaEXT+qq9YumHE8PsU1j9Biw1vfLFwbbbDUiDMnquMNOmFFSORUMZ/nHlIgR1
gJWzoSDC5DD9ANG0bGWGDfJfxogXey8g5SRtgFuwxEiE7u/J94u4zIKi9wXdaFZTSuIKo+QHkJ9P
aG5UGkkur+NplN53VkM7H5MiWh3Hph/So14MpSTNx7JF3LMUepGWDYIGYV0KintiKKxckBfXFTH7
fkkKtjNJPmmKvgs9JOWwPAiPDFXOltrBzoQqN95plXe0Gpx/mi9NC1MELMYaVJvcEmYB/n6g2iRj
A6cj85PjXZobm1mN0EgoQJAcc5eTUlYvCl+Nm34TB7iPvGTz6QN1Fm9yNc0iL3Y/IpehcpZFIqPo
5YIwP/xKkLSdDf02OlmjFtGRRaC7H7aBqRniTYbECByrfShonzokF2794GTcn42MwBWa9XQniTSo
oYReAxjVsVW8JWbNaDWP5vlBIdpORG34G/+055StsRuRTY5sNp53DdeIBfVVdwS//bFIY4fLeOW8
tTOguMK0ysUHLF89IGcoFNdEtIfq3IaiwI31ADuKPVV2NYUTFYqYjmmKZZMR88liYH8k5thFGrko
vMltFkQ3XxKrn7aAMHrKPY3pEzXn41Za3V2TzGtcOzLaxeMjVUOT1Rwgl6zH4wL7TDukMpNRv7Nj
NSUzaas0eRycZjbDblAANj0IweuMoSgKzI9hxO5owEAZKYMMg/21a2kc7kQBGq9JFx/GQtG54pZi
ZAirjjSKYjMUkpA6Rm9SO3xn8a1px8Hz1mBXjjTUEcPP99pVSnYVlGzGpwa+a+7Sj0+e3UChdpWN
RIlOUfFoRCxzQYuuwxx2FwXPR7Ggq6C/3eBVxRmSbl62XIdmj6U7IQYdacqKx9MDDfsT24Rl3cyI
Rl0f90rhNX2G1emmiUJxQwlKHIsAmm5q5/F8mNJBKe+2G+w77ElcyK75kTVcWLNWZDo+wTxA4UQT
DxdFFErNyec6rztqALoobJkqI9wrml61xBWzKSK60DMM9UXj72E3Mp4Pit5WsCmy4uB7dNnoTlVH
RBtIN+TroeRHsZepKBh2qF4UfQFfgvZmFwVMTlY2obJyErmiavJKIk2FLvLvaf/a3xRnA/PJxg81
pJaiPKir0D/SGqgFxXAjDHs3juW4Dred7AYliR9wmGN4dTndUjYgPwkF1xxwXYZ51JfVXNUDDrNX
kgF4tGsm3xEoD5XXrweJutBF1TvlNcU1eTBLmnhjH4peCDplSJFsGcfJVWpnN8JQiOlQ4XHja3bD
8FtlV8HX9SLMyAYbKhhNm23LBraMN4g+tGooLYVyuOEa4BQyQWM641x6TegLDU1LVMMJfUJRRI1v
3CZnhM5DNfjCpI6KCx2CMXlsZ0VNzDE+QC6/fNqRBEhUQlaJYaNboEhRyOiLN98X9pgTMlUbI9ik
gKIZetFl6WY3wLiZ6kIfWpcIWkntbIi+IL8YoPzoYPM8ng20tyykCaipjqoCEMLGaB2SVtRsaIb9
2lKMGGbyoA6t/yLTYLVgXLVXmnmUdLAFJxcw4asxfuP3Pd/oGWwV99M8yEBbOxuabpTEGrQ0F2pT
t2Kj3Yjy36CWS96uCHZhN+Rr2CnoPGPk1u6e6HxV+ZcELA1BV0ZEq54+xROwl7tuhkc59krrgkaO
tYdxtxu/pPtq1GnMX3Teut0U3Xzh/6uUuzL1DFZtIFNCP2XtBwPmQT3gYSdxGYLaDvhKsmlghcG0
KM6KgFVQNE3P5nWl0L/0cz6gG98vmRCjt5SP7Tg0R70AEfIiYAIPp5pesqLkqKNPJKBbao77LAVl
A14OJ4ScMlXtRHbtBuBFtKz4xaAWfQqRXWyH+I1EXqNy9HA2kGVJADXu9mT9I5PpOp+Qv+IE2Vuz
/pC5ponqIi8RKICN7OwQ9O8Xh2pHCWanbJrZk7V7Ig4VyGUEG7sg69mpeWU3UFui3QByjG5TN48S
ZQ2oLTPqjX6XI1FMbKRsiiLgwHlKzKv2C1BoxEUFe/1KKfEorHyGHIUqWszmIzgc2aMF9Nojoiyo
HaLr0Vd8WT+33xclLroj1RwFI8jxtx0Du9jjPGTKSeUDlVAVXKV+ubx2A8QT8zwNmTI7p2o1MqfK
QTNMN31I827YdTeIFwvfrt1u8Kt4z16Twpi0suhdFdnSQxvxODVYANdjVK4470jgCVLlBtA7Qc1s
KH+S3ErTf1o9bUg58tJxkMOGuzEN6LMb0Z3gXvX9dYy8+EH5pGI0WxoF0dpNIWIFWIW757rQKxfj
30deaW9EHjIsOiwnR6dbNh+8NvI8cAg1Dma0dDYi6B/y8KZk9bgbzkYyVxQilIBRPGh2U4L0iBhT
c8x0qXJdKVOiM2ZZPBqc73E3gvRE/BsZAPba0acosekQiThuxubVFXpcA/3EN5WV3U0JWQZ9OO61
Hd0LeMncZZy60xEma/GekICUzHOyA8jZnQz3hPK1CsXgRITY0e2epIUKkov6zspXPYoam55noCgy
4AEimt3AYVlIgi1lNrQbCoOQT7iBcnOjyjtkmM9gjNBBJpshb1VRghqswhOtKvN+tIKjK5JZ0fxh
FSvPnTNEi1bqceVAEUV7eNvdCGKniuLnK0VXtahV2JQEAOEpOibAejwb7knkF9kNNceeI9hkWORU
uQFekSEt2VC7gdAjhAsRhM/Y1VEipaAzX70RXznutVvk5aa45eyFNhJsxnKOggJCn/5OjOjeu9oN
BDtEqqbDDQAbPImgSzapiFLmD8tOKIQJuob64T59vVBo4bZkbLjbS7tKLyOqLCzEcLZ1OEIAq8EG
2AwrA93+VRI4jQF5peol6sViH3yfdkRAGD+FGIl3FLPLmiP4w1AtGZuMbFABd0aU2RCN2A0Ix1Wv
ptfZCCCqauDX03iEfJWMqNI8+XfwbxQ4maHdTZGicLA8b0Zx6alcvHmj6ivqH2oW3oCppGmZL26G
XpQAXqZL6eG67LDyeBQuJ01Ry4TTdlE5/ipnCM/1rt4Uvoq7oZAkH96S+ceLQj1ATV4aE42W8Lfb
aVJL1dg7sCiWTQQei7shT8ext8HEFNy/3W68DVEvxhU+L49tiAGmH0IcRFU1f6riPFS+tYBzT+j7
/OzjbohEcX2QRDaudTcTqkcErySlci+sdjKgw6kmInJt9cT7yIsJxf/TBbSWUbpZjTEhJvIG0Guz
JS+1qDxSCiSP8AAzRX4+GRyOwryGOWx2wW9DPFTRI7IXGmegdsWoXIUt2qzhjiFNTfVGUoDmh+sT
My54lZ/tdVPSKyMMTe6QxL6Wzes6CCESZ3+bo7W7KZjljatKckj5U1SnCLBgv9fsBqycjdQ/qg3M
hUjl/WE3DAPpXUdR+FB5TRNbEOJ6tMEe62JUM6L4N3mUn4wQBw+3TVJUjWEuUF3c4ZBPStEGnxId
KO8fLrDE3Q9nQ7QR37WVUfr5FIoKih/aYIH5mklKu5Hx8goDsvWF6HeAe6WchMJC3gMTc7mXjbIU
FHCd3RItAbrrXj0bqZ9hbZAyPohEZSnh19FujexIw0JKyjspHrjp0YquboY3HuG7gKtC213KlvIr
jmjnixKoAfpFXkLmULwogi9qP2ZB4gin/8ZFuDcbCTcUF9BHzWoDOXZMUgQZaVhFtjgB22CHGQ69
B4ekSJoKKF5goCVQbUd9Cw1QhoVi476UC0sf2nO0+cqGAYExDdPZwB+NG1/Q+XYoYDS6xdBo70jO
aRYpuhTEMd+IPSyk8K3zbkT9ZmG4LI31rQJzysPqHorycmxOr9gc/fUS6aYhK7jEorvd+BK4M9ty
5etVGXvfycFCKWkwI80ifFWJ9jS6QRthIqemO8tmmlkYrszaotEPFJWZiIcwvrXpZvJN6aY4GyI5
kOIyESRUv3ufAt4QhgT7CCW1oYyAODkIB48C9JdhlHeDY4rAjZ7g2OdpN9jWpMuO4d+4G/8f1+nP
//B3S5/VP/7TH//5D//5//7lj3/5429//u//9tuf/vo/fvvzv/3zX/7Dv/Dvf8F/+i1f99f/+oe/
/x1Q9+3tdw9/9X/+9V9/W758+Wv57//wr//y57/8/p//8V/+8Nvf5cfffTL++//+7V/G77z+/16f
b/7pDwutD7X+j//lj7/96fd/+l//9NfxwV+vv/K//f7//OZ3Mn/QqmXd/PAYqXfMbbBvhtqmALh+
nB/x97+7/eK7O/EfLHHhaXZL7FU6lo+fX+JV/rZfYojRKchc59hUl0ixfVqCUtNriAIkrFyL6hIJ
5XdLqL7L6fmpDy9l+/j5jcrt3S/h27FzZRLu2/bx80skaN4tQctJIRYZhyRePG11oz7nEyUqe5hY
Xl3idfuZ271gr8C7SkNygNu1eX6jvtm+/UZF5c+MAsXkUWGoPsXl4F0AWDCjInPLqK+/4OmnIG+8
fse6Uc6RGk/k97iM5OrFp/h6275jW0KdbiiREghja+tL/PDKj+8C0qDTBcdZvjc6+6tP8XqwhNxb
4QMzC99re1XPv4tvFJ39U5AZDn6UuZknHFrtyvMSSlVY4LrjSOhvr+rppwBTzUvAteWgaPiq7fWN
ujOltxMl80dZJhG0kLirr3u+egoBoBbFEYDKGO5RXeJnfhfuiouttcTbPsF3q9hO7wILP5Idavzh
Xq8fP/26maP1O7Z34ZS5D+Smwnc+wUa9zvdCnUTlFd6JXpjKdvVd3H7m7SkSwQoPzI5grOpLCCn3
txupR5Eel5gK2QlL6EialnDrwlU2Bo+4Wn2jBgl+Z6PA9O6cplJjNQPgFd8FOsv6Hdu7wBPHPw8V
P6NP1o+fPrTKNut33C2RLlCWHAp5SjQ4+wvtR5IjsAV1i5SLyhs134toZAo6Ze3i/xOW+N7e57ZR
+xJg8SlUQ9eduFvCm4gcypXTVF5ift3mYKTT0bvA/atvlCB/fgoRmsY53Jsw6daPnz+0AfeXnbht
VOZvckkZBHSCGcSSnJcgt6BjaWSVZ9zudFjtn0LsoQKgDwgIt+3j8xt1EHAi/mR6MKTmlDhK0Dc9
BYpL2vc1gIXFu378/FN8zOFBmFw6H3CYFvZ48V5IVtafuZ2oHxkep0STlC3cLv/zT3EQNvveMLFQ
k1N9WH/B80sEyt+dKKw9zkiQk/azE97FgY1ixENA1aOk0rj9gqefAn9qfgoZHhNCN0RgfsK7eD84
UYgt6gnG9wG96k9hjMD8FBmZG9JdWh+3h3x6oy7v2/u8HVpVM10m2FRS1xM26uY51yWAnnnTykav
GZS9PuTzT5HmlcdDqxicVlRhs1txQlKMhnmwhLcsSpOMnRHTDnHM6SlEzXSx5DDnnKjtVN7eRXru
cFHJtw75raoZjDjO/ilwfzPQg3sF/q8fP/+6f02WFicXPxftPHbkFj08v8QtLr5t1E6Zq7pR3wcn
ake4ri5xwxdvTxE5G0cNiDqGoFWXeJsCTkwuLch64YU5Zxhz6dx6ZLanSIQjiUmfM2mb9ePnX3d6
YneHNktI92R7zO1mJQtLzPdCTB5Z5PTlGAuy/oKnl1DeX7/jtlESQPFV5InOSCepvh4s8ZNQTZCA
e1p/F6aIz0uwHtiN4k4vZPu4sFHz60YUwZpNZn9OkDMDFDjKqJnoNN+4AicEOXzCtFHIxkRlNKrh
ItzSj6c3ihLhvIRWODQjvI+IgK0fF5aYT9ReJ6Bqo2acNlI0AQ4i68Uclp9ChXb9ju3qqemDRngm
KmonvG7fMy1hCkOad8FF0fhaP376XSBYrt+xPcV7WAvaMpzaM5Ac8oXzEiqgxPwyPgwvfP34+aeY
MfMojOoeIUOken/CEpKI9WfeNmon91s8tCLkeQnZEX8hoF26v4tLKOfMS6AOpvoJUzujRDJkSnaO
dcibE3sS+Su1rr/g6detOXf9ju1dwIETzgIRwm1dPy4ssf3MuyU4JPVoGf4ZkJeca/2Z2xJMR5po
EMfoTm6/oPAU207cLaHr0+3InLAzUvso6u5eN6Z9ogM11hCI148LTzEfWkREJVAhTkZr1pdQNFp/
5rZRMnsWKrNlOI4Tlviabze0OTLOUDUNIScsEdWb3bsQ3SA3ozDDQW6FgaffhdrdtESUBAVqGfd7
hqV1cOYlPuPt0g2gV+SEjXqffTflO9rIeibSCHDCEt8HG8VfqKtLX6Ietj7k8+8ivdu71w0ph21G
6yYyH+vHzy9xme8FqmSqkxaixXTCU2Ra8uNT4F6h5FA2gvyLQdaPC08xWVpLjBBHNnZKCnP5moKc
aRL78pDPP8UcR1lC74J2SMILo127vMTBRkFPR0CICHLD9Z5/ijngHLYDiuPsijnrJ8pXrUdmNeaU
QWQvYDW58RleD6lkXiI8E+mwRziFGDD7CwILeGqGY2iZ5jLWX/D0u6DNtn7HbaOARFqbDSxaZLmK
J2rMjH683Z7iB5DNJanznJCxylTmp8BrFwtmXs0ZAaca58ESj9161Y263a3bu6D5RBGAQwrSsv6C
51/3nCWZTQRFDT4oHzshPDCGY/2Zd08BBNY0hDhzCstrjkDSD56KVaTw5PfrL3h+o+Y4KqTsOG2P
cUqQA99ff+a2UZZwLzI6JpZk/fjZp7iQUVu/47aEBh0BFCiE/zvBgNwS69sSGmx+Se4jQHiGjbpF
MXdLQOxC+mE+btfm2Y3SsbIdmbsl4CtoIKkynBBwAt/ndxFAXjxL+e8UmugccJLXxSSDIlEKO4Oy
6wbPT6FXhGocEhmBiu3j59/FHOQYcoMeipMDmhxSVlVLO3ObkVmUkqIdlmFb22l4/ikOrp5SkrLG
j/k/8UrrPj6/xM3ObYdW7SKiZc6sDpITbvfMM5dtj6zeJilOlm0Uqd/tO25PAaMNHWft7q2+7psR
ui3h55N9TH/TKf5iZrOQrhYu6xcCdJ6Rd3Oh65HZniIayBqronpwRlKM7HGwRLRFpGPmJZ8AaMNT
5iVURjSnRrjhjHQSLnSwBNgumBf5jZs7ef7qfc6OlUwURD6vmqHdzvTzS9w2+/a6BeS6YBxb5J8T
lrjMYTPisYpYIPlF1ah29dA95nchb9FYACQO9X87Dc9uFFu67cS2Ub46sm7unti2bAYVdA6WQJNJ
V88ACE94ihkDIbMfsAiQqq/2hnc/v1EzVy1jUVIkzii5E/JugOzm/7d3IQp1J3SpKIjVvV5IUNPt
Bqe94aopUGbIwvrx8xt1EOQg+iFQCKhJt90e8vklbpnWbaOUib1qLwT6eMJTzMVozGZBc+Zy6MQ4
5V7MMS2kOZ1bKvec03Yant+ouQAqSsvMZiRz6dIZBmTmHky94DUzSHR0NoPhbuIeiJq9lu1MP7tR
UpjZJSXwF9EGNT/FgHzOTyHxhhMhxGFinfK6t53Y7kXmSqCCwLvOYD+maLRaiLslSIqxTxw4jHP9
+Nl3gYcxO9ZQrww1DjZ4Qqusp9hylNtT7Cbx1g4tr7e5tbslyLLjBGSqQL1+gWK1bfZtCWheqLSi
tRNoP97FwUZlZBXAS7R5R7ctvO6Dq8ddaKQz02fRlC2+C6DveirvNkq3EpkAHVZngEVQ5YMlAGqe
wi6e8brpocxLCDy0eFAvXyRFixvlnc5LiArSh0Z475SnOADu9moZxacA8E9PsZegqC0huJzvhX1i
zqk0pvN3O3DP3gsuaQ4PvGncAwwsOOoZWdJBfiEmN+whyqHikG0fC0+xfcd29Wh3wLsiKb4oWlbf
xW2zb0twRME4dXlAv9bT8PxT3MK92xIYIImnIbVDl7P6FAc2it/WlhGd/FM6egTg607cnkKy6nWD
UDXLnrBRnweHFgKCoaqBKyqb6y94/l3M3AOhIH4Xh/EaotQJS8ydbt7xr7QV+Ceq1wlLRLVoOTLr
u/DVj3NbqidqdkmZykCzamTGpzzFrfx4e4qohH7DDnRgnMDJAUXMG5Vpb+oLnuMMxh1IeV5iN1Go
+C7kvUdLOKzhzJ9jaW+I9e1d7Ca3Fp/CHTt4CpGBAgxJ9hMic3LgkwGZVOSLT3F3ZLaNwsxI/1mG
jJ1Bh1NWmzZKZVIGk60Kpr1+/LQZxJJev+P2FCF53Y0trm7UjOQQARRoun0ZFXbLDQpPcbBRu1HU
1ac4uBeUjMFp3jlI+FYHevopxjSC5Wfe3gX8UVMPPNv73mz980vMaj86Zc1KToO3iRknOFaxxnyi
vGb1BUkr7KseHqhSHC3hMcyJQvo/4UThL09L+Gb1C6IjFjoB+VeIPFiCeoPBcCkonfEuZgpW0guV
YrEO5YDbmX7+RB0EOVE7+868TO77hCBH7DpvVDiJwOZMmzrhKfQmzEugf7jcKK/LrN2qAZnFnTgL
SZ4aa7onT4AfDwCK+KNwl8bLPoGkoaBzsFGkebVY4bKcQXZ9nbsOWdgRNLt96rgnGJC5hdwSckms
fwSsMwJOdmjeKKVVbY2BH8UI68dPXz0pxPodm78glpgtUlWXiW325fklZt0D3Ay9PGQowgKp53oQ
zoOnkG/bJEJYorbyRvEH8xIxgqal/aRYXH8XnmI7ldu7oERmuDbTErbo9vHT72KM7dqFB9pY04em
MHYKvQHiNJ2omCijtIiFhfe6fvz8U8w1Vv3EKriwQY7vjEZ4vJv1Z97exeA2pK8AaF5+CvXuOQLR
ZXMRGFA2OaMXRsX24F1kkxJIZXhcOfh3gbe7dduoCB6EXylErweclth+5t0ShB/BICzhCbcbQjff
bkN1jbSX2EPOTzCDAv3pRO0HjBfDAwN65iWE5uHD6S4AgqwfP3v1vIs5S1LCla8mEnQHy/cCvXj7
mdvrRihS0lOJjjrBto/PPgUk82CjTGfynjN//QzO/x0L4/YUrh4GeEr3ZzQ2qres7/NuCccVwQto
jnCyfvz8Rs0lEumqRDIFMfyGG1z19BLOzvozb08hQGBl0/55RgqjDnmwREC7+O1ThBllREdLyMBy
2BQAto+f36iZ9pPKCJJJyCaYFNs+Pr/EgUuyRChenPcyRrJoozT2ThuV2S86cc2p1GNyRsA5G3NE
2sjosZCnpJPA3oOncC/wMyx0BgYCKThaAt6sl24QwdePC697trRK9aEv4cozxNtDPr3EXT1qu91G
bMgswEUinRP8BVbauhO3JVDIEHIIq2nBrt8LoM3BEhmSwV8ogp5waA8qxbp4/CsUyHC9ttPw9LuA
pcxPoZcOF9XB1UtXXwKyNS8hKYay8EdkB8vvgvfcvuP2unnuFMQ0L58QcGr623bibgkGigiFdsEz
BEvFrvNGJTIXbhKRPePq4azPS2TmK1qzU3UGQHHXTH/bKDWkDDNEaD8DoNCkNT8Fql3UWfTDn6Gr
puY1LcHIZgo69OCMdyERm72eygUtQOXoU6r26v9zTBtEMLNYjEU4oSXQU8yHFh2fCcGJ87brltZT
HGyUxIX54CvOwAYtMZtB6tOiA1dbKfeEjJVQ1HyiIuqKMp8hmfVQzbuYXZJ0WK5MlwU76gRUTew6
PQXza4StyhueZb1+EbHbeQmwf/DmkzicbtnBEknBTFRL+L/Zl2cdK2xwPrT7qdK1sNmbnb1e9EYU
ckHNYIrtNDz9FFz0tFHahdyMzNJhpbbL//QSxDYPlnCclkFzJ8DyTtR89fBxZBZRZwzvf/0FhaeY
7wU4De1AxUq154R3cSdKtDlWaXfYtANquZ2Gp58CmrLuxN0SxHgiUHuKOhz1l4N3YTIraVpm8Izi
AvWmg3chs4+ENlqAlrr1IZ/fqFsadNsoS4Qvr0B5QqebjZoNiHKbaSRjwNgJOv82arNzd0+BK0ze
mnTRCYUeWMcccCJXJpHMnA3sxPK7uFOwvj2FpiSvQwIjlam/bkHZ+jPvlsBUyxxSrcs3v/v0iTrC
o76REr0IsiYAwhOe4oAfpQSD709uUJPHCe/CNLJ5oyQwYR5LZE5Bmw/qehEsog4tEKG9VN8o4f38
FKJlqEI6bk653Qf5RZIkMMtgUtyc4tMniq2YngLD0uw7Gjla6k543fCUgyVwIt+dqC9NgdsvePop
lM/nJVS7IQd2i/OuLyHum5fQvxo6HBG9Mxob73r+NgMS6jfztM38/n+s3W3OJcdtBeAlxdLMvKMJ
Av8JsoB4B4YzSAQICWDLgLP7PKflquo0GwlQRWE0P3SFy8tifZCHh+ShN+iyq1p4beHZMiQdTc/4
UfW94NlgJYJZviC0z3XcN/dL/gKibbsmrxd0bSi5LUI56fiOZQuoHSwbyJNppuPjfRFvR08Uhszu
DqTGXMdtERpJjp/5dy2YWZcfTBOJhQ46nKaJ82cuEdgC+irEm+Lbjl+wrYW4cXzHEoH/gYyaJjkN
iR7Zyfkzl4jQKwUeSOAu9fEL9rUoT1JyMAoa4Qq4LA2omsRXtUW42eZipa8QWvCxFhgM4zvmQnnq
cLCgUi0IJ5rjixY/goDds0KZBsquO+jpgbg9YF5mU8BB0glmKLltbl7G+I61UHTjq+EWtTxJP5ZC
lbx2mfQu+k6B1VRyX4tyDUYE1xwEwg1p6EGBCFXNrQqGFPHF74RKcx33tSg0UVqQ623VOwo0fy5C
3quYGysRasDv7wFRgftVROIXyXThhfTe+Hh7oVx24zvmpgXJK9mTduN5Lk9uWwTHuIowMQKPTJm3
q3buhm0RaG9VBFazIjHgY0c3UQHd/JlroUAgbqg0Fe1AOHXjq1oYjKX0GjrRwZa3bZ4Rq3PhRUJo
UVesFu38vfhaYJZLBLTLGceSOs9OBoKoC+WCAjjzfzoG15pf+bJQ8TgNCjc37ua472/awlWzUJjZ
obtypRpyrLSob3dEaGKjFh6T/fy9sDVfbJE+F/ybjHSeJ3N7oWCMRQS8Dpz2jQMEr5274UBEXSiZ
aAxRdL+MdZ6H/0BEPd1iC7e4cwecbyBYilLqQklOooDLXbQ4nFDlKgIjhy/F6+RVz92wvVCCrRcR
QlVklg8QRYMtrEgVIV7FhsOd7pgqK1R50SIxGDeRt9bA8srpqlrgNbC4bPTnjuTCrXxqvnoA87yr
2AGgkLmn9829nNYlIu1ASNAlogePeiL/+hSle2yaVyJINbx6OFDFFhjNYbNwCbVWnqbaX6iShaFF
6iJgwXznjmtQCUHVwlUukRsKZ0fnpcpVA9qlODNlHlhx5zsKb2XuyrmjUgqjZEgbOljn+R2FylUW
KjnDpHkA8x3eIEC2ioA9xjsAgLhqx8f7O6pQsNjCZg2XDM5ib52LeAlhIES6QwgtwJAttqhHz+zM
QHa/jZ5vWKh1Q8wdpZGh9GdCyZ6U+sumBZXrPMfasqAN7gEXfNhzafHZ9YGjndLidREf7Ki6aVlC
/ZnaJA1BlpL7ItYNsbTwbBt/l2R0CwaybuubCDCLLAk2DSljHQ+0qA4n38CeBcr3mNvbM37m1EJq
MiAt/yAzEcbH21rIFo3vWCKkJXHVTOnJnKzx8baIm+u9RGQUgog1W7aBk8O/Hz/zJsIkhER76UHX
sFClRsxAGBJ8fcYh3Jo7bC+UV6dqgcrnrZCf9LKe20Iy+EUEJ00O9+JhzY/3tVje/bQFTFDenp/z
oxmdHSJqOBlOc1LFCrnwg4eSB1rUJyk9z8LWTe6tIQGqdnH8zLVQQCIxWKZftwAUpQxNbaZhh1xn
QIg4o2GhSmNGIly0OMc54x0pdaBKXSi25kaB5nm85zuKa1lF6KEB5OR04liei+C4VhFfMzwn1TAi
pbmndzdtYMYiQj00Y7hkvRbnaLObor560mFXWxbc4IbWChJ39UnCzVDGCg/WzrcBoOAk14WSSf9i
R3Fsby/Wri3UadUdhZktag1YK8afv2BXRJq4Vi3UsHqLsAfFYx0iXmzBFUxYrxngLU7b1UL9QxHh
e3nlRgH5rMGndR2Vy5yI0NhB5le4NNZxVwsPw4sWwlXUKD5IBwVLI/wqwkBZEhy/q571WAuezPiO
8SQB65w5gBQcuIGTw80v54IIY+N8kqj73OG8X0JLi8+4UVRoKre5xSg3ERk9Iz8SeuL50bPc1RYi
7nS5M2yoY1AIhK6KEB9xNmH/acY5Pt4+FwCh8R1roSySXSsnFlh7fLwt4haSThEZGidYlcAw/3f+
gn0RhTdoRnFg2rDVnMBzmEW+qJ4LIoTcqD9YP+f8KKBTcQ+ihUfvE0pQhkOe22LlBpct9Bn/SgD8
TkDZIKKei8QWkg7CMEfw3I+6NZm4aRFiQ8Yg56Y61kK8Nb5jisC8cjLMdEvPkfNzofvziwjHLi1+
ewp+a/dp+crPBOgnhAHWQDz2/BcnhyMoWYXHnq4m5yFMqD11odgAknoV86+Pty8QJRZFBLRZaC/D
YOMu/GJfxMsFAjvAfoSoId6tk7kvoqar8A4cCWYIuaFjoUpdkmYgcqsZGxeS6DlYhAtad5SbSZL4
Q7P/lmvQHfE0d3rsol+lHbF/z093HaCjgAQwKLRJV+WG7tP6qxb3gIgkeYQWmFgd4WSpUqdFXChv
XlrENTxJuJrVFnmSrjE6Hx0tDV9C+x+ZAHVCICMJeh6xQgDLHUVEbsdPmoFIgs6nfft0W/OyUPBC
SBSMExTScLpfWMGQF3MjUBO7ChvXzxwPKxFYtrasdFUHenAjLy8RJhmlfvIHvvk5LA/snfZcIuwk
8CnmQ8cELjX15RqEGeA+JujGDjjP62lDVUVoLa/1ElQtBebz4+1Ne+veNBcKoSkVBbIL1uv8pn1h
y4NotX2Ec8odNrDlE8+Vo4cW9QnqlYxSAx5FRIkvMEy0VpA6dLw7PHNlQVULR+KqBhRmNFzmvL4q
Ah9ALMYXFWLMW3J/R1X6dFrw5JZKWq+hpti2qU+SIAz7W3dGXPaOc1GmBCJHuQKJCeLc0ayDR1Zs
ofecW1YuSTzZEMLIS1UR4LwfNPMyRazj1YN0vIjgfqSQLvMzG3ZUDcQ4NkoXkFn4/mjg4xccbNp6
gWD9eL4lFoK0NIhY3zFvWn5ayoVwwDsKVZI2GitxFyEU8+JF0LzC9hdqxe5LhHqbpJP81dHjrvY9
SKSHpvbN4ZBWX+HHvhaV9qMTAS6LHZtOXg1Rkneh2gKZFh7FFBnbMj7e1+IlvkjfF0m9ND1uKL6W
pqghDEQeeoCeyEnocA9KJ/B08Ir/xBdM1m3ekvsLVUs8kmEN+dG7F/j/3BaVe/AJjs2D0y447bzm
yTzQYq7EOHrBT+EHOC09k4aYdazETYRDIbzQgE5MNj7e16L0PWBuziAfIVzwhjGj0qjzZ04tPEem
rSm2Z/EO96CWoXmOlNpcwZjtO5+T/YWqxAANj1NSkAqPDiKZ+GJu/LVQMiRGVwmVUJjmx9ta8JDH
lrmJgOHIYOQO6bBF6R8lU+/Hg6NwOFX9nttC8V/RAikK9ig1GmLw3HAHC1Vctcztxv7mPEuzNhw9
VI+qhZ5IiIMqMFoKG3G6/rcI9AntTNKdVjDZQgL3Y4sIpy6Tq9iiw/n3M19E8NH0mCGl4466r8Rv
58JC+eZ00JZnbWnCrzq5LlQGR0iIJUty7jbjeU8vZmqhJBo8oZ0GTOp802KzTKd1iVAVrcKUteVy
5y/YPXohEJWFgu7E8fe6YiDPY3Mg4hElsTAwT0GxHAy39tyn9SvnSqyFkkPClUEM7gBRHeO5ElNE
mi6lfkTBbwfLy7tQbEGEfJvrg0O1wo9tW9w8ypsWPN34hC0d8l121dzCixQuw9WUo01T7WuxEndL
C/64wmX5BUnvefj3RTydf5sWyow6rV+YeOwc4VRT/HAPIiJf7tkQ6HXUiOlzVXcU/0O+SiIX/WDu
6f2FWiDHsoWjpx73q/u8gy2vrKZoAWBxPabBjLLchh31BFHzCrE3/yagfEMy2mX9cHIiAl8RnG2t
Wi4QJRB1oQDmFyyfAd7n5kYcrCKAzcj4qQpE1R4fb+8o3zO+Y+4ozyl4BT5B0rnbzBbzZ95EgEBM
x4Vo327JfS2eICpzwyeEFrjNPKkOLZ4+7W8iroEtfJyOdJVsarUFRCrRqjepRYvliy1beLW500r9
PRfzUdy2hfe5apEeXo62EOmWB9oWoZdFFcGPQnUNat5zgdRzcaF2wYH5/g3eIMi6aAFQS4s7j7cX
6/ymlUSoIjgNAladsACR01T7tnhGrM5FeqZ8Sy2as9dxDT7TVRGRQhidWXSHxmcZSu5r8UypExFH
kD047enxdC5iLfY8eldBdPJufNt1bPa1eHb7iRZSM2mSKXHYkIWx7+cNsbRQpq4OjTvleT3fUUpJ
x2LfRKR2ix8i99ZgC+HQiwgwS2pllXc3bFqjfl5EgGc1wL1oWFPJbXN7FF5E8DjhqEjJDZRdSZDq
NnssMmUISAs06tBibpllbiKcDfwJV8lU8mChXmwBY7abgJwdeT0LVS9z7C4ZDHtWuLci/wMt5iV0
Wyhuf+7ydA2bSu6LeAlhJKPjD4ot0sJhbLhtETc0aGkRd5mtkxBreFjV9Y6fuUTkUAtjkv7siFhf
Xj20iQxUCdW1IxATXxctfDWP2ZHQxqFlR83jOxdKURKP0/Mq1Gsw98eTQeFJ8t1CPZkYss6Rf5Fp
vUAy8zqTjMK5a1goj061BYIJcqWTnxYR4+P9c/HigUjCcAadbZUyHejBojcuc2NO60AXtmsD8i9o
fNm0X2wl3RU0kWpI9KTifSz20kJeT1NZk4A6iGS0eDF30mFpgqVVX4OrJllbtfhJvSFyoiYzHe8F
5l4VEQIZiIdFWmK9ChbB0xw7ZQUOXkdor/z5qYUEBhQH2xWC0FB/4QJ5EWEoLj8q9AA45/gFu6db
frDcURAK/Eccavu2ozLadT1+5jgXrlrl48mHcabONy0tqoiQ+a68QqL7qeTuQuV8FS0U8ntRwVFc
54UlHYgo5yJX09UBF9LS0BZJuqq4zXwbK+XcIYq2YObr5Zzmzqik5Lt5zQ00UefixdxA1KtvAO7g
OWFGWFpuWvRsFb/J2weunabaNjcCX9lROKjy0G4RLm1DRgyj5EVEGLtoojgnC3Tb1+LlGryIrlAc
q9Rx06KUVC2uFpm5Aq1Tgy1WvDg3rWS0N1XrCDdUg2cu6KpawNLwM7Q9gyCc31Ga2b2JiP+PNqhk
dn68b+4nV+1bWnAmTQWT6rlAZOarFnql48QpAM2gzvHxvhZPlhctoNnIODBUW3at476I6vwrG0tx
lX8lETuOXgWLlNr7Zu5gyicbsvauirHY81wAP7xFwmKBTENoj7NbRXAPkqgCOjeQXTlMc+MvLbJp
7SWH41aNs2/uSjUJFT+/H0+jBSz66TlfL5s24UX6HmQ29VRyW4svNZekV1Hq6MhIr9FjEVy1+R3T
FpmLRYJYLKdv7IYDLeqmBUPpliRV1RKxGqRXL/PkV8Hahs94XxvuqGcFKHNryq5VjmBSnuR8ocyQ
qkcvecnUmWqn3lHwK4U37LnMneAotoCpddy0zy5YFuqLXBtXDXWwox+ITVMXKr4HEpayQBXkDR5I
xUDSzQSImjYa2Ilzw22fC1uz2CJhPZIl1yBlVuPjfRE/VHMLhsHNGkziBzcAdzfvfu4oDlQIMzja
usycXyCcjbESSwQjCCSD53RkJ1F/X0Tgy1w4S0fPItFW9aOwAfjk0AkdP5fjvm1uoE3RAiAPZ+Zt
Sik1eCCiiBcRIknBhXe1IxltPHQV4eqQgMlsy9toq/2FesGj4qOJ7SE5SofmOm6LUIxetYCyJDmS
GL/jSXpWkbhpQ5cRGWeufUcncPVNVQvrY9IKMgsIZH68v1BrsefpVh4mo6jRrnuqI75Y37FEkKG1
CeqgquKGy/xZHBFbuGKdlzAoGrqafJURKbZI7wsE8LTR7nD+Ed6qiCvfhj0hQ9lgbg3/qgjNncLi
lObpaPzulS4i+OP8WRlQOGSHFs/uDcyNPC0i5muizK8Nt30uQB1PLZIv9KY6eZqvNiRAb82Ax7ng
B/I249KG2TevsAMtii0uEYLJjL/oQNWk7+pCJdcNxvlAy2/waW/Q/loo4CMqGf4Sl/P8Avn2LOCS
JFbekXYd5gjn/R5K7ttieZRLCzGS1lFAFsnDBhEL07qJgAXDm/khLVpUrpoBBtK46i+S7e4wd83C
RARiQzqChMx+bosa6xHBb87Ak7RHarBFZT+mp0LYfGn40/HqyVGMlZjmdvBUufFnadKhRaXDqZDN
w60IPrM25nOyfS6MsSla+HJIkehbaUHDe6G1QRXhwdCBzvGG85xHSYCzIuKTn+9hkjsUGJ8vFNp9
FQEEcRFSpQOggBO8aPEFAQQXRADTUPArCVnfC5cfJ02NWNLq50fPaIWyUOpTICBd09BANS8iwBMy
ewqHnPMGLV6eJJnDrzxnDZ68SXM37B+9tSvnBYLGAgHBbTCAdx3+XRFpnVZtIcPKFHAvBj9eKIUL
L7ZIi4s8fD1jHW5o0FqojPAIHuzROH+SwI/1XCTi9uyl7reBkG895iU0tSAiM+E5Uj2o2iplWyIy
x1TkLcroYHnd/OKbCMAgFRIWd1wglU8bp/8arZdi+46j9+yTw+EMrQg10a6ChcxHcffowWnnd6yF
Mj1HJxDN+rJY42Tui6gcTvCvkFhiwW5rSOM6F3XTZhCaBpnJVXWk1HUwGSsxFyqE4Izm9Hh3FPz6
qVVE2uxyNj2uHo7x8bYtwGfjO6YWwoqrLUFy9ysFuy9ipVmWCKh/eOAf6d8wf8G2CHFK1QIS7Owh
OfSUeHydP3NpoQsPkujXFCc1hJOmCRUtFEbAaPFyGGo9irsLJUqprpoYEv3R3+n2P4/Nvoj1HXOh
XOEKCtJDrwWg4PiVhcp4vRAHBd83zt+uFn5mNTecWYut8AY1wjoOJ8MfqlqkwAPm1dXt5yWcFMF8
ZKrlNxf6uut3F0pkXTetRUo7Ia+GMtCp5L6IN1sYfM2Dyki0BuefLeqrh8WeQcUaaRgO2WDumteD
yHuMxJlQI+d87IaDhSqnW31KMHm+M2ytwTMXYI+fOU53Oi+FnC3nLb0313Ffi4UGTRECYrFY6jz0
fzl+9Zi7PKzARz6UusNQwNcv2NeiMosyCzLpekVwbrCOhZq7ci1U3DSXl8iYqzNMta9FBSjgRNYq
vZECfJ2LuBUeLS0gOahqWp+ly/W5FvVJsmGRWYLlCI3P/SiIUN1RGgpdc2HCz264QAS+YyXmQun8
wq2VP+SGNGihUUMVkVs8xb7QwXNUDZBT3gt3in7mGFjwnI6IVSfuqgVXVlwfAKTB+ffyzNt62cJg
CpeTwdRAkIZNu26IKSJj1jC3gxU1oM3e7vkzlwg3kzYUnE4x8VRy+wLhvRZbZDLWD+lCZxBQg3vw
0v4lAtArxRYOXsdlvu65tVAfJqnjxCXB1yBCqFIXihUuXk5LFyxUjHouTGrMqMY84IK+8Qv2zf3i
HkQEFFVA3MJ+fCkaYm13bQbj9pgbBDhWYpobCCUuFlKqVml4WG/TJ5YIfjkkSiFrw0R4/VFq/gJf
V/4WxSGdbNYtuW1uIGNdKPtMjQyPzZ0+75dtESrRiwiMnLTq44UkbB0f74tYYdC0hVoe1zlXBxmk
QYRSsPEzlwiDM/Mi8R0amhIIIuZKLBHp2hAUpyU7qdtVNTdqZWrcIqUF+a/9QIKgKqkEeUEPlpL7
5q6dNMIG4GwKxrgHiwR2IKLgUTLQyP6YNEoCO9yDGwtjmhs8K6nApeVxrhdrW4vPtXIBpShRN6qX
2ZAd3mAl9V3zFmQwNMHqoGDZtNUW4W6Cmi1TUlbjZO4v1MvbLb3KNRBM2rYr/NgXURkUOnjpJBT2
UkjODVo8m41Lt6X4TD2M6CJj9s4X6uWmBclnhEfIqA38KOaub3dy6aGROeYtIUxtHqveSRsNWxay
1kAMSF/BsdjzdKczvyyPhl4dtB/7sjqcapW4H/xz9MQGJ+dzZcvLE8skYUD62/EYSu6fi1o0lAVS
ZSp52DMUEjo3fuayhdcoaFQo+WtP72tRYXlfn6s280g6yjPF3TOYm1rAzGMO3ThBnPPjfS1qZTSG
Ky9HftWF7p+xjgci5pa5aSHbfQXdyXufi6h5PW1d+R/+pL6746athBki3OJI5ql0a0j0OF1jJdZC
hfOT3okKPDq0qJULQr2L1sfoHbX2rsG5ZYYWRFgiiLwSzZvLu7+j1krcRCAEu2lR/ztAVKf4aQsz
itUse5WQNHid4+N9LVb6cWnB0pl/J2ZtILv+xH0dP/Mm4gq7YRTqcefJPNBiuhhLRNoVGU1hAl7L
HfUcIizGM/kzBZpp2tExtAVQWhfKllXpA7xLjDE+3l+ohS/OhcISFbukFE2yeJpqX0Slw11JXNbA
paVEgxa1RixJHjmedAMEBjeIqFkYqTCT3mDBxrV3ZGFuUe+yBXCTJ5UR5C1oc00ucEoQg13kzkYD
t5mnMY/v1AIDS8MRBm8hgfNA6ulO1cLlr2EHN8CPCnfG2VpacA6E3Ep+47CNj7fPhSng4zumCJMv
tFTDsOR0NlzmZv0UEfg+QbNTkasL//h4X4vqgTCAnmcaGn5W39hwumVCxs+cC2VGGVjSqfNPQzip
g1oVER9HGtpy3Tbc/kLVcBKAmmLcsGV6mKgvN627T1mgNLWG/w0AxUsbPQc+7CvvqqRViy3qq5cO
d7gsxnRmHtow1b4tKudfnOxQOxVp5Lvul30RlWfuJs9UurS66OANomDVTfslObcPXNGLunu+UAva
n0cvjID04Qel/tRxgdQEqGj/KlVJb+gOqonneazE0iKOQfoeczk77qja0hB+ZDSWensEig7IC9O7
agF/xGywo0y/a3iSvr2JQM4IWpRen3PD7Z+LGhSLzdxQV1Jdj+sGEbWAy37VLyyDRgX2DT4tsLTY
AmHXwAUxQAb9dtxRcyXmpg1OpKrn6n3QcfRegmIF8HaTTAnizDLVgbmn6z21UMsMn70yDA19cjC0
58a/icipMJE1wyfnL9jX4iXW09wa7BjHXA1Ug7krNggRhB3EF3TIF3NxVwvVVfVhDV/R2ypU6ujb
nN5E5VwAysNTS5zRESWJg95EXE3yDXdreZJewklaYPtbrhDK5snctYWFqjetLDcmiFskvnODiNo/
SmMqMbGKPcFxQ3kmpKOkSCJCoa/54IhFK/zYXai0qXyaO3cTj1bVQrj/czfsi6haALLTuS0z9oRp
DSKWRznuKCJUkBtNEa/2/L2QNio7Kv0n0kkoR7ulB0V11QJEoaFKuuXV6FiosqNUNEoTY1i6aRsS
PXgr5b0gImZAcTAoZOEX+zuqslkuEXGimKIBuKPFjN3njjJfw7nW4yIwZIMtKtVEyzPvhbaJobR3
iKiZYghz+tJhSElftLx65UkKfZMXGJiF+3980/IEii3kDH/HmU2FZkv7ehDj8xpEIEtnaG9FC9os
Z17ORThqqZJNGEbI+AX756LSG5TApI3GJeZGZdsXUQMxIng3mWeKGbzSG/siatbeu+1ApKs5e587
nE73XOxxutXHKmhEDUCEbUA4OeFz4y8R4pq0ltTDpqG9pLe7OJyhJPrjFrkM/3/uqH/409/+8d+/
/9c//8fPv/zbv/znrz//+vP3v/z+n97+67/+9fuf//sP3//y119+/X//h79/xZ9++f7HP//+fwAA
AP//</cx:binary>
              </cx:geoCache>
            </cx:geography>
          </cx:layoutPr>
        </cx:series>
      </cx:plotAreaRegion>
    </cx:plotArea>
    <cx:legend pos="t" align="ctr" overlay="0">
      <cx:txPr>
        <a:bodyPr spcFirstLastPara="1" vertOverflow="ellipsis" horzOverflow="overflow" wrap="square" lIns="0" tIns="0" rIns="0" bIns="0" anchor="ctr" anchorCtr="1"/>
        <a:lstStyle/>
        <a:p>
          <a:pPr algn="ctr" rtl="0">
            <a:defRPr sz="900"/>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_xlchart.v1.17</cx:f>
      </cx:numDim>
    </cx:data>
  </cx:chartData>
  <cx:chart>
    <cx:title pos="t" align="ctr" overlay="0">
      <cx:tx>
        <cx:txData>
          <cx:v>Population Distribution of Grants Funded</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Population Distribution of Grants Funded</a:t>
          </a:r>
        </a:p>
      </cx:txPr>
    </cx:title>
    <cx:plotArea>
      <cx:plotAreaRegion>
        <cx:series layoutId="clusteredColumn" uniqueId="{EB2F1B0B-1CD7-40F4-836A-1C77202310E5}">
          <cx:dataLabels/>
          <cx:dataId val="0"/>
          <cx:layoutPr>
            <cx:binning intervalClosed="r" underflow="10000" overflow="800000"/>
          </cx:layoutPr>
        </cx:series>
      </cx:plotAreaRegion>
      <cx:axis id="0">
        <cx:catScaling gapWidth="0"/>
        <cx:title>
          <cx:tx>
            <cx:txData>
              <cx:v>US Dollars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US Dollars</a:t>
              </a:r>
            </a:p>
          </cx:txPr>
        </cx:title>
        <cx:tickLabels/>
        <cx:numFmt formatCode="0" sourceLinked="0"/>
      </cx:axis>
      <cx:axis id="1" hidden="1">
        <cx:valScaling/>
        <cx:title>
          <cx:tx>
            <cx:txData>
              <cx:v>Quantity</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Quantity</a:t>
              </a:r>
            </a:p>
          </cx:txPr>
        </cx:title>
        <cx:tickLabels/>
      </cx:axis>
    </cx:plotArea>
  </cx:chart>
  <cx:spPr>
    <a:ln>
      <a:noFill/>
    </a:ln>
  </cx:spPr>
</cx:chartSpace>
</file>

<file path=xl/charts/colors1.xml><?xml version="1.0" encoding="utf-8"?>
<cs:colorStyle xmlns:cs="http://schemas.microsoft.com/office/drawing/2012/chartStyle" xmlns:a="http://schemas.openxmlformats.org/drawingml/2006/main" meth="withinLinear" id="18">
  <a:schemeClr val="accent5"/>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2.xml"/><Relationship Id="rId5" Type="http://schemas.microsoft.com/office/2014/relationships/chartEx" Target="../charts/chartEx1.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2" Type="http://schemas.microsoft.com/office/2014/relationships/chartEx" Target="../charts/chartEx4.xml"/><Relationship Id="rId1" Type="http://schemas.microsoft.com/office/2014/relationships/chartEx" Target="../charts/chartEx3.xml"/></Relationships>
</file>

<file path=xl/drawings/drawing1.xml><?xml version="1.0" encoding="utf-8"?>
<xdr:wsDr xmlns:xdr="http://schemas.openxmlformats.org/drawingml/2006/spreadsheetDrawing" xmlns:a="http://schemas.openxmlformats.org/drawingml/2006/main">
  <xdr:twoCellAnchor>
    <xdr:from>
      <xdr:col>13</xdr:col>
      <xdr:colOff>870480</xdr:colOff>
      <xdr:row>9</xdr:row>
      <xdr:rowOff>144246</xdr:rowOff>
    </xdr:from>
    <xdr:to>
      <xdr:col>17</xdr:col>
      <xdr:colOff>222250</xdr:colOff>
      <xdr:row>24</xdr:row>
      <xdr:rowOff>172820</xdr:rowOff>
    </xdr:to>
    <xdr:graphicFrame macro="">
      <xdr:nvGraphicFramePr>
        <xdr:cNvPr id="3" name="Chart 2">
          <a:extLst>
            <a:ext uri="{FF2B5EF4-FFF2-40B4-BE49-F238E27FC236}">
              <a16:creationId xmlns:a16="http://schemas.microsoft.com/office/drawing/2014/main" id="{084188E1-EC0D-4B3A-BE59-0CBEB74CF4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698773</xdr:colOff>
      <xdr:row>27</xdr:row>
      <xdr:rowOff>88691</xdr:rowOff>
    </xdr:from>
    <xdr:to>
      <xdr:col>12</xdr:col>
      <xdr:colOff>315584</xdr:colOff>
      <xdr:row>44</xdr:row>
      <xdr:rowOff>136306</xdr:rowOff>
    </xdr:to>
    <xdr:graphicFrame macro="">
      <xdr:nvGraphicFramePr>
        <xdr:cNvPr id="4" name="Chart 3">
          <a:extLst>
            <a:ext uri="{FF2B5EF4-FFF2-40B4-BE49-F238E27FC236}">
              <a16:creationId xmlns:a16="http://schemas.microsoft.com/office/drawing/2014/main" id="{D05E04E7-C928-4217-9CD2-6F1CFE74F1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157109</xdr:colOff>
      <xdr:row>38</xdr:row>
      <xdr:rowOff>19160</xdr:rowOff>
    </xdr:from>
    <xdr:to>
      <xdr:col>16</xdr:col>
      <xdr:colOff>442859</xdr:colOff>
      <xdr:row>48</xdr:row>
      <xdr:rowOff>27095</xdr:rowOff>
    </xdr:to>
    <xdr:graphicFrame macro="">
      <xdr:nvGraphicFramePr>
        <xdr:cNvPr id="5" name="Chart 4">
          <a:extLst>
            <a:ext uri="{FF2B5EF4-FFF2-40B4-BE49-F238E27FC236}">
              <a16:creationId xmlns:a16="http://schemas.microsoft.com/office/drawing/2014/main" id="{EE8BF8E4-B4FD-4F72-8123-47FAABAB00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269222</xdr:colOff>
      <xdr:row>27</xdr:row>
      <xdr:rowOff>87312</xdr:rowOff>
    </xdr:from>
    <xdr:to>
      <xdr:col>16</xdr:col>
      <xdr:colOff>317227</xdr:colOff>
      <xdr:row>37</xdr:row>
      <xdr:rowOff>103187</xdr:rowOff>
    </xdr:to>
    <xdr:graphicFrame macro="">
      <xdr:nvGraphicFramePr>
        <xdr:cNvPr id="6" name="Chart 5">
          <a:extLst>
            <a:ext uri="{FF2B5EF4-FFF2-40B4-BE49-F238E27FC236}">
              <a16:creationId xmlns:a16="http://schemas.microsoft.com/office/drawing/2014/main" id="{BB3EA0A8-066F-424B-8E37-51E4846B65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5</xdr:col>
      <xdr:colOff>781278</xdr:colOff>
      <xdr:row>30</xdr:row>
      <xdr:rowOff>69851</xdr:rowOff>
    </xdr:from>
    <xdr:to>
      <xdr:col>7</xdr:col>
      <xdr:colOff>533856</xdr:colOff>
      <xdr:row>35</xdr:row>
      <xdr:rowOff>116794</xdr:rowOff>
    </xdr:to>
    <mc:AlternateContent xmlns:mc="http://schemas.openxmlformats.org/markup-compatibility/2006">
      <mc:Choice xmlns:a14="http://schemas.microsoft.com/office/drawing/2010/main" Requires="a14">
        <xdr:graphicFrame macro="">
          <xdr:nvGraphicFramePr>
            <xdr:cNvPr id="19" name="SocioeconmicIndicator 1">
              <a:extLst>
                <a:ext uri="{FF2B5EF4-FFF2-40B4-BE49-F238E27FC236}">
                  <a16:creationId xmlns:a16="http://schemas.microsoft.com/office/drawing/2014/main" id="{83576261-6034-4423-B189-5FD06DBB6706}"/>
                </a:ext>
              </a:extLst>
            </xdr:cNvPr>
            <xdr:cNvGraphicFramePr/>
          </xdr:nvGraphicFramePr>
          <xdr:xfrm>
            <a:off x="0" y="0"/>
            <a:ext cx="0" cy="0"/>
          </xdr:xfrm>
          <a:graphic>
            <a:graphicData uri="http://schemas.microsoft.com/office/drawing/2010/slicer">
              <sle:slicer xmlns:sle="http://schemas.microsoft.com/office/drawing/2010/slicer" name="SocioeconmicIndicator 1"/>
            </a:graphicData>
          </a:graphic>
        </xdr:graphicFrame>
      </mc:Choice>
      <mc:Fallback>
        <xdr:sp macro="" textlink="">
          <xdr:nvSpPr>
            <xdr:cNvPr id="0" name=""/>
            <xdr:cNvSpPr>
              <a:spLocks noTextEdit="1"/>
            </xdr:cNvSpPr>
          </xdr:nvSpPr>
          <xdr:spPr>
            <a:xfrm>
              <a:off x="4115028" y="6014765"/>
              <a:ext cx="1657578" cy="9501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88898</xdr:colOff>
      <xdr:row>30</xdr:row>
      <xdr:rowOff>86180</xdr:rowOff>
    </xdr:from>
    <xdr:to>
      <xdr:col>5</xdr:col>
      <xdr:colOff>543151</xdr:colOff>
      <xdr:row>35</xdr:row>
      <xdr:rowOff>85501</xdr:rowOff>
    </xdr:to>
    <mc:AlternateContent xmlns:mc="http://schemas.openxmlformats.org/markup-compatibility/2006">
      <mc:Choice xmlns:a14="http://schemas.microsoft.com/office/drawing/2010/main" Requires="a14">
        <xdr:graphicFrame macro="">
          <xdr:nvGraphicFramePr>
            <xdr:cNvPr id="20" name="VeteranIndicator 1">
              <a:extLst>
                <a:ext uri="{FF2B5EF4-FFF2-40B4-BE49-F238E27FC236}">
                  <a16:creationId xmlns:a16="http://schemas.microsoft.com/office/drawing/2014/main" id="{7745AF08-2C0C-43FF-98A7-3942C7D180B2}"/>
                </a:ext>
              </a:extLst>
            </xdr:cNvPr>
            <xdr:cNvGraphicFramePr/>
          </xdr:nvGraphicFramePr>
          <xdr:xfrm>
            <a:off x="0" y="0"/>
            <a:ext cx="0" cy="0"/>
          </xdr:xfrm>
          <a:graphic>
            <a:graphicData uri="http://schemas.microsoft.com/office/drawing/2010/slicer">
              <sle:slicer xmlns:sle="http://schemas.microsoft.com/office/drawing/2010/slicer" name="VeteranIndicator 1"/>
            </a:graphicData>
          </a:graphic>
        </xdr:graphicFrame>
      </mc:Choice>
      <mc:Fallback>
        <xdr:sp macro="" textlink="">
          <xdr:nvSpPr>
            <xdr:cNvPr id="0" name=""/>
            <xdr:cNvSpPr>
              <a:spLocks noTextEdit="1"/>
            </xdr:cNvSpPr>
          </xdr:nvSpPr>
          <xdr:spPr>
            <a:xfrm>
              <a:off x="2223812" y="6031094"/>
              <a:ext cx="1653089" cy="90255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793837</xdr:colOff>
      <xdr:row>30</xdr:row>
      <xdr:rowOff>86625</xdr:rowOff>
    </xdr:from>
    <xdr:to>
      <xdr:col>9</xdr:col>
      <xdr:colOff>702899</xdr:colOff>
      <xdr:row>35</xdr:row>
      <xdr:rowOff>72337</xdr:rowOff>
    </xdr:to>
    <mc:AlternateContent xmlns:mc="http://schemas.openxmlformats.org/markup-compatibility/2006">
      <mc:Choice xmlns:a14="http://schemas.microsoft.com/office/drawing/2010/main" Requires="a14">
        <xdr:graphicFrame macro="">
          <xdr:nvGraphicFramePr>
            <xdr:cNvPr id="21" name="WomenOwnedIndicator 1">
              <a:extLst>
                <a:ext uri="{FF2B5EF4-FFF2-40B4-BE49-F238E27FC236}">
                  <a16:creationId xmlns:a16="http://schemas.microsoft.com/office/drawing/2014/main" id="{0AB8DBB4-C28D-453B-BF47-B920A04F3C73}"/>
                </a:ext>
              </a:extLst>
            </xdr:cNvPr>
            <xdr:cNvGraphicFramePr/>
          </xdr:nvGraphicFramePr>
          <xdr:xfrm>
            <a:off x="0" y="0"/>
            <a:ext cx="0" cy="0"/>
          </xdr:xfrm>
          <a:graphic>
            <a:graphicData uri="http://schemas.microsoft.com/office/drawing/2010/slicer">
              <sle:slicer xmlns:sle="http://schemas.microsoft.com/office/drawing/2010/slicer" name="WomenOwnedIndicator 1"/>
            </a:graphicData>
          </a:graphic>
        </xdr:graphicFrame>
      </mc:Choice>
      <mc:Fallback>
        <xdr:sp macro="" textlink="">
          <xdr:nvSpPr>
            <xdr:cNvPr id="0" name=""/>
            <xdr:cNvSpPr>
              <a:spLocks noTextEdit="1"/>
            </xdr:cNvSpPr>
          </xdr:nvSpPr>
          <xdr:spPr>
            <a:xfrm>
              <a:off x="6032587" y="6031539"/>
              <a:ext cx="1666260" cy="88894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230189</xdr:colOff>
      <xdr:row>10</xdr:row>
      <xdr:rowOff>65769</xdr:rowOff>
    </xdr:from>
    <xdr:to>
      <xdr:col>13</xdr:col>
      <xdr:colOff>293687</xdr:colOff>
      <xdr:row>24</xdr:row>
      <xdr:rowOff>103188</xdr:rowOff>
    </xdr:to>
    <mc:AlternateContent xmlns:mc="http://schemas.openxmlformats.org/markup-compatibility/2006">
      <mc:Choice xmlns:cx4="http://schemas.microsoft.com/office/drawing/2016/5/10/chartex" Requires="cx4">
        <xdr:graphicFrame macro="">
          <xdr:nvGraphicFramePr>
            <xdr:cNvPr id="22" name="Chart 21">
              <a:extLst>
                <a:ext uri="{FF2B5EF4-FFF2-40B4-BE49-F238E27FC236}">
                  <a16:creationId xmlns:a16="http://schemas.microsoft.com/office/drawing/2014/main" id="{0F737E7A-2C75-4F56-8A4C-84D15243C83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5087939" y="2073957"/>
              <a:ext cx="6532561" cy="264091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445634</xdr:colOff>
      <xdr:row>9</xdr:row>
      <xdr:rowOff>180295</xdr:rowOff>
    </xdr:from>
    <xdr:to>
      <xdr:col>8</xdr:col>
      <xdr:colOff>428626</xdr:colOff>
      <xdr:row>26</xdr:row>
      <xdr:rowOff>89920</xdr:rowOff>
    </xdr:to>
    <mc:AlternateContent xmlns:mc="http://schemas.openxmlformats.org/markup-compatibility/2006">
      <mc:Choice xmlns:cx1="http://schemas.microsoft.com/office/drawing/2015/9/8/chartex" Requires="cx1">
        <xdr:graphicFrame macro="">
          <xdr:nvGraphicFramePr>
            <xdr:cNvPr id="10" name="Chart 9">
              <a:extLst>
                <a:ext uri="{FF2B5EF4-FFF2-40B4-BE49-F238E27FC236}">
                  <a16:creationId xmlns:a16="http://schemas.microsoft.com/office/drawing/2014/main" id="{7D6F9E5D-7E37-41FF-A157-1F7D11E52B8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45634" y="2005920"/>
              <a:ext cx="4840742" cy="306081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23813</xdr:colOff>
      <xdr:row>14</xdr:row>
      <xdr:rowOff>14287</xdr:rowOff>
    </xdr:from>
    <xdr:to>
      <xdr:col>1</xdr:col>
      <xdr:colOff>781051</xdr:colOff>
      <xdr:row>19</xdr:row>
      <xdr:rowOff>14287</xdr:rowOff>
    </xdr:to>
    <mc:AlternateContent xmlns:mc="http://schemas.openxmlformats.org/markup-compatibility/2006" xmlns:a14="http://schemas.microsoft.com/office/drawing/2010/main">
      <mc:Choice Requires="a14">
        <xdr:graphicFrame macro="">
          <xdr:nvGraphicFramePr>
            <xdr:cNvPr id="2" name="SocioeconmicIndicator">
              <a:extLst>
                <a:ext uri="{FF2B5EF4-FFF2-40B4-BE49-F238E27FC236}">
                  <a16:creationId xmlns:a16="http://schemas.microsoft.com/office/drawing/2014/main" id="{FE8B689E-8A88-4488-A3C8-4F01A64CED4D}"/>
                </a:ext>
              </a:extLst>
            </xdr:cNvPr>
            <xdr:cNvGraphicFramePr/>
          </xdr:nvGraphicFramePr>
          <xdr:xfrm>
            <a:off x="0" y="0"/>
            <a:ext cx="0" cy="0"/>
          </xdr:xfrm>
          <a:graphic>
            <a:graphicData uri="http://schemas.microsoft.com/office/drawing/2010/slicer">
              <sle:slicer xmlns:sle="http://schemas.microsoft.com/office/drawing/2010/slicer" name="SocioeconmicIndicator"/>
            </a:graphicData>
          </a:graphic>
        </xdr:graphicFrame>
      </mc:Choice>
      <mc:Fallback xmlns="">
        <xdr:sp macro="" textlink="">
          <xdr:nvSpPr>
            <xdr:cNvPr id="0" name=""/>
            <xdr:cNvSpPr>
              <a:spLocks noTextEdit="1"/>
            </xdr:cNvSpPr>
          </xdr:nvSpPr>
          <xdr:spPr>
            <a:xfrm>
              <a:off x="23813" y="2547937"/>
              <a:ext cx="1662113" cy="904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33337</xdr:colOff>
      <xdr:row>14</xdr:row>
      <xdr:rowOff>14289</xdr:rowOff>
    </xdr:from>
    <xdr:to>
      <xdr:col>2</xdr:col>
      <xdr:colOff>385763</xdr:colOff>
      <xdr:row>18</xdr:row>
      <xdr:rowOff>176213</xdr:rowOff>
    </xdr:to>
    <mc:AlternateContent xmlns:mc="http://schemas.openxmlformats.org/markup-compatibility/2006" xmlns:a14="http://schemas.microsoft.com/office/drawing/2010/main">
      <mc:Choice Requires="a14">
        <xdr:graphicFrame macro="">
          <xdr:nvGraphicFramePr>
            <xdr:cNvPr id="3" name="VeteranIndicator">
              <a:extLst>
                <a:ext uri="{FF2B5EF4-FFF2-40B4-BE49-F238E27FC236}">
                  <a16:creationId xmlns:a16="http://schemas.microsoft.com/office/drawing/2014/main" id="{ECCDE0F8-0501-4A46-8A2C-81896341E8A7}"/>
                </a:ext>
              </a:extLst>
            </xdr:cNvPr>
            <xdr:cNvGraphicFramePr/>
          </xdr:nvGraphicFramePr>
          <xdr:xfrm>
            <a:off x="0" y="0"/>
            <a:ext cx="0" cy="0"/>
          </xdr:xfrm>
          <a:graphic>
            <a:graphicData uri="http://schemas.microsoft.com/office/drawing/2010/slicer">
              <sle:slicer xmlns:sle="http://schemas.microsoft.com/office/drawing/2010/slicer" name="VeteranIndicator"/>
            </a:graphicData>
          </a:graphic>
        </xdr:graphicFrame>
      </mc:Choice>
      <mc:Fallback xmlns="">
        <xdr:sp macro="" textlink="">
          <xdr:nvSpPr>
            <xdr:cNvPr id="0" name=""/>
            <xdr:cNvSpPr>
              <a:spLocks noTextEdit="1"/>
            </xdr:cNvSpPr>
          </xdr:nvSpPr>
          <xdr:spPr>
            <a:xfrm>
              <a:off x="938212" y="2547939"/>
              <a:ext cx="1657351" cy="8858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38099</xdr:colOff>
      <xdr:row>14</xdr:row>
      <xdr:rowOff>14288</xdr:rowOff>
    </xdr:from>
    <xdr:to>
      <xdr:col>3</xdr:col>
      <xdr:colOff>352424</xdr:colOff>
      <xdr:row>19</xdr:row>
      <xdr:rowOff>1</xdr:rowOff>
    </xdr:to>
    <mc:AlternateContent xmlns:mc="http://schemas.openxmlformats.org/markup-compatibility/2006" xmlns:a14="http://schemas.microsoft.com/office/drawing/2010/main">
      <mc:Choice Requires="a14">
        <xdr:graphicFrame macro="">
          <xdr:nvGraphicFramePr>
            <xdr:cNvPr id="4" name="WomenOwnedIndicator">
              <a:extLst>
                <a:ext uri="{FF2B5EF4-FFF2-40B4-BE49-F238E27FC236}">
                  <a16:creationId xmlns:a16="http://schemas.microsoft.com/office/drawing/2014/main" id="{D6D772FB-3772-471C-9E64-665F01C12798}"/>
                </a:ext>
              </a:extLst>
            </xdr:cNvPr>
            <xdr:cNvGraphicFramePr/>
          </xdr:nvGraphicFramePr>
          <xdr:xfrm>
            <a:off x="0" y="0"/>
            <a:ext cx="0" cy="0"/>
          </xdr:xfrm>
          <a:graphic>
            <a:graphicData uri="http://schemas.microsoft.com/office/drawing/2010/slicer">
              <sle:slicer xmlns:sle="http://schemas.microsoft.com/office/drawing/2010/slicer" name="WomenOwnedIndicator"/>
            </a:graphicData>
          </a:graphic>
        </xdr:graphicFrame>
      </mc:Choice>
      <mc:Fallback xmlns="">
        <xdr:sp macro="" textlink="">
          <xdr:nvSpPr>
            <xdr:cNvPr id="0" name=""/>
            <xdr:cNvSpPr>
              <a:spLocks noTextEdit="1"/>
            </xdr:cNvSpPr>
          </xdr:nvSpPr>
          <xdr:spPr>
            <a:xfrm>
              <a:off x="2247899" y="2547938"/>
              <a:ext cx="1662113" cy="8905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35</xdr:col>
      <xdr:colOff>504824</xdr:colOff>
      <xdr:row>9</xdr:row>
      <xdr:rowOff>17500</xdr:rowOff>
    </xdr:from>
    <xdr:to>
      <xdr:col>49</xdr:col>
      <xdr:colOff>361949</xdr:colOff>
      <xdr:row>36</xdr:row>
      <xdr:rowOff>123825</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DCDB3CA0-2569-4B12-9602-3C8712E0B6E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991587" y="1646275"/>
              <a:ext cx="8924925" cy="49926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29</xdr:col>
      <xdr:colOff>247649</xdr:colOff>
      <xdr:row>18</xdr:row>
      <xdr:rowOff>83343</xdr:rowOff>
    </xdr:from>
    <xdr:to>
      <xdr:col>34</xdr:col>
      <xdr:colOff>623887</xdr:colOff>
      <xdr:row>35</xdr:row>
      <xdr:rowOff>38099</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BDB21BAD-1D24-4847-8B3C-80BAD296CE0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41381362" y="3340893"/>
              <a:ext cx="5081588" cy="303133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izzy" refreshedDate="44457.989806597223" createdVersion="7" refreshedVersion="7" minRefreshableVersion="3" recordCount="2568" xr:uid="{1ECE80DF-A45A-49C7-8E9F-C147847929B3}">
  <cacheSource type="worksheet">
    <worksheetSource name="Table1"/>
  </cacheSource>
  <cacheFields count="31">
    <cacheField name="LoanNumber" numFmtId="0">
      <sharedItems containsSemiMixedTypes="0" containsString="0" containsNumber="1" containsInteger="1" minValue="1037109110" maxValue="9997289002" count="2568">
        <n v="1037109110"/>
        <n v="1037959107"/>
        <n v="1038489110"/>
        <n v="1038939103"/>
        <n v="1039809101"/>
        <n v="1039969103"/>
        <n v="1040529108"/>
        <n v="1042209110"/>
        <n v="1042269106"/>
        <n v="1042659105"/>
        <n v="1042799101"/>
        <n v="1042819105"/>
        <n v="1043459106"/>
        <n v="1043609103"/>
        <n v="1043739107"/>
        <n v="1043799103"/>
        <n v="1044339107"/>
        <n v="1044479103"/>
        <n v="1045449107"/>
        <n v="1047559109"/>
        <n v="1047739104"/>
        <n v="1048069106"/>
        <n v="1048419104"/>
        <n v="1049619107"/>
        <n v="1068729002"/>
        <n v="1069919002"/>
        <n v="1070619003"/>
        <n v="1071249001"/>
        <n v="1071369002"/>
        <n v="1072379007"/>
        <n v="1073559004"/>
        <n v="1074199005"/>
        <n v="1075769001"/>
        <n v="1075829006"/>
        <n v="1075989008"/>
        <n v="1076849003"/>
        <n v="1077069007"/>
        <n v="1077149007"/>
        <n v="1077569004"/>
        <n v="1077709009"/>
        <n v="1077839002"/>
        <n v="1077919002"/>
        <n v="1078159001"/>
        <n v="1079559005"/>
        <n v="1079969010"/>
        <n v="1080009001"/>
        <n v="1080399002"/>
        <n v="1080759003"/>
        <n v="1081739010"/>
        <n v="1082009005"/>
        <n v="1087939001"/>
        <n v="1088079005"/>
        <n v="1088179000"/>
        <n v="1089139001"/>
        <n v="1090109000"/>
        <n v="1090229001"/>
        <n v="1090419010"/>
        <n v="1091109002"/>
        <n v="1091309003"/>
        <n v="1091459002"/>
        <n v="1091509004"/>
        <n v="1091819003"/>
        <n v="1092189006"/>
        <n v="1092409000"/>
        <n v="1094149009"/>
        <n v="1094379008"/>
        <n v="1094589001"/>
        <n v="1094839004"/>
        <n v="1095059008"/>
        <n v="1095359004"/>
        <n v="1095659000"/>
        <n v="1096369009"/>
        <n v="1096429003"/>
        <n v="1096469004"/>
        <n v="1098289002"/>
        <n v="1098529002"/>
        <n v="1098599001"/>
        <n v="1098869010"/>
        <n v="1099729005"/>
        <n v="1100499006"/>
        <n v="1100799002"/>
        <n v="1101089003"/>
        <n v="1101319000"/>
        <n v="1102529006"/>
        <n v="1102669002"/>
        <n v="1102699000"/>
        <n v="1102729007"/>
        <n v="1102749002"/>
        <n v="1103049006"/>
        <n v="1103129006"/>
        <n v="1104119005"/>
        <n v="1104269004"/>
        <n v="1104459002"/>
        <n v="1104739003"/>
        <n v="1104959010"/>
        <n v="1106049001"/>
        <n v="1106139004"/>
        <n v="1106289003"/>
        <n v="1106519000"/>
        <n v="1107149009"/>
        <n v="1107379008"/>
        <n v="1107479003"/>
        <n v="1108639005"/>
        <n v="1109159005"/>
        <n v="1109469004"/>
        <n v="1110099008"/>
        <n v="1110149010"/>
        <n v="1110829002"/>
        <n v="1110989004"/>
        <n v="1111409007"/>
        <n v="1123449103"/>
        <n v="1123609103"/>
        <n v="1123829110"/>
        <n v="1123979109"/>
        <n v="1124209103"/>
        <n v="1124439102"/>
        <n v="1124769107"/>
        <n v="1124909101"/>
        <n v="1124979100"/>
        <n v="1125369107"/>
        <n v="1125679106"/>
        <n v="1125719105"/>
        <n v="1125739100"/>
        <n v="1125939101"/>
        <n v="1126189103"/>
        <n v="1127099102"/>
        <n v="1128349107"/>
        <n v="1128819106"/>
        <n v="1128899108"/>
        <n v="1129399102"/>
        <n v="1130629107"/>
        <n v="1130659105"/>
        <n v="1130729102"/>
        <n v="1130759100"/>
        <n v="1131289103"/>
        <n v="1131629109"/>
        <n v="1132019105"/>
        <n v="1132049103"/>
        <n v="1132089104"/>
        <n v="1132099107"/>
        <n v="1132739109"/>
        <n v="1132989103"/>
        <n v="1133899102"/>
        <n v="1134649110"/>
        <n v="1135269105"/>
        <n v="1149209110"/>
        <n v="1149289101"/>
        <n v="1172369110"/>
        <n v="1175469100"/>
        <n v="1175779110"/>
        <n v="2214909001"/>
        <n v="2215079003"/>
        <n v="2216999010"/>
        <n v="2217629006"/>
        <n v="2217809001"/>
        <n v="2217979006"/>
        <n v="2218079009"/>
        <n v="2218239009"/>
        <n v="2218469008"/>
        <n v="2218529002"/>
        <n v="2218539005"/>
        <n v="2218839001"/>
        <n v="2218919001"/>
        <n v="2218929004"/>
        <n v="2219209002"/>
        <n v="2219689006"/>
        <n v="2220179003"/>
        <n v="2220389007"/>
        <n v="2220429006"/>
        <n v="2220869009"/>
        <n v="2221239010"/>
        <n v="2222339007"/>
        <n v="2224369009"/>
        <n v="2224449009"/>
        <n v="2224719007"/>
        <n v="2225219001"/>
        <n v="2226419004"/>
        <n v="2226429007"/>
        <n v="2226749009"/>
        <n v="2227429009"/>
        <n v="2227789001"/>
        <n v="2227979010"/>
        <n v="2228159002"/>
        <n v="2228279003"/>
        <n v="2229139009"/>
        <n v="2230009002"/>
        <n v="2230089004"/>
        <n v="2231549002"/>
        <n v="2231639005"/>
        <n v="2231739000"/>
        <n v="2232009006"/>
        <n v="2232329008"/>
        <n v="2232889001"/>
        <n v="2233289000"/>
        <n v="2233299003"/>
        <n v="2234769004"/>
        <n v="2235149008"/>
        <n v="2235589000"/>
        <n v="2236359003"/>
        <n v="2237119003"/>
        <n v="2237309001"/>
        <n v="2237399006"/>
        <n v="2237879008"/>
        <n v="2238259001"/>
        <n v="2238299002"/>
        <n v="2239499005"/>
        <n v="2239619004"/>
        <n v="2239779006"/>
        <n v="2240769000"/>
        <n v="2241379003"/>
        <n v="2241439008"/>
        <n v="2241699005"/>
        <n v="2241709006"/>
        <n v="2319869009"/>
        <n v="2320009006"/>
        <n v="2320049007"/>
        <n v="2320329008"/>
        <n v="2320479007"/>
        <n v="2320799009"/>
        <n v="2320819002"/>
        <n v="2321179002"/>
        <n v="2321769002"/>
        <n v="2321779005"/>
        <n v="2322929004"/>
        <n v="2323449004"/>
        <n v="2323759003"/>
        <n v="2323799004"/>
        <n v="2324109009"/>
        <n v="2324619009"/>
        <n v="2324649007"/>
        <n v="2324739010"/>
        <n v="2325369008"/>
        <n v="2325919007"/>
        <n v="2326489000"/>
        <n v="2326789007"/>
        <n v="2326869007"/>
        <n v="2328709009"/>
        <n v="2329359002"/>
        <n v="2329959005"/>
        <n v="2330339004"/>
        <n v="2330369002"/>
        <n v="2330419004"/>
        <n v="2330739006"/>
        <n v="2330819006"/>
        <n v="2331359001"/>
        <n v="2331529004"/>
        <n v="2331929006"/>
        <n v="2332099008"/>
        <n v="2332439003"/>
        <n v="2332629001"/>
        <n v="2333019008"/>
        <n v="2334229003"/>
        <n v="2334499003"/>
        <n v="2335149005"/>
        <n v="2336879003"/>
        <n v="2337269010"/>
        <n v="2337509010"/>
        <n v="2338329006"/>
        <n v="2338879007"/>
        <n v="2339449009"/>
        <n v="2340989004"/>
        <n v="2341149001"/>
        <n v="2341329007"/>
        <n v="2341689010"/>
        <n v="2341779002"/>
        <n v="2342359007"/>
        <n v="2343319008"/>
        <n v="2343479010"/>
        <n v="2345189010"/>
        <n v="2346759006"/>
        <n v="2346879007"/>
        <n v="2347849000"/>
        <n v="2348049009"/>
        <n v="2348359008"/>
        <n v="2348459003"/>
        <n v="2348769002"/>
        <n v="2348829007"/>
        <n v="2349489003"/>
        <n v="2349809003"/>
        <n v="2349859007"/>
        <n v="2350469005"/>
        <n v="2351149005"/>
        <n v="2351809002"/>
        <n v="2351929003"/>
        <n v="2353049003"/>
        <n v="2353269010"/>
        <n v="2354309000"/>
        <n v="2355249008"/>
        <n v="2355999010"/>
        <n v="2356859005"/>
        <n v="2357009010"/>
        <n v="2357209000"/>
        <n v="2357459005"/>
        <n v="2357559000"/>
        <n v="2357959002"/>
        <n v="2358129002"/>
        <n v="2358759003"/>
        <n v="2358799004"/>
        <n v="2359199003"/>
        <n v="2359539009"/>
        <n v="2360729004"/>
        <n v="2360959003"/>
        <n v="2361019005"/>
        <n v="2361069009"/>
        <n v="2361609005"/>
        <n v="2362189001"/>
        <n v="2362729008"/>
        <n v="2363269003"/>
        <n v="2363749005"/>
        <n v="2364699005"/>
        <n v="2364709006"/>
        <n v="2365279010"/>
        <n v="2365429007"/>
        <n v="2365589009"/>
        <n v="2365929004"/>
        <n v="2366279001"/>
        <n v="2366609004"/>
        <n v="2366659008"/>
        <n v="2366949001"/>
        <n v="2367069010"/>
        <n v="2367319002"/>
        <n v="2367409005"/>
        <n v="2368609008"/>
        <n v="2368919007"/>
        <n v="2369389005"/>
        <n v="2370359004"/>
        <n v="2371229002"/>
        <n v="2371309002"/>
        <n v="2371399007"/>
        <n v="2371779003"/>
        <n v="2372189005"/>
        <n v="2372619003"/>
        <n v="2372749007"/>
        <n v="2373379005"/>
        <n v="2373819006"/>
        <n v="2374019004"/>
        <n v="2374069008"/>
        <n v="2374089003"/>
        <n v="2374609004"/>
        <n v="2374619007"/>
        <n v="2374849006"/>
        <n v="2374969007"/>
        <n v="2375029009"/>
        <n v="2375669002"/>
        <n v="2469449007"/>
        <n v="2470819008"/>
        <n v="2472059009"/>
        <n v="2472149001"/>
        <n v="2472299000"/>
        <n v="2472659001"/>
        <n v="2473189004"/>
        <n v="2473399008"/>
        <n v="2473499003"/>
        <n v="2473599009"/>
        <n v="2473619002"/>
        <n v="2474249000"/>
        <n v="2475659007"/>
        <n v="2475939008"/>
        <n v="2476149009"/>
        <n v="2476469000"/>
        <n v="2477199004"/>
        <n v="2477289007"/>
        <n v="2478149002"/>
        <n v="2478159005"/>
        <n v="2478329008"/>
        <n v="2478769000"/>
        <n v="2478899004"/>
        <n v="2479239007"/>
        <n v="2479469006"/>
        <n v="2480549003"/>
        <n v="2480709003"/>
        <n v="2481119005"/>
        <n v="2481319006"/>
        <n v="2481469005"/>
        <n v="2481829006"/>
        <n v="2482539004"/>
        <n v="2482849003"/>
        <n v="2483589010"/>
        <n v="2483709009"/>
        <n v="2483739007"/>
        <n v="2484259007"/>
        <n v="2486099000"/>
        <n v="2486409008"/>
        <n v="2486819002"/>
        <n v="2486939003"/>
        <n v="2487049009"/>
        <n v="2487149004"/>
        <n v="2487189005"/>
        <n v="2487219001"/>
        <n v="2487479009"/>
        <n v="2489619007"/>
        <n v="2491039009"/>
        <n v="2492989003"/>
        <n v="2493139008"/>
        <n v="2493369007"/>
        <n v="2493439004"/>
        <n v="2493509001"/>
        <n v="2493759006"/>
        <n v="2495169010"/>
        <n v="2495349005"/>
        <n v="2496639000"/>
        <n v="2497319000"/>
        <n v="2497479002"/>
        <n v="2497559002"/>
        <n v="2498039001"/>
        <n v="2498769008"/>
        <n v="2498899001"/>
        <n v="2499029000"/>
        <n v="2499299000"/>
        <n v="2499349002"/>
        <n v="2500059007"/>
        <n v="2501109000"/>
        <n v="2501659001"/>
        <n v="2501919007"/>
        <n v="2503189006"/>
        <n v="2503589008"/>
        <n v="2504449003"/>
        <n v="2504479001"/>
        <n v="2504639001"/>
        <n v="2505089004"/>
        <n v="2505309009"/>
        <n v="2505479003"/>
        <n v="2505559003"/>
        <n v="2505989003"/>
        <n v="2506079003"/>
        <n v="2506329006"/>
        <n v="2506399005"/>
        <n v="2506789004"/>
        <n v="2506859001"/>
        <n v="2507159005"/>
        <n v="2648569003"/>
        <n v="2648829009"/>
        <n v="2648839001"/>
        <n v="2649329003"/>
        <n v="2649609004"/>
        <n v="2650129010"/>
        <n v="2691639006"/>
        <n v="2694719001"/>
        <n v="2695529005"/>
        <n v="2695619008"/>
        <n v="2695869002"/>
        <n v="2696229000"/>
        <n v="2696669003"/>
        <n v="2696729008"/>
        <n v="2697169008"/>
        <n v="2697419000"/>
        <n v="2697749005"/>
        <n v="2698499004"/>
        <n v="2699049000"/>
        <n v="2699729003"/>
        <n v="2700889003"/>
        <n v="2701029005"/>
        <n v="2701169001"/>
        <n v="2701259004"/>
        <n v="2702479002"/>
        <n v="2702629010"/>
        <n v="2702659008"/>
        <n v="2703099008"/>
        <n v="2703409005"/>
        <n v="2703959006"/>
        <n v="2704039003"/>
        <n v="2704279005"/>
        <n v="2704679007"/>
        <n v="2705069003"/>
        <n v="2705209008"/>
        <n v="2705229003"/>
        <n v="2706979007"/>
        <n v="2707009000"/>
        <n v="2707169002"/>
        <n v="2708439002"/>
        <n v="2708809006"/>
        <n v="2709309000"/>
        <n v="2709339009"/>
        <n v="2710139005"/>
        <n v="2710429009"/>
        <n v="2710819008"/>
        <n v="2711619009"/>
        <n v="2712219009"/>
        <n v="2712499001"/>
        <n v="2712789005"/>
        <n v="2713129008"/>
        <n v="2713579003"/>
        <n v="2714369001"/>
        <n v="2714649002"/>
        <n v="2714789009"/>
        <n v="2715419005"/>
        <n v="2717309000"/>
        <n v="2717459010"/>
        <n v="2717549002"/>
        <n v="2717839006"/>
        <n v="2718759008"/>
        <n v="2718999010"/>
        <n v="2719319007"/>
        <n v="2719389006"/>
        <n v="2719439008"/>
        <n v="2721389005"/>
        <n v="2721409009"/>
        <n v="2721719008"/>
        <n v="2721839009"/>
        <n v="2722979007"/>
        <n v="2723369003"/>
        <n v="2723419005"/>
        <n v="2723489004"/>
        <n v="2723789000"/>
        <n v="2724019005"/>
        <n v="2724179007"/>
        <n v="2724299008"/>
        <n v="2724519002"/>
        <n v="2724669001"/>
        <n v="2725049005"/>
        <n v="2725829003"/>
        <n v="2726959009"/>
        <n v="2727499004"/>
        <n v="2727699005"/>
        <n v="2729569005"/>
        <n v="2730149005"/>
        <n v="2731209001"/>
        <n v="2731429008"/>
        <n v="2732479003"/>
        <n v="2733099009"/>
        <n v="2733769009"/>
        <n v="2734259000"/>
        <n v="2734369009"/>
        <n v="2734629004"/>
        <n v="2735299003"/>
        <n v="2735989009"/>
        <n v="2736529002"/>
        <n v="2736979008"/>
        <n v="2737609004"/>
        <n v="2737959004"/>
        <n v="2737969007"/>
        <n v="2738099008"/>
        <n v="2738799006"/>
        <n v="2739509002"/>
        <n v="2739649009"/>
        <n v="2739689010"/>
        <n v="2740099007"/>
        <n v="2740569006"/>
        <n v="2740809006"/>
        <n v="2741709002"/>
        <n v="2742249008"/>
        <n v="2742289009"/>
        <n v="2743419002"/>
        <n v="2743569001"/>
        <n v="2743619003"/>
        <n v="2744539005"/>
        <n v="2744549008"/>
        <n v="2744709008"/>
        <n v="2744849004"/>
        <n v="2744979008"/>
        <n v="2745009001"/>
        <n v="2745249003"/>
        <n v="2746429000"/>
        <n v="2746799006"/>
        <n v="2747959008"/>
        <n v="2747969000"/>
        <n v="2748819003"/>
        <n v="2749069005"/>
        <n v="2749539004"/>
        <n v="2749809002"/>
        <n v="2749909008"/>
        <n v="2751309004"/>
        <n v="2751359008"/>
        <n v="2751399009"/>
        <n v="2751909007"/>
        <n v="2753219005"/>
        <n v="2753569005"/>
        <n v="2754089005"/>
        <n v="2754759005"/>
        <n v="2754889009"/>
        <n v="2755699002"/>
        <n v="2755959008"/>
        <n v="2756609010"/>
        <n v="2757339003"/>
        <n v="2757699006"/>
        <n v="2758649004"/>
        <n v="2759159001"/>
        <n v="2759179007"/>
        <n v="2759539008"/>
        <n v="2760079009"/>
        <n v="2760479000"/>
        <n v="2760929004"/>
        <n v="2761039010"/>
        <n v="2761429009"/>
        <n v="2761489005"/>
        <n v="2762079002"/>
        <n v="2762439003"/>
        <n v="2763179010"/>
        <n v="2763619000"/>
        <n v="2764439007"/>
        <n v="2764899005"/>
        <n v="2764909006"/>
        <n v="2764919009"/>
        <n v="2765809002"/>
        <n v="2766349008"/>
        <n v="2767339007"/>
        <n v="2767569006"/>
        <n v="2767659009"/>
        <n v="2768279004"/>
        <n v="2768839006"/>
        <n v="2769159005"/>
        <n v="2770889009"/>
        <n v="2770929008"/>
        <n v="2771459000"/>
        <n v="2771969000"/>
        <n v="2772079006"/>
        <n v="2773439009"/>
        <n v="2774599002"/>
        <n v="2774839002"/>
        <n v="2775079001"/>
        <n v="2775219006"/>
        <n v="2775519002"/>
        <n v="2775589001"/>
        <n v="2776679006"/>
        <n v="2776899002"/>
        <n v="2776949004"/>
        <n v="2778229004"/>
        <n v="2778989009"/>
        <n v="2779079009"/>
        <n v="2779199010"/>
        <n v="2780229003"/>
        <n v="2781459004"/>
        <n v="2781549007"/>
        <n v="2781579005"/>
        <n v="2781839000"/>
        <n v="2784359004"/>
        <n v="2784479005"/>
        <n v="2784939001"/>
        <n v="2785089008"/>
        <n v="2785349003"/>
        <n v="2785499002"/>
        <n v="3685429000"/>
        <n v="3685849008"/>
        <n v="3685919005"/>
        <n v="3685989004"/>
        <n v="3686429002"/>
        <n v="3686549003"/>
        <n v="3686899003"/>
        <n v="3687409009"/>
        <n v="3688069005"/>
        <n v="3688169000"/>
        <n v="3688449001"/>
        <n v="3688709007"/>
        <n v="3689509008"/>
        <n v="3690659004"/>
        <n v="3690879000"/>
        <n v="3691799002"/>
        <n v="3691949010"/>
        <n v="3694169007"/>
        <n v="3694799008"/>
        <n v="3695099001"/>
        <n v="3695139000"/>
        <n v="3695429004"/>
        <n v="3696349006"/>
        <n v="3696679000"/>
        <n v="3698279002"/>
        <n v="3698779010"/>
        <n v="3699369007"/>
        <n v="3699389002"/>
        <n v="3699499000"/>
        <n v="3699729008"/>
        <n v="3700569006"/>
        <n v="3700799005"/>
        <n v="3700919004"/>
        <n v="3701449007"/>
        <n v="3701839006"/>
        <n v="3701969010"/>
        <n v="3702079005"/>
        <n v="3702139010"/>
        <n v="3702579002"/>
        <n v="3702979004"/>
        <n v="3703079007"/>
        <n v="3703629006"/>
        <n v="3704149006"/>
        <n v="3704219003"/>
        <n v="3704309006"/>
        <n v="3704559000"/>
        <n v="3705379007"/>
        <n v="3705669000"/>
        <n v="3706579010"/>
        <n v="3706679005"/>
        <n v="3707799008"/>
        <n v="3707979003"/>
        <n v="3708379002"/>
        <n v="3708389005"/>
        <n v="3708839009"/>
        <n v="3709039007"/>
        <n v="3709249000"/>
        <n v="3709449001"/>
        <n v="3709479010"/>
        <n v="3709849003"/>
        <n v="3709959001"/>
        <n v="3710239005"/>
        <n v="3710429003"/>
        <n v="3710459001"/>
        <n v="3710509003"/>
        <n v="3710809010"/>
        <n v="3712049000"/>
        <n v="3712619005"/>
        <n v="3712829009"/>
        <n v="3712969005"/>
        <n v="3714019006"/>
        <n v="3714029009"/>
        <n v="3714609006"/>
        <n v="3715069001"/>
        <n v="3715629003"/>
        <n v="3715639006"/>
        <n v="3715899003"/>
        <n v="3715989006"/>
        <n v="3716909006"/>
        <n v="3717759000"/>
        <n v="3718069007"/>
        <n v="3718279000"/>
        <n v="3718499007"/>
        <n v="3719299008"/>
        <n v="3719539008"/>
        <n v="3719709000"/>
        <n v="3720849004"/>
        <n v="3721059005"/>
        <n v="3721609004"/>
        <n v="3721849006"/>
        <n v="4873939002"/>
        <n v="4874889002"/>
        <n v="4875759000"/>
        <n v="4875939006"/>
        <n v="4876379006"/>
        <n v="4876469009"/>
        <n v="4876489004"/>
        <n v="4876539006"/>
        <n v="4876909010"/>
        <n v="4877559003"/>
        <n v="4878509001"/>
        <n v="4878829003"/>
        <n v="4879219010"/>
        <n v="4879849000"/>
        <n v="4879889001"/>
        <n v="4880319002"/>
        <n v="4881669004"/>
        <n v="4881919007"/>
        <n v="4882109002"/>
        <n v="4882159006"/>
        <n v="4883299004"/>
        <n v="4883339003"/>
        <n v="4883899007"/>
        <n v="4884019003"/>
        <n v="4884799003"/>
        <n v="4884959003"/>
        <n v="4885079001"/>
        <n v="4885259007"/>
        <n v="4886229000"/>
        <n v="4886379010"/>
        <n v="4886419009"/>
        <n v="4886639005"/>
        <n v="4886779001"/>
        <n v="4887259000"/>
        <n v="4887939003"/>
        <n v="4888429005"/>
        <n v="4889829009"/>
        <n v="4890239006"/>
        <n v="4890279007"/>
        <n v="4890369010"/>
        <n v="4890749006"/>
        <n v="4890839009"/>
        <n v="4890929001"/>
        <n v="4891029004"/>
        <n v="4891999002"/>
        <n v="4892709009"/>
        <n v="4892759002"/>
        <n v="4892979009"/>
        <n v="4893349010"/>
        <n v="4893599004"/>
        <n v="4893659009"/>
        <n v="4894049005"/>
        <n v="4894329006"/>
        <n v="4894439004"/>
        <n v="4894539010"/>
        <n v="4894929009"/>
        <n v="4897009010"/>
        <n v="4897269007"/>
        <n v="4897369002"/>
        <n v="4897809003"/>
        <n v="4898139005"/>
        <n v="4898339006"/>
        <n v="4898689006"/>
        <n v="4898749000"/>
        <n v="4899609006"/>
        <n v="4899949003"/>
        <n v="4900349009"/>
        <n v="4901069010"/>
        <n v="4901169005"/>
        <n v="4901469001"/>
        <n v="4902929010"/>
        <n v="4903039005"/>
        <n v="4903099001"/>
        <n v="4903109002"/>
        <n v="4903229003"/>
        <n v="4903259001"/>
        <n v="4904239008"/>
        <n v="4904979007"/>
        <n v="4905429008"/>
        <n v="4906129003"/>
        <n v="4906149009"/>
        <n v="4906289005"/>
        <n v="4906549000"/>
        <n v="4906639003"/>
        <n v="4906659009"/>
        <n v="4907269001"/>
        <n v="4908009006"/>
        <n v="4908109001"/>
        <n v="4908469004"/>
        <n v="4908999010"/>
        <n v="4910479006"/>
        <n v="4910869005"/>
        <n v="4911449010"/>
        <n v="4911479008"/>
        <n v="4911499003"/>
        <n v="4912569002"/>
        <n v="4912659005"/>
        <n v="4912699006"/>
        <n v="4913859008"/>
        <n v="4915649008"/>
        <n v="4915659000"/>
        <n v="4915869004"/>
        <n v="4915949004"/>
        <n v="4916179000"/>
        <n v="5212569006"/>
        <n v="5212669001"/>
        <n v="5212919004"/>
        <n v="5213509001"/>
        <n v="5213539010"/>
        <n v="5213709002"/>
        <n v="5213899002"/>
        <n v="5214049007"/>
        <n v="5214779003"/>
        <n v="5215079007"/>
        <n v="5215159007"/>
        <n v="5215839010"/>
        <n v="5216059003"/>
        <n v="5216199010"/>
        <n v="5216669009"/>
        <n v="5216849004"/>
        <n v="5217549010"/>
        <n v="5217919003"/>
        <n v="5218399004"/>
        <n v="5219579001"/>
        <n v="5219849010"/>
        <n v="5219859002"/>
        <n v="5219909004"/>
        <n v="5220049003"/>
        <n v="5220619008"/>
        <n v="5221329006"/>
        <n v="5221429001"/>
        <n v="5221699001"/>
        <n v="5221849009"/>
        <n v="5222529009"/>
        <n v="5222709004"/>
        <n v="5223259002"/>
        <n v="5223509005"/>
        <n v="5223879000"/>
        <n v="5224649003"/>
        <n v="5224929004"/>
        <n v="5225539007"/>
        <n v="5225589000"/>
        <n v="5225629010"/>
        <n v="5225699009"/>
        <n v="5225809005"/>
        <n v="5225869001"/>
        <n v="5227429002"/>
        <n v="5229119007"/>
        <n v="5229269006"/>
        <n v="5229419003"/>
        <n v="5229579005"/>
        <n v="5229589008"/>
        <n v="5230229002"/>
        <n v="5230289009"/>
        <n v="5230469004"/>
        <n v="5230609009"/>
        <n v="5230909005"/>
        <n v="5230929000"/>
        <n v="5231049009"/>
        <n v="5231179002"/>
        <n v="5232819006"/>
        <n v="5233229008"/>
        <n v="5233829000"/>
        <n v="5234489007"/>
        <n v="5234619009"/>
        <n v="5235179010"/>
        <n v="5235539000"/>
        <n v="5235869005"/>
        <n v="5235969000"/>
        <n v="5236339001"/>
        <n v="5237479010"/>
        <n v="5237649002"/>
        <n v="5237769003"/>
        <n v="5238119009"/>
        <n v="5239409004"/>
        <n v="5241719002"/>
        <n v="5241749000"/>
        <n v="5242139007"/>
        <n v="5242349000"/>
        <n v="5242939000"/>
        <n v="5243039003"/>
        <n v="5243099010"/>
        <n v="5243739001"/>
        <n v="5244349004"/>
        <n v="5244449010"/>
        <n v="5244819003"/>
        <n v="5245159008"/>
        <n v="5245579005"/>
        <n v="5246429008"/>
        <n v="5246689005"/>
        <n v="5246859008"/>
        <n v="5247019005"/>
        <n v="5247709000"/>
        <n v="5247919004"/>
        <n v="5247979000"/>
        <n v="5248329006"/>
        <n v="5249199006"/>
        <n v="5249239005"/>
        <n v="5249429003"/>
        <n v="5249479007"/>
        <n v="5249599008"/>
        <n v="5250689008"/>
        <n v="5250789003"/>
        <n v="5250959006"/>
        <n v="5251089007"/>
        <n v="5251299000"/>
        <n v="5253089000"/>
        <n v="5253109004"/>
        <n v="5253469007"/>
        <n v="5253489002"/>
        <n v="5253779006"/>
        <n v="6591919008"/>
        <n v="6592249010"/>
        <n v="6592709006"/>
        <n v="6593639000"/>
        <n v="6594069008"/>
        <n v="6594449004"/>
        <n v="6594909000"/>
        <n v="6595089005"/>
        <n v="6596359005"/>
        <n v="6596729009"/>
        <n v="6596769010"/>
        <n v="6597389005"/>
        <n v="6597799010"/>
        <n v="6598389007"/>
        <n v="6598769003"/>
        <n v="6599439000"/>
        <n v="6599809004"/>
        <n v="6599869000"/>
        <n v="6600299004"/>
        <n v="6600559010"/>
        <n v="6600679000"/>
        <n v="6601279000"/>
        <n v="6601359000"/>
        <n v="6601629009"/>
        <n v="6601899009"/>
        <n v="6601969006"/>
        <n v="6603009004"/>
        <n v="6603319003"/>
        <n v="6603629002"/>
        <n v="6603719005"/>
        <n v="6603819000"/>
        <n v="6604449009"/>
        <n v="6605709006"/>
        <n v="6606109005"/>
        <n v="6607219005"/>
        <n v="6607379007"/>
        <n v="6607989002"/>
        <n v="6608689008"/>
        <n v="6609079004"/>
        <n v="6609099010"/>
        <n v="6609139009"/>
        <n v="6610419007"/>
        <n v="6610879005"/>
        <n v="6610909001"/>
        <n v="6611109010"/>
        <n v="6611419009"/>
        <n v="6612049007"/>
        <n v="6612569010"/>
        <n v="6613059001"/>
        <n v="6613109003"/>
        <n v="6613189005"/>
        <n v="6613219001"/>
        <n v="6613499004"/>
        <n v="6613659004"/>
        <n v="6614679001"/>
        <n v="7223749006"/>
        <n v="7224229005"/>
        <n v="7224259003"/>
        <n v="7224879001"/>
        <n v="7225029006"/>
        <n v="7225939008"/>
        <n v="7226569006"/>
        <n v="7226719003"/>
        <n v="7228379001"/>
        <n v="7229389006"/>
        <n v="7229759010"/>
        <n v="7230099010"/>
        <n v="7230139009"/>
        <n v="7230509002"/>
        <n v="7231229003"/>
        <n v="7231549005"/>
        <n v="7232159008"/>
        <n v="7232509006"/>
        <n v="7232879001"/>
        <n v="7233049001"/>
        <n v="7233419005"/>
        <n v="7234839004"/>
        <n v="7234919004"/>
        <n v="7235989005"/>
        <n v="7236479007"/>
        <n v="7236509003"/>
        <n v="7236659002"/>
        <n v="7236669005"/>
        <n v="7236959009"/>
        <n v="7237299003"/>
        <n v="7237319007"/>
        <n v="7238399000"/>
        <n v="7238589009"/>
        <n v="7239109007"/>
        <n v="7239619007"/>
        <n v="7239769006"/>
        <n v="7239959004"/>
        <n v="7240859006"/>
        <n v="7240909008"/>
        <n v="7241669010"/>
        <n v="7242209003"/>
        <n v="7243139008"/>
        <n v="7243429001"/>
        <n v="7501169010"/>
        <n v="7502929004"/>
        <n v="7503149008"/>
        <n v="7503729005"/>
        <n v="7504199003"/>
        <n v="7504619009"/>
        <n v="7506389005"/>
        <n v="7507769003"/>
        <n v="7509239001"/>
        <n v="7510299005"/>
        <n v="7510739006"/>
        <n v="7512269000"/>
        <n v="7512799006"/>
        <n v="7513199005"/>
        <n v="7513399006"/>
        <n v="7513459000"/>
        <n v="7513649009"/>
        <n v="7513879008"/>
        <n v="7514498900"/>
        <n v="7514538910"/>
        <n v="7514898902"/>
        <n v="7514928909"/>
        <n v="7514959010"/>
        <n v="7514989008"/>
        <n v="7515009009"/>
        <n v="7515328908"/>
        <n v="7515458901"/>
        <n v="7515678908"/>
        <n v="7515988907"/>
        <n v="7516149007"/>
        <n v="7516589010"/>
        <n v="7516708906"/>
        <n v="7516738904"/>
        <n v="7516739007"/>
        <n v="7516979009"/>
        <n v="7517068906"/>
        <n v="7517128900"/>
        <n v="7517409004"/>
        <n v="7517478900"/>
        <n v="7517529005"/>
        <n v="7518128902"/>
        <n v="7518159003"/>
        <n v="7518498908"/>
        <n v="7518809008"/>
        <n v="7519049007"/>
        <n v="7519079005"/>
        <n v="7519388901"/>
        <n v="7519449009"/>
        <n v="7519578910"/>
        <n v="7520269000"/>
        <n v="7520418905"/>
        <n v="7520528903"/>
        <n v="7520578907"/>
        <n v="7520729007"/>
        <n v="7520738907"/>
        <n v="7521069001"/>
        <n v="7521458908"/>
        <n v="7522088906"/>
        <n v="7522449010"/>
        <n v="7522458910"/>
        <n v="7522799010"/>
        <n v="7522919009"/>
        <n v="7522948904"/>
        <n v="7523418900"/>
        <n v="7523468904"/>
        <n v="7523499005"/>
        <n v="7523578902"/>
        <n v="7523618901"/>
        <n v="7523628904"/>
        <n v="7523669008"/>
        <n v="7523759000"/>
        <n v="7523878909"/>
        <n v="7524229007"/>
        <n v="7524289003"/>
        <n v="7524448900"/>
        <n v="7524589010"/>
        <n v="7525108905"/>
        <n v="7525178904"/>
        <n v="7525408901"/>
        <n v="7525428907"/>
        <n v="7525588909"/>
        <n v="7525789002"/>
        <n v="7525859010"/>
        <n v="7525898908"/>
        <n v="7525909001"/>
        <n v="7526128902"/>
        <n v="7526189001"/>
        <n v="7526539010"/>
        <n v="7527318902"/>
        <n v="7527469004"/>
        <n v="7528228901"/>
        <n v="7528439008"/>
        <n v="7528528908"/>
        <n v="7528629006"/>
        <n v="7528698902"/>
        <n v="7528889003"/>
        <n v="7529228903"/>
        <n v="7529388905"/>
        <n v="7529479000"/>
        <n v="7529719000"/>
        <n v="7529829009"/>
        <n v="7529838909"/>
        <n v="7529858904"/>
        <n v="7529919001"/>
        <n v="7529988908"/>
        <n v="7530438904"/>
        <n v="7530659003"/>
        <n v="7530719008"/>
        <n v="7530759009"/>
        <n v="7530769001"/>
        <n v="7531099003"/>
        <n v="7531128907"/>
        <n v="7531268903"/>
        <n v="7531289001"/>
        <n v="7531429006"/>
        <n v="7531608909"/>
        <n v="7531778903"/>
        <n v="7531919000"/>
        <n v="7532208909"/>
        <n v="7532389009"/>
        <n v="7532459006"/>
        <n v="7532588907"/>
        <n v="7532728901"/>
        <n v="7532769005"/>
        <n v="7532848902"/>
        <n v="7533148906"/>
        <n v="7533248901"/>
        <n v="7533298905"/>
        <n v="7533438910"/>
        <n v="7533529005"/>
        <n v="7534488905"/>
        <n v="7534588900"/>
        <n v="7535048904"/>
        <n v="7535089008"/>
        <n v="7535108909"/>
        <n v="7535199006"/>
        <n v="7535279006"/>
        <n v="7535548901"/>
        <n v="7535558904"/>
        <n v="7535698900"/>
        <n v="7535818910"/>
        <n v="7535978901"/>
        <n v="7536319007"/>
        <n v="7536718906"/>
        <n v="7536908904"/>
        <n v="7537009010"/>
        <n v="7537149006"/>
        <n v="7537288910"/>
        <n v="7537538902"/>
        <n v="7537839001"/>
        <n v="7538298904"/>
        <n v="7538299007"/>
        <n v="7538609004"/>
        <n v="7539108906"/>
        <n v="7539128901"/>
        <n v="7539229010"/>
        <n v="7539349000"/>
        <n v="7539779000"/>
        <n v="7539799006"/>
        <n v="7539959006"/>
        <n v="7540049001"/>
        <n v="7540118906"/>
        <n v="7540588907"/>
        <n v="7540619006"/>
        <n v="7540858905"/>
        <n v="7540899009"/>
        <n v="7541408901"/>
        <n v="7541489006"/>
        <n v="7541669001"/>
        <n v="7541748909"/>
        <n v="7541839004"/>
        <n v="7541988900"/>
        <n v="7542299010"/>
        <n v="7542399005"/>
        <n v="7542988902"/>
        <n v="7543029001"/>
        <n v="7543329008"/>
        <n v="7543719007"/>
        <n v="7543859003"/>
        <n v="7543929000"/>
        <n v="7543958906"/>
        <n v="7544038903"/>
        <n v="7544039006"/>
        <n v="7544078904"/>
        <n v="7544098910"/>
        <n v="7544219001"/>
        <n v="7544228901"/>
        <n v="7544598907"/>
        <n v="7544609000"/>
        <n v="7544668904"/>
        <n v="7544708903"/>
        <n v="7544978903"/>
        <n v="7545198907"/>
        <n v="7545509007"/>
        <n v="7545908906"/>
        <n v="7546018901"/>
        <n v="7546029007"/>
        <n v="7546039010"/>
        <n v="7546159000"/>
        <n v="7546289004"/>
        <n v="7546309008"/>
        <n v="7546988910"/>
        <n v="7547078910"/>
        <n v="7547658907"/>
        <n v="7547848905"/>
        <n v="7547938908"/>
        <n v="7547948900"/>
        <n v="7548629003"/>
        <n v="7548759007"/>
        <n v="7548878905"/>
        <n v="7548908901"/>
        <n v="7548949005"/>
        <n v="7549009007"/>
        <n v="7549039005"/>
        <n v="7549328906"/>
        <n v="7549339001"/>
        <n v="7549358904"/>
        <n v="7549499003"/>
        <n v="7549528907"/>
        <n v="7549608907"/>
        <n v="7549909006"/>
        <n v="7550379010"/>
        <n v="7550808905"/>
        <n v="7550869004"/>
        <n v="7551109001"/>
        <n v="7551239005"/>
        <n v="7551259000"/>
        <n v="7551328905"/>
        <n v="7551378909"/>
        <n v="7551468901"/>
        <n v="7551638904"/>
        <n v="7552138909"/>
        <n v="7552369000"/>
        <n v="7552419002"/>
        <n v="7552588904"/>
        <n v="7552738901"/>
        <n v="7552888900"/>
        <n v="7553389008"/>
        <n v="7553639000"/>
        <n v="7553958910"/>
        <n v="7553968902"/>
        <n v="7554028904"/>
        <n v="7554248900"/>
        <n v="7554289004"/>
        <n v="7554488902"/>
        <n v="7554558910"/>
        <n v="7554668908"/>
        <n v="7554818905"/>
        <n v="7554918900"/>
        <n v="7555238910"/>
        <n v="7555269000"/>
        <n v="7555338905"/>
        <n v="7555559004"/>
        <n v="7556209006"/>
        <n v="7556469003"/>
        <n v="7556658909"/>
        <n v="7556838904"/>
        <n v="7556848907"/>
        <n v="7556889000"/>
        <n v="7557428901"/>
        <n v="7557539002"/>
        <n v="7557648908"/>
        <n v="7557809000"/>
        <n v="7558229005"/>
        <n v="7558318905"/>
        <n v="7558448909"/>
        <n v="7558619004"/>
        <n v="7558788906"/>
        <n v="7558828905"/>
        <n v="7559108903"/>
        <n v="7559128909"/>
        <n v="7559149007"/>
        <n v="7559518908"/>
        <n v="7559538903"/>
        <n v="7559658904"/>
        <n v="7559669010"/>
        <n v="7559839002"/>
        <n v="7559968903"/>
        <n v="7560178910"/>
        <n v="7560198905"/>
        <n v="7560228901"/>
        <n v="7560539003"/>
        <n v="7560599010"/>
        <n v="7560688910"/>
        <n v="7560689002"/>
        <n v="7560708903"/>
        <n v="7560889003"/>
        <n v="7561008907"/>
        <n v="7561269007"/>
        <n v="7561618902"/>
        <n v="7561728900"/>
        <n v="7562019004"/>
        <n v="7562229008"/>
        <n v="7562868909"/>
        <n v="7562939009"/>
        <n v="7562959004"/>
        <n v="7563219007"/>
        <n v="7563329005"/>
        <n v="7563618906"/>
        <n v="7563628909"/>
        <n v="7563668910"/>
        <n v="7563758902"/>
        <n v="7563779000"/>
        <n v="7563959006"/>
        <n v="7564019008"/>
        <n v="7564288905"/>
        <n v="7564498909"/>
        <n v="7564728906"/>
        <n v="7564889000"/>
        <n v="7565979005"/>
        <n v="7566088908"/>
        <n v="7566259003"/>
        <n v="7566598908"/>
        <n v="7566608909"/>
        <n v="7566619004"/>
        <n v="7566748905"/>
        <n v="7566788906"/>
        <n v="7566828905"/>
        <n v="7566848900"/>
        <n v="7566868906"/>
        <n v="7567099005"/>
        <n v="7567539006"/>
        <n v="7567609003"/>
        <n v="7568508907"/>
        <n v="7568658906"/>
        <n v="7568748909"/>
        <n v="7568818906"/>
        <n v="7568819009"/>
        <n v="7568938907"/>
        <n v="7569018904"/>
        <n v="7569558902"/>
        <n v="7569698909"/>
        <n v="7569959007"/>
        <n v="7570348906"/>
        <n v="7570399002"/>
        <n v="7570418903"/>
        <n v="7570569005"/>
        <n v="7570899010"/>
        <n v="7570938906"/>
        <n v="7570969007"/>
        <n v="7571048901"/>
        <n v="7571099008"/>
        <n v="7571379009"/>
        <n v="7572269002"/>
        <n v="7572498909"/>
        <n v="7572618908"/>
        <n v="7572789005"/>
        <n v="7572819001"/>
        <n v="7572989006"/>
        <n v="7573069003"/>
        <n v="7573769001"/>
        <n v="7573839009"/>
        <n v="7574359009"/>
        <n v="7574508903"/>
        <n v="7574899007"/>
        <n v="7575109006"/>
        <n v="7575148904"/>
        <n v="7575308904"/>
        <n v="7575838910"/>
        <n v="7576068906"/>
        <n v="7576498906"/>
        <n v="7577418906"/>
        <n v="7578128904"/>
        <n v="7578478904"/>
        <n v="7578728907"/>
        <n v="7579178910"/>
        <n v="7580868902"/>
        <n v="7581098909"/>
        <n v="7581688909"/>
        <n v="7581918906"/>
        <n v="7582088908"/>
        <n v="7583188905"/>
        <n v="7583948908"/>
        <n v="7584038908"/>
        <n v="7584348907"/>
        <n v="7584378905"/>
        <n v="7585288904"/>
        <n v="7586028909"/>
        <n v="7586198903"/>
        <n v="7587348902"/>
        <n v="7587888900"/>
        <n v="7588058900"/>
        <n v="7588998900"/>
        <n v="7589088900"/>
        <n v="7589618904"/>
        <n v="7589898907"/>
        <n v="7590348903"/>
        <n v="7591328910"/>
        <n v="7592018902"/>
        <n v="7592198910"/>
        <n v="7592438910"/>
        <n v="7592478900"/>
        <n v="7592778907"/>
        <n v="7592838901"/>
        <n v="7593198901"/>
        <n v="7593438901"/>
        <n v="7594078902"/>
        <n v="7594638904"/>
        <n v="7594908902"/>
        <n v="7594918905"/>
        <n v="7595528908"/>
        <n v="7596328909"/>
        <n v="7596338901"/>
        <n v="7596598909"/>
        <n v="7596668906"/>
        <n v="7596778904"/>
        <n v="7596888902"/>
        <n v="7597028904"/>
        <n v="7597808902"/>
        <n v="7598258905"/>
        <n v="7598408902"/>
        <n v="7598728904"/>
        <n v="7599058906"/>
        <n v="7599278902"/>
        <n v="7599898900"/>
        <n v="7600108906"/>
        <n v="7600168902"/>
        <n v="7600558901"/>
        <n v="7600588910"/>
        <n v="7601098907"/>
        <n v="7601338907"/>
        <n v="7601838904"/>
        <n v="7602258909"/>
        <n v="7602468902"/>
        <n v="7603138910"/>
        <n v="7604308904"/>
        <n v="7604778905"/>
        <n v="7605128900"/>
        <n v="7605758901"/>
        <n v="7605908909"/>
        <n v="7606058905"/>
        <n v="7606298907"/>
        <n v="7606558902"/>
        <n v="7606588900"/>
        <n v="7606708910"/>
        <n v="7606898910"/>
        <n v="7606948901"/>
        <n v="7607498910"/>
        <n v="7607738910"/>
        <n v="7607798906"/>
        <n v="7607998907"/>
        <n v="7608408907"/>
        <n v="7608708903"/>
        <n v="7608718906"/>
        <n v="7608838907"/>
        <n v="7609278907"/>
        <n v="7609578903"/>
        <n v="7610008904"/>
        <n v="7610368907"/>
        <n v="7610938901"/>
        <n v="7611328908"/>
        <n v="7611558907"/>
        <n v="7611798909"/>
        <n v="7611858903"/>
        <n v="7612878900"/>
        <n v="7613468908"/>
        <n v="7613888905"/>
        <n v="7613988900"/>
        <n v="7614768906"/>
        <n v="7614808905"/>
        <n v="7615138907"/>
        <n v="7615158902"/>
        <n v="7615428900"/>
        <n v="7615478904"/>
        <n v="7615648907"/>
        <n v="7616478906"/>
        <n v="7617098901"/>
        <n v="7617948907"/>
        <n v="7617988908"/>
        <n v="7618108904"/>
        <n v="7618228905"/>
        <n v="7618718910"/>
        <n v="7618798901"/>
        <n v="7618868909"/>
        <n v="7619638901"/>
        <n v="7620108903"/>
        <n v="7620148904"/>
        <n v="7620748907"/>
        <n v="7621058903"/>
        <n v="7621148906"/>
        <n v="7621578906"/>
        <n v="7622068908"/>
        <n v="7624028900"/>
        <n v="7624198905"/>
        <n v="7624338910"/>
        <n v="7624428902"/>
        <n v="7624818901"/>
        <n v="7625818903"/>
        <n v="7625858904"/>
        <n v="7626718910"/>
        <n v="7626728902"/>
        <n v="7626848903"/>
        <n v="7627358900"/>
        <n v="7627668910"/>
        <n v="7628388900"/>
        <n v="7628658909"/>
        <n v="7628818909"/>
        <n v="7629378910"/>
        <n v="7630708910"/>
        <n v="7630818908"/>
        <n v="7631218907"/>
        <n v="7631238902"/>
        <n v="7631318902"/>
        <n v="7631568907"/>
        <n v="7631678905"/>
        <n v="7632308901"/>
        <n v="7632488909"/>
        <n v="7632658901"/>
        <n v="7632818901"/>
        <n v="7632918907"/>
        <n v="7633158906"/>
        <n v="7633558908"/>
        <n v="7633718908"/>
        <n v="7633758909"/>
        <n v="7633828906"/>
        <n v="7633948907"/>
        <n v="7634938906"/>
        <n v="7635078910"/>
        <n v="7635178905"/>
        <n v="7635758902"/>
        <n v="7636098907"/>
        <n v="7636138906"/>
        <n v="7636538908"/>
        <n v="7637788904"/>
        <n v="7638168908"/>
        <n v="7638558907"/>
        <n v="7638588905"/>
        <n v="7639648901"/>
        <n v="7639968903"/>
        <n v="7640018908"/>
        <n v="7640528908"/>
        <n v="7640868905"/>
        <n v="7640878908"/>
        <n v="7641038905"/>
        <n v="7641318906"/>
        <n v="7641328909"/>
        <n v="7642168900"/>
        <n v="7642598900"/>
        <n v="7642638910"/>
        <n v="7643328902"/>
        <n v="7643348908"/>
        <n v="7643958903"/>
        <n v="7644018905"/>
        <n v="7644838904"/>
        <n v="7645158903"/>
        <n v="7645208905"/>
        <n v="7645938901"/>
        <n v="7646448909"/>
        <n v="7646908905"/>
        <n v="7646958909"/>
        <n v="7647108903"/>
        <n v="7647178902"/>
        <n v="7647558909"/>
        <n v="7647718909"/>
        <n v="7648528902"/>
        <n v="7648738906"/>
        <n v="7648958902"/>
        <n v="7649058905"/>
        <n v="7649138905"/>
        <n v="7649428909"/>
        <n v="7649668900"/>
        <n v="7650238908"/>
        <n v="7650458904"/>
        <n v="7650548907"/>
        <n v="7650868909"/>
        <n v="7651038909"/>
        <n v="7651138904"/>
        <n v="7651678902"/>
        <n v="7651948900"/>
        <n v="7652308909"/>
        <n v="7652338907"/>
        <n v="7652398903"/>
        <n v="7653078903"/>
        <n v="7653838906"/>
        <n v="7654158905"/>
        <n v="7654688900"/>
        <n v="7655028903"/>
        <n v="7655388906"/>
        <n v="7656438910"/>
        <n v="7656488903"/>
        <n v="7656728903"/>
        <n v="7656898908"/>
        <n v="7657238900"/>
        <n v="7658078902"/>
        <n v="7658248905"/>
        <n v="7658658910"/>
        <n v="7658718904"/>
        <n v="7658938900"/>
        <n v="7659878908"/>
        <n v="7659948905"/>
        <n v="7660208903"/>
        <n v="7660408904"/>
        <n v="7660708900"/>
        <n v="7660958905"/>
        <n v="7661738900"/>
        <n v="7661998908"/>
        <n v="7662038904"/>
        <n v="7662288909"/>
        <n v="7662498902"/>
        <n v="7663298903"/>
        <n v="7663558909"/>
        <n v="7663948908"/>
        <n v="7664408901"/>
        <n v="7664508907"/>
        <n v="7664768904"/>
        <n v="7664958902"/>
        <n v="7665098906"/>
        <n v="7665728905"/>
        <n v="7666358903"/>
        <n v="7667778902"/>
        <n v="7668258901"/>
        <n v="7668598909"/>
        <n v="7668648900"/>
        <n v="7670368909"/>
        <n v="7671148904"/>
        <n v="7672148906"/>
        <n v="7672518910"/>
        <n v="7672848904"/>
        <n v="7673138905"/>
        <n v="7673608904"/>
        <n v="7673898910"/>
        <n v="7674358903"/>
        <n v="7675318904"/>
        <n v="7675398906"/>
        <n v="7675818901"/>
        <n v="7676148903"/>
        <n v="7854948900"/>
        <n v="7855398903"/>
        <n v="7855458908"/>
        <n v="7855508910"/>
        <n v="7855998906"/>
        <n v="7867118908"/>
        <n v="7868238900"/>
        <n v="7869318902"/>
        <n v="7869418908"/>
        <n v="7869568907"/>
        <n v="7869828902"/>
        <n v="7870048901"/>
        <n v="7870458906"/>
        <n v="7871038900"/>
        <n v="7871748901"/>
        <n v="7871918904"/>
        <n v="7872068900"/>
        <n v="7872218908"/>
        <n v="7872508901"/>
        <n v="7872738900"/>
        <n v="7873278906"/>
        <n v="7873428903"/>
        <n v="7873628904"/>
        <n v="7874048909"/>
        <n v="7874278908"/>
        <n v="7876008901"/>
        <n v="7876338906"/>
        <n v="7876458907"/>
        <n v="7877298909"/>
        <n v="7877698900"/>
        <n v="7878458900"/>
        <n v="7878848910"/>
        <n v="7878888900"/>
        <n v="7879538902"/>
        <n v="7880388902"/>
        <n v="7881078905"/>
        <n v="7881548904"/>
        <n v="7881628904"/>
        <n v="7881908905"/>
        <n v="7882248910"/>
        <n v="7882268905"/>
        <n v="7882988909"/>
        <n v="7883318909"/>
        <n v="7883348907"/>
        <n v="7883548908"/>
        <n v="7883738906"/>
        <n v="7885448906"/>
        <n v="7885518903"/>
        <n v="7885618909"/>
        <n v="7885638904"/>
        <n v="7886298900"/>
        <n v="7886408907"/>
        <n v="7886648909"/>
        <n v="7886948905"/>
        <n v="7886958908"/>
        <n v="7887598909"/>
        <n v="7888628907"/>
        <n v="7888678900"/>
        <n v="7888948909"/>
        <n v="7889038909"/>
        <n v="7889268908"/>
        <n v="7889568904"/>
        <n v="7890398909"/>
        <n v="7891038908"/>
        <n v="7891198910"/>
        <n v="7891658906"/>
        <n v="7892198901"/>
        <n v="7892268909"/>
        <n v="7892738908"/>
        <n v="7892838903"/>
        <n v="7893308910"/>
        <n v="7893898901"/>
        <n v="7894118903"/>
        <n v="7894278905"/>
        <n v="7894968900"/>
        <n v="7895418901"/>
        <n v="7895788907"/>
        <n v="7895898905"/>
        <n v="7895988908"/>
        <n v="7896418903"/>
        <n v="7897628909"/>
        <n v="7897988901"/>
        <n v="7898158901"/>
        <n v="7898248904"/>
        <n v="7898558903"/>
        <n v="7898948902"/>
        <n v="7899138908"/>
        <n v="7899738900"/>
        <n v="7900848907"/>
        <n v="7901008904"/>
        <n v="7901598906"/>
        <n v="7901618910"/>
        <n v="7901858901"/>
        <n v="7901878907"/>
        <n v="7902038904"/>
        <n v="7902118904"/>
        <n v="7902128907"/>
        <n v="7902698903"/>
        <n v="7902898904"/>
        <n v="7903238907"/>
        <n v="7904298905"/>
        <n v="7905108907"/>
        <n v="7905438901"/>
        <n v="7905478902"/>
        <n v="7905928906"/>
        <n v="7906018906"/>
        <n v="7906228910"/>
        <n v="7906468901"/>
        <n v="7907088907"/>
        <n v="7907128906"/>
        <n v="7907208906"/>
        <n v="7907718906"/>
        <n v="7908218900"/>
        <n v="7908448910"/>
        <n v="7908548905"/>
        <n v="7909018901"/>
        <n v="7909118907"/>
        <n v="7909188906"/>
        <n v="7909468907"/>
        <n v="7910118904"/>
        <n v="7910478907"/>
        <n v="7911138901"/>
        <n v="7911208909"/>
        <n v="7911378903"/>
        <n v="7911808901"/>
        <n v="7912608902"/>
        <n v="7912768904"/>
        <n v="7913228908"/>
        <n v="7913408903"/>
        <n v="7913548910"/>
        <n v="7914108909"/>
        <n v="8015189004"/>
        <n v="8015209008"/>
        <n v="8015259001"/>
        <n v="8015589006"/>
        <n v="8015989008"/>
        <n v="8016569002"/>
        <n v="8018669001"/>
        <n v="8018999006"/>
        <n v="8020509009"/>
        <n v="8020819008"/>
        <n v="8021019006"/>
        <n v="8021109009"/>
        <n v="8021749002"/>
        <n v="8022199005"/>
        <n v="8022389003"/>
        <n v="8023679009"/>
        <n v="8024189006"/>
        <n v="8024319008"/>
        <n v="8024769003"/>
        <n v="8025159010"/>
        <n v="8025659007"/>
        <n v="8026509010"/>
        <n v="8026849007"/>
        <n v="8027119002"/>
        <n v="8027449007"/>
        <n v="8027539010"/>
        <n v="8028069002"/>
        <n v="8028219010"/>
        <n v="8028829005"/>
        <n v="8029079007"/>
        <n v="8029319007"/>
        <n v="8029419002"/>
        <n v="8029519008"/>
        <n v="8029909007"/>
        <n v="8030029000"/>
        <n v="8030079004"/>
        <n v="8030999009"/>
        <n v="8031369010"/>
        <n v="8031479008"/>
        <n v="8031539002"/>
        <n v="8031749006"/>
        <n v="8032629007"/>
        <n v="8032649002"/>
        <n v="8032679000"/>
        <n v="8032699006"/>
        <n v="8032799001"/>
        <n v="8033009000"/>
        <n v="8033429008"/>
        <n v="8033849005"/>
        <n v="8033939008"/>
        <n v="8034399003"/>
        <n v="8034619008"/>
        <n v="8035269001"/>
        <n v="8035629002"/>
        <n v="8035949004"/>
        <n v="8036159005"/>
        <n v="8036799009"/>
        <n v="8037549006"/>
        <n v="8038559000"/>
        <n v="8039339006"/>
        <n v="8040429006"/>
        <n v="8040479010"/>
        <n v="8040779006"/>
        <n v="8041079010"/>
        <n v="8041789000"/>
        <n v="8041809004"/>
        <n v="8042549000"/>
        <n v="8042729006"/>
        <n v="8043149000"/>
        <n v="8043749003"/>
        <n v="8043859001"/>
        <n v="8044029001"/>
        <n v="8044429003"/>
        <n v="8599669009"/>
        <n v="8599929004"/>
        <n v="8600259002"/>
        <n v="8600509005"/>
        <n v="8600559009"/>
        <n v="8600869008"/>
        <n v="8601539005"/>
        <n v="8602319000"/>
        <n v="8602799004"/>
        <n v="8603009003"/>
        <n v="8603109009"/>
        <n v="8603319002"/>
        <n v="8603329005"/>
        <n v="8603559004"/>
        <n v="8605409009"/>
        <n v="8605419001"/>
        <n v="8605609010"/>
        <n v="8605759009"/>
        <n v="8606559010"/>
        <n v="8606699006"/>
        <n v="8606769003"/>
        <n v="8607119009"/>
        <n v="8607219004"/>
        <n v="8607529003"/>
        <n v="8607639001"/>
        <n v="8607899009"/>
        <n v="8608599004"/>
        <n v="8608909001"/>
        <n v="8609709002"/>
        <n v="8609829003"/>
        <n v="8610149008"/>
        <n v="8610429009"/>
        <n v="8610569005"/>
        <n v="8611079002"/>
        <n v="8611109009"/>
        <n v="8611149010"/>
        <n v="8611549001"/>
        <n v="8611869003"/>
        <n v="8611959006"/>
        <n v="8612069001"/>
        <n v="8612119003"/>
        <n v="8612739001"/>
        <n v="8612919007"/>
        <n v="8613279007"/>
        <n v="8613619002"/>
        <n v="8614009009"/>
        <n v="8614539004"/>
        <n v="8615219004"/>
        <n v="8615469009"/>
        <n v="8615759002"/>
        <n v="8616059006"/>
        <n v="8616769007"/>
        <n v="8617159003"/>
        <n v="8617699001"/>
        <n v="8617889010"/>
        <n v="8617919006"/>
        <n v="8618239005"/>
        <n v="8618599008"/>
        <n v="8619139001"/>
        <n v="8821219005"/>
        <n v="8822379009"/>
        <n v="8822469001"/>
        <n v="8823409007"/>
        <n v="8824489000"/>
        <n v="8824859004"/>
        <n v="8824989008"/>
        <n v="8825239008"/>
        <n v="8825519009"/>
        <n v="8825609001"/>
        <n v="8826429008"/>
        <n v="8826929005"/>
        <n v="8827279002"/>
        <n v="8827319001"/>
        <n v="8827589001"/>
        <n v="8827619008"/>
        <n v="8829089008"/>
        <n v="8829589005"/>
        <n v="8830649007"/>
        <n v="8831199005"/>
        <n v="8831309001"/>
        <n v="8831569009"/>
        <n v="8831669004"/>
        <n v="8831899003"/>
        <n v="8832279007"/>
        <n v="8832659003"/>
        <n v="8832699004"/>
        <n v="8833489002"/>
        <n v="8833919000"/>
        <n v="8833949009"/>
        <n v="8834159010"/>
        <n v="8834579007"/>
        <n v="8834909010"/>
        <n v="8836569008"/>
        <n v="8836909003"/>
        <n v="8837109001"/>
        <n v="8837669005"/>
        <n v="8837979004"/>
        <n v="8838419002"/>
        <n v="8839219003"/>
        <n v="8839659006"/>
        <n v="8839919001"/>
        <n v="8840169009"/>
        <n v="8840699004"/>
        <n v="8840789007"/>
        <n v="8841059002"/>
        <n v="8841089000"/>
        <n v="8841189006"/>
        <n v="8841509006"/>
        <n v="8841569002"/>
        <n v="8841829008"/>
        <n v="8841929003"/>
        <n v="8842529003"/>
        <n v="8842659007"/>
        <n v="8842829010"/>
        <n v="8843269010"/>
        <n v="8843689007"/>
        <n v="8843829001"/>
        <n v="8844129005"/>
        <n v="8844449007"/>
        <n v="8844729008"/>
        <n v="8845219010"/>
        <n v="8845449009"/>
        <n v="8846049009"/>
        <n v="8846699005"/>
        <n v="8847709008"/>
        <n v="8848089003"/>
        <n v="8849239002"/>
        <n v="8849379009"/>
        <n v="8849549001"/>
        <n v="8850069007"/>
        <n v="8850359000"/>
        <n v="8850369003"/>
        <n v="8850619006"/>
        <n v="8850979009"/>
        <n v="8851519002"/>
        <n v="8851809006"/>
        <n v="8851899000"/>
        <n v="8852199004"/>
        <n v="8852329006"/>
        <n v="8852659000"/>
        <n v="8853349003"/>
        <n v="8854919010"/>
        <n v="8855039008"/>
        <n v="8855199010"/>
        <n v="8855239009"/>
        <n v="8855249001"/>
        <n v="8856089003"/>
        <n v="8856129002"/>
        <n v="8856489005"/>
        <n v="8856699009"/>
        <n v="8856709010"/>
        <n v="8857759005"/>
        <n v="8858009005"/>
        <n v="8858179010"/>
        <n v="8858449008"/>
        <n v="8858619000"/>
        <n v="8858729009"/>
        <n v="8859079006"/>
        <n v="8859589006"/>
        <n v="8859599009"/>
        <n v="8859839009"/>
        <n v="8860139008"/>
        <n v="8860359004"/>
        <n v="8861039004"/>
        <n v="8861249008"/>
        <n v="8861419000"/>
        <n v="8861579002"/>
        <n v="8861649010"/>
        <n v="8862109003"/>
        <n v="8862859005"/>
        <n v="8862969003"/>
        <n v="8862989009"/>
        <n v="8863219003"/>
        <n v="8863279010"/>
        <n v="8863549008"/>
        <n v="8864229008"/>
        <n v="8864389010"/>
        <n v="8864459007"/>
        <n v="8864939009"/>
        <n v="8864999005"/>
        <n v="8865629001"/>
        <n v="8865839005"/>
        <n v="8866129006"/>
        <n v="8866139009"/>
        <n v="8866289008"/>
        <n v="8866469003"/>
        <n v="8866819001"/>
        <n v="8866899003"/>
        <n v="8866979003"/>
        <n v="8867029002"/>
        <n v="8867589006"/>
        <n v="8867769001"/>
        <n v="8868429006"/>
        <n v="8869069007"/>
        <n v="8869419005"/>
        <n v="8869569004"/>
        <n v="8869659007"/>
        <n v="8870029003"/>
        <n v="8870219001"/>
        <n v="8870489001"/>
        <n v="8870549006"/>
        <n v="8870709006"/>
        <n v="8870739004"/>
        <n v="8871199010"/>
        <n v="8871469008"/>
        <n v="8871569003"/>
        <n v="8872009001"/>
        <n v="8872189009"/>
        <n v="8872339006"/>
        <n v="8872669000"/>
        <n v="8873339008"/>
        <n v="8873449006"/>
        <n v="8873519003"/>
        <n v="8873789003"/>
        <n v="8873839005"/>
        <n v="8874199005"/>
        <n v="8875449010"/>
        <n v="8875469005"/>
        <n v="8875649000"/>
        <n v="8876159008"/>
        <n v="8876539004"/>
        <n v="8876859006"/>
        <n v="8876969004"/>
        <n v="8877019003"/>
        <n v="8877129001"/>
        <n v="8877919002"/>
        <n v="8878319001"/>
        <n v="8878459008"/>
        <n v="8879939001"/>
        <n v="8880019004"/>
        <n v="8880699009"/>
        <n v="8880839003"/>
        <n v="8881449006"/>
        <n v="8882359005"/>
        <n v="8883229003"/>
        <n v="8885239010"/>
        <n v="8885339005"/>
        <n v="8885359000"/>
        <n v="8885859008"/>
        <n v="8886629000"/>
        <n v="8886729006"/>
        <n v="8887269001"/>
        <n v="8887449007"/>
        <n v="8887939001"/>
        <n v="8888059010"/>
        <n v="8888179000"/>
        <n v="8888299001"/>
        <n v="8889339002"/>
        <n v="8889799000"/>
        <n v="8890889000"/>
        <n v="8891259001"/>
        <n v="8891289010"/>
        <n v="8891649000"/>
        <n v="8892169000"/>
        <n v="8893019003"/>
        <n v="8893809004"/>
        <n v="8894249004"/>
        <n v="8894539008"/>
        <n v="8894589001"/>
        <n v="8894769007"/>
        <n v="8895409006"/>
        <n v="8896569010"/>
        <n v="8896689000"/>
        <n v="8897119006"/>
        <n v="8898319009"/>
        <n v="8898889005"/>
        <n v="8899809005"/>
        <n v="8900209000"/>
        <n v="8902289006"/>
        <n v="8902359003"/>
        <n v="8902409005"/>
        <n v="8902859000"/>
        <n v="8902949003"/>
        <n v="8903339010"/>
        <n v="8903589004"/>
        <n v="8903729009"/>
        <n v="8903879008"/>
        <n v="8905039007"/>
        <n v="8905219002"/>
        <n v="8905409000"/>
        <n v="8906199000"/>
        <n v="8906259005"/>
        <n v="8907129003"/>
        <n v="8907499009"/>
        <n v="8907549000"/>
        <n v="8908549002"/>
        <n v="8909599008"/>
        <n v="8910359003"/>
        <n v="8911029000"/>
        <n v="8911449008"/>
        <n v="8911989006"/>
        <n v="8912279007"/>
        <n v="8912579003"/>
        <n v="8912699004"/>
        <n v="8913249000"/>
        <n v="8913289001"/>
        <n v="8914009000"/>
        <n v="8915219006"/>
        <n v="8915979000"/>
        <n v="8915999006"/>
        <n v="8916189001"/>
        <n v="8916509001"/>
        <n v="8916849009"/>
        <n v="8917719007"/>
        <n v="8918259002"/>
        <n v="8918889003"/>
        <n v="8919219003"/>
        <n v="8921239008"/>
        <n v="8921259003"/>
        <n v="8921439009"/>
        <n v="8922379006"/>
        <n v="8922469009"/>
        <n v="8922559001"/>
        <n v="8922769005"/>
        <n v="8922879003"/>
        <n v="8924039002"/>
        <n v="8924999008"/>
        <n v="8925359006"/>
        <n v="8925659002"/>
        <n v="8925859003"/>
        <n v="8926299003"/>
        <n v="8926669007"/>
        <n v="8926879000"/>
        <n v="8927009010"/>
        <n v="8927139003"/>
        <n v="8927699007"/>
        <n v="8928129002"/>
        <n v="8928519001"/>
        <n v="8928839003"/>
        <n v="8928919003"/>
        <n v="8928939009"/>
        <n v="8929569007"/>
        <n v="8929849008"/>
        <n v="8929989004"/>
        <n v="8930139004"/>
        <n v="8930309007"/>
        <n v="8930799003"/>
        <n v="8931019005"/>
        <n v="8933279006"/>
        <n v="8934039006"/>
        <n v="8934899006"/>
        <n v="8935539005"/>
        <n v="8936309008"/>
        <n v="8937089005"/>
        <n v="8937569007"/>
        <n v="8937969009"/>
        <n v="8938669004"/>
        <n v="8939149003"/>
        <n v="8939239006"/>
        <n v="8939699004"/>
        <n v="8940479005"/>
        <n v="8940969010"/>
        <n v="8940989005"/>
        <n v="8940999008"/>
        <n v="8941379001"/>
        <n v="8941499002"/>
        <n v="8941539001"/>
        <n v="8941599008"/>
        <n v="8941739002"/>
        <n v="8941859003"/>
        <n v="8942279008"/>
        <n v="8942909007"/>
        <n v="8943139003"/>
        <n v="8943199010"/>
        <n v="8943719000"/>
        <n v="8944139005"/>
        <n v="8944879004"/>
        <n v="8945609006"/>
        <n v="8946709003"/>
        <n v="8946929010"/>
        <n v="8947229003"/>
        <n v="8947899005"/>
        <n v="8949179005"/>
        <n v="8950329010"/>
        <n v="8950479009"/>
        <n v="8950989009"/>
        <n v="8951009010"/>
        <n v="8952699009"/>
        <n v="8952929006"/>
        <n v="8953809007"/>
        <n v="8953939000"/>
        <n v="8954079004"/>
        <n v="8954339010"/>
        <n v="8954919007"/>
        <n v="8955249009"/>
        <n v="8955329009"/>
        <n v="8955619002"/>
        <n v="8955999000"/>
        <n v="8956749008"/>
        <n v="8956859006"/>
        <n v="8958459008"/>
        <n v="8958619008"/>
        <n v="8958859010"/>
        <n v="8958999006"/>
        <n v="8959249006"/>
        <n v="8960079000"/>
        <n v="8960239000"/>
        <n v="8960539007"/>
        <n v="8960589000"/>
        <n v="8961029009"/>
        <n v="8961439003"/>
        <n v="8961559004"/>
        <n v="8961789003"/>
        <n v="8962119003"/>
        <n v="8962649009"/>
        <n v="8963049008"/>
        <n v="8964059002"/>
        <n v="8964459004"/>
        <n v="8964519009"/>
        <n v="8964689003"/>
        <n v="8964709007"/>
        <n v="8965599002"/>
        <n v="8965739007"/>
        <n v="8967289007"/>
        <n v="8967549002"/>
        <n v="8967629002"/>
        <n v="8968099000"/>
        <n v="8968399007"/>
        <n v="8969069004"/>
        <n v="8969199008"/>
        <n v="8969709006"/>
        <n v="8969759010"/>
        <n v="8970019008"/>
        <n v="8970459000"/>
        <n v="8970479006"/>
        <n v="8970649009"/>
        <n v="8970709003"/>
        <n v="8971129008"/>
        <n v="8971179001"/>
        <n v="8971279007"/>
        <n v="8971719008"/>
        <n v="8971889002"/>
        <n v="8972739005"/>
        <n v="8972789009"/>
        <n v="8972859006"/>
        <n v="8973659007"/>
        <n v="8973809004"/>
        <n v="8973829010"/>
        <n v="8974769007"/>
        <n v="8974959005"/>
        <n v="8975359004"/>
        <n v="8975389002"/>
        <n v="8976359006"/>
        <n v="8976469004"/>
        <n v="8976799009"/>
        <n v="8976979004"/>
        <n v="8977419002"/>
        <n v="8977929002"/>
        <n v="8978319009"/>
        <n v="8978419004"/>
        <n v="8979199001"/>
        <n v="8979649005"/>
        <n v="8980029004"/>
        <n v="8980569002"/>
        <n v="8981469009"/>
        <n v="8982369005"/>
        <n v="8982479003"/>
        <n v="8982889008"/>
        <n v="8983269001"/>
        <n v="8983589003"/>
        <n v="8983659000"/>
        <n v="8983939001"/>
        <n v="8984439006"/>
        <n v="8984519006"/>
        <n v="8984819002"/>
        <n v="8986159009"/>
        <n v="8986279010"/>
        <n v="8988059007"/>
        <n v="8988329005"/>
        <n v="8988869003"/>
        <n v="8989199005"/>
        <n v="8989589004"/>
        <n v="8990409004"/>
        <n v="8990489006"/>
        <n v="8990599004"/>
        <n v="8990829001"/>
        <n v="8991419009"/>
        <n v="8991429001"/>
        <n v="8991989005"/>
        <n v="8992099000"/>
        <n v="9871959007"/>
        <n v="9872429003"/>
        <n v="9872999010"/>
        <n v="9873149004"/>
        <n v="9873289000"/>
        <n v="9874049000"/>
        <n v="9874319009"/>
        <n v="9874549008"/>
        <n v="9875169003"/>
        <n v="9875319000"/>
        <n v="9875979010"/>
        <n v="9876049004"/>
        <n v="9876429000"/>
        <n v="9876469001"/>
        <n v="9876499010"/>
        <n v="9877149001"/>
        <n v="9877199005"/>
        <n v="9878189004"/>
        <n v="9878219000"/>
        <n v="9878429004"/>
        <n v="9879509006"/>
        <n v="9879559010"/>
        <n v="9879739005"/>
        <n v="9880349003"/>
        <n v="9880819002"/>
        <n v="9880859003"/>
        <n v="9881229004"/>
        <n v="9881349005"/>
        <n v="9881719009"/>
        <n v="9882549008"/>
        <n v="9882899008"/>
        <n v="9882909009"/>
        <n v="9883179006"/>
        <n v="9884869003"/>
        <n v="9884899001"/>
        <n v="9884959006"/>
        <n v="9885129006"/>
        <n v="9885159004"/>
        <n v="9885659001"/>
        <n v="9885749004"/>
        <n v="9886239006"/>
        <n v="9886759009"/>
        <n v="9887159008"/>
        <n v="9887299004"/>
        <n v="9887659005"/>
        <n v="9887909008"/>
        <n v="9888349008"/>
        <n v="9888639001"/>
        <n v="9888729004"/>
        <n v="9888979009"/>
        <n v="9889769007"/>
        <n v="9889819009"/>
        <n v="9889939010"/>
        <n v="9890109005"/>
        <n v="9890149006"/>
        <n v="9890429007"/>
        <n v="9892859000"/>
        <n v="9892899001"/>
        <n v="9893049006"/>
        <n v="9893759007"/>
        <n v="9893789005"/>
        <n v="9893989006"/>
        <n v="9894439007"/>
        <n v="9894489000"/>
        <n v="9894809000"/>
        <n v="9894919009"/>
        <n v="9895619004"/>
        <n v="9895849003"/>
        <n v="9895939006"/>
        <n v="9896379006"/>
        <n v="9896669010"/>
        <n v="9897629000"/>
        <n v="9898029010"/>
        <n v="9899409008"/>
        <n v="9899929000"/>
        <n v="9900009004"/>
        <n v="9900019007"/>
        <n v="9900559005"/>
        <n v="9900669003"/>
        <n v="9900759006"/>
        <n v="9901529009"/>
        <n v="9901889001"/>
        <n v="9902549006"/>
        <n v="9902589007"/>
        <n v="9902649001"/>
        <n v="9903059003"/>
        <n v="9903719000"/>
        <n v="9903869010"/>
        <n v="9903959002"/>
        <n v="9904299007"/>
        <n v="9904529004"/>
        <n v="9904579008"/>
        <n v="9905959006"/>
        <n v="9906329007"/>
        <n v="9906529008"/>
        <n v="9907039005"/>
        <n v="9907559008"/>
        <n v="9907689001"/>
        <n v="9908259003"/>
        <n v="9909119009"/>
        <n v="9909479001"/>
        <n v="9910559009"/>
        <n v="9910919010"/>
        <n v="9912559002"/>
        <n v="9912759003"/>
        <n v="9912999005"/>
        <n v="9914109000"/>
        <n v="9914469003"/>
        <n v="9914789005"/>
        <n v="9915239006"/>
        <n v="9915869007"/>
        <n v="9916659005"/>
        <n v="9916939006"/>
        <n v="9917179005"/>
        <n v="9917519000"/>
        <n v="9917699008"/>
        <n v="9917749010"/>
        <n v="9918169004"/>
        <n v="9918479003"/>
        <n v="9919119002"/>
        <n v="9919269001"/>
        <n v="9919439004"/>
        <n v="9919539010"/>
        <n v="9919619010"/>
        <n v="9920259006"/>
        <n v="9920669000"/>
        <n v="9920869001"/>
        <n v="9922389003"/>
        <n v="9922429002"/>
        <n v="9922799008"/>
        <n v="9922969000"/>
        <n v="9922979003"/>
        <n v="9923139000"/>
        <n v="9924039007"/>
        <n v="9924089000"/>
        <n v="9924119007"/>
        <n v="9924299004"/>
        <n v="9924949009"/>
        <n v="9925349008"/>
        <n v="9925439000"/>
        <n v="9925449003"/>
        <n v="9925859008"/>
        <n v="9925919002"/>
        <n v="9925989001"/>
        <n v="9926019005"/>
        <n v="9926659009"/>
        <n v="9927359004"/>
        <n v="9927439004"/>
        <n v="9927879007"/>
        <n v="9928019009"/>
        <n v="9928399007"/>
        <n v="9929009008"/>
        <n v="9929709006"/>
        <n v="9930149001"/>
        <n v="9930209006"/>
        <n v="9930349002"/>
        <n v="9930529008"/>
        <n v="9930599007"/>
        <n v="9931069003"/>
        <n v="9931119005"/>
        <n v="9931719008"/>
        <n v="9931939004"/>
        <n v="9932049010"/>
        <n v="9932459004"/>
        <n v="9932589008"/>
        <n v="9932649002"/>
        <n v="9933499007"/>
        <n v="9934229009"/>
        <n v="9934539008"/>
        <n v="9934619008"/>
        <n v="9934729006"/>
        <n v="9934869002"/>
        <n v="9935069000"/>
        <n v="9935439004"/>
        <n v="9935579000"/>
        <n v="9935789004"/>
        <n v="9936049007"/>
        <n v="9936509003"/>
        <n v="9936709004"/>
        <n v="9936819002"/>
        <n v="9937199008"/>
        <n v="9946969005"/>
        <n v="9948639004"/>
        <n v="9948699000"/>
        <n v="9949009005"/>
        <n v="9949039003"/>
        <n v="9950229009"/>
        <n v="9950679004"/>
        <n v="9951609007"/>
        <n v="9951839006"/>
        <n v="9952219010"/>
        <n v="9952629004"/>
        <n v="9952659002"/>
        <n v="9953539003"/>
        <n v="9953679010"/>
        <n v="9953879000"/>
        <n v="9954649003"/>
        <n v="9954759001"/>
        <n v="9954919001"/>
        <n v="9955079000"/>
        <n v="9956099008"/>
        <n v="9958769001"/>
        <n v="9959009009"/>
        <n v="9960039004"/>
        <n v="9960279006"/>
        <n v="9960409008"/>
        <n v="9960739002"/>
        <n v="9961179002"/>
        <n v="9961859005"/>
        <n v="9961899006"/>
        <n v="9962139003"/>
        <n v="9962179004"/>
        <n v="9962299005"/>
        <n v="9988299003"/>
        <n v="9988609000"/>
        <n v="9988699005"/>
        <n v="9992349008"/>
        <n v="9992809004"/>
        <n v="9993259007"/>
        <n v="9993889008"/>
        <n v="9994169006"/>
        <n v="9994399005"/>
        <n v="9995029001"/>
        <n v="9995829005"/>
        <n v="9996159007"/>
        <n v="9996199008"/>
        <n v="9996709006"/>
        <n v="9997289002"/>
      </sharedItems>
    </cacheField>
    <cacheField name="ApprovalDate" numFmtId="14">
      <sharedItems containsSemiMixedTypes="0" containsNonDate="0" containsDate="1" containsString="0" minDate="2021-05-07T00:00:00" maxDate="2021-07-01T00:00:00"/>
    </cacheField>
    <cacheField name="BusinessName" numFmtId="0">
      <sharedItems/>
    </cacheField>
    <cacheField name="BusinessAddress" numFmtId="0">
      <sharedItems containsMixedTypes="1" containsNumber="1" containsInteger="1" minValue="151" maxValue="151"/>
    </cacheField>
    <cacheField name="BusinessCity" numFmtId="0">
      <sharedItems count="299">
        <s v="Wilmington"/>
        <s v="Morehead City"/>
        <s v="Morrisville"/>
        <s v="Chapel Hill"/>
        <s v="Raleigh"/>
        <s v="Williamston"/>
        <s v="Grimesland"/>
        <s v="Hendersonville"/>
        <s v="Durham"/>
        <s v="Asheville"/>
        <s v="Mooresville"/>
        <s v="Charlotte"/>
        <s v="Greensboro"/>
        <s v="Waxhaw"/>
        <s v="Wake Forest"/>
        <s v="Forest City"/>
        <s v="Surf City"/>
        <s v="Roanoke Rapids"/>
        <s v="Kernersville"/>
        <s v="Pineville"/>
        <s v="Whitsett"/>
        <s v="Hickory"/>
        <s v="Concord"/>
        <s v="Sparta"/>
        <s v="Elizabeth City"/>
        <s v="Goldsboro"/>
        <s v="Rocky Mount"/>
        <s v="Henderson"/>
        <s v="Cary"/>
        <s v="Whiteville"/>
        <s v="Hope Mills"/>
        <s v="Elon"/>
        <s v="Carrboro"/>
        <s v="Eden"/>
        <s v="Greenville"/>
        <s v="Hillsborough"/>
        <s v="Southport"/>
        <s v="Waynesville"/>
        <s v="Camden"/>
        <s v="Brevard"/>
        <s v="Fayetteville"/>
        <s v="Marshville"/>
        <s v="Ocean Isle Beach"/>
        <s v="Davidson"/>
        <s v="Louisburg"/>
        <s v="Huntersville"/>
        <s v="Cedar Mountain"/>
        <s v="Morganton"/>
        <s v="Boone"/>
        <s v="Cornelius"/>
        <s v="Harrisburg"/>
        <s v="Asheboro"/>
        <s v="Summerfield"/>
        <s v="Matthews"/>
        <s v="Winston-Salem"/>
        <s v="Arden"/>
        <s v="Stoneville"/>
        <s v="Southern Pines"/>
        <s v="Eure"/>
        <s v="Jacksonville"/>
        <s v="Hatteras"/>
        <s v="Nags Head"/>
        <s v="High Point"/>
        <s v="Franklin"/>
        <s v="Burlington"/>
        <s v="Jamestown"/>
        <s v="Gastonia"/>
        <s v="Washington"/>
        <s v="Marion"/>
        <s v="Columbus"/>
        <s v="Havelock"/>
        <s v="Cleveland"/>
        <s v="Statesville"/>
        <s v="Lexington"/>
        <s v="Sanford"/>
        <s v="Lincolnton"/>
        <s v="Creedmoor"/>
        <s v="Cashiers"/>
        <s v="Salisbury"/>
        <s v="Browns Summit"/>
        <s v="Stokesdale"/>
        <s v="Yadkinville"/>
        <s v="Carthage"/>
        <s v="Gibsonville"/>
        <s v="Zebulon"/>
        <s v="Sunset Beach"/>
        <s v="Kure Beach"/>
        <s v="Lenoir"/>
        <s v="Holly Springs"/>
        <s v="Canton"/>
        <s v="Clinton"/>
        <s v="Clyde"/>
        <s v="Raeford"/>
        <s v="Bessemer City"/>
        <s v="Maiden"/>
        <s v="Cherokee"/>
        <s v="Carolina Beach"/>
        <s v="Murphy"/>
        <s v="Cramerton"/>
        <s v="Knightdale"/>
        <s v="Albemarle"/>
        <s v="Wilson"/>
        <s v="Reidsville"/>
        <s v="Clayton"/>
        <s v="Black Mountain"/>
        <s v="Beaufort"/>
        <s v="Mocksville"/>
        <s v="Lumberton"/>
        <s v="Archdale"/>
        <s v="Conover"/>
        <s v="Banner Elk"/>
        <s v="Marshall"/>
        <s v="Siler City"/>
        <s v="Kannapolis"/>
        <s v="Pittsboro"/>
        <s v="North Topsail Beach"/>
        <s v="Chadbourn"/>
        <s v="Sylva"/>
        <s v="Pinehurst"/>
        <s v="San Francisco"/>
        <s v="Colfax"/>
        <s v="Windsor"/>
        <s v="Highlands"/>
        <s v="Kitty Hawk"/>
        <s v="Hertford"/>
        <s v="Kinston"/>
        <s v="Mount Airy"/>
        <s v="Garner"/>
        <s v="Weaverville"/>
        <s v="Supply"/>
        <s v="New Bern"/>
        <s v="Angier"/>
        <s v="Wendell"/>
        <s v="Ramseur"/>
        <s v="Shallotte"/>
        <s v="Oak Ridge"/>
        <s v="Knotts Island"/>
        <s v="Polkton"/>
        <s v="Stem"/>
        <s v="Wilkesboro"/>
        <s v="Apex"/>
        <s v="Manteo"/>
        <s v="Ocracoke"/>
        <s v="West Jefferson"/>
        <s v="Swansboro"/>
        <s v="Ahoskie"/>
        <s v="Hampstead"/>
        <s v="Aberdeen"/>
        <s v="Thomasville"/>
        <s v="Spindale"/>
        <s v="Lillington"/>
        <s v="Winnabow"/>
        <s v="Spring Lake"/>
        <s v="Kill Devil Hills"/>
        <s v="Hubert"/>
        <s v="Robbinsville"/>
        <s v="Snow Hill"/>
        <s v="Snow Camp"/>
        <s v="Shelby"/>
        <s v="Mars Hill"/>
        <s v="Clemmons"/>
        <s v="Jonesville"/>
        <s v="Mebane"/>
        <s v="Columbia"/>
        <s v="Elkin"/>
        <s v="Indian Trail"/>
        <s v="Newport"/>
        <s v="Corolla"/>
        <s v="Mount Olive"/>
        <s v="Locust"/>
        <s v="Walnut Cove"/>
        <s v="Valdese"/>
        <s v="Troutman"/>
        <s v="Kenly"/>
        <s v="Monroe"/>
        <s v="Saluda"/>
        <s v="Randleman"/>
        <s v="Laurinburg"/>
        <s v="Rolesville"/>
        <s v="Waves"/>
        <s v="Denver"/>
        <s v="Hayesville"/>
        <s v="Warrenton"/>
        <s v="Rougemont"/>
        <s v="Winterville"/>
        <s v="Andrews"/>
        <s v="Dunn"/>
        <s v="Roxboro"/>
        <s v="Sneads Ferry"/>
        <s v="Fuquay-Varina"/>
        <s v="Advance"/>
        <s v="Madison"/>
        <s v="Hamlet"/>
        <s v="Dillsboro"/>
        <s v="Seagrove"/>
        <s v="Rockingham"/>
        <s v="Sherrills Ford"/>
        <s v="Wanchese"/>
        <s v="Biscoe"/>
        <s v="Jefferson"/>
        <s v="Buxton"/>
        <s v="Tarboro"/>
        <s v="Harkers Island"/>
        <s v="Franklinton"/>
        <s v="Calabash"/>
        <s v="Belhaven"/>
        <s v="Plymouth"/>
        <s v="Holly Ridge"/>
        <s v="Milton"/>
        <s v="Troy"/>
        <s v="Fairview"/>
        <s v="Erwin"/>
        <s v="Landis"/>
        <s v="Lake Waccamaw"/>
        <s v="Enfield"/>
        <s v="Spencer"/>
        <s v="Oxford"/>
        <s v="New London"/>
        <s v="Fletcher"/>
        <s v="Emerald Isle"/>
        <s v="Edenton"/>
        <s v="Stony Point"/>
        <s v="Wallace"/>
        <s v="Cape Carteret"/>
        <s v="Ayden"/>
        <s v="Leland"/>
        <s v="Pantego"/>
        <s v="Youngsville"/>
        <s v="Candler"/>
        <s v="Spruce Pine"/>
        <s v="Bryson City"/>
        <s v="Atlantic Beach"/>
        <s v="Vale"/>
        <s v="Connellys Springs"/>
        <s v="Little Switzerland"/>
        <s v="Millers Creek"/>
        <s v="Selma"/>
        <s v="Horse Shoe"/>
        <s v="Bailey"/>
        <s v="Tryon"/>
        <s v="Rutherfordton"/>
        <s v="Creswell"/>
        <s v="Coats"/>
        <s v="Granite Falls"/>
        <s v="Stanfield"/>
        <s v="West End"/>
        <s v="Willow Spring"/>
        <s v="King"/>
        <s v="Newton"/>
        <s v="Wagram"/>
        <s v="Gold Hill"/>
        <s v="Rural Hall"/>
        <s v="Pikeville"/>
        <s v="Smithfield"/>
        <s v="Belvidere"/>
        <s v="Hudson"/>
        <s v="Trinity"/>
        <s v="Hurdle Mills"/>
        <s v="North Wilkesboro"/>
        <s v="Mount Holly"/>
        <s v="Chocowinity"/>
        <s v="Belmont"/>
        <s v="Elizabethtown"/>
        <s v="Pinetops"/>
        <s v="East Bend"/>
        <s v="Mount Pleasant"/>
        <s v="Bath"/>
        <s v="China Grove"/>
        <s v="Mills River"/>
        <s v="St. Pauls"/>
        <s v="Graham"/>
        <s v="Brasstown"/>
        <s v="Kings Mountain"/>
        <s v="Moyock"/>
        <s v="Broadway"/>
        <s v="Bermuda Run"/>
        <s v="Woodfin"/>
        <s v="Farmville"/>
        <s v="Duck"/>
        <s v="Bunn"/>
        <s v="Oak Island"/>
        <s v="Denton"/>
        <s v="Linville"/>
        <s v="Burnsville"/>
        <s v="Flat Rock"/>
        <s v="East Flat Rock"/>
        <s v="Mint Hill"/>
        <s v="Blowing Rock"/>
        <s v="Laurel Springs"/>
        <s v="Belville"/>
        <s v="Holden Beach"/>
        <s v="Candor"/>
        <s v="Pisgah Forest"/>
        <s v="Lewisville"/>
        <s v="Rose Hill"/>
        <s v="Maggie Valley"/>
        <s v="Timberlake"/>
        <s v="Southern Shores"/>
        <s v="Alexander"/>
      </sharedItems>
    </cacheField>
    <cacheField name="BusinessState" numFmtId="0">
      <sharedItems count="57">
        <s v="North Carolina"/>
        <s v="MD" u="1"/>
        <s v="LA" u="1"/>
        <s v="SC" u="1"/>
        <s v="AL" u="1"/>
        <s v="KY" u="1"/>
        <s v="CT" u="1"/>
        <s v="NM" u="1"/>
        <s v="OR" u="1"/>
        <s v="VT" u="1"/>
        <s v="TN" u="1"/>
        <s v="WY" u="1"/>
        <s v="CA" u="1"/>
        <s v="FL" u="1"/>
        <s v="MN" u="1"/>
        <s v="AR" u="1"/>
        <s v="VA" u="1"/>
        <s v="MP" u="1"/>
        <s v="ID" u="1"/>
        <s v="GU" u="1"/>
        <s v="MT" u="1"/>
        <s v="NY" u="1"/>
        <s v="TX" u="1"/>
        <s v="AZ" u="1"/>
        <s v="VI" u="1"/>
        <s v="ND" u="1"/>
        <s v="MA" u="1"/>
        <s v="IL" u="1"/>
        <s v="HI" u="1"/>
        <s v="OK" u="1"/>
        <s v="CO" u="1"/>
        <s v="NH" u="1"/>
        <s v="IN" u="1"/>
        <s v="ME" u="1"/>
        <s v="SD" u="1"/>
        <s v="NJ" u="1"/>
        <s v="PR" u="1"/>
        <s v="AK" u="1"/>
        <s v="MI" u="1"/>
        <s v="WV" u="1"/>
        <s v="WA" u="1"/>
        <s v="DC" u="1"/>
        <s v="PA" u="1"/>
        <s v="DE" u="1"/>
        <s v="RI" u="1"/>
        <s v="UT" u="1"/>
        <s v="MO" u="1"/>
        <s v="AS" u="1"/>
        <s v="IA" u="1"/>
        <s v="NV" u="1"/>
        <s v="MS" u="1"/>
        <s v="WI" u="1"/>
        <s v="GA" u="1"/>
        <s v="NC" u="1"/>
        <s v="OH" u="1"/>
        <s v="NE" u="1"/>
        <s v="KS" u="1"/>
      </sharedItems>
    </cacheField>
    <cacheField name="BusinessZip" numFmtId="0">
      <sharedItems containsMixedTypes="1" containsNumber="1" containsInteger="1" minValue="27103" maxValue="27127"/>
    </cacheField>
    <cacheField name="GrantAmount" numFmtId="44">
      <sharedItems containsSemiMixedTypes="0" containsString="0" containsNumber="1" minValue="1158" maxValue="10000000" count="2564">
        <n v="433090.6"/>
        <n v="170765.76"/>
        <n v="349112"/>
        <n v="577369"/>
        <n v="53196.13"/>
        <n v="152723.04"/>
        <n v="139741"/>
        <n v="61102"/>
        <n v="159430.31"/>
        <n v="334307"/>
        <n v="40257"/>
        <n v="454030.77"/>
        <n v="833485"/>
        <n v="1675814"/>
        <n v="373206.03"/>
        <n v="123708"/>
        <n v="8972406"/>
        <n v="1508365"/>
        <n v="129228"/>
        <n v="51746"/>
        <n v="88240"/>
        <n v="28447"/>
        <n v="142361.15"/>
        <n v="77981"/>
        <n v="47230.2"/>
        <n v="181079.7"/>
        <n v="38068"/>
        <n v="134235"/>
        <n v="56294.28"/>
        <n v="88885"/>
        <n v="125588"/>
        <n v="46611"/>
        <n v="235680"/>
        <n v="52158"/>
        <n v="109166"/>
        <n v="330758"/>
        <n v="89649"/>
        <n v="75770.91"/>
        <n v="124995"/>
        <n v="168924.18"/>
        <n v="53688.14"/>
        <n v="94995"/>
        <n v="215163"/>
        <n v="36771"/>
        <n v="125111.57"/>
        <n v="29286.76"/>
        <n v="33353.85"/>
        <n v="16023.96"/>
        <n v="467467.74"/>
        <n v="381741.03"/>
        <n v="343755"/>
        <n v="139865"/>
        <n v="213926"/>
        <n v="133354"/>
        <n v="122247.34"/>
        <n v="78175.48"/>
        <n v="67992"/>
        <n v="312479"/>
        <n v="354532"/>
        <n v="311991"/>
        <n v="318542.84000000003"/>
        <n v="30845"/>
        <n v="22637.5"/>
        <n v="282253"/>
        <n v="50656"/>
        <n v="251493"/>
        <n v="270053.96000000002"/>
        <n v="98506.91"/>
        <n v="17897"/>
        <n v="42726"/>
        <n v="103160.15"/>
        <n v="201491.06"/>
        <n v="86375.23"/>
        <n v="1567632.49"/>
        <n v="234656"/>
        <n v="131911.5"/>
        <n v="118831.21"/>
        <n v="499995"/>
        <n v="390427"/>
        <n v="555927"/>
        <n v="99995"/>
        <n v="211085"/>
        <n v="11794.61"/>
        <n v="77299.98"/>
        <n v="94170"/>
        <n v="419317"/>
        <n v="79174"/>
        <n v="322646"/>
        <n v="114940.79"/>
        <n v="69775"/>
        <n v="95263.5"/>
        <n v="253344.93"/>
        <n v="759511.32"/>
        <n v="69824.03"/>
        <n v="62506.86"/>
        <n v="72908.039999999994"/>
        <n v="51978.37"/>
        <n v="253173"/>
        <n v="59534"/>
        <n v="2981.84"/>
        <n v="276342"/>
        <n v="62830"/>
        <n v="333600.44"/>
        <n v="39679.839999999997"/>
        <n v="39470.879999999997"/>
        <n v="9767"/>
        <n v="52077.98"/>
        <n v="77014"/>
        <n v="105346"/>
        <n v="719366.87"/>
        <n v="643859.22"/>
        <n v="52703"/>
        <n v="1591935.04"/>
        <n v="6449"/>
        <n v="773225"/>
        <n v="557889"/>
        <n v="29497"/>
        <n v="452191"/>
        <n v="394604"/>
        <n v="1270929"/>
        <n v="367909.72"/>
        <n v="1248755"/>
        <n v="1138424"/>
        <n v="1898000"/>
        <n v="336838"/>
        <n v="744479"/>
        <n v="963738.27"/>
        <n v="1079949"/>
        <n v="20661.830000000002"/>
        <n v="1040565.97"/>
        <n v="54257.33"/>
        <n v="32769"/>
        <n v="568123.56000000006"/>
        <n v="1689869"/>
        <n v="296032.48"/>
        <n v="1194079.52"/>
        <n v="2408722"/>
        <n v="23542.18"/>
        <n v="206675"/>
        <n v="17090.73"/>
        <n v="394422.33"/>
        <n v="455327.68"/>
        <n v="4852416.42"/>
        <n v="704890"/>
        <n v="458878"/>
        <n v="1011525.41"/>
        <n v="416583.57"/>
        <n v="117139"/>
        <n v="195996.5"/>
        <n v="95038.720000000001"/>
        <n v="345159"/>
        <n v="185776.34"/>
        <n v="167898"/>
        <n v="154043"/>
        <n v="4311"/>
        <n v="167443"/>
        <n v="611528.16"/>
        <n v="190006"/>
        <n v="299781.58"/>
        <n v="42286"/>
        <n v="81195.240000000005"/>
        <n v="48437"/>
        <n v="80305"/>
        <n v="117249"/>
        <n v="27145"/>
        <n v="18038"/>
        <n v="46934"/>
        <n v="149006"/>
        <n v="82651.66"/>
        <n v="316116.21999999997"/>
        <n v="140277"/>
        <n v="2846149"/>
        <n v="297526"/>
        <n v="130953.05"/>
        <n v="84281"/>
        <n v="40851"/>
        <n v="135609.62"/>
        <n v="88449"/>
        <n v="688258"/>
        <n v="122775.13"/>
        <n v="54603"/>
        <n v="174484"/>
        <n v="27316"/>
        <n v="219230.92"/>
        <n v="89995"/>
        <n v="168161"/>
        <n v="285597.53999999998"/>
        <n v="22790.16"/>
        <n v="40469"/>
        <n v="96173"/>
        <n v="280636"/>
        <n v="12173"/>
        <n v="34780.839999999997"/>
        <n v="284546.21999999997"/>
        <n v="168991.22"/>
        <n v="95864"/>
        <n v="41254.04"/>
        <n v="117088"/>
        <n v="290754"/>
        <n v="89989"/>
        <n v="142834"/>
        <n v="69517.91"/>
        <n v="71894.83"/>
        <n v="126094"/>
        <n v="274636.2"/>
        <n v="251804"/>
        <n v="169403"/>
        <n v="40686.589999999997"/>
        <n v="584835.53"/>
        <n v="275029"/>
        <n v="458959"/>
        <n v="40019.06"/>
        <n v="61338"/>
        <n v="14800.45"/>
        <n v="316293"/>
        <n v="114645"/>
        <n v="307144"/>
        <n v="48547.199999999997"/>
        <n v="95561"/>
        <n v="102219"/>
        <n v="148514"/>
        <n v="27395"/>
        <n v="306581"/>
        <n v="345818.37"/>
        <n v="14222"/>
        <n v="38571.449999999997"/>
        <n v="80457"/>
        <n v="93644"/>
        <n v="105137"/>
        <n v="90947"/>
        <n v="80597"/>
        <n v="950287"/>
        <n v="177347"/>
        <n v="345919.27"/>
        <n v="25070.14"/>
        <n v="124846.56"/>
        <n v="53174.27"/>
        <n v="152931"/>
        <n v="31465"/>
        <n v="279431"/>
        <n v="26356.77"/>
        <n v="299014.12"/>
        <n v="28430"/>
        <n v="72615"/>
        <n v="217941"/>
        <n v="14891"/>
        <n v="232428"/>
        <n v="194194"/>
        <n v="196262.08"/>
        <n v="24182"/>
        <n v="150990.69"/>
        <n v="302958"/>
        <n v="37034.57"/>
        <n v="756933"/>
        <n v="3032274"/>
        <n v="38830.03"/>
        <n v="239417"/>
        <n v="129999.96"/>
        <n v="231767"/>
        <n v="50568"/>
        <n v="27628"/>
        <n v="228673"/>
        <n v="37282"/>
        <n v="118163.56"/>
        <n v="329754.83"/>
        <n v="59396.36"/>
        <n v="226303"/>
        <n v="60466.96"/>
        <n v="244305"/>
        <n v="211693"/>
        <n v="241579.25"/>
        <n v="85539"/>
        <n v="45615"/>
        <n v="28819.16"/>
        <n v="128954"/>
        <n v="66829"/>
        <n v="21354.09"/>
        <n v="74532.5"/>
        <n v="339734"/>
        <n v="92652.28"/>
        <n v="95929"/>
        <n v="252063.72"/>
        <n v="284607"/>
        <n v="23711"/>
        <n v="199749"/>
        <n v="74254"/>
        <n v="157792.64000000001"/>
        <n v="226020.06"/>
        <n v="80638"/>
        <n v="115423.67999999999"/>
        <n v="49759.85"/>
        <n v="297029"/>
        <n v="154865.87"/>
        <n v="56842"/>
        <n v="66751.47"/>
        <n v="113604"/>
        <n v="77878"/>
        <n v="186039.5"/>
        <n v="26595.72"/>
        <n v="308891.33"/>
        <n v="113936.36"/>
        <n v="39477"/>
        <n v="311804.26"/>
        <n v="56792"/>
        <n v="278429.88"/>
        <n v="33389"/>
        <n v="55479"/>
        <n v="99117.1"/>
        <n v="231939.15"/>
        <n v="342060.36"/>
        <n v="264374.68"/>
        <n v="151965"/>
        <n v="195924.5"/>
        <n v="25124.47"/>
        <n v="130264"/>
        <n v="143981"/>
        <n v="139778.20000000001"/>
        <n v="49150"/>
        <n v="190290"/>
        <n v="267815"/>
        <n v="138280"/>
        <n v="166364.68"/>
        <n v="232473.29"/>
        <n v="155661.5"/>
        <n v="679579"/>
        <n v="33376"/>
        <n v="95144.22"/>
        <n v="20237"/>
        <n v="143400.5"/>
        <n v="215405.64"/>
        <n v="192012"/>
        <n v="2866462"/>
        <n v="102486"/>
        <n v="43105.72"/>
        <n v="113526.36"/>
        <n v="157254"/>
        <n v="67423.86"/>
        <n v="294628.09000000003"/>
        <n v="1495458"/>
        <n v="629914"/>
        <n v="21403.46"/>
        <n v="12749"/>
        <n v="32143.22"/>
        <n v="13296.02"/>
        <n v="85672"/>
        <n v="116797"/>
        <n v="260323.96"/>
        <n v="17877.03"/>
        <n v="203392.58"/>
        <n v="485815"/>
        <n v="391483"/>
        <n v="65933"/>
        <n v="45613.31"/>
        <n v="19419"/>
        <n v="178723"/>
        <n v="45957.599999999999"/>
        <n v="106077"/>
        <n v="521707.98"/>
        <n v="264620"/>
        <n v="303386"/>
        <n v="37118"/>
        <n v="46940"/>
        <n v="240318.27"/>
        <n v="178192"/>
        <n v="210872.2"/>
        <n v="123717.07"/>
        <n v="97798.68"/>
        <n v="37179.269999999997"/>
        <n v="65703"/>
        <n v="49755.5"/>
        <n v="110020"/>
        <n v="16560.990000000002"/>
        <n v="365388"/>
        <n v="139503.28"/>
        <n v="248035"/>
        <n v="69476.960000000006"/>
        <n v="197698"/>
        <n v="26891.45"/>
        <n v="75453"/>
        <n v="158084.76"/>
        <n v="63572.85"/>
        <n v="240111"/>
        <n v="259382"/>
        <n v="62119.839999999997"/>
        <n v="30734"/>
        <n v="66833"/>
        <n v="344045"/>
        <n v="302366.7"/>
        <n v="291096"/>
        <n v="130549.12"/>
        <n v="86843"/>
        <n v="114507.5"/>
        <n v="17018"/>
        <n v="92556.07"/>
        <n v="40029.620000000003"/>
        <n v="34329"/>
        <n v="126798"/>
        <n v="226135.1"/>
        <n v="266182.40000000002"/>
        <n v="94878.02"/>
        <n v="186417"/>
        <n v="33046"/>
        <n v="59133.25"/>
        <n v="277351"/>
        <n v="150127.88"/>
        <n v="43044"/>
        <n v="176275"/>
        <n v="272706.13"/>
        <n v="889474.5"/>
        <n v="10746.56"/>
        <n v="83065"/>
        <n v="313228"/>
        <n v="43762"/>
        <n v="61306"/>
        <n v="22838"/>
        <n v="142608"/>
        <n v="494391"/>
        <n v="27121.96"/>
        <n v="128661"/>
        <n v="67168"/>
        <n v="62542"/>
        <n v="81301"/>
        <n v="272075"/>
        <n v="74844"/>
        <n v="90706"/>
        <n v="2129"/>
        <n v="39610.07"/>
        <n v="611417"/>
        <n v="34364.449999999997"/>
        <n v="11693.51"/>
        <n v="25806.39"/>
        <n v="986042"/>
        <n v="2478028.4"/>
        <n v="29320"/>
        <n v="531239.19999999995"/>
        <n v="550197"/>
        <n v="44351"/>
        <n v="127689"/>
        <n v="23955.69"/>
        <n v="74979.5"/>
        <n v="14436"/>
        <n v="59232.13"/>
        <n v="30945"/>
        <n v="2295"/>
        <n v="191308.88"/>
        <n v="10047"/>
        <n v="128392"/>
        <n v="77107"/>
        <n v="405013.71"/>
        <n v="68156"/>
        <n v="73183.83"/>
        <n v="10366"/>
        <n v="136059.01999999999"/>
        <n v="151003"/>
        <n v="11222"/>
        <n v="17015"/>
        <n v="87753"/>
        <n v="275433"/>
        <n v="408806.82"/>
        <n v="182505"/>
        <n v="105984"/>
        <n v="31757"/>
        <n v="169837"/>
        <n v="82905.919999999998"/>
        <n v="16291.62"/>
        <n v="160754"/>
        <n v="24304.21"/>
        <n v="706465.65"/>
        <n v="229221.6"/>
        <n v="112628.31"/>
        <n v="142463.43"/>
        <n v="124943.15"/>
        <n v="38591.440000000002"/>
        <n v="296888.56"/>
        <n v="18414.12"/>
        <n v="115212"/>
        <n v="79477"/>
        <n v="66300.14"/>
        <n v="2799"/>
        <n v="47128"/>
        <n v="224149"/>
        <n v="24411"/>
        <n v="78388.37"/>
        <n v="130230"/>
        <n v="489965.55"/>
        <n v="20767"/>
        <n v="142884"/>
        <n v="130178.67"/>
        <n v="519456.91"/>
        <n v="10719"/>
        <n v="312176.89"/>
        <n v="273388"/>
        <n v="26288"/>
        <n v="98858"/>
        <n v="646393"/>
        <n v="285678"/>
        <n v="86022.17"/>
        <n v="13597.28"/>
        <n v="233590.68"/>
        <n v="116947"/>
        <n v="75305.34"/>
        <n v="32783.620000000003"/>
        <n v="100455.43"/>
        <n v="9301"/>
        <n v="88167.33"/>
        <n v="355095"/>
        <n v="78138"/>
        <n v="51417"/>
        <n v="106335"/>
        <n v="235789.82"/>
        <n v="208786"/>
        <n v="10854"/>
        <n v="168138"/>
        <n v="243621"/>
        <n v="40073"/>
        <n v="7726171"/>
        <n v="443360"/>
        <n v="271767.56"/>
        <n v="47684"/>
        <n v="40609"/>
        <n v="674533"/>
        <n v="88290"/>
        <n v="156643"/>
        <n v="1234231"/>
        <n v="838522"/>
        <n v="74432"/>
        <n v="195757"/>
        <n v="39517"/>
        <n v="19099"/>
        <n v="90325"/>
        <n v="71415"/>
        <n v="180762"/>
        <n v="208407.5"/>
        <n v="91275"/>
        <n v="177843.5"/>
        <n v="17980"/>
        <n v="5540.86"/>
        <n v="121434.09"/>
        <n v="71737"/>
        <n v="18671"/>
        <n v="83055"/>
        <n v="38201"/>
        <n v="76932.53"/>
        <n v="42893"/>
        <n v="262404"/>
        <n v="194707.82"/>
        <n v="250565.42"/>
        <n v="5019"/>
        <n v="104166.8"/>
        <n v="19582"/>
        <n v="223458.2"/>
        <n v="149033"/>
        <n v="65242.01"/>
        <n v="239096"/>
        <n v="53480"/>
        <n v="39935"/>
        <n v="643501"/>
        <n v="30853"/>
        <n v="34368.65"/>
        <n v="464725"/>
        <n v="110824.25"/>
        <n v="75744.039999999994"/>
        <n v="62637"/>
        <n v="141905"/>
        <n v="31698"/>
        <n v="5013.5200000000004"/>
        <n v="258329"/>
        <n v="227735"/>
        <n v="536990"/>
        <n v="585579"/>
        <n v="115882"/>
        <n v="17199"/>
        <n v="70626"/>
        <n v="1120816.24"/>
        <n v="183807.47"/>
        <n v="36135.040000000001"/>
        <n v="40723"/>
        <n v="20785"/>
        <n v="15176.5"/>
        <n v="52868.41"/>
        <n v="4461"/>
        <n v="27057"/>
        <n v="50668.79"/>
        <n v="6557"/>
        <n v="177426.17"/>
        <n v="68299"/>
        <n v="445173.16"/>
        <n v="37630"/>
        <n v="349787.12"/>
        <n v="24798"/>
        <n v="14303.5"/>
        <n v="25763"/>
        <n v="16228"/>
        <n v="14731"/>
        <n v="14721"/>
        <n v="96274"/>
        <n v="136566.16"/>
        <n v="8393.64"/>
        <n v="444811.93"/>
        <n v="128554.01"/>
        <n v="649509.94999999995"/>
        <n v="74535"/>
        <n v="10142.299999999999"/>
        <n v="291877"/>
        <n v="96168"/>
        <n v="63547"/>
        <n v="516957"/>
        <n v="49993"/>
        <n v="28195"/>
        <n v="135066"/>
        <n v="6974.68"/>
        <n v="101634"/>
        <n v="172155"/>
        <n v="18378"/>
        <n v="106197.5"/>
        <n v="31435"/>
        <n v="774624"/>
        <n v="13959"/>
        <n v="3448.05"/>
        <n v="89646"/>
        <n v="372880.93"/>
        <n v="200146.25"/>
        <n v="246228"/>
        <n v="30299"/>
        <n v="353604.59"/>
        <n v="203725.67"/>
        <n v="10960.21"/>
        <n v="55433.7"/>
        <n v="145668.03"/>
        <n v="279391.49"/>
        <n v="16188.16"/>
        <n v="109322"/>
        <n v="101368"/>
        <n v="32904"/>
        <n v="811446"/>
        <n v="457603.6"/>
        <n v="261236"/>
        <n v="80465.33"/>
        <n v="199675.27"/>
        <n v="230000"/>
        <n v="26761"/>
        <n v="78101"/>
        <n v="87051.7"/>
        <n v="46528"/>
        <n v="446006"/>
        <n v="151921.20000000001"/>
        <n v="683896.61"/>
        <n v="22989.48"/>
        <n v="363261.31"/>
        <n v="471728"/>
        <n v="446566.7"/>
        <n v="31507.63"/>
        <n v="1380352"/>
        <n v="50983"/>
        <n v="1528664"/>
        <n v="173277"/>
        <n v="76866.64"/>
        <n v="73127"/>
        <n v="2155"/>
        <n v="524451"/>
        <n v="226889"/>
        <n v="136801"/>
        <n v="966679.95"/>
        <n v="143500"/>
        <n v="469291.56"/>
        <n v="182328.06"/>
        <n v="85298"/>
        <n v="415798.92"/>
        <n v="249476"/>
        <n v="39165.019999999997"/>
        <n v="31226"/>
        <n v="16211.92"/>
        <n v="1499577.18"/>
        <n v="680791"/>
        <n v="424625.22"/>
        <n v="1953833"/>
        <n v="7829.82"/>
        <n v="602640.5"/>
        <n v="74366.25"/>
        <n v="135048"/>
        <n v="180590.62"/>
        <n v="57644"/>
        <n v="575701"/>
        <n v="1581406.48"/>
        <n v="876954.15"/>
        <n v="27868.13"/>
        <n v="35765.800000000003"/>
        <n v="23148"/>
        <n v="18590.8"/>
        <n v="822215.26"/>
        <n v="498397"/>
        <n v="816707.5"/>
        <n v="41639.03"/>
        <n v="485995"/>
        <n v="518372.75"/>
        <n v="33479.879999999997"/>
        <n v="73238.12"/>
        <n v="771084"/>
        <n v="790614"/>
        <n v="1549830"/>
        <n v="152270"/>
        <n v="1942894.59"/>
        <n v="628412.91"/>
        <n v="425903.74"/>
        <n v="9417.15"/>
        <n v="90259"/>
        <n v="483177.87"/>
        <n v="525877.79"/>
        <n v="836419"/>
        <n v="3223964.75"/>
        <n v="35558.620000000003"/>
        <n v="342864.19"/>
        <n v="96665"/>
        <n v="124062.5"/>
        <n v="507359"/>
        <n v="819156"/>
        <n v="58846.15"/>
        <n v="987194"/>
        <n v="205259.87"/>
        <n v="249671.17"/>
        <n v="282983"/>
        <n v="71936"/>
        <n v="385280"/>
        <n v="101448.48"/>
        <n v="298976.34999999998"/>
        <n v="676597.52"/>
        <n v="6804.72"/>
        <n v="18000"/>
        <n v="119171"/>
        <n v="123606"/>
        <n v="493527.71"/>
        <n v="27758.1"/>
        <n v="476350"/>
        <n v="930879"/>
        <n v="39106.11"/>
        <n v="8500"/>
        <n v="170311"/>
        <n v="600763.98"/>
        <n v="9927"/>
        <n v="110043.23"/>
        <n v="443685.59"/>
        <n v="123066"/>
        <n v="494268.09"/>
        <n v="655479"/>
        <n v="77490.81"/>
        <n v="161439"/>
        <n v="49644"/>
        <n v="117510.15"/>
        <n v="109603.5"/>
        <n v="634071"/>
        <n v="9798.64"/>
        <n v="407101"/>
        <n v="179281"/>
        <n v="786758"/>
        <n v="195726"/>
        <n v="450841.34"/>
        <n v="1343391.68"/>
        <n v="127579"/>
        <n v="46095"/>
        <n v="30601"/>
        <n v="813913.5"/>
        <n v="89427"/>
        <n v="91959"/>
        <n v="100422.56"/>
        <n v="25644.84"/>
        <n v="592058.6"/>
        <n v="428902.78"/>
        <n v="146170"/>
        <n v="36700"/>
        <n v="288348"/>
        <n v="1123943"/>
        <n v="45881"/>
        <n v="364975"/>
        <n v="412982"/>
        <n v="147602.04"/>
        <n v="56880"/>
        <n v="506669"/>
        <n v="69675"/>
        <n v="3885.25"/>
        <n v="52692"/>
        <n v="58674.52"/>
        <n v="52625"/>
        <n v="13968.28"/>
        <n v="547442"/>
        <n v="12520.83"/>
        <n v="25721.57"/>
        <n v="137940.26"/>
        <n v="460686.3"/>
        <n v="224302.61"/>
        <n v="69079"/>
        <n v="130485"/>
        <n v="167885"/>
        <n v="585028"/>
        <n v="642859"/>
        <n v="39072"/>
        <n v="195427"/>
        <n v="469332.38"/>
        <n v="513361"/>
        <n v="63012"/>
        <n v="227400"/>
        <n v="51927"/>
        <n v="521279.03"/>
        <n v="28779"/>
        <n v="2444799"/>
        <n v="33513"/>
        <n v="120222"/>
        <n v="290302.42"/>
        <n v="23321"/>
        <n v="382318"/>
        <n v="670827.07999999996"/>
        <n v="26137.98"/>
        <n v="363277"/>
        <n v="485146"/>
        <n v="187126"/>
        <n v="560764"/>
        <n v="119075"/>
        <n v="80244"/>
        <n v="75904"/>
        <n v="499627"/>
        <n v="583661"/>
        <n v="185490.75"/>
        <n v="477675"/>
        <n v="238609"/>
        <n v="207055.9"/>
        <n v="15342"/>
        <n v="144548.79999999999"/>
        <n v="492049.19"/>
        <n v="57123.5"/>
        <n v="407696.08"/>
        <n v="18931.86"/>
        <n v="37686.99"/>
        <n v="194010.54"/>
        <n v="18450"/>
        <n v="36820"/>
        <n v="415736.8"/>
        <n v="587660"/>
        <n v="399668"/>
        <n v="5919"/>
        <n v="170923"/>
        <n v="831156"/>
        <n v="926143.91"/>
        <n v="934304"/>
        <n v="81633"/>
        <n v="717991.53"/>
        <n v="21020"/>
        <n v="384051"/>
        <n v="342007"/>
        <n v="187312.06"/>
        <n v="69196.14"/>
        <n v="2932794.47"/>
        <n v="127361.84"/>
        <n v="241121.21"/>
        <n v="63046"/>
        <n v="1043293"/>
        <n v="43072"/>
        <n v="130765.61"/>
        <n v="15152.73"/>
        <n v="281621"/>
        <n v="121986"/>
        <n v="636626.5"/>
        <n v="738534"/>
        <n v="143905.12"/>
        <n v="65094"/>
        <n v="8410.3799999999992"/>
        <n v="1452526"/>
        <n v="78157"/>
        <n v="25142.5"/>
        <n v="364932.5"/>
        <n v="4113845.24"/>
        <n v="26340.07"/>
        <n v="366715"/>
        <n v="98402"/>
        <n v="74249"/>
        <n v="2168598"/>
        <n v="188114"/>
        <n v="110042"/>
        <n v="22871.119999999999"/>
        <n v="19646"/>
        <n v="28178.36"/>
        <n v="363769"/>
        <n v="17105"/>
        <n v="33075"/>
        <n v="995928.34"/>
        <n v="151922.95000000001"/>
        <n v="625508.01"/>
        <n v="515630.61"/>
        <n v="105265.7"/>
        <n v="223691"/>
        <n v="32099"/>
        <n v="413752.46"/>
        <n v="156514"/>
        <n v="708448"/>
        <n v="609778"/>
        <n v="1113352"/>
        <n v="273612.13"/>
        <n v="187105"/>
        <n v="54935"/>
        <n v="19531"/>
        <n v="378988"/>
        <n v="5353"/>
        <n v="781926"/>
        <n v="13871"/>
        <n v="371354"/>
        <n v="80437.91"/>
        <n v="744381"/>
        <n v="126583"/>
        <n v="128390.96"/>
        <n v="808559.69"/>
        <n v="12243.96"/>
        <n v="427057.36"/>
        <n v="43141.94"/>
        <n v="360730"/>
        <n v="180876.31"/>
        <n v="471207.2"/>
        <n v="681392.52"/>
        <n v="417916.14"/>
        <n v="64287.11"/>
        <n v="58585.55"/>
        <n v="34659.919999999998"/>
        <n v="48790.29"/>
        <n v="1536626"/>
        <n v="1232384.8400000001"/>
        <n v="55216"/>
        <n v="43971"/>
        <n v="28128.94"/>
        <n v="71540"/>
        <n v="6201"/>
        <n v="9500"/>
        <n v="1699731.4"/>
        <n v="502738"/>
        <n v="2802789"/>
        <n v="1087688"/>
        <n v="100000"/>
        <n v="19736"/>
        <n v="174587"/>
        <n v="1162873"/>
        <n v="902079.84"/>
        <n v="1038397"/>
        <n v="429680"/>
        <n v="2136"/>
        <n v="4891.84"/>
        <n v="501273"/>
        <n v="755275"/>
        <n v="1481871.5"/>
        <n v="7055.63"/>
        <n v="16134"/>
        <n v="137837"/>
        <n v="385505"/>
        <n v="17182.45"/>
        <n v="52553"/>
        <n v="1006843"/>
        <n v="31059.69"/>
        <n v="89591.039999999994"/>
        <n v="975493"/>
        <n v="42953"/>
        <n v="2530"/>
        <n v="113348.55"/>
        <n v="896274"/>
        <n v="133998"/>
        <n v="561374"/>
        <n v="32813"/>
        <n v="60045.67"/>
        <n v="153656"/>
        <n v="362563"/>
        <n v="584634.77"/>
        <n v="8415"/>
        <n v="1658493.77"/>
        <n v="880182"/>
        <n v="82088.639999999999"/>
        <n v="511720"/>
        <n v="508164"/>
        <n v="263860"/>
        <n v="1314292.6200000001"/>
        <n v="91310"/>
        <n v="224144.07"/>
        <n v="15801.29"/>
        <n v="3718840"/>
        <n v="81891"/>
        <n v="238078.87"/>
        <n v="109396"/>
        <n v="71316"/>
        <n v="402686"/>
        <n v="146274"/>
        <n v="1819390"/>
        <n v="3920171"/>
        <n v="807552.09"/>
        <n v="23832.46"/>
        <n v="307458.44"/>
        <n v="458022.5"/>
        <n v="82729"/>
        <n v="193222.52"/>
        <n v="39515"/>
        <n v="853699"/>
        <n v="427621.86"/>
        <n v="169479"/>
        <n v="492907.31"/>
        <n v="771294.25"/>
        <n v="38588"/>
        <n v="74856.86"/>
        <n v="224083"/>
        <n v="44558"/>
        <n v="610904"/>
        <n v="72498.05"/>
        <n v="77029"/>
        <n v="71427.5"/>
        <n v="56281.61"/>
        <n v="51547.57"/>
        <n v="727785.07"/>
        <n v="89870"/>
        <n v="370372.98"/>
        <n v="175832.64"/>
        <n v="713535.78"/>
        <n v="456186"/>
        <n v="833436.53"/>
        <n v="705029"/>
        <n v="55255.28"/>
        <n v="287151"/>
        <n v="105000"/>
        <n v="1162747"/>
        <n v="400230"/>
        <n v="38032"/>
        <n v="243124"/>
        <n v="32605.52"/>
        <n v="35493"/>
        <n v="52692.43"/>
        <n v="29384"/>
        <n v="336422"/>
        <n v="129500"/>
        <n v="138830.28"/>
        <n v="42913.1"/>
        <n v="271528.5"/>
        <n v="161092"/>
        <n v="259150.56"/>
        <n v="290330"/>
        <n v="184188.79999999999"/>
        <n v="159553.48000000001"/>
        <n v="398206"/>
        <n v="20976"/>
        <n v="120097"/>
        <n v="91520"/>
        <n v="169423"/>
        <n v="8985"/>
        <n v="22035.119999999999"/>
        <n v="11297"/>
        <n v="68836"/>
        <n v="23948.6"/>
        <n v="69252"/>
        <n v="66317"/>
        <n v="23320"/>
        <n v="21615"/>
        <n v="85145"/>
        <n v="65532.959999999999"/>
        <n v="307437.76"/>
        <n v="5596"/>
        <n v="141723"/>
        <n v="54909"/>
        <n v="60311"/>
        <n v="16198"/>
        <n v="193568"/>
        <n v="186781"/>
        <n v="231272"/>
        <n v="352096"/>
        <n v="84800.25"/>
        <n v="28475"/>
        <n v="181108.27"/>
        <n v="62668"/>
        <n v="28852.5"/>
        <n v="80361.279999999999"/>
        <n v="52461.38"/>
        <n v="45761"/>
        <n v="50565"/>
        <n v="120356"/>
        <n v="77662.960000000006"/>
        <n v="69442"/>
        <n v="89375.55"/>
        <n v="132126.65"/>
        <n v="94983"/>
        <n v="182340.36"/>
        <n v="74684"/>
        <n v="80032"/>
        <n v="186056.5"/>
        <n v="254634"/>
        <n v="169786"/>
        <n v="189865"/>
        <n v="24060.16"/>
        <n v="66632.320000000007"/>
        <n v="244731"/>
        <n v="190098"/>
        <n v="26642.080000000002"/>
        <n v="81127"/>
        <n v="121359"/>
        <n v="77676"/>
        <n v="74269.5"/>
        <n v="61389"/>
        <n v="32177"/>
        <n v="359518.17"/>
        <n v="214234.15"/>
        <n v="62443.1"/>
        <n v="19475"/>
        <n v="75499.44"/>
        <n v="64900.44"/>
        <n v="916328"/>
        <n v="382935"/>
        <n v="48169.52"/>
        <n v="1614.5"/>
        <n v="39335"/>
        <n v="240828.1"/>
        <n v="6578.97"/>
        <n v="37247"/>
        <n v="191337"/>
        <n v="797620"/>
        <n v="69828"/>
        <n v="337484.23"/>
        <n v="27209"/>
        <n v="30950.26"/>
        <n v="56775.92"/>
        <n v="16837.5"/>
        <n v="24548.59"/>
        <n v="36371.040000000001"/>
        <n v="98291"/>
        <n v="88371.11"/>
        <n v="4016.41"/>
        <n v="33021"/>
        <n v="95623"/>
        <n v="7183"/>
        <n v="153287.9"/>
        <n v="121730"/>
        <n v="66649"/>
        <n v="264164"/>
        <n v="17104"/>
        <n v="285621.01"/>
        <n v="186392.42"/>
        <n v="15785"/>
        <n v="31892"/>
        <n v="121659"/>
        <n v="22306.33"/>
        <n v="108648.53"/>
        <n v="102266"/>
        <n v="140679"/>
        <n v="136479"/>
        <n v="38924"/>
        <n v="221848"/>
        <n v="27460"/>
        <n v="184384.27"/>
        <n v="186499"/>
        <n v="138867"/>
        <n v="81677.91"/>
        <n v="227463.5"/>
        <n v="483049"/>
        <n v="32197"/>
        <n v="53717"/>
        <n v="292557.64"/>
        <n v="33571.08"/>
        <n v="130044"/>
        <n v="109679"/>
        <n v="117081"/>
        <n v="88386"/>
        <n v="1723"/>
        <n v="67842"/>
        <n v="35057.519999999997"/>
        <n v="165549"/>
        <n v="73436"/>
        <n v="248223.73"/>
        <n v="72097.66"/>
        <n v="152474"/>
        <n v="45438"/>
        <n v="27225.81"/>
        <n v="104906"/>
        <n v="95440.22"/>
        <n v="73765"/>
        <n v="255678.88"/>
        <n v="348554"/>
        <n v="272446"/>
        <n v="126758.44"/>
        <n v="106665"/>
        <n v="237335.73"/>
        <n v="30728.240000000002"/>
        <n v="93753.68"/>
        <n v="66576.55"/>
        <n v="46196"/>
        <n v="94111.97"/>
        <n v="101311.25"/>
        <n v="49131"/>
        <n v="89586.77"/>
        <n v="69560.44"/>
        <n v="39015"/>
        <n v="41756"/>
        <n v="234795"/>
        <n v="5248.57"/>
        <n v="112360"/>
        <n v="358731"/>
        <n v="105695"/>
        <n v="115336"/>
        <n v="25228"/>
        <n v="320702.8"/>
        <n v="134966"/>
        <n v="11871.31"/>
        <n v="226942.24"/>
        <n v="118244.34"/>
        <n v="9154"/>
        <n v="239445"/>
        <n v="2029"/>
        <n v="841063"/>
        <n v="223059.17"/>
        <n v="262934"/>
        <n v="570808.62"/>
        <n v="192628.29"/>
        <n v="837215"/>
        <n v="1757124.94"/>
        <n v="38732.42"/>
        <n v="23878.13"/>
        <n v="477779.17"/>
        <n v="84073.919999999998"/>
        <n v="12504.08"/>
        <n v="75248"/>
        <n v="66810.539999999994"/>
        <n v="56946.75"/>
        <n v="122934.09"/>
        <n v="119503.17"/>
        <n v="7059.05"/>
        <n v="16090.82"/>
        <n v="308955.5"/>
        <n v="67663"/>
        <n v="3043.75"/>
        <n v="228787.5"/>
        <n v="237191"/>
        <n v="100038"/>
        <n v="1098141.05"/>
        <n v="661275"/>
        <n v="682015"/>
        <n v="323612.7"/>
        <n v="38183.94"/>
        <n v="200339"/>
        <n v="65770.34"/>
        <n v="4624.6400000000003"/>
        <n v="20071.79"/>
        <n v="18350"/>
        <n v="874050.87"/>
        <n v="22999.98"/>
        <n v="26247"/>
        <n v="67516"/>
        <n v="114068.95"/>
        <n v="9720.1299999999992"/>
        <n v="33960.910000000003"/>
        <n v="106392.82"/>
        <n v="46381.5"/>
        <n v="23817"/>
        <n v="199726.18"/>
        <n v="25062.71"/>
        <n v="117037.46"/>
        <n v="186558.43"/>
        <n v="105922.51"/>
        <n v="9004.7199999999993"/>
        <n v="95241.39"/>
        <n v="36049"/>
        <n v="133733.03"/>
        <n v="36751.71"/>
        <n v="144163.92000000001"/>
        <n v="76828.460000000006"/>
        <n v="200763.84"/>
        <n v="108616.62"/>
        <n v="12300.75"/>
        <n v="22558"/>
        <n v="92500.11"/>
        <n v="1583.76"/>
        <n v="91586"/>
        <n v="803171.4"/>
        <n v="40598.120000000003"/>
        <n v="156813"/>
        <n v="83672"/>
        <n v="38188"/>
        <n v="303414"/>
        <n v="14532.8"/>
        <n v="226788.43"/>
        <n v="10263"/>
        <n v="25486.54"/>
        <n v="265028.09999999998"/>
        <n v="204629"/>
        <n v="201493"/>
        <n v="91941.16"/>
        <n v="96937.11"/>
        <n v="2144"/>
        <n v="57043"/>
        <n v="651554.63"/>
        <n v="3339.26"/>
        <n v="260240.71"/>
        <n v="18290.95"/>
        <n v="821935"/>
        <n v="185225.42"/>
        <n v="933712"/>
        <n v="239399"/>
        <n v="2261629.77"/>
        <n v="175360"/>
        <n v="175810"/>
        <n v="20462"/>
        <n v="302842.17"/>
        <n v="39690.15"/>
        <n v="161436.68"/>
        <n v="248838"/>
        <n v="20818.71"/>
        <n v="12320"/>
        <n v="14704.13"/>
        <n v="127629"/>
        <n v="55971"/>
        <n v="9556.44"/>
        <n v="44798.48"/>
        <n v="40188"/>
        <n v="85834"/>
        <n v="354434.19"/>
        <n v="39674.35"/>
        <n v="140000"/>
        <n v="1614575.92"/>
        <n v="165854"/>
        <n v="279189"/>
        <n v="158861"/>
        <n v="564904.6"/>
        <n v="167804"/>
        <n v="16604"/>
        <n v="26009.71"/>
        <n v="230157"/>
        <n v="860587.05"/>
        <n v="22947"/>
        <n v="132284"/>
        <n v="58552.69"/>
        <n v="231757"/>
        <n v="620929.96"/>
        <n v="27495"/>
        <n v="74760.399999999994"/>
        <n v="30889"/>
        <n v="3946.14"/>
        <n v="22126.61"/>
        <n v="106012"/>
        <n v="6171"/>
        <n v="735903.8"/>
        <n v="170627.87"/>
        <n v="189665"/>
        <n v="155272"/>
        <n v="270831"/>
        <n v="412182"/>
        <n v="46051.040000000001"/>
        <n v="239606.04"/>
        <n v="223674.14"/>
        <n v="172471"/>
        <n v="89005"/>
        <n v="281684"/>
        <n v="150681"/>
        <n v="60864"/>
        <n v="214099.41"/>
        <n v="15346.82"/>
        <n v="57009"/>
        <n v="3928"/>
        <n v="187819"/>
        <n v="8597.57"/>
        <n v="34672.699999999997"/>
        <n v="244007"/>
        <n v="138485"/>
        <n v="141137.5"/>
        <n v="125627.22"/>
        <n v="79720"/>
        <n v="355616"/>
        <n v="260206"/>
        <n v="38621.08"/>
        <n v="36833"/>
        <n v="134444"/>
        <n v="94564"/>
        <n v="79839.679999999993"/>
        <n v="108441.53"/>
        <n v="97250.36"/>
        <n v="114990.96"/>
        <n v="14857.05"/>
        <n v="759050"/>
        <n v="8657.2999999999993"/>
        <n v="180258"/>
        <n v="247940"/>
        <n v="39052"/>
        <n v="905423"/>
        <n v="13074.5"/>
        <n v="57120.639999999999"/>
        <n v="179291"/>
        <n v="121348.96"/>
        <n v="152171"/>
        <n v="19650.560000000001"/>
        <n v="106100"/>
        <n v="87636.2"/>
        <n v="142404.35"/>
        <n v="64851.29"/>
        <n v="294441"/>
        <n v="208894.32"/>
        <n v="354161"/>
        <n v="102834"/>
        <n v="340612.62"/>
        <n v="352875"/>
        <n v="333558"/>
        <n v="109646"/>
        <n v="235763.3"/>
        <n v="55094.32"/>
        <n v="82189.73"/>
        <n v="173179.17"/>
        <n v="138695"/>
        <n v="16500"/>
        <n v="156970"/>
        <n v="198590"/>
        <n v="76139.62"/>
        <n v="140978.56"/>
        <n v="320202"/>
        <n v="2236.44"/>
        <n v="68909"/>
        <n v="266628"/>
        <n v="72760"/>
        <n v="214044"/>
        <n v="2850.86"/>
        <n v="141626"/>
        <n v="118667"/>
        <n v="22043.279999999999"/>
        <n v="8349.7900000000009"/>
        <n v="231476"/>
        <n v="94220.36"/>
        <n v="82365"/>
        <n v="19144"/>
        <n v="23215.67"/>
        <n v="40434"/>
        <n v="20048.13"/>
        <n v="228863.86"/>
        <n v="166177.66"/>
        <n v="128496"/>
        <n v="15534.26"/>
        <n v="344409.82"/>
        <n v="176433"/>
        <n v="122132"/>
        <n v="168004"/>
        <n v="242231.2"/>
        <n v="103733.17"/>
        <n v="55924"/>
        <n v="32617"/>
        <n v="15588"/>
        <n v="43453.59"/>
        <n v="134461.22"/>
        <n v="58996"/>
        <n v="134192"/>
        <n v="296587"/>
        <n v="21093.26"/>
        <n v="74639.350000000006"/>
        <n v="103547.17"/>
        <n v="45626"/>
        <n v="84560.320000000007"/>
        <n v="114667"/>
        <n v="271110.83"/>
        <n v="245230.5"/>
        <n v="19294.18"/>
        <n v="47732"/>
        <n v="25125.09"/>
        <n v="43735.96"/>
        <n v="84427.65"/>
        <n v="15231"/>
        <n v="3793.37"/>
        <n v="82420"/>
        <n v="36048.5"/>
        <n v="61982"/>
        <n v="83235.320000000007"/>
        <n v="70578"/>
        <n v="32930"/>
        <n v="29739.5"/>
        <n v="126868"/>
        <n v="47605.5"/>
        <n v="68833"/>
        <n v="46527"/>
        <n v="3392.43"/>
        <n v="303764"/>
        <n v="24973.25"/>
        <n v="36757.949999999997"/>
        <n v="17774.03"/>
        <n v="160397.28"/>
        <n v="35433.39"/>
        <n v="34071.47"/>
        <n v="211694"/>
        <n v="129058"/>
        <n v="164083"/>
        <n v="80362"/>
        <n v="42643.61"/>
        <n v="19611.330000000002"/>
        <n v="37201.980000000003"/>
        <n v="302368.15999999997"/>
        <n v="321893.78000000003"/>
        <n v="40633.5"/>
        <n v="261804.21"/>
        <n v="53008"/>
        <n v="178865.86"/>
        <n v="114655"/>
        <n v="147907"/>
        <n v="180247.43"/>
        <n v="310750"/>
        <n v="108205"/>
        <n v="19936.11"/>
        <n v="53130.04"/>
        <n v="31825.86"/>
        <n v="335505.69"/>
        <n v="143175.56"/>
        <n v="108220.63"/>
        <n v="108658.8"/>
        <n v="325842.61"/>
        <n v="163711"/>
        <n v="11679"/>
        <n v="48796.45"/>
        <n v="4370"/>
        <n v="123420.23"/>
        <n v="256977"/>
        <n v="164727"/>
        <n v="10760.39"/>
        <n v="42833"/>
        <n v="135701"/>
        <n v="49716.97"/>
        <n v="349901"/>
        <n v="155676.65"/>
        <n v="278165.98"/>
        <n v="302026.5"/>
        <n v="275948.13"/>
        <n v="42091.65"/>
        <n v="102299"/>
        <n v="131383.01999999999"/>
        <n v="205093.22"/>
        <n v="277112"/>
        <n v="7175"/>
        <n v="28276.43"/>
        <n v="91725.28"/>
        <n v="293037"/>
        <n v="90778"/>
        <n v="215516"/>
        <n v="194311"/>
        <n v="9350.9500000000007"/>
        <n v="128396"/>
        <n v="220454"/>
        <n v="46794.51"/>
        <n v="276979.08"/>
        <n v="92520.41"/>
        <n v="123026.92"/>
        <n v="1766.5"/>
        <n v="106529"/>
        <n v="81307.66"/>
        <n v="11355.48"/>
        <n v="83616"/>
        <n v="56107"/>
        <n v="284380"/>
        <n v="109939"/>
        <n v="350671.47"/>
        <n v="3829.71"/>
        <n v="16724.919999999998"/>
        <n v="116585"/>
        <n v="25323.56"/>
        <n v="41121"/>
        <n v="164681"/>
        <n v="184262.62"/>
        <n v="144176.84"/>
        <n v="126449"/>
        <n v="41254.379999999997"/>
        <n v="78230"/>
        <n v="161886.01999999999"/>
        <n v="112645.95"/>
        <n v="47925.45"/>
        <n v="170456.68"/>
        <n v="36904"/>
        <n v="90558"/>
        <n v="27167"/>
        <n v="109548"/>
        <n v="146291.07999999999"/>
        <n v="281769.09999999998"/>
        <n v="41191.300000000003"/>
        <n v="41922.699999999997"/>
        <n v="80139"/>
        <n v="88154.39"/>
        <n v="92294.75"/>
        <n v="36998.18"/>
        <n v="212012.2"/>
        <n v="10915"/>
        <n v="35625.050000000003"/>
        <n v="76121.509999999995"/>
        <n v="350733"/>
        <n v="100560"/>
        <n v="16489.73"/>
        <n v="153463.49"/>
        <n v="4841.68"/>
        <n v="140157"/>
        <n v="4164.96"/>
        <n v="80491"/>
        <n v="55407.96"/>
        <n v="166283.04999999999"/>
        <n v="5957.02"/>
        <n v="333614.65000000002"/>
        <n v="324881"/>
        <n v="242629.5"/>
        <n v="123545"/>
        <n v="289657"/>
        <n v="116839.64"/>
        <n v="246185"/>
        <n v="26770"/>
        <n v="349620"/>
        <n v="68412.84"/>
        <n v="140078"/>
        <n v="69229"/>
        <n v="133572"/>
        <n v="96032"/>
        <n v="84655"/>
        <n v="87303.55"/>
        <n v="81136.84"/>
        <n v="83465.38"/>
        <n v="135122"/>
        <n v="19856.080000000002"/>
        <n v="247904.6"/>
        <n v="172649.59"/>
        <n v="39435"/>
        <n v="51201.7"/>
        <n v="6310.25"/>
        <n v="14888.77"/>
        <n v="146308.37"/>
        <n v="34177"/>
        <n v="118590.5"/>
        <n v="271548"/>
        <n v="16934"/>
        <n v="31435.18"/>
        <n v="314688"/>
        <n v="260803.67"/>
        <n v="201429"/>
        <n v="75551.45"/>
        <n v="209818.91"/>
        <n v="60688.26"/>
        <n v="8578.99"/>
        <n v="1572.55"/>
        <n v="178255.46"/>
        <n v="51299.17"/>
        <n v="18292"/>
        <n v="43302.54"/>
        <n v="97722.98"/>
        <n v="16714.439999999999"/>
        <n v="311582.14"/>
        <n v="177519.28"/>
        <n v="113838.79"/>
        <n v="340915"/>
        <n v="324501.23"/>
        <n v="157287.72"/>
        <n v="172047"/>
        <n v="93096"/>
        <n v="96580.64"/>
        <n v="287452"/>
        <n v="37366.99"/>
        <n v="75854"/>
        <n v="99222.93"/>
        <n v="87143.43"/>
        <n v="274490"/>
        <n v="2735.5"/>
        <n v="301140.99"/>
        <n v="39030"/>
        <n v="189220.58"/>
        <n v="312385"/>
        <n v="21398.74"/>
        <n v="67976.33"/>
        <n v="165129.13"/>
        <n v="10085.01"/>
        <n v="19000"/>
        <n v="5014.79"/>
        <n v="217636.96"/>
        <n v="64350"/>
        <n v="163985"/>
        <n v="8214"/>
        <n v="27846"/>
        <n v="57426.6"/>
        <n v="27973.42"/>
        <n v="54709.14"/>
        <n v="46049"/>
        <n v="25495.45"/>
        <n v="5103.66"/>
        <n v="19347.189999999999"/>
        <n v="112493"/>
        <n v="50290.71"/>
        <n v="20070.97"/>
        <n v="212390"/>
        <n v="116766"/>
        <n v="9134.02"/>
        <n v="330766"/>
        <n v="242152"/>
        <n v="47136"/>
        <n v="14866"/>
        <n v="129584"/>
        <n v="124930"/>
        <n v="176167"/>
        <n v="244568"/>
        <n v="261371"/>
        <n v="252556.7"/>
        <n v="98083"/>
        <n v="275868"/>
        <n v="120774.68"/>
        <n v="76991"/>
        <n v="44531"/>
        <n v="137601"/>
        <n v="94227.5"/>
        <n v="169091.65"/>
        <n v="69508.11"/>
        <n v="14588"/>
        <n v="20207"/>
        <n v="264020"/>
        <n v="28243.5"/>
        <n v="242086.03"/>
        <n v="25846.06"/>
        <n v="44529"/>
        <n v="14483.52"/>
        <n v="22007"/>
        <n v="86246.85"/>
        <n v="3219.36"/>
        <n v="138052.47"/>
        <n v="78163.570000000007"/>
        <n v="96114"/>
        <n v="238169.99"/>
        <n v="335510"/>
        <n v="37026.5"/>
        <n v="17096.919999999998"/>
        <n v="251240"/>
        <n v="20543"/>
        <n v="141769"/>
        <n v="253662.33"/>
        <n v="29929"/>
        <n v="12298"/>
        <n v="163824.74"/>
        <n v="52940"/>
        <n v="42213"/>
        <n v="108037.07"/>
        <n v="29711"/>
        <n v="87790.28"/>
        <n v="28135.72"/>
        <n v="334179.89"/>
        <n v="65211"/>
        <n v="40826.720000000001"/>
        <n v="49854"/>
        <n v="298823.73"/>
        <n v="52337.85"/>
        <n v="119401"/>
        <n v="12997"/>
        <n v="34438"/>
        <n v="101127.75"/>
        <n v="100233.15"/>
        <n v="79167"/>
        <n v="13360"/>
        <n v="82910.22"/>
        <n v="30997"/>
        <n v="252163"/>
        <n v="41016"/>
        <n v="36624.32"/>
        <n v="7341"/>
        <n v="24981"/>
        <n v="17006.849999999999"/>
        <n v="21152"/>
        <n v="88753.47"/>
        <n v="52060"/>
        <n v="131348"/>
        <n v="116269.95"/>
        <n v="136897"/>
        <n v="31039.24"/>
        <n v="13163"/>
        <n v="49783.47"/>
        <n v="69854.62"/>
        <n v="60265"/>
        <n v="20701"/>
        <n v="28481"/>
        <n v="29922.2"/>
        <n v="64010.04"/>
        <n v="293236"/>
        <n v="24538"/>
        <n v="28613.38"/>
        <n v="435101.54"/>
        <n v="18767.009999999998"/>
        <n v="44615.09"/>
        <n v="25690.33"/>
        <n v="427885.48"/>
        <n v="413725.3"/>
        <n v="10034.18"/>
        <n v="303179.32"/>
        <n v="138427.24"/>
        <n v="112622.18"/>
        <n v="27063.1"/>
        <n v="489035.41"/>
        <n v="117543.87"/>
        <n v="1257641.6000000001"/>
        <n v="456388.88"/>
        <n v="53751.99"/>
        <n v="418060.42"/>
        <n v="145096"/>
        <n v="23917.040000000001"/>
        <n v="216917.58"/>
        <n v="9975611.1400000006"/>
        <n v="146662"/>
        <n v="27542.57"/>
        <n v="277044"/>
        <n v="25995"/>
        <n v="85592"/>
        <n v="50266"/>
        <n v="42243"/>
        <n v="86746"/>
        <n v="85099"/>
        <n v="38955"/>
        <n v="73907.960000000006"/>
        <n v="74543"/>
        <n v="22325"/>
        <n v="44721"/>
        <n v="82223"/>
        <n v="7632.5"/>
        <n v="11028"/>
        <n v="67769.38"/>
        <n v="362896"/>
        <n v="85005"/>
        <n v="12461.04"/>
        <n v="10727.8"/>
        <n v="25096"/>
        <n v="121536.48"/>
        <n v="167505"/>
        <n v="45921"/>
        <n v="23294"/>
        <n v="797034.76"/>
        <n v="120055"/>
        <n v="464758.69"/>
        <n v="24897.83"/>
        <n v="183829"/>
        <n v="65360"/>
        <n v="23970.6"/>
        <n v="175512.07"/>
        <n v="142973"/>
        <n v="10457"/>
        <n v="135543"/>
        <n v="244883"/>
        <n v="8197.02"/>
        <n v="94219.19"/>
        <n v="581056.56000000006"/>
        <n v="1612888.37"/>
        <n v="10635.08"/>
        <n v="373760"/>
        <n v="103892"/>
        <n v="122622.9"/>
        <n v="81618"/>
        <n v="47458"/>
        <n v="717992"/>
        <n v="631827"/>
        <n v="216231.36"/>
        <n v="441251"/>
        <n v="76452"/>
        <n v="28132.880000000001"/>
        <n v="636480.43999999994"/>
        <n v="33221"/>
        <n v="32581"/>
        <n v="469865.09"/>
        <n v="35831"/>
        <n v="80903"/>
        <n v="82164.2"/>
        <n v="11958"/>
        <n v="12167"/>
        <n v="138678.5"/>
        <n v="84933"/>
        <n v="12587"/>
        <n v="422168.29"/>
        <n v="21532.5"/>
        <n v="3078.52"/>
        <n v="964148"/>
        <n v="272634.34999999998"/>
        <n v="81952.33"/>
        <n v="56530"/>
        <n v="21500"/>
        <n v="31797.08"/>
        <n v="3757"/>
        <n v="316680"/>
        <n v="15270"/>
        <n v="61907.49"/>
        <n v="38727"/>
        <n v="1981.27"/>
        <n v="8115.64"/>
        <n v="87955"/>
        <n v="9056.0400000000009"/>
        <n v="16935.54"/>
        <n v="25149.040000000001"/>
        <n v="87613"/>
        <n v="94784.82"/>
        <n v="23550.07"/>
        <n v="4085.66"/>
        <n v="304317"/>
        <n v="125477"/>
        <n v="2542.96"/>
        <n v="20680.86"/>
        <n v="502879"/>
        <n v="930733.05"/>
        <n v="185049"/>
        <n v="117867"/>
        <n v="390539"/>
        <n v="33449.69"/>
        <n v="247441"/>
        <n v="50822"/>
        <n v="163671"/>
        <n v="21710.36"/>
        <n v="305045"/>
        <n v="81329"/>
        <n v="421035"/>
        <n v="48990"/>
        <n v="33807.4"/>
        <n v="100913"/>
        <n v="37056"/>
        <n v="1511029.03"/>
        <n v="247117"/>
        <n v="547182"/>
        <n v="30033.38"/>
        <n v="282988"/>
        <n v="216113"/>
        <n v="16642"/>
        <n v="131595"/>
        <n v="97654.73"/>
        <n v="285012"/>
        <n v="2750"/>
        <n v="606646"/>
        <n v="1773950.29"/>
        <n v="13747.53"/>
        <n v="27727.119999999999"/>
        <n v="1187271.1299999999"/>
        <n v="20480.240000000002"/>
        <n v="43592.55"/>
        <n v="138653"/>
        <n v="207425.5"/>
        <n v="44001.27"/>
        <n v="47054"/>
        <n v="225368"/>
        <n v="268604"/>
        <n v="53460.35"/>
        <n v="191547.3"/>
        <n v="233779"/>
        <n v="127129.2"/>
        <n v="161462.35999999999"/>
        <n v="183718"/>
        <n v="4746.13"/>
        <n v="55903.16"/>
        <n v="53432.94"/>
        <n v="133225.91"/>
        <n v="137920"/>
        <n v="141971.07999999999"/>
        <n v="332112.01"/>
        <n v="188153.96"/>
        <n v="65749.5"/>
        <n v="298825.32"/>
        <n v="28497"/>
        <n v="299426.28000000003"/>
        <n v="105344"/>
        <n v="103174.3"/>
        <n v="21551.05"/>
        <n v="16011"/>
        <n v="39270.15"/>
        <n v="237828"/>
        <n v="56347.23"/>
        <n v="107933"/>
        <n v="33303.730000000003"/>
        <n v="213330.64"/>
        <n v="79062.570000000007"/>
        <n v="95455.13"/>
        <n v="323312"/>
        <n v="78348"/>
        <n v="29044"/>
        <n v="12163"/>
        <n v="56584"/>
        <n v="1754049"/>
        <n v="60498.68"/>
        <n v="25258.05"/>
        <n v="140437"/>
        <n v="91500.87"/>
        <n v="78892.759999999995"/>
        <n v="110154"/>
        <n v="213320.71"/>
        <n v="99450.5"/>
        <n v="48235"/>
        <n v="187003"/>
        <n v="324446.18"/>
        <n v="82123.5"/>
        <n v="49669.440000000002"/>
        <n v="18740"/>
        <n v="157383.64000000001"/>
        <n v="315338.81"/>
        <n v="46827.47"/>
        <n v="328267"/>
        <n v="257272.84"/>
        <n v="74860"/>
        <n v="279222.86"/>
        <n v="65419.12"/>
        <n v="27353.040000000001"/>
        <n v="88181.01"/>
        <n v="224182.53"/>
        <n v="170541.81"/>
        <n v="83089.5"/>
        <n v="1158"/>
        <n v="260164.4"/>
        <n v="335670.91"/>
        <n v="29491.23"/>
        <n v="213054"/>
        <n v="306843"/>
        <n v="292388.15999999997"/>
        <n v="248882"/>
        <n v="87233"/>
        <n v="18508"/>
        <n v="19749.29"/>
        <n v="2078"/>
        <n v="75125.440000000002"/>
        <n v="31927.5"/>
        <n v="15389"/>
        <n v="81766.289999999994"/>
        <n v="17381.34"/>
        <n v="71455.13"/>
        <n v="99847"/>
        <n v="28198.080000000002"/>
        <n v="31297.4"/>
        <n v="56228"/>
        <n v="281287"/>
        <n v="69343.89"/>
        <n v="289939.83"/>
        <n v="331423"/>
        <n v="12361.5"/>
        <n v="40370"/>
        <n v="8172.65"/>
        <n v="184765.49"/>
        <n v="216479"/>
        <n v="28555"/>
        <n v="40935.1"/>
        <n v="131641"/>
        <n v="7139"/>
        <n v="213230"/>
        <n v="14805.61"/>
        <n v="144874"/>
        <n v="124819.71"/>
        <n v="32146.81"/>
        <n v="132398.79999999999"/>
        <n v="45624"/>
        <n v="58216.34"/>
        <n v="50890.04"/>
        <n v="100360.2"/>
        <n v="140587"/>
        <n v="44070.25"/>
        <n v="14336.03"/>
        <n v="87665"/>
        <n v="196233.5"/>
        <n v="33238"/>
        <n v="121809"/>
        <n v="39300.22"/>
        <n v="107237.8"/>
        <n v="26831"/>
        <n v="125886.39"/>
        <n v="143076"/>
        <n v="40438.51"/>
        <n v="122324"/>
        <n v="32245"/>
        <n v="327432"/>
        <n v="343742.59"/>
        <n v="331744.78999999998"/>
        <n v="47095.72"/>
        <n v="54584"/>
        <n v="159755"/>
        <n v="78827"/>
        <n v="44768"/>
        <n v="186953"/>
        <n v="93955.13"/>
        <n v="104156.68"/>
        <n v="86910.6"/>
        <n v="36522.559999999998"/>
        <n v="42932"/>
        <n v="165960.5"/>
        <n v="13874.22"/>
        <n v="84875"/>
        <n v="168872"/>
        <n v="38518.410000000003"/>
        <n v="338710.97"/>
        <n v="76590"/>
        <n v="291162"/>
        <n v="37650.239999999998"/>
        <n v="128719.53"/>
        <n v="249848.02"/>
        <n v="106081.46"/>
        <n v="263301.82"/>
        <n v="195006"/>
        <n v="29092"/>
        <n v="352214.04"/>
        <n v="81529.3"/>
        <n v="202009.98"/>
        <n v="38102.5"/>
        <n v="55962.05"/>
        <n v="352129"/>
        <n v="263208.34999999998"/>
        <n v="180650"/>
        <n v="190411.2"/>
        <n v="146147.16"/>
        <n v="13956"/>
        <n v="21075"/>
        <n v="20738.150000000001"/>
        <n v="278372"/>
        <n v="327669"/>
        <n v="347380.23"/>
        <n v="168562"/>
        <n v="165726.46"/>
        <n v="52059.31"/>
        <n v="324016.21999999997"/>
        <n v="29524"/>
        <n v="228160"/>
        <n v="301225.45"/>
        <n v="72363.350000000006"/>
        <n v="132892.20000000001"/>
        <n v="329644"/>
        <n v="20652.849999999999"/>
        <n v="34192.480000000003"/>
        <n v="323925"/>
        <n v="111586.85"/>
        <n v="349288.13"/>
        <n v="243747.5"/>
        <n v="57068"/>
        <n v="193391"/>
        <n v="355718"/>
        <n v="264828.05"/>
        <n v="12079.55"/>
        <n v="78060.59"/>
        <n v="269547.59000000003"/>
        <n v="196073.93"/>
        <n v="198929.61"/>
        <n v="316604.57"/>
        <n v="91056"/>
        <n v="271722"/>
        <n v="42497.05"/>
        <n v="72996.73"/>
        <n v="153970"/>
        <n v="47861.39"/>
        <n v="248481.78"/>
        <n v="135137.82"/>
        <n v="16215.98"/>
        <n v="139209"/>
        <n v="39729.89"/>
        <n v="5017.38"/>
        <n v="259218.71"/>
        <n v="44841"/>
        <n v="328654.24"/>
        <n v="66873.460000000006"/>
        <n v="86211.12"/>
        <n v="214302.94"/>
        <n v="62226.02"/>
        <n v="6891"/>
        <n v="272026.33"/>
        <n v="239358.64"/>
        <n v="28971.7"/>
        <n v="29330"/>
        <n v="9374"/>
        <n v="267875.90999999997"/>
        <n v="121317"/>
        <n v="144814.32999999999"/>
        <n v="92829.35"/>
        <n v="52915.29"/>
        <n v="14282"/>
        <n v="40508.49"/>
        <n v="226128.28"/>
        <n v="422710.45"/>
        <n v="185425.14"/>
        <n v="745571.57"/>
        <n v="109818.19"/>
        <n v="80738"/>
        <n v="48160"/>
        <n v="52523.89"/>
        <n v="142090"/>
        <n v="29483.75"/>
        <n v="60100.06"/>
        <n v="7071.8"/>
        <n v="152007.67999999999"/>
        <n v="41954"/>
        <n v="111267.21"/>
        <n v="188270.11"/>
        <n v="32738.21"/>
        <n v="91306.89"/>
        <n v="283025"/>
        <n v="118826.11"/>
        <n v="48714.76"/>
        <n v="310527"/>
        <n v="263128"/>
        <n v="256468.55"/>
        <n v="131293"/>
        <n v="28685.05"/>
        <n v="53355.89"/>
        <n v="111106"/>
        <n v="64671.32"/>
        <n v="33358.160000000003"/>
        <n v="59446.14"/>
        <n v="70141.83"/>
        <n v="332988.23"/>
        <n v="39009.07"/>
        <n v="60009"/>
        <n v="34803.120000000003"/>
        <n v="5712"/>
        <n v="314953.87"/>
        <n v="339277.58"/>
        <n v="25924.82"/>
        <n v="142513.76"/>
        <n v="149845.98000000001"/>
        <n v="56078.11"/>
        <n v="18981"/>
        <n v="280176.78000000003"/>
        <n v="184686.75"/>
        <n v="400562.96"/>
        <n v="350653"/>
        <n v="206566.05"/>
        <n v="85424.74"/>
        <n v="155587"/>
        <n v="293311"/>
        <n v="107079.47"/>
        <n v="310346.18"/>
        <n v="250859.12"/>
        <n v="10220.16"/>
        <n v="289277"/>
        <n v="205263"/>
        <n v="129627"/>
        <n v="15265.81"/>
        <n v="291374.53999999998"/>
        <n v="123565.98"/>
        <n v="254984"/>
        <n v="321107"/>
        <n v="219580"/>
        <n v="20577.740000000002"/>
        <n v="22100.59"/>
        <n v="83656"/>
        <n v="2539.62"/>
        <n v="111324"/>
        <n v="160980"/>
        <n v="309154"/>
        <n v="282653.3"/>
        <n v="124285"/>
        <n v="272315.12"/>
        <n v="80334"/>
        <n v="134629"/>
        <n v="65830"/>
        <n v="18901.5"/>
        <n v="44421.59"/>
        <n v="178646.6"/>
        <n v="312077.58"/>
        <n v="73057.7"/>
        <n v="325863"/>
        <n v="88591.66"/>
        <n v="693150.04"/>
        <n v="128042"/>
        <n v="50077.97"/>
        <n v="4218"/>
        <n v="24660"/>
        <n v="40468.28"/>
        <n v="49544"/>
        <n v="203841"/>
        <n v="65433.34"/>
        <n v="136935.07"/>
        <n v="112826.49"/>
        <n v="186322.71"/>
        <n v="67015.960000000006"/>
        <n v="305770.68"/>
        <n v="52817.52"/>
        <n v="112390"/>
        <n v="109277"/>
        <n v="73884"/>
        <n v="243702.13"/>
        <n v="232621.13"/>
        <n v="52076"/>
        <n v="71755.789999999994"/>
        <n v="200048.04"/>
        <n v="105457.8"/>
        <n v="247030"/>
        <n v="29344.89"/>
        <n v="37965.5"/>
        <n v="31388.6"/>
        <n v="157638"/>
        <n v="23203.57"/>
        <n v="41490.32"/>
        <n v="208449"/>
        <n v="182201.42"/>
        <n v="23250"/>
        <n v="245851.81"/>
        <n v="161598"/>
        <n v="106242"/>
        <n v="149286"/>
        <n v="37677.82"/>
        <n v="150619"/>
        <n v="146068"/>
        <n v="146223"/>
        <n v="131431.99"/>
        <n v="151731.5"/>
        <n v="46797.19"/>
        <n v="50033"/>
        <n v="235582"/>
        <n v="27486.89"/>
        <n v="270629"/>
        <n v="355877.19"/>
        <n v="248530"/>
        <n v="55468"/>
        <n v="137196"/>
        <n v="128485"/>
        <n v="72166"/>
        <n v="272105.19"/>
        <n v="49933.65"/>
        <n v="137333"/>
        <n v="240348.3"/>
        <n v="67670.67"/>
        <n v="10767"/>
        <n v="68597.600000000006"/>
        <n v="85599.17"/>
        <n v="187273"/>
        <n v="13011"/>
        <n v="242608"/>
        <n v="115394"/>
        <n v="103779.04"/>
        <n v="61091.89"/>
        <n v="11201"/>
        <n v="76259.22"/>
        <n v="79257.27"/>
        <n v="48606.25"/>
        <n v="43335.199999999997"/>
        <n v="63577.1"/>
        <n v="45837"/>
        <n v="108305.58"/>
        <n v="28794.59"/>
        <n v="92865"/>
        <n v="227289.49"/>
        <n v="119540"/>
        <n v="99958"/>
        <n v="215482"/>
        <n v="263313"/>
        <n v="17281.919999999998"/>
        <n v="274726.31"/>
        <n v="162239.74"/>
        <n v="111919"/>
        <n v="221738.46"/>
        <n v="32285.47"/>
        <n v="159951"/>
        <n v="41750"/>
        <n v="8275.23"/>
        <n v="305278.89"/>
        <n v="89455.1"/>
        <n v="255190"/>
        <n v="319939"/>
        <n v="505267.13"/>
        <n v="118087"/>
        <n v="20980"/>
        <n v="113115.38"/>
        <n v="11567"/>
        <n v="57828"/>
        <n v="343765.91"/>
        <n v="55014"/>
        <n v="45651"/>
        <n v="25428"/>
        <n v="3452117"/>
        <n v="263360.27"/>
        <n v="70618"/>
        <n v="194751"/>
        <n v="144035.34"/>
        <n v="398953.35"/>
        <n v="231644"/>
        <n v="155683"/>
        <n v="317870.5"/>
        <n v="20922"/>
        <n v="162061"/>
        <n v="190211"/>
        <n v="877226.79"/>
        <n v="82314.850000000006"/>
        <n v="572201"/>
        <n v="132040"/>
        <n v="109878"/>
        <n v="92144.5"/>
        <n v="451607"/>
        <n v="287226"/>
        <n v="68966"/>
        <n v="1027235"/>
        <n v="1810882"/>
        <n v="312332"/>
        <n v="479586"/>
        <n v="29246"/>
        <n v="323334"/>
        <n v="96643.45"/>
        <n v="80793"/>
        <n v="236833"/>
        <n v="237681"/>
        <n v="220368"/>
        <n v="2427791"/>
        <n v="1020010"/>
        <n v="342776.58"/>
        <n v="183552"/>
        <n v="343765.16"/>
        <n v="238552"/>
        <n v="299962"/>
        <n v="272155"/>
        <n v="314046"/>
        <n v="120083"/>
        <n v="874977"/>
        <n v="567177"/>
        <n v="2519625"/>
        <n v="177120"/>
        <n v="107675.34"/>
        <n v="253778.35"/>
        <n v="1927659"/>
        <n v="587923"/>
        <n v="239064"/>
        <n v="299616"/>
        <n v="425958"/>
        <n v="940844"/>
        <n v="438622.39"/>
        <n v="400192"/>
        <n v="42811"/>
        <n v="684055.5"/>
        <n v="2368479.0099999998"/>
        <n v="937842.5"/>
        <n v="20855"/>
        <n v="675320.63"/>
        <n v="427834"/>
        <n v="670738"/>
        <n v="3643630.5"/>
        <n v="208612"/>
        <n v="259458"/>
        <n v="395189.35"/>
        <n v="518532.97"/>
        <n v="10000000"/>
        <n v="462253.1"/>
        <n v="95590.81"/>
        <n v="1802839"/>
        <n v="2307988.7599999998"/>
        <n v="2220492.88"/>
        <n v="284194.09999999998"/>
        <n v="59043"/>
        <n v="263852"/>
        <n v="40057.129999999997"/>
        <n v="445497"/>
        <n v="21191"/>
        <n v="298762"/>
        <n v="336130.63"/>
        <n v="424952"/>
        <n v="248072.51"/>
        <n v="107437.85"/>
        <n v="960562.5"/>
        <n v="240289.67"/>
        <n v="34419"/>
        <n v="141731.5"/>
        <n v="59238.5"/>
        <n v="269054"/>
        <n v="88873"/>
        <n v="298212.47999999998"/>
        <n v="582822"/>
        <n v="822993"/>
        <n v="306508.89"/>
        <n v="206828"/>
        <n v="722828.53"/>
        <n v="642456"/>
        <n v="829918"/>
        <n v="107747.72"/>
        <n v="268383"/>
        <n v="994969"/>
        <n v="478751"/>
        <n v="874583"/>
        <n v="343298.5"/>
        <n v="218890"/>
        <n v="249884"/>
        <n v="560290.24"/>
        <n v="561324"/>
        <n v="51790.25"/>
        <n v="458818"/>
        <n v="660283.24"/>
        <n v="66991.429999999993"/>
        <n v="148225"/>
        <n v="20766"/>
        <n v="250776.8"/>
        <n v="47386.04"/>
        <n v="200385.21"/>
        <n v="34602.120000000003"/>
        <n v="373845"/>
        <n v="43106"/>
        <n v="400543.6"/>
        <n v="118063.02"/>
        <n v="627339"/>
        <n v="61662"/>
        <n v="471130"/>
        <n v="47386"/>
        <n v="397776"/>
        <n v="34017.79"/>
        <n v="62273.17"/>
        <n v="173030.41"/>
        <n v="1102573"/>
        <n v="85273"/>
        <n v="176180"/>
        <n v="338324"/>
        <n v="93218"/>
        <n v="775584"/>
        <n v="42768"/>
        <n v="42012"/>
        <n v="199061"/>
        <n v="229994.42"/>
        <n v="282421"/>
        <n v="46006"/>
        <n v="1163960.5"/>
        <n v="839384"/>
        <n v="150386"/>
        <n v="271207.5"/>
        <n v="1449396"/>
        <n v="25876"/>
        <n v="105891.15"/>
        <n v="297679.7"/>
        <n v="136847"/>
        <n v="12622.15"/>
        <n v="1032917"/>
        <n v="17261"/>
        <n v="5000000"/>
        <n v="409868"/>
        <n v="305370"/>
        <n v="1668174"/>
        <n v="304190"/>
        <n v="617336.56000000006"/>
        <n v="251541"/>
        <n v="143635"/>
        <n v="35166"/>
        <n v="55960.639999999999"/>
        <n v="605065"/>
        <n v="424881.4"/>
        <n v="2173636"/>
        <n v="216614.78"/>
        <n v="258661"/>
        <n v="370487.25"/>
        <n v="56511"/>
        <n v="82942"/>
        <n v="340899"/>
        <n v="795265.96"/>
        <n v="35721.82"/>
        <n v="1000747.84"/>
        <n v="237211"/>
        <n v="39879"/>
        <n v="681472.49"/>
        <n v="34505.57"/>
        <n v="288398.09000000003"/>
        <n v="546959"/>
        <n v="1232577.8600000001"/>
        <n v="468235"/>
        <n v="686873.71"/>
        <n v="1458278"/>
        <n v="469016"/>
        <n v="445077"/>
        <n v="460351.76"/>
        <n v="1081214.5"/>
        <n v="320553"/>
        <n v="725212"/>
        <n v="642148"/>
        <n v="294432.7"/>
        <n v="483902"/>
        <n v="755768.91"/>
        <n v="429907"/>
        <n v="340981"/>
        <n v="534260"/>
        <n v="421799.5"/>
        <n v="512890.22"/>
        <n v="63189"/>
        <n v="870316.05"/>
        <n v="427064.04"/>
        <n v="123112.21"/>
        <n v="1110604.27"/>
        <n v="157949"/>
        <n v="143149"/>
        <n v="57018.09"/>
        <n v="95706"/>
        <n v="95458.25"/>
        <n v="153543.28"/>
        <n v="8624"/>
        <n v="207419"/>
        <n v="137384"/>
        <n v="225145.60000000001"/>
        <n v="729353.83"/>
        <n v="2167645"/>
        <n v="802773"/>
        <n v="435128.02"/>
        <n v="45306"/>
      </sharedItems>
    </cacheField>
    <cacheField name="FranchiseName" numFmtId="0">
      <sharedItems containsBlank="1"/>
    </cacheField>
    <cacheField name="RuralUrbanIndicator" numFmtId="0">
      <sharedItems/>
    </cacheField>
    <cacheField name="HubzoneIndicator" numFmtId="0">
      <sharedItems/>
    </cacheField>
    <cacheField name="CD" numFmtId="0">
      <sharedItems/>
    </cacheField>
    <cacheField name="grant_purp_cons_outdoor_seating" numFmtId="0">
      <sharedItems count="2">
        <s v="N"/>
        <s v="Y"/>
      </sharedItems>
    </cacheField>
    <cacheField name="grant_purpose_covered_supplier" numFmtId="0">
      <sharedItems count="2">
        <s v="Y"/>
        <s v="N"/>
      </sharedItems>
    </cacheField>
    <cacheField name="grant_purpose_debt" numFmtId="0">
      <sharedItems count="2">
        <s v="Y"/>
        <s v="N"/>
      </sharedItems>
    </cacheField>
    <cacheField name="grant_purpose_food" numFmtId="0">
      <sharedItems count="2">
        <s v="Y"/>
        <s v="N"/>
      </sharedItems>
    </cacheField>
    <cacheField name="grant_purpose_maintenance_indoor" numFmtId="0">
      <sharedItems/>
    </cacheField>
    <cacheField name="grant_purpose_operations" numFmtId="0">
      <sharedItems/>
    </cacheField>
    <cacheField name="grant_purpose_payroll" numFmtId="0">
      <sharedItems/>
    </cacheField>
    <cacheField name="grant_purpose_rent" numFmtId="0">
      <sharedItems/>
    </cacheField>
    <cacheField name="grant_purpose_supplies" numFmtId="0">
      <sharedItems/>
    </cacheField>
    <cacheField name="grant_purpose_utility" numFmtId="0">
      <sharedItems/>
    </cacheField>
    <cacheField name="LegalOrganizationType" numFmtId="0">
      <sharedItems/>
    </cacheField>
    <cacheField name="LMIIndicator" numFmtId="0">
      <sharedItems/>
    </cacheField>
    <cacheField name="SocioeconmicIndicator" numFmtId="0">
      <sharedItems count="2">
        <s v="N"/>
        <s v="Y"/>
      </sharedItems>
    </cacheField>
    <cacheField name="VeteranIndicator" numFmtId="0">
      <sharedItems count="2">
        <s v="N"/>
        <s v="Y"/>
      </sharedItems>
    </cacheField>
    <cacheField name="WomenOwnedIndicator" numFmtId="0">
      <sharedItems count="2">
        <s v="N"/>
        <s v="Y"/>
      </sharedItems>
    </cacheField>
    <cacheField name="RestaurantType" numFmtId="0">
      <sharedItems/>
    </cacheField>
    <cacheField name="Grant Count by State" numFmtId="0">
      <sharedItems containsSemiMixedTypes="0" containsString="0" containsNumber="1" containsInteger="1" minValue="0" maxValue="0"/>
    </cacheField>
    <cacheField name="Grant Amt Sum by State" numFmtId="164">
      <sharedItems containsSemiMixedTypes="0" containsString="0" containsNumber="1" containsInteger="1" minValue="0" maxValue="0"/>
    </cacheField>
    <cacheField name="BusinessCity2" numFmtId="0">
      <sharedItems containsNonDate="0" containsString="0" containsBlank="1"/>
    </cacheField>
  </cacheFields>
  <extLst>
    <ext xmlns:x14="http://schemas.microsoft.com/office/spreadsheetml/2009/9/main" uri="{725AE2AE-9491-48be-B2B4-4EB974FC3084}">
      <x14:pivotCacheDefinition pivotCacheId="190890036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izzy" refreshedDate="44477.553906597219" createdVersion="7" refreshedVersion="7" minRefreshableVersion="3" recordCount="10" xr:uid="{088892F8-7A67-48BF-9145-3C9572E93631}">
  <cacheSource type="worksheet">
    <worksheetSource ref="AE2:AF12" sheet="Data"/>
  </cacheSource>
  <cacheFields count="2">
    <cacheField name="Grant Purpose" numFmtId="0">
      <sharedItems/>
    </cacheField>
    <cacheField name="Count" numFmtId="0">
      <sharedItems containsSemiMixedTypes="0" containsString="0" containsNumber="1" containsInteger="1" minValue="979" maxValue="238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68">
  <r>
    <x v="0"/>
    <d v="2021-06-17T00:00:00"/>
    <s v="Down By the River Inc."/>
    <s v="208 N Water St"/>
    <x v="0"/>
    <x v="0"/>
    <s v="28401"/>
    <x v="0"/>
    <s v="Mellow Mushroom"/>
    <s v="U"/>
    <s v="Y"/>
    <s v="NC-07"/>
    <x v="0"/>
    <x v="0"/>
    <x v="0"/>
    <x v="0"/>
    <s v="Y"/>
    <s v="Y"/>
    <s v="Y"/>
    <s v="Y"/>
    <s v="Y"/>
    <s v="Y"/>
    <s v="Subchapter S Corporation"/>
    <s v="N"/>
    <x v="0"/>
    <x v="0"/>
    <x v="0"/>
    <s v="Restaurant"/>
    <n v="0"/>
    <n v="0"/>
    <m/>
  </r>
  <r>
    <x v="1"/>
    <d v="2021-06-17T00:00:00"/>
    <s v="New Beverage Ventures LLC"/>
    <s v="715 Arendell St"/>
    <x v="1"/>
    <x v="0"/>
    <s v="28557"/>
    <x v="1"/>
    <m/>
    <s v="R"/>
    <s v="N"/>
    <s v="NC-03"/>
    <x v="1"/>
    <x v="0"/>
    <x v="0"/>
    <x v="0"/>
    <s v="Y"/>
    <s v="Y"/>
    <s v="Y"/>
    <s v="Y"/>
    <s v="Y"/>
    <s v="Y"/>
    <s v="Limited  Liability Company(LLC)"/>
    <s v="N"/>
    <x v="0"/>
    <x v="0"/>
    <x v="0"/>
    <s v="Bar, Saloon, Lounge, Tavern"/>
    <n v="0"/>
    <n v="0"/>
    <m/>
  </r>
  <r>
    <x v="2"/>
    <d v="2021-06-17T00:00:00"/>
    <s v="CUISINE CONCEPTS LLC"/>
    <s v="3735 Davis Dr Ste 105"/>
    <x v="2"/>
    <x v="0"/>
    <s v="27560"/>
    <x v="2"/>
    <m/>
    <s v="U"/>
    <s v="N"/>
    <s v="NC-02"/>
    <x v="0"/>
    <x v="0"/>
    <x v="1"/>
    <x v="0"/>
    <s v="Y"/>
    <s v="Y"/>
    <s v="Y"/>
    <s v="Y"/>
    <s v="Y"/>
    <s v="Y"/>
    <s v="Limited  Liability Company(LLC)"/>
    <s v="N"/>
    <x v="0"/>
    <x v="0"/>
    <x v="0"/>
    <s v="Restaurant"/>
    <n v="0"/>
    <n v="0"/>
    <m/>
  </r>
  <r>
    <x v="3"/>
    <d v="2021-06-17T00:00:00"/>
    <s v="SWDP Restaurant Group LLC"/>
    <s v="112 1/2 W Franklin St"/>
    <x v="3"/>
    <x v="0"/>
    <s v="27516"/>
    <x v="3"/>
    <m/>
    <s v="U"/>
    <s v="Y"/>
    <s v="NC-04"/>
    <x v="1"/>
    <x v="0"/>
    <x v="0"/>
    <x v="0"/>
    <s v="Y"/>
    <s v="Y"/>
    <s v="Y"/>
    <s v="Y"/>
    <s v="Y"/>
    <s v="Y"/>
    <s v="Limited  Liability Company(LLC)"/>
    <s v="N"/>
    <x v="0"/>
    <x v="0"/>
    <x v="0"/>
    <s v="Bar, Saloon, Lounge, Tavern"/>
    <n v="0"/>
    <n v="0"/>
    <m/>
  </r>
  <r>
    <x v="4"/>
    <d v="2021-06-17T00:00:00"/>
    <s v="Boba Brew"/>
    <s v="Morgan St. Food Hall 411 West Morgan St."/>
    <x v="4"/>
    <x v="0"/>
    <s v="27603"/>
    <x v="4"/>
    <m/>
    <s v="U"/>
    <s v="N"/>
    <s v="NC-02"/>
    <x v="0"/>
    <x v="0"/>
    <x v="1"/>
    <x v="0"/>
    <s v="Y"/>
    <s v="Y"/>
    <s v="Y"/>
    <s v="Y"/>
    <s v="Y"/>
    <s v="Y"/>
    <s v="Limited  Liability Company(LLC)"/>
    <s v="N"/>
    <x v="0"/>
    <x v="0"/>
    <x v="0"/>
    <s v="Snack and Nonalcoholic Beverage Bar"/>
    <n v="0"/>
    <n v="0"/>
    <m/>
  </r>
  <r>
    <x v="5"/>
    <d v="2021-06-17T00:00:00"/>
    <s v="P3 MGMT INC"/>
    <s v="14460 New Falls of Neuse Rd Suite 183"/>
    <x v="4"/>
    <x v="0"/>
    <s v="27614"/>
    <x v="5"/>
    <m/>
    <s v="U"/>
    <s v="N"/>
    <s v="NC-04"/>
    <x v="1"/>
    <x v="1"/>
    <x v="1"/>
    <x v="0"/>
    <s v="Y"/>
    <s v="Y"/>
    <s v="Y"/>
    <s v="Y"/>
    <s v="Y"/>
    <s v="Y"/>
    <s v="Corporation"/>
    <s v="N"/>
    <x v="0"/>
    <x v="0"/>
    <x v="0"/>
    <s v="Bar, Saloon, Lounge, Tavern"/>
    <n v="0"/>
    <n v="0"/>
    <m/>
  </r>
  <r>
    <x v="6"/>
    <d v="2021-06-17T00:00:00"/>
    <s v="Ribeyes of Williamston LLC"/>
    <s v="1056 Cantle Ct"/>
    <x v="5"/>
    <x v="0"/>
    <s v="27892"/>
    <x v="6"/>
    <s v="Ribeyes Steakhouse"/>
    <s v="R"/>
    <s v="Y"/>
    <s v="NC-01"/>
    <x v="1"/>
    <x v="0"/>
    <x v="1"/>
    <x v="0"/>
    <s v="Y"/>
    <s v="Y"/>
    <s v="Y"/>
    <s v="Y"/>
    <s v="Y"/>
    <s v="Y"/>
    <s v="Limited  Liability Company(LLC)"/>
    <s v="N"/>
    <x v="0"/>
    <x v="0"/>
    <x v="0"/>
    <s v="Restaurant"/>
    <n v="0"/>
    <n v="0"/>
    <m/>
  </r>
  <r>
    <x v="7"/>
    <d v="2021-06-17T00:00:00"/>
    <s v="JD Pounds Inc"/>
    <s v="671 Godley Rd"/>
    <x v="6"/>
    <x v="0"/>
    <s v="27837"/>
    <x v="7"/>
    <s v="Kona Ice"/>
    <s v="U"/>
    <s v="N"/>
    <s v="NC-01"/>
    <x v="0"/>
    <x v="0"/>
    <x v="0"/>
    <x v="0"/>
    <s v="Y"/>
    <s v="Y"/>
    <s v="Y"/>
    <s v="Y"/>
    <s v="Y"/>
    <s v="Y"/>
    <s v="Corporation"/>
    <s v="N"/>
    <x v="0"/>
    <x v="0"/>
    <x v="0"/>
    <s v="Food Stand, Food Truck, Food Cart"/>
    <n v="0"/>
    <n v="0"/>
    <m/>
  </r>
  <r>
    <x v="8"/>
    <d v="2021-06-17T00:00:00"/>
    <s v="Woodys2go Inc."/>
    <s v="431 N Church St"/>
    <x v="7"/>
    <x v="0"/>
    <s v="28792"/>
    <x v="8"/>
    <m/>
    <s v="R"/>
    <s v="Y"/>
    <s v="NC-11"/>
    <x v="1"/>
    <x v="0"/>
    <x v="0"/>
    <x v="0"/>
    <s v="Y"/>
    <s v="Y"/>
    <s v="Y"/>
    <s v="Y"/>
    <s v="Y"/>
    <s v="Y"/>
    <s v="Corporation"/>
    <s v="N"/>
    <x v="0"/>
    <x v="0"/>
    <x v="0"/>
    <s v="Restaurant"/>
    <n v="0"/>
    <n v="0"/>
    <m/>
  </r>
  <r>
    <x v="9"/>
    <d v="2021-06-17T00:00:00"/>
    <s v="CAM 2007 INC"/>
    <s v="4020 Durham Chapel Hill Blvd"/>
    <x v="8"/>
    <x v="0"/>
    <s v="27707"/>
    <x v="9"/>
    <m/>
    <s v="U"/>
    <s v="N"/>
    <s v="NC-04"/>
    <x v="1"/>
    <x v="0"/>
    <x v="1"/>
    <x v="0"/>
    <s v="Y"/>
    <s v="Y"/>
    <s v="Y"/>
    <s v="Y"/>
    <s v="Y"/>
    <s v="Y"/>
    <s v="Corporation"/>
    <s v="Y"/>
    <x v="0"/>
    <x v="0"/>
    <x v="0"/>
    <s v="Restaurant"/>
    <n v="0"/>
    <n v="0"/>
    <m/>
  </r>
  <r>
    <x v="10"/>
    <d v="2021-06-17T00:00:00"/>
    <s v="MRR Holdings LLC"/>
    <s v="206 Broadway St. Suite 104"/>
    <x v="8"/>
    <x v="0"/>
    <s v="27701"/>
    <x v="10"/>
    <m/>
    <s v="U"/>
    <s v="Y"/>
    <s v="NC-04"/>
    <x v="1"/>
    <x v="0"/>
    <x v="1"/>
    <x v="0"/>
    <s v="N"/>
    <s v="Y"/>
    <s v="Y"/>
    <s v="Y"/>
    <s v="N"/>
    <s v="Y"/>
    <s v="Limited  Liability Company(LLC)"/>
    <s v="N"/>
    <x v="0"/>
    <x v="0"/>
    <x v="0"/>
    <s v="Brewery and/or microbrewery **"/>
    <n v="0"/>
    <n v="0"/>
    <m/>
  </r>
  <r>
    <x v="11"/>
    <d v="2021-06-17T00:00:00"/>
    <s v="Front Porch Hospitality Group LLC"/>
    <s v="791 Merrimon Ave"/>
    <x v="9"/>
    <x v="0"/>
    <s v="28804"/>
    <x v="11"/>
    <m/>
    <s v="U"/>
    <s v="N"/>
    <s v="NC-11"/>
    <x v="0"/>
    <x v="0"/>
    <x v="1"/>
    <x v="0"/>
    <s v="Y"/>
    <s v="Y"/>
    <s v="Y"/>
    <s v="Y"/>
    <s v="Y"/>
    <s v="Y"/>
    <s v="Limited  Liability Company(LLC)"/>
    <s v="N"/>
    <x v="0"/>
    <x v="0"/>
    <x v="0"/>
    <s v="Restaurant"/>
    <n v="0"/>
    <n v="0"/>
    <m/>
  </r>
  <r>
    <x v="12"/>
    <d v="2021-06-17T00:00:00"/>
    <s v="New Victory Lanes LLC"/>
    <s v="125 Morlake Drive"/>
    <x v="10"/>
    <x v="0"/>
    <s v="28117"/>
    <x v="12"/>
    <m/>
    <s v="R"/>
    <s v="N"/>
    <s v="NC-10"/>
    <x v="0"/>
    <x v="0"/>
    <x v="0"/>
    <x v="0"/>
    <s v="Y"/>
    <s v="Y"/>
    <s v="Y"/>
    <s v="Y"/>
    <s v="Y"/>
    <s v="Y"/>
    <s v="Limited  Liability Company(LLC)"/>
    <s v="N"/>
    <x v="0"/>
    <x v="0"/>
    <x v="0"/>
    <s v="Other &amp;&amp; Licensed Alcohol Producer &amp;&amp; Snack and Nonalcoholic Beverage Bar &amp;&amp; Bar, Saloon, Lounge, Tavern &amp;&amp; Caterer &amp;&amp; Restaurant"/>
    <n v="0"/>
    <n v="0"/>
    <m/>
  </r>
  <r>
    <x v="13"/>
    <d v="2021-06-17T00:00:00"/>
    <s v="PSH Operators LLC"/>
    <s v="2135 Ayrsley Town Blvd Ste C"/>
    <x v="11"/>
    <x v="0"/>
    <s v="28273"/>
    <x v="13"/>
    <m/>
    <s v="U"/>
    <s v="N"/>
    <s v="NC-09"/>
    <x v="1"/>
    <x v="0"/>
    <x v="0"/>
    <x v="0"/>
    <s v="Y"/>
    <s v="Y"/>
    <s v="Y"/>
    <s v="Y"/>
    <s v="Y"/>
    <s v="Y"/>
    <s v="Limited  Liability Company(LLC)"/>
    <s v="N"/>
    <x v="0"/>
    <x v="0"/>
    <x v="0"/>
    <s v="Restaurant"/>
    <n v="0"/>
    <n v="0"/>
    <m/>
  </r>
  <r>
    <x v="14"/>
    <d v="2021-06-17T00:00:00"/>
    <s v="Natty Greene's Downtown LLC."/>
    <s v="345 S Elm St"/>
    <x v="12"/>
    <x v="0"/>
    <s v="27401"/>
    <x v="14"/>
    <m/>
    <s v="U"/>
    <s v="Y"/>
    <s v="NC-06"/>
    <x v="0"/>
    <x v="1"/>
    <x v="0"/>
    <x v="0"/>
    <s v="N"/>
    <s v="Y"/>
    <s v="Y"/>
    <s v="Y"/>
    <s v="N"/>
    <s v="Y"/>
    <s v="Limited  Liability Company(LLC)"/>
    <s v="Y"/>
    <x v="0"/>
    <x v="0"/>
    <x v="0"/>
    <s v="Restaurant"/>
    <n v="0"/>
    <n v="0"/>
    <m/>
  </r>
  <r>
    <x v="15"/>
    <d v="2021-06-17T00:00:00"/>
    <s v="Andes Food Services LLC"/>
    <s v="1125 W Nc Highway 54 Suite 304"/>
    <x v="8"/>
    <x v="0"/>
    <s v="27707"/>
    <x v="15"/>
    <m/>
    <s v="U"/>
    <s v="N"/>
    <s v="NC-04"/>
    <x v="0"/>
    <x v="0"/>
    <x v="1"/>
    <x v="0"/>
    <s v="N"/>
    <s v="Y"/>
    <s v="Y"/>
    <s v="Y"/>
    <s v="Y"/>
    <s v="Y"/>
    <s v="Limited  Liability Company(LLC)"/>
    <s v="Y"/>
    <x v="0"/>
    <x v="0"/>
    <x v="0"/>
    <s v="Restaurant"/>
    <n v="0"/>
    <n v="0"/>
    <m/>
  </r>
  <r>
    <x v="16"/>
    <d v="2021-06-17T00:00:00"/>
    <s v="CombinedCaterers Inc"/>
    <s v="2600 Youngblood St"/>
    <x v="11"/>
    <x v="0"/>
    <s v="28203"/>
    <x v="16"/>
    <m/>
    <s v="U"/>
    <s v="Y"/>
    <s v="NC-12"/>
    <x v="1"/>
    <x v="0"/>
    <x v="0"/>
    <x v="0"/>
    <s v="Y"/>
    <s v="Y"/>
    <s v="Y"/>
    <s v="Y"/>
    <s v="Y"/>
    <s v="Y"/>
    <s v="Limited  Liability Company(LLC)"/>
    <s v="N"/>
    <x v="0"/>
    <x v="0"/>
    <x v="0"/>
    <s v="Caterer"/>
    <n v="0"/>
    <n v="0"/>
    <m/>
  </r>
  <r>
    <x v="17"/>
    <d v="2021-06-17T00:00:00"/>
    <s v="MARBRA LLC"/>
    <s v="200 N Tryon St"/>
    <x v="11"/>
    <x v="0"/>
    <s v="28202"/>
    <x v="17"/>
    <m/>
    <s v="U"/>
    <s v="N"/>
    <s v="NC-12"/>
    <x v="1"/>
    <x v="0"/>
    <x v="1"/>
    <x v="0"/>
    <s v="Y"/>
    <s v="Y"/>
    <s v="Y"/>
    <s v="Y"/>
    <s v="Y"/>
    <s v="Y"/>
    <s v="Limited  Liability Company(LLC)"/>
    <s v="N"/>
    <x v="0"/>
    <x v="0"/>
    <x v="0"/>
    <s v="Bar, Saloon, Lounge, Tavern"/>
    <n v="0"/>
    <n v="0"/>
    <m/>
  </r>
  <r>
    <x v="18"/>
    <d v="2021-06-17T00:00:00"/>
    <s v="Charlotte Premium Pizza"/>
    <s v="2311 Lord Anson Dr"/>
    <x v="13"/>
    <x v="0"/>
    <s v="28173"/>
    <x v="18"/>
    <s v="Sbarro"/>
    <s v="U"/>
    <s v="N"/>
    <s v="NC-09"/>
    <x v="0"/>
    <x v="0"/>
    <x v="1"/>
    <x v="0"/>
    <s v="Y"/>
    <s v="Y"/>
    <s v="Y"/>
    <s v="Y"/>
    <s v="Y"/>
    <s v="Y"/>
    <s v="Limited  Liability Company(LLC)"/>
    <s v="N"/>
    <x v="0"/>
    <x v="0"/>
    <x v="0"/>
    <s v="Restaurant"/>
    <n v="0"/>
    <n v="0"/>
    <m/>
  </r>
  <r>
    <x v="19"/>
    <d v="2021-06-17T00:00:00"/>
    <s v="Pizzanuthouse Inc"/>
    <s v="1839 S Main St Suite 138"/>
    <x v="14"/>
    <x v="0"/>
    <s v="27587"/>
    <x v="19"/>
    <m/>
    <s v="U"/>
    <s v="N"/>
    <s v="NC-04"/>
    <x v="1"/>
    <x v="1"/>
    <x v="0"/>
    <x v="1"/>
    <s v="N"/>
    <s v="N"/>
    <s v="N"/>
    <s v="Y"/>
    <s v="N"/>
    <s v="N"/>
    <s v="Corporation"/>
    <s v="N"/>
    <x v="0"/>
    <x v="0"/>
    <x v="0"/>
    <s v="Restaurant"/>
    <n v="0"/>
    <n v="0"/>
    <m/>
  </r>
  <r>
    <x v="20"/>
    <d v="2021-06-17T00:00:00"/>
    <s v="THREE BARKING DOGS LLC"/>
    <s v="74 N Lexington Ave"/>
    <x v="9"/>
    <x v="0"/>
    <s v="28801"/>
    <x v="20"/>
    <m/>
    <s v="U"/>
    <s v="Y"/>
    <s v="NC-11"/>
    <x v="0"/>
    <x v="0"/>
    <x v="1"/>
    <x v="0"/>
    <s v="Y"/>
    <s v="Y"/>
    <s v="Y"/>
    <s v="Y"/>
    <s v="Y"/>
    <s v="Y"/>
    <s v="Limited  Liability Company(LLC)"/>
    <s v="N"/>
    <x v="0"/>
    <x v="0"/>
    <x v="0"/>
    <s v="Other"/>
    <n v="0"/>
    <n v="0"/>
    <m/>
  </r>
  <r>
    <x v="21"/>
    <d v="2021-06-17T00:00:00"/>
    <s v="Divided Sky LLC"/>
    <s v="164 E Main St"/>
    <x v="15"/>
    <x v="0"/>
    <s v="28043"/>
    <x v="21"/>
    <s v="Moe's Original BBQ"/>
    <s v="R"/>
    <s v="Y"/>
    <s v="NC-05"/>
    <x v="1"/>
    <x v="0"/>
    <x v="0"/>
    <x v="0"/>
    <s v="Y"/>
    <s v="Y"/>
    <s v="Y"/>
    <s v="Y"/>
    <s v="Y"/>
    <s v="Y"/>
    <s v="Limited  Liability Company(LLC)"/>
    <s v="Y"/>
    <x v="0"/>
    <x v="0"/>
    <x v="0"/>
    <s v="Restaurant"/>
    <n v="0"/>
    <n v="0"/>
    <m/>
  </r>
  <r>
    <x v="22"/>
    <d v="2021-06-17T00:00:00"/>
    <s v="Moe's Brier Creek LLC"/>
    <s v="7850 Alexander Promenade Pl Ste 115"/>
    <x v="4"/>
    <x v="0"/>
    <s v="27617"/>
    <x v="22"/>
    <s v="Moe's Southwest Grill"/>
    <s v="U"/>
    <s v="N"/>
    <s v="NC-02"/>
    <x v="0"/>
    <x v="0"/>
    <x v="1"/>
    <x v="0"/>
    <s v="Y"/>
    <s v="Y"/>
    <s v="N"/>
    <s v="Y"/>
    <s v="Y"/>
    <s v="Y"/>
    <s v="Subchapter S Corporation"/>
    <s v="N"/>
    <x v="0"/>
    <x v="0"/>
    <x v="0"/>
    <s v="Restaurant"/>
    <n v="0"/>
    <n v="0"/>
    <m/>
  </r>
  <r>
    <x v="23"/>
    <d v="2021-06-17T00:00:00"/>
    <s v="Mezzanotte  LLC"/>
    <s v="2907 Providence Rd Ste 100"/>
    <x v="11"/>
    <x v="0"/>
    <s v="28211"/>
    <x v="23"/>
    <m/>
    <s v="U"/>
    <s v="N"/>
    <s v="NC-09"/>
    <x v="0"/>
    <x v="1"/>
    <x v="1"/>
    <x v="0"/>
    <s v="Y"/>
    <s v="Y"/>
    <s v="Y"/>
    <s v="Y"/>
    <s v="Y"/>
    <s v="Y"/>
    <s v="Corporation"/>
    <s v="N"/>
    <x v="0"/>
    <x v="0"/>
    <x v="0"/>
    <s v="Restaurant"/>
    <n v="0"/>
    <n v="0"/>
    <m/>
  </r>
  <r>
    <x v="24"/>
    <d v="2021-05-12T00:00:00"/>
    <s v="JASBEV LLC"/>
    <s v="13460 NC Highway 50 Suite 101"/>
    <x v="16"/>
    <x v="0"/>
    <s v="28445"/>
    <x v="24"/>
    <s v="Shuckin' Shack Oyster Bar"/>
    <s v="U"/>
    <s v="Y"/>
    <s v="NC-03"/>
    <x v="1"/>
    <x v="0"/>
    <x v="1"/>
    <x v="0"/>
    <s v="Y"/>
    <s v="Y"/>
    <s v="Y"/>
    <s v="Y"/>
    <s v="Y"/>
    <s v="Y"/>
    <s v="Corporation"/>
    <s v="N"/>
    <x v="0"/>
    <x v="1"/>
    <x v="1"/>
    <s v="Restaurant"/>
    <n v="0"/>
    <n v="0"/>
    <m/>
  </r>
  <r>
    <x v="25"/>
    <d v="2021-05-12T00:00:00"/>
    <s v="MATTHEW WILLIAM CORP INC"/>
    <s v="1554 Julian R Allsbrook Hwy"/>
    <x v="17"/>
    <x v="0"/>
    <s v="27870"/>
    <x v="25"/>
    <m/>
    <s v="R"/>
    <s v="Y"/>
    <s v="NC-01"/>
    <x v="1"/>
    <x v="0"/>
    <x v="0"/>
    <x v="0"/>
    <s v="Y"/>
    <s v="Y"/>
    <s v="Y"/>
    <s v="Y"/>
    <s v="Y"/>
    <s v="Y"/>
    <s v="Corporation"/>
    <s v="Y"/>
    <x v="1"/>
    <x v="0"/>
    <x v="0"/>
    <s v="Restaurant"/>
    <n v="0"/>
    <n v="0"/>
    <m/>
  </r>
  <r>
    <x v="26"/>
    <d v="2021-05-12T00:00:00"/>
    <s v="Shree Khodiar Corporation"/>
    <s v="1458 Jag Branch Blvd"/>
    <x v="18"/>
    <x v="0"/>
    <s v="27284"/>
    <x v="26"/>
    <s v="DQ Grill &amp; Chill  Operating Agreement"/>
    <s v="U"/>
    <s v="N"/>
    <s v="NC-06"/>
    <x v="0"/>
    <x v="1"/>
    <x v="0"/>
    <x v="0"/>
    <s v="Y"/>
    <s v="Y"/>
    <s v="Y"/>
    <s v="Y"/>
    <s v="Y"/>
    <s v="Y"/>
    <s v="Corporation"/>
    <s v="N"/>
    <x v="0"/>
    <x v="0"/>
    <x v="1"/>
    <s v="Restaurant"/>
    <n v="0"/>
    <n v="0"/>
    <m/>
  </r>
  <r>
    <x v="27"/>
    <d v="2021-05-12T00:00:00"/>
    <s v="Ruby Thai Pineville LLC"/>
    <s v="11025 Carolina Place Pkwy Ste FC9"/>
    <x v="19"/>
    <x v="0"/>
    <s v="28134"/>
    <x v="27"/>
    <m/>
    <s v="U"/>
    <s v="N"/>
    <s v="NC-09"/>
    <x v="0"/>
    <x v="0"/>
    <x v="0"/>
    <x v="0"/>
    <s v="Y"/>
    <s v="Y"/>
    <s v="Y"/>
    <s v="Y"/>
    <s v="Y"/>
    <s v="Y"/>
    <s v="Sole Proprietorship"/>
    <s v="N"/>
    <x v="1"/>
    <x v="0"/>
    <x v="1"/>
    <s v="Restaurant"/>
    <n v="0"/>
    <n v="0"/>
    <m/>
  </r>
  <r>
    <x v="28"/>
    <d v="2021-05-12T00:00:00"/>
    <s v="ORIENTAL PHO INC"/>
    <s v="5959 Triangle Town Blvd Ste 1116"/>
    <x v="4"/>
    <x v="0"/>
    <s v="27616"/>
    <x v="28"/>
    <m/>
    <s v="U"/>
    <s v="N"/>
    <s v="NC-02"/>
    <x v="1"/>
    <x v="0"/>
    <x v="0"/>
    <x v="0"/>
    <s v="Y"/>
    <s v="Y"/>
    <s v="Y"/>
    <s v="Y"/>
    <s v="Y"/>
    <s v="Y"/>
    <s v="Corporation"/>
    <s v="Y"/>
    <x v="1"/>
    <x v="0"/>
    <x v="1"/>
    <s v="Restaurant"/>
    <n v="0"/>
    <n v="0"/>
    <m/>
  </r>
  <r>
    <x v="29"/>
    <d v="2021-05-12T00:00:00"/>
    <s v="BLM Holdings LLC"/>
    <s v="807 Golf House Rd E"/>
    <x v="20"/>
    <x v="0"/>
    <s v="27377"/>
    <x v="29"/>
    <s v="Menchie's"/>
    <s v="U"/>
    <s v="N"/>
    <s v="NC-06"/>
    <x v="0"/>
    <x v="0"/>
    <x v="1"/>
    <x v="0"/>
    <s v="Y"/>
    <s v="Y"/>
    <s v="Y"/>
    <s v="Y"/>
    <s v="Y"/>
    <s v="Y"/>
    <s v="Limited  Liability Company(LLC)"/>
    <s v="N"/>
    <x v="0"/>
    <x v="0"/>
    <x v="1"/>
    <s v="Other &amp;&amp; Restaurant"/>
    <n v="0"/>
    <n v="0"/>
    <m/>
  </r>
  <r>
    <x v="30"/>
    <d v="2021-05-12T00:00:00"/>
    <s v="Nzingas Inc"/>
    <s v="826 Fayetteville St 110"/>
    <x v="8"/>
    <x v="0"/>
    <s v="27701"/>
    <x v="30"/>
    <m/>
    <s v="U"/>
    <s v="Y"/>
    <s v="NC-04"/>
    <x v="1"/>
    <x v="1"/>
    <x v="1"/>
    <x v="0"/>
    <s v="Y"/>
    <s v="Y"/>
    <s v="Y"/>
    <s v="Y"/>
    <s v="Y"/>
    <s v="Y"/>
    <s v="Corporation"/>
    <s v="N"/>
    <x v="1"/>
    <x v="0"/>
    <x v="1"/>
    <s v="Caterer &amp;&amp; Restaurant"/>
    <n v="0"/>
    <n v="0"/>
    <m/>
  </r>
  <r>
    <x v="31"/>
    <d v="2021-05-12T00:00:00"/>
    <s v="Mekvilai Thai Cuisine"/>
    <s v="2422 N Center St"/>
    <x v="21"/>
    <x v="0"/>
    <s v="28601"/>
    <x v="31"/>
    <m/>
    <s v="R"/>
    <s v="N"/>
    <s v="NC-05"/>
    <x v="0"/>
    <x v="0"/>
    <x v="0"/>
    <x v="0"/>
    <s v="Y"/>
    <s v="Y"/>
    <s v="Y"/>
    <s v="Y"/>
    <s v="Y"/>
    <s v="Y"/>
    <s v="Limited  Liability Company(LLC)"/>
    <s v="Y"/>
    <x v="0"/>
    <x v="0"/>
    <x v="1"/>
    <s v="Restaurant"/>
    <n v="0"/>
    <n v="0"/>
    <m/>
  </r>
  <r>
    <x v="32"/>
    <d v="2021-05-12T00:00:00"/>
    <s v="BEYU BLUE COFFEE"/>
    <s v="125 Science Dr Duke University Bryan Center"/>
    <x v="8"/>
    <x v="0"/>
    <s v="27708"/>
    <x v="32"/>
    <m/>
    <s v="U"/>
    <s v="Y"/>
    <s v="NC-04"/>
    <x v="0"/>
    <x v="1"/>
    <x v="1"/>
    <x v="0"/>
    <s v="Y"/>
    <s v="Y"/>
    <s v="Y"/>
    <s v="Y"/>
    <s v="Y"/>
    <s v="Y"/>
    <s v="Limited  Liability Company(LLC)"/>
    <s v="N"/>
    <x v="1"/>
    <x v="0"/>
    <x v="0"/>
    <s v="Snack and Nonalcoholic Beverage Bar"/>
    <n v="0"/>
    <n v="0"/>
    <m/>
  </r>
  <r>
    <x v="33"/>
    <d v="2021-05-12T00:00:00"/>
    <s v="PAF CORP"/>
    <s v="4995 Weddington Rd SUITE410"/>
    <x v="22"/>
    <x v="0"/>
    <s v="28027"/>
    <x v="33"/>
    <m/>
    <s v="U"/>
    <s v="N"/>
    <s v="NC-08"/>
    <x v="0"/>
    <x v="1"/>
    <x v="1"/>
    <x v="0"/>
    <s v="N"/>
    <s v="Y"/>
    <s v="Y"/>
    <s v="Y"/>
    <s v="N"/>
    <s v="Y"/>
    <s v="Corporation"/>
    <s v="N"/>
    <x v="0"/>
    <x v="0"/>
    <x v="1"/>
    <s v="Restaurant"/>
    <n v="0"/>
    <n v="0"/>
    <m/>
  </r>
  <r>
    <x v="34"/>
    <d v="2021-05-12T00:00:00"/>
    <s v="Beer Barrio Company"/>
    <s v="34 N Front St"/>
    <x v="0"/>
    <x v="0"/>
    <s v="28401"/>
    <x v="34"/>
    <m/>
    <s v="U"/>
    <s v="Y"/>
    <s v="NC-07"/>
    <x v="0"/>
    <x v="1"/>
    <x v="1"/>
    <x v="1"/>
    <s v="Y"/>
    <s v="Y"/>
    <s v="Y"/>
    <s v="Y"/>
    <s v="N"/>
    <s v="Y"/>
    <s v="Subchapter S Corporation"/>
    <s v="N"/>
    <x v="0"/>
    <x v="0"/>
    <x v="1"/>
    <s v="Restaurant"/>
    <n v="0"/>
    <n v="0"/>
    <m/>
  </r>
  <r>
    <x v="35"/>
    <d v="2021-05-12T00:00:00"/>
    <s v="KGSP 1 INC"/>
    <s v="8111 Concord Mills Blvd Ste 670"/>
    <x v="22"/>
    <x v="0"/>
    <s v="28027"/>
    <x v="35"/>
    <s v="Firehouse Subs"/>
    <s v="U"/>
    <s v="N"/>
    <s v="NC-08"/>
    <x v="1"/>
    <x v="0"/>
    <x v="0"/>
    <x v="0"/>
    <s v="Y"/>
    <s v="Y"/>
    <s v="Y"/>
    <s v="Y"/>
    <s v="Y"/>
    <s v="Y"/>
    <s v="Corporation"/>
    <s v="N"/>
    <x v="1"/>
    <x v="0"/>
    <x v="0"/>
    <s v="Restaurant"/>
    <n v="0"/>
    <n v="0"/>
    <m/>
  </r>
  <r>
    <x v="36"/>
    <d v="2021-05-12T00:00:00"/>
    <s v="XMI LLC"/>
    <n v="151"/>
    <x v="23"/>
    <x v="0"/>
    <s v="28675"/>
    <x v="36"/>
    <m/>
    <s v="R"/>
    <s v="N"/>
    <s v="NC-05"/>
    <x v="0"/>
    <x v="1"/>
    <x v="1"/>
    <x v="0"/>
    <s v="N"/>
    <s v="Y"/>
    <s v="Y"/>
    <s v="Y"/>
    <s v="N"/>
    <s v="Y"/>
    <s v="Limited  Liability Company(LLC)"/>
    <s v="Y"/>
    <x v="1"/>
    <x v="0"/>
    <x v="0"/>
    <s v="Restaurant"/>
    <n v="0"/>
    <n v="0"/>
    <m/>
  </r>
  <r>
    <x v="37"/>
    <d v="2021-05-12T00:00:00"/>
    <s v="Elizabeth City Pizza Company LLC"/>
    <s v="507 E. Main Street"/>
    <x v="24"/>
    <x v="0"/>
    <s v="27909"/>
    <x v="37"/>
    <m/>
    <s v="R"/>
    <s v="Y"/>
    <s v="NC-03"/>
    <x v="0"/>
    <x v="1"/>
    <x v="1"/>
    <x v="1"/>
    <s v="Y"/>
    <s v="Y"/>
    <s v="Y"/>
    <s v="Y"/>
    <s v="N"/>
    <s v="Y"/>
    <s v="Limited  Liability Company(LLC)"/>
    <s v="Y"/>
    <x v="0"/>
    <x v="0"/>
    <x v="1"/>
    <s v="Restaurant"/>
    <n v="0"/>
    <n v="0"/>
    <m/>
  </r>
  <r>
    <x v="38"/>
    <d v="2021-05-12T00:00:00"/>
    <s v="LEKESHA ROYAL"/>
    <s v="107 Dosia Dr"/>
    <x v="25"/>
    <x v="0"/>
    <s v="27534"/>
    <x v="38"/>
    <m/>
    <s v="R"/>
    <s v="N"/>
    <s v="NC-01"/>
    <x v="0"/>
    <x v="1"/>
    <x v="1"/>
    <x v="1"/>
    <s v="Y"/>
    <s v="Y"/>
    <s v="Y"/>
    <s v="Y"/>
    <s v="N"/>
    <s v="Y"/>
    <s v="Self-Employed Individuals"/>
    <s v="N"/>
    <x v="0"/>
    <x v="1"/>
    <x v="0"/>
    <s v="Restaurant"/>
    <n v="0"/>
    <n v="0"/>
    <m/>
  </r>
  <r>
    <x v="39"/>
    <d v="2021-05-12T00:00:00"/>
    <s v="Winde Jackson-Davis"/>
    <s v="105 Greys Mill Court"/>
    <x v="26"/>
    <x v="0"/>
    <s v="27804"/>
    <x v="39"/>
    <m/>
    <s v="R"/>
    <s v="N"/>
    <s v="NC-01"/>
    <x v="0"/>
    <x v="0"/>
    <x v="1"/>
    <x v="0"/>
    <s v="N"/>
    <s v="Y"/>
    <s v="Y"/>
    <s v="Y"/>
    <s v="Y"/>
    <s v="Y"/>
    <s v="Limited  Liability Company(LLC)"/>
    <s v="N"/>
    <x v="0"/>
    <x v="0"/>
    <x v="1"/>
    <s v="Caterer"/>
    <n v="0"/>
    <n v="0"/>
    <m/>
  </r>
  <r>
    <x v="40"/>
    <d v="2021-05-12T00:00:00"/>
    <s v="Sadies Coffee Corner"/>
    <s v="324 S. Garnett Street"/>
    <x v="27"/>
    <x v="0"/>
    <s v="27536"/>
    <x v="40"/>
    <m/>
    <s v="R"/>
    <s v="Y"/>
    <s v="NC-01"/>
    <x v="0"/>
    <x v="0"/>
    <x v="1"/>
    <x v="0"/>
    <s v="Y"/>
    <s v="Y"/>
    <s v="Y"/>
    <s v="Y"/>
    <s v="Y"/>
    <s v="Y"/>
    <s v="Limited  Liability Company(LLC)"/>
    <s v="Y"/>
    <x v="0"/>
    <x v="0"/>
    <x v="1"/>
    <s v="Other"/>
    <n v="0"/>
    <n v="0"/>
    <m/>
  </r>
  <r>
    <x v="41"/>
    <d v="2021-05-12T00:00:00"/>
    <s v="Coral Darby"/>
    <s v="778 Merrimon Ave"/>
    <x v="9"/>
    <x v="0"/>
    <s v="28804"/>
    <x v="41"/>
    <m/>
    <s v="U"/>
    <s v="N"/>
    <s v="NC-11"/>
    <x v="0"/>
    <x v="1"/>
    <x v="1"/>
    <x v="0"/>
    <s v="Y"/>
    <s v="N"/>
    <s v="Y"/>
    <s v="Y"/>
    <s v="Y"/>
    <s v="Y"/>
    <s v="Self-Employed Individuals"/>
    <s v="N"/>
    <x v="0"/>
    <x v="0"/>
    <x v="1"/>
    <s v="Caterer"/>
    <n v="0"/>
    <n v="0"/>
    <m/>
  </r>
  <r>
    <x v="42"/>
    <d v="2021-05-12T00:00:00"/>
    <s v="Remington Grill Inc"/>
    <s v="208 Crossroads Blvd"/>
    <x v="28"/>
    <x v="0"/>
    <s v="27518"/>
    <x v="42"/>
    <m/>
    <s v="U"/>
    <s v="N"/>
    <s v="NC-02"/>
    <x v="0"/>
    <x v="1"/>
    <x v="1"/>
    <x v="1"/>
    <s v="N"/>
    <s v="Y"/>
    <s v="Y"/>
    <s v="Y"/>
    <s v="N"/>
    <s v="Y"/>
    <s v="Subchapter S Corporation"/>
    <s v="N"/>
    <x v="0"/>
    <x v="0"/>
    <x v="1"/>
    <s v="Restaurant"/>
    <n v="0"/>
    <n v="0"/>
    <m/>
  </r>
  <r>
    <x v="43"/>
    <d v="2021-05-12T00:00:00"/>
    <s v="Mikara Village LLC"/>
    <s v="3916 Ivory Rose Ln"/>
    <x v="4"/>
    <x v="0"/>
    <s v="27612"/>
    <x v="43"/>
    <s v="Which Wich"/>
    <s v="U"/>
    <s v="N"/>
    <s v="NC-02"/>
    <x v="0"/>
    <x v="0"/>
    <x v="0"/>
    <x v="0"/>
    <s v="Y"/>
    <s v="Y"/>
    <s v="Y"/>
    <s v="Y"/>
    <s v="Y"/>
    <s v="Y"/>
    <s v="Limited  Liability Company(LLC)"/>
    <s v="N"/>
    <x v="0"/>
    <x v="0"/>
    <x v="1"/>
    <s v="Restaurant"/>
    <n v="0"/>
    <n v="0"/>
    <m/>
  </r>
  <r>
    <x v="44"/>
    <d v="2021-05-12T00:00:00"/>
    <s v="CHANG RESTAURANT GROUP INC"/>
    <s v="5615 South Blvd"/>
    <x v="11"/>
    <x v="0"/>
    <s v="28217"/>
    <x v="44"/>
    <m/>
    <s v="U"/>
    <s v="N"/>
    <s v="NC-09"/>
    <x v="0"/>
    <x v="0"/>
    <x v="0"/>
    <x v="0"/>
    <s v="Y"/>
    <s v="Y"/>
    <s v="Y"/>
    <s v="Y"/>
    <s v="Y"/>
    <s v="Y"/>
    <s v="Corporation"/>
    <s v="Y"/>
    <x v="0"/>
    <x v="0"/>
    <x v="1"/>
    <s v="Restaurant"/>
    <n v="0"/>
    <n v="0"/>
    <m/>
  </r>
  <r>
    <x v="45"/>
    <d v="2021-05-12T00:00:00"/>
    <s v="Adisha Inc."/>
    <s v="145 Crimson Orchard Dr"/>
    <x v="10"/>
    <x v="0"/>
    <s v="28115"/>
    <x v="45"/>
    <s v="Subway"/>
    <s v="R"/>
    <s v="N"/>
    <s v="NC-10"/>
    <x v="0"/>
    <x v="1"/>
    <x v="0"/>
    <x v="0"/>
    <s v="N"/>
    <s v="Y"/>
    <s v="Y"/>
    <s v="Y"/>
    <s v="N"/>
    <s v="Y"/>
    <s v="Corporation"/>
    <s v="N"/>
    <x v="0"/>
    <x v="0"/>
    <x v="1"/>
    <s v="Restaurant"/>
    <n v="0"/>
    <n v="0"/>
    <m/>
  </r>
  <r>
    <x v="46"/>
    <d v="2021-05-12T00:00:00"/>
    <s v="Five Enterprise LLC"/>
    <s v="58 Cowan Cove Rd"/>
    <x v="9"/>
    <x v="0"/>
    <s v="28806"/>
    <x v="46"/>
    <m/>
    <s v="U"/>
    <s v="Y"/>
    <s v="NC-11"/>
    <x v="1"/>
    <x v="0"/>
    <x v="0"/>
    <x v="0"/>
    <s v="Y"/>
    <s v="Y"/>
    <s v="Y"/>
    <s v="Y"/>
    <s v="Y"/>
    <s v="Y"/>
    <s v="Limited  Liability Company(LLC)"/>
    <s v="N"/>
    <x v="0"/>
    <x v="0"/>
    <x v="1"/>
    <s v="Restaurant"/>
    <n v="0"/>
    <n v="0"/>
    <m/>
  </r>
  <r>
    <x v="47"/>
    <d v="2021-05-12T00:00:00"/>
    <s v="Helen Holden"/>
    <s v="128 E Commerce St"/>
    <x v="29"/>
    <x v="0"/>
    <s v="28472"/>
    <x v="47"/>
    <m/>
    <s v="R"/>
    <s v="Y"/>
    <s v="NC-07"/>
    <x v="0"/>
    <x v="1"/>
    <x v="1"/>
    <x v="1"/>
    <s v="N"/>
    <s v="Y"/>
    <s v="N"/>
    <s v="N"/>
    <s v="N"/>
    <s v="N"/>
    <s v="Subchapter S Corporation"/>
    <s v="N"/>
    <x v="0"/>
    <x v="0"/>
    <x v="1"/>
    <s v="Restaurant"/>
    <n v="0"/>
    <n v="0"/>
    <m/>
  </r>
  <r>
    <x v="48"/>
    <d v="2021-05-12T00:00:00"/>
    <s v="stop-button"/>
    <s v="4251 Legion Rd suite 135"/>
    <x v="30"/>
    <x v="0"/>
    <s v="28348"/>
    <x v="48"/>
    <m/>
    <s v="U"/>
    <s v="N"/>
    <s v="NC-08"/>
    <x v="0"/>
    <x v="0"/>
    <x v="1"/>
    <x v="0"/>
    <s v="Y"/>
    <s v="Y"/>
    <s v="Y"/>
    <s v="Y"/>
    <s v="Y"/>
    <s v="Y"/>
    <s v="Partnership"/>
    <s v="N"/>
    <x v="0"/>
    <x v="1"/>
    <x v="0"/>
    <s v="Bar, Saloon, Lounge, Tavern"/>
    <n v="0"/>
    <n v="0"/>
    <m/>
  </r>
  <r>
    <x v="49"/>
    <d v="2021-05-12T00:00:00"/>
    <s v="Kadoura LLC"/>
    <s v="202 W Haggard Ave"/>
    <x v="31"/>
    <x v="0"/>
    <s v="27244"/>
    <x v="49"/>
    <m/>
    <s v="U"/>
    <s v="N"/>
    <s v="NC-06"/>
    <x v="0"/>
    <x v="1"/>
    <x v="1"/>
    <x v="0"/>
    <s v="N"/>
    <s v="N"/>
    <s v="Y"/>
    <s v="Y"/>
    <s v="Y"/>
    <s v="Y"/>
    <s v="Limited  Liability Company(LLC)"/>
    <s v="N"/>
    <x v="1"/>
    <x v="0"/>
    <x v="0"/>
    <s v="Caterer &amp;&amp; Restaurant"/>
    <n v="0"/>
    <n v="0"/>
    <m/>
  </r>
  <r>
    <x v="50"/>
    <d v="2021-05-13T00:00:00"/>
    <s v="Pedal Brake Inc"/>
    <s v="108 East Main Street Suite 1"/>
    <x v="32"/>
    <x v="0"/>
    <s v="27510"/>
    <x v="50"/>
    <m/>
    <s v="U"/>
    <s v="N"/>
    <s v="NC-04"/>
    <x v="1"/>
    <x v="0"/>
    <x v="0"/>
    <x v="0"/>
    <s v="Y"/>
    <s v="Y"/>
    <s v="Y"/>
    <s v="Y"/>
    <s v="Y"/>
    <s v="Y"/>
    <s v="Subchapter S Corporation"/>
    <s v="Y"/>
    <x v="0"/>
    <x v="0"/>
    <x v="1"/>
    <s v="Bar, Saloon, Lounge, Tavern"/>
    <n v="0"/>
    <n v="0"/>
    <m/>
  </r>
  <r>
    <x v="51"/>
    <d v="2021-05-13T00:00:00"/>
    <s v="No-Rea LLC"/>
    <s v="640 S Van Buren Rd Suite C"/>
    <x v="33"/>
    <x v="0"/>
    <s v="27288"/>
    <x v="51"/>
    <m/>
    <s v="R"/>
    <s v="N"/>
    <s v="NC-10"/>
    <x v="0"/>
    <x v="0"/>
    <x v="1"/>
    <x v="0"/>
    <s v="Y"/>
    <s v="Y"/>
    <s v="Y"/>
    <s v="Y"/>
    <s v="Y"/>
    <s v="Y"/>
    <s v="Limited  Liability Company(LLC)"/>
    <s v="N"/>
    <x v="0"/>
    <x v="0"/>
    <x v="1"/>
    <s v="Other &amp;&amp; Snack and Nonalcoholic Beverage Bar"/>
    <n v="0"/>
    <n v="0"/>
    <m/>
  </r>
  <r>
    <x v="52"/>
    <d v="2021-05-13T00:00:00"/>
    <s v="FRESHVIBES LLC"/>
    <s v="1901 Charles Blvd Ste 1000"/>
    <x v="34"/>
    <x v="0"/>
    <s v="27858"/>
    <x v="52"/>
    <m/>
    <s v="U"/>
    <s v="Y"/>
    <s v="NC-01"/>
    <x v="1"/>
    <x v="0"/>
    <x v="0"/>
    <x v="0"/>
    <s v="Y"/>
    <s v="Y"/>
    <s v="Y"/>
    <s v="Y"/>
    <s v="Y"/>
    <s v="Y"/>
    <s v="Limited  Liability Company(LLC)"/>
    <s v="N"/>
    <x v="0"/>
    <x v="0"/>
    <x v="1"/>
    <s v="Snack and Nonalcoholic Beverage Bar"/>
    <n v="0"/>
    <n v="0"/>
    <m/>
  </r>
  <r>
    <x v="53"/>
    <d v="2021-05-13T00:00:00"/>
    <s v="Volume Hillsborough LLC"/>
    <s v="226 S Churton St"/>
    <x v="35"/>
    <x v="0"/>
    <s v="27278"/>
    <x v="53"/>
    <m/>
    <s v="U"/>
    <s v="N"/>
    <s v="NC-04"/>
    <x v="1"/>
    <x v="1"/>
    <x v="0"/>
    <x v="0"/>
    <s v="Y"/>
    <s v="Y"/>
    <s v="Y"/>
    <s v="Y"/>
    <s v="Y"/>
    <s v="Y"/>
    <s v="Limited  Liability Company(LLC)"/>
    <s v="N"/>
    <x v="1"/>
    <x v="0"/>
    <x v="0"/>
    <s v="Bar, Saloon, Lounge, Tavern"/>
    <n v="0"/>
    <n v="0"/>
    <m/>
  </r>
  <r>
    <x v="54"/>
    <d v="2021-05-13T00:00:00"/>
    <s v="DKGV LLC"/>
    <s v="8516 S Tryon St Unit 105"/>
    <x v="11"/>
    <x v="0"/>
    <s v="28273"/>
    <x v="54"/>
    <s v="Firehouse Subs"/>
    <s v="U"/>
    <s v="N"/>
    <s v="NC-09"/>
    <x v="0"/>
    <x v="1"/>
    <x v="0"/>
    <x v="0"/>
    <s v="Y"/>
    <s v="Y"/>
    <s v="Y"/>
    <s v="Y"/>
    <s v="Y"/>
    <s v="Y"/>
    <s v="Limited  Liability Company(LLC)"/>
    <s v="N"/>
    <x v="1"/>
    <x v="0"/>
    <x v="0"/>
    <s v="Restaurant"/>
    <n v="0"/>
    <n v="0"/>
    <m/>
  </r>
  <r>
    <x v="55"/>
    <d v="2021-05-13T00:00:00"/>
    <s v="Southport Tap and Cellar LLC"/>
    <s v="827 N Howe Street"/>
    <x v="36"/>
    <x v="0"/>
    <s v="28461"/>
    <x v="55"/>
    <m/>
    <s v="R"/>
    <s v="N"/>
    <s v="NC-07"/>
    <x v="0"/>
    <x v="0"/>
    <x v="0"/>
    <x v="0"/>
    <s v="N"/>
    <s v="Y"/>
    <s v="Y"/>
    <s v="Y"/>
    <s v="Y"/>
    <s v="Y"/>
    <s v="Limited  Liability Company(LLC)"/>
    <s v="Y"/>
    <x v="1"/>
    <x v="0"/>
    <x v="0"/>
    <s v="Bar, Saloon, Lounge, Tavern"/>
    <n v="0"/>
    <n v="0"/>
    <m/>
  </r>
  <r>
    <x v="56"/>
    <d v="2021-05-13T00:00:00"/>
    <s v="11th Hour Brewing LLC"/>
    <s v="357 Dayton Dr"/>
    <x v="37"/>
    <x v="0"/>
    <s v="28786"/>
    <x v="56"/>
    <m/>
    <s v="R"/>
    <s v="N"/>
    <s v="NC-11"/>
    <x v="0"/>
    <x v="0"/>
    <x v="1"/>
    <x v="0"/>
    <s v="Y"/>
    <s v="Y"/>
    <s v="Y"/>
    <s v="N"/>
    <s v="Y"/>
    <s v="Y"/>
    <s v="Limited  Liability Company(LLC)"/>
    <s v="N"/>
    <x v="0"/>
    <x v="1"/>
    <x v="1"/>
    <s v="Brewery and/or microbrewery **"/>
    <n v="0"/>
    <n v="0"/>
    <m/>
  </r>
  <r>
    <x v="57"/>
    <d v="2021-05-13T00:00:00"/>
    <s v="Energy Center Cafe Corp"/>
    <s v="550 S Tryon St Suite 120"/>
    <x v="11"/>
    <x v="0"/>
    <s v="28202"/>
    <x v="57"/>
    <m/>
    <s v="U"/>
    <s v="N"/>
    <s v="NC-12"/>
    <x v="0"/>
    <x v="0"/>
    <x v="1"/>
    <x v="0"/>
    <s v="Y"/>
    <s v="Y"/>
    <s v="Y"/>
    <s v="Y"/>
    <s v="Y"/>
    <s v="Y"/>
    <s v="Corporation"/>
    <s v="N"/>
    <x v="0"/>
    <x v="1"/>
    <x v="0"/>
    <s v="Restaurant"/>
    <n v="0"/>
    <n v="0"/>
    <m/>
  </r>
  <r>
    <x v="58"/>
    <d v="2021-05-13T00:00:00"/>
    <s v="Cadillac Whitewalls &amp; Skirts LLC"/>
    <s v="201 Ridgeway Dr"/>
    <x v="12"/>
    <x v="0"/>
    <s v="27403"/>
    <x v="58"/>
    <m/>
    <s v="U"/>
    <s v="N"/>
    <s v="NC-06"/>
    <x v="0"/>
    <x v="1"/>
    <x v="0"/>
    <x v="1"/>
    <s v="Y"/>
    <s v="Y"/>
    <s v="Y"/>
    <s v="Y"/>
    <s v="Y"/>
    <s v="Y"/>
    <s v="Corporation"/>
    <s v="N"/>
    <x v="0"/>
    <x v="0"/>
    <x v="1"/>
    <s v="Other"/>
    <n v="0"/>
    <n v="0"/>
    <m/>
  </r>
  <r>
    <x v="59"/>
    <d v="2021-05-13T00:00:00"/>
    <s v="vintner wine market"/>
    <s v="8128 Providence Rd suite 500"/>
    <x v="11"/>
    <x v="0"/>
    <s v="28277"/>
    <x v="59"/>
    <m/>
    <s v="U"/>
    <s v="N"/>
    <s v="NC-09"/>
    <x v="0"/>
    <x v="0"/>
    <x v="1"/>
    <x v="0"/>
    <s v="Y"/>
    <s v="Y"/>
    <s v="Y"/>
    <s v="Y"/>
    <s v="Y"/>
    <s v="Y"/>
    <s v="Corporation"/>
    <s v="N"/>
    <x v="0"/>
    <x v="0"/>
    <x v="1"/>
    <s v="Restaurant"/>
    <n v="0"/>
    <n v="0"/>
    <m/>
  </r>
  <r>
    <x v="60"/>
    <d v="2021-05-13T00:00:00"/>
    <s v="Golden Pineapple Bar LLC"/>
    <s v="28 Spears Ave"/>
    <x v="9"/>
    <x v="0"/>
    <s v="28801"/>
    <x v="60"/>
    <m/>
    <s v="U"/>
    <s v="N"/>
    <s v="NC-11"/>
    <x v="1"/>
    <x v="0"/>
    <x v="0"/>
    <x v="0"/>
    <s v="Y"/>
    <s v="Y"/>
    <s v="Y"/>
    <s v="Y"/>
    <s v="Y"/>
    <s v="Y"/>
    <s v="Limited  Liability Company(LLC)"/>
    <s v="N"/>
    <x v="0"/>
    <x v="0"/>
    <x v="1"/>
    <s v="Bar, Saloon, Lounge, Tavern &amp;&amp; Restaurant"/>
    <n v="0"/>
    <n v="0"/>
    <m/>
  </r>
  <r>
    <x v="61"/>
    <d v="2021-05-13T00:00:00"/>
    <s v="BELLE OF CAMDEN INC"/>
    <s v="269 US HWY 158 E"/>
    <x v="38"/>
    <x v="0"/>
    <s v="27921"/>
    <x v="61"/>
    <m/>
    <s v="R"/>
    <s v="N"/>
    <s v="NC-03"/>
    <x v="0"/>
    <x v="0"/>
    <x v="1"/>
    <x v="0"/>
    <s v="Y"/>
    <s v="Y"/>
    <s v="Y"/>
    <s v="Y"/>
    <s v="Y"/>
    <s v="Y"/>
    <s v="Subchapter S Corporation"/>
    <s v="N"/>
    <x v="0"/>
    <x v="0"/>
    <x v="1"/>
    <s v="Restaurant"/>
    <n v="0"/>
    <n v="0"/>
    <m/>
  </r>
  <r>
    <x v="62"/>
    <d v="2021-05-13T00:00:00"/>
    <s v="GenX Ventures LLC"/>
    <s v="9662 Chapel Hill Rd Ste 120"/>
    <x v="2"/>
    <x v="0"/>
    <s v="27560"/>
    <x v="62"/>
    <s v="Potbelly Sandwich Works"/>
    <s v="U"/>
    <s v="N"/>
    <s v="NC-02"/>
    <x v="0"/>
    <x v="0"/>
    <x v="0"/>
    <x v="0"/>
    <s v="N"/>
    <s v="Y"/>
    <s v="N"/>
    <s v="N"/>
    <s v="N"/>
    <s v="Y"/>
    <s v="Limited  Liability Company(LLC)"/>
    <s v="N"/>
    <x v="1"/>
    <x v="0"/>
    <x v="0"/>
    <s v="Restaurant"/>
    <n v="0"/>
    <n v="0"/>
    <m/>
  </r>
  <r>
    <x v="63"/>
    <d v="2021-05-13T00:00:00"/>
    <s v="K&amp;T Wilson Inc."/>
    <s v="491 N Broad Street"/>
    <x v="39"/>
    <x v="0"/>
    <s v="28712"/>
    <x v="63"/>
    <m/>
    <s v="R"/>
    <s v="N"/>
    <s v="NC-11"/>
    <x v="1"/>
    <x v="0"/>
    <x v="1"/>
    <x v="0"/>
    <s v="Y"/>
    <s v="Y"/>
    <s v="Y"/>
    <s v="Y"/>
    <s v="Y"/>
    <s v="Y"/>
    <s v="Limited  Liability Company(LLC)"/>
    <s v="N"/>
    <x v="1"/>
    <x v="0"/>
    <x v="0"/>
    <s v="Restaurant"/>
    <n v="0"/>
    <n v="0"/>
    <m/>
  </r>
  <r>
    <x v="64"/>
    <d v="2021-05-13T00:00:00"/>
    <s v="JULIE PURVIS"/>
    <s v="515 PEBBLE BAY TRAIL"/>
    <x v="40"/>
    <x v="0"/>
    <s v="28301"/>
    <x v="64"/>
    <m/>
    <s v="U"/>
    <s v="Y"/>
    <s v="NC-08"/>
    <x v="0"/>
    <x v="1"/>
    <x v="1"/>
    <x v="1"/>
    <s v="Y"/>
    <s v="N"/>
    <s v="Y"/>
    <s v="N"/>
    <s v="Y"/>
    <s v="N"/>
    <s v="Self-Employed Individuals"/>
    <s v="Y"/>
    <x v="0"/>
    <x v="1"/>
    <x v="1"/>
    <s v="Caterer"/>
    <n v="0"/>
    <n v="0"/>
    <m/>
  </r>
  <r>
    <x v="65"/>
    <d v="2021-05-13T00:00:00"/>
    <s v="Sugar Creek Brewing Company LLC"/>
    <s v="215 Southside Dr"/>
    <x v="11"/>
    <x v="0"/>
    <s v="28217"/>
    <x v="65"/>
    <m/>
    <s v="U"/>
    <s v="Y"/>
    <s v="NC-09"/>
    <x v="1"/>
    <x v="0"/>
    <x v="0"/>
    <x v="0"/>
    <s v="Y"/>
    <s v="Y"/>
    <s v="Y"/>
    <s v="Y"/>
    <s v="Y"/>
    <s v="Y"/>
    <s v="Limited  Liability Company(LLC)"/>
    <s v="Y"/>
    <x v="0"/>
    <x v="1"/>
    <x v="1"/>
    <s v="Licensed Alcohol Producer &amp;&amp; Brewery and/or microbrewery ** &amp;&amp; Brewpub, Tasting Room, Taproom ** &amp;&amp; Restaurant"/>
    <n v="0"/>
    <n v="0"/>
    <m/>
  </r>
  <r>
    <x v="66"/>
    <d v="2021-05-13T00:00:00"/>
    <s v="Breaking Bread Ballantyne LLC"/>
    <s v="11611 N Community House Rd"/>
    <x v="11"/>
    <x v="0"/>
    <s v="28277"/>
    <x v="66"/>
    <s v="Potbelly Sandwich Works"/>
    <s v="U"/>
    <s v="N"/>
    <s v="NC-09"/>
    <x v="0"/>
    <x v="0"/>
    <x v="0"/>
    <x v="0"/>
    <s v="Y"/>
    <s v="Y"/>
    <s v="Y"/>
    <s v="Y"/>
    <s v="Y"/>
    <s v="Y"/>
    <s v="Limited  Liability Company(LLC)"/>
    <s v="N"/>
    <x v="1"/>
    <x v="0"/>
    <x v="0"/>
    <s v="Restaurant"/>
    <n v="0"/>
    <n v="0"/>
    <m/>
  </r>
  <r>
    <x v="67"/>
    <d v="2021-05-13T00:00:00"/>
    <s v="BOOBEAR LLC"/>
    <s v="1947 S Churchill Dr"/>
    <x v="0"/>
    <x v="0"/>
    <s v="28403"/>
    <x v="67"/>
    <m/>
    <s v="U"/>
    <s v="N"/>
    <s v="NC-07"/>
    <x v="0"/>
    <x v="1"/>
    <x v="1"/>
    <x v="0"/>
    <s v="Y"/>
    <s v="Y"/>
    <s v="Y"/>
    <s v="Y"/>
    <s v="Y"/>
    <s v="Y"/>
    <s v="Limited  Liability Company(LLC)"/>
    <s v="Y"/>
    <x v="0"/>
    <x v="0"/>
    <x v="1"/>
    <s v="Restaurant"/>
    <n v="0"/>
    <n v="0"/>
    <m/>
  </r>
  <r>
    <x v="68"/>
    <d v="2021-05-13T00:00:00"/>
    <s v="Laconia Ale Works LLC"/>
    <s v="433 N. Main Street"/>
    <x v="23"/>
    <x v="0"/>
    <s v="28675"/>
    <x v="68"/>
    <m/>
    <s v="R"/>
    <s v="Y"/>
    <s v="NC-05"/>
    <x v="0"/>
    <x v="1"/>
    <x v="1"/>
    <x v="1"/>
    <s v="N"/>
    <s v="Y"/>
    <s v="Y"/>
    <s v="Y"/>
    <s v="N"/>
    <s v="Y"/>
    <s v="Limited  Liability Company(LLC)"/>
    <s v="Y"/>
    <x v="0"/>
    <x v="1"/>
    <x v="0"/>
    <s v="Brewery and/or microbrewery ** &amp;&amp; Brewpub, Tasting Room, Taproom ** &amp;&amp; Bar, Saloon, Lounge, Tavern"/>
    <n v="0"/>
    <n v="0"/>
    <m/>
  </r>
  <r>
    <x v="69"/>
    <d v="2021-05-13T00:00:00"/>
    <s v="Ekvira Inc."/>
    <s v="145 Crimson Orchard Dr"/>
    <x v="10"/>
    <x v="0"/>
    <s v="28115"/>
    <x v="69"/>
    <s v="Subway"/>
    <s v="R"/>
    <s v="N"/>
    <s v="NC-10"/>
    <x v="0"/>
    <x v="1"/>
    <x v="0"/>
    <x v="0"/>
    <s v="N"/>
    <s v="Y"/>
    <s v="Y"/>
    <s v="Y"/>
    <s v="N"/>
    <s v="Y"/>
    <s v="Corporation"/>
    <s v="N"/>
    <x v="0"/>
    <x v="0"/>
    <x v="1"/>
    <s v="Restaurant"/>
    <n v="0"/>
    <n v="0"/>
    <m/>
  </r>
  <r>
    <x v="70"/>
    <d v="2021-05-13T00:00:00"/>
    <s v="Kate Clyde's LC"/>
    <s v="1023 Unarco Rd"/>
    <x v="41"/>
    <x v="0"/>
    <s v="28103"/>
    <x v="70"/>
    <m/>
    <s v="U"/>
    <s v="N"/>
    <s v="NC-09"/>
    <x v="1"/>
    <x v="0"/>
    <x v="0"/>
    <x v="0"/>
    <s v="Y"/>
    <s v="Y"/>
    <s v="Y"/>
    <s v="Y"/>
    <s v="Y"/>
    <s v="Y"/>
    <s v="Limited  Liability Company(LLC)"/>
    <s v="N"/>
    <x v="0"/>
    <x v="0"/>
    <x v="1"/>
    <s v="Caterer &amp;&amp; Food Stand, Food Truck, Food Cart &amp;&amp; Restaurant"/>
    <n v="0"/>
    <n v="0"/>
    <m/>
  </r>
  <r>
    <x v="71"/>
    <d v="2021-05-13T00:00:00"/>
    <s v="sat frinds co"/>
    <s v="4325 Glenwood Ave Ste 1040"/>
    <x v="4"/>
    <x v="0"/>
    <s v="27612"/>
    <x v="71"/>
    <m/>
    <s v="U"/>
    <s v="N"/>
    <s v="NC-02"/>
    <x v="0"/>
    <x v="0"/>
    <x v="1"/>
    <x v="0"/>
    <s v="Y"/>
    <s v="Y"/>
    <s v="Y"/>
    <s v="Y"/>
    <s v="N"/>
    <s v="Y"/>
    <s v="Corporation"/>
    <s v="N"/>
    <x v="1"/>
    <x v="0"/>
    <x v="0"/>
    <s v="Restaurant"/>
    <n v="0"/>
    <n v="0"/>
    <m/>
  </r>
  <r>
    <x v="72"/>
    <d v="2021-05-13T00:00:00"/>
    <s v="TAP THAT LLC"/>
    <s v="1564 Market Place Blvd Ste 9"/>
    <x v="42"/>
    <x v="0"/>
    <s v="28469"/>
    <x v="72"/>
    <m/>
    <s v="R"/>
    <s v="Y"/>
    <s v="NC-07"/>
    <x v="0"/>
    <x v="0"/>
    <x v="0"/>
    <x v="0"/>
    <s v="Y"/>
    <s v="Y"/>
    <s v="Y"/>
    <s v="Y"/>
    <s v="Y"/>
    <s v="Y"/>
    <s v="Limited  Liability Company(LLC)"/>
    <s v="N"/>
    <x v="0"/>
    <x v="0"/>
    <x v="1"/>
    <s v="Brewpub, Tasting Room, Taproom **"/>
    <n v="0"/>
    <n v="0"/>
    <m/>
  </r>
  <r>
    <x v="73"/>
    <d v="2021-05-13T00:00:00"/>
    <s v="Catering by Design Inc"/>
    <s v="2316 Barton Oaks Dr"/>
    <x v="4"/>
    <x v="0"/>
    <s v="27614"/>
    <x v="73"/>
    <m/>
    <s v="U"/>
    <s v="N"/>
    <s v="NC-04"/>
    <x v="0"/>
    <x v="0"/>
    <x v="0"/>
    <x v="0"/>
    <s v="Y"/>
    <s v="Y"/>
    <s v="Y"/>
    <s v="Y"/>
    <s v="Y"/>
    <s v="Y"/>
    <s v="Corporation"/>
    <s v="N"/>
    <x v="1"/>
    <x v="0"/>
    <x v="0"/>
    <s v="Caterer"/>
    <n v="0"/>
    <n v="0"/>
    <m/>
  </r>
  <r>
    <x v="74"/>
    <d v="2021-05-13T00:00:00"/>
    <s v="Breaking Bread II LLC"/>
    <s v="4620 Piedmont Row Dr Ste 140"/>
    <x v="11"/>
    <x v="0"/>
    <s v="28210"/>
    <x v="74"/>
    <s v="Potbelly Sandwich Works"/>
    <s v="U"/>
    <s v="N"/>
    <s v="NC-09"/>
    <x v="0"/>
    <x v="0"/>
    <x v="0"/>
    <x v="0"/>
    <s v="Y"/>
    <s v="Y"/>
    <s v="Y"/>
    <s v="Y"/>
    <s v="Y"/>
    <s v="Y"/>
    <s v="Limited  Liability Company(LLC)"/>
    <s v="N"/>
    <x v="1"/>
    <x v="0"/>
    <x v="0"/>
    <s v="Restaurant"/>
    <n v="0"/>
    <n v="0"/>
    <m/>
  </r>
  <r>
    <x v="75"/>
    <d v="2021-05-13T00:00:00"/>
    <s v="Bhatti LLC 3"/>
    <s v="5959 Triangle Town Blvd Auntie Annes"/>
    <x v="4"/>
    <x v="0"/>
    <s v="27616"/>
    <x v="75"/>
    <s v="Auntie Anne's"/>
    <s v="U"/>
    <s v="N"/>
    <s v="NC-02"/>
    <x v="0"/>
    <x v="1"/>
    <x v="0"/>
    <x v="1"/>
    <s v="N"/>
    <s v="Y"/>
    <s v="Y"/>
    <s v="Y"/>
    <s v="N"/>
    <s v="Y"/>
    <s v="Limited  Liability Company(LLC)"/>
    <s v="Y"/>
    <x v="1"/>
    <x v="0"/>
    <x v="0"/>
    <s v="Restaurant"/>
    <n v="0"/>
    <n v="0"/>
    <m/>
  </r>
  <r>
    <x v="76"/>
    <d v="2021-05-13T00:00:00"/>
    <s v="Davidson Wine Co. LLC"/>
    <s v="121 Depot Street"/>
    <x v="43"/>
    <x v="0"/>
    <s v="28036"/>
    <x v="76"/>
    <m/>
    <s v="U"/>
    <s v="N"/>
    <s v="NC-08"/>
    <x v="1"/>
    <x v="0"/>
    <x v="0"/>
    <x v="0"/>
    <s v="Y"/>
    <s v="Y"/>
    <s v="Y"/>
    <s v="Y"/>
    <s v="Y"/>
    <s v="Y"/>
    <s v="Limited  Liability Company(LLC)"/>
    <s v="N"/>
    <x v="1"/>
    <x v="0"/>
    <x v="1"/>
    <s v="Winery ** &amp;&amp; Restaurant"/>
    <n v="0"/>
    <n v="0"/>
    <m/>
  </r>
  <r>
    <x v="77"/>
    <d v="2021-05-13T00:00:00"/>
    <s v="Scott Carle"/>
    <s v="481 Airport Road"/>
    <x v="44"/>
    <x v="0"/>
    <s v="27549"/>
    <x v="77"/>
    <m/>
    <s v="R"/>
    <s v="Y"/>
    <s v="NC-04"/>
    <x v="0"/>
    <x v="1"/>
    <x v="0"/>
    <x v="1"/>
    <s v="Y"/>
    <s v="N"/>
    <s v="N"/>
    <s v="N"/>
    <s v="N"/>
    <s v="Y"/>
    <s v="Self-Employed Individuals"/>
    <s v="Y"/>
    <x v="0"/>
    <x v="1"/>
    <x v="0"/>
    <s v="Caterer"/>
    <n v="0"/>
    <n v="0"/>
    <m/>
  </r>
  <r>
    <x v="78"/>
    <d v="2021-05-13T00:00:00"/>
    <s v="North Overlook Partners"/>
    <s v="703 Dickinson Ave"/>
    <x v="34"/>
    <x v="0"/>
    <s v="27834"/>
    <x v="78"/>
    <m/>
    <s v="U"/>
    <s v="Y"/>
    <s v="NC-01"/>
    <x v="0"/>
    <x v="1"/>
    <x v="1"/>
    <x v="0"/>
    <s v="Y"/>
    <s v="Y"/>
    <s v="Y"/>
    <s v="Y"/>
    <s v="Y"/>
    <s v="Y"/>
    <s v="Limited  Liability Company(LLC)"/>
    <s v="Y"/>
    <x v="0"/>
    <x v="0"/>
    <x v="1"/>
    <s v="Restaurant"/>
    <n v="0"/>
    <n v="0"/>
    <m/>
  </r>
  <r>
    <x v="79"/>
    <d v="2021-05-13T00:00:00"/>
    <s v="Foodlove LLC"/>
    <s v="697 Haywood Rd Ste A"/>
    <x v="9"/>
    <x v="0"/>
    <s v="28806"/>
    <x v="79"/>
    <m/>
    <s v="U"/>
    <s v="N"/>
    <s v="NC-11"/>
    <x v="1"/>
    <x v="0"/>
    <x v="0"/>
    <x v="0"/>
    <s v="Y"/>
    <s v="Y"/>
    <s v="Y"/>
    <s v="Y"/>
    <s v="Y"/>
    <s v="Y"/>
    <s v="Corporation"/>
    <s v="N"/>
    <x v="1"/>
    <x v="0"/>
    <x v="0"/>
    <s v="Restaurant"/>
    <n v="0"/>
    <n v="0"/>
    <m/>
  </r>
  <r>
    <x v="80"/>
    <d v="2021-05-13T00:00:00"/>
    <s v="THOMAS CARLISLE"/>
    <s v="15943 Glen Miro Dr"/>
    <x v="45"/>
    <x v="0"/>
    <s v="28078"/>
    <x v="80"/>
    <m/>
    <s v="U"/>
    <s v="N"/>
    <s v="NC-12"/>
    <x v="0"/>
    <x v="1"/>
    <x v="0"/>
    <x v="1"/>
    <s v="N"/>
    <s v="N"/>
    <s v="Y"/>
    <s v="N"/>
    <s v="Y"/>
    <s v="Y"/>
    <s v="Self-Employed Individuals"/>
    <s v="N"/>
    <x v="0"/>
    <x v="1"/>
    <x v="0"/>
    <s v="Caterer"/>
    <n v="0"/>
    <n v="0"/>
    <m/>
  </r>
  <r>
    <x v="81"/>
    <d v="2021-05-13T00:00:00"/>
    <s v="Cedar Mountain Cafe LLC"/>
    <s v="10667 Greenville Hwy"/>
    <x v="46"/>
    <x v="0"/>
    <s v="28718"/>
    <x v="81"/>
    <m/>
    <s v="R"/>
    <s v="N"/>
    <s v="NC-11"/>
    <x v="1"/>
    <x v="0"/>
    <x v="1"/>
    <x v="0"/>
    <s v="Y"/>
    <s v="Y"/>
    <s v="Y"/>
    <s v="N"/>
    <s v="Y"/>
    <s v="Y"/>
    <s v="Limited  Liability Company(LLC)"/>
    <s v="N"/>
    <x v="0"/>
    <x v="0"/>
    <x v="1"/>
    <s v="Restaurant"/>
    <n v="0"/>
    <n v="0"/>
    <m/>
  </r>
  <r>
    <x v="82"/>
    <d v="2021-05-13T00:00:00"/>
    <s v="BBH WW North Concord LLC"/>
    <s v="5123 Berkeley Park Ct"/>
    <x v="11"/>
    <x v="0"/>
    <s v="28277"/>
    <x v="82"/>
    <s v="Which Wich"/>
    <s v="U"/>
    <s v="N"/>
    <s v="NC-09"/>
    <x v="0"/>
    <x v="1"/>
    <x v="1"/>
    <x v="0"/>
    <s v="Y"/>
    <s v="Y"/>
    <s v="Y"/>
    <s v="Y"/>
    <s v="Y"/>
    <s v="Y"/>
    <s v="Limited  Liability Company(LLC)"/>
    <s v="N"/>
    <x v="0"/>
    <x v="0"/>
    <x v="1"/>
    <s v="Restaurant"/>
    <n v="0"/>
    <n v="0"/>
    <m/>
  </r>
  <r>
    <x v="83"/>
    <d v="2021-05-13T00:00:00"/>
    <s v="S &amp; W Foods LLC"/>
    <s v="1941 New Garden Rd Suite 116"/>
    <x v="12"/>
    <x v="0"/>
    <s v="27410"/>
    <x v="83"/>
    <m/>
    <s v="U"/>
    <s v="N"/>
    <s v="NC-06"/>
    <x v="0"/>
    <x v="1"/>
    <x v="1"/>
    <x v="1"/>
    <s v="N"/>
    <s v="Y"/>
    <s v="Y"/>
    <s v="Y"/>
    <s v="N"/>
    <s v="Y"/>
    <s v="Limited  Liability Company(LLC)"/>
    <s v="N"/>
    <x v="0"/>
    <x v="0"/>
    <x v="1"/>
    <s v="Restaurant"/>
    <n v="0"/>
    <n v="0"/>
    <m/>
  </r>
  <r>
    <x v="84"/>
    <d v="2021-05-13T00:00:00"/>
    <s v="HEIWA SHOKUDO LLC"/>
    <s v="93 Paper Birch Ave"/>
    <x v="9"/>
    <x v="0"/>
    <s v="28806"/>
    <x v="84"/>
    <m/>
    <s v="U"/>
    <s v="N"/>
    <s v="NC-11"/>
    <x v="0"/>
    <x v="1"/>
    <x v="1"/>
    <x v="0"/>
    <s v="Y"/>
    <s v="Y"/>
    <s v="Y"/>
    <s v="Y"/>
    <s v="Y"/>
    <s v="Y"/>
    <s v="Limited  Liability Company(LLC)"/>
    <s v="N"/>
    <x v="1"/>
    <x v="0"/>
    <x v="0"/>
    <s v="Restaurant"/>
    <n v="0"/>
    <n v="0"/>
    <m/>
  </r>
  <r>
    <x v="85"/>
    <d v="2021-05-13T00:00:00"/>
    <s v="Josephs Italian BistroInc"/>
    <s v="5003 Oquinn Blvd SE"/>
    <x v="36"/>
    <x v="0"/>
    <s v="28461"/>
    <x v="85"/>
    <m/>
    <s v="R"/>
    <s v="N"/>
    <s v="NC-07"/>
    <x v="1"/>
    <x v="1"/>
    <x v="1"/>
    <x v="0"/>
    <s v="N"/>
    <s v="Y"/>
    <s v="Y"/>
    <s v="Y"/>
    <s v="Y"/>
    <s v="Y"/>
    <s v="Corporation"/>
    <s v="Y"/>
    <x v="0"/>
    <x v="0"/>
    <x v="1"/>
    <s v="Restaurant"/>
    <n v="0"/>
    <n v="0"/>
    <m/>
  </r>
  <r>
    <x v="86"/>
    <d v="2021-05-13T00:00:00"/>
    <s v="Filo Pastries"/>
    <s v="1155 Tunnel Rd"/>
    <x v="9"/>
    <x v="0"/>
    <s v="28805"/>
    <x v="86"/>
    <m/>
    <s v="U"/>
    <s v="N"/>
    <s v="NC-11"/>
    <x v="1"/>
    <x v="0"/>
    <x v="0"/>
    <x v="0"/>
    <s v="Y"/>
    <s v="Y"/>
    <s v="Y"/>
    <s v="Y"/>
    <s v="Y"/>
    <s v="Y"/>
    <s v="Corporation"/>
    <s v="N"/>
    <x v="0"/>
    <x v="0"/>
    <x v="1"/>
    <s v="Restaurant"/>
    <n v="0"/>
    <n v="0"/>
    <m/>
  </r>
  <r>
    <x v="87"/>
    <d v="2021-05-13T00:00:00"/>
    <s v="Xristou Meneton Inc"/>
    <s v="112 W Union St"/>
    <x v="47"/>
    <x v="0"/>
    <s v="28655"/>
    <x v="87"/>
    <m/>
    <s v="R"/>
    <s v="Y"/>
    <s v="NC-05"/>
    <x v="0"/>
    <x v="0"/>
    <x v="0"/>
    <x v="0"/>
    <s v="Y"/>
    <s v="Y"/>
    <s v="Y"/>
    <s v="Y"/>
    <s v="Y"/>
    <s v="Y"/>
    <s v="Corporation"/>
    <s v="N"/>
    <x v="1"/>
    <x v="0"/>
    <x v="0"/>
    <s v="Restaurant"/>
    <n v="0"/>
    <n v="0"/>
    <m/>
  </r>
  <r>
    <x v="88"/>
    <d v="2021-05-13T00:00:00"/>
    <s v="Cakes by Gray LLC"/>
    <s v="300 District Dr Apt 102"/>
    <x v="9"/>
    <x v="0"/>
    <s v="28803"/>
    <x v="88"/>
    <m/>
    <s v="U"/>
    <s v="Y"/>
    <s v="NC-11"/>
    <x v="0"/>
    <x v="1"/>
    <x v="1"/>
    <x v="0"/>
    <s v="Y"/>
    <s v="Y"/>
    <s v="Y"/>
    <s v="Y"/>
    <s v="Y"/>
    <s v="Y"/>
    <s v="Limited  Liability Company(LLC)"/>
    <s v="N"/>
    <x v="0"/>
    <x v="0"/>
    <x v="1"/>
    <s v="Restaurant"/>
    <n v="0"/>
    <n v="0"/>
    <m/>
  </r>
  <r>
    <x v="89"/>
    <d v="2021-05-13T00:00:00"/>
    <s v="Okole Maluna Inc"/>
    <s v="970 Rivers St"/>
    <x v="48"/>
    <x v="0"/>
    <s v="28607"/>
    <x v="89"/>
    <m/>
    <s v="R"/>
    <s v="Y"/>
    <s v="NC-05"/>
    <x v="0"/>
    <x v="1"/>
    <x v="1"/>
    <x v="0"/>
    <s v="Y"/>
    <s v="Y"/>
    <s v="Y"/>
    <s v="Y"/>
    <s v="Y"/>
    <s v="Y"/>
    <s v="Corporation"/>
    <s v="N"/>
    <x v="0"/>
    <x v="0"/>
    <x v="1"/>
    <s v="Bar, Saloon, Lounge, Tavern &amp;&amp; Restaurant"/>
    <n v="0"/>
    <n v="0"/>
    <m/>
  </r>
  <r>
    <x v="90"/>
    <d v="2021-05-13T00:00:00"/>
    <s v="Irish Cue Inc"/>
    <s v="19507 W Catawba Ave Suite e"/>
    <x v="49"/>
    <x v="0"/>
    <s v="28031"/>
    <x v="90"/>
    <m/>
    <s v="U"/>
    <s v="N"/>
    <s v="NC-12"/>
    <x v="0"/>
    <x v="1"/>
    <x v="1"/>
    <x v="1"/>
    <s v="N"/>
    <s v="Y"/>
    <s v="Y"/>
    <s v="Y"/>
    <s v="N"/>
    <s v="Y"/>
    <s v="Corporation"/>
    <s v="N"/>
    <x v="0"/>
    <x v="1"/>
    <x v="0"/>
    <s v="Bar, Saloon, Lounge, Tavern"/>
    <n v="0"/>
    <n v="0"/>
    <m/>
  </r>
  <r>
    <x v="91"/>
    <d v="2021-05-13T00:00:00"/>
    <s v="Ruby Red Group LLC"/>
    <s v="414 Fayetteville St Ste 100"/>
    <x v="4"/>
    <x v="0"/>
    <s v="27601"/>
    <x v="91"/>
    <m/>
    <s v="U"/>
    <s v="Y"/>
    <s v="NC-02"/>
    <x v="1"/>
    <x v="0"/>
    <x v="1"/>
    <x v="0"/>
    <s v="Y"/>
    <s v="Y"/>
    <s v="Y"/>
    <s v="Y"/>
    <s v="Y"/>
    <s v="Y"/>
    <s v="Limited  Liability Company(LLC)"/>
    <s v="N"/>
    <x v="0"/>
    <x v="1"/>
    <x v="0"/>
    <s v="Bar, Saloon, Lounge, Tavern"/>
    <n v="0"/>
    <n v="0"/>
    <m/>
  </r>
  <r>
    <x v="92"/>
    <d v="2021-05-13T00:00:00"/>
    <s v="Doogie Corporation"/>
    <s v="29 W French Broad St Ste 101"/>
    <x v="39"/>
    <x v="0"/>
    <s v="28712"/>
    <x v="92"/>
    <m/>
    <s v="R"/>
    <s v="N"/>
    <s v="NC-11"/>
    <x v="1"/>
    <x v="0"/>
    <x v="0"/>
    <x v="0"/>
    <s v="Y"/>
    <s v="Y"/>
    <s v="Y"/>
    <s v="Y"/>
    <s v="Y"/>
    <s v="Y"/>
    <s v="Corporation"/>
    <s v="N"/>
    <x v="0"/>
    <x v="0"/>
    <x v="1"/>
    <s v="Restaurant"/>
    <n v="0"/>
    <n v="0"/>
    <m/>
  </r>
  <r>
    <x v="93"/>
    <d v="2021-05-13T00:00:00"/>
    <s v="Goorsha LLC"/>
    <s v="2404 Pear Tree Ln"/>
    <x v="8"/>
    <x v="0"/>
    <s v="27703"/>
    <x v="93"/>
    <m/>
    <s v="U"/>
    <s v="N"/>
    <s v="NC-02"/>
    <x v="1"/>
    <x v="0"/>
    <x v="1"/>
    <x v="0"/>
    <s v="Y"/>
    <s v="Y"/>
    <s v="Y"/>
    <s v="Y"/>
    <s v="Y"/>
    <s v="Y"/>
    <s v="Limited  Liability Company(LLC)"/>
    <s v="N"/>
    <x v="1"/>
    <x v="0"/>
    <x v="0"/>
    <s v="Restaurant"/>
    <n v="0"/>
    <n v="0"/>
    <m/>
  </r>
  <r>
    <x v="94"/>
    <d v="2021-05-13T00:00:00"/>
    <s v="Frozen Kups"/>
    <s v="4481 School House Commons"/>
    <x v="50"/>
    <x v="0"/>
    <s v="28075"/>
    <x v="94"/>
    <m/>
    <s v="U"/>
    <s v="N"/>
    <s v="NC-08"/>
    <x v="0"/>
    <x v="0"/>
    <x v="1"/>
    <x v="1"/>
    <s v="N"/>
    <s v="Y"/>
    <s v="Y"/>
    <s v="Y"/>
    <s v="Y"/>
    <s v="Y"/>
    <s v="Limited  Liability Company(LLC)"/>
    <s v="N"/>
    <x v="1"/>
    <x v="0"/>
    <x v="0"/>
    <s v="Restaurant"/>
    <n v="0"/>
    <n v="0"/>
    <m/>
  </r>
  <r>
    <x v="95"/>
    <d v="2021-05-13T00:00:00"/>
    <s v="SONA 1 INC"/>
    <s v="55 Trenton Dr"/>
    <x v="18"/>
    <x v="0"/>
    <s v="27284"/>
    <x v="95"/>
    <s v="Firehouse Subs"/>
    <s v="U"/>
    <s v="N"/>
    <s v="NC-06"/>
    <x v="1"/>
    <x v="0"/>
    <x v="0"/>
    <x v="0"/>
    <s v="Y"/>
    <s v="Y"/>
    <s v="Y"/>
    <s v="Y"/>
    <s v="Y"/>
    <s v="Y"/>
    <s v="Corporation"/>
    <s v="N"/>
    <x v="1"/>
    <x v="0"/>
    <x v="0"/>
    <s v="Restaurant"/>
    <n v="0"/>
    <n v="0"/>
    <m/>
  </r>
  <r>
    <x v="96"/>
    <d v="2021-05-13T00:00:00"/>
    <s v="Janet T Lee LLC"/>
    <s v="9924 Chapel Hill Rd"/>
    <x v="2"/>
    <x v="0"/>
    <s v="27560"/>
    <x v="96"/>
    <m/>
    <s v="U"/>
    <s v="N"/>
    <s v="NC-02"/>
    <x v="0"/>
    <x v="0"/>
    <x v="1"/>
    <x v="0"/>
    <s v="Y"/>
    <s v="Y"/>
    <s v="Y"/>
    <s v="Y"/>
    <s v="Y"/>
    <s v="Y"/>
    <s v="Limited  Liability Company(LLC)"/>
    <s v="N"/>
    <x v="0"/>
    <x v="0"/>
    <x v="1"/>
    <s v="Restaurant"/>
    <n v="0"/>
    <n v="0"/>
    <m/>
  </r>
  <r>
    <x v="97"/>
    <d v="2021-05-13T00:00:00"/>
    <s v="No. 1 China Buffet"/>
    <s v="1220 E Dixie Dr Suite G"/>
    <x v="51"/>
    <x v="0"/>
    <s v="27203"/>
    <x v="97"/>
    <m/>
    <s v="R"/>
    <s v="N"/>
    <s v="NC-13"/>
    <x v="0"/>
    <x v="1"/>
    <x v="1"/>
    <x v="0"/>
    <s v="Y"/>
    <s v="Y"/>
    <s v="Y"/>
    <s v="Y"/>
    <s v="Y"/>
    <s v="Y"/>
    <s v="Corporation"/>
    <s v="Y"/>
    <x v="1"/>
    <x v="0"/>
    <x v="0"/>
    <s v="Restaurant"/>
    <n v="0"/>
    <n v="0"/>
    <m/>
  </r>
  <r>
    <x v="98"/>
    <d v="2021-05-13T00:00:00"/>
    <s v="LAKE BRANDT SUBWAY INC"/>
    <s v="4446 Us Highway 220 N Ste M"/>
    <x v="52"/>
    <x v="0"/>
    <s v="27358"/>
    <x v="98"/>
    <s v="Subway"/>
    <s v="U"/>
    <s v="N"/>
    <s v="NC-06"/>
    <x v="1"/>
    <x v="0"/>
    <x v="0"/>
    <x v="0"/>
    <s v="Y"/>
    <s v="Y"/>
    <s v="Y"/>
    <s v="Y"/>
    <s v="Y"/>
    <s v="Y"/>
    <s v="Corporation"/>
    <s v="N"/>
    <x v="1"/>
    <x v="0"/>
    <x v="0"/>
    <s v="Restaurant"/>
    <n v="0"/>
    <n v="0"/>
    <m/>
  </r>
  <r>
    <x v="99"/>
    <d v="2021-05-13T00:00:00"/>
    <s v="Pamper Us Mobile Massage Service LLC"/>
    <s v="3108 Floral Grove Lane 204"/>
    <x v="11"/>
    <x v="0"/>
    <s v="28216"/>
    <x v="99"/>
    <m/>
    <s v="U"/>
    <s v="N"/>
    <s v="NC-12"/>
    <x v="0"/>
    <x v="1"/>
    <x v="1"/>
    <x v="1"/>
    <s v="Y"/>
    <s v="N"/>
    <s v="Y"/>
    <s v="N"/>
    <s v="Y"/>
    <s v="N"/>
    <s v="Limited  Liability Company(LLC)"/>
    <s v="N"/>
    <x v="0"/>
    <x v="0"/>
    <x v="1"/>
    <s v="Other &amp;&amp; Caterer"/>
    <n v="0"/>
    <n v="0"/>
    <m/>
  </r>
  <r>
    <x v="100"/>
    <d v="2021-05-13T00:00:00"/>
    <s v="Fourk LLC"/>
    <s v="1410 4th st dr nw ste 103"/>
    <x v="21"/>
    <x v="0"/>
    <s v="28601"/>
    <x v="100"/>
    <m/>
    <s v="R"/>
    <s v="N"/>
    <s v="NC-05"/>
    <x v="0"/>
    <x v="1"/>
    <x v="1"/>
    <x v="0"/>
    <s v="Y"/>
    <s v="Y"/>
    <s v="Y"/>
    <s v="Y"/>
    <s v="Y"/>
    <s v="Y"/>
    <s v="Limited  Liability Company(LLC)"/>
    <s v="Y"/>
    <x v="0"/>
    <x v="1"/>
    <x v="1"/>
    <s v="Restaurant"/>
    <n v="0"/>
    <n v="0"/>
    <m/>
  </r>
  <r>
    <x v="101"/>
    <d v="2021-05-13T00:00:00"/>
    <s v="Cyberdyne Systems Inc."/>
    <s v="1972 Blowing Rock Rd"/>
    <x v="48"/>
    <x v="0"/>
    <s v="28607"/>
    <x v="101"/>
    <m/>
    <s v="R"/>
    <s v="Y"/>
    <s v="NC-05"/>
    <x v="1"/>
    <x v="0"/>
    <x v="0"/>
    <x v="0"/>
    <s v="Y"/>
    <s v="Y"/>
    <s v="Y"/>
    <s v="Y"/>
    <s v="Y"/>
    <s v="Y"/>
    <s v="Corporation"/>
    <s v="N"/>
    <x v="1"/>
    <x v="0"/>
    <x v="0"/>
    <s v="Restaurant"/>
    <n v="0"/>
    <n v="0"/>
    <m/>
  </r>
  <r>
    <x v="102"/>
    <d v="2021-05-13T00:00:00"/>
    <s v="40 &amp; Holding LLC"/>
    <s v="110 E Hargett St"/>
    <x v="4"/>
    <x v="0"/>
    <s v="27601"/>
    <x v="102"/>
    <m/>
    <s v="U"/>
    <s v="Y"/>
    <s v="NC-02"/>
    <x v="1"/>
    <x v="1"/>
    <x v="1"/>
    <x v="0"/>
    <s v="Y"/>
    <s v="Y"/>
    <s v="N"/>
    <s v="Y"/>
    <s v="N"/>
    <s v="N"/>
    <s v="Limited  Liability Company(LLC)"/>
    <s v="N"/>
    <x v="0"/>
    <x v="1"/>
    <x v="0"/>
    <s v="Bar, Saloon, Lounge, Tavern &amp;&amp; Restaurant"/>
    <n v="0"/>
    <n v="0"/>
    <m/>
  </r>
  <r>
    <x v="103"/>
    <d v="2021-05-13T00:00:00"/>
    <s v="Ilena Inc"/>
    <s v="16620 Cranlyn Rd Ste 140"/>
    <x v="45"/>
    <x v="0"/>
    <s v="28078"/>
    <x v="103"/>
    <s v="Which Wich"/>
    <s v="U"/>
    <s v="N"/>
    <s v="NC-08"/>
    <x v="0"/>
    <x v="0"/>
    <x v="0"/>
    <x v="0"/>
    <s v="Y"/>
    <s v="Y"/>
    <s v="Y"/>
    <s v="Y"/>
    <s v="Y"/>
    <s v="Y"/>
    <s v="Corporation"/>
    <s v="N"/>
    <x v="0"/>
    <x v="0"/>
    <x v="1"/>
    <s v="Restaurant"/>
    <n v="0"/>
    <n v="0"/>
    <m/>
  </r>
  <r>
    <x v="104"/>
    <d v="2021-05-13T00:00:00"/>
    <s v="On Tap NC LLC"/>
    <s v="188 N Main St"/>
    <x v="10"/>
    <x v="0"/>
    <s v="28115"/>
    <x v="104"/>
    <m/>
    <s v="R"/>
    <s v="N"/>
    <s v="NC-10"/>
    <x v="0"/>
    <x v="1"/>
    <x v="1"/>
    <x v="1"/>
    <s v="Y"/>
    <s v="Y"/>
    <s v="Y"/>
    <s v="Y"/>
    <s v="N"/>
    <s v="N"/>
    <s v="Limited  Liability Company(LLC)"/>
    <s v="N"/>
    <x v="0"/>
    <x v="1"/>
    <x v="0"/>
    <s v="Brewpub, Tasting Room, Taproom **"/>
    <n v="0"/>
    <n v="0"/>
    <m/>
  </r>
  <r>
    <x v="105"/>
    <d v="2021-05-13T00:00:00"/>
    <s v="Jesskakes LLC"/>
    <s v="4008 Tillingmere Circle"/>
    <x v="53"/>
    <x v="0"/>
    <s v="28104"/>
    <x v="105"/>
    <m/>
    <s v="U"/>
    <s v="N"/>
    <s v="NC-09"/>
    <x v="0"/>
    <x v="1"/>
    <x v="1"/>
    <x v="0"/>
    <s v="Y"/>
    <s v="Y"/>
    <s v="N"/>
    <s v="N"/>
    <s v="Y"/>
    <s v="Y"/>
    <s v="Limited  Liability Company(LLC)"/>
    <s v="N"/>
    <x v="0"/>
    <x v="1"/>
    <x v="1"/>
    <s v="Bakery ** &amp;&amp; Food Stand, Food Truck, Food Cart"/>
    <n v="0"/>
    <n v="0"/>
    <m/>
  </r>
  <r>
    <x v="106"/>
    <d v="2021-05-13T00:00:00"/>
    <s v="Cha Da Thai"/>
    <s v="420 Jonestown Rd Suite J"/>
    <x v="54"/>
    <x v="0"/>
    <s v="27104"/>
    <x v="106"/>
    <m/>
    <s v="U"/>
    <s v="N"/>
    <s v="NC-06"/>
    <x v="0"/>
    <x v="0"/>
    <x v="1"/>
    <x v="0"/>
    <s v="Y"/>
    <s v="Y"/>
    <s v="Y"/>
    <s v="Y"/>
    <s v="Y"/>
    <s v="Y"/>
    <s v="Subchapter S Corporation"/>
    <s v="N"/>
    <x v="1"/>
    <x v="0"/>
    <x v="1"/>
    <s v="Restaurant"/>
    <n v="0"/>
    <n v="0"/>
    <m/>
  </r>
  <r>
    <x v="107"/>
    <d v="2021-05-13T00:00:00"/>
    <s v="Cha House LLC"/>
    <s v="318 W Franklin St"/>
    <x v="3"/>
    <x v="0"/>
    <s v="27516"/>
    <x v="107"/>
    <m/>
    <s v="U"/>
    <s v="Y"/>
    <s v="NC-04"/>
    <x v="1"/>
    <x v="1"/>
    <x v="1"/>
    <x v="0"/>
    <s v="Y"/>
    <s v="Y"/>
    <s v="Y"/>
    <s v="Y"/>
    <s v="Y"/>
    <s v="Y"/>
    <s v="Corporation"/>
    <s v="N"/>
    <x v="0"/>
    <x v="0"/>
    <x v="1"/>
    <s v="Snack and Nonalcoholic Beverage Bar"/>
    <n v="0"/>
    <n v="0"/>
    <m/>
  </r>
  <r>
    <x v="108"/>
    <d v="2021-05-13T00:00:00"/>
    <s v="William corcoran"/>
    <s v="22 Spring Cove Ct"/>
    <x v="55"/>
    <x v="0"/>
    <s v="28704"/>
    <x v="108"/>
    <m/>
    <s v="U"/>
    <s v="N"/>
    <s v="NC-11"/>
    <x v="0"/>
    <x v="1"/>
    <x v="1"/>
    <x v="1"/>
    <s v="Y"/>
    <s v="N"/>
    <s v="Y"/>
    <s v="N"/>
    <s v="N"/>
    <s v="Y"/>
    <s v="Self-Employed Individuals"/>
    <s v="Y"/>
    <x v="0"/>
    <x v="1"/>
    <x v="0"/>
    <s v="Caterer"/>
    <n v="0"/>
    <n v="0"/>
    <m/>
  </r>
  <r>
    <x v="109"/>
    <d v="2021-05-13T00:00:00"/>
    <s v="Ritz Gourmet Inc"/>
    <s v="123 N Henry St"/>
    <x v="56"/>
    <x v="0"/>
    <s v="27048"/>
    <x v="109"/>
    <m/>
    <s v="R"/>
    <s v="N"/>
    <s v="NC-10"/>
    <x v="0"/>
    <x v="0"/>
    <x v="0"/>
    <x v="0"/>
    <s v="Y"/>
    <s v="Y"/>
    <s v="Y"/>
    <s v="N"/>
    <s v="Y"/>
    <s v="Y"/>
    <s v="Corporation"/>
    <s v="N"/>
    <x v="1"/>
    <x v="0"/>
    <x v="1"/>
    <s v="Caterer &amp;&amp; Food Stand, Food Truck, Food Cart &amp;&amp; Restaurant"/>
    <n v="0"/>
    <n v="0"/>
    <m/>
  </r>
  <r>
    <x v="110"/>
    <d v="2021-06-25T00:00:00"/>
    <s v="Bullafi LLC"/>
    <s v="9131 Anson Way Suite 305"/>
    <x v="4"/>
    <x v="0"/>
    <s v="27615"/>
    <x v="110"/>
    <s v="BurgerFi"/>
    <s v="U"/>
    <s v="N"/>
    <s v="NC-02"/>
    <x v="1"/>
    <x v="0"/>
    <x v="0"/>
    <x v="0"/>
    <s v="Y"/>
    <s v="Y"/>
    <s v="Y"/>
    <s v="Y"/>
    <s v="Y"/>
    <s v="Y"/>
    <s v="Limited  Liability Company(LLC)"/>
    <s v="N"/>
    <x v="0"/>
    <x v="0"/>
    <x v="0"/>
    <s v="Restaurant"/>
    <n v="0"/>
    <n v="0"/>
    <m/>
  </r>
  <r>
    <x v="111"/>
    <d v="2021-06-25T00:00:00"/>
    <s v="Reverie Cocktails LLC"/>
    <s v="195 Bell Ave"/>
    <x v="57"/>
    <x v="0"/>
    <s v="28387"/>
    <x v="111"/>
    <m/>
    <s v="R"/>
    <s v="N"/>
    <s v="NC-09"/>
    <x v="0"/>
    <x v="1"/>
    <x v="0"/>
    <x v="0"/>
    <s v="Y"/>
    <s v="Y"/>
    <s v="Y"/>
    <s v="Y"/>
    <s v="Y"/>
    <s v="Y"/>
    <s v="Limited  Liability Company(LLC)"/>
    <s v="N"/>
    <x v="0"/>
    <x v="0"/>
    <x v="0"/>
    <s v="Caterer"/>
    <n v="0"/>
    <n v="0"/>
    <m/>
  </r>
  <r>
    <x v="112"/>
    <d v="2021-06-25T00:00:00"/>
    <s v="Fat Daddy's Market &amp; Grill Inc"/>
    <s v="508 W Jones St"/>
    <x v="4"/>
    <x v="0"/>
    <s v="27603"/>
    <x v="112"/>
    <m/>
    <s v="U"/>
    <s v="Y"/>
    <s v="NC-02"/>
    <x v="0"/>
    <x v="1"/>
    <x v="1"/>
    <x v="0"/>
    <s v="Y"/>
    <s v="Y"/>
    <s v="Y"/>
    <s v="Y"/>
    <s v="Y"/>
    <s v="Y"/>
    <s v="Corporation"/>
    <s v="N"/>
    <x v="0"/>
    <x v="0"/>
    <x v="0"/>
    <s v="Restaurant"/>
    <n v="0"/>
    <n v="0"/>
    <m/>
  </r>
  <r>
    <x v="113"/>
    <d v="2021-06-25T00:00:00"/>
    <s v="TARHEEL BAR-B-Q INC"/>
    <s v="9 US 13 SOUTH"/>
    <x v="58"/>
    <x v="0"/>
    <s v="27935"/>
    <x v="113"/>
    <m/>
    <s v="R"/>
    <s v="Y"/>
    <s v="NC-01"/>
    <x v="0"/>
    <x v="1"/>
    <x v="1"/>
    <x v="1"/>
    <s v="N"/>
    <s v="Y"/>
    <s v="Y"/>
    <s v="N"/>
    <s v="N"/>
    <s v="Y"/>
    <s v="Corporation"/>
    <s v="N"/>
    <x v="0"/>
    <x v="0"/>
    <x v="0"/>
    <s v="Restaurant"/>
    <n v="0"/>
    <n v="0"/>
    <m/>
  </r>
  <r>
    <x v="114"/>
    <d v="2021-06-25T00:00:00"/>
    <s v="Gardner Foods Inc."/>
    <s v="2331 Professional Dr"/>
    <x v="26"/>
    <x v="0"/>
    <s v="27804"/>
    <x v="114"/>
    <m/>
    <s v="R"/>
    <s v="N"/>
    <s v="NC-01"/>
    <x v="0"/>
    <x v="0"/>
    <x v="0"/>
    <x v="0"/>
    <s v="Y"/>
    <s v="Y"/>
    <s v="Y"/>
    <s v="Y"/>
    <s v="Y"/>
    <s v="Y"/>
    <s v="Corporation"/>
    <s v="N"/>
    <x v="0"/>
    <x v="0"/>
    <x v="0"/>
    <s v="Caterer &amp;&amp; Restaurant"/>
    <n v="0"/>
    <n v="0"/>
    <m/>
  </r>
  <r>
    <x v="115"/>
    <d v="2021-06-25T00:00:00"/>
    <s v="JACK Enterprises Inc"/>
    <s v="4002 Oleander Dr"/>
    <x v="0"/>
    <x v="0"/>
    <s v="28403"/>
    <x v="115"/>
    <m/>
    <s v="U"/>
    <s v="N"/>
    <s v="NC-07"/>
    <x v="0"/>
    <x v="0"/>
    <x v="1"/>
    <x v="0"/>
    <s v="Y"/>
    <s v="Y"/>
    <s v="Y"/>
    <s v="Y"/>
    <s v="Y"/>
    <s v="Y"/>
    <s v="Corporation"/>
    <s v="Y"/>
    <x v="0"/>
    <x v="0"/>
    <x v="0"/>
    <s v="Restaurant"/>
    <n v="0"/>
    <n v="0"/>
    <m/>
  </r>
  <r>
    <x v="116"/>
    <d v="2021-06-25T00:00:00"/>
    <s v="Miyabi Jr. Express Inc."/>
    <s v="1148 Western Blvd"/>
    <x v="59"/>
    <x v="0"/>
    <s v="28546"/>
    <x v="116"/>
    <m/>
    <s v="U"/>
    <s v="N"/>
    <s v="NC-03"/>
    <x v="1"/>
    <x v="0"/>
    <x v="0"/>
    <x v="0"/>
    <s v="Y"/>
    <s v="Y"/>
    <s v="Y"/>
    <s v="Y"/>
    <s v="Y"/>
    <s v="Y"/>
    <s v="Corporation"/>
    <s v="N"/>
    <x v="0"/>
    <x v="0"/>
    <x v="0"/>
    <s v="Restaurant"/>
    <n v="0"/>
    <n v="0"/>
    <m/>
  </r>
  <r>
    <x v="117"/>
    <d v="2021-06-25T00:00:00"/>
    <s v="Dinky's LLC"/>
    <s v="57980 Highway 12"/>
    <x v="60"/>
    <x v="0"/>
    <s v="27943"/>
    <x v="117"/>
    <m/>
    <s v="U"/>
    <s v="Y"/>
    <s v="NC-03"/>
    <x v="1"/>
    <x v="0"/>
    <x v="0"/>
    <x v="0"/>
    <s v="Y"/>
    <s v="Y"/>
    <s v="Y"/>
    <s v="Y"/>
    <s v="Y"/>
    <s v="Y"/>
    <s v="Limited  Liability Company(LLC)"/>
    <s v="N"/>
    <x v="0"/>
    <x v="0"/>
    <x v="0"/>
    <s v="Restaurant"/>
    <n v="0"/>
    <n v="0"/>
    <m/>
  </r>
  <r>
    <x v="118"/>
    <d v="2021-06-25T00:00:00"/>
    <s v="brad's overstreet mall llc"/>
    <s v="200 S College St"/>
    <x v="11"/>
    <x v="0"/>
    <s v="28202"/>
    <x v="118"/>
    <m/>
    <s v="U"/>
    <s v="N"/>
    <s v="NC-12"/>
    <x v="1"/>
    <x v="0"/>
    <x v="0"/>
    <x v="0"/>
    <s v="Y"/>
    <s v="Y"/>
    <s v="Y"/>
    <s v="Y"/>
    <s v="Y"/>
    <s v="Y"/>
    <s v="Limited  Liability Company(LLC)"/>
    <s v="N"/>
    <x v="0"/>
    <x v="0"/>
    <x v="0"/>
    <s v="Restaurant"/>
    <n v="0"/>
    <n v="0"/>
    <m/>
  </r>
  <r>
    <x v="119"/>
    <d v="2021-06-25T00:00:00"/>
    <s v="Dressler's Six LLC"/>
    <s v="135 Levine Ave Unit 100"/>
    <x v="11"/>
    <x v="0"/>
    <s v="28202"/>
    <x v="119"/>
    <m/>
    <s v="U"/>
    <s v="N"/>
    <s v="NC-12"/>
    <x v="0"/>
    <x v="1"/>
    <x v="1"/>
    <x v="0"/>
    <s v="N"/>
    <s v="Y"/>
    <s v="Y"/>
    <s v="Y"/>
    <s v="N"/>
    <s v="Y"/>
    <s v="Limited  Liability Company(LLC)"/>
    <s v="N"/>
    <x v="0"/>
    <x v="0"/>
    <x v="0"/>
    <s v="Restaurant"/>
    <n v="0"/>
    <n v="0"/>
    <m/>
  </r>
  <r>
    <x v="120"/>
    <d v="2021-06-25T00:00:00"/>
    <s v="Barnew Enterprises LLC"/>
    <s v="114 Dock St"/>
    <x v="0"/>
    <x v="0"/>
    <s v="28401"/>
    <x v="120"/>
    <m/>
    <s v="U"/>
    <s v="Y"/>
    <s v="NC-07"/>
    <x v="1"/>
    <x v="0"/>
    <x v="0"/>
    <x v="0"/>
    <s v="Y"/>
    <s v="Y"/>
    <s v="Y"/>
    <s v="Y"/>
    <s v="Y"/>
    <s v="Y"/>
    <s v="Limited  Liability Company(LLC)"/>
    <s v="N"/>
    <x v="0"/>
    <x v="0"/>
    <x v="0"/>
    <s v="Bar, Saloon, Lounge, Tavern"/>
    <n v="0"/>
    <n v="0"/>
    <m/>
  </r>
  <r>
    <x v="121"/>
    <d v="2021-06-25T00:00:00"/>
    <s v="PIER HOUSE RESTAURANT INC"/>
    <s v="3335 S VIRGINIA DARE TRAIL"/>
    <x v="61"/>
    <x v="0"/>
    <s v="27959"/>
    <x v="121"/>
    <m/>
    <s v="U"/>
    <s v="Y"/>
    <s v="NC-03"/>
    <x v="1"/>
    <x v="0"/>
    <x v="0"/>
    <x v="0"/>
    <s v="Y"/>
    <s v="Y"/>
    <s v="Y"/>
    <s v="Y"/>
    <s v="Y"/>
    <s v="Y"/>
    <s v="Corporation"/>
    <s v="N"/>
    <x v="0"/>
    <x v="0"/>
    <x v="0"/>
    <s v="Restaurant"/>
    <n v="0"/>
    <n v="0"/>
    <m/>
  </r>
  <r>
    <x v="122"/>
    <d v="2021-06-25T00:00:00"/>
    <s v="Volo NC LLC"/>
    <s v="14311 Reese Blvd W Ste A2"/>
    <x v="45"/>
    <x v="0"/>
    <s v="28078"/>
    <x v="122"/>
    <m/>
    <s v="U"/>
    <s v="N"/>
    <s v="NC-08"/>
    <x v="1"/>
    <x v="0"/>
    <x v="1"/>
    <x v="0"/>
    <s v="N"/>
    <s v="Y"/>
    <s v="Y"/>
    <s v="Y"/>
    <s v="Y"/>
    <s v="Y"/>
    <s v="Limited  Liability Company(LLC)"/>
    <s v="N"/>
    <x v="0"/>
    <x v="0"/>
    <x v="0"/>
    <s v="Restaurant"/>
    <n v="0"/>
    <n v="0"/>
    <m/>
  </r>
  <r>
    <x v="123"/>
    <d v="2021-06-25T00:00:00"/>
    <s v="Lakeside Pavilions LLC"/>
    <s v="9401 Glenwood Ave"/>
    <x v="4"/>
    <x v="0"/>
    <s v="27617"/>
    <x v="123"/>
    <m/>
    <s v="U"/>
    <s v="N"/>
    <s v="NC-02"/>
    <x v="1"/>
    <x v="0"/>
    <x v="1"/>
    <x v="1"/>
    <s v="Y"/>
    <s v="Y"/>
    <s v="Y"/>
    <s v="N"/>
    <s v="Y"/>
    <s v="Y"/>
    <s v="Subchapter S Corporation"/>
    <s v="N"/>
    <x v="0"/>
    <x v="0"/>
    <x v="0"/>
    <s v="Other"/>
    <n v="0"/>
    <n v="0"/>
    <m/>
  </r>
  <r>
    <x v="124"/>
    <d v="2021-06-25T00:00:00"/>
    <s v="Eastchester Investments Inc"/>
    <s v="1124 Eastchester Dr"/>
    <x v="62"/>
    <x v="0"/>
    <s v="27265"/>
    <x v="124"/>
    <m/>
    <s v="U"/>
    <s v="N"/>
    <s v="NC-06"/>
    <x v="1"/>
    <x v="0"/>
    <x v="0"/>
    <x v="0"/>
    <s v="Y"/>
    <s v="Y"/>
    <s v="Y"/>
    <s v="Y"/>
    <s v="Y"/>
    <s v="Y"/>
    <s v="Corporation"/>
    <s v="N"/>
    <x v="0"/>
    <x v="0"/>
    <x v="0"/>
    <s v="Restaurant"/>
    <n v="0"/>
    <n v="0"/>
    <m/>
  </r>
  <r>
    <x v="125"/>
    <d v="2021-06-25T00:00:00"/>
    <s v="RMB Pub Company LLC"/>
    <s v="427 W Main Street"/>
    <x v="8"/>
    <x v="0"/>
    <s v="27701"/>
    <x v="125"/>
    <m/>
    <s v="U"/>
    <s v="Y"/>
    <s v="NC-04"/>
    <x v="0"/>
    <x v="1"/>
    <x v="1"/>
    <x v="0"/>
    <s v="Y"/>
    <s v="Y"/>
    <s v="Y"/>
    <s v="Y"/>
    <s v="Y"/>
    <s v="Y"/>
    <s v="Corporation"/>
    <s v="N"/>
    <x v="0"/>
    <x v="0"/>
    <x v="0"/>
    <s v="Bar, Saloon, Lounge, Tavern &amp;&amp; Restaurant"/>
    <n v="0"/>
    <n v="0"/>
    <m/>
  </r>
  <r>
    <x v="126"/>
    <d v="2021-06-25T00:00:00"/>
    <s v="Rue Cler Partners Inc"/>
    <s v="401 E Chapel Hill St"/>
    <x v="8"/>
    <x v="0"/>
    <s v="27701"/>
    <x v="126"/>
    <m/>
    <s v="U"/>
    <s v="Y"/>
    <s v="NC-04"/>
    <x v="0"/>
    <x v="1"/>
    <x v="1"/>
    <x v="0"/>
    <s v="Y"/>
    <s v="Y"/>
    <s v="Y"/>
    <s v="Y"/>
    <s v="Y"/>
    <s v="Y"/>
    <s v="Corporation"/>
    <s v="N"/>
    <x v="0"/>
    <x v="0"/>
    <x v="0"/>
    <s v="Restaurant"/>
    <n v="0"/>
    <n v="0"/>
    <m/>
  </r>
  <r>
    <x v="127"/>
    <d v="2021-06-25T00:00:00"/>
    <s v="Elmo's Diner Inc."/>
    <s v="776 9th St"/>
    <x v="8"/>
    <x v="0"/>
    <s v="27705"/>
    <x v="127"/>
    <m/>
    <s v="U"/>
    <s v="N"/>
    <s v="NC-04"/>
    <x v="0"/>
    <x v="0"/>
    <x v="1"/>
    <x v="0"/>
    <s v="Y"/>
    <s v="Y"/>
    <s v="Y"/>
    <s v="Y"/>
    <s v="Y"/>
    <s v="Y"/>
    <s v="Corporation"/>
    <s v="N"/>
    <x v="0"/>
    <x v="0"/>
    <x v="0"/>
    <s v="Restaurant"/>
    <n v="0"/>
    <n v="0"/>
    <m/>
  </r>
  <r>
    <x v="128"/>
    <d v="2021-06-25T00:00:00"/>
    <s v="ROCK HOUSE LODGE INC"/>
    <s v="35 E Main St"/>
    <x v="63"/>
    <x v="0"/>
    <s v="28734"/>
    <x v="128"/>
    <m/>
    <s v="R"/>
    <s v="Y"/>
    <s v="NC-11"/>
    <x v="0"/>
    <x v="1"/>
    <x v="1"/>
    <x v="0"/>
    <s v="Y"/>
    <s v="Y"/>
    <s v="N"/>
    <s v="Y"/>
    <s v="Y"/>
    <s v="N"/>
    <s v="Corporation"/>
    <s v="N"/>
    <x v="0"/>
    <x v="0"/>
    <x v="0"/>
    <s v="Bar, Saloon, Lounge, Tavern &amp;&amp; Restaurant"/>
    <n v="0"/>
    <n v="0"/>
    <m/>
  </r>
  <r>
    <x v="129"/>
    <d v="2021-06-25T00:00:00"/>
    <s v="THE MADISON GROUP OF CHARLOTTE LLC"/>
    <s v="200 N Tryon St SUITE B"/>
    <x v="11"/>
    <x v="0"/>
    <s v="28202"/>
    <x v="129"/>
    <m/>
    <s v="U"/>
    <s v="N"/>
    <s v="NC-12"/>
    <x v="0"/>
    <x v="0"/>
    <x v="1"/>
    <x v="0"/>
    <s v="Y"/>
    <s v="Y"/>
    <s v="Y"/>
    <s v="Y"/>
    <s v="Y"/>
    <s v="Y"/>
    <s v="Limited  Liability Company(LLC)"/>
    <s v="N"/>
    <x v="0"/>
    <x v="0"/>
    <x v="0"/>
    <s v="Bar, Saloon, Lounge, Tavern"/>
    <n v="0"/>
    <n v="0"/>
    <m/>
  </r>
  <r>
    <x v="130"/>
    <d v="2021-06-25T00:00:00"/>
    <s v="HM1 LLC"/>
    <s v="4833 Berewick Town Center Dr STE A"/>
    <x v="11"/>
    <x v="0"/>
    <s v="28278"/>
    <x v="130"/>
    <s v="Island Fin Poke"/>
    <s v="U"/>
    <s v="N"/>
    <s v="NC-12"/>
    <x v="1"/>
    <x v="0"/>
    <x v="0"/>
    <x v="0"/>
    <s v="Y"/>
    <s v="Y"/>
    <s v="N"/>
    <s v="Y"/>
    <s v="Y"/>
    <s v="Y"/>
    <s v="Limited  Liability Company(LLC)"/>
    <s v="N"/>
    <x v="0"/>
    <x v="0"/>
    <x v="0"/>
    <s v="Restaurant"/>
    <n v="0"/>
    <n v="0"/>
    <m/>
  </r>
  <r>
    <x v="131"/>
    <d v="2021-06-25T00:00:00"/>
    <s v="YOUNG PHARAOHS LLC"/>
    <s v="2425 Hope Mills Rd"/>
    <x v="40"/>
    <x v="0"/>
    <s v="28304"/>
    <x v="131"/>
    <m/>
    <s v="U"/>
    <s v="N"/>
    <s v="NC-08"/>
    <x v="0"/>
    <x v="1"/>
    <x v="1"/>
    <x v="0"/>
    <s v="N"/>
    <s v="Y"/>
    <s v="Y"/>
    <s v="Y"/>
    <s v="N"/>
    <s v="Y"/>
    <s v="Corporation"/>
    <s v="N"/>
    <x v="0"/>
    <x v="0"/>
    <x v="0"/>
    <s v="Restaurant"/>
    <n v="0"/>
    <n v="0"/>
    <m/>
  </r>
  <r>
    <x v="132"/>
    <d v="2021-06-25T00:00:00"/>
    <s v="TBD Restaurant Group LLC"/>
    <s v="180 E Davie St"/>
    <x v="4"/>
    <x v="0"/>
    <s v="27601"/>
    <x v="132"/>
    <m/>
    <s v="U"/>
    <s v="Y"/>
    <s v="NC-02"/>
    <x v="0"/>
    <x v="0"/>
    <x v="0"/>
    <x v="0"/>
    <s v="Y"/>
    <s v="Y"/>
    <s v="Y"/>
    <s v="Y"/>
    <s v="Y"/>
    <s v="Y"/>
    <s v="Limited  Liability Company(LLC)"/>
    <s v="N"/>
    <x v="0"/>
    <x v="0"/>
    <x v="0"/>
    <s v="Restaurant"/>
    <n v="0"/>
    <n v="0"/>
    <m/>
  </r>
  <r>
    <x v="133"/>
    <d v="2021-06-25T00:00:00"/>
    <s v="The Raleigh Times Bar LLC"/>
    <s v="133 Fayetteville St Ste 600"/>
    <x v="4"/>
    <x v="0"/>
    <s v="27601"/>
    <x v="133"/>
    <m/>
    <s v="U"/>
    <s v="Y"/>
    <s v="NC-02"/>
    <x v="1"/>
    <x v="0"/>
    <x v="0"/>
    <x v="0"/>
    <s v="Y"/>
    <s v="Y"/>
    <s v="Y"/>
    <s v="Y"/>
    <s v="Y"/>
    <s v="Y"/>
    <s v="Limited  Liability Company(LLC)"/>
    <s v="N"/>
    <x v="0"/>
    <x v="0"/>
    <x v="0"/>
    <s v="Restaurant"/>
    <n v="0"/>
    <n v="0"/>
    <m/>
  </r>
  <r>
    <x v="134"/>
    <d v="2021-06-25T00:00:00"/>
    <s v="Valerio Foods"/>
    <s v="402 Huffman Mill Rd"/>
    <x v="64"/>
    <x v="0"/>
    <s v="27215"/>
    <x v="134"/>
    <m/>
    <s v="U"/>
    <s v="N"/>
    <s v="NC-06"/>
    <x v="1"/>
    <x v="1"/>
    <x v="1"/>
    <x v="0"/>
    <s v="Y"/>
    <s v="N"/>
    <s v="Y"/>
    <s v="Y"/>
    <s v="N"/>
    <s v="N"/>
    <s v="Corporation"/>
    <s v="N"/>
    <x v="0"/>
    <x v="0"/>
    <x v="0"/>
    <s v="Caterer &amp;&amp; Restaurant"/>
    <n v="0"/>
    <n v="0"/>
    <m/>
  </r>
  <r>
    <x v="135"/>
    <d v="2021-06-25T00:00:00"/>
    <s v="CE Fayetteville LLC"/>
    <s v="2116 Skibo Rd"/>
    <x v="40"/>
    <x v="0"/>
    <s v="28314"/>
    <x v="135"/>
    <s v="Walk-On's Bistreaux &amp; Bar"/>
    <s v="U"/>
    <s v="Y"/>
    <s v="NC-08"/>
    <x v="0"/>
    <x v="0"/>
    <x v="0"/>
    <x v="0"/>
    <s v="Y"/>
    <s v="Y"/>
    <s v="Y"/>
    <s v="Y"/>
    <s v="Y"/>
    <s v="Y"/>
    <s v="Limited  Liability Company(LLC)"/>
    <s v="N"/>
    <x v="0"/>
    <x v="0"/>
    <x v="0"/>
    <s v="Restaurant"/>
    <n v="0"/>
    <n v="0"/>
    <m/>
  </r>
  <r>
    <x v="136"/>
    <d v="2021-06-25T00:00:00"/>
    <s v="Pepper Moon Corporation"/>
    <s v="1068 Boulder Rd"/>
    <x v="12"/>
    <x v="0"/>
    <s v="27409"/>
    <x v="136"/>
    <m/>
    <s v="U"/>
    <s v="N"/>
    <s v="NC-06"/>
    <x v="0"/>
    <x v="0"/>
    <x v="0"/>
    <x v="0"/>
    <s v="Y"/>
    <s v="Y"/>
    <s v="Y"/>
    <s v="Y"/>
    <s v="Y"/>
    <s v="Y"/>
    <s v="Corporation"/>
    <s v="N"/>
    <x v="0"/>
    <x v="0"/>
    <x v="0"/>
    <s v="Caterer"/>
    <n v="0"/>
    <n v="0"/>
    <m/>
  </r>
  <r>
    <x v="137"/>
    <d v="2021-06-25T00:00:00"/>
    <s v="Zen Hen LLC"/>
    <s v="1794 Asheville Hwy"/>
    <x v="7"/>
    <x v="0"/>
    <s v="28791"/>
    <x v="137"/>
    <m/>
    <s v="R"/>
    <s v="Y"/>
    <s v="NC-11"/>
    <x v="1"/>
    <x v="0"/>
    <x v="0"/>
    <x v="0"/>
    <s v="Y"/>
    <s v="Y"/>
    <s v="Y"/>
    <s v="Y"/>
    <s v="Y"/>
    <s v="Y"/>
    <s v="Limited  Liability Company(LLC)"/>
    <s v="N"/>
    <x v="0"/>
    <x v="0"/>
    <x v="0"/>
    <s v="Restaurant"/>
    <n v="0"/>
    <n v="0"/>
    <m/>
  </r>
  <r>
    <x v="138"/>
    <d v="2021-06-25T00:00:00"/>
    <s v="Clipper Seafood Restaurant Inc"/>
    <s v="914 Mall Loop Road"/>
    <x v="62"/>
    <x v="0"/>
    <s v="27262"/>
    <x v="138"/>
    <m/>
    <s v="R"/>
    <s v="Y"/>
    <s v="NC-06"/>
    <x v="0"/>
    <x v="1"/>
    <x v="1"/>
    <x v="0"/>
    <s v="Y"/>
    <s v="Y"/>
    <s v="Y"/>
    <s v="Y"/>
    <s v="Y"/>
    <s v="Y"/>
    <s v="Corporation"/>
    <s v="N"/>
    <x v="0"/>
    <x v="0"/>
    <x v="0"/>
    <s v="Restaurant"/>
    <n v="0"/>
    <n v="0"/>
    <m/>
  </r>
  <r>
    <x v="139"/>
    <d v="2021-06-25T00:00:00"/>
    <s v="No Joke Pizza LLC"/>
    <s v="8133 Ardrey Kell Rd Ste 103"/>
    <x v="11"/>
    <x v="0"/>
    <s v="28277"/>
    <x v="139"/>
    <m/>
    <s v="U"/>
    <s v="N"/>
    <s v="NC-09"/>
    <x v="0"/>
    <x v="1"/>
    <x v="1"/>
    <x v="0"/>
    <s v="Y"/>
    <s v="Y"/>
    <s v="Y"/>
    <s v="Y"/>
    <s v="Y"/>
    <s v="Y"/>
    <s v="Limited  Liability Company(LLC)"/>
    <s v="N"/>
    <x v="0"/>
    <x v="0"/>
    <x v="0"/>
    <s v="Restaurant"/>
    <n v="0"/>
    <n v="0"/>
    <m/>
  </r>
  <r>
    <x v="140"/>
    <d v="2021-06-25T00:00:00"/>
    <s v="Lakewood Provision LLC"/>
    <s v="1920 Chapel Hill Rd"/>
    <x v="8"/>
    <x v="0"/>
    <s v="27707"/>
    <x v="140"/>
    <m/>
    <s v="U"/>
    <s v="Y"/>
    <s v="NC-04"/>
    <x v="1"/>
    <x v="0"/>
    <x v="0"/>
    <x v="0"/>
    <s v="Y"/>
    <s v="Y"/>
    <s v="Y"/>
    <s v="Y"/>
    <s v="Y"/>
    <s v="Y"/>
    <s v="Limited  Liability Company(LLC)"/>
    <s v="Y"/>
    <x v="0"/>
    <x v="0"/>
    <x v="0"/>
    <s v="Restaurant"/>
    <n v="0"/>
    <n v="0"/>
    <m/>
  </r>
  <r>
    <x v="141"/>
    <d v="2021-06-25T00:00:00"/>
    <s v="S &amp; C Winston LLC"/>
    <s v="2857 Reynolda Rd"/>
    <x v="54"/>
    <x v="0"/>
    <n v="27106"/>
    <x v="141"/>
    <s v="Cicis"/>
    <s v="U"/>
    <s v="Y"/>
    <s v="NC-06"/>
    <x v="0"/>
    <x v="0"/>
    <x v="0"/>
    <x v="0"/>
    <s v="Y"/>
    <s v="Y"/>
    <s v="Y"/>
    <s v="Y"/>
    <s v="Y"/>
    <s v="Y"/>
    <s v="Limited  Liability Company(LLC)"/>
    <s v="N"/>
    <x v="0"/>
    <x v="0"/>
    <x v="0"/>
    <s v="Restaurant"/>
    <n v="0"/>
    <n v="0"/>
    <m/>
  </r>
  <r>
    <x v="142"/>
    <d v="2021-06-25T00:00:00"/>
    <s v="Harper's Restaurants Inc"/>
    <s v="1111 Metropolitan Ave Ste 700 A"/>
    <x v="11"/>
    <x v="0"/>
    <s v="28204"/>
    <x v="142"/>
    <m/>
    <s v="U"/>
    <s v="N"/>
    <s v="NC-12"/>
    <x v="0"/>
    <x v="0"/>
    <x v="1"/>
    <x v="0"/>
    <s v="Y"/>
    <s v="Y"/>
    <s v="Y"/>
    <s v="Y"/>
    <s v="Y"/>
    <s v="Y"/>
    <s v="Corporation"/>
    <s v="N"/>
    <x v="0"/>
    <x v="0"/>
    <x v="0"/>
    <s v="Restaurant"/>
    <n v="0"/>
    <n v="0"/>
    <m/>
  </r>
  <r>
    <x v="143"/>
    <d v="2021-06-25T00:00:00"/>
    <s v="Milner Restaurants Inc"/>
    <s v="630 S Stratford Rd"/>
    <x v="54"/>
    <x v="0"/>
    <n v="27103"/>
    <x v="143"/>
    <m/>
    <s v="U"/>
    <s v="N"/>
    <s v="NC-06"/>
    <x v="0"/>
    <x v="1"/>
    <x v="0"/>
    <x v="0"/>
    <s v="Y"/>
    <s v="Y"/>
    <s v="Y"/>
    <s v="Y"/>
    <s v="N"/>
    <s v="Y"/>
    <s v="Corporation"/>
    <s v="N"/>
    <x v="0"/>
    <x v="0"/>
    <x v="0"/>
    <s v="Caterer &amp;&amp; Restaurant"/>
    <n v="0"/>
    <n v="0"/>
    <m/>
  </r>
  <r>
    <x v="144"/>
    <d v="2021-06-25T00:00:00"/>
    <s v="Black Powder Smokehouse LLC"/>
    <s v="411 east main street"/>
    <x v="65"/>
    <x v="0"/>
    <s v="27282"/>
    <x v="144"/>
    <m/>
    <s v="U"/>
    <s v="N"/>
    <s v="NC-06"/>
    <x v="1"/>
    <x v="1"/>
    <x v="1"/>
    <x v="0"/>
    <s v="N"/>
    <s v="Y"/>
    <s v="Y"/>
    <s v="Y"/>
    <s v="Y"/>
    <s v="Y"/>
    <s v="Limited  Liability Company(LLC)"/>
    <s v="N"/>
    <x v="0"/>
    <x v="0"/>
    <x v="0"/>
    <s v="Restaurant"/>
    <n v="0"/>
    <n v="0"/>
    <m/>
  </r>
  <r>
    <x v="145"/>
    <d v="2021-06-28T00:00:00"/>
    <s v="The Village Wayside LLC"/>
    <s v="30 Lodge St"/>
    <x v="9"/>
    <x v="0"/>
    <s v="28803"/>
    <x v="145"/>
    <m/>
    <s v="U"/>
    <s v="Y"/>
    <s v="NC-11"/>
    <x v="1"/>
    <x v="0"/>
    <x v="0"/>
    <x v="0"/>
    <s v="Y"/>
    <s v="Y"/>
    <s v="Y"/>
    <s v="Y"/>
    <s v="Y"/>
    <s v="Y"/>
    <s v="Subchapter S Corporation"/>
    <s v="N"/>
    <x v="0"/>
    <x v="0"/>
    <x v="0"/>
    <s v="Restaurant"/>
    <n v="0"/>
    <n v="0"/>
    <m/>
  </r>
  <r>
    <x v="146"/>
    <d v="2021-06-28T00:00:00"/>
    <s v="EAST 1511 LLC"/>
    <s v="4271 Park Rd Suite B"/>
    <x v="11"/>
    <x v="0"/>
    <s v="28209"/>
    <x v="146"/>
    <m/>
    <s v="U"/>
    <s v="N"/>
    <s v="NC-09"/>
    <x v="1"/>
    <x v="0"/>
    <x v="0"/>
    <x v="0"/>
    <s v="Y"/>
    <s v="Y"/>
    <s v="Y"/>
    <s v="Y"/>
    <s v="Y"/>
    <s v="Y"/>
    <s v="Limited  Liability Company(LLC)"/>
    <s v="N"/>
    <x v="0"/>
    <x v="0"/>
    <x v="0"/>
    <s v="Restaurant"/>
    <n v="0"/>
    <n v="0"/>
    <m/>
  </r>
  <r>
    <x v="147"/>
    <d v="2021-06-29T00:00:00"/>
    <s v="BLAND'S FOODS INC"/>
    <s v="316 Owen Dr"/>
    <x v="40"/>
    <x v="0"/>
    <s v="28304"/>
    <x v="147"/>
    <m/>
    <s v="U"/>
    <s v="N"/>
    <s v="NC-08"/>
    <x v="0"/>
    <x v="0"/>
    <x v="1"/>
    <x v="0"/>
    <s v="Y"/>
    <s v="Y"/>
    <s v="Y"/>
    <s v="Y"/>
    <s v="Y"/>
    <s v="Y"/>
    <s v="Subchapter S Corporation"/>
    <s v="N"/>
    <x v="0"/>
    <x v="0"/>
    <x v="0"/>
    <s v="Restaurant"/>
    <n v="0"/>
    <n v="0"/>
    <m/>
  </r>
  <r>
    <x v="148"/>
    <d v="2021-06-30T00:00:00"/>
    <s v="Champions Bars &amp; More Inc."/>
    <s v="2109-152 Avent ferry Rd"/>
    <x v="4"/>
    <x v="0"/>
    <s v="27606"/>
    <x v="148"/>
    <m/>
    <s v="U"/>
    <s v="Y"/>
    <s v="NC-02"/>
    <x v="1"/>
    <x v="0"/>
    <x v="0"/>
    <x v="0"/>
    <s v="Y"/>
    <s v="Y"/>
    <s v="Y"/>
    <s v="Y"/>
    <s v="Y"/>
    <s v="Y"/>
    <s v="Corporation"/>
    <s v="Y"/>
    <x v="0"/>
    <x v="0"/>
    <x v="0"/>
    <s v="Bar, Saloon, Lounge, Tavern"/>
    <n v="0"/>
    <n v="0"/>
    <m/>
  </r>
  <r>
    <x v="149"/>
    <d v="2021-06-30T00:00:00"/>
    <s v="Filthy Lu's Saloon"/>
    <s v="508 W Main Ave"/>
    <x v="66"/>
    <x v="0"/>
    <s v="28052"/>
    <x v="149"/>
    <m/>
    <s v="U"/>
    <s v="Y"/>
    <s v="NC-05"/>
    <x v="1"/>
    <x v="1"/>
    <x v="1"/>
    <x v="0"/>
    <s v="Y"/>
    <s v="Y"/>
    <s v="Y"/>
    <s v="Y"/>
    <s v="Y"/>
    <s v="Y"/>
    <s v="Corporation"/>
    <s v="Y"/>
    <x v="0"/>
    <x v="0"/>
    <x v="0"/>
    <s v="Bar, Saloon, Lounge, Tavern"/>
    <n v="0"/>
    <n v="0"/>
    <m/>
  </r>
  <r>
    <x v="150"/>
    <d v="2021-05-14T00:00:00"/>
    <s v="Shiki Sushi INC"/>
    <s v="207 W Nc Highway 54"/>
    <x v="8"/>
    <x v="0"/>
    <s v="27713"/>
    <x v="150"/>
    <m/>
    <s v="U"/>
    <s v="N"/>
    <s v="NC-02"/>
    <x v="0"/>
    <x v="1"/>
    <x v="1"/>
    <x v="0"/>
    <s v="N"/>
    <s v="N"/>
    <s v="Y"/>
    <s v="Y"/>
    <s v="Y"/>
    <s v="Y"/>
    <s v="Corporation"/>
    <s v="N"/>
    <x v="1"/>
    <x v="0"/>
    <x v="0"/>
    <s v="Restaurant"/>
    <n v="0"/>
    <n v="0"/>
    <m/>
  </r>
  <r>
    <x v="151"/>
    <d v="2021-05-14T00:00:00"/>
    <s v="Mama Dip's KitchenInc"/>
    <s v="408 W Rosemary St"/>
    <x v="3"/>
    <x v="0"/>
    <s v="27516"/>
    <x v="151"/>
    <m/>
    <s v="U"/>
    <s v="Y"/>
    <s v="NC-04"/>
    <x v="0"/>
    <x v="1"/>
    <x v="1"/>
    <x v="0"/>
    <s v="Y"/>
    <s v="Y"/>
    <s v="N"/>
    <s v="N"/>
    <s v="N"/>
    <s v="N"/>
    <s v="Corporation"/>
    <s v="N"/>
    <x v="1"/>
    <x v="0"/>
    <x v="0"/>
    <s v="Restaurant"/>
    <n v="0"/>
    <n v="0"/>
    <m/>
  </r>
  <r>
    <x v="152"/>
    <d v="2021-05-14T00:00:00"/>
    <s v="27 Club LLC"/>
    <s v="13 Ascension Dr Apt E"/>
    <x v="9"/>
    <x v="0"/>
    <s v="28806"/>
    <x v="152"/>
    <m/>
    <s v="U"/>
    <s v="Y"/>
    <s v="NC-11"/>
    <x v="1"/>
    <x v="0"/>
    <x v="0"/>
    <x v="0"/>
    <s v="Y"/>
    <s v="Y"/>
    <s v="Y"/>
    <s v="Y"/>
    <s v="Y"/>
    <s v="Y"/>
    <s v="Limited  Liability Company(LLC)"/>
    <s v="N"/>
    <x v="1"/>
    <x v="0"/>
    <x v="1"/>
    <s v="Bar, Saloon, Lounge, Tavern"/>
    <n v="0"/>
    <n v="0"/>
    <m/>
  </r>
  <r>
    <x v="153"/>
    <d v="2021-05-14T00:00:00"/>
    <s v="Pizza Inn of Washington Inc"/>
    <s v="1509 Carolina Ave"/>
    <x v="67"/>
    <x v="0"/>
    <s v="27889"/>
    <x v="153"/>
    <s v="Pizza Inn"/>
    <s v="R"/>
    <s v="Y"/>
    <s v="NC-01"/>
    <x v="0"/>
    <x v="0"/>
    <x v="1"/>
    <x v="0"/>
    <s v="Y"/>
    <s v="Y"/>
    <s v="Y"/>
    <s v="Y"/>
    <s v="Y"/>
    <s v="Y"/>
    <s v="Corporation"/>
    <s v="N"/>
    <x v="0"/>
    <x v="1"/>
    <x v="0"/>
    <s v="Restaurant"/>
    <n v="0"/>
    <n v="0"/>
    <m/>
  </r>
  <r>
    <x v="154"/>
    <d v="2021-05-14T00:00:00"/>
    <s v="B3 Foods Inc."/>
    <s v="63 S Main St"/>
    <x v="68"/>
    <x v="0"/>
    <s v="28752"/>
    <x v="154"/>
    <m/>
    <s v="R"/>
    <s v="Y"/>
    <s v="NC-11"/>
    <x v="0"/>
    <x v="1"/>
    <x v="1"/>
    <x v="1"/>
    <s v="Y"/>
    <s v="Y"/>
    <s v="Y"/>
    <s v="Y"/>
    <s v="Y"/>
    <s v="Y"/>
    <s v="Corporation"/>
    <s v="N"/>
    <x v="0"/>
    <x v="0"/>
    <x v="1"/>
    <s v="Caterer &amp;&amp; Restaurant"/>
    <n v="0"/>
    <n v="0"/>
    <m/>
  </r>
  <r>
    <x v="155"/>
    <d v="2021-05-14T00:00:00"/>
    <s v="Mel &amp; Lo's Bar and Grill"/>
    <s v="155 W Mills Street Ste 112"/>
    <x v="69"/>
    <x v="0"/>
    <s v="28722"/>
    <x v="155"/>
    <m/>
    <s v="R"/>
    <s v="N"/>
    <s v="NC-11"/>
    <x v="0"/>
    <x v="0"/>
    <x v="0"/>
    <x v="0"/>
    <s v="Y"/>
    <s v="Y"/>
    <s v="Y"/>
    <s v="Y"/>
    <s v="Y"/>
    <s v="Y"/>
    <s v="Limited  Liability Company(LLC)"/>
    <s v="N"/>
    <x v="0"/>
    <x v="0"/>
    <x v="1"/>
    <s v="Other &amp;&amp; Bar, Saloon, Lounge, Tavern &amp;&amp; Restaurant"/>
    <n v="0"/>
    <n v="0"/>
    <m/>
  </r>
  <r>
    <x v="156"/>
    <d v="2021-05-14T00:00:00"/>
    <s v="Joe's Old Fashion Bar-B-Que Inc."/>
    <s v="500 Greenhill Dr"/>
    <x v="29"/>
    <x v="0"/>
    <s v="28472"/>
    <x v="156"/>
    <m/>
    <s v="R"/>
    <s v="Y"/>
    <s v="NC-07"/>
    <x v="1"/>
    <x v="0"/>
    <x v="0"/>
    <x v="0"/>
    <s v="Y"/>
    <s v="Y"/>
    <s v="Y"/>
    <s v="Y"/>
    <s v="Y"/>
    <s v="Y"/>
    <s v="Limited  Liability Company(LLC)"/>
    <s v="N"/>
    <x v="0"/>
    <x v="0"/>
    <x v="1"/>
    <s v="Restaurant"/>
    <n v="0"/>
    <n v="0"/>
    <m/>
  </r>
  <r>
    <x v="157"/>
    <d v="2021-05-14T00:00:00"/>
    <s v="C L DONUT LLC"/>
    <s v="113 E Main St"/>
    <x v="70"/>
    <x v="0"/>
    <s v="28532"/>
    <x v="157"/>
    <s v="Dunkin' Donuts"/>
    <s v="U"/>
    <s v="N"/>
    <s v="NC-03"/>
    <x v="0"/>
    <x v="1"/>
    <x v="1"/>
    <x v="0"/>
    <s v="Y"/>
    <s v="Y"/>
    <s v="Y"/>
    <s v="Y"/>
    <s v="Y"/>
    <s v="Y"/>
    <s v="Limited  Liability Company(LLC)"/>
    <s v="N"/>
    <x v="1"/>
    <x v="0"/>
    <x v="0"/>
    <s v="Restaurant"/>
    <n v="0"/>
    <n v="0"/>
    <m/>
  </r>
  <r>
    <x v="158"/>
    <d v="2021-05-14T00:00:00"/>
    <s v="It Takes Tu"/>
    <s v="1912 Riverknoll Dr"/>
    <x v="4"/>
    <x v="0"/>
    <s v="27610"/>
    <x v="158"/>
    <m/>
    <s v="U"/>
    <s v="N"/>
    <s v="NC-02"/>
    <x v="1"/>
    <x v="0"/>
    <x v="0"/>
    <x v="0"/>
    <s v="Y"/>
    <s v="Y"/>
    <s v="N"/>
    <s v="N"/>
    <s v="Y"/>
    <s v="N"/>
    <s v="Limited  Liability Company(LLC)"/>
    <s v="Y"/>
    <x v="0"/>
    <x v="0"/>
    <x v="1"/>
    <s v="Restaurant"/>
    <n v="0"/>
    <n v="0"/>
    <m/>
  </r>
  <r>
    <x v="159"/>
    <d v="2021-05-14T00:00:00"/>
    <s v="FORTUNE COURTYARD INC."/>
    <s v="11737 Statesville Blvd"/>
    <x v="71"/>
    <x v="0"/>
    <s v="27013"/>
    <x v="159"/>
    <m/>
    <s v="R"/>
    <s v="N"/>
    <s v="NC-10"/>
    <x v="1"/>
    <x v="0"/>
    <x v="1"/>
    <x v="0"/>
    <s v="Y"/>
    <s v="Y"/>
    <s v="Y"/>
    <s v="Y"/>
    <s v="Y"/>
    <s v="Y"/>
    <s v="Corporation"/>
    <s v="N"/>
    <x v="1"/>
    <x v="0"/>
    <x v="0"/>
    <s v="Restaurant"/>
    <n v="0"/>
    <n v="0"/>
    <m/>
  </r>
  <r>
    <x v="160"/>
    <d v="2021-05-14T00:00:00"/>
    <s v="RANDY'S BBQ LLC"/>
    <s v="213 Salisbury Rd"/>
    <x v="72"/>
    <x v="0"/>
    <s v="28677"/>
    <x v="160"/>
    <m/>
    <s v="R"/>
    <s v="Y"/>
    <s v="NC-10"/>
    <x v="0"/>
    <x v="1"/>
    <x v="1"/>
    <x v="1"/>
    <s v="N"/>
    <s v="Y"/>
    <s v="Y"/>
    <s v="Y"/>
    <s v="N"/>
    <s v="Y"/>
    <s v="Limited  Liability Company(LLC)"/>
    <s v="Y"/>
    <x v="0"/>
    <x v="0"/>
    <x v="1"/>
    <s v="Restaurant"/>
    <n v="0"/>
    <n v="0"/>
    <m/>
  </r>
  <r>
    <x v="161"/>
    <d v="2021-05-14T00:00:00"/>
    <s v="Havelock Donut LLC"/>
    <s v="113 E Main St"/>
    <x v="70"/>
    <x v="0"/>
    <s v="28532"/>
    <x v="161"/>
    <s v="Dunkin' Donut/Baskin-Robbins Co-Brand"/>
    <s v="U"/>
    <s v="N"/>
    <s v="NC-03"/>
    <x v="1"/>
    <x v="0"/>
    <x v="0"/>
    <x v="0"/>
    <s v="Y"/>
    <s v="Y"/>
    <s v="Y"/>
    <s v="Y"/>
    <s v="Y"/>
    <s v="Y"/>
    <s v="Limited  Liability Company(LLC)"/>
    <s v="N"/>
    <x v="1"/>
    <x v="0"/>
    <x v="0"/>
    <s v="Restaurant"/>
    <n v="0"/>
    <n v="0"/>
    <m/>
  </r>
  <r>
    <x v="162"/>
    <d v="2021-05-14T00:00:00"/>
    <s v="B2VENTURE LLC"/>
    <s v="4300 Sharon Rd Apt 504"/>
    <x v="11"/>
    <x v="0"/>
    <s v="28211"/>
    <x v="162"/>
    <m/>
    <s v="U"/>
    <s v="N"/>
    <s v="NC-09"/>
    <x v="0"/>
    <x v="1"/>
    <x v="1"/>
    <x v="1"/>
    <s v="Y"/>
    <s v="Y"/>
    <s v="Y"/>
    <s v="Y"/>
    <s v="N"/>
    <s v="Y"/>
    <s v="Limited  Liability Company(LLC)"/>
    <s v="N"/>
    <x v="0"/>
    <x v="0"/>
    <x v="1"/>
    <s v="Other"/>
    <n v="0"/>
    <n v="0"/>
    <m/>
  </r>
  <r>
    <x v="163"/>
    <d v="2021-05-14T00:00:00"/>
    <s v="Sanibel's LTD"/>
    <s v="2929 N Main St"/>
    <x v="62"/>
    <x v="0"/>
    <s v="27265"/>
    <x v="163"/>
    <m/>
    <s v="U"/>
    <s v="N"/>
    <s v="NC-06"/>
    <x v="0"/>
    <x v="0"/>
    <x v="1"/>
    <x v="0"/>
    <s v="N"/>
    <s v="Y"/>
    <s v="N"/>
    <s v="Y"/>
    <s v="Y"/>
    <s v="Y"/>
    <s v="Corporation"/>
    <s v="N"/>
    <x v="0"/>
    <x v="0"/>
    <x v="1"/>
    <s v="Restaurant"/>
    <n v="0"/>
    <n v="0"/>
    <m/>
  </r>
  <r>
    <x v="164"/>
    <d v="2021-05-14T00:00:00"/>
    <s v="JoeT.LLC"/>
    <s v="6400 Carolina Beach Road  Ste 10"/>
    <x v="0"/>
    <x v="0"/>
    <s v="28412"/>
    <x v="164"/>
    <m/>
    <s v="U"/>
    <s v="N"/>
    <s v="NC-07"/>
    <x v="0"/>
    <x v="1"/>
    <x v="1"/>
    <x v="1"/>
    <s v="N"/>
    <s v="N"/>
    <s v="Y"/>
    <s v="Y"/>
    <s v="N"/>
    <s v="Y"/>
    <s v="Limited  Liability Company(LLC)"/>
    <s v="N"/>
    <x v="0"/>
    <x v="0"/>
    <x v="1"/>
    <s v="Restaurant"/>
    <n v="0"/>
    <n v="0"/>
    <m/>
  </r>
  <r>
    <x v="165"/>
    <d v="2021-05-14T00:00:00"/>
    <s v="Ballard Dezigns Inc"/>
    <s v="2000 Fairview Road"/>
    <x v="4"/>
    <x v="0"/>
    <s v="27608"/>
    <x v="165"/>
    <m/>
    <s v="U"/>
    <s v="N"/>
    <s v="NC-02"/>
    <x v="0"/>
    <x v="0"/>
    <x v="1"/>
    <x v="0"/>
    <s v="Y"/>
    <s v="Y"/>
    <s v="Y"/>
    <s v="Y"/>
    <s v="Y"/>
    <s v="Y"/>
    <s v="Subchapter S Corporation"/>
    <s v="N"/>
    <x v="0"/>
    <x v="0"/>
    <x v="1"/>
    <s v="Restaurant"/>
    <n v="0"/>
    <n v="0"/>
    <m/>
  </r>
  <r>
    <x v="166"/>
    <d v="2021-05-14T00:00:00"/>
    <s v="Wine Sellars LLC"/>
    <s v="2003 Cotton Grove RdGerald"/>
    <x v="73"/>
    <x v="0"/>
    <s v="27292"/>
    <x v="166"/>
    <m/>
    <s v="R"/>
    <s v="N"/>
    <s v="NC-13"/>
    <x v="1"/>
    <x v="1"/>
    <x v="0"/>
    <x v="0"/>
    <s v="Y"/>
    <s v="Y"/>
    <s v="Y"/>
    <s v="Y"/>
    <s v="Y"/>
    <s v="Y"/>
    <s v="Limited  Liability Company(LLC)"/>
    <s v="N"/>
    <x v="0"/>
    <x v="1"/>
    <x v="1"/>
    <s v="Restaurant"/>
    <n v="0"/>
    <n v="0"/>
    <m/>
  </r>
  <r>
    <x v="167"/>
    <d v="2021-05-14T00:00:00"/>
    <s v="Chef Hamm inc"/>
    <s v="504 Forrest Dr"/>
    <x v="74"/>
    <x v="0"/>
    <s v="27330"/>
    <x v="167"/>
    <m/>
    <s v="R"/>
    <s v="Y"/>
    <s v="NC-04"/>
    <x v="1"/>
    <x v="1"/>
    <x v="1"/>
    <x v="0"/>
    <s v="Y"/>
    <s v="N"/>
    <s v="Y"/>
    <s v="Y"/>
    <s v="N"/>
    <s v="Y"/>
    <s v="Corporation"/>
    <s v="N"/>
    <x v="1"/>
    <x v="0"/>
    <x v="0"/>
    <s v="Bar, Saloon, Lounge, Tavern &amp;&amp; Caterer &amp;&amp; Restaurant"/>
    <n v="0"/>
    <n v="0"/>
    <m/>
  </r>
  <r>
    <x v="168"/>
    <d v="2021-05-14T00:00:00"/>
    <s v="Pin &amp; Phon LLC"/>
    <s v="7737 Good Middling Dr Ste"/>
    <x v="40"/>
    <x v="0"/>
    <s v="28304"/>
    <x v="168"/>
    <m/>
    <s v="U"/>
    <s v="N"/>
    <s v="NC-08"/>
    <x v="0"/>
    <x v="0"/>
    <x v="1"/>
    <x v="0"/>
    <s v="Y"/>
    <s v="Y"/>
    <s v="Y"/>
    <s v="Y"/>
    <s v="Y"/>
    <s v="Y"/>
    <s v="Subchapter S Corporation"/>
    <s v="N"/>
    <x v="0"/>
    <x v="0"/>
    <x v="1"/>
    <s v="Restaurant"/>
    <n v="0"/>
    <n v="0"/>
    <m/>
  </r>
  <r>
    <x v="169"/>
    <d v="2021-05-14T00:00:00"/>
    <s v="Mo's Pit Barbecue Inc."/>
    <s v="331 Marina View Dr"/>
    <x v="36"/>
    <x v="0"/>
    <s v="28461"/>
    <x v="169"/>
    <m/>
    <s v="R"/>
    <s v="N"/>
    <s v="NC-07"/>
    <x v="0"/>
    <x v="0"/>
    <x v="1"/>
    <x v="0"/>
    <s v="Y"/>
    <s v="Y"/>
    <s v="Y"/>
    <s v="Y"/>
    <s v="Y"/>
    <s v="Y"/>
    <s v="Subchapter S Corporation"/>
    <s v="Y"/>
    <x v="0"/>
    <x v="1"/>
    <x v="0"/>
    <s v="Caterer &amp;&amp; Restaurant"/>
    <n v="0"/>
    <n v="0"/>
    <m/>
  </r>
  <r>
    <x v="170"/>
    <d v="2021-05-14T00:00:00"/>
    <s v="Karondas Sports Bar and Grill LLC"/>
    <s v="2036 Rankin Mill Rd"/>
    <x v="12"/>
    <x v="0"/>
    <s v="27405"/>
    <x v="170"/>
    <m/>
    <s v="U"/>
    <s v="Y"/>
    <s v="NC-06"/>
    <x v="1"/>
    <x v="0"/>
    <x v="0"/>
    <x v="0"/>
    <s v="Y"/>
    <s v="Y"/>
    <s v="Y"/>
    <s v="Y"/>
    <s v="Y"/>
    <s v="Y"/>
    <s v="Limited  Liability Company(LLC)"/>
    <s v="Y"/>
    <x v="0"/>
    <x v="0"/>
    <x v="1"/>
    <s v="Restaurant"/>
    <n v="0"/>
    <n v="0"/>
    <m/>
  </r>
  <r>
    <x v="171"/>
    <d v="2021-05-14T00:00:00"/>
    <s v="ARR Entertainment INC"/>
    <s v="280 S Mangum St Suite 100"/>
    <x v="8"/>
    <x v="0"/>
    <s v="27701"/>
    <x v="171"/>
    <m/>
    <s v="U"/>
    <s v="Y"/>
    <s v="NC-04"/>
    <x v="0"/>
    <x v="0"/>
    <x v="0"/>
    <x v="0"/>
    <s v="Y"/>
    <s v="Y"/>
    <s v="Y"/>
    <s v="Y"/>
    <s v="Y"/>
    <s v="Y"/>
    <s v="Corporation"/>
    <s v="N"/>
    <x v="1"/>
    <x v="0"/>
    <x v="0"/>
    <s v="Restaurant"/>
    <n v="0"/>
    <n v="0"/>
    <m/>
  </r>
  <r>
    <x v="172"/>
    <d v="2021-05-14T00:00:00"/>
    <s v="yj brothers inc."/>
    <s v="315 Blake St"/>
    <x v="4"/>
    <x v="0"/>
    <s v="27601"/>
    <x v="172"/>
    <m/>
    <s v="U"/>
    <s v="Y"/>
    <s v="NC-02"/>
    <x v="1"/>
    <x v="0"/>
    <x v="0"/>
    <x v="0"/>
    <s v="Y"/>
    <s v="Y"/>
    <s v="Y"/>
    <s v="Y"/>
    <s v="Y"/>
    <s v="Y"/>
    <s v="Corporation"/>
    <s v="N"/>
    <x v="1"/>
    <x v="0"/>
    <x v="0"/>
    <s v="Restaurant"/>
    <n v="0"/>
    <n v="0"/>
    <m/>
  </r>
  <r>
    <x v="173"/>
    <d v="2021-05-14T00:00:00"/>
    <s v="Wine &amp; Beer 101 INC"/>
    <s v="1228 Heritage Links Dr"/>
    <x v="14"/>
    <x v="0"/>
    <s v="27587"/>
    <x v="173"/>
    <m/>
    <s v="U"/>
    <s v="N"/>
    <s v="NC-04"/>
    <x v="1"/>
    <x v="1"/>
    <x v="1"/>
    <x v="0"/>
    <s v="Y"/>
    <s v="Y"/>
    <s v="Y"/>
    <s v="Y"/>
    <s v="Y"/>
    <s v="Y"/>
    <s v="Corporation"/>
    <s v="N"/>
    <x v="0"/>
    <x v="0"/>
    <x v="1"/>
    <s v="Licensed Alcohol Producer &amp;&amp; Brewpub, Tasting Room, Taproom ** &amp;&amp; Bar, Saloon, Lounge, Tavern"/>
    <n v="0"/>
    <n v="0"/>
    <m/>
  </r>
  <r>
    <x v="174"/>
    <d v="2021-05-14T00:00:00"/>
    <s v="A&amp;E Sabores Corp"/>
    <s v="1619 E Main St"/>
    <x v="75"/>
    <x v="0"/>
    <s v="28092"/>
    <x v="174"/>
    <m/>
    <s v="R"/>
    <s v="Y"/>
    <s v="NC-05"/>
    <x v="1"/>
    <x v="0"/>
    <x v="0"/>
    <x v="0"/>
    <s v="Y"/>
    <s v="Y"/>
    <s v="Y"/>
    <s v="Y"/>
    <s v="Y"/>
    <s v="Y"/>
    <s v="Subchapter S Corporation"/>
    <s v="Y"/>
    <x v="1"/>
    <x v="0"/>
    <x v="1"/>
    <s v="Restaurant"/>
    <n v="0"/>
    <n v="0"/>
    <m/>
  </r>
  <r>
    <x v="175"/>
    <d v="2021-05-14T00:00:00"/>
    <s v="Emersons Coffee LLC"/>
    <s v="1960 Us Highway 70 SE Ste 170"/>
    <x v="21"/>
    <x v="0"/>
    <s v="28602"/>
    <x v="175"/>
    <m/>
    <s v="R"/>
    <s v="N"/>
    <s v="NC-05"/>
    <x v="0"/>
    <x v="0"/>
    <x v="1"/>
    <x v="0"/>
    <s v="Y"/>
    <s v="Y"/>
    <s v="Y"/>
    <s v="Y"/>
    <s v="Y"/>
    <s v="Y"/>
    <s v="Corporation"/>
    <s v="N"/>
    <x v="0"/>
    <x v="0"/>
    <x v="1"/>
    <s v="Other"/>
    <n v="0"/>
    <n v="0"/>
    <m/>
  </r>
  <r>
    <x v="176"/>
    <d v="2021-05-14T00:00:00"/>
    <s v="Upright Hospitality LLC"/>
    <s v="943 Riverside Dr"/>
    <x v="9"/>
    <x v="0"/>
    <s v="28804"/>
    <x v="176"/>
    <m/>
    <s v="U"/>
    <s v="N"/>
    <s v="NC-11"/>
    <x v="1"/>
    <x v="0"/>
    <x v="0"/>
    <x v="0"/>
    <s v="Y"/>
    <s v="Y"/>
    <s v="Y"/>
    <s v="Y"/>
    <s v="Y"/>
    <s v="Y"/>
    <s v="Limited  Liability Company(LLC)"/>
    <s v="N"/>
    <x v="1"/>
    <x v="0"/>
    <x v="0"/>
    <s v="Bar, Saloon, Lounge, Tavern"/>
    <n v="0"/>
    <n v="0"/>
    <m/>
  </r>
  <r>
    <x v="177"/>
    <d v="2021-05-14T00:00:00"/>
    <s v="GOGO HONEY PIG INC"/>
    <s v="108 CANNON GATE DR"/>
    <x v="28"/>
    <x v="0"/>
    <s v="27518"/>
    <x v="177"/>
    <m/>
    <s v="U"/>
    <s v="N"/>
    <s v="NC-02"/>
    <x v="0"/>
    <x v="1"/>
    <x v="1"/>
    <x v="0"/>
    <s v="N"/>
    <s v="N"/>
    <s v="Y"/>
    <s v="Y"/>
    <s v="Y"/>
    <s v="Y"/>
    <s v="Corporation"/>
    <s v="N"/>
    <x v="1"/>
    <x v="0"/>
    <x v="1"/>
    <s v="Restaurant"/>
    <n v="0"/>
    <n v="0"/>
    <m/>
  </r>
  <r>
    <x v="178"/>
    <d v="2021-05-14T00:00:00"/>
    <s v="More Cowbell LLC"/>
    <s v="201 N Tryon St Ste 1010"/>
    <x v="11"/>
    <x v="0"/>
    <s v="28202"/>
    <x v="178"/>
    <m/>
    <s v="U"/>
    <s v="N"/>
    <s v="NC-12"/>
    <x v="1"/>
    <x v="1"/>
    <x v="1"/>
    <x v="0"/>
    <s v="Y"/>
    <s v="Y"/>
    <s v="Y"/>
    <s v="Y"/>
    <s v="Y"/>
    <s v="Y"/>
    <s v="Limited  Liability Company(LLC)"/>
    <s v="N"/>
    <x v="0"/>
    <x v="0"/>
    <x v="1"/>
    <s v="Restaurant"/>
    <n v="0"/>
    <n v="0"/>
    <m/>
  </r>
  <r>
    <x v="179"/>
    <d v="2021-05-14T00:00:00"/>
    <s v="Jimmy's Concessions Inc."/>
    <s v="2656 Indigo Ln"/>
    <x v="76"/>
    <x v="0"/>
    <s v="27522"/>
    <x v="179"/>
    <m/>
    <s v="R"/>
    <s v="N"/>
    <s v="NC-04"/>
    <x v="0"/>
    <x v="1"/>
    <x v="0"/>
    <x v="0"/>
    <s v="Y"/>
    <s v="Y"/>
    <s v="Y"/>
    <s v="Y"/>
    <s v="Y"/>
    <s v="Y"/>
    <s v="Corporation"/>
    <s v="N"/>
    <x v="1"/>
    <x v="0"/>
    <x v="0"/>
    <s v="Food Stand, Food Truck, Food Cart"/>
    <n v="0"/>
    <n v="0"/>
    <m/>
  </r>
  <r>
    <x v="180"/>
    <d v="2021-05-14T00:00:00"/>
    <s v="Uptowne Subway Inc"/>
    <s v="110 Hwy 64 East"/>
    <x v="77"/>
    <x v="0"/>
    <s v="28717"/>
    <x v="180"/>
    <s v="Subway"/>
    <s v="R"/>
    <s v="N"/>
    <s v="NC-11"/>
    <x v="0"/>
    <x v="1"/>
    <x v="0"/>
    <x v="1"/>
    <s v="N"/>
    <s v="Y"/>
    <s v="Y"/>
    <s v="Y"/>
    <s v="N"/>
    <s v="Y"/>
    <s v="Subchapter S Corporation"/>
    <s v="N"/>
    <x v="0"/>
    <x v="0"/>
    <x v="1"/>
    <s v="Restaurant"/>
    <n v="0"/>
    <n v="0"/>
    <m/>
  </r>
  <r>
    <x v="181"/>
    <d v="2021-05-14T00:00:00"/>
    <s v="Blue Corn Inc"/>
    <s v="716 9th St"/>
    <x v="8"/>
    <x v="0"/>
    <s v="27705"/>
    <x v="181"/>
    <m/>
    <s v="U"/>
    <s v="N"/>
    <s v="NC-04"/>
    <x v="1"/>
    <x v="1"/>
    <x v="1"/>
    <x v="1"/>
    <s v="Y"/>
    <s v="Y"/>
    <s v="Y"/>
    <s v="Y"/>
    <s v="Y"/>
    <s v="N"/>
    <s v="Corporation"/>
    <s v="N"/>
    <x v="0"/>
    <x v="0"/>
    <x v="1"/>
    <s v="Restaurant"/>
    <n v="0"/>
    <n v="0"/>
    <m/>
  </r>
  <r>
    <x v="182"/>
    <d v="2021-05-14T00:00:00"/>
    <s v="Pho cafe LLC"/>
    <s v="3926 Market St Ste 201"/>
    <x v="0"/>
    <x v="0"/>
    <s v="28403"/>
    <x v="182"/>
    <m/>
    <s v="U"/>
    <s v="Y"/>
    <s v="NC-07"/>
    <x v="0"/>
    <x v="0"/>
    <x v="0"/>
    <x v="0"/>
    <s v="Y"/>
    <s v="Y"/>
    <s v="Y"/>
    <s v="Y"/>
    <s v="Y"/>
    <s v="Y"/>
    <s v="Limited  Liability Company(LLC)"/>
    <s v="Y"/>
    <x v="0"/>
    <x v="0"/>
    <x v="1"/>
    <s v="Restaurant"/>
    <n v="0"/>
    <n v="0"/>
    <m/>
  </r>
  <r>
    <x v="183"/>
    <d v="2021-05-14T00:00:00"/>
    <s v="HRC RESTAURANT GROUP INC"/>
    <s v="5033 Arco St"/>
    <x v="28"/>
    <x v="0"/>
    <s v="27519"/>
    <x v="183"/>
    <s v="Built Custom Burgers"/>
    <s v="U"/>
    <s v="N"/>
    <s v="NC-02"/>
    <x v="0"/>
    <x v="1"/>
    <x v="1"/>
    <x v="1"/>
    <s v="N"/>
    <s v="N"/>
    <s v="Y"/>
    <s v="Y"/>
    <s v="N"/>
    <s v="Y"/>
    <s v="Corporation"/>
    <s v="N"/>
    <x v="1"/>
    <x v="0"/>
    <x v="0"/>
    <s v="Restaurant"/>
    <n v="0"/>
    <n v="0"/>
    <m/>
  </r>
  <r>
    <x v="184"/>
    <d v="2021-05-14T00:00:00"/>
    <s v="Salshack LLC"/>
    <s v="118 N Main St Ste 100"/>
    <x v="78"/>
    <x v="0"/>
    <s v="28144"/>
    <x v="184"/>
    <s v="Shuckin' Shack Oyster Bar"/>
    <s v="R"/>
    <s v="Y"/>
    <s v="NC-13"/>
    <x v="0"/>
    <x v="1"/>
    <x v="1"/>
    <x v="1"/>
    <s v="N"/>
    <s v="Y"/>
    <s v="Y"/>
    <s v="N"/>
    <s v="N"/>
    <s v="N"/>
    <s v="Limited  Liability Company(LLC)"/>
    <s v="N"/>
    <x v="0"/>
    <x v="0"/>
    <x v="1"/>
    <s v="Restaurant"/>
    <n v="0"/>
    <n v="0"/>
    <m/>
  </r>
  <r>
    <x v="185"/>
    <d v="2021-05-14T00:00:00"/>
    <s v="HARRIS SUBWAY INC"/>
    <s v="5401 SILCHESTER LANE"/>
    <x v="11"/>
    <x v="0"/>
    <s v="28215"/>
    <x v="185"/>
    <s v="Subway"/>
    <s v="U"/>
    <s v="N"/>
    <s v="NC-08"/>
    <x v="0"/>
    <x v="1"/>
    <x v="0"/>
    <x v="0"/>
    <s v="Y"/>
    <s v="Y"/>
    <s v="Y"/>
    <s v="Y"/>
    <s v="Y"/>
    <s v="Y"/>
    <s v="Corporation"/>
    <s v="N"/>
    <x v="1"/>
    <x v="1"/>
    <x v="1"/>
    <s v="Restaurant"/>
    <n v="0"/>
    <n v="0"/>
    <m/>
  </r>
  <r>
    <x v="186"/>
    <d v="2021-05-14T00:00:00"/>
    <s v="C. Grace &amp; Grier LLC"/>
    <s v="407 Glenwood Ave"/>
    <x v="4"/>
    <x v="0"/>
    <s v="27603"/>
    <x v="186"/>
    <m/>
    <s v="U"/>
    <s v="N"/>
    <s v="NC-02"/>
    <x v="1"/>
    <x v="0"/>
    <x v="0"/>
    <x v="0"/>
    <s v="Y"/>
    <s v="Y"/>
    <s v="Y"/>
    <s v="Y"/>
    <s v="Y"/>
    <s v="Y"/>
    <s v="Limited  Liability Company(LLC)"/>
    <s v="N"/>
    <x v="0"/>
    <x v="0"/>
    <x v="1"/>
    <s v="Bar, Saloon, Lounge, Tavern"/>
    <n v="0"/>
    <n v="0"/>
    <m/>
  </r>
  <r>
    <x v="187"/>
    <d v="2021-05-14T00:00:00"/>
    <s v="Prasertdham LLC"/>
    <s v="167 Mayo St"/>
    <x v="35"/>
    <x v="0"/>
    <s v="27278"/>
    <x v="187"/>
    <s v="Subway"/>
    <s v="U"/>
    <s v="N"/>
    <s v="NC-04"/>
    <x v="0"/>
    <x v="1"/>
    <x v="0"/>
    <x v="0"/>
    <s v="Y"/>
    <s v="Y"/>
    <s v="Y"/>
    <s v="Y"/>
    <s v="Y"/>
    <s v="Y"/>
    <s v="Corporation"/>
    <s v="N"/>
    <x v="1"/>
    <x v="0"/>
    <x v="0"/>
    <s v="Restaurant"/>
    <n v="0"/>
    <n v="0"/>
    <m/>
  </r>
  <r>
    <x v="188"/>
    <d v="2021-05-14T00:00:00"/>
    <s v="Wine Down on Main Inc"/>
    <s v="28 E Main St"/>
    <x v="39"/>
    <x v="0"/>
    <s v="28712"/>
    <x v="188"/>
    <m/>
    <s v="R"/>
    <s v="N"/>
    <s v="NC-11"/>
    <x v="1"/>
    <x v="1"/>
    <x v="1"/>
    <x v="0"/>
    <s v="N"/>
    <s v="Y"/>
    <s v="Y"/>
    <s v="Y"/>
    <s v="Y"/>
    <s v="Y"/>
    <s v="Subchapter S Corporation"/>
    <s v="N"/>
    <x v="0"/>
    <x v="0"/>
    <x v="1"/>
    <s v="Restaurant"/>
    <n v="0"/>
    <n v="0"/>
    <m/>
  </r>
  <r>
    <x v="189"/>
    <d v="2021-05-14T00:00:00"/>
    <s v="Sly Grog LLC"/>
    <s v="271 Haywood St"/>
    <x v="9"/>
    <x v="0"/>
    <s v="28801"/>
    <x v="189"/>
    <m/>
    <s v="U"/>
    <s v="Y"/>
    <s v="NC-11"/>
    <x v="1"/>
    <x v="1"/>
    <x v="1"/>
    <x v="0"/>
    <s v="Y"/>
    <s v="Y"/>
    <s v="Y"/>
    <s v="Y"/>
    <s v="Y"/>
    <s v="Y"/>
    <s v="Limited  Liability Company(LLC)"/>
    <s v="N"/>
    <x v="0"/>
    <x v="0"/>
    <x v="1"/>
    <s v="Bar, Saloon, Lounge, Tavern"/>
    <n v="0"/>
    <n v="0"/>
    <m/>
  </r>
  <r>
    <x v="190"/>
    <d v="2021-05-14T00:00:00"/>
    <s v="OCCASIONS II INC"/>
    <s v="286 E Front St"/>
    <x v="64"/>
    <x v="0"/>
    <s v="27215"/>
    <x v="190"/>
    <m/>
    <s v="U"/>
    <s v="Y"/>
    <s v="NC-06"/>
    <x v="1"/>
    <x v="0"/>
    <x v="0"/>
    <x v="0"/>
    <s v="Y"/>
    <s v="Y"/>
    <s v="Y"/>
    <s v="Y"/>
    <s v="Y"/>
    <s v="Y"/>
    <s v="Corporation"/>
    <s v="N"/>
    <x v="1"/>
    <x v="0"/>
    <x v="1"/>
    <s v="Restaurant"/>
    <n v="0"/>
    <n v="0"/>
    <m/>
  </r>
  <r>
    <x v="191"/>
    <d v="2021-05-14T00:00:00"/>
    <s v="Sushi at the Park Inc."/>
    <s v="1163 Parkside Main St"/>
    <x v="28"/>
    <x v="0"/>
    <s v="27519"/>
    <x v="191"/>
    <m/>
    <s v="U"/>
    <s v="N"/>
    <s v="NC-02"/>
    <x v="0"/>
    <x v="1"/>
    <x v="1"/>
    <x v="0"/>
    <s v="N"/>
    <s v="N"/>
    <s v="Y"/>
    <s v="Y"/>
    <s v="Y"/>
    <s v="Y"/>
    <s v="Corporation"/>
    <s v="N"/>
    <x v="1"/>
    <x v="0"/>
    <x v="0"/>
    <s v="Restaurant"/>
    <n v="0"/>
    <n v="0"/>
    <m/>
  </r>
  <r>
    <x v="192"/>
    <d v="2021-05-14T00:00:00"/>
    <s v="Slick's Bar-B-Q LLC"/>
    <s v="2807 Mitchell Wood Dr"/>
    <x v="79"/>
    <x v="0"/>
    <s v="27214"/>
    <x v="192"/>
    <m/>
    <s v="U"/>
    <s v="N"/>
    <s v="NC-06"/>
    <x v="0"/>
    <x v="0"/>
    <x v="0"/>
    <x v="0"/>
    <s v="Y"/>
    <s v="Y"/>
    <s v="N"/>
    <s v="N"/>
    <s v="Y"/>
    <s v="Y"/>
    <s v="Limited  Liability Company(LLC)"/>
    <s v="N"/>
    <x v="1"/>
    <x v="0"/>
    <x v="1"/>
    <s v="Food Stand, Food Truck, Food Cart"/>
    <n v="0"/>
    <n v="0"/>
    <m/>
  </r>
  <r>
    <x v="193"/>
    <d v="2021-05-14T00:00:00"/>
    <s v="La Patisserie Creperie"/>
    <s v="631 Brawley School Rd suite 406"/>
    <x v="10"/>
    <x v="0"/>
    <s v="28117"/>
    <x v="193"/>
    <m/>
    <s v="R"/>
    <s v="N"/>
    <s v="NC-10"/>
    <x v="1"/>
    <x v="0"/>
    <x v="0"/>
    <x v="0"/>
    <s v="Y"/>
    <s v="Y"/>
    <s v="Y"/>
    <s v="Y"/>
    <s v="Y"/>
    <s v="Y"/>
    <s v="Subchapter S Corporation"/>
    <s v="N"/>
    <x v="1"/>
    <x v="0"/>
    <x v="0"/>
    <s v="Caterer &amp;&amp; Restaurant"/>
    <n v="0"/>
    <n v="0"/>
    <m/>
  </r>
  <r>
    <x v="194"/>
    <d v="2021-05-14T00:00:00"/>
    <s v="Pappy's Enterprise Inc"/>
    <s v="8214 Messenger Ct"/>
    <x v="80"/>
    <x v="0"/>
    <s v="27357"/>
    <x v="194"/>
    <s v="Subway"/>
    <s v="U"/>
    <s v="N"/>
    <s v="NC-06"/>
    <x v="0"/>
    <x v="1"/>
    <x v="0"/>
    <x v="0"/>
    <s v="Y"/>
    <s v="Y"/>
    <s v="Y"/>
    <s v="Y"/>
    <s v="Y"/>
    <s v="Y"/>
    <s v="Corporation"/>
    <s v="N"/>
    <x v="1"/>
    <x v="0"/>
    <x v="0"/>
    <s v="Restaurant"/>
    <n v="0"/>
    <n v="0"/>
    <m/>
  </r>
  <r>
    <x v="195"/>
    <d v="2021-05-14T00:00:00"/>
    <s v="Modrin Inc."/>
    <s v="11211 Galleria Ave"/>
    <x v="4"/>
    <x v="0"/>
    <s v="27614"/>
    <x v="195"/>
    <m/>
    <s v="U"/>
    <s v="N"/>
    <s v="NC-04"/>
    <x v="0"/>
    <x v="1"/>
    <x v="1"/>
    <x v="0"/>
    <s v="N"/>
    <s v="Y"/>
    <s v="Y"/>
    <s v="Y"/>
    <s v="N"/>
    <s v="Y"/>
    <s v="Corporation"/>
    <s v="N"/>
    <x v="1"/>
    <x v="0"/>
    <x v="0"/>
    <s v="Restaurant"/>
    <n v="0"/>
    <n v="0"/>
    <m/>
  </r>
  <r>
    <x v="196"/>
    <d v="2021-05-14T00:00:00"/>
    <s v="MADHUSHALA LLC"/>
    <s v="615 Guilford Ave 2"/>
    <x v="12"/>
    <x v="0"/>
    <s v="27401"/>
    <x v="196"/>
    <m/>
    <s v="U"/>
    <s v="N"/>
    <s v="NC-06"/>
    <x v="1"/>
    <x v="0"/>
    <x v="0"/>
    <x v="0"/>
    <s v="Y"/>
    <s v="Y"/>
    <s v="Y"/>
    <s v="Y"/>
    <s v="Y"/>
    <s v="Y"/>
    <s v="Limited  Liability Company(LLC)"/>
    <s v="Y"/>
    <x v="1"/>
    <x v="0"/>
    <x v="0"/>
    <s v="Brewpub, Tasting Room, Taproom **"/>
    <n v="0"/>
    <n v="0"/>
    <m/>
  </r>
  <r>
    <x v="197"/>
    <d v="2021-05-14T00:00:00"/>
    <s v="CENTURY CHINA BUFFET INC."/>
    <s v="936 S State St"/>
    <x v="81"/>
    <x v="0"/>
    <s v="27055"/>
    <x v="197"/>
    <m/>
    <s v="R"/>
    <s v="Y"/>
    <s v="NC-10"/>
    <x v="1"/>
    <x v="0"/>
    <x v="0"/>
    <x v="0"/>
    <s v="Y"/>
    <s v="Y"/>
    <s v="Y"/>
    <s v="Y"/>
    <s v="Y"/>
    <s v="Y"/>
    <s v="Corporation"/>
    <s v="N"/>
    <x v="0"/>
    <x v="0"/>
    <x v="1"/>
    <s v="Restaurant"/>
    <n v="0"/>
    <n v="0"/>
    <m/>
  </r>
  <r>
    <x v="198"/>
    <d v="2021-05-14T00:00:00"/>
    <s v="Piedmont Triad Productions Inc."/>
    <s v="4902 Bartlett St"/>
    <x v="12"/>
    <x v="0"/>
    <s v="27409"/>
    <x v="198"/>
    <m/>
    <s v="U"/>
    <s v="Y"/>
    <s v="NC-06"/>
    <x v="0"/>
    <x v="0"/>
    <x v="0"/>
    <x v="0"/>
    <s v="Y"/>
    <s v="Y"/>
    <s v="Y"/>
    <s v="Y"/>
    <s v="Y"/>
    <s v="Y"/>
    <s v="Corporation"/>
    <s v="N"/>
    <x v="0"/>
    <x v="0"/>
    <x v="1"/>
    <s v="Caterer"/>
    <n v="0"/>
    <n v="0"/>
    <m/>
  </r>
  <r>
    <x v="199"/>
    <d v="2021-05-14T00:00:00"/>
    <s v="Yarboroughs Restaurant LLC"/>
    <s v="321 Marco Blvd"/>
    <x v="73"/>
    <x v="0"/>
    <s v="27295"/>
    <x v="199"/>
    <m/>
    <s v="R"/>
    <s v="N"/>
    <s v="NC-13"/>
    <x v="1"/>
    <x v="1"/>
    <x v="1"/>
    <x v="1"/>
    <s v="Y"/>
    <s v="N"/>
    <s v="Y"/>
    <s v="Y"/>
    <s v="N"/>
    <s v="Y"/>
    <s v="Limited  Liability Company(LLC)"/>
    <s v="N"/>
    <x v="0"/>
    <x v="0"/>
    <x v="1"/>
    <s v="Restaurant"/>
    <n v="0"/>
    <n v="0"/>
    <m/>
  </r>
  <r>
    <x v="200"/>
    <d v="2021-05-14T00:00:00"/>
    <s v="Time Out Sports Bar &amp; Grille LLC"/>
    <s v="1005 Monroe Street Suite K"/>
    <x v="82"/>
    <x v="0"/>
    <s v="28327"/>
    <x v="200"/>
    <m/>
    <s v="R"/>
    <s v="N"/>
    <s v="NC-08"/>
    <x v="1"/>
    <x v="0"/>
    <x v="1"/>
    <x v="0"/>
    <s v="Y"/>
    <s v="Y"/>
    <s v="Y"/>
    <s v="Y"/>
    <s v="Y"/>
    <s v="Y"/>
    <s v="Limited  Liability Company(LLC)"/>
    <s v="N"/>
    <x v="0"/>
    <x v="1"/>
    <x v="1"/>
    <s v="Restaurant"/>
    <n v="0"/>
    <n v="0"/>
    <m/>
  </r>
  <r>
    <x v="201"/>
    <d v="2021-05-14T00:00:00"/>
    <s v="Saint Jacques @ The Burke Manor Inn"/>
    <s v="303 Burke St"/>
    <x v="83"/>
    <x v="0"/>
    <s v="27249"/>
    <x v="201"/>
    <m/>
    <s v="U"/>
    <s v="N"/>
    <s v="NC-06"/>
    <x v="0"/>
    <x v="0"/>
    <x v="1"/>
    <x v="0"/>
    <s v="Y"/>
    <s v="Y"/>
    <s v="Y"/>
    <s v="Y"/>
    <s v="Y"/>
    <s v="Y"/>
    <s v="Corporation"/>
    <s v="N"/>
    <x v="0"/>
    <x v="0"/>
    <x v="1"/>
    <s v="Inn ** &amp;&amp; Caterer &amp;&amp; Restaurant"/>
    <n v="0"/>
    <n v="0"/>
    <m/>
  </r>
  <r>
    <x v="202"/>
    <d v="2021-05-14T00:00:00"/>
    <s v="PVG Enterprises LLC"/>
    <s v="311 Crossroads Blvd"/>
    <x v="28"/>
    <x v="0"/>
    <s v="27518"/>
    <x v="202"/>
    <s v="Subway"/>
    <s v="U"/>
    <s v="N"/>
    <s v="NC-02"/>
    <x v="0"/>
    <x v="1"/>
    <x v="1"/>
    <x v="1"/>
    <s v="N"/>
    <s v="Y"/>
    <s v="N"/>
    <s v="N"/>
    <s v="N"/>
    <s v="N"/>
    <s v="Limited  Liability Company(LLC)"/>
    <s v="N"/>
    <x v="0"/>
    <x v="0"/>
    <x v="1"/>
    <s v="Restaurant"/>
    <n v="0"/>
    <n v="0"/>
    <m/>
  </r>
  <r>
    <x v="203"/>
    <d v="2021-05-14T00:00:00"/>
    <s v="Wild Ginger LLC"/>
    <s v="1950 Hendersonville Rd Ste 120"/>
    <x v="9"/>
    <x v="0"/>
    <s v="28803"/>
    <x v="203"/>
    <m/>
    <s v="U"/>
    <s v="N"/>
    <s v="NC-11"/>
    <x v="0"/>
    <x v="0"/>
    <x v="0"/>
    <x v="0"/>
    <s v="Y"/>
    <s v="Y"/>
    <s v="Y"/>
    <s v="Y"/>
    <s v="Y"/>
    <s v="Y"/>
    <s v="Corporation"/>
    <s v="N"/>
    <x v="0"/>
    <x v="0"/>
    <x v="1"/>
    <s v="Restaurant"/>
    <n v="0"/>
    <n v="0"/>
    <m/>
  </r>
  <r>
    <x v="204"/>
    <d v="2021-05-14T00:00:00"/>
    <s v="McLeans Ole Time Cafe Inc."/>
    <s v="418 W Gannon Ave"/>
    <x v="84"/>
    <x v="0"/>
    <s v="27597"/>
    <x v="204"/>
    <m/>
    <s v="R"/>
    <s v="N"/>
    <s v="NC-01"/>
    <x v="1"/>
    <x v="0"/>
    <x v="1"/>
    <x v="0"/>
    <s v="Y"/>
    <s v="Y"/>
    <s v="Y"/>
    <s v="Y"/>
    <s v="Y"/>
    <s v="Y"/>
    <s v="Corporation"/>
    <s v="N"/>
    <x v="0"/>
    <x v="1"/>
    <x v="1"/>
    <s v="Restaurant"/>
    <n v="0"/>
    <n v="0"/>
    <m/>
  </r>
  <r>
    <x v="205"/>
    <d v="2021-05-14T00:00:00"/>
    <s v="Oddwaters Inc"/>
    <s v="310 Sunset Blvd N"/>
    <x v="85"/>
    <x v="0"/>
    <s v="28468"/>
    <x v="205"/>
    <m/>
    <s v="R"/>
    <s v="N"/>
    <s v="NC-07"/>
    <x v="1"/>
    <x v="0"/>
    <x v="0"/>
    <x v="0"/>
    <s v="Y"/>
    <s v="Y"/>
    <s v="Y"/>
    <s v="Y"/>
    <s v="Y"/>
    <s v="Y"/>
    <s v="Corporation"/>
    <s v="N"/>
    <x v="0"/>
    <x v="1"/>
    <x v="1"/>
    <s v="Restaurant"/>
    <n v="0"/>
    <n v="0"/>
    <m/>
  </r>
  <r>
    <x v="206"/>
    <d v="2021-05-14T00:00:00"/>
    <s v="Pathivara LLC"/>
    <s v="9101 Pineville Matthews Rd Ste I"/>
    <x v="19"/>
    <x v="0"/>
    <s v="28134"/>
    <x v="206"/>
    <m/>
    <s v="U"/>
    <s v="N"/>
    <s v="NC-09"/>
    <x v="1"/>
    <x v="1"/>
    <x v="1"/>
    <x v="1"/>
    <s v="N"/>
    <s v="N"/>
    <s v="Y"/>
    <s v="Y"/>
    <s v="N"/>
    <s v="N"/>
    <s v="Limited  Liability Company(LLC)"/>
    <s v="N"/>
    <x v="1"/>
    <x v="0"/>
    <x v="0"/>
    <s v="Restaurant"/>
    <n v="0"/>
    <n v="0"/>
    <m/>
  </r>
  <r>
    <x v="207"/>
    <d v="2021-05-14T00:00:00"/>
    <s v="HOUSE OF TAIPEI INC"/>
    <s v="16500 Northcross Dr"/>
    <x v="45"/>
    <x v="0"/>
    <s v="28078"/>
    <x v="207"/>
    <m/>
    <s v="U"/>
    <s v="N"/>
    <s v="NC-08"/>
    <x v="1"/>
    <x v="0"/>
    <x v="0"/>
    <x v="0"/>
    <s v="Y"/>
    <s v="Y"/>
    <s v="Y"/>
    <s v="Y"/>
    <s v="Y"/>
    <s v="Y"/>
    <s v="Corporation"/>
    <s v="N"/>
    <x v="1"/>
    <x v="0"/>
    <x v="0"/>
    <s v="Restaurant"/>
    <n v="0"/>
    <n v="0"/>
    <m/>
  </r>
  <r>
    <x v="208"/>
    <d v="2021-05-14T00:00:00"/>
    <s v="Spruce Street Tap LLC"/>
    <s v="20 S Spruce St"/>
    <x v="9"/>
    <x v="0"/>
    <s v="28801"/>
    <x v="208"/>
    <m/>
    <s v="U"/>
    <s v="Y"/>
    <s v="NC-11"/>
    <x v="0"/>
    <x v="0"/>
    <x v="1"/>
    <x v="0"/>
    <s v="Y"/>
    <s v="Y"/>
    <s v="Y"/>
    <s v="Y"/>
    <s v="Y"/>
    <s v="Y"/>
    <s v="Limited  Liability Company(LLC)"/>
    <s v="N"/>
    <x v="0"/>
    <x v="0"/>
    <x v="1"/>
    <s v="Restaurant"/>
    <n v="0"/>
    <n v="0"/>
    <m/>
  </r>
  <r>
    <x v="209"/>
    <d v="2021-05-14T00:00:00"/>
    <s v="Sharkbites LLC"/>
    <s v="900 Loggerhead Rd"/>
    <x v="86"/>
    <x v="0"/>
    <s v="28449"/>
    <x v="209"/>
    <m/>
    <s v="U"/>
    <s v="Y"/>
    <s v="NC-07"/>
    <x v="1"/>
    <x v="1"/>
    <x v="0"/>
    <x v="0"/>
    <s v="Y"/>
    <s v="Y"/>
    <s v="Y"/>
    <s v="Y"/>
    <s v="Y"/>
    <s v="Y"/>
    <s v="Limited  Liability Company(LLC)"/>
    <s v="N"/>
    <x v="1"/>
    <x v="0"/>
    <x v="1"/>
    <s v="Restaurant"/>
    <n v="0"/>
    <n v="0"/>
    <m/>
  </r>
  <r>
    <x v="210"/>
    <d v="2021-05-14T00:00:00"/>
    <s v="SJ Restaurant Group LLC"/>
    <s v="3700 Glenwood Ave #150"/>
    <x v="4"/>
    <x v="0"/>
    <s v="27612"/>
    <x v="210"/>
    <m/>
    <s v="U"/>
    <s v="N"/>
    <s v="NC-02"/>
    <x v="1"/>
    <x v="0"/>
    <x v="0"/>
    <x v="0"/>
    <s v="Y"/>
    <s v="Y"/>
    <s v="Y"/>
    <s v="Y"/>
    <s v="Y"/>
    <s v="Y"/>
    <s v="Limited  Liability Company(LLC)"/>
    <s v="N"/>
    <x v="1"/>
    <x v="0"/>
    <x v="0"/>
    <s v="Restaurant"/>
    <n v="0"/>
    <n v="0"/>
    <m/>
  </r>
  <r>
    <x v="211"/>
    <d v="2021-05-14T00:00:00"/>
    <s v="Spring Garden TRWS LLC"/>
    <s v="631 N Trade St"/>
    <x v="54"/>
    <x v="0"/>
    <s v="27101"/>
    <x v="211"/>
    <m/>
    <s v="U"/>
    <s v="Y"/>
    <s v="NC-06"/>
    <x v="0"/>
    <x v="1"/>
    <x v="1"/>
    <x v="1"/>
    <s v="N"/>
    <s v="N"/>
    <s v="Y"/>
    <s v="Y"/>
    <s v="N"/>
    <s v="N"/>
    <s v="Limited  Liability Company(LLC)"/>
    <s v="Y"/>
    <x v="0"/>
    <x v="0"/>
    <x v="1"/>
    <s v="Other"/>
    <n v="0"/>
    <n v="0"/>
    <m/>
  </r>
  <r>
    <x v="212"/>
    <d v="2021-05-14T00:00:00"/>
    <s v="Darin McKinney"/>
    <s v="209 N Main St NW"/>
    <x v="87"/>
    <x v="0"/>
    <s v="28645"/>
    <x v="212"/>
    <m/>
    <s v="R"/>
    <s v="N"/>
    <s v="NC-05"/>
    <x v="0"/>
    <x v="1"/>
    <x v="0"/>
    <x v="0"/>
    <s v="Y"/>
    <s v="Y"/>
    <s v="Y"/>
    <s v="Y"/>
    <s v="Y"/>
    <s v="Y"/>
    <s v="Sole Proprietorship"/>
    <s v="N"/>
    <x v="1"/>
    <x v="0"/>
    <x v="0"/>
    <s v="Restaurant"/>
    <n v="0"/>
    <n v="0"/>
    <m/>
  </r>
  <r>
    <x v="213"/>
    <d v="2021-05-15T00:00:00"/>
    <s v="A&amp;T Subway Inc."/>
    <s v="2351 I Telecom Drive"/>
    <x v="76"/>
    <x v="0"/>
    <s v="27522"/>
    <x v="213"/>
    <s v="Subway"/>
    <s v="R"/>
    <s v="Y"/>
    <s v="NC-04"/>
    <x v="1"/>
    <x v="0"/>
    <x v="0"/>
    <x v="0"/>
    <s v="Y"/>
    <s v="Y"/>
    <s v="Y"/>
    <s v="Y"/>
    <s v="Y"/>
    <s v="Y"/>
    <s v="Corporation"/>
    <s v="N"/>
    <x v="1"/>
    <x v="0"/>
    <x v="0"/>
    <s v="Restaurant"/>
    <n v="0"/>
    <n v="0"/>
    <m/>
  </r>
  <r>
    <x v="214"/>
    <d v="2021-05-15T00:00:00"/>
    <s v="Mama Napoli Inc"/>
    <s v="4544 South Blvd"/>
    <x v="11"/>
    <x v="0"/>
    <s v="28209"/>
    <x v="214"/>
    <m/>
    <s v="U"/>
    <s v="Y"/>
    <s v="NC-09"/>
    <x v="0"/>
    <x v="0"/>
    <x v="1"/>
    <x v="0"/>
    <s v="Y"/>
    <s v="Y"/>
    <s v="Y"/>
    <s v="Y"/>
    <s v="Y"/>
    <s v="Y"/>
    <s v="Corporation"/>
    <s v="N"/>
    <x v="0"/>
    <x v="0"/>
    <x v="1"/>
    <s v="Restaurant"/>
    <n v="0"/>
    <n v="0"/>
    <m/>
  </r>
  <r>
    <x v="215"/>
    <d v="2021-05-15T00:00:00"/>
    <s v="DS NINES INC"/>
    <s v="4224 NW Cary Pkwy"/>
    <x v="28"/>
    <x v="0"/>
    <s v="27513"/>
    <x v="215"/>
    <m/>
    <s v="U"/>
    <s v="N"/>
    <s v="NC-02"/>
    <x v="1"/>
    <x v="0"/>
    <x v="1"/>
    <x v="0"/>
    <s v="Y"/>
    <s v="Y"/>
    <s v="Y"/>
    <s v="Y"/>
    <s v="Y"/>
    <s v="Y"/>
    <s v="Subchapter S Corporation"/>
    <s v="N"/>
    <x v="0"/>
    <x v="0"/>
    <x v="1"/>
    <s v="Restaurant"/>
    <n v="0"/>
    <n v="0"/>
    <m/>
  </r>
  <r>
    <x v="216"/>
    <d v="2021-05-15T00:00:00"/>
    <s v="Japanani Express Inc"/>
    <s v="3405 Hillsborough Rd Ste E"/>
    <x v="8"/>
    <x v="0"/>
    <s v="27705"/>
    <x v="216"/>
    <m/>
    <s v="U"/>
    <s v="N"/>
    <s v="NC-04"/>
    <x v="0"/>
    <x v="0"/>
    <x v="1"/>
    <x v="0"/>
    <s v="Y"/>
    <s v="Y"/>
    <s v="Y"/>
    <s v="Y"/>
    <s v="Y"/>
    <s v="Y"/>
    <s v="Corporation"/>
    <s v="N"/>
    <x v="1"/>
    <x v="0"/>
    <x v="0"/>
    <s v="Restaurant"/>
    <n v="0"/>
    <n v="0"/>
    <m/>
  </r>
  <r>
    <x v="217"/>
    <d v="2021-05-15T00:00:00"/>
    <s v="Bombshell Beer Company LLC"/>
    <s v="120 Quantum St"/>
    <x v="88"/>
    <x v="0"/>
    <s v="27540"/>
    <x v="217"/>
    <m/>
    <s v="R"/>
    <s v="N"/>
    <s v="NC-02"/>
    <x v="1"/>
    <x v="0"/>
    <x v="1"/>
    <x v="0"/>
    <s v="Y"/>
    <s v="Y"/>
    <s v="Y"/>
    <s v="Y"/>
    <s v="Y"/>
    <s v="Y"/>
    <s v="Limited  Liability Company(LLC)"/>
    <s v="N"/>
    <x v="1"/>
    <x v="0"/>
    <x v="1"/>
    <s v="Licensed Alcohol Producer &amp;&amp; Brewery and/or microbrewery ** &amp;&amp; Brewpub, Tasting Room, Taproom **"/>
    <n v="0"/>
    <n v="0"/>
    <m/>
  </r>
  <r>
    <x v="218"/>
    <d v="2021-05-15T00:00:00"/>
    <s v="Apothecary Beverage Company Inc"/>
    <s v="151 Coxe Ave"/>
    <x v="9"/>
    <x v="0"/>
    <s v="28801"/>
    <x v="218"/>
    <m/>
    <s v="U"/>
    <s v="Y"/>
    <s v="NC-11"/>
    <x v="0"/>
    <x v="0"/>
    <x v="1"/>
    <x v="0"/>
    <s v="N"/>
    <s v="Y"/>
    <s v="Y"/>
    <s v="Y"/>
    <s v="N"/>
    <s v="Y"/>
    <s v="Subchapter S Corporation"/>
    <s v="N"/>
    <x v="0"/>
    <x v="0"/>
    <x v="1"/>
    <s v="Licensed Alcohol Producer &amp;&amp; Distillery ** &amp;&amp; Brewpub, Tasting Room, Taproom **"/>
    <n v="0"/>
    <n v="0"/>
    <m/>
  </r>
  <r>
    <x v="219"/>
    <d v="2021-05-15T00:00:00"/>
    <s v="Surf Salt LLC"/>
    <s v="1113 Military Cutoff Rd Ste F"/>
    <x v="0"/>
    <x v="0"/>
    <s v="28405"/>
    <x v="219"/>
    <m/>
    <s v="U"/>
    <s v="N"/>
    <s v="NC-07"/>
    <x v="0"/>
    <x v="0"/>
    <x v="0"/>
    <x v="0"/>
    <s v="Y"/>
    <s v="Y"/>
    <s v="Y"/>
    <s v="Y"/>
    <s v="Y"/>
    <s v="Y"/>
    <s v="Limited  Liability Company(LLC)"/>
    <s v="N"/>
    <x v="0"/>
    <x v="0"/>
    <x v="1"/>
    <s v="Restaurant"/>
    <n v="0"/>
    <n v="0"/>
    <m/>
  </r>
  <r>
    <x v="220"/>
    <d v="2021-05-15T00:00:00"/>
    <s v="CHINA KING OF CANTON INC"/>
    <s v="49 Plaza Loop"/>
    <x v="89"/>
    <x v="0"/>
    <s v="28716"/>
    <x v="220"/>
    <m/>
    <s v="R"/>
    <s v="N"/>
    <s v="NC-11"/>
    <x v="0"/>
    <x v="0"/>
    <x v="1"/>
    <x v="0"/>
    <s v="Y"/>
    <s v="Y"/>
    <s v="Y"/>
    <s v="Y"/>
    <s v="Y"/>
    <s v="Y"/>
    <s v="Corporation"/>
    <s v="N"/>
    <x v="1"/>
    <x v="0"/>
    <x v="0"/>
    <s v="Restaurant"/>
    <n v="0"/>
    <n v="0"/>
    <m/>
  </r>
  <r>
    <x v="221"/>
    <d v="2021-05-15T00:00:00"/>
    <s v="TENDA INC"/>
    <s v="9825 Chapel Hill Rd"/>
    <x v="2"/>
    <x v="0"/>
    <s v="27560"/>
    <x v="221"/>
    <m/>
    <s v="U"/>
    <s v="N"/>
    <s v="NC-02"/>
    <x v="1"/>
    <x v="0"/>
    <x v="1"/>
    <x v="0"/>
    <s v="Y"/>
    <s v="Y"/>
    <s v="Y"/>
    <s v="Y"/>
    <s v="Y"/>
    <s v="Y"/>
    <s v="Corporation"/>
    <s v="N"/>
    <x v="1"/>
    <x v="0"/>
    <x v="0"/>
    <s v="Restaurant"/>
    <n v="0"/>
    <n v="0"/>
    <m/>
  </r>
  <r>
    <x v="222"/>
    <d v="2021-05-15T00:00:00"/>
    <s v="Sandpiper Restaurant of Fayetteville Inc"/>
    <s v="1370 Hobbton Hwy"/>
    <x v="90"/>
    <x v="0"/>
    <s v="28328"/>
    <x v="222"/>
    <m/>
    <s v="R"/>
    <s v="N"/>
    <s v="NC-07"/>
    <x v="0"/>
    <x v="0"/>
    <x v="1"/>
    <x v="0"/>
    <s v="Y"/>
    <s v="Y"/>
    <s v="Y"/>
    <s v="Y"/>
    <s v="Y"/>
    <s v="Y"/>
    <s v="Subchapter S Corporation"/>
    <s v="N"/>
    <x v="0"/>
    <x v="0"/>
    <x v="1"/>
    <s v="Other &amp;&amp; Caterer &amp;&amp; Restaurant"/>
    <n v="0"/>
    <n v="0"/>
    <m/>
  </r>
  <r>
    <x v="223"/>
    <d v="2021-05-15T00:00:00"/>
    <s v="Ko Kyu Inc"/>
    <s v="4823 Meadow Dr Ste 108"/>
    <x v="8"/>
    <x v="0"/>
    <s v="27713"/>
    <x v="223"/>
    <m/>
    <s v="U"/>
    <s v="N"/>
    <s v="NC-02"/>
    <x v="1"/>
    <x v="0"/>
    <x v="0"/>
    <x v="0"/>
    <s v="Y"/>
    <s v="Y"/>
    <s v="Y"/>
    <s v="Y"/>
    <s v="Y"/>
    <s v="Y"/>
    <s v="Corporation"/>
    <s v="N"/>
    <x v="0"/>
    <x v="0"/>
    <x v="1"/>
    <s v="Restaurant"/>
    <n v="0"/>
    <n v="0"/>
    <m/>
  </r>
  <r>
    <x v="224"/>
    <d v="2021-05-15T00:00:00"/>
    <s v="Fu-Sing Corporation"/>
    <s v="202 W NC Highway 54 Ste 401"/>
    <x v="8"/>
    <x v="0"/>
    <s v="27713"/>
    <x v="224"/>
    <m/>
    <s v="U"/>
    <s v="N"/>
    <s v="NC-02"/>
    <x v="0"/>
    <x v="1"/>
    <x v="1"/>
    <x v="0"/>
    <s v="N"/>
    <s v="N"/>
    <s v="Y"/>
    <s v="Y"/>
    <s v="N"/>
    <s v="Y"/>
    <s v="Corporation"/>
    <s v="N"/>
    <x v="1"/>
    <x v="0"/>
    <x v="0"/>
    <s v="Caterer &amp;&amp; Restaurant"/>
    <n v="0"/>
    <n v="0"/>
    <m/>
  </r>
  <r>
    <x v="225"/>
    <d v="2021-05-15T00:00:00"/>
    <s v="Ariya Inc"/>
    <s v="2900 Westinghouse Blvd Ste 116"/>
    <x v="11"/>
    <x v="0"/>
    <s v="28273"/>
    <x v="225"/>
    <m/>
    <s v="U"/>
    <s v="N"/>
    <s v="NC-09"/>
    <x v="1"/>
    <x v="0"/>
    <x v="0"/>
    <x v="0"/>
    <s v="Y"/>
    <s v="Y"/>
    <s v="Y"/>
    <s v="Y"/>
    <s v="Y"/>
    <s v="Y"/>
    <s v="Corporation"/>
    <s v="N"/>
    <x v="1"/>
    <x v="0"/>
    <x v="0"/>
    <s v="Caterer &amp;&amp; Restaurant"/>
    <n v="0"/>
    <n v="0"/>
    <m/>
  </r>
  <r>
    <x v="226"/>
    <d v="2021-05-15T00:00:00"/>
    <s v="Groberg Visions Inc"/>
    <s v="48 Haywood Park Dr"/>
    <x v="91"/>
    <x v="0"/>
    <s v="28721"/>
    <x v="226"/>
    <m/>
    <s v="R"/>
    <s v="N"/>
    <s v="NC-11"/>
    <x v="0"/>
    <x v="1"/>
    <x v="1"/>
    <x v="0"/>
    <s v="N"/>
    <s v="Y"/>
    <s v="Y"/>
    <s v="Y"/>
    <s v="Y"/>
    <s v="Y"/>
    <s v="Corporation"/>
    <s v="Y"/>
    <x v="0"/>
    <x v="0"/>
    <x v="1"/>
    <s v="Restaurant"/>
    <n v="0"/>
    <n v="0"/>
    <m/>
  </r>
  <r>
    <x v="227"/>
    <d v="2021-05-15T00:00:00"/>
    <s v="SY Frozen Yogurt LLC"/>
    <s v="1129 Weaver Dairy Rd STE V"/>
    <x v="3"/>
    <x v="0"/>
    <s v="27514"/>
    <x v="227"/>
    <m/>
    <s v="U"/>
    <s v="N"/>
    <s v="NC-04"/>
    <x v="1"/>
    <x v="0"/>
    <x v="0"/>
    <x v="0"/>
    <s v="Y"/>
    <s v="Y"/>
    <s v="Y"/>
    <s v="Y"/>
    <s v="Y"/>
    <s v="Y"/>
    <s v="Limited  Liability Company(LLC)"/>
    <s v="N"/>
    <x v="1"/>
    <x v="0"/>
    <x v="1"/>
    <s v="Restaurant"/>
    <n v="0"/>
    <n v="0"/>
    <m/>
  </r>
  <r>
    <x v="228"/>
    <d v="2021-05-15T00:00:00"/>
    <s v="The Mill At Puppy Creek Inc"/>
    <s v="1825 Johnson Mill Rd"/>
    <x v="92"/>
    <x v="0"/>
    <s v="28376"/>
    <x v="228"/>
    <m/>
    <s v="R"/>
    <s v="N"/>
    <s v="NC-09"/>
    <x v="1"/>
    <x v="0"/>
    <x v="1"/>
    <x v="0"/>
    <s v="Y"/>
    <s v="Y"/>
    <s v="Y"/>
    <s v="Y"/>
    <s v="Y"/>
    <s v="Y"/>
    <s v="Corporation"/>
    <s v="N"/>
    <x v="0"/>
    <x v="0"/>
    <x v="1"/>
    <s v="Restaurant"/>
    <n v="0"/>
    <n v="0"/>
    <m/>
  </r>
  <r>
    <x v="229"/>
    <d v="2021-05-15T00:00:00"/>
    <s v="Jiangnanfood Inc"/>
    <s v="9900 Poplar Tent Rd Ste 160"/>
    <x v="22"/>
    <x v="0"/>
    <s v="28027"/>
    <x v="229"/>
    <m/>
    <s v="U"/>
    <s v="N"/>
    <s v="NC-08"/>
    <x v="1"/>
    <x v="0"/>
    <x v="0"/>
    <x v="0"/>
    <s v="Y"/>
    <s v="Y"/>
    <s v="Y"/>
    <s v="Y"/>
    <s v="Y"/>
    <s v="Y"/>
    <s v="Corporation"/>
    <s v="N"/>
    <x v="1"/>
    <x v="0"/>
    <x v="0"/>
    <s v="Restaurant"/>
    <n v="0"/>
    <n v="0"/>
    <m/>
  </r>
  <r>
    <x v="230"/>
    <d v="2021-05-15T00:00:00"/>
    <s v="MARESCA LLC"/>
    <s v="177 Jonestown Rd"/>
    <x v="54"/>
    <x v="0"/>
    <s v="27104"/>
    <x v="230"/>
    <m/>
    <s v="U"/>
    <s v="Y"/>
    <s v="NC-06"/>
    <x v="0"/>
    <x v="0"/>
    <x v="0"/>
    <x v="0"/>
    <s v="Y"/>
    <s v="Y"/>
    <s v="Y"/>
    <s v="Y"/>
    <s v="Y"/>
    <s v="Y"/>
    <s v="Limited  Liability Company(LLC)"/>
    <s v="N"/>
    <x v="0"/>
    <x v="0"/>
    <x v="1"/>
    <s v="Restaurant"/>
    <n v="0"/>
    <n v="0"/>
    <m/>
  </r>
  <r>
    <x v="231"/>
    <d v="2021-05-15T00:00:00"/>
    <s v="Eastern North Carolina Hospitality Group Inc."/>
    <s v="4025 Hwy 43 North"/>
    <x v="34"/>
    <x v="0"/>
    <s v="27834"/>
    <x v="231"/>
    <m/>
    <s v="U"/>
    <s v="N"/>
    <s v="NC-01"/>
    <x v="0"/>
    <x v="0"/>
    <x v="1"/>
    <x v="0"/>
    <s v="Y"/>
    <s v="Y"/>
    <s v="Y"/>
    <s v="Y"/>
    <s v="Y"/>
    <s v="Y"/>
    <s v="Corporation"/>
    <s v="Y"/>
    <x v="0"/>
    <x v="1"/>
    <x v="1"/>
    <s v="Caterer &amp;&amp; Food Stand, Food Truck, Food Cart &amp;&amp; Restaurant"/>
    <n v="0"/>
    <n v="0"/>
    <m/>
  </r>
  <r>
    <x v="232"/>
    <d v="2021-05-15T00:00:00"/>
    <s v="PW of Durham Inc"/>
    <s v="2945 S Miami Blvd"/>
    <x v="8"/>
    <x v="0"/>
    <s v="27703"/>
    <x v="232"/>
    <m/>
    <s v="U"/>
    <s v="N"/>
    <s v="NC-02"/>
    <x v="1"/>
    <x v="0"/>
    <x v="0"/>
    <x v="0"/>
    <s v="Y"/>
    <s v="Y"/>
    <s v="Y"/>
    <s v="Y"/>
    <s v="Y"/>
    <s v="Y"/>
    <s v="Corporation"/>
    <s v="N"/>
    <x v="0"/>
    <x v="0"/>
    <x v="1"/>
    <s v="Restaurant"/>
    <n v="0"/>
    <n v="0"/>
    <m/>
  </r>
  <r>
    <x v="233"/>
    <d v="2021-05-15T00:00:00"/>
    <s v="P &amp; E North Raleigh Inc."/>
    <s v="5959 Triangle Town Blvd FC 1108"/>
    <x v="4"/>
    <x v="0"/>
    <s v="27616"/>
    <x v="233"/>
    <m/>
    <s v="U"/>
    <s v="N"/>
    <s v="NC-02"/>
    <x v="0"/>
    <x v="1"/>
    <x v="1"/>
    <x v="1"/>
    <s v="N"/>
    <s v="Y"/>
    <s v="Y"/>
    <s v="Y"/>
    <s v="N"/>
    <s v="N"/>
    <s v="Corporation"/>
    <s v="Y"/>
    <x v="0"/>
    <x v="0"/>
    <x v="1"/>
    <s v="Restaurant"/>
    <n v="0"/>
    <n v="0"/>
    <m/>
  </r>
  <r>
    <x v="234"/>
    <d v="2021-05-15T00:00:00"/>
    <s v="BBH WW Salisbury LLC"/>
    <s v="5123 Berkeley Park Ct"/>
    <x v="11"/>
    <x v="0"/>
    <s v="28277"/>
    <x v="234"/>
    <s v="Which Wich"/>
    <s v="U"/>
    <s v="N"/>
    <s v="NC-09"/>
    <x v="0"/>
    <x v="1"/>
    <x v="1"/>
    <x v="0"/>
    <s v="Y"/>
    <s v="Y"/>
    <s v="Y"/>
    <s v="Y"/>
    <s v="Y"/>
    <s v="Y"/>
    <s v="Limited  Liability Company(LLC)"/>
    <s v="N"/>
    <x v="0"/>
    <x v="0"/>
    <x v="1"/>
    <s v="Restaurant"/>
    <n v="0"/>
    <n v="0"/>
    <m/>
  </r>
  <r>
    <x v="235"/>
    <d v="2021-05-15T00:00:00"/>
    <s v="Tasu Exress INC"/>
    <s v="3307 Watkins Rd"/>
    <x v="8"/>
    <x v="0"/>
    <s v="27707"/>
    <x v="235"/>
    <m/>
    <s v="U"/>
    <s v="N"/>
    <s v="NC-04"/>
    <x v="0"/>
    <x v="1"/>
    <x v="1"/>
    <x v="0"/>
    <s v="N"/>
    <s v="N"/>
    <s v="Y"/>
    <s v="Y"/>
    <s v="Y"/>
    <s v="Y"/>
    <s v="Corporation"/>
    <s v="Y"/>
    <x v="1"/>
    <x v="0"/>
    <x v="0"/>
    <s v="Restaurant"/>
    <n v="0"/>
    <n v="0"/>
    <m/>
  </r>
  <r>
    <x v="236"/>
    <d v="2021-05-15T00:00:00"/>
    <s v="Empress Room LLC"/>
    <s v="403 Glenwood Ave"/>
    <x v="4"/>
    <x v="0"/>
    <s v="27603"/>
    <x v="236"/>
    <m/>
    <s v="U"/>
    <s v="N"/>
    <s v="NC-02"/>
    <x v="1"/>
    <x v="0"/>
    <x v="0"/>
    <x v="0"/>
    <s v="Y"/>
    <s v="Y"/>
    <s v="Y"/>
    <s v="Y"/>
    <s v="Y"/>
    <s v="Y"/>
    <s v="Limited  Liability Company(LLC)"/>
    <s v="N"/>
    <x v="0"/>
    <x v="0"/>
    <x v="1"/>
    <s v="Bar, Saloon, Lounge, Tavern"/>
    <n v="0"/>
    <n v="0"/>
    <m/>
  </r>
  <r>
    <x v="237"/>
    <d v="2021-05-15T00:00:00"/>
    <s v="Tasu Cary Inc"/>
    <s v="5107 Southpark Dr Ste 205"/>
    <x v="8"/>
    <x v="0"/>
    <s v="27713"/>
    <x v="237"/>
    <m/>
    <s v="U"/>
    <s v="N"/>
    <s v="NC-02"/>
    <x v="0"/>
    <x v="1"/>
    <x v="1"/>
    <x v="0"/>
    <s v="N"/>
    <s v="N"/>
    <s v="Y"/>
    <s v="Y"/>
    <s v="Y"/>
    <s v="Y"/>
    <s v="Corporation"/>
    <s v="N"/>
    <x v="1"/>
    <x v="0"/>
    <x v="0"/>
    <s v="Restaurant"/>
    <n v="0"/>
    <n v="0"/>
    <m/>
  </r>
  <r>
    <x v="238"/>
    <d v="2021-05-15T00:00:00"/>
    <s v="The Surf and Turf Lodge LLC"/>
    <s v="808 N 14th St"/>
    <x v="93"/>
    <x v="0"/>
    <s v="28016"/>
    <x v="238"/>
    <m/>
    <s v="U"/>
    <s v="Y"/>
    <s v="NC-05"/>
    <x v="0"/>
    <x v="1"/>
    <x v="1"/>
    <x v="1"/>
    <s v="N"/>
    <s v="N"/>
    <s v="Y"/>
    <s v="Y"/>
    <s v="N"/>
    <s v="Y"/>
    <s v="Limited  Liability Company(LLC)"/>
    <s v="Y"/>
    <x v="0"/>
    <x v="0"/>
    <x v="1"/>
    <s v="Restaurant"/>
    <n v="0"/>
    <n v="0"/>
    <m/>
  </r>
  <r>
    <x v="239"/>
    <d v="2021-05-15T00:00:00"/>
    <s v="North Fourth Inc"/>
    <s v="2014 Fairview Rd"/>
    <x v="4"/>
    <x v="0"/>
    <s v="27608"/>
    <x v="239"/>
    <m/>
    <s v="U"/>
    <s v="N"/>
    <s v="NC-02"/>
    <x v="0"/>
    <x v="1"/>
    <x v="1"/>
    <x v="0"/>
    <s v="N"/>
    <s v="N"/>
    <s v="Y"/>
    <s v="Y"/>
    <s v="N"/>
    <s v="Y"/>
    <s v="Corporation"/>
    <s v="N"/>
    <x v="0"/>
    <x v="0"/>
    <x v="1"/>
    <s v="Restaurant"/>
    <n v="0"/>
    <n v="0"/>
    <m/>
  </r>
  <r>
    <x v="240"/>
    <d v="2021-05-15T00:00:00"/>
    <s v="HayBro Uptown LLC"/>
    <s v="330 S Tryon St"/>
    <x v="11"/>
    <x v="0"/>
    <s v="28202"/>
    <x v="240"/>
    <s v="Famous Toastery"/>
    <s v="U"/>
    <s v="N"/>
    <s v="NC-12"/>
    <x v="0"/>
    <x v="1"/>
    <x v="1"/>
    <x v="0"/>
    <s v="N"/>
    <s v="Y"/>
    <s v="Y"/>
    <s v="Y"/>
    <s v="N"/>
    <s v="N"/>
    <s v="Limited  Liability Company(LLC)"/>
    <s v="N"/>
    <x v="1"/>
    <x v="0"/>
    <x v="0"/>
    <s v="Restaurant"/>
    <n v="0"/>
    <n v="0"/>
    <m/>
  </r>
  <r>
    <x v="241"/>
    <d v="2021-05-15T00:00:00"/>
    <s v="HOOH Inc."/>
    <s v="2043 Skibo Rd Unit 105"/>
    <x v="40"/>
    <x v="0"/>
    <s v="28314"/>
    <x v="241"/>
    <m/>
    <s v="U"/>
    <s v="N"/>
    <s v="NC-08"/>
    <x v="0"/>
    <x v="0"/>
    <x v="0"/>
    <x v="0"/>
    <s v="Y"/>
    <s v="Y"/>
    <s v="Y"/>
    <s v="Y"/>
    <s v="Y"/>
    <s v="N"/>
    <s v="Corporation"/>
    <s v="N"/>
    <x v="1"/>
    <x v="0"/>
    <x v="0"/>
    <s v="Restaurant"/>
    <n v="0"/>
    <n v="0"/>
    <m/>
  </r>
  <r>
    <x v="242"/>
    <d v="2021-05-15T00:00:00"/>
    <s v="Bhagawati Corporation"/>
    <s v="19806 One Norman Cir Apt H"/>
    <x v="49"/>
    <x v="0"/>
    <s v="28031"/>
    <x v="242"/>
    <s v="Subway"/>
    <s v="U"/>
    <s v="N"/>
    <s v="NC-12"/>
    <x v="0"/>
    <x v="1"/>
    <x v="1"/>
    <x v="1"/>
    <s v="N"/>
    <s v="N"/>
    <s v="Y"/>
    <s v="Y"/>
    <s v="N"/>
    <s v="Y"/>
    <s v="Corporation"/>
    <s v="N"/>
    <x v="1"/>
    <x v="0"/>
    <x v="0"/>
    <s v="Restaurant"/>
    <n v="0"/>
    <n v="0"/>
    <m/>
  </r>
  <r>
    <x v="243"/>
    <d v="2021-05-15T00:00:00"/>
    <s v="DONUT PALACE INC"/>
    <s v="4113 Arendell St"/>
    <x v="1"/>
    <x v="0"/>
    <s v="28557"/>
    <x v="243"/>
    <m/>
    <s v="R"/>
    <s v="Y"/>
    <s v="NC-03"/>
    <x v="0"/>
    <x v="0"/>
    <x v="0"/>
    <x v="0"/>
    <s v="Y"/>
    <s v="Y"/>
    <s v="Y"/>
    <s v="Y"/>
    <s v="Y"/>
    <s v="Y"/>
    <s v="Subchapter S Corporation"/>
    <s v="N"/>
    <x v="0"/>
    <x v="0"/>
    <x v="1"/>
    <s v="Restaurant"/>
    <n v="0"/>
    <n v="0"/>
    <m/>
  </r>
  <r>
    <x v="244"/>
    <d v="2021-05-15T00:00:00"/>
    <s v="K&amp;M Restaurant Group LLC"/>
    <s v="107 Edinburgh South Drive Suite 120"/>
    <x v="28"/>
    <x v="0"/>
    <s v="27511"/>
    <x v="244"/>
    <m/>
    <s v="U"/>
    <s v="N"/>
    <s v="NC-02"/>
    <x v="0"/>
    <x v="1"/>
    <x v="0"/>
    <x v="0"/>
    <s v="Y"/>
    <s v="Y"/>
    <s v="Y"/>
    <s v="Y"/>
    <s v="N"/>
    <s v="Y"/>
    <s v="Limited  Liability Company(LLC)"/>
    <s v="N"/>
    <x v="0"/>
    <x v="0"/>
    <x v="1"/>
    <s v="Restaurant"/>
    <n v="0"/>
    <n v="0"/>
    <m/>
  </r>
  <r>
    <x v="245"/>
    <d v="2021-05-15T00:00:00"/>
    <s v="Imran Subway Inc"/>
    <s v="316 N Eastern Blvd"/>
    <x v="40"/>
    <x v="0"/>
    <s v="28301"/>
    <x v="245"/>
    <s v="Subway"/>
    <s v="U"/>
    <s v="Y"/>
    <s v="NC-08"/>
    <x v="0"/>
    <x v="1"/>
    <x v="1"/>
    <x v="0"/>
    <s v="N"/>
    <s v="Y"/>
    <s v="Y"/>
    <s v="Y"/>
    <s v="Y"/>
    <s v="Y"/>
    <s v="Subchapter S Corporation"/>
    <s v="Y"/>
    <x v="1"/>
    <x v="0"/>
    <x v="0"/>
    <s v="Restaurant"/>
    <n v="0"/>
    <n v="0"/>
    <m/>
  </r>
  <r>
    <x v="246"/>
    <d v="2021-05-15T00:00:00"/>
    <s v="SIH Company"/>
    <s v="402 Oberlin Rd unit 118"/>
    <x v="4"/>
    <x v="0"/>
    <s v="27605"/>
    <x v="246"/>
    <m/>
    <s v="U"/>
    <s v="Y"/>
    <s v="NC-02"/>
    <x v="0"/>
    <x v="1"/>
    <x v="0"/>
    <x v="0"/>
    <s v="Y"/>
    <s v="Y"/>
    <s v="Y"/>
    <s v="Y"/>
    <s v="Y"/>
    <s v="Y"/>
    <s v="Corporation"/>
    <s v="N"/>
    <x v="0"/>
    <x v="0"/>
    <x v="1"/>
    <s v="Restaurant"/>
    <n v="0"/>
    <n v="0"/>
    <m/>
  </r>
  <r>
    <x v="247"/>
    <d v="2021-05-15T00:00:00"/>
    <s v="Toreros lX Inc."/>
    <s v="4721 Atlantic Ave"/>
    <x v="4"/>
    <x v="0"/>
    <s v="27604"/>
    <x v="247"/>
    <m/>
    <s v="U"/>
    <s v="Y"/>
    <s v="NC-02"/>
    <x v="0"/>
    <x v="0"/>
    <x v="1"/>
    <x v="0"/>
    <s v="N"/>
    <s v="Y"/>
    <s v="Y"/>
    <s v="Y"/>
    <s v="Y"/>
    <s v="Y"/>
    <s v="Corporation"/>
    <s v="Y"/>
    <x v="1"/>
    <x v="0"/>
    <x v="0"/>
    <s v="Restaurant"/>
    <n v="0"/>
    <n v="0"/>
    <m/>
  </r>
  <r>
    <x v="248"/>
    <d v="2021-05-15T00:00:00"/>
    <s v="Freiz Barz"/>
    <s v="4517 W Market St Ste A"/>
    <x v="12"/>
    <x v="0"/>
    <s v="27407"/>
    <x v="248"/>
    <m/>
    <s v="U"/>
    <s v="Y"/>
    <s v="NC-06"/>
    <x v="1"/>
    <x v="0"/>
    <x v="0"/>
    <x v="0"/>
    <s v="Y"/>
    <s v="Y"/>
    <s v="Y"/>
    <s v="Y"/>
    <s v="Y"/>
    <s v="Y"/>
    <s v="Sole Proprietorship"/>
    <s v="N"/>
    <x v="0"/>
    <x v="0"/>
    <x v="1"/>
    <s v="Bar, Saloon, Lounge, Tavern &amp;&amp; Caterer &amp;&amp; Food Stand, Food Truck, Food Cart &amp;&amp; Restaurant"/>
    <n v="0"/>
    <n v="0"/>
    <m/>
  </r>
  <r>
    <x v="249"/>
    <d v="2021-05-15T00:00:00"/>
    <s v="Jones lake &amp; fish camp inc"/>
    <s v="5269 NC hwy 16 south"/>
    <x v="94"/>
    <x v="0"/>
    <s v="28650"/>
    <x v="249"/>
    <m/>
    <s v="R"/>
    <s v="N"/>
    <s v="NC-10"/>
    <x v="0"/>
    <x v="1"/>
    <x v="1"/>
    <x v="0"/>
    <s v="Y"/>
    <s v="Y"/>
    <s v="Y"/>
    <s v="Y"/>
    <s v="Y"/>
    <s v="Y"/>
    <s v="Corporation"/>
    <s v="N"/>
    <x v="1"/>
    <x v="0"/>
    <x v="0"/>
    <s v="Restaurant"/>
    <n v="0"/>
    <n v="0"/>
    <m/>
  </r>
  <r>
    <x v="250"/>
    <d v="2021-05-15T00:00:00"/>
    <s v="ONKAR LLC"/>
    <s v="411 FAYETTEVILLE ST STE 109"/>
    <x v="4"/>
    <x v="0"/>
    <s v="27601"/>
    <x v="250"/>
    <m/>
    <s v="U"/>
    <s v="Y"/>
    <s v="NC-02"/>
    <x v="1"/>
    <x v="0"/>
    <x v="1"/>
    <x v="0"/>
    <s v="Y"/>
    <s v="Y"/>
    <s v="Y"/>
    <s v="Y"/>
    <s v="Y"/>
    <s v="Y"/>
    <s v="Limited  Liability Company(LLC)"/>
    <s v="N"/>
    <x v="1"/>
    <x v="0"/>
    <x v="0"/>
    <s v="Restaurant"/>
    <n v="0"/>
    <n v="0"/>
    <m/>
  </r>
  <r>
    <x v="251"/>
    <d v="2021-05-15T00:00:00"/>
    <s v="Janbert Enterprises LLC"/>
    <s v="3501 Oleander Dr Ste 13"/>
    <x v="0"/>
    <x v="0"/>
    <s v="28403"/>
    <x v="251"/>
    <m/>
    <s v="U"/>
    <s v="N"/>
    <s v="NC-07"/>
    <x v="0"/>
    <x v="0"/>
    <x v="1"/>
    <x v="0"/>
    <s v="N"/>
    <s v="Y"/>
    <s v="Y"/>
    <s v="Y"/>
    <s v="Y"/>
    <s v="Y"/>
    <s v="Limited  Liability Company(LLC)"/>
    <s v="Y"/>
    <x v="0"/>
    <x v="1"/>
    <x v="1"/>
    <s v="Restaurant"/>
    <n v="0"/>
    <n v="0"/>
    <m/>
  </r>
  <r>
    <x v="252"/>
    <d v="2021-05-15T00:00:00"/>
    <s v="RAASVASANT INC"/>
    <s v="1500 Mill St STE 104"/>
    <x v="12"/>
    <x v="0"/>
    <s v="27408"/>
    <x v="252"/>
    <m/>
    <s v="U"/>
    <s v="N"/>
    <s v="NC-06"/>
    <x v="1"/>
    <x v="0"/>
    <x v="0"/>
    <x v="0"/>
    <s v="Y"/>
    <s v="Y"/>
    <s v="Y"/>
    <s v="Y"/>
    <s v="Y"/>
    <s v="Y"/>
    <s v="Corporation"/>
    <s v="N"/>
    <x v="1"/>
    <x v="0"/>
    <x v="0"/>
    <s v="Restaurant"/>
    <n v="0"/>
    <n v="0"/>
    <m/>
  </r>
  <r>
    <x v="253"/>
    <d v="2021-05-15T00:00:00"/>
    <s v="Granny's Kitchen Cherokee Inc."/>
    <s v="1098 Paint Town Road"/>
    <x v="95"/>
    <x v="0"/>
    <s v="28719"/>
    <x v="253"/>
    <m/>
    <s v="R"/>
    <s v="Y"/>
    <s v="NC-11"/>
    <x v="0"/>
    <x v="0"/>
    <x v="1"/>
    <x v="0"/>
    <s v="Y"/>
    <s v="Y"/>
    <s v="Y"/>
    <s v="N"/>
    <s v="Y"/>
    <s v="Y"/>
    <s v="Corporation"/>
    <s v="Y"/>
    <x v="1"/>
    <x v="0"/>
    <x v="1"/>
    <s v="Restaurant"/>
    <n v="0"/>
    <n v="0"/>
    <m/>
  </r>
  <r>
    <x v="254"/>
    <d v="2021-05-15T00:00:00"/>
    <s v="Sushinara Inc."/>
    <s v="2945 S Miami Blvd Ste 128"/>
    <x v="8"/>
    <x v="0"/>
    <s v="27703"/>
    <x v="254"/>
    <m/>
    <s v="U"/>
    <s v="N"/>
    <s v="NC-02"/>
    <x v="0"/>
    <x v="1"/>
    <x v="1"/>
    <x v="1"/>
    <s v="N"/>
    <s v="Y"/>
    <s v="Y"/>
    <s v="Y"/>
    <s v="N"/>
    <s v="Y"/>
    <s v="Corporation"/>
    <s v="N"/>
    <x v="1"/>
    <x v="0"/>
    <x v="0"/>
    <s v="Restaurant"/>
    <n v="0"/>
    <n v="0"/>
    <m/>
  </r>
  <r>
    <x v="255"/>
    <d v="2021-05-15T00:00:00"/>
    <s v="Malama LLC"/>
    <s v="108 Cape Fear Blvd"/>
    <x v="96"/>
    <x v="0"/>
    <s v="28428"/>
    <x v="255"/>
    <m/>
    <s v="U"/>
    <s v="N"/>
    <s v="NC-07"/>
    <x v="0"/>
    <x v="0"/>
    <x v="0"/>
    <x v="0"/>
    <s v="Y"/>
    <s v="Y"/>
    <s v="Y"/>
    <s v="Y"/>
    <s v="Y"/>
    <s v="Y"/>
    <s v="Limited  Liability Company(LLC)"/>
    <s v="N"/>
    <x v="0"/>
    <x v="0"/>
    <x v="1"/>
    <s v="Restaurant"/>
    <n v="0"/>
    <n v="0"/>
    <m/>
  </r>
  <r>
    <x v="256"/>
    <d v="2021-05-15T00:00:00"/>
    <s v="Uncle Maddio's of Charlotte LLC"/>
    <s v="319 S Sharon Amity Rd Ste.200-D"/>
    <x v="11"/>
    <x v="0"/>
    <s v="28211"/>
    <x v="256"/>
    <s v="Uncle Maddio's Pizza"/>
    <s v="U"/>
    <s v="N"/>
    <s v="NC-09"/>
    <x v="1"/>
    <x v="0"/>
    <x v="0"/>
    <x v="0"/>
    <s v="Y"/>
    <s v="Y"/>
    <s v="Y"/>
    <s v="Y"/>
    <s v="Y"/>
    <s v="Y"/>
    <s v="Limited  Liability Company(LLC)"/>
    <s v="N"/>
    <x v="0"/>
    <x v="1"/>
    <x v="0"/>
    <s v="Restaurant"/>
    <n v="0"/>
    <n v="0"/>
    <m/>
  </r>
  <r>
    <x v="257"/>
    <d v="2021-05-15T00:00:00"/>
    <s v="Uptown Yolk Inc"/>
    <s v="224 E 7th St"/>
    <x v="11"/>
    <x v="0"/>
    <s v="28202"/>
    <x v="257"/>
    <m/>
    <s v="U"/>
    <s v="N"/>
    <s v="NC-12"/>
    <x v="0"/>
    <x v="1"/>
    <x v="1"/>
    <x v="0"/>
    <s v="N"/>
    <s v="Y"/>
    <s v="Y"/>
    <s v="Y"/>
    <s v="N"/>
    <s v="Y"/>
    <s v="Corporation"/>
    <s v="N"/>
    <x v="1"/>
    <x v="0"/>
    <x v="1"/>
    <s v="Restaurant"/>
    <n v="0"/>
    <n v="0"/>
    <m/>
  </r>
  <r>
    <x v="258"/>
    <d v="2021-05-15T00:00:00"/>
    <s v="Coyote Kitchen Inc"/>
    <s v="506 W King St"/>
    <x v="48"/>
    <x v="0"/>
    <s v="28607"/>
    <x v="258"/>
    <m/>
    <s v="R"/>
    <s v="Y"/>
    <s v="NC-05"/>
    <x v="1"/>
    <x v="0"/>
    <x v="0"/>
    <x v="0"/>
    <s v="Y"/>
    <s v="Y"/>
    <s v="Y"/>
    <s v="Y"/>
    <s v="Y"/>
    <s v="Y"/>
    <s v="Corporation"/>
    <s v="N"/>
    <x v="0"/>
    <x v="0"/>
    <x v="1"/>
    <s v="Restaurant"/>
    <n v="0"/>
    <n v="0"/>
    <m/>
  </r>
  <r>
    <x v="259"/>
    <d v="2021-05-15T00:00:00"/>
    <s v="Downtown Pizza Co.Inc."/>
    <s v="52 Hiwassee St"/>
    <x v="97"/>
    <x v="0"/>
    <s v="28906"/>
    <x v="259"/>
    <m/>
    <s v="R"/>
    <s v="Y"/>
    <s v="NC-11"/>
    <x v="0"/>
    <x v="0"/>
    <x v="1"/>
    <x v="0"/>
    <s v="Y"/>
    <s v="Y"/>
    <s v="Y"/>
    <s v="Y"/>
    <s v="Y"/>
    <s v="Y"/>
    <s v="Corporation"/>
    <s v="N"/>
    <x v="0"/>
    <x v="1"/>
    <x v="1"/>
    <s v="Restaurant"/>
    <n v="0"/>
    <n v="0"/>
    <m/>
  </r>
  <r>
    <x v="260"/>
    <d v="2021-05-15T00:00:00"/>
    <s v="WEATHERBY-TAYLOR ENTERPRISES LLC"/>
    <s v="105 S 7th St"/>
    <x v="1"/>
    <x v="0"/>
    <s v="28557"/>
    <x v="260"/>
    <m/>
    <s v="R"/>
    <s v="N"/>
    <s v="NC-03"/>
    <x v="0"/>
    <x v="0"/>
    <x v="0"/>
    <x v="0"/>
    <s v="Y"/>
    <s v="Y"/>
    <s v="Y"/>
    <s v="Y"/>
    <s v="Y"/>
    <s v="Y"/>
    <s v="Limited  Liability Company(LLC)"/>
    <s v="N"/>
    <x v="1"/>
    <x v="0"/>
    <x v="0"/>
    <s v="Restaurant"/>
    <n v="0"/>
    <n v="0"/>
    <m/>
  </r>
  <r>
    <x v="261"/>
    <d v="2021-05-15T00:00:00"/>
    <s v="A.G. KOUTSOUPIAS INC."/>
    <s v="202-G Market Street"/>
    <x v="98"/>
    <x v="0"/>
    <s v="28032"/>
    <x v="261"/>
    <m/>
    <s v="U"/>
    <s v="Y"/>
    <s v="NC-05"/>
    <x v="0"/>
    <x v="1"/>
    <x v="1"/>
    <x v="0"/>
    <s v="Y"/>
    <s v="Y"/>
    <s v="Y"/>
    <s v="Y"/>
    <s v="Y"/>
    <s v="Y"/>
    <s v="Corporation"/>
    <s v="Y"/>
    <x v="1"/>
    <x v="0"/>
    <x v="0"/>
    <s v="Restaurant"/>
    <n v="0"/>
    <n v="0"/>
    <m/>
  </r>
  <r>
    <x v="262"/>
    <d v="2021-05-15T00:00:00"/>
    <s v="COUNTRY FISH FRY OF FT BRAGG RD INC"/>
    <s v="3307 FT BRAGG RD"/>
    <x v="40"/>
    <x v="0"/>
    <s v="28304"/>
    <x v="262"/>
    <m/>
    <s v="U"/>
    <s v="N"/>
    <s v="NC-08"/>
    <x v="0"/>
    <x v="1"/>
    <x v="1"/>
    <x v="0"/>
    <s v="N"/>
    <s v="Y"/>
    <s v="Y"/>
    <s v="Y"/>
    <s v="Y"/>
    <s v="Y"/>
    <s v="Corporation"/>
    <s v="N"/>
    <x v="0"/>
    <x v="0"/>
    <x v="1"/>
    <s v="Restaurant"/>
    <n v="0"/>
    <n v="0"/>
    <m/>
  </r>
  <r>
    <x v="263"/>
    <d v="2021-05-15T00:00:00"/>
    <s v="Q2 Group LLC"/>
    <s v="69 Stamford Street"/>
    <x v="9"/>
    <x v="0"/>
    <s v="28803"/>
    <x v="263"/>
    <m/>
    <s v="U"/>
    <s v="N"/>
    <s v="NC-11"/>
    <x v="0"/>
    <x v="1"/>
    <x v="1"/>
    <x v="1"/>
    <s v="N"/>
    <s v="N"/>
    <s v="Y"/>
    <s v="N"/>
    <s v="N"/>
    <s v="N"/>
    <s v="Limited  Liability Company(LLC)"/>
    <s v="N"/>
    <x v="0"/>
    <x v="1"/>
    <x v="1"/>
    <s v="Restaurant"/>
    <n v="0"/>
    <n v="0"/>
    <m/>
  </r>
  <r>
    <x v="264"/>
    <d v="2021-05-15T00:00:00"/>
    <s v="Super China buffet 628"/>
    <s v="143 Plaza Dr"/>
    <x v="15"/>
    <x v="0"/>
    <s v="28043"/>
    <x v="264"/>
    <m/>
    <s v="R"/>
    <s v="Y"/>
    <s v="NC-05"/>
    <x v="1"/>
    <x v="0"/>
    <x v="0"/>
    <x v="0"/>
    <s v="Y"/>
    <s v="Y"/>
    <s v="Y"/>
    <s v="Y"/>
    <s v="Y"/>
    <s v="Y"/>
    <s v="Subchapter S Corporation"/>
    <s v="Y"/>
    <x v="1"/>
    <x v="0"/>
    <x v="0"/>
    <s v="Restaurant"/>
    <n v="0"/>
    <n v="0"/>
    <m/>
  </r>
  <r>
    <x v="265"/>
    <d v="2021-05-15T00:00:00"/>
    <s v="Indulge Catering LLC"/>
    <s v="3108 Glenn Rd"/>
    <x v="8"/>
    <x v="0"/>
    <s v="27704"/>
    <x v="265"/>
    <m/>
    <s v="U"/>
    <s v="N"/>
    <s v="NC-04"/>
    <x v="0"/>
    <x v="0"/>
    <x v="0"/>
    <x v="0"/>
    <s v="Y"/>
    <s v="Y"/>
    <s v="Y"/>
    <s v="Y"/>
    <s v="Y"/>
    <s v="Y"/>
    <s v="Limited  Liability Company(LLC)"/>
    <s v="N"/>
    <x v="1"/>
    <x v="1"/>
    <x v="1"/>
    <s v="Caterer"/>
    <n v="0"/>
    <n v="0"/>
    <m/>
  </r>
  <r>
    <x v="266"/>
    <d v="2021-05-15T00:00:00"/>
    <s v="Belden Restaurants WW HV LLC"/>
    <s v="310 New Parkside Dr"/>
    <x v="3"/>
    <x v="0"/>
    <s v="27516"/>
    <x v="266"/>
    <s v="Which Wich"/>
    <s v="U"/>
    <s v="N"/>
    <s v="NC-04"/>
    <x v="1"/>
    <x v="0"/>
    <x v="1"/>
    <x v="0"/>
    <s v="Y"/>
    <s v="Y"/>
    <s v="Y"/>
    <s v="Y"/>
    <s v="Y"/>
    <s v="Y"/>
    <s v="Limited  Liability Company(LLC)"/>
    <s v="N"/>
    <x v="1"/>
    <x v="0"/>
    <x v="1"/>
    <s v="Restaurant"/>
    <n v="0"/>
    <n v="0"/>
    <m/>
  </r>
  <r>
    <x v="267"/>
    <d v="2021-05-15T00:00:00"/>
    <s v="NCB Enterprise Inc."/>
    <s v="2808 Rogers Rd Suite 100"/>
    <x v="14"/>
    <x v="0"/>
    <s v="27587"/>
    <x v="267"/>
    <s v="Which Wich"/>
    <s v="U"/>
    <s v="N"/>
    <s v="NC-04"/>
    <x v="0"/>
    <x v="1"/>
    <x v="0"/>
    <x v="0"/>
    <s v="N"/>
    <s v="Y"/>
    <s v="Y"/>
    <s v="Y"/>
    <s v="N"/>
    <s v="Y"/>
    <s v="Corporation"/>
    <s v="N"/>
    <x v="0"/>
    <x v="0"/>
    <x v="1"/>
    <s v="Restaurant"/>
    <n v="0"/>
    <n v="0"/>
    <m/>
  </r>
  <r>
    <x v="268"/>
    <d v="2021-05-15T00:00:00"/>
    <s v="DRAGON GREAT WALL CHINESE RESTAURANT INC"/>
    <s v="1520 Dabney Dr"/>
    <x v="27"/>
    <x v="0"/>
    <s v="27536"/>
    <x v="268"/>
    <m/>
    <s v="R"/>
    <s v="Y"/>
    <s v="NC-01"/>
    <x v="0"/>
    <x v="0"/>
    <x v="1"/>
    <x v="0"/>
    <s v="Y"/>
    <s v="Y"/>
    <s v="Y"/>
    <s v="Y"/>
    <s v="Y"/>
    <s v="Y"/>
    <s v="Corporation"/>
    <s v="Y"/>
    <x v="1"/>
    <x v="0"/>
    <x v="0"/>
    <s v="Restaurant"/>
    <n v="0"/>
    <n v="0"/>
    <m/>
  </r>
  <r>
    <x v="269"/>
    <d v="2021-05-15T00:00:00"/>
    <s v="Family Ventures LLC"/>
    <s v="4320 Old Walkertown Rd"/>
    <x v="54"/>
    <x v="0"/>
    <s v="27105"/>
    <x v="269"/>
    <m/>
    <s v="U"/>
    <s v="N"/>
    <s v="NC-06"/>
    <x v="0"/>
    <x v="1"/>
    <x v="1"/>
    <x v="0"/>
    <s v="Y"/>
    <s v="Y"/>
    <s v="Y"/>
    <s v="Y"/>
    <s v="Y"/>
    <s v="Y"/>
    <s v="Limited  Liability Company(LLC)"/>
    <s v="Y"/>
    <x v="0"/>
    <x v="0"/>
    <x v="1"/>
    <s v="Restaurant"/>
    <n v="0"/>
    <n v="0"/>
    <m/>
  </r>
  <r>
    <x v="270"/>
    <d v="2021-05-15T00:00:00"/>
    <s v="Lake Norman Catering LLC"/>
    <s v="400 Gilead Road 1591"/>
    <x v="45"/>
    <x v="0"/>
    <s v="28078"/>
    <x v="270"/>
    <m/>
    <s v="U"/>
    <s v="N"/>
    <s v="NC-08"/>
    <x v="1"/>
    <x v="0"/>
    <x v="1"/>
    <x v="1"/>
    <s v="Y"/>
    <s v="Y"/>
    <s v="Y"/>
    <s v="Y"/>
    <s v="N"/>
    <s v="Y"/>
    <s v="Limited  Liability Company(LLC)"/>
    <s v="N"/>
    <x v="1"/>
    <x v="1"/>
    <x v="0"/>
    <s v="Caterer &amp;&amp; Restaurant"/>
    <n v="0"/>
    <n v="0"/>
    <m/>
  </r>
  <r>
    <x v="271"/>
    <d v="2021-05-15T00:00:00"/>
    <s v="S&amp;J GRACE INC"/>
    <s v="423 TATE ST SUITE B"/>
    <x v="12"/>
    <x v="0"/>
    <s v="27403"/>
    <x v="271"/>
    <m/>
    <s v="U"/>
    <s v="Y"/>
    <s v="NC-06"/>
    <x v="0"/>
    <x v="0"/>
    <x v="1"/>
    <x v="0"/>
    <s v="Y"/>
    <s v="Y"/>
    <s v="Y"/>
    <s v="Y"/>
    <s v="Y"/>
    <s v="Y"/>
    <s v="Corporation"/>
    <s v="N"/>
    <x v="1"/>
    <x v="0"/>
    <x v="1"/>
    <s v="Restaurant"/>
    <n v="0"/>
    <n v="0"/>
    <m/>
  </r>
  <r>
    <x v="272"/>
    <d v="2021-05-15T00:00:00"/>
    <s v="Escazu Chocolates LLC"/>
    <s v="936 N Blount St"/>
    <x v="4"/>
    <x v="0"/>
    <s v="27604"/>
    <x v="272"/>
    <m/>
    <s v="U"/>
    <s v="Y"/>
    <s v="NC-02"/>
    <x v="0"/>
    <x v="1"/>
    <x v="1"/>
    <x v="0"/>
    <s v="N"/>
    <s v="Y"/>
    <s v="Y"/>
    <s v="Y"/>
    <s v="N"/>
    <s v="Y"/>
    <s v="Limited  Liability Company(LLC)"/>
    <s v="Y"/>
    <x v="0"/>
    <x v="0"/>
    <x v="1"/>
    <s v="Other"/>
    <n v="0"/>
    <n v="0"/>
    <m/>
  </r>
  <r>
    <x v="273"/>
    <d v="2021-05-15T00:00:00"/>
    <s v="Sahtein LLC"/>
    <s v="310 S Elm St Ste 1"/>
    <x v="12"/>
    <x v="0"/>
    <s v="27401"/>
    <x v="273"/>
    <m/>
    <s v="U"/>
    <s v="Y"/>
    <s v="NC-06"/>
    <x v="1"/>
    <x v="1"/>
    <x v="1"/>
    <x v="0"/>
    <s v="Y"/>
    <s v="Y"/>
    <s v="Y"/>
    <s v="Y"/>
    <s v="Y"/>
    <s v="Y"/>
    <s v="Limited  Liability Company(LLC)"/>
    <s v="Y"/>
    <x v="1"/>
    <x v="0"/>
    <x v="0"/>
    <s v="Restaurant"/>
    <n v="0"/>
    <n v="0"/>
    <m/>
  </r>
  <r>
    <x v="274"/>
    <d v="2021-05-15T00:00:00"/>
    <s v="DARYLL LLC"/>
    <s v="1103 Silas Creek Pkwy"/>
    <x v="54"/>
    <x v="0"/>
    <n v="27127"/>
    <x v="274"/>
    <s v="Skrimp Shack"/>
    <s v="U"/>
    <s v="N"/>
    <s v="NC-06"/>
    <x v="0"/>
    <x v="0"/>
    <x v="1"/>
    <x v="0"/>
    <s v="Y"/>
    <s v="Y"/>
    <s v="Y"/>
    <s v="Y"/>
    <s v="Y"/>
    <s v="Y"/>
    <s v="Subchapter S Corporation"/>
    <s v="N"/>
    <x v="1"/>
    <x v="0"/>
    <x v="0"/>
    <s v="Restaurant"/>
    <n v="0"/>
    <n v="0"/>
    <m/>
  </r>
  <r>
    <x v="275"/>
    <d v="2021-05-15T00:00:00"/>
    <s v="Charlotte Burruss"/>
    <s v="3271 Calumet Dr"/>
    <x v="4"/>
    <x v="0"/>
    <s v="27610"/>
    <x v="275"/>
    <m/>
    <s v="U"/>
    <s v="Y"/>
    <s v="NC-02"/>
    <x v="1"/>
    <x v="1"/>
    <x v="1"/>
    <x v="1"/>
    <s v="Y"/>
    <s v="Y"/>
    <s v="Y"/>
    <s v="Y"/>
    <s v="Y"/>
    <s v="Y"/>
    <s v="Sole Proprietorship"/>
    <s v="Y"/>
    <x v="0"/>
    <x v="0"/>
    <x v="1"/>
    <s v="Restaurant"/>
    <n v="0"/>
    <n v="0"/>
    <m/>
  </r>
  <r>
    <x v="276"/>
    <d v="2021-05-15T00:00:00"/>
    <s v="GR8 Pizza LLC"/>
    <s v="6756 Gordon Rd Ste 190"/>
    <x v="0"/>
    <x v="0"/>
    <s v="28411"/>
    <x v="276"/>
    <m/>
    <s v="U"/>
    <s v="N"/>
    <s v="NC-07"/>
    <x v="0"/>
    <x v="0"/>
    <x v="1"/>
    <x v="0"/>
    <s v="Y"/>
    <s v="Y"/>
    <s v="Y"/>
    <s v="Y"/>
    <s v="Y"/>
    <s v="Y"/>
    <s v="Limited  Liability Company(LLC)"/>
    <s v="N"/>
    <x v="0"/>
    <x v="0"/>
    <x v="1"/>
    <s v="Other &amp;&amp; Restaurant"/>
    <n v="0"/>
    <n v="0"/>
    <m/>
  </r>
  <r>
    <x v="277"/>
    <d v="2021-05-15T00:00:00"/>
    <s v="Carrburritos in Davidson LLC"/>
    <s v="445 S Main St Ste 210"/>
    <x v="43"/>
    <x v="0"/>
    <s v="28036"/>
    <x v="277"/>
    <m/>
    <s v="U"/>
    <s v="N"/>
    <s v="NC-08"/>
    <x v="0"/>
    <x v="1"/>
    <x v="1"/>
    <x v="1"/>
    <s v="Y"/>
    <s v="Y"/>
    <s v="Y"/>
    <s v="Y"/>
    <s v="Y"/>
    <s v="Y"/>
    <s v="Limited  Liability Company(LLC)"/>
    <s v="N"/>
    <x v="0"/>
    <x v="1"/>
    <x v="1"/>
    <s v="Restaurant"/>
    <n v="0"/>
    <n v="0"/>
    <m/>
  </r>
  <r>
    <x v="278"/>
    <d v="2021-05-15T00:00:00"/>
    <s v="The Colorful Palate Inc"/>
    <s v="3871 Sweeten Creek Rd"/>
    <x v="55"/>
    <x v="0"/>
    <s v="28704"/>
    <x v="278"/>
    <m/>
    <s v="U"/>
    <s v="N"/>
    <s v="NC-11"/>
    <x v="0"/>
    <x v="0"/>
    <x v="0"/>
    <x v="0"/>
    <s v="N"/>
    <s v="Y"/>
    <s v="Y"/>
    <s v="Y"/>
    <s v="Y"/>
    <s v="Y"/>
    <s v="Corporation"/>
    <s v="Y"/>
    <x v="0"/>
    <x v="0"/>
    <x v="1"/>
    <s v="Caterer"/>
    <n v="0"/>
    <n v="0"/>
    <m/>
  </r>
  <r>
    <x v="279"/>
    <d v="2021-05-15T00:00:00"/>
    <s v="Blacol inc."/>
    <s v="5401 Blowing Field Cir"/>
    <x v="99"/>
    <x v="0"/>
    <s v="27545"/>
    <x v="279"/>
    <s v="Tropical Smoothie Cafe"/>
    <s v="U"/>
    <s v="N"/>
    <s v="NC-02"/>
    <x v="0"/>
    <x v="0"/>
    <x v="1"/>
    <x v="0"/>
    <s v="Y"/>
    <s v="Y"/>
    <s v="Y"/>
    <s v="Y"/>
    <s v="Y"/>
    <s v="Y"/>
    <s v="Corporation"/>
    <s v="N"/>
    <x v="1"/>
    <x v="0"/>
    <x v="0"/>
    <s v="Restaurant"/>
    <n v="0"/>
    <n v="0"/>
    <m/>
  </r>
  <r>
    <x v="280"/>
    <d v="2021-05-15T00:00:00"/>
    <s v="Kaliviotis Inc."/>
    <s v="2409 S Main St Knob View Ct."/>
    <x v="62"/>
    <x v="0"/>
    <s v="27263"/>
    <x v="280"/>
    <m/>
    <s v="U"/>
    <s v="Y"/>
    <s v="NC-06"/>
    <x v="0"/>
    <x v="1"/>
    <x v="1"/>
    <x v="0"/>
    <s v="N"/>
    <s v="Y"/>
    <s v="Y"/>
    <s v="Y"/>
    <s v="N"/>
    <s v="Y"/>
    <s v="Corporation"/>
    <s v="N"/>
    <x v="1"/>
    <x v="0"/>
    <x v="0"/>
    <s v="Restaurant"/>
    <n v="0"/>
    <n v="0"/>
    <m/>
  </r>
  <r>
    <x v="281"/>
    <d v="2021-05-15T00:00:00"/>
    <s v="True Flavors Diner Lakewood"/>
    <s v="2022 Chapel Hill Rd"/>
    <x v="8"/>
    <x v="0"/>
    <s v="27707"/>
    <x v="281"/>
    <m/>
    <s v="U"/>
    <s v="Y"/>
    <s v="NC-04"/>
    <x v="1"/>
    <x v="0"/>
    <x v="0"/>
    <x v="0"/>
    <s v="Y"/>
    <s v="Y"/>
    <s v="Y"/>
    <s v="Y"/>
    <s v="Y"/>
    <s v="Y"/>
    <s v="Limited  Liability Company(LLC)"/>
    <s v="Y"/>
    <x v="1"/>
    <x v="0"/>
    <x v="1"/>
    <s v="Restaurant"/>
    <n v="0"/>
    <n v="0"/>
    <m/>
  </r>
  <r>
    <x v="282"/>
    <d v="2021-05-15T00:00:00"/>
    <s v="New Dragon Court Inc"/>
    <s v="4520 N Tryon St Ste 40"/>
    <x v="11"/>
    <x v="0"/>
    <s v="28213"/>
    <x v="282"/>
    <m/>
    <s v="U"/>
    <s v="Y"/>
    <s v="NC-08"/>
    <x v="0"/>
    <x v="1"/>
    <x v="1"/>
    <x v="0"/>
    <s v="Y"/>
    <s v="Y"/>
    <s v="Y"/>
    <s v="Y"/>
    <s v="Y"/>
    <s v="Y"/>
    <s v="Sole Proprietorship"/>
    <s v="Y"/>
    <x v="1"/>
    <x v="0"/>
    <x v="0"/>
    <s v="Restaurant"/>
    <n v="0"/>
    <n v="0"/>
    <m/>
  </r>
  <r>
    <x v="283"/>
    <d v="2021-05-15T00:00:00"/>
    <s v="Thai Spice of Albemarle INC"/>
    <s v="1621 E Main St"/>
    <x v="100"/>
    <x v="0"/>
    <s v="28001"/>
    <x v="283"/>
    <m/>
    <s v="R"/>
    <s v="N"/>
    <s v="NC-08"/>
    <x v="0"/>
    <x v="0"/>
    <x v="1"/>
    <x v="0"/>
    <s v="Y"/>
    <s v="Y"/>
    <s v="Y"/>
    <s v="N"/>
    <s v="Y"/>
    <s v="Y"/>
    <s v="Subchapter S Corporation"/>
    <s v="Y"/>
    <x v="0"/>
    <x v="0"/>
    <x v="1"/>
    <s v="Restaurant"/>
    <n v="0"/>
    <n v="0"/>
    <m/>
  </r>
  <r>
    <x v="284"/>
    <d v="2021-05-15T00:00:00"/>
    <s v="Bhagatsubs Inc"/>
    <s v="718 W Trade St"/>
    <x v="11"/>
    <x v="0"/>
    <s v="28202"/>
    <x v="284"/>
    <m/>
    <s v="U"/>
    <s v="N"/>
    <s v="NC-12"/>
    <x v="0"/>
    <x v="1"/>
    <x v="1"/>
    <x v="1"/>
    <s v="N"/>
    <s v="N"/>
    <s v="Y"/>
    <s v="Y"/>
    <s v="N"/>
    <s v="Y"/>
    <s v="Subchapter S Corporation"/>
    <s v="N"/>
    <x v="0"/>
    <x v="0"/>
    <x v="1"/>
    <s v="Restaurant"/>
    <n v="0"/>
    <n v="0"/>
    <m/>
  </r>
  <r>
    <x v="285"/>
    <d v="2021-05-15T00:00:00"/>
    <s v="WANG'S KITCHEN OF RALEIGH INC"/>
    <s v="6300 Creedmoor Rd Ste 114"/>
    <x v="4"/>
    <x v="0"/>
    <s v="27612"/>
    <x v="285"/>
    <m/>
    <s v="U"/>
    <s v="N"/>
    <s v="NC-02"/>
    <x v="0"/>
    <x v="1"/>
    <x v="1"/>
    <x v="0"/>
    <s v="N"/>
    <s v="Y"/>
    <s v="Y"/>
    <s v="Y"/>
    <s v="Y"/>
    <s v="Y"/>
    <s v="Corporation"/>
    <s v="N"/>
    <x v="1"/>
    <x v="0"/>
    <x v="0"/>
    <s v="Restaurant"/>
    <n v="0"/>
    <n v="0"/>
    <m/>
  </r>
  <r>
    <x v="286"/>
    <d v="2021-05-15T00:00:00"/>
    <s v="113 FUJI STEAKHOUSE INC"/>
    <s v="2360 Forest Hills Rd W"/>
    <x v="101"/>
    <x v="0"/>
    <s v="27893"/>
    <x v="286"/>
    <m/>
    <s v="R"/>
    <s v="Y"/>
    <s v="NC-01"/>
    <x v="0"/>
    <x v="1"/>
    <x v="1"/>
    <x v="0"/>
    <s v="Y"/>
    <s v="Y"/>
    <s v="Y"/>
    <s v="Y"/>
    <s v="Y"/>
    <s v="Y"/>
    <s v="Corporation"/>
    <s v="Y"/>
    <x v="1"/>
    <x v="0"/>
    <x v="1"/>
    <s v="Restaurant"/>
    <n v="0"/>
    <n v="0"/>
    <m/>
  </r>
  <r>
    <x v="287"/>
    <d v="2021-05-15T00:00:00"/>
    <s v="WFHIDEOUT LLC"/>
    <s v="1839 S Main St Ste 600"/>
    <x v="14"/>
    <x v="0"/>
    <s v="27587"/>
    <x v="287"/>
    <m/>
    <s v="U"/>
    <s v="N"/>
    <s v="NC-04"/>
    <x v="1"/>
    <x v="0"/>
    <x v="1"/>
    <x v="0"/>
    <s v="Y"/>
    <s v="Y"/>
    <s v="Y"/>
    <s v="Y"/>
    <s v="Y"/>
    <s v="Y"/>
    <s v="Limited  Liability Company(LLC)"/>
    <s v="N"/>
    <x v="1"/>
    <x v="0"/>
    <x v="0"/>
    <s v="Bar, Saloon, Lounge, Tavern &amp;&amp; Restaurant"/>
    <n v="0"/>
    <n v="0"/>
    <m/>
  </r>
  <r>
    <x v="288"/>
    <d v="2021-05-15T00:00:00"/>
    <s v="24 Blackbirds Cafe and Market LLC"/>
    <s v="209 SW Market St"/>
    <x v="102"/>
    <x v="0"/>
    <s v="27320"/>
    <x v="288"/>
    <m/>
    <s v="R"/>
    <s v="Y"/>
    <s v="NC-06"/>
    <x v="1"/>
    <x v="0"/>
    <x v="1"/>
    <x v="0"/>
    <s v="Y"/>
    <s v="Y"/>
    <s v="Y"/>
    <s v="Y"/>
    <s v="Y"/>
    <s v="Y"/>
    <s v="Limited Liability Partnership"/>
    <s v="N"/>
    <x v="0"/>
    <x v="0"/>
    <x v="1"/>
    <s v="Caterer &amp;&amp; Restaurant"/>
    <n v="0"/>
    <n v="0"/>
    <m/>
  </r>
  <r>
    <x v="289"/>
    <d v="2021-05-15T00:00:00"/>
    <s v="Smart Kitchen Inc"/>
    <s v="36 Flowers Crossroads Way"/>
    <x v="103"/>
    <x v="0"/>
    <s v="27527"/>
    <x v="289"/>
    <m/>
    <s v="R"/>
    <s v="N"/>
    <s v="NC-07"/>
    <x v="1"/>
    <x v="0"/>
    <x v="0"/>
    <x v="0"/>
    <s v="Y"/>
    <s v="Y"/>
    <s v="Y"/>
    <s v="Y"/>
    <s v="Y"/>
    <s v="Y"/>
    <s v="Corporation"/>
    <s v="N"/>
    <x v="1"/>
    <x v="0"/>
    <x v="0"/>
    <s v="Restaurant"/>
    <n v="0"/>
    <n v="0"/>
    <m/>
  </r>
  <r>
    <x v="290"/>
    <d v="2021-05-15T00:00:00"/>
    <s v="PA-Green Joes Coffee LLC"/>
    <s v="2915 Battleground Ave Ste Suite A"/>
    <x v="12"/>
    <x v="0"/>
    <s v="27408"/>
    <x v="290"/>
    <m/>
    <s v="U"/>
    <s v="N"/>
    <s v="NC-06"/>
    <x v="0"/>
    <x v="0"/>
    <x v="0"/>
    <x v="0"/>
    <s v="Y"/>
    <s v="Y"/>
    <s v="Y"/>
    <s v="Y"/>
    <s v="Y"/>
    <s v="Y"/>
    <s v="Limited  Liability Company(LLC)"/>
    <s v="N"/>
    <x v="0"/>
    <x v="0"/>
    <x v="1"/>
    <s v="Bakery ** &amp;&amp; Snack and Nonalcoholic Beverage Bar &amp;&amp; Restaurant"/>
    <n v="0"/>
    <n v="0"/>
    <m/>
  </r>
  <r>
    <x v="291"/>
    <d v="2021-05-15T00:00:00"/>
    <s v="Drydock Corporation Inc"/>
    <s v="2120 Walker Ave"/>
    <x v="12"/>
    <x v="0"/>
    <s v="27403"/>
    <x v="291"/>
    <m/>
    <s v="U"/>
    <s v="Y"/>
    <s v="NC-06"/>
    <x v="0"/>
    <x v="1"/>
    <x v="0"/>
    <x v="0"/>
    <s v="Y"/>
    <s v="Y"/>
    <s v="Y"/>
    <s v="Y"/>
    <s v="Y"/>
    <s v="Y"/>
    <s v="Corporation"/>
    <s v="N"/>
    <x v="0"/>
    <x v="1"/>
    <x v="0"/>
    <s v="Bar, Saloon, Lounge, Tavern"/>
    <n v="0"/>
    <n v="0"/>
    <m/>
  </r>
  <r>
    <x v="292"/>
    <d v="2021-05-15T00:00:00"/>
    <s v="Hatchet Brewing Company LLC"/>
    <s v="490 SW Broad St"/>
    <x v="57"/>
    <x v="0"/>
    <s v="28387"/>
    <x v="292"/>
    <m/>
    <s v="R"/>
    <s v="N"/>
    <s v="NC-09"/>
    <x v="1"/>
    <x v="0"/>
    <x v="0"/>
    <x v="0"/>
    <s v="Y"/>
    <s v="Y"/>
    <s v="Y"/>
    <s v="Y"/>
    <s v="Y"/>
    <s v="Y"/>
    <s v="Limited  Liability Company(LLC)"/>
    <s v="N"/>
    <x v="0"/>
    <x v="1"/>
    <x v="0"/>
    <s v="Brewery and/or microbrewery ** &amp;&amp; Brewpub, Tasting Room, Taproom **"/>
    <n v="0"/>
    <n v="0"/>
    <m/>
  </r>
  <r>
    <x v="293"/>
    <d v="2021-05-15T00:00:00"/>
    <s v="Granite Falls Holdings LLC"/>
    <s v="1754 Catawba Valley Blvd SE"/>
    <x v="21"/>
    <x v="0"/>
    <s v="28602"/>
    <x v="293"/>
    <s v="sweetFrog"/>
    <s v="R"/>
    <s v="N"/>
    <s v="NC-05"/>
    <x v="0"/>
    <x v="1"/>
    <x v="1"/>
    <x v="0"/>
    <s v="N"/>
    <s v="Y"/>
    <s v="Y"/>
    <s v="Y"/>
    <s v="Y"/>
    <s v="Y"/>
    <s v="Partnership"/>
    <s v="N"/>
    <x v="0"/>
    <x v="1"/>
    <x v="0"/>
    <s v="Snack and Nonalcoholic Beverage Bar"/>
    <n v="0"/>
    <n v="0"/>
    <m/>
  </r>
  <r>
    <x v="294"/>
    <d v="2021-05-15T00:00:00"/>
    <s v="Black Mountain Bistro and Catering Inc."/>
    <s v="203 E State St"/>
    <x v="104"/>
    <x v="0"/>
    <s v="28711"/>
    <x v="294"/>
    <m/>
    <s v="U"/>
    <s v="N"/>
    <s v="NC-11"/>
    <x v="0"/>
    <x v="0"/>
    <x v="1"/>
    <x v="0"/>
    <s v="Y"/>
    <s v="Y"/>
    <s v="Y"/>
    <s v="Y"/>
    <s v="Y"/>
    <s v="Y"/>
    <s v="Corporation"/>
    <s v="N"/>
    <x v="0"/>
    <x v="0"/>
    <x v="1"/>
    <s v="Caterer &amp;&amp; Restaurant"/>
    <n v="0"/>
    <n v="0"/>
    <m/>
  </r>
  <r>
    <x v="295"/>
    <d v="2021-05-15T00:00:00"/>
    <s v="Mom's Kitchen Inc."/>
    <s v="8403 Nc Highway 87"/>
    <x v="102"/>
    <x v="0"/>
    <s v="27320"/>
    <x v="295"/>
    <m/>
    <s v="R"/>
    <s v="N"/>
    <s v="NC-06"/>
    <x v="0"/>
    <x v="0"/>
    <x v="0"/>
    <x v="0"/>
    <s v="Y"/>
    <s v="Y"/>
    <s v="Y"/>
    <s v="Y"/>
    <s v="Y"/>
    <s v="Y"/>
    <s v="Subchapter S Corporation"/>
    <s v="N"/>
    <x v="1"/>
    <x v="0"/>
    <x v="1"/>
    <s v="Restaurant"/>
    <n v="0"/>
    <n v="0"/>
    <m/>
  </r>
  <r>
    <x v="296"/>
    <d v="2021-05-15T00:00:00"/>
    <s v="Unique Southern Estates  L.L.C."/>
    <s v="1122 E Morehead St"/>
    <x v="11"/>
    <x v="0"/>
    <s v="28204"/>
    <x v="296"/>
    <m/>
    <s v="U"/>
    <s v="N"/>
    <s v="NC-12"/>
    <x v="0"/>
    <x v="1"/>
    <x v="1"/>
    <x v="1"/>
    <s v="N"/>
    <s v="N"/>
    <s v="Y"/>
    <s v="Y"/>
    <s v="N"/>
    <s v="Y"/>
    <s v="Limited  Liability Company(LLC)"/>
    <s v="N"/>
    <x v="1"/>
    <x v="0"/>
    <x v="0"/>
    <s v="Inn **"/>
    <n v="0"/>
    <n v="0"/>
    <m/>
  </r>
  <r>
    <x v="297"/>
    <d v="2021-05-15T00:00:00"/>
    <s v="YONGDELI OF CHARLOTTE INC"/>
    <s v="718 W Trade St Ste M"/>
    <x v="11"/>
    <x v="0"/>
    <s v="28202"/>
    <x v="297"/>
    <m/>
    <s v="U"/>
    <s v="N"/>
    <s v="NC-12"/>
    <x v="1"/>
    <x v="0"/>
    <x v="0"/>
    <x v="0"/>
    <s v="Y"/>
    <s v="Y"/>
    <s v="Y"/>
    <s v="Y"/>
    <s v="Y"/>
    <s v="Y"/>
    <s v="Corporation"/>
    <s v="N"/>
    <x v="1"/>
    <x v="0"/>
    <x v="0"/>
    <s v="Restaurant"/>
    <n v="0"/>
    <n v="0"/>
    <m/>
  </r>
  <r>
    <x v="298"/>
    <d v="2021-05-15T00:00:00"/>
    <s v="Baja Burrito Co. Inc."/>
    <s v="2109 Avent Ferry Rd 108"/>
    <x v="4"/>
    <x v="0"/>
    <s v="27606"/>
    <x v="298"/>
    <m/>
    <s v="U"/>
    <s v="Y"/>
    <s v="NC-02"/>
    <x v="0"/>
    <x v="1"/>
    <x v="1"/>
    <x v="0"/>
    <s v="Y"/>
    <s v="Y"/>
    <s v="Y"/>
    <s v="Y"/>
    <s v="Y"/>
    <s v="Y"/>
    <s v="Corporation"/>
    <s v="Y"/>
    <x v="0"/>
    <x v="0"/>
    <x v="1"/>
    <s v="Restaurant"/>
    <n v="0"/>
    <n v="0"/>
    <m/>
  </r>
  <r>
    <x v="299"/>
    <d v="2021-05-15T00:00:00"/>
    <s v="Steelhammer LLC"/>
    <s v="119 Cherry St"/>
    <x v="104"/>
    <x v="0"/>
    <s v="28711"/>
    <x v="299"/>
    <m/>
    <s v="U"/>
    <s v="N"/>
    <s v="NC-11"/>
    <x v="0"/>
    <x v="0"/>
    <x v="0"/>
    <x v="0"/>
    <s v="Y"/>
    <s v="Y"/>
    <s v="Y"/>
    <s v="Y"/>
    <s v="Y"/>
    <s v="Y"/>
    <s v="Limited  Liability Company(LLC)"/>
    <s v="N"/>
    <x v="1"/>
    <x v="1"/>
    <x v="1"/>
    <s v="Restaurant"/>
    <n v="0"/>
    <n v="0"/>
    <m/>
  </r>
  <r>
    <x v="300"/>
    <d v="2021-05-15T00:00:00"/>
    <s v="Sister Wives LLC"/>
    <s v="452 1/2 W Franklin St"/>
    <x v="3"/>
    <x v="0"/>
    <s v="27516"/>
    <x v="300"/>
    <m/>
    <s v="U"/>
    <s v="Y"/>
    <s v="NC-04"/>
    <x v="1"/>
    <x v="0"/>
    <x v="0"/>
    <x v="0"/>
    <s v="Y"/>
    <s v="Y"/>
    <s v="Y"/>
    <s v="Y"/>
    <s v="Y"/>
    <s v="Y"/>
    <s v="Limited  Liability Company(LLC)"/>
    <s v="N"/>
    <x v="0"/>
    <x v="0"/>
    <x v="1"/>
    <s v="Bar, Saloon, Lounge, Tavern"/>
    <n v="0"/>
    <n v="0"/>
    <m/>
  </r>
  <r>
    <x v="301"/>
    <d v="2021-05-15T00:00:00"/>
    <s v="EML Properties"/>
    <s v="50160 Governors Dr"/>
    <x v="3"/>
    <x v="0"/>
    <s v="27517"/>
    <x v="301"/>
    <m/>
    <s v="U"/>
    <s v="N"/>
    <s v="NC-04"/>
    <x v="1"/>
    <x v="0"/>
    <x v="1"/>
    <x v="0"/>
    <s v="Y"/>
    <s v="Y"/>
    <s v="Y"/>
    <s v="Y"/>
    <s v="Y"/>
    <s v="Y"/>
    <s v="Corporation"/>
    <s v="N"/>
    <x v="0"/>
    <x v="0"/>
    <x v="1"/>
    <s v="Restaurant"/>
    <n v="0"/>
    <n v="0"/>
    <m/>
  </r>
  <r>
    <x v="302"/>
    <d v="2021-05-15T00:00:00"/>
    <s v="Thai Pearl LLC"/>
    <s v="747 Haywood Rd"/>
    <x v="9"/>
    <x v="0"/>
    <s v="28806"/>
    <x v="302"/>
    <m/>
    <s v="U"/>
    <s v="N"/>
    <s v="NC-11"/>
    <x v="0"/>
    <x v="0"/>
    <x v="0"/>
    <x v="0"/>
    <s v="Y"/>
    <s v="Y"/>
    <s v="Y"/>
    <s v="Y"/>
    <s v="Y"/>
    <s v="Y"/>
    <s v="Limited  Liability Company(LLC)"/>
    <s v="N"/>
    <x v="1"/>
    <x v="0"/>
    <x v="1"/>
    <s v="Restaurant"/>
    <n v="0"/>
    <n v="0"/>
    <m/>
  </r>
  <r>
    <x v="303"/>
    <d v="2021-05-15T00:00:00"/>
    <s v="Kays &amp; Long Inc."/>
    <s v="115 E February 1 Pl"/>
    <x v="12"/>
    <x v="0"/>
    <s v="27401"/>
    <x v="303"/>
    <m/>
    <s v="U"/>
    <s v="Y"/>
    <s v="NC-06"/>
    <x v="1"/>
    <x v="0"/>
    <x v="1"/>
    <x v="0"/>
    <s v="Y"/>
    <s v="Y"/>
    <s v="Y"/>
    <s v="Y"/>
    <s v="Y"/>
    <s v="Y"/>
    <s v="Subchapter S Corporation"/>
    <s v="Y"/>
    <x v="0"/>
    <x v="0"/>
    <x v="1"/>
    <s v="Caterer &amp;&amp; Restaurant"/>
    <n v="0"/>
    <n v="0"/>
    <m/>
  </r>
  <r>
    <x v="304"/>
    <d v="2021-05-15T00:00:00"/>
    <s v="KNOTTY PINES"/>
    <s v="226 Mulberry St NW"/>
    <x v="87"/>
    <x v="0"/>
    <s v="28645"/>
    <x v="304"/>
    <m/>
    <s v="R"/>
    <s v="Y"/>
    <s v="NC-05"/>
    <x v="0"/>
    <x v="1"/>
    <x v="1"/>
    <x v="0"/>
    <s v="N"/>
    <s v="N"/>
    <s v="Y"/>
    <s v="Y"/>
    <s v="N"/>
    <s v="Y"/>
    <s v="Corporation"/>
    <s v="N"/>
    <x v="1"/>
    <x v="0"/>
    <x v="0"/>
    <s v="Other &amp;&amp; Bar, Saloon, Lounge, Tavern &amp;&amp; Restaurant"/>
    <n v="0"/>
    <n v="0"/>
    <m/>
  </r>
  <r>
    <x v="305"/>
    <d v="2021-05-15T00:00:00"/>
    <s v="My Shot LLC"/>
    <s v="699 Inwood Rd"/>
    <x v="51"/>
    <x v="0"/>
    <s v="27205"/>
    <x v="305"/>
    <m/>
    <s v="R"/>
    <s v="N"/>
    <s v="NC-13"/>
    <x v="0"/>
    <x v="1"/>
    <x v="1"/>
    <x v="0"/>
    <s v="N"/>
    <s v="N"/>
    <s v="N"/>
    <s v="Y"/>
    <s v="N"/>
    <s v="Y"/>
    <s v="Corporation"/>
    <s v="Y"/>
    <x v="0"/>
    <x v="0"/>
    <x v="1"/>
    <s v="Restaurant"/>
    <n v="0"/>
    <n v="0"/>
    <m/>
  </r>
  <r>
    <x v="306"/>
    <d v="2021-05-15T00:00:00"/>
    <s v="Craven Street Company Inc"/>
    <s v="500 Front St"/>
    <x v="105"/>
    <x v="0"/>
    <s v="28516"/>
    <x v="306"/>
    <m/>
    <s v="R"/>
    <s v="N"/>
    <s v="NC-03"/>
    <x v="0"/>
    <x v="1"/>
    <x v="1"/>
    <x v="0"/>
    <s v="Y"/>
    <s v="Y"/>
    <s v="Y"/>
    <s v="Y"/>
    <s v="Y"/>
    <s v="Y"/>
    <s v="Corporation"/>
    <s v="N"/>
    <x v="0"/>
    <x v="1"/>
    <x v="0"/>
    <s v="Restaurant"/>
    <n v="0"/>
    <n v="0"/>
    <m/>
  </r>
  <r>
    <x v="307"/>
    <d v="2021-05-15T00:00:00"/>
    <s v="PHXYSM INC"/>
    <s v="1043 Yadkinville RD"/>
    <x v="106"/>
    <x v="0"/>
    <s v="27028"/>
    <x v="307"/>
    <m/>
    <s v="R"/>
    <s v="N"/>
    <s v="NC-10"/>
    <x v="0"/>
    <x v="0"/>
    <x v="1"/>
    <x v="0"/>
    <s v="Y"/>
    <s v="Y"/>
    <s v="Y"/>
    <s v="Y"/>
    <s v="Y"/>
    <s v="Y"/>
    <s v="Subchapter S Corporation"/>
    <s v="N"/>
    <x v="1"/>
    <x v="0"/>
    <x v="1"/>
    <s v="Restaurant"/>
    <n v="0"/>
    <n v="0"/>
    <m/>
  </r>
  <r>
    <x v="308"/>
    <d v="2021-05-15T00:00:00"/>
    <s v="KABUTO 51 OF CHARLOTTE INC"/>
    <s v="7724 Pineville Matthews Rd"/>
    <x v="11"/>
    <x v="0"/>
    <s v="28226"/>
    <x v="308"/>
    <m/>
    <s v="U"/>
    <s v="N"/>
    <s v="NC-09"/>
    <x v="1"/>
    <x v="0"/>
    <x v="0"/>
    <x v="0"/>
    <s v="Y"/>
    <s v="Y"/>
    <s v="Y"/>
    <s v="Y"/>
    <s v="Y"/>
    <s v="Y"/>
    <s v="Corporation"/>
    <s v="N"/>
    <x v="1"/>
    <x v="0"/>
    <x v="1"/>
    <s v="Restaurant"/>
    <n v="0"/>
    <n v="0"/>
    <m/>
  </r>
  <r>
    <x v="309"/>
    <d v="2021-05-15T00:00:00"/>
    <s v="GREENSBORO INC"/>
    <s v="607 S Elm St"/>
    <x v="12"/>
    <x v="0"/>
    <s v="27406"/>
    <x v="309"/>
    <s v="Bonchon"/>
    <s v="U"/>
    <s v="Y"/>
    <s v="NC-06"/>
    <x v="0"/>
    <x v="1"/>
    <x v="1"/>
    <x v="0"/>
    <s v="Y"/>
    <s v="Y"/>
    <s v="Y"/>
    <s v="Y"/>
    <s v="Y"/>
    <s v="Y"/>
    <s v="Corporation"/>
    <s v="N"/>
    <x v="1"/>
    <x v="0"/>
    <x v="0"/>
    <s v="Restaurant"/>
    <n v="0"/>
    <n v="0"/>
    <m/>
  </r>
  <r>
    <x v="310"/>
    <d v="2021-05-15T00:00:00"/>
    <s v="Curry in a Hurry LLC"/>
    <s v="411 W Morgan St"/>
    <x v="4"/>
    <x v="0"/>
    <s v="27603"/>
    <x v="310"/>
    <m/>
    <s v="U"/>
    <s v="Y"/>
    <s v="NC-02"/>
    <x v="0"/>
    <x v="0"/>
    <x v="0"/>
    <x v="0"/>
    <s v="Y"/>
    <s v="Y"/>
    <s v="Y"/>
    <s v="Y"/>
    <s v="Y"/>
    <s v="Y"/>
    <s v="Limited  Liability Company(LLC)"/>
    <s v="N"/>
    <x v="0"/>
    <x v="0"/>
    <x v="1"/>
    <s v="Food Stand, Food Truck, Food Cart &amp;&amp; Restaurant"/>
    <n v="0"/>
    <n v="0"/>
    <m/>
  </r>
  <r>
    <x v="311"/>
    <d v="2021-05-15T00:00:00"/>
    <s v="Ishana Corporation"/>
    <s v="6715 Hillsborough St Ste 102"/>
    <x v="4"/>
    <x v="0"/>
    <s v="27606"/>
    <x v="311"/>
    <m/>
    <s v="U"/>
    <s v="Y"/>
    <s v="NC-02"/>
    <x v="1"/>
    <x v="0"/>
    <x v="1"/>
    <x v="0"/>
    <s v="Y"/>
    <s v="Y"/>
    <s v="Y"/>
    <s v="Y"/>
    <s v="Y"/>
    <s v="Y"/>
    <s v="Subchapter S Corporation"/>
    <s v="Y"/>
    <x v="0"/>
    <x v="0"/>
    <x v="1"/>
    <s v="Restaurant"/>
    <n v="0"/>
    <n v="0"/>
    <m/>
  </r>
  <r>
    <x v="312"/>
    <d v="2021-05-15T00:00:00"/>
    <s v="Food Experience Inc"/>
    <s v="1501 Patton Ave Ste 2"/>
    <x v="9"/>
    <x v="0"/>
    <s v="28806"/>
    <x v="312"/>
    <m/>
    <s v="U"/>
    <s v="N"/>
    <s v="NC-11"/>
    <x v="0"/>
    <x v="0"/>
    <x v="0"/>
    <x v="0"/>
    <s v="Y"/>
    <s v="Y"/>
    <s v="Y"/>
    <s v="Y"/>
    <s v="Y"/>
    <s v="Y"/>
    <s v="Corporation"/>
    <s v="N"/>
    <x v="1"/>
    <x v="0"/>
    <x v="0"/>
    <s v="Caterer"/>
    <n v="0"/>
    <n v="0"/>
    <m/>
  </r>
  <r>
    <x v="313"/>
    <d v="2021-05-15T00:00:00"/>
    <s v="Khan Subway Inc"/>
    <s v="2785 W 5th St"/>
    <x v="107"/>
    <x v="0"/>
    <s v="28358"/>
    <x v="313"/>
    <s v="Subway"/>
    <s v="R"/>
    <s v="Y"/>
    <s v="NC-09"/>
    <x v="0"/>
    <x v="1"/>
    <x v="1"/>
    <x v="0"/>
    <s v="Y"/>
    <s v="Y"/>
    <s v="Y"/>
    <s v="Y"/>
    <s v="Y"/>
    <s v="Y"/>
    <s v="Subchapter S Corporation"/>
    <s v="Y"/>
    <x v="1"/>
    <x v="0"/>
    <x v="0"/>
    <s v="Restaurant"/>
    <n v="0"/>
    <n v="0"/>
    <m/>
  </r>
  <r>
    <x v="314"/>
    <d v="2021-05-15T00:00:00"/>
    <s v="Fiji Yan Inc."/>
    <s v="1250 Western Blvd"/>
    <x v="59"/>
    <x v="0"/>
    <s v="28540"/>
    <x v="314"/>
    <m/>
    <s v="U"/>
    <s v="N"/>
    <s v="NC-03"/>
    <x v="0"/>
    <x v="1"/>
    <x v="1"/>
    <x v="0"/>
    <s v="Y"/>
    <s v="Y"/>
    <s v="Y"/>
    <s v="Y"/>
    <s v="Y"/>
    <s v="Y"/>
    <s v="Corporation"/>
    <s v="N"/>
    <x v="0"/>
    <x v="0"/>
    <x v="1"/>
    <s v="Restaurant"/>
    <n v="0"/>
    <n v="0"/>
    <m/>
  </r>
  <r>
    <x v="315"/>
    <d v="2021-05-15T00:00:00"/>
    <s v="Barry's Cafe Inc"/>
    <s v="2851 Jones Franklin Rd"/>
    <x v="4"/>
    <x v="0"/>
    <s v="27606"/>
    <x v="315"/>
    <m/>
    <s v="U"/>
    <s v="N"/>
    <s v="NC-02"/>
    <x v="0"/>
    <x v="0"/>
    <x v="1"/>
    <x v="0"/>
    <s v="Y"/>
    <s v="Y"/>
    <s v="Y"/>
    <s v="Y"/>
    <s v="Y"/>
    <s v="Y"/>
    <s v="Corporation"/>
    <s v="Y"/>
    <x v="0"/>
    <x v="0"/>
    <x v="1"/>
    <s v="Restaurant"/>
    <n v="0"/>
    <n v="0"/>
    <m/>
  </r>
  <r>
    <x v="316"/>
    <d v="2021-05-15T00:00:00"/>
    <s v="FOODIE CULTURE LLC"/>
    <s v="8640 University City Blvd Ste A1"/>
    <x v="11"/>
    <x v="0"/>
    <s v="28213"/>
    <x v="316"/>
    <m/>
    <s v="U"/>
    <s v="Y"/>
    <s v="NC-08"/>
    <x v="0"/>
    <x v="0"/>
    <x v="1"/>
    <x v="0"/>
    <s v="Y"/>
    <s v="Y"/>
    <s v="Y"/>
    <s v="Y"/>
    <s v="Y"/>
    <s v="Y"/>
    <s v="Limited  Liability Company(LLC)"/>
    <s v="Y"/>
    <x v="1"/>
    <x v="0"/>
    <x v="0"/>
    <s v="Restaurant"/>
    <n v="0"/>
    <n v="0"/>
    <m/>
  </r>
  <r>
    <x v="317"/>
    <d v="2021-05-15T00:00:00"/>
    <s v="Normando Enterprise LLC"/>
    <s v="101 Bonnie Pl Ste O"/>
    <x v="108"/>
    <x v="0"/>
    <s v="27263"/>
    <x v="317"/>
    <m/>
    <s v="U"/>
    <s v="N"/>
    <s v="NC-06"/>
    <x v="0"/>
    <x v="0"/>
    <x v="1"/>
    <x v="0"/>
    <s v="Y"/>
    <s v="Y"/>
    <s v="Y"/>
    <s v="Y"/>
    <s v="Y"/>
    <s v="Y"/>
    <s v="Limited  Liability Company(LLC)"/>
    <s v="N"/>
    <x v="0"/>
    <x v="0"/>
    <x v="1"/>
    <s v="Restaurant"/>
    <n v="0"/>
    <n v="0"/>
    <m/>
  </r>
  <r>
    <x v="318"/>
    <d v="2021-05-15T00:00:00"/>
    <s v="Box Seat Management Co."/>
    <s v="5006 High Point Rd Ste E"/>
    <x v="12"/>
    <x v="0"/>
    <s v="27407"/>
    <x v="318"/>
    <m/>
    <s v="U"/>
    <s v="N"/>
    <s v="NC-06"/>
    <x v="1"/>
    <x v="0"/>
    <x v="0"/>
    <x v="0"/>
    <s v="Y"/>
    <s v="Y"/>
    <s v="Y"/>
    <s v="Y"/>
    <s v="Y"/>
    <s v="Y"/>
    <s v="Corporation"/>
    <s v="N"/>
    <x v="0"/>
    <x v="0"/>
    <x v="1"/>
    <s v="Restaurant"/>
    <n v="0"/>
    <n v="0"/>
    <m/>
  </r>
  <r>
    <x v="319"/>
    <d v="2021-05-15T00:00:00"/>
    <s v="Hillsborough Bar Group LLC"/>
    <s v="115 W Margaret Ln"/>
    <x v="35"/>
    <x v="0"/>
    <s v="27278"/>
    <x v="319"/>
    <m/>
    <s v="U"/>
    <s v="N"/>
    <s v="NC-04"/>
    <x v="1"/>
    <x v="0"/>
    <x v="1"/>
    <x v="0"/>
    <s v="Y"/>
    <s v="Y"/>
    <s v="Y"/>
    <s v="Y"/>
    <s v="Y"/>
    <s v="Y"/>
    <s v="Limited  Liability Company(LLC)"/>
    <s v="N"/>
    <x v="0"/>
    <x v="0"/>
    <x v="1"/>
    <s v="Bar, Saloon, Lounge, Tavern"/>
    <n v="0"/>
    <n v="0"/>
    <m/>
  </r>
  <r>
    <x v="320"/>
    <d v="2021-05-15T00:00:00"/>
    <s v="GUANABARA INC"/>
    <s v="106 S Holden Rd"/>
    <x v="12"/>
    <x v="0"/>
    <s v="27407"/>
    <x v="320"/>
    <m/>
    <s v="U"/>
    <s v="Y"/>
    <s v="NC-06"/>
    <x v="0"/>
    <x v="0"/>
    <x v="0"/>
    <x v="0"/>
    <s v="Y"/>
    <s v="Y"/>
    <s v="Y"/>
    <s v="Y"/>
    <s v="Y"/>
    <s v="Y"/>
    <s v="Corporation"/>
    <s v="N"/>
    <x v="1"/>
    <x v="0"/>
    <x v="0"/>
    <s v="Restaurant"/>
    <n v="0"/>
    <n v="0"/>
    <m/>
  </r>
  <r>
    <x v="321"/>
    <d v="2021-05-15T00:00:00"/>
    <s v="Let's Have Fun Dining LLC"/>
    <s v="204 Muirs Chapel Rd. Ste. 100"/>
    <x v="12"/>
    <x v="0"/>
    <s v="27410"/>
    <x v="321"/>
    <m/>
    <s v="U"/>
    <s v="N"/>
    <s v="NC-06"/>
    <x v="0"/>
    <x v="1"/>
    <x v="1"/>
    <x v="0"/>
    <s v="Y"/>
    <s v="Y"/>
    <s v="Y"/>
    <s v="Y"/>
    <s v="Y"/>
    <s v="Y"/>
    <s v="Limited  Liability Company(LLC)"/>
    <s v="N"/>
    <x v="0"/>
    <x v="0"/>
    <x v="1"/>
    <s v="Restaurant"/>
    <n v="0"/>
    <n v="0"/>
    <m/>
  </r>
  <r>
    <x v="322"/>
    <d v="2021-05-15T00:00:00"/>
    <s v="Two Guys n A Kitchen"/>
    <s v="2701 Freedom Dr Suite B"/>
    <x v="11"/>
    <x v="0"/>
    <s v="28208"/>
    <x v="322"/>
    <m/>
    <s v="U"/>
    <s v="Y"/>
    <s v="NC-12"/>
    <x v="0"/>
    <x v="0"/>
    <x v="1"/>
    <x v="0"/>
    <s v="Y"/>
    <s v="Y"/>
    <s v="Y"/>
    <s v="Y"/>
    <s v="Y"/>
    <s v="Y"/>
    <s v="Limited  Liability Company(LLC)"/>
    <s v="Y"/>
    <x v="1"/>
    <x v="0"/>
    <x v="0"/>
    <s v="Caterer &amp;&amp; Food Stand, Food Truck, Food Cart"/>
    <n v="0"/>
    <n v="0"/>
    <m/>
  </r>
  <r>
    <x v="323"/>
    <d v="2021-05-15T00:00:00"/>
    <s v="KAKK LLC"/>
    <s v="6623 Market St"/>
    <x v="0"/>
    <x v="0"/>
    <s v="28405"/>
    <x v="323"/>
    <m/>
    <s v="U"/>
    <s v="N"/>
    <s v="NC-07"/>
    <x v="1"/>
    <x v="0"/>
    <x v="0"/>
    <x v="0"/>
    <s v="Y"/>
    <s v="Y"/>
    <s v="Y"/>
    <s v="Y"/>
    <s v="Y"/>
    <s v="Y"/>
    <s v="Subchapter S Corporation"/>
    <s v="N"/>
    <x v="0"/>
    <x v="0"/>
    <x v="1"/>
    <s v="Caterer &amp;&amp; Food Stand, Food Truck, Food Cart &amp;&amp; Restaurant"/>
    <n v="0"/>
    <n v="0"/>
    <m/>
  </r>
  <r>
    <x v="324"/>
    <d v="2021-05-15T00:00:00"/>
    <s v="Nakato NC LLC"/>
    <s v="8601 University Exec Park Dr"/>
    <x v="11"/>
    <x v="0"/>
    <s v="28262"/>
    <x v="324"/>
    <m/>
    <s v="U"/>
    <s v="N"/>
    <s v="NC-08"/>
    <x v="0"/>
    <x v="1"/>
    <x v="1"/>
    <x v="0"/>
    <s v="Y"/>
    <s v="Y"/>
    <s v="Y"/>
    <s v="Y"/>
    <s v="Y"/>
    <s v="Y"/>
    <s v="Limited  Liability Company(LLC)"/>
    <s v="N"/>
    <x v="1"/>
    <x v="0"/>
    <x v="0"/>
    <s v="Restaurant"/>
    <n v="0"/>
    <n v="0"/>
    <m/>
  </r>
  <r>
    <x v="325"/>
    <d v="2021-05-15T00:00:00"/>
    <s v="Chubby's Subs and Such Inc"/>
    <s v="104 Thornburg Dr SE Ste K"/>
    <x v="109"/>
    <x v="0"/>
    <s v="28613"/>
    <x v="325"/>
    <m/>
    <s v="R"/>
    <s v="Y"/>
    <s v="NC-05"/>
    <x v="0"/>
    <x v="1"/>
    <x v="1"/>
    <x v="0"/>
    <s v="N"/>
    <s v="Y"/>
    <s v="Y"/>
    <s v="Y"/>
    <s v="N"/>
    <s v="Y"/>
    <s v="Corporation"/>
    <s v="N"/>
    <x v="0"/>
    <x v="0"/>
    <x v="1"/>
    <s v="Restaurant"/>
    <n v="0"/>
    <n v="0"/>
    <m/>
  </r>
  <r>
    <x v="326"/>
    <d v="2021-05-15T00:00:00"/>
    <s v="Varna LLC"/>
    <s v="10255 Chapel Hill Rd Ste 200"/>
    <x v="2"/>
    <x v="0"/>
    <s v="27560"/>
    <x v="326"/>
    <m/>
    <s v="U"/>
    <s v="N"/>
    <s v="NC-02"/>
    <x v="0"/>
    <x v="1"/>
    <x v="1"/>
    <x v="1"/>
    <s v="N"/>
    <s v="N"/>
    <s v="Y"/>
    <s v="Y"/>
    <s v="N"/>
    <s v="Y"/>
    <s v="Corporation"/>
    <s v="N"/>
    <x v="0"/>
    <x v="0"/>
    <x v="1"/>
    <s v="Restaurant"/>
    <n v="0"/>
    <n v="0"/>
    <m/>
  </r>
  <r>
    <x v="327"/>
    <d v="2021-05-15T00:00:00"/>
    <s v="WY Kitchen Raleigh Inc."/>
    <s v="8320 Litchford Rd Ste 160"/>
    <x v="4"/>
    <x v="0"/>
    <s v="27615"/>
    <x v="327"/>
    <m/>
    <s v="U"/>
    <s v="N"/>
    <s v="NC-02"/>
    <x v="0"/>
    <x v="1"/>
    <x v="1"/>
    <x v="0"/>
    <s v="Y"/>
    <s v="Y"/>
    <s v="Y"/>
    <s v="Y"/>
    <s v="Y"/>
    <s v="Y"/>
    <s v="Subchapter S Corporation"/>
    <s v="N"/>
    <x v="1"/>
    <x v="0"/>
    <x v="0"/>
    <s v="Restaurant"/>
    <n v="0"/>
    <n v="0"/>
    <m/>
  </r>
  <r>
    <x v="328"/>
    <d v="2021-05-15T00:00:00"/>
    <s v="T&amp;S2 LLC"/>
    <s v="4005 Precision Way"/>
    <x v="62"/>
    <x v="0"/>
    <s v="27265"/>
    <x v="328"/>
    <m/>
    <s v="U"/>
    <s v="N"/>
    <s v="NC-06"/>
    <x v="0"/>
    <x v="1"/>
    <x v="1"/>
    <x v="0"/>
    <s v="Y"/>
    <s v="Y"/>
    <s v="Y"/>
    <s v="Y"/>
    <s v="Y"/>
    <s v="Y"/>
    <s v="Limited  Liability Company(LLC)"/>
    <s v="N"/>
    <x v="1"/>
    <x v="0"/>
    <x v="0"/>
    <s v="Restaurant"/>
    <n v="0"/>
    <n v="0"/>
    <m/>
  </r>
  <r>
    <x v="329"/>
    <d v="2021-05-15T00:00:00"/>
    <s v="Adelines Inc"/>
    <s v="2201 Walker Ave"/>
    <x v="12"/>
    <x v="0"/>
    <s v="27403"/>
    <x v="329"/>
    <m/>
    <s v="U"/>
    <s v="Y"/>
    <s v="NC-06"/>
    <x v="1"/>
    <x v="0"/>
    <x v="0"/>
    <x v="0"/>
    <s v="Y"/>
    <s v="Y"/>
    <s v="Y"/>
    <s v="Y"/>
    <s v="Y"/>
    <s v="Y"/>
    <s v="Corporation"/>
    <s v="N"/>
    <x v="0"/>
    <x v="0"/>
    <x v="1"/>
    <s v="Restaurant"/>
    <n v="0"/>
    <n v="0"/>
    <m/>
  </r>
  <r>
    <x v="330"/>
    <d v="2021-05-15T00:00:00"/>
    <s v="Gypsy Queen Cuisine Deli &amp; Market"/>
    <s v="807 A Patton Ave"/>
    <x v="9"/>
    <x v="0"/>
    <s v="28806"/>
    <x v="330"/>
    <m/>
    <s v="U"/>
    <s v="Y"/>
    <s v="NC-11"/>
    <x v="1"/>
    <x v="0"/>
    <x v="1"/>
    <x v="0"/>
    <s v="Y"/>
    <s v="Y"/>
    <s v="Y"/>
    <s v="Y"/>
    <s v="Y"/>
    <s v="Y"/>
    <s v="Subchapter S Corporation"/>
    <s v="N"/>
    <x v="1"/>
    <x v="0"/>
    <x v="1"/>
    <s v="Caterer &amp;&amp; Food Stand, Food Truck, Food Cart &amp;&amp; Restaurant"/>
    <n v="0"/>
    <n v="0"/>
    <m/>
  </r>
  <r>
    <x v="331"/>
    <d v="2021-05-15T00:00:00"/>
    <s v="Event Management Solutions Inc."/>
    <s v="436 East 36th St."/>
    <x v="11"/>
    <x v="0"/>
    <s v="28205"/>
    <x v="331"/>
    <m/>
    <s v="U"/>
    <s v="Y"/>
    <s v="NC-12"/>
    <x v="0"/>
    <x v="0"/>
    <x v="0"/>
    <x v="0"/>
    <s v="Y"/>
    <s v="Y"/>
    <s v="Y"/>
    <s v="Y"/>
    <s v="Y"/>
    <s v="Y"/>
    <s v="Corporation"/>
    <s v="Y"/>
    <x v="1"/>
    <x v="0"/>
    <x v="0"/>
    <s v="Caterer &amp;&amp; Food Stand, Food Truck, Food Cart"/>
    <n v="0"/>
    <n v="0"/>
    <m/>
  </r>
  <r>
    <x v="332"/>
    <d v="2021-05-15T00:00:00"/>
    <s v="Grandview Restaurant INC"/>
    <s v="10575-1 HWY 105S"/>
    <x v="110"/>
    <x v="0"/>
    <s v="28604"/>
    <x v="332"/>
    <m/>
    <s v="R"/>
    <s v="Y"/>
    <s v="NC-05"/>
    <x v="1"/>
    <x v="0"/>
    <x v="0"/>
    <x v="0"/>
    <s v="Y"/>
    <s v="Y"/>
    <s v="Y"/>
    <s v="Y"/>
    <s v="Y"/>
    <s v="Y"/>
    <s v="Subchapter S Corporation"/>
    <s v="N"/>
    <x v="0"/>
    <x v="0"/>
    <x v="1"/>
    <s v="Restaurant"/>
    <n v="0"/>
    <n v="0"/>
    <m/>
  </r>
  <r>
    <x v="333"/>
    <d v="2021-05-15T00:00:00"/>
    <s v="Ara Hospitality Inc."/>
    <s v="2945 S Miami Blvd Ste 130"/>
    <x v="8"/>
    <x v="0"/>
    <s v="27703"/>
    <x v="333"/>
    <m/>
    <s v="U"/>
    <s v="N"/>
    <s v="NC-02"/>
    <x v="0"/>
    <x v="1"/>
    <x v="1"/>
    <x v="1"/>
    <s v="Y"/>
    <s v="Y"/>
    <s v="Y"/>
    <s v="Y"/>
    <s v="N"/>
    <s v="Y"/>
    <s v="Corporation"/>
    <s v="N"/>
    <x v="1"/>
    <x v="0"/>
    <x v="0"/>
    <s v="Restaurant"/>
    <n v="0"/>
    <n v="0"/>
    <m/>
  </r>
  <r>
    <x v="334"/>
    <d v="2021-05-15T00:00:00"/>
    <s v="Japan 49 LLC"/>
    <s v="10920 Winds Crossing Dr"/>
    <x v="11"/>
    <x v="0"/>
    <s v="28273"/>
    <x v="334"/>
    <m/>
    <s v="U"/>
    <s v="N"/>
    <s v="NC-09"/>
    <x v="1"/>
    <x v="0"/>
    <x v="0"/>
    <x v="0"/>
    <s v="Y"/>
    <s v="Y"/>
    <s v="Y"/>
    <s v="Y"/>
    <s v="Y"/>
    <s v="Y"/>
    <s v="Limited Liability Partnership"/>
    <s v="N"/>
    <x v="1"/>
    <x v="0"/>
    <x v="0"/>
    <s v="Restaurant"/>
    <n v="0"/>
    <n v="0"/>
    <m/>
  </r>
  <r>
    <x v="335"/>
    <d v="2021-05-15T00:00:00"/>
    <s v="ZSGS LLC"/>
    <s v="519 W North St"/>
    <x v="4"/>
    <x v="0"/>
    <s v="27603"/>
    <x v="335"/>
    <m/>
    <s v="U"/>
    <s v="N"/>
    <s v="NC-02"/>
    <x v="1"/>
    <x v="1"/>
    <x v="0"/>
    <x v="0"/>
    <s v="Y"/>
    <s v="Y"/>
    <s v="Y"/>
    <s v="Y"/>
    <s v="Y"/>
    <s v="Y"/>
    <s v="Limited  Liability Company(LLC)"/>
    <s v="N"/>
    <x v="0"/>
    <x v="0"/>
    <x v="1"/>
    <s v="Restaurant"/>
    <n v="0"/>
    <n v="0"/>
    <m/>
  </r>
  <r>
    <x v="336"/>
    <d v="2021-05-15T00:00:00"/>
    <s v="McSono LLC"/>
    <s v="115 N Main St"/>
    <x v="111"/>
    <x v="0"/>
    <s v="28753"/>
    <x v="336"/>
    <m/>
    <s v="R"/>
    <s v="N"/>
    <s v="NC-11"/>
    <x v="0"/>
    <x v="1"/>
    <x v="1"/>
    <x v="1"/>
    <s v="N"/>
    <s v="Y"/>
    <s v="Y"/>
    <s v="Y"/>
    <s v="Y"/>
    <s v="N"/>
    <s v="Limited  Liability Company(LLC)"/>
    <s v="N"/>
    <x v="0"/>
    <x v="0"/>
    <x v="1"/>
    <s v="Restaurant"/>
    <n v="0"/>
    <n v="0"/>
    <m/>
  </r>
  <r>
    <x v="337"/>
    <d v="2021-05-15T00:00:00"/>
    <s v="Sarvejana LLC"/>
    <s v="128 Brevard Ct"/>
    <x v="11"/>
    <x v="0"/>
    <s v="28202"/>
    <x v="337"/>
    <m/>
    <s v="U"/>
    <s v="N"/>
    <s v="NC-12"/>
    <x v="0"/>
    <x v="1"/>
    <x v="0"/>
    <x v="0"/>
    <s v="Y"/>
    <s v="Y"/>
    <s v="Y"/>
    <s v="Y"/>
    <s v="Y"/>
    <s v="Y"/>
    <s v="Limited  Liability Company(LLC)"/>
    <s v="N"/>
    <x v="0"/>
    <x v="0"/>
    <x v="1"/>
    <s v="Restaurant"/>
    <n v="0"/>
    <n v="0"/>
    <m/>
  </r>
  <r>
    <x v="338"/>
    <d v="2021-05-15T00:00:00"/>
    <s v="Bida Manda LLC"/>
    <s v="222 S Blount St"/>
    <x v="4"/>
    <x v="0"/>
    <s v="27601"/>
    <x v="338"/>
    <m/>
    <s v="U"/>
    <s v="Y"/>
    <s v="NC-02"/>
    <x v="1"/>
    <x v="0"/>
    <x v="0"/>
    <x v="0"/>
    <s v="Y"/>
    <s v="Y"/>
    <s v="Y"/>
    <s v="Y"/>
    <s v="Y"/>
    <s v="Y"/>
    <s v="Limited  Liability Company(LLC)"/>
    <s v="N"/>
    <x v="1"/>
    <x v="0"/>
    <x v="0"/>
    <s v="Restaurant"/>
    <n v="0"/>
    <n v="0"/>
    <m/>
  </r>
  <r>
    <x v="339"/>
    <d v="2021-05-15T00:00:00"/>
    <s v="Centro Mexican Restaurant"/>
    <s v="106 S Wilmington St"/>
    <x v="4"/>
    <x v="0"/>
    <s v="27601"/>
    <x v="339"/>
    <m/>
    <s v="U"/>
    <s v="Y"/>
    <s v="NC-02"/>
    <x v="1"/>
    <x v="1"/>
    <x v="0"/>
    <x v="1"/>
    <s v="Y"/>
    <s v="N"/>
    <s v="Y"/>
    <s v="Y"/>
    <s v="N"/>
    <s v="Y"/>
    <s v="Corporation"/>
    <s v="N"/>
    <x v="1"/>
    <x v="0"/>
    <x v="1"/>
    <s v="Restaurant"/>
    <n v="0"/>
    <n v="0"/>
    <m/>
  </r>
  <r>
    <x v="340"/>
    <d v="2021-05-15T00:00:00"/>
    <s v="Valhalla Meadery LLC"/>
    <s v="1048 Copperfield Blvd NE Ste 101"/>
    <x v="22"/>
    <x v="0"/>
    <s v="28025"/>
    <x v="340"/>
    <m/>
    <s v="U"/>
    <s v="N"/>
    <s v="NC-08"/>
    <x v="1"/>
    <x v="1"/>
    <x v="1"/>
    <x v="0"/>
    <s v="N"/>
    <s v="N"/>
    <s v="Y"/>
    <s v="Y"/>
    <s v="N"/>
    <s v="Y"/>
    <s v="Limited  Liability Company(LLC)"/>
    <s v="N"/>
    <x v="0"/>
    <x v="1"/>
    <x v="0"/>
    <s v="Brewery and/or microbrewery ** &amp;&amp; Brewpub, Tasting Room, Taproom ** &amp;&amp; Restaurant"/>
    <n v="0"/>
    <n v="0"/>
    <m/>
  </r>
  <r>
    <x v="341"/>
    <d v="2021-05-15T00:00:00"/>
    <s v="Ruckus Inc"/>
    <s v="2233 Avent Ferry Rd"/>
    <x v="4"/>
    <x v="0"/>
    <s v="27606"/>
    <x v="341"/>
    <m/>
    <s v="U"/>
    <s v="Y"/>
    <s v="NC-02"/>
    <x v="1"/>
    <x v="1"/>
    <x v="1"/>
    <x v="1"/>
    <s v="N"/>
    <s v="Y"/>
    <s v="Y"/>
    <s v="Y"/>
    <s v="N"/>
    <s v="Y"/>
    <s v="Corporation"/>
    <s v="Y"/>
    <x v="1"/>
    <x v="0"/>
    <x v="0"/>
    <s v="Restaurant"/>
    <n v="0"/>
    <n v="0"/>
    <m/>
  </r>
  <r>
    <x v="342"/>
    <d v="2021-05-15T00:00:00"/>
    <s v="Tsurumen Fayetteville Inc."/>
    <s v="508 N McPherson Church Rd"/>
    <x v="40"/>
    <x v="0"/>
    <s v="28303"/>
    <x v="342"/>
    <m/>
    <s v="U"/>
    <s v="N"/>
    <s v="NC-08"/>
    <x v="1"/>
    <x v="0"/>
    <x v="0"/>
    <x v="0"/>
    <s v="Y"/>
    <s v="Y"/>
    <s v="Y"/>
    <s v="Y"/>
    <s v="Y"/>
    <s v="Y"/>
    <s v="Subchapter S Corporation"/>
    <s v="N"/>
    <x v="1"/>
    <x v="0"/>
    <x v="0"/>
    <s v="Restaurant"/>
    <n v="0"/>
    <n v="0"/>
    <m/>
  </r>
  <r>
    <x v="343"/>
    <d v="2021-05-15T00:00:00"/>
    <s v="Asahi Inc"/>
    <s v="10577 E Nc Highway 97"/>
    <x v="26"/>
    <x v="0"/>
    <s v="27803"/>
    <x v="343"/>
    <s v="Subway"/>
    <s v="R"/>
    <s v="N"/>
    <s v="NC-01"/>
    <x v="0"/>
    <x v="1"/>
    <x v="0"/>
    <x v="0"/>
    <s v="Y"/>
    <s v="Y"/>
    <s v="Y"/>
    <s v="Y"/>
    <s v="Y"/>
    <s v="Y"/>
    <s v="Corporation"/>
    <s v="N"/>
    <x v="1"/>
    <x v="0"/>
    <x v="0"/>
    <s v="Restaurant"/>
    <n v="0"/>
    <n v="0"/>
    <m/>
  </r>
  <r>
    <x v="344"/>
    <d v="2021-05-16T00:00:00"/>
    <s v="Hansen Catering Inc"/>
    <s v="1035 N Country Club Rd"/>
    <x v="39"/>
    <x v="0"/>
    <s v="28712"/>
    <x v="344"/>
    <m/>
    <s v="R"/>
    <s v="N"/>
    <s v="NC-11"/>
    <x v="0"/>
    <x v="0"/>
    <x v="1"/>
    <x v="0"/>
    <s v="Y"/>
    <s v="Y"/>
    <s v="Y"/>
    <s v="Y"/>
    <s v="Y"/>
    <s v="Y"/>
    <s v="Limited  Liability Company(LLC)"/>
    <s v="N"/>
    <x v="0"/>
    <x v="0"/>
    <x v="1"/>
    <s v="Restaurant"/>
    <n v="0"/>
    <n v="0"/>
    <m/>
  </r>
  <r>
    <x v="345"/>
    <d v="2021-05-16T00:00:00"/>
    <s v="Lam buffet inc"/>
    <s v="1608 E 11th St"/>
    <x v="112"/>
    <x v="0"/>
    <s v="27344"/>
    <x v="345"/>
    <m/>
    <s v="R"/>
    <s v="Y"/>
    <s v="NC-04"/>
    <x v="0"/>
    <x v="1"/>
    <x v="1"/>
    <x v="0"/>
    <s v="Y"/>
    <s v="Y"/>
    <s v="Y"/>
    <s v="Y"/>
    <s v="Y"/>
    <s v="Y"/>
    <s v="Corporation"/>
    <s v="Y"/>
    <x v="1"/>
    <x v="0"/>
    <x v="0"/>
    <s v="Restaurant"/>
    <n v="0"/>
    <n v="0"/>
    <m/>
  </r>
  <r>
    <x v="346"/>
    <d v="2021-05-16T00:00:00"/>
    <s v="Thai At Main St. LLC"/>
    <s v="317 W Main St"/>
    <x v="8"/>
    <x v="0"/>
    <s v="27701"/>
    <x v="346"/>
    <m/>
    <s v="U"/>
    <s v="Y"/>
    <s v="NC-04"/>
    <x v="0"/>
    <x v="0"/>
    <x v="0"/>
    <x v="0"/>
    <s v="Y"/>
    <s v="Y"/>
    <s v="Y"/>
    <s v="Y"/>
    <s v="Y"/>
    <s v="Y"/>
    <s v="Corporation"/>
    <s v="N"/>
    <x v="1"/>
    <x v="0"/>
    <x v="0"/>
    <s v="Restaurant"/>
    <n v="0"/>
    <n v="0"/>
    <m/>
  </r>
  <r>
    <x v="347"/>
    <d v="2021-05-16T00:00:00"/>
    <s v="Shree santram Corp"/>
    <s v="2221 Roxie St NE"/>
    <x v="113"/>
    <x v="0"/>
    <s v="28083"/>
    <x v="347"/>
    <s v="Subway"/>
    <s v="R"/>
    <s v="Y"/>
    <s v="NC-08"/>
    <x v="1"/>
    <x v="0"/>
    <x v="0"/>
    <x v="0"/>
    <s v="Y"/>
    <s v="Y"/>
    <s v="Y"/>
    <s v="Y"/>
    <s v="Y"/>
    <s v="Y"/>
    <s v="Corporation"/>
    <s v="Y"/>
    <x v="1"/>
    <x v="0"/>
    <x v="0"/>
    <s v="Restaurant"/>
    <n v="0"/>
    <n v="0"/>
    <m/>
  </r>
  <r>
    <x v="348"/>
    <d v="2021-05-16T00:00:00"/>
    <s v="L A Reynolds"/>
    <s v="381 Jonestown Rd"/>
    <x v="54"/>
    <x v="0"/>
    <s v="27104"/>
    <x v="348"/>
    <m/>
    <s v="U"/>
    <s v="Y"/>
    <s v="NC-06"/>
    <x v="0"/>
    <x v="0"/>
    <x v="0"/>
    <x v="0"/>
    <s v="Y"/>
    <s v="Y"/>
    <s v="Y"/>
    <s v="Y"/>
    <s v="Y"/>
    <s v="Y"/>
    <s v="Corporation"/>
    <s v="N"/>
    <x v="1"/>
    <x v="0"/>
    <x v="0"/>
    <s v="Caterer"/>
    <n v="0"/>
    <n v="0"/>
    <m/>
  </r>
  <r>
    <x v="349"/>
    <d v="2021-05-16T00:00:00"/>
    <s v="Romdrey LLC"/>
    <s v="35 Suttles Road Suite 100"/>
    <x v="114"/>
    <x v="0"/>
    <s v="27312"/>
    <x v="349"/>
    <m/>
    <s v="R"/>
    <s v="N"/>
    <s v="NC-04"/>
    <x v="1"/>
    <x v="0"/>
    <x v="0"/>
    <x v="0"/>
    <s v="Y"/>
    <s v="Y"/>
    <s v="Y"/>
    <s v="Y"/>
    <s v="Y"/>
    <s v="Y"/>
    <s v="Limited  Liability Company(LLC)"/>
    <s v="N"/>
    <x v="0"/>
    <x v="0"/>
    <x v="1"/>
    <s v="Restaurant"/>
    <n v="0"/>
    <n v="0"/>
    <m/>
  </r>
  <r>
    <x v="350"/>
    <d v="2021-05-16T00:00:00"/>
    <s v="Creative Catering LLC"/>
    <s v="4784 Kinnamon Rd"/>
    <x v="54"/>
    <x v="0"/>
    <n v="27103"/>
    <x v="350"/>
    <m/>
    <s v="U"/>
    <s v="N"/>
    <s v="NC-06"/>
    <x v="0"/>
    <x v="0"/>
    <x v="1"/>
    <x v="0"/>
    <s v="Y"/>
    <s v="Y"/>
    <s v="Y"/>
    <s v="Y"/>
    <s v="Y"/>
    <s v="Y"/>
    <s v="Limited  Liability Company(LLC)"/>
    <s v="N"/>
    <x v="0"/>
    <x v="0"/>
    <x v="1"/>
    <s v="Caterer"/>
    <n v="0"/>
    <n v="0"/>
    <m/>
  </r>
  <r>
    <x v="351"/>
    <d v="2021-05-16T00:00:00"/>
    <s v="1900 Mexican Grill LLC"/>
    <s v="5510 Park Road Suite 1E"/>
    <x v="11"/>
    <x v="0"/>
    <s v="28209"/>
    <x v="351"/>
    <m/>
    <s v="U"/>
    <s v="N"/>
    <s v="NC-09"/>
    <x v="1"/>
    <x v="0"/>
    <x v="1"/>
    <x v="0"/>
    <s v="Y"/>
    <s v="Y"/>
    <s v="Y"/>
    <s v="Y"/>
    <s v="Y"/>
    <s v="Y"/>
    <s v="Limited  Liability Company(LLC)"/>
    <s v="N"/>
    <x v="0"/>
    <x v="0"/>
    <x v="1"/>
    <s v="Restaurant"/>
    <n v="0"/>
    <n v="0"/>
    <m/>
  </r>
  <r>
    <x v="352"/>
    <d v="2021-05-16T00:00:00"/>
    <s v="bernardin's inc"/>
    <s v="901 W 4th St"/>
    <x v="54"/>
    <x v="0"/>
    <s v="27101"/>
    <x v="352"/>
    <m/>
    <s v="U"/>
    <s v="Y"/>
    <s v="NC-06"/>
    <x v="0"/>
    <x v="0"/>
    <x v="1"/>
    <x v="0"/>
    <s v="Y"/>
    <s v="Y"/>
    <s v="Y"/>
    <s v="Y"/>
    <s v="Y"/>
    <s v="Y"/>
    <s v="Corporation"/>
    <s v="Y"/>
    <x v="1"/>
    <x v="0"/>
    <x v="0"/>
    <s v="Restaurant"/>
    <n v="0"/>
    <n v="0"/>
    <m/>
  </r>
  <r>
    <x v="353"/>
    <d v="2021-05-16T00:00:00"/>
    <s v="shiv-shanker inc"/>
    <s v="10159 Us 70 Business Hwy W"/>
    <x v="103"/>
    <x v="0"/>
    <s v="27520"/>
    <x v="353"/>
    <s v="Subway"/>
    <s v="R"/>
    <s v="Y"/>
    <s v="NC-02"/>
    <x v="0"/>
    <x v="0"/>
    <x v="1"/>
    <x v="0"/>
    <s v="Y"/>
    <s v="Y"/>
    <s v="Y"/>
    <s v="Y"/>
    <s v="Y"/>
    <s v="Y"/>
    <s v="Subchapter S Corporation"/>
    <s v="Y"/>
    <x v="1"/>
    <x v="0"/>
    <x v="0"/>
    <s v="Restaurant"/>
    <n v="0"/>
    <n v="0"/>
    <m/>
  </r>
  <r>
    <x v="354"/>
    <d v="2021-05-16T00:00:00"/>
    <s v="TLC THAI MAX LLC"/>
    <s v="3320 SILAS CREEK PARKWAY FC 9"/>
    <x v="54"/>
    <x v="0"/>
    <n v="27103"/>
    <x v="354"/>
    <m/>
    <s v="U"/>
    <s v="Y"/>
    <s v="NC-06"/>
    <x v="0"/>
    <x v="0"/>
    <x v="0"/>
    <x v="0"/>
    <s v="Y"/>
    <s v="Y"/>
    <s v="Y"/>
    <s v="Y"/>
    <s v="Y"/>
    <s v="Y"/>
    <s v="Limited  Liability Company(LLC)"/>
    <s v="N"/>
    <x v="1"/>
    <x v="0"/>
    <x v="0"/>
    <s v="Restaurant"/>
    <n v="0"/>
    <n v="0"/>
    <m/>
  </r>
  <r>
    <x v="355"/>
    <d v="2021-05-16T00:00:00"/>
    <s v="Himalayan Grill LLC"/>
    <s v="1207 Kildaire Farm Rd Ste J"/>
    <x v="28"/>
    <x v="0"/>
    <s v="27511"/>
    <x v="355"/>
    <m/>
    <s v="U"/>
    <s v="N"/>
    <s v="NC-02"/>
    <x v="0"/>
    <x v="0"/>
    <x v="1"/>
    <x v="0"/>
    <s v="Y"/>
    <s v="Y"/>
    <s v="N"/>
    <s v="Y"/>
    <s v="Y"/>
    <s v="Y"/>
    <s v="Limited  Liability Company(LLC)"/>
    <s v="N"/>
    <x v="1"/>
    <x v="0"/>
    <x v="0"/>
    <s v="Restaurant"/>
    <n v="0"/>
    <n v="0"/>
    <m/>
  </r>
  <r>
    <x v="356"/>
    <d v="2021-05-16T00:00:00"/>
    <s v="C F Nians Corp"/>
    <s v="1401 SE Maynard Rd Ste L"/>
    <x v="28"/>
    <x v="0"/>
    <s v="27511"/>
    <x v="356"/>
    <m/>
    <s v="U"/>
    <s v="N"/>
    <s v="NC-02"/>
    <x v="0"/>
    <x v="1"/>
    <x v="1"/>
    <x v="0"/>
    <s v="Y"/>
    <s v="Y"/>
    <s v="Y"/>
    <s v="Y"/>
    <s v="Y"/>
    <s v="Y"/>
    <s v="Subchapter S Corporation"/>
    <s v="N"/>
    <x v="1"/>
    <x v="0"/>
    <x v="0"/>
    <s v="Restaurant"/>
    <n v="0"/>
    <n v="0"/>
    <m/>
  </r>
  <r>
    <x v="357"/>
    <d v="2021-05-16T00:00:00"/>
    <s v="Broadway Arts Catering and Event Specialists"/>
    <s v="49 Broadway St Ste 9"/>
    <x v="9"/>
    <x v="0"/>
    <s v="28801"/>
    <x v="357"/>
    <m/>
    <s v="U"/>
    <s v="Y"/>
    <s v="NC-11"/>
    <x v="0"/>
    <x v="1"/>
    <x v="1"/>
    <x v="0"/>
    <s v="Y"/>
    <s v="Y"/>
    <s v="Y"/>
    <s v="Y"/>
    <s v="Y"/>
    <s v="Y"/>
    <s v="Corporation"/>
    <s v="N"/>
    <x v="0"/>
    <x v="0"/>
    <x v="1"/>
    <s v="Caterer"/>
    <n v="0"/>
    <n v="0"/>
    <m/>
  </r>
  <r>
    <x v="358"/>
    <d v="2021-05-16T00:00:00"/>
    <s v="M &amp; D AHN INC."/>
    <s v="5062 Yadkin Rd"/>
    <x v="40"/>
    <x v="0"/>
    <s v="28303"/>
    <x v="358"/>
    <m/>
    <s v="U"/>
    <s v="N"/>
    <s v="NC-08"/>
    <x v="0"/>
    <x v="0"/>
    <x v="0"/>
    <x v="0"/>
    <s v="Y"/>
    <s v="Y"/>
    <s v="Y"/>
    <s v="Y"/>
    <s v="Y"/>
    <s v="Y"/>
    <s v="Subchapter S Corporation"/>
    <s v="N"/>
    <x v="1"/>
    <x v="0"/>
    <x v="0"/>
    <s v="Restaurant"/>
    <n v="0"/>
    <n v="0"/>
    <m/>
  </r>
  <r>
    <x v="359"/>
    <d v="2021-05-16T00:00:00"/>
    <s v="OFFENHAUSER &amp; BEDSOLE INVESTMENTS INC"/>
    <s v="2417 ROBESON STREET"/>
    <x v="40"/>
    <x v="0"/>
    <s v="28305"/>
    <x v="359"/>
    <m/>
    <s v="U"/>
    <s v="Y"/>
    <s v="NC-08"/>
    <x v="1"/>
    <x v="0"/>
    <x v="0"/>
    <x v="0"/>
    <s v="Y"/>
    <s v="Y"/>
    <s v="Y"/>
    <s v="Y"/>
    <s v="Y"/>
    <s v="Y"/>
    <s v="Corporation"/>
    <s v="N"/>
    <x v="0"/>
    <x v="1"/>
    <x v="1"/>
    <s v="Bar, Saloon, Lounge, Tavern"/>
    <n v="0"/>
    <n v="0"/>
    <m/>
  </r>
  <r>
    <x v="360"/>
    <d v="2021-05-16T00:00:00"/>
    <s v="Hung-Tao Inc"/>
    <s v="218 N Poindexter St"/>
    <x v="24"/>
    <x v="0"/>
    <s v="27909"/>
    <x v="360"/>
    <m/>
    <s v="R"/>
    <s v="Y"/>
    <s v="NC-03"/>
    <x v="0"/>
    <x v="1"/>
    <x v="1"/>
    <x v="0"/>
    <s v="Y"/>
    <s v="Y"/>
    <s v="Y"/>
    <s v="N"/>
    <s v="Y"/>
    <s v="Y"/>
    <s v="Corporation"/>
    <s v="Y"/>
    <x v="1"/>
    <x v="0"/>
    <x v="0"/>
    <s v="Restaurant"/>
    <n v="0"/>
    <n v="0"/>
    <m/>
  </r>
  <r>
    <x v="361"/>
    <d v="2021-05-16T00:00:00"/>
    <s v="Hako Sushi Inc"/>
    <s v="2603 Glenwood Ave Ste 155"/>
    <x v="4"/>
    <x v="0"/>
    <s v="27608"/>
    <x v="361"/>
    <m/>
    <s v="U"/>
    <s v="N"/>
    <s v="NC-02"/>
    <x v="0"/>
    <x v="1"/>
    <x v="1"/>
    <x v="0"/>
    <s v="Y"/>
    <s v="Y"/>
    <s v="Y"/>
    <s v="Y"/>
    <s v="Y"/>
    <s v="Y"/>
    <s v="Subchapter S Corporation"/>
    <s v="N"/>
    <x v="1"/>
    <x v="0"/>
    <x v="0"/>
    <s v="Restaurant"/>
    <n v="0"/>
    <n v="0"/>
    <m/>
  </r>
  <r>
    <x v="362"/>
    <d v="2021-05-16T00:00:00"/>
    <s v="GC Westover Inc."/>
    <s v="1430 Westover Ter"/>
    <x v="12"/>
    <x v="0"/>
    <s v="27408"/>
    <x v="362"/>
    <s v="CoreLife Eatery"/>
    <s v="U"/>
    <s v="N"/>
    <s v="NC-06"/>
    <x v="0"/>
    <x v="0"/>
    <x v="0"/>
    <x v="0"/>
    <s v="Y"/>
    <s v="Y"/>
    <s v="Y"/>
    <s v="Y"/>
    <s v="Y"/>
    <s v="Y"/>
    <s v="Corporation"/>
    <s v="N"/>
    <x v="0"/>
    <x v="0"/>
    <x v="1"/>
    <s v="Restaurant"/>
    <n v="0"/>
    <n v="0"/>
    <m/>
  </r>
  <r>
    <x v="363"/>
    <d v="2021-05-16T00:00:00"/>
    <s v="COPA LLC"/>
    <s v="107 W Main St"/>
    <x v="8"/>
    <x v="0"/>
    <s v="27701"/>
    <x v="363"/>
    <m/>
    <s v="U"/>
    <s v="Y"/>
    <s v="NC-04"/>
    <x v="1"/>
    <x v="0"/>
    <x v="0"/>
    <x v="0"/>
    <s v="Y"/>
    <s v="Y"/>
    <s v="Y"/>
    <s v="Y"/>
    <s v="Y"/>
    <s v="Y"/>
    <s v="Limited  Liability Company(LLC)"/>
    <s v="N"/>
    <x v="1"/>
    <x v="0"/>
    <x v="1"/>
    <s v="Restaurant"/>
    <n v="0"/>
    <n v="0"/>
    <m/>
  </r>
  <r>
    <x v="364"/>
    <d v="2021-05-16T00:00:00"/>
    <s v="Monica Eats Inc"/>
    <s v="3121-103 Edwards Mill Rd"/>
    <x v="4"/>
    <x v="0"/>
    <s v="27612"/>
    <x v="364"/>
    <m/>
    <s v="U"/>
    <s v="N"/>
    <s v="NC-02"/>
    <x v="1"/>
    <x v="1"/>
    <x v="1"/>
    <x v="0"/>
    <s v="Y"/>
    <s v="Y"/>
    <s v="Y"/>
    <s v="Y"/>
    <s v="Y"/>
    <s v="Y"/>
    <s v="Corporation"/>
    <s v="N"/>
    <x v="0"/>
    <x v="0"/>
    <x v="1"/>
    <s v="Restaurant"/>
    <n v="0"/>
    <n v="0"/>
    <m/>
  </r>
  <r>
    <x v="365"/>
    <d v="2021-05-16T00:00:00"/>
    <s v="C and D Pizza Inc."/>
    <s v="3518 Island Dr"/>
    <x v="115"/>
    <x v="0"/>
    <s v="28460"/>
    <x v="365"/>
    <s v="Domino's"/>
    <s v="U"/>
    <s v="N"/>
    <s v="NC-03"/>
    <x v="0"/>
    <x v="0"/>
    <x v="1"/>
    <x v="0"/>
    <s v="Y"/>
    <s v="Y"/>
    <s v="Y"/>
    <s v="Y"/>
    <s v="Y"/>
    <s v="Y"/>
    <s v="Corporation"/>
    <s v="N"/>
    <x v="0"/>
    <x v="1"/>
    <x v="0"/>
    <s v="Restaurant"/>
    <n v="0"/>
    <n v="0"/>
    <m/>
  </r>
  <r>
    <x v="366"/>
    <d v="2021-05-16T00:00:00"/>
    <s v="TAIFU INC"/>
    <s v="1520 South Blvd"/>
    <x v="11"/>
    <x v="0"/>
    <s v="28203"/>
    <x v="366"/>
    <m/>
    <s v="U"/>
    <s v="N"/>
    <s v="NC-12"/>
    <x v="1"/>
    <x v="0"/>
    <x v="0"/>
    <x v="0"/>
    <s v="Y"/>
    <s v="Y"/>
    <s v="Y"/>
    <s v="Y"/>
    <s v="Y"/>
    <s v="Y"/>
    <s v="Corporation"/>
    <s v="N"/>
    <x v="1"/>
    <x v="0"/>
    <x v="0"/>
    <s v="Restaurant"/>
    <n v="0"/>
    <n v="0"/>
    <m/>
  </r>
  <r>
    <x v="367"/>
    <d v="2021-05-16T00:00:00"/>
    <s v="SUPER CHINA CARY INC"/>
    <s v="2972 Kildaire Farm Rd"/>
    <x v="28"/>
    <x v="0"/>
    <s v="27518"/>
    <x v="367"/>
    <m/>
    <s v="U"/>
    <s v="N"/>
    <s v="NC-02"/>
    <x v="1"/>
    <x v="0"/>
    <x v="0"/>
    <x v="0"/>
    <s v="Y"/>
    <s v="Y"/>
    <s v="Y"/>
    <s v="Y"/>
    <s v="Y"/>
    <s v="Y"/>
    <s v="Corporation"/>
    <s v="N"/>
    <x v="1"/>
    <x v="0"/>
    <x v="1"/>
    <s v="Restaurant"/>
    <n v="0"/>
    <n v="0"/>
    <m/>
  </r>
  <r>
    <x v="368"/>
    <d v="2021-05-16T00:00:00"/>
    <s v="NELLIE RUTH'S LLC"/>
    <s v="105 E FISHER STREET"/>
    <x v="78"/>
    <x v="0"/>
    <s v="28144"/>
    <x v="368"/>
    <m/>
    <s v="R"/>
    <s v="Y"/>
    <s v="NC-13"/>
    <x v="1"/>
    <x v="0"/>
    <x v="0"/>
    <x v="0"/>
    <s v="Y"/>
    <s v="Y"/>
    <s v="Y"/>
    <s v="Y"/>
    <s v="Y"/>
    <s v="Y"/>
    <s v="Limited  Liability Company(LLC)"/>
    <s v="N"/>
    <x v="0"/>
    <x v="1"/>
    <x v="1"/>
    <s v="Restaurant"/>
    <n v="0"/>
    <n v="0"/>
    <m/>
  </r>
  <r>
    <x v="369"/>
    <d v="2021-05-16T00:00:00"/>
    <s v="S&amp;S SUNSHINE INC"/>
    <s v="1564 Highwoods Blvd Ste E"/>
    <x v="12"/>
    <x v="0"/>
    <s v="27410"/>
    <x v="369"/>
    <m/>
    <s v="U"/>
    <s v="N"/>
    <s v="NC-06"/>
    <x v="1"/>
    <x v="0"/>
    <x v="0"/>
    <x v="0"/>
    <s v="Y"/>
    <s v="Y"/>
    <s v="Y"/>
    <s v="Y"/>
    <s v="Y"/>
    <s v="Y"/>
    <s v="Subchapter S Corporation"/>
    <s v="N"/>
    <x v="1"/>
    <x v="0"/>
    <x v="0"/>
    <s v="Restaurant"/>
    <n v="0"/>
    <n v="0"/>
    <m/>
  </r>
  <r>
    <x v="370"/>
    <d v="2021-05-16T00:00:00"/>
    <s v="Charlotte Hospitality Group LLC"/>
    <s v="2001 E 7th St Suite D"/>
    <x v="11"/>
    <x v="0"/>
    <s v="28204"/>
    <x v="370"/>
    <m/>
    <s v="U"/>
    <s v="N"/>
    <s v="NC-12"/>
    <x v="1"/>
    <x v="0"/>
    <x v="0"/>
    <x v="0"/>
    <s v="Y"/>
    <s v="Y"/>
    <s v="Y"/>
    <s v="Y"/>
    <s v="Y"/>
    <s v="Y"/>
    <s v="Limited  Liability Company(LLC)"/>
    <s v="N"/>
    <x v="1"/>
    <x v="0"/>
    <x v="0"/>
    <s v="Restaurant"/>
    <n v="0"/>
    <n v="0"/>
    <m/>
  </r>
  <r>
    <x v="371"/>
    <d v="2021-05-16T00:00:00"/>
    <s v="NO 1 CHADBOURN INC"/>
    <s v="803 N BROWN ST"/>
    <x v="116"/>
    <x v="0"/>
    <s v="28431"/>
    <x v="371"/>
    <m/>
    <s v="R"/>
    <s v="Y"/>
    <s v="NC-07"/>
    <x v="1"/>
    <x v="0"/>
    <x v="0"/>
    <x v="0"/>
    <s v="Y"/>
    <s v="Y"/>
    <s v="Y"/>
    <s v="Y"/>
    <s v="Y"/>
    <s v="Y"/>
    <s v="Corporation"/>
    <s v="N"/>
    <x v="1"/>
    <x v="0"/>
    <x v="0"/>
    <s v="Restaurant"/>
    <n v="0"/>
    <n v="0"/>
    <m/>
  </r>
  <r>
    <x v="372"/>
    <d v="2021-05-16T00:00:00"/>
    <s v="Metropolitan Concepts Ltd."/>
    <s v="2410 Park Rd"/>
    <x v="11"/>
    <x v="0"/>
    <s v="28203"/>
    <x v="372"/>
    <m/>
    <s v="U"/>
    <s v="N"/>
    <s v="NC-12"/>
    <x v="1"/>
    <x v="0"/>
    <x v="0"/>
    <x v="0"/>
    <s v="Y"/>
    <s v="Y"/>
    <s v="Y"/>
    <s v="Y"/>
    <s v="Y"/>
    <s v="Y"/>
    <s v="Corporation"/>
    <s v="N"/>
    <x v="0"/>
    <x v="0"/>
    <x v="1"/>
    <s v="Restaurant"/>
    <n v="0"/>
    <n v="0"/>
    <m/>
  </r>
  <r>
    <x v="373"/>
    <d v="2021-05-16T00:00:00"/>
    <s v="Southbound Sandwich Works inc."/>
    <s v="3328 S Church St"/>
    <x v="64"/>
    <x v="0"/>
    <s v="27215"/>
    <x v="373"/>
    <m/>
    <s v="U"/>
    <s v="N"/>
    <s v="NC-06"/>
    <x v="1"/>
    <x v="0"/>
    <x v="0"/>
    <x v="0"/>
    <s v="Y"/>
    <s v="Y"/>
    <s v="Y"/>
    <s v="Y"/>
    <s v="Y"/>
    <s v="Y"/>
    <s v="Corporation"/>
    <s v="N"/>
    <x v="0"/>
    <x v="0"/>
    <x v="1"/>
    <s v="Restaurant"/>
    <n v="0"/>
    <n v="0"/>
    <m/>
  </r>
  <r>
    <x v="374"/>
    <d v="2021-05-16T00:00:00"/>
    <s v="New Sichuan Restaurant LLC."/>
    <s v="2125 Silas Creek Pkwy"/>
    <x v="54"/>
    <x v="0"/>
    <n v="27103"/>
    <x v="374"/>
    <m/>
    <s v="U"/>
    <s v="Y"/>
    <s v="NC-06"/>
    <x v="0"/>
    <x v="1"/>
    <x v="1"/>
    <x v="0"/>
    <s v="N"/>
    <s v="Y"/>
    <s v="Y"/>
    <s v="Y"/>
    <s v="Y"/>
    <s v="Y"/>
    <s v="Subchapter S Corporation"/>
    <s v="N"/>
    <x v="1"/>
    <x v="0"/>
    <x v="0"/>
    <s v="Restaurant"/>
    <n v="0"/>
    <n v="0"/>
    <m/>
  </r>
  <r>
    <x v="375"/>
    <d v="2021-05-16T00:00:00"/>
    <s v="Singas Famous Pizza"/>
    <s v="1004 Lower Shiloh Way Suite 106/107"/>
    <x v="2"/>
    <x v="0"/>
    <s v="27560"/>
    <x v="375"/>
    <s v="Singas Famous Pizza"/>
    <s v="U"/>
    <s v="N"/>
    <s v="NC-02"/>
    <x v="0"/>
    <x v="1"/>
    <x v="1"/>
    <x v="1"/>
    <s v="N"/>
    <s v="Y"/>
    <s v="Y"/>
    <s v="Y"/>
    <s v="N"/>
    <s v="Y"/>
    <s v="Limited  Liability Company(LLC)"/>
    <s v="N"/>
    <x v="0"/>
    <x v="0"/>
    <x v="1"/>
    <s v="Restaurant"/>
    <n v="0"/>
    <n v="0"/>
    <m/>
  </r>
  <r>
    <x v="376"/>
    <d v="2021-05-16T00:00:00"/>
    <s v="Samoha Restaurants LLC"/>
    <s v="602 W Sugar Creek Rd Unit 4"/>
    <x v="11"/>
    <x v="0"/>
    <s v="28213"/>
    <x v="376"/>
    <m/>
    <s v="U"/>
    <s v="Y"/>
    <s v="NC-08"/>
    <x v="0"/>
    <x v="0"/>
    <x v="0"/>
    <x v="0"/>
    <s v="Y"/>
    <s v="Y"/>
    <s v="Y"/>
    <s v="Y"/>
    <s v="Y"/>
    <s v="Y"/>
    <s v="Limited  Liability Company(LLC)"/>
    <s v="Y"/>
    <x v="1"/>
    <x v="0"/>
    <x v="1"/>
    <s v="Restaurant"/>
    <n v="0"/>
    <n v="0"/>
    <m/>
  </r>
  <r>
    <x v="377"/>
    <d v="2021-05-16T00:00:00"/>
    <s v="La Cava Restaurant Inc."/>
    <s v="329 S Church St"/>
    <x v="78"/>
    <x v="0"/>
    <s v="28144"/>
    <x v="377"/>
    <m/>
    <s v="R"/>
    <s v="Y"/>
    <s v="NC-13"/>
    <x v="1"/>
    <x v="1"/>
    <x v="1"/>
    <x v="1"/>
    <s v="Y"/>
    <s v="N"/>
    <s v="N"/>
    <s v="N"/>
    <s v="N"/>
    <s v="N"/>
    <s v="Corporation"/>
    <s v="N"/>
    <x v="0"/>
    <x v="0"/>
    <x v="1"/>
    <s v="Food Stand, Food Truck, Food Cart &amp;&amp; Restaurant"/>
    <n v="0"/>
    <n v="0"/>
    <m/>
  </r>
  <r>
    <x v="378"/>
    <d v="2021-05-16T00:00:00"/>
    <s v="Full Plate Inc"/>
    <s v="4900 Nc Highway 55 Suite 520"/>
    <x v="8"/>
    <x v="0"/>
    <s v="27713"/>
    <x v="378"/>
    <s v="Brigs Restaurants"/>
    <s v="U"/>
    <s v="N"/>
    <s v="NC-02"/>
    <x v="0"/>
    <x v="1"/>
    <x v="1"/>
    <x v="0"/>
    <s v="N"/>
    <s v="N"/>
    <s v="Y"/>
    <s v="Y"/>
    <s v="N"/>
    <s v="Y"/>
    <s v="Subchapter S Corporation"/>
    <s v="N"/>
    <x v="0"/>
    <x v="1"/>
    <x v="0"/>
    <s v="Restaurant"/>
    <n v="0"/>
    <n v="0"/>
    <m/>
  </r>
  <r>
    <x v="379"/>
    <d v="2021-05-16T00:00:00"/>
    <s v="Pressed Sandwich House LLC"/>
    <s v="10630 Durant Rd Ste 104"/>
    <x v="4"/>
    <x v="0"/>
    <s v="27614"/>
    <x v="379"/>
    <m/>
    <s v="U"/>
    <s v="N"/>
    <s v="NC-04"/>
    <x v="0"/>
    <x v="1"/>
    <x v="0"/>
    <x v="1"/>
    <s v="Y"/>
    <s v="Y"/>
    <s v="N"/>
    <s v="Y"/>
    <s v="Y"/>
    <s v="Y"/>
    <s v="Limited  Liability Company(LLC)"/>
    <s v="N"/>
    <x v="1"/>
    <x v="0"/>
    <x v="1"/>
    <s v="Restaurant"/>
    <n v="0"/>
    <n v="0"/>
    <m/>
  </r>
  <r>
    <x v="380"/>
    <d v="2021-05-16T00:00:00"/>
    <s v="EAK Enterprises LLC"/>
    <s v="9818 Gilead Rd B102"/>
    <x v="45"/>
    <x v="0"/>
    <s v="28078"/>
    <x v="380"/>
    <s v="Smallcakes CupcakeryÂ "/>
    <s v="U"/>
    <s v="N"/>
    <s v="NC-08"/>
    <x v="0"/>
    <x v="1"/>
    <x v="1"/>
    <x v="1"/>
    <s v="Y"/>
    <s v="Y"/>
    <s v="Y"/>
    <s v="Y"/>
    <s v="Y"/>
    <s v="Y"/>
    <s v="Limited  Liability Company(LLC)"/>
    <s v="N"/>
    <x v="0"/>
    <x v="0"/>
    <x v="1"/>
    <s v="Bakery **"/>
    <n v="0"/>
    <n v="0"/>
    <m/>
  </r>
  <r>
    <x v="381"/>
    <d v="2021-05-16T00:00:00"/>
    <s v="LUCKY TAVERN INC."/>
    <s v="8225 University City Blvd"/>
    <x v="11"/>
    <x v="0"/>
    <s v="28213"/>
    <x v="381"/>
    <m/>
    <s v="U"/>
    <s v="Y"/>
    <s v="NC-08"/>
    <x v="1"/>
    <x v="0"/>
    <x v="0"/>
    <x v="0"/>
    <s v="Y"/>
    <s v="Y"/>
    <s v="Y"/>
    <s v="Y"/>
    <s v="Y"/>
    <s v="Y"/>
    <s v="Corporation"/>
    <s v="Y"/>
    <x v="0"/>
    <x v="0"/>
    <x v="1"/>
    <s v="Restaurant"/>
    <n v="0"/>
    <n v="0"/>
    <m/>
  </r>
  <r>
    <x v="382"/>
    <d v="2021-05-16T00:00:00"/>
    <s v="Break Time Billiards LLC"/>
    <s v="6442 Tryon Rd"/>
    <x v="28"/>
    <x v="0"/>
    <s v="27518"/>
    <x v="382"/>
    <m/>
    <s v="U"/>
    <s v="N"/>
    <s v="NC-02"/>
    <x v="1"/>
    <x v="1"/>
    <x v="0"/>
    <x v="0"/>
    <s v="Y"/>
    <s v="Y"/>
    <s v="Y"/>
    <s v="Y"/>
    <s v="Y"/>
    <s v="Y"/>
    <s v="Limited  Liability Company(LLC)"/>
    <s v="N"/>
    <x v="0"/>
    <x v="0"/>
    <x v="1"/>
    <s v="Bar, Saloon, Lounge, Tavern"/>
    <n v="0"/>
    <n v="0"/>
    <m/>
  </r>
  <r>
    <x v="383"/>
    <d v="2021-05-16T00:00:00"/>
    <s v="The Sylva Coffee Shop Inc"/>
    <s v="385 W Main St"/>
    <x v="117"/>
    <x v="0"/>
    <s v="28779"/>
    <x v="383"/>
    <m/>
    <s v="R"/>
    <s v="N"/>
    <s v="NC-11"/>
    <x v="0"/>
    <x v="1"/>
    <x v="1"/>
    <x v="0"/>
    <s v="Y"/>
    <s v="Y"/>
    <s v="Y"/>
    <s v="Y"/>
    <s v="Y"/>
    <s v="Y"/>
    <s v="Subchapter S Corporation"/>
    <s v="N"/>
    <x v="0"/>
    <x v="0"/>
    <x v="1"/>
    <s v="Restaurant"/>
    <n v="0"/>
    <n v="0"/>
    <m/>
  </r>
  <r>
    <x v="384"/>
    <d v="2021-05-16T00:00:00"/>
    <s v="shito inc"/>
    <s v="3007 Central Ave"/>
    <x v="11"/>
    <x v="0"/>
    <s v="28205"/>
    <x v="384"/>
    <m/>
    <s v="U"/>
    <s v="Y"/>
    <s v="NC-12"/>
    <x v="0"/>
    <x v="1"/>
    <x v="1"/>
    <x v="1"/>
    <s v="N"/>
    <s v="N"/>
    <s v="Y"/>
    <s v="Y"/>
    <s v="N"/>
    <s v="Y"/>
    <s v="Corporation"/>
    <s v="Y"/>
    <x v="1"/>
    <x v="0"/>
    <x v="1"/>
    <s v="Restaurant"/>
    <n v="0"/>
    <n v="0"/>
    <m/>
  </r>
  <r>
    <x v="385"/>
    <d v="2021-05-16T00:00:00"/>
    <s v="phasukkan-beckeinc"/>
    <s v="2205 Midland Rd"/>
    <x v="118"/>
    <x v="0"/>
    <s v="28374"/>
    <x v="385"/>
    <m/>
    <s v="R"/>
    <s v="N"/>
    <s v="NC-09"/>
    <x v="0"/>
    <x v="0"/>
    <x v="1"/>
    <x v="0"/>
    <s v="Y"/>
    <s v="Y"/>
    <s v="Y"/>
    <s v="Y"/>
    <s v="Y"/>
    <s v="Y"/>
    <s v="Subchapter S Corporation"/>
    <s v="N"/>
    <x v="0"/>
    <x v="0"/>
    <x v="1"/>
    <s v="Restaurant"/>
    <n v="0"/>
    <n v="0"/>
    <m/>
  </r>
  <r>
    <x v="386"/>
    <d v="2021-05-16T00:00:00"/>
    <s v="Bullock's Bar B Cue Inc"/>
    <s v="3330 Quebec Dr"/>
    <x v="8"/>
    <x v="0"/>
    <s v="27705"/>
    <x v="386"/>
    <m/>
    <s v="U"/>
    <s v="N"/>
    <s v="NC-04"/>
    <x v="0"/>
    <x v="0"/>
    <x v="1"/>
    <x v="0"/>
    <s v="N"/>
    <s v="Y"/>
    <s v="Y"/>
    <s v="N"/>
    <s v="Y"/>
    <s v="Y"/>
    <s v="Corporation"/>
    <s v="N"/>
    <x v="0"/>
    <x v="0"/>
    <x v="1"/>
    <s v="Caterer &amp;&amp; Restaurant"/>
    <n v="0"/>
    <n v="0"/>
    <m/>
  </r>
  <r>
    <x v="387"/>
    <d v="2021-05-16T00:00:00"/>
    <s v="LUMBERTON FOOD GROUP INC"/>
    <s v="220 Jackson Ct"/>
    <x v="107"/>
    <x v="0"/>
    <s v="28358"/>
    <x v="387"/>
    <m/>
    <s v="R"/>
    <s v="Y"/>
    <s v="NC-09"/>
    <x v="1"/>
    <x v="0"/>
    <x v="0"/>
    <x v="0"/>
    <s v="Y"/>
    <s v="Y"/>
    <s v="Y"/>
    <s v="Y"/>
    <s v="Y"/>
    <s v="Y"/>
    <s v="Subchapter S Corporation"/>
    <s v="Y"/>
    <x v="1"/>
    <x v="0"/>
    <x v="1"/>
    <s v="Restaurant"/>
    <n v="0"/>
    <n v="0"/>
    <m/>
  </r>
  <r>
    <x v="388"/>
    <d v="2021-05-16T00:00:00"/>
    <s v="Hatteras Fish Co. LLC"/>
    <s v="54214 Nc 12 Hwy"/>
    <x v="119"/>
    <x v="0"/>
    <s v="27936"/>
    <x v="388"/>
    <m/>
    <s v="U"/>
    <s v="N"/>
    <s v="NC-03"/>
    <x v="1"/>
    <x v="0"/>
    <x v="0"/>
    <x v="0"/>
    <s v="Y"/>
    <s v="Y"/>
    <s v="Y"/>
    <s v="Y"/>
    <s v="Y"/>
    <s v="Y"/>
    <s v="Limited  Liability Company(LLC)"/>
    <s v="N"/>
    <x v="0"/>
    <x v="0"/>
    <x v="1"/>
    <s v="Restaurant"/>
    <n v="0"/>
    <n v="0"/>
    <m/>
  </r>
  <r>
    <x v="389"/>
    <d v="2021-05-16T00:00:00"/>
    <s v="BULL CITY KBBQ LLC"/>
    <s v="5420 DURHAM CHAPEL HILL BLVD"/>
    <x v="8"/>
    <x v="0"/>
    <s v="27707"/>
    <x v="389"/>
    <m/>
    <s v="U"/>
    <s v="N"/>
    <s v="NC-04"/>
    <x v="1"/>
    <x v="0"/>
    <x v="0"/>
    <x v="0"/>
    <s v="Y"/>
    <s v="Y"/>
    <s v="Y"/>
    <s v="Y"/>
    <s v="Y"/>
    <s v="Y"/>
    <s v="Corporation"/>
    <s v="Y"/>
    <x v="1"/>
    <x v="0"/>
    <x v="0"/>
    <s v="Food Stand, Food Truck, Food Cart"/>
    <n v="0"/>
    <n v="0"/>
    <m/>
  </r>
  <r>
    <x v="390"/>
    <d v="2021-05-16T00:00:00"/>
    <s v="LONG FENG INC"/>
    <s v="4244 Wright Ave"/>
    <x v="11"/>
    <x v="0"/>
    <s v="28211"/>
    <x v="390"/>
    <m/>
    <s v="U"/>
    <s v="N"/>
    <s v="NC-09"/>
    <x v="1"/>
    <x v="0"/>
    <x v="0"/>
    <x v="0"/>
    <s v="Y"/>
    <s v="Y"/>
    <s v="Y"/>
    <s v="Y"/>
    <s v="Y"/>
    <s v="Y"/>
    <s v="Corporation"/>
    <s v="N"/>
    <x v="1"/>
    <x v="0"/>
    <x v="0"/>
    <s v="Restaurant"/>
    <n v="0"/>
    <n v="0"/>
    <m/>
  </r>
  <r>
    <x v="391"/>
    <d v="2021-05-16T00:00:00"/>
    <s v="Mansa Associates Inc."/>
    <s v="3205 Sandy Ridge Rd"/>
    <x v="120"/>
    <x v="0"/>
    <s v="27235"/>
    <x v="391"/>
    <s v="Subway"/>
    <s v="U"/>
    <s v="N"/>
    <s v="NC-06"/>
    <x v="0"/>
    <x v="1"/>
    <x v="0"/>
    <x v="0"/>
    <s v="Y"/>
    <s v="N"/>
    <s v="Y"/>
    <s v="Y"/>
    <s v="Y"/>
    <s v="N"/>
    <s v="Corporation"/>
    <s v="N"/>
    <x v="0"/>
    <x v="0"/>
    <x v="1"/>
    <s v="Restaurant"/>
    <n v="0"/>
    <n v="0"/>
    <m/>
  </r>
  <r>
    <x v="392"/>
    <d v="2021-05-16T00:00:00"/>
    <s v="China King of 3886 Inc."/>
    <s v="108 S King St"/>
    <x v="121"/>
    <x v="0"/>
    <s v="27983"/>
    <x v="392"/>
    <m/>
    <s v="R"/>
    <s v="Y"/>
    <s v="NC-01"/>
    <x v="0"/>
    <x v="0"/>
    <x v="1"/>
    <x v="0"/>
    <s v="Y"/>
    <s v="Y"/>
    <s v="Y"/>
    <s v="Y"/>
    <s v="Y"/>
    <s v="Y"/>
    <s v="Corporation"/>
    <s v="N"/>
    <x v="1"/>
    <x v="0"/>
    <x v="1"/>
    <s v="Restaurant"/>
    <n v="0"/>
    <n v="0"/>
    <m/>
  </r>
  <r>
    <x v="393"/>
    <d v="2021-05-16T00:00:00"/>
    <s v="H &amp; Z Dining Group Inc"/>
    <s v="410 Four Seasons Town Ctr Level 3"/>
    <x v="12"/>
    <x v="0"/>
    <s v="27407"/>
    <x v="393"/>
    <m/>
    <s v="U"/>
    <s v="Y"/>
    <s v="NC-06"/>
    <x v="0"/>
    <x v="1"/>
    <x v="1"/>
    <x v="1"/>
    <s v="N"/>
    <s v="Y"/>
    <s v="Y"/>
    <s v="Y"/>
    <s v="N"/>
    <s v="N"/>
    <s v="Corporation"/>
    <s v="N"/>
    <x v="1"/>
    <x v="0"/>
    <x v="0"/>
    <s v="Restaurant"/>
    <n v="0"/>
    <n v="0"/>
    <m/>
  </r>
  <r>
    <x v="394"/>
    <d v="2021-05-16T00:00:00"/>
    <s v="The Olive Tree Deli of North Carolina Inc"/>
    <s v="580 S Stratford Rd"/>
    <x v="54"/>
    <x v="0"/>
    <n v="27103"/>
    <x v="394"/>
    <m/>
    <s v="U"/>
    <s v="N"/>
    <s v="NC-06"/>
    <x v="1"/>
    <x v="0"/>
    <x v="1"/>
    <x v="0"/>
    <s v="Y"/>
    <s v="Y"/>
    <s v="Y"/>
    <s v="Y"/>
    <s v="Y"/>
    <s v="Y"/>
    <s v="Corporation"/>
    <s v="N"/>
    <x v="0"/>
    <x v="0"/>
    <x v="1"/>
    <s v="Restaurant"/>
    <n v="0"/>
    <n v="0"/>
    <m/>
  </r>
  <r>
    <x v="395"/>
    <d v="2021-05-16T00:00:00"/>
    <s v="Liyan Inc"/>
    <s v="2000 Avondale Dr Ste B"/>
    <x v="8"/>
    <x v="0"/>
    <s v="27704"/>
    <x v="395"/>
    <m/>
    <s v="U"/>
    <s v="Y"/>
    <s v="NC-04"/>
    <x v="0"/>
    <x v="1"/>
    <x v="1"/>
    <x v="0"/>
    <s v="Y"/>
    <s v="Y"/>
    <s v="Y"/>
    <s v="Y"/>
    <s v="Y"/>
    <s v="Y"/>
    <s v="Corporation"/>
    <s v="N"/>
    <x v="0"/>
    <x v="0"/>
    <x v="1"/>
    <s v="Restaurant"/>
    <n v="0"/>
    <n v="0"/>
    <m/>
  </r>
  <r>
    <x v="396"/>
    <d v="2021-05-16T00:00:00"/>
    <s v="Bellamy Fam Enterprises LLC"/>
    <s v="4325 Glenwood Ave Ste 1114"/>
    <x v="4"/>
    <x v="0"/>
    <s v="27612"/>
    <x v="396"/>
    <s v="Gloria Jean's Coffees"/>
    <s v="U"/>
    <s v="N"/>
    <s v="NC-02"/>
    <x v="0"/>
    <x v="1"/>
    <x v="1"/>
    <x v="0"/>
    <s v="Y"/>
    <s v="Y"/>
    <s v="Y"/>
    <s v="Y"/>
    <s v="Y"/>
    <s v="Y"/>
    <s v="Limited  Liability Company(LLC)"/>
    <s v="N"/>
    <x v="0"/>
    <x v="0"/>
    <x v="1"/>
    <s v="Other &amp;&amp; Snack and Nonalcoholic Beverage Bar"/>
    <n v="0"/>
    <n v="0"/>
    <m/>
  </r>
  <r>
    <x v="397"/>
    <d v="2021-05-16T00:00:00"/>
    <s v="VVL Inc"/>
    <s v="7001 South Blvd Ste B"/>
    <x v="11"/>
    <x v="0"/>
    <s v="28217"/>
    <x v="397"/>
    <m/>
    <s v="U"/>
    <s v="N"/>
    <s v="NC-09"/>
    <x v="1"/>
    <x v="1"/>
    <x v="0"/>
    <x v="1"/>
    <s v="Y"/>
    <s v="Y"/>
    <s v="Y"/>
    <s v="Y"/>
    <s v="N"/>
    <s v="Y"/>
    <s v="Corporation"/>
    <s v="Y"/>
    <x v="1"/>
    <x v="0"/>
    <x v="0"/>
    <s v="Restaurant"/>
    <n v="0"/>
    <n v="0"/>
    <m/>
  </r>
  <r>
    <x v="398"/>
    <d v="2021-05-16T00:00:00"/>
    <s v="JC CRAB LLC"/>
    <s v="120 Hanes Square Cir"/>
    <x v="54"/>
    <x v="0"/>
    <n v="27103"/>
    <x v="398"/>
    <m/>
    <s v="U"/>
    <s v="Y"/>
    <s v="NC-06"/>
    <x v="0"/>
    <x v="0"/>
    <x v="1"/>
    <x v="0"/>
    <s v="Y"/>
    <s v="Y"/>
    <s v="Y"/>
    <s v="Y"/>
    <s v="Y"/>
    <s v="Y"/>
    <s v="Limited  Liability Company(LLC)"/>
    <s v="N"/>
    <x v="1"/>
    <x v="0"/>
    <x v="0"/>
    <s v="Restaurant"/>
    <n v="0"/>
    <n v="0"/>
    <m/>
  </r>
  <r>
    <x v="399"/>
    <d v="2021-05-16T00:00:00"/>
    <s v="B &amp; F Wine &amp; Beer Corporation"/>
    <s v="139 N Front St"/>
    <x v="0"/>
    <x v="0"/>
    <s v="28401"/>
    <x v="399"/>
    <m/>
    <s v="U"/>
    <s v="Y"/>
    <s v="NC-07"/>
    <x v="0"/>
    <x v="1"/>
    <x v="1"/>
    <x v="0"/>
    <s v="Y"/>
    <s v="Y"/>
    <s v="Y"/>
    <s v="Y"/>
    <s v="Y"/>
    <s v="Y"/>
    <s v="Subchapter S Corporation"/>
    <s v="N"/>
    <x v="0"/>
    <x v="0"/>
    <x v="1"/>
    <s v="Bar, Saloon, Lounge, Tavern"/>
    <n v="0"/>
    <n v="0"/>
    <m/>
  </r>
  <r>
    <x v="400"/>
    <d v="2021-05-16T00:00:00"/>
    <s v="FORTUNE FOOD INC"/>
    <s v="5959 Triangle Town Blvd Ste 1132"/>
    <x v="4"/>
    <x v="0"/>
    <s v="27616"/>
    <x v="400"/>
    <m/>
    <s v="U"/>
    <s v="N"/>
    <s v="NC-02"/>
    <x v="0"/>
    <x v="1"/>
    <x v="1"/>
    <x v="0"/>
    <s v="Y"/>
    <s v="Y"/>
    <s v="Y"/>
    <s v="Y"/>
    <s v="Y"/>
    <s v="Y"/>
    <s v="Corporation"/>
    <s v="Y"/>
    <x v="1"/>
    <x v="0"/>
    <x v="0"/>
    <s v="Restaurant"/>
    <n v="0"/>
    <n v="0"/>
    <m/>
  </r>
  <r>
    <x v="401"/>
    <d v="2021-05-16T00:00:00"/>
    <s v="Ashboro's Bottle and Can LLC"/>
    <s v="326 W Salisbury St"/>
    <x v="51"/>
    <x v="0"/>
    <s v="27203"/>
    <x v="401"/>
    <m/>
    <s v="R"/>
    <s v="Y"/>
    <s v="NC-13"/>
    <x v="0"/>
    <x v="1"/>
    <x v="1"/>
    <x v="1"/>
    <s v="N"/>
    <s v="Y"/>
    <s v="Y"/>
    <s v="Y"/>
    <s v="Y"/>
    <s v="Y"/>
    <s v="Limited Liability Partnership"/>
    <s v="Y"/>
    <x v="0"/>
    <x v="0"/>
    <x v="1"/>
    <s v="Bar, Saloon, Lounge, Tavern"/>
    <n v="0"/>
    <n v="0"/>
    <m/>
  </r>
  <r>
    <x v="402"/>
    <d v="2021-05-16T00:00:00"/>
    <s v="Ugly Dog LLC"/>
    <s v="294 S 4th St #1648"/>
    <x v="122"/>
    <x v="0"/>
    <s v="28741"/>
    <x v="402"/>
    <m/>
    <s v="R"/>
    <s v="N"/>
    <s v="NC-11"/>
    <x v="0"/>
    <x v="1"/>
    <x v="1"/>
    <x v="0"/>
    <s v="Y"/>
    <s v="Y"/>
    <s v="Y"/>
    <s v="Y"/>
    <s v="Y"/>
    <s v="Y"/>
    <s v="Limited  Liability Company(LLC)"/>
    <s v="N"/>
    <x v="0"/>
    <x v="0"/>
    <x v="1"/>
    <s v="Restaurant"/>
    <n v="0"/>
    <n v="0"/>
    <m/>
  </r>
  <r>
    <x v="403"/>
    <d v="2021-05-16T00:00:00"/>
    <s v="Rey Khan LLC"/>
    <s v="746 Martin Luther King Jr Blvd"/>
    <x v="3"/>
    <x v="0"/>
    <s v="27514"/>
    <x v="403"/>
    <m/>
    <s v="U"/>
    <s v="Y"/>
    <s v="NC-04"/>
    <x v="0"/>
    <x v="1"/>
    <x v="0"/>
    <x v="0"/>
    <s v="Y"/>
    <s v="Y"/>
    <s v="Y"/>
    <s v="Y"/>
    <s v="Y"/>
    <s v="Y"/>
    <s v="Limited  Liability Company(LLC)"/>
    <s v="N"/>
    <x v="1"/>
    <x v="0"/>
    <x v="0"/>
    <s v="Restaurant"/>
    <n v="0"/>
    <n v="0"/>
    <m/>
  </r>
  <r>
    <x v="404"/>
    <d v="2021-05-16T00:00:00"/>
    <s v="TAIYONG INC"/>
    <s v="3629 N Davidson St 103N"/>
    <x v="11"/>
    <x v="0"/>
    <s v="28205"/>
    <x v="404"/>
    <m/>
    <s v="U"/>
    <s v="Y"/>
    <s v="NC-12"/>
    <x v="1"/>
    <x v="0"/>
    <x v="0"/>
    <x v="0"/>
    <s v="Y"/>
    <s v="Y"/>
    <s v="Y"/>
    <s v="Y"/>
    <s v="Y"/>
    <s v="Y"/>
    <s v="Limited Liability Partnership"/>
    <s v="Y"/>
    <x v="1"/>
    <x v="0"/>
    <x v="0"/>
    <s v="Restaurant"/>
    <n v="0"/>
    <n v="0"/>
    <m/>
  </r>
  <r>
    <x v="405"/>
    <d v="2021-05-16T00:00:00"/>
    <s v="The Coastal Roaster LLC"/>
    <s v="5954 Carolina Beach Rd Suite 170"/>
    <x v="0"/>
    <x v="0"/>
    <s v="28412"/>
    <x v="405"/>
    <m/>
    <s v="U"/>
    <s v="N"/>
    <s v="NC-07"/>
    <x v="0"/>
    <x v="1"/>
    <x v="1"/>
    <x v="1"/>
    <s v="N"/>
    <s v="N"/>
    <s v="Y"/>
    <s v="Y"/>
    <s v="N"/>
    <s v="Y"/>
    <s v="Corporation"/>
    <s v="N"/>
    <x v="0"/>
    <x v="1"/>
    <x v="0"/>
    <s v="Bar, Saloon, Lounge, Tavern &amp;&amp; Restaurant"/>
    <n v="0"/>
    <n v="0"/>
    <m/>
  </r>
  <r>
    <x v="406"/>
    <d v="2021-05-16T00:00:00"/>
    <s v="Derar Inc."/>
    <s v="116 Middleton Dr"/>
    <x v="11"/>
    <x v="0"/>
    <s v="28207"/>
    <x v="406"/>
    <m/>
    <s v="U"/>
    <s v="N"/>
    <s v="NC-12"/>
    <x v="1"/>
    <x v="0"/>
    <x v="0"/>
    <x v="0"/>
    <s v="Y"/>
    <s v="Y"/>
    <s v="Y"/>
    <s v="Y"/>
    <s v="Y"/>
    <s v="Y"/>
    <s v="Corporation"/>
    <s v="N"/>
    <x v="1"/>
    <x v="0"/>
    <x v="0"/>
    <s v="Restaurant"/>
    <n v="0"/>
    <n v="0"/>
    <m/>
  </r>
  <r>
    <x v="407"/>
    <d v="2021-05-16T00:00:00"/>
    <s v="Cortez of Raleigh LLC"/>
    <s v="413 Glenwood Ave"/>
    <x v="4"/>
    <x v="0"/>
    <s v="27603"/>
    <x v="407"/>
    <m/>
    <s v="U"/>
    <s v="N"/>
    <s v="NC-02"/>
    <x v="1"/>
    <x v="1"/>
    <x v="1"/>
    <x v="0"/>
    <s v="N"/>
    <s v="Y"/>
    <s v="Y"/>
    <s v="Y"/>
    <s v="N"/>
    <s v="Y"/>
    <s v="Limited  Liability Company(LLC)"/>
    <s v="N"/>
    <x v="1"/>
    <x v="0"/>
    <x v="0"/>
    <s v="Restaurant"/>
    <n v="0"/>
    <n v="0"/>
    <m/>
  </r>
  <r>
    <x v="408"/>
    <d v="2021-05-16T00:00:00"/>
    <s v="Canteen 411 LLC"/>
    <s v="411 W 4th St"/>
    <x v="54"/>
    <x v="0"/>
    <s v="27101"/>
    <x v="408"/>
    <m/>
    <s v="U"/>
    <s v="Y"/>
    <s v="NC-06"/>
    <x v="1"/>
    <x v="0"/>
    <x v="1"/>
    <x v="0"/>
    <s v="Y"/>
    <s v="Y"/>
    <s v="Y"/>
    <s v="Y"/>
    <s v="Y"/>
    <s v="Y"/>
    <s v="Limited  Liability Company(LLC)"/>
    <s v="Y"/>
    <x v="0"/>
    <x v="0"/>
    <x v="1"/>
    <s v="Snack and Nonalcoholic Beverage Bar &amp;&amp; Bar, Saloon, Lounge, Tavern &amp;&amp; Caterer &amp;&amp; Restaurant"/>
    <n v="0"/>
    <n v="0"/>
    <m/>
  </r>
  <r>
    <x v="409"/>
    <d v="2021-05-16T00:00:00"/>
    <s v="The Loco Project LLC"/>
    <s v="3723 N Croatan Hwy Unit E"/>
    <x v="123"/>
    <x v="0"/>
    <s v="27949"/>
    <x v="409"/>
    <m/>
    <s v="U"/>
    <s v="Y"/>
    <s v="NC-03"/>
    <x v="0"/>
    <x v="1"/>
    <x v="1"/>
    <x v="0"/>
    <s v="Y"/>
    <s v="Y"/>
    <s v="N"/>
    <s v="Y"/>
    <s v="Y"/>
    <s v="Y"/>
    <s v="Limited  Liability Company(LLC)"/>
    <s v="N"/>
    <x v="0"/>
    <x v="0"/>
    <x v="1"/>
    <s v="Restaurant"/>
    <n v="0"/>
    <n v="0"/>
    <m/>
  </r>
  <r>
    <x v="410"/>
    <d v="2021-05-16T00:00:00"/>
    <s v="252 GRILL INC"/>
    <s v="100 Berry St"/>
    <x v="124"/>
    <x v="0"/>
    <s v="27944"/>
    <x v="410"/>
    <m/>
    <s v="R"/>
    <s v="Y"/>
    <s v="NC-03"/>
    <x v="0"/>
    <x v="0"/>
    <x v="0"/>
    <x v="0"/>
    <s v="Y"/>
    <s v="Y"/>
    <s v="Y"/>
    <s v="N"/>
    <s v="Y"/>
    <s v="Y"/>
    <s v="Corporation"/>
    <s v="N"/>
    <x v="0"/>
    <x v="0"/>
    <x v="1"/>
    <s v="Restaurant"/>
    <n v="0"/>
    <n v="0"/>
    <m/>
  </r>
  <r>
    <x v="411"/>
    <d v="2021-05-16T00:00:00"/>
    <s v="Subway Of Morganton Inc"/>
    <s v="100 East Fleming Drive"/>
    <x v="47"/>
    <x v="0"/>
    <s v="28655"/>
    <x v="411"/>
    <s v="Subway"/>
    <s v="R"/>
    <s v="Y"/>
    <s v="NC-05"/>
    <x v="1"/>
    <x v="0"/>
    <x v="0"/>
    <x v="0"/>
    <s v="Y"/>
    <s v="Y"/>
    <s v="Y"/>
    <s v="Y"/>
    <s v="Y"/>
    <s v="Y"/>
    <s v="Corporation"/>
    <s v="N"/>
    <x v="0"/>
    <x v="0"/>
    <x v="1"/>
    <s v="Restaurant"/>
    <n v="0"/>
    <n v="0"/>
    <m/>
  </r>
  <r>
    <x v="412"/>
    <d v="2021-05-16T00:00:00"/>
    <s v="MANNA (5B2F) INC"/>
    <s v="1813 N. BERKELEY BLVD #E"/>
    <x v="25"/>
    <x v="0"/>
    <s v="27534"/>
    <x v="412"/>
    <m/>
    <s v="R"/>
    <s v="N"/>
    <s v="NC-01"/>
    <x v="0"/>
    <x v="0"/>
    <x v="1"/>
    <x v="0"/>
    <s v="Y"/>
    <s v="Y"/>
    <s v="Y"/>
    <s v="Y"/>
    <s v="Y"/>
    <s v="Y"/>
    <s v="Corporation"/>
    <s v="N"/>
    <x v="1"/>
    <x v="0"/>
    <x v="1"/>
    <s v="Caterer &amp;&amp; Food Stand, Food Truck, Food Cart &amp;&amp; Restaurant"/>
    <n v="0"/>
    <n v="0"/>
    <m/>
  </r>
  <r>
    <x v="413"/>
    <d v="2021-05-16T00:00:00"/>
    <s v="Yesterdays Cafe Inc."/>
    <s v="38 Chinquapin Rd"/>
    <x v="118"/>
    <x v="0"/>
    <s v="28374"/>
    <x v="413"/>
    <m/>
    <s v="R"/>
    <s v="N"/>
    <s v="NC-09"/>
    <x v="0"/>
    <x v="1"/>
    <x v="1"/>
    <x v="1"/>
    <s v="N"/>
    <s v="Y"/>
    <s v="Y"/>
    <s v="Y"/>
    <s v="N"/>
    <s v="Y"/>
    <s v="Corporation"/>
    <s v="N"/>
    <x v="0"/>
    <x v="0"/>
    <x v="1"/>
    <s v="Restaurant"/>
    <n v="0"/>
    <n v="0"/>
    <m/>
  </r>
  <r>
    <x v="414"/>
    <d v="2021-05-16T00:00:00"/>
    <s v="rodgers catering inc."/>
    <s v="1419 Trotters Rdg"/>
    <x v="113"/>
    <x v="0"/>
    <s v="28081"/>
    <x v="414"/>
    <m/>
    <s v="R"/>
    <s v="N"/>
    <s v="NC-08"/>
    <x v="0"/>
    <x v="0"/>
    <x v="1"/>
    <x v="0"/>
    <s v="N"/>
    <s v="N"/>
    <s v="Y"/>
    <s v="N"/>
    <s v="Y"/>
    <s v="Y"/>
    <s v="Subchapter S Corporation"/>
    <s v="N"/>
    <x v="0"/>
    <x v="0"/>
    <x v="1"/>
    <s v="Caterer"/>
    <n v="0"/>
    <n v="0"/>
    <m/>
  </r>
  <r>
    <x v="415"/>
    <d v="2021-05-16T00:00:00"/>
    <s v="CB Crabtree Inc"/>
    <s v="4325 Glenwood Ave Ste K21"/>
    <x v="4"/>
    <x v="0"/>
    <s v="27612"/>
    <x v="415"/>
    <s v="Cinnabon"/>
    <s v="U"/>
    <s v="N"/>
    <s v="NC-02"/>
    <x v="0"/>
    <x v="1"/>
    <x v="1"/>
    <x v="1"/>
    <s v="N"/>
    <s v="Y"/>
    <s v="Y"/>
    <s v="Y"/>
    <s v="N"/>
    <s v="N"/>
    <s v="Corporation"/>
    <s v="N"/>
    <x v="1"/>
    <x v="0"/>
    <x v="0"/>
    <s v="Restaurant"/>
    <n v="0"/>
    <n v="0"/>
    <m/>
  </r>
  <r>
    <x v="416"/>
    <d v="2021-05-16T00:00:00"/>
    <s v="Porcupine Provisions Inc."/>
    <s v="1520 East Boulevard"/>
    <x v="11"/>
    <x v="0"/>
    <s v="28203"/>
    <x v="416"/>
    <m/>
    <s v="U"/>
    <s v="N"/>
    <s v="NC-12"/>
    <x v="0"/>
    <x v="1"/>
    <x v="1"/>
    <x v="0"/>
    <s v="N"/>
    <s v="Y"/>
    <s v="Y"/>
    <s v="N"/>
    <s v="Y"/>
    <s v="Y"/>
    <s v="Corporation"/>
    <s v="N"/>
    <x v="0"/>
    <x v="0"/>
    <x v="1"/>
    <s v="Caterer"/>
    <n v="0"/>
    <n v="0"/>
    <m/>
  </r>
  <r>
    <x v="417"/>
    <d v="2021-05-16T00:00:00"/>
    <s v="Camel City Coffee LLC"/>
    <s v="110 Oakwood Dr Suite F"/>
    <x v="54"/>
    <x v="0"/>
    <n v="27103"/>
    <x v="417"/>
    <m/>
    <s v="U"/>
    <s v="N"/>
    <s v="NC-06"/>
    <x v="1"/>
    <x v="1"/>
    <x v="0"/>
    <x v="1"/>
    <s v="Y"/>
    <s v="Y"/>
    <s v="Y"/>
    <s v="Y"/>
    <s v="Y"/>
    <s v="Y"/>
    <s v="Limited  Liability Company(LLC)"/>
    <s v="N"/>
    <x v="0"/>
    <x v="0"/>
    <x v="1"/>
    <s v="Snack and Nonalcoholic Beverage Bar &amp;&amp; Restaurant"/>
    <n v="0"/>
    <n v="0"/>
    <m/>
  </r>
  <r>
    <x v="418"/>
    <d v="2021-05-16T00:00:00"/>
    <s v="HOUSHI INC"/>
    <s v="8943 S Tryon St Unit Q"/>
    <x v="11"/>
    <x v="0"/>
    <s v="28273"/>
    <x v="418"/>
    <m/>
    <s v="U"/>
    <s v="N"/>
    <s v="NC-09"/>
    <x v="1"/>
    <x v="0"/>
    <x v="0"/>
    <x v="0"/>
    <s v="Y"/>
    <s v="Y"/>
    <s v="Y"/>
    <s v="Y"/>
    <s v="Y"/>
    <s v="Y"/>
    <s v="Corporation"/>
    <s v="N"/>
    <x v="1"/>
    <x v="0"/>
    <x v="1"/>
    <s v="Restaurant"/>
    <n v="0"/>
    <n v="0"/>
    <m/>
  </r>
  <r>
    <x v="419"/>
    <d v="2021-05-16T00:00:00"/>
    <s v="kinston subways inc"/>
    <s v="2405 N Herritage St Ste K"/>
    <x v="125"/>
    <x v="0"/>
    <s v="28501"/>
    <x v="419"/>
    <s v="Subway"/>
    <s v="R"/>
    <s v="Y"/>
    <s v="NC-03"/>
    <x v="1"/>
    <x v="0"/>
    <x v="1"/>
    <x v="0"/>
    <s v="Y"/>
    <s v="Y"/>
    <s v="Y"/>
    <s v="Y"/>
    <s v="Y"/>
    <s v="Y"/>
    <s v="Subchapter S Corporation"/>
    <s v="Y"/>
    <x v="1"/>
    <x v="0"/>
    <x v="0"/>
    <s v="Restaurant"/>
    <n v="0"/>
    <n v="0"/>
    <m/>
  </r>
  <r>
    <x v="420"/>
    <d v="2021-05-16T00:00:00"/>
    <s v="AACE INC"/>
    <s v="236 E Washington St"/>
    <x v="12"/>
    <x v="0"/>
    <s v="27401"/>
    <x v="420"/>
    <m/>
    <s v="U"/>
    <s v="Y"/>
    <s v="NC-06"/>
    <x v="1"/>
    <x v="0"/>
    <x v="0"/>
    <x v="0"/>
    <s v="Y"/>
    <s v="Y"/>
    <s v="Y"/>
    <s v="Y"/>
    <s v="Y"/>
    <s v="Y"/>
    <s v="Corporation"/>
    <s v="Y"/>
    <x v="1"/>
    <x v="0"/>
    <x v="0"/>
    <s v="Snack and Nonalcoholic Beverage Bar"/>
    <n v="0"/>
    <n v="0"/>
    <m/>
  </r>
  <r>
    <x v="421"/>
    <d v="2021-05-16T00:00:00"/>
    <s v="Eastern Pizza Products INC"/>
    <s v="9 South Lake Park Blvd"/>
    <x v="96"/>
    <x v="0"/>
    <s v="28428"/>
    <x v="421"/>
    <m/>
    <s v="U"/>
    <s v="Y"/>
    <s v="NC-07"/>
    <x v="0"/>
    <x v="0"/>
    <x v="0"/>
    <x v="0"/>
    <s v="Y"/>
    <s v="Y"/>
    <s v="Y"/>
    <s v="Y"/>
    <s v="Y"/>
    <s v="Y"/>
    <s v="Subchapter S Corporation"/>
    <s v="N"/>
    <x v="0"/>
    <x v="1"/>
    <x v="0"/>
    <s v="Restaurant"/>
    <n v="0"/>
    <n v="0"/>
    <m/>
  </r>
  <r>
    <x v="422"/>
    <d v="2021-05-16T00:00:00"/>
    <s v="Teramar LLC"/>
    <s v="311 Judges Rd Ste 1A"/>
    <x v="0"/>
    <x v="0"/>
    <s v="28405"/>
    <x v="422"/>
    <m/>
    <s v="U"/>
    <s v="N"/>
    <s v="NC-07"/>
    <x v="1"/>
    <x v="0"/>
    <x v="1"/>
    <x v="0"/>
    <s v="Y"/>
    <s v="Y"/>
    <s v="Y"/>
    <s v="Y"/>
    <s v="Y"/>
    <s v="Y"/>
    <s v="Limited  Liability Company(LLC)"/>
    <s v="N"/>
    <x v="0"/>
    <x v="1"/>
    <x v="1"/>
    <s v="Caterer &amp;&amp; Restaurant"/>
    <n v="0"/>
    <n v="0"/>
    <m/>
  </r>
  <r>
    <x v="423"/>
    <d v="2021-05-16T00:00:00"/>
    <s v="XIANG YU INC"/>
    <s v="1309 N Broome St"/>
    <x v="13"/>
    <x v="0"/>
    <s v="28173"/>
    <x v="423"/>
    <m/>
    <s v="U"/>
    <s v="N"/>
    <s v="NC-09"/>
    <x v="1"/>
    <x v="0"/>
    <x v="0"/>
    <x v="0"/>
    <s v="Y"/>
    <s v="Y"/>
    <s v="Y"/>
    <s v="Y"/>
    <s v="Y"/>
    <s v="Y"/>
    <s v="Corporation"/>
    <s v="N"/>
    <x v="1"/>
    <x v="0"/>
    <x v="0"/>
    <s v="Restaurant"/>
    <n v="0"/>
    <n v="0"/>
    <m/>
  </r>
  <r>
    <x v="424"/>
    <d v="2021-05-16T00:00:00"/>
    <s v="SAKI LLC"/>
    <s v="1448 EDGEWOOD DR STE 700"/>
    <x v="126"/>
    <x v="0"/>
    <s v="27030"/>
    <x v="424"/>
    <m/>
    <s v="R"/>
    <s v="Y"/>
    <s v="NC-10"/>
    <x v="1"/>
    <x v="0"/>
    <x v="0"/>
    <x v="0"/>
    <s v="Y"/>
    <s v="Y"/>
    <s v="Y"/>
    <s v="Y"/>
    <s v="Y"/>
    <s v="Y"/>
    <s v="Limited  Liability Company(LLC)"/>
    <s v="N"/>
    <x v="1"/>
    <x v="0"/>
    <x v="1"/>
    <s v="Restaurant"/>
    <n v="0"/>
    <n v="0"/>
    <m/>
  </r>
  <r>
    <x v="425"/>
    <d v="2021-05-16T00:00:00"/>
    <s v="Dumpling Girls LLC"/>
    <s v="223 Cessna Rd"/>
    <x v="22"/>
    <x v="0"/>
    <s v="28027"/>
    <x v="425"/>
    <m/>
    <s v="U"/>
    <s v="N"/>
    <s v="NC-08"/>
    <x v="1"/>
    <x v="0"/>
    <x v="0"/>
    <x v="0"/>
    <s v="Y"/>
    <s v="Y"/>
    <s v="Y"/>
    <s v="Y"/>
    <s v="Y"/>
    <s v="Y"/>
    <s v="Corporation"/>
    <s v="N"/>
    <x v="1"/>
    <x v="0"/>
    <x v="1"/>
    <s v="Food Stand, Food Truck, Food Cart"/>
    <n v="0"/>
    <n v="0"/>
    <m/>
  </r>
  <r>
    <x v="426"/>
    <d v="2021-05-16T00:00:00"/>
    <s v="SAKURA 8 INC"/>
    <s v="2634 Timber Dr"/>
    <x v="127"/>
    <x v="0"/>
    <s v="27529"/>
    <x v="426"/>
    <m/>
    <s v="U"/>
    <s v="N"/>
    <s v="NC-02"/>
    <x v="1"/>
    <x v="0"/>
    <x v="0"/>
    <x v="0"/>
    <s v="Y"/>
    <s v="Y"/>
    <s v="Y"/>
    <s v="Y"/>
    <s v="Y"/>
    <s v="Y"/>
    <s v="Corporation"/>
    <s v="Y"/>
    <x v="1"/>
    <x v="0"/>
    <x v="0"/>
    <s v="Restaurant"/>
    <n v="0"/>
    <n v="0"/>
    <m/>
  </r>
  <r>
    <x v="427"/>
    <d v="2021-05-16T00:00:00"/>
    <s v="Well-Bred Bakery &amp; Cafe Inc"/>
    <s v="232 Reems Creek Rd Unit 3"/>
    <x v="128"/>
    <x v="0"/>
    <s v="28787"/>
    <x v="427"/>
    <m/>
    <s v="U"/>
    <s v="N"/>
    <s v="NC-11"/>
    <x v="1"/>
    <x v="0"/>
    <x v="0"/>
    <x v="0"/>
    <s v="Y"/>
    <s v="Y"/>
    <s v="Y"/>
    <s v="Y"/>
    <s v="Y"/>
    <s v="Y"/>
    <s v="Corporation"/>
    <s v="N"/>
    <x v="0"/>
    <x v="0"/>
    <x v="1"/>
    <s v="Bakery ** &amp;&amp; Restaurant"/>
    <n v="0"/>
    <n v="0"/>
    <m/>
  </r>
  <r>
    <x v="428"/>
    <d v="2021-05-16T00:00:00"/>
    <s v="The Cove Inn LLC"/>
    <s v="2633 Holden Beach Rd SW"/>
    <x v="129"/>
    <x v="0"/>
    <s v="28462"/>
    <x v="428"/>
    <m/>
    <s v="R"/>
    <s v="N"/>
    <s v="NC-07"/>
    <x v="0"/>
    <x v="1"/>
    <x v="0"/>
    <x v="1"/>
    <s v="N"/>
    <s v="Y"/>
    <s v="Y"/>
    <s v="Y"/>
    <s v="N"/>
    <s v="Y"/>
    <s v="Limited  Liability Company(LLC)"/>
    <s v="Y"/>
    <x v="0"/>
    <x v="0"/>
    <x v="1"/>
    <s v="Bar, Saloon, Lounge, Tavern &amp;&amp; Restaurant"/>
    <n v="0"/>
    <n v="0"/>
    <m/>
  </r>
  <r>
    <x v="429"/>
    <d v="2021-05-16T00:00:00"/>
    <s v="SGC Enterprises Inc."/>
    <s v="1914 Martin Luther King Jr. Blvd"/>
    <x v="130"/>
    <x v="0"/>
    <s v="28560"/>
    <x v="429"/>
    <m/>
    <s v="U"/>
    <s v="N"/>
    <s v="NC-03"/>
    <x v="0"/>
    <x v="1"/>
    <x v="1"/>
    <x v="1"/>
    <s v="N"/>
    <s v="Y"/>
    <s v="Y"/>
    <s v="Y"/>
    <s v="N"/>
    <s v="Y"/>
    <s v="Corporation"/>
    <s v="N"/>
    <x v="0"/>
    <x v="0"/>
    <x v="1"/>
    <s v="Restaurant"/>
    <n v="0"/>
    <n v="0"/>
    <m/>
  </r>
  <r>
    <x v="430"/>
    <d v="2021-05-17T00:00:00"/>
    <s v="Mama Ruth's LLC"/>
    <s v="12 Community Circle Dr"/>
    <x v="131"/>
    <x v="0"/>
    <s v="27501"/>
    <x v="430"/>
    <m/>
    <s v="R"/>
    <s v="N"/>
    <s v="NC-02"/>
    <x v="0"/>
    <x v="1"/>
    <x v="1"/>
    <x v="0"/>
    <s v="Y"/>
    <s v="Y"/>
    <s v="N"/>
    <s v="N"/>
    <s v="Y"/>
    <s v="N"/>
    <s v="Limited  Liability Company(LLC)"/>
    <s v="N"/>
    <x v="1"/>
    <x v="0"/>
    <x v="1"/>
    <s v="Food Stand, Food Truck, Food Cart"/>
    <n v="0"/>
    <n v="0"/>
    <m/>
  </r>
  <r>
    <x v="431"/>
    <d v="2021-05-17T00:00:00"/>
    <s v="Fortune Cat LLC"/>
    <s v="14 W Martin St"/>
    <x v="4"/>
    <x v="0"/>
    <s v="27601"/>
    <x v="431"/>
    <m/>
    <s v="U"/>
    <s v="Y"/>
    <s v="NC-02"/>
    <x v="1"/>
    <x v="0"/>
    <x v="0"/>
    <x v="0"/>
    <s v="Y"/>
    <s v="Y"/>
    <s v="Y"/>
    <s v="Y"/>
    <s v="Y"/>
    <s v="Y"/>
    <s v="Limited  Liability Company(LLC)"/>
    <s v="N"/>
    <x v="1"/>
    <x v="0"/>
    <x v="1"/>
    <s v="Restaurant"/>
    <n v="0"/>
    <n v="0"/>
    <m/>
  </r>
  <r>
    <x v="432"/>
    <d v="2021-05-17T00:00:00"/>
    <s v="603 Glenwood Inc"/>
    <s v="603 Glenwood Ave"/>
    <x v="4"/>
    <x v="0"/>
    <s v="27603"/>
    <x v="432"/>
    <m/>
    <s v="U"/>
    <s v="N"/>
    <s v="NC-02"/>
    <x v="1"/>
    <x v="1"/>
    <x v="0"/>
    <x v="0"/>
    <s v="Y"/>
    <s v="Y"/>
    <s v="Y"/>
    <s v="Y"/>
    <s v="Y"/>
    <s v="Y"/>
    <s v="Corporation"/>
    <s v="N"/>
    <x v="1"/>
    <x v="0"/>
    <x v="0"/>
    <s v="Bar, Saloon, Lounge, Tavern"/>
    <n v="0"/>
    <n v="0"/>
    <m/>
  </r>
  <r>
    <x v="433"/>
    <d v="2021-05-17T00:00:00"/>
    <s v="41 North Coffee Co"/>
    <s v="41 N Main St  Box 322"/>
    <x v="132"/>
    <x v="0"/>
    <s v="27591"/>
    <x v="433"/>
    <m/>
    <s v="U"/>
    <s v="N"/>
    <s v="NC-02"/>
    <x v="0"/>
    <x v="0"/>
    <x v="1"/>
    <x v="0"/>
    <s v="Y"/>
    <s v="Y"/>
    <s v="Y"/>
    <s v="Y"/>
    <s v="Y"/>
    <s v="Y"/>
    <s v="Corporation"/>
    <s v="N"/>
    <x v="0"/>
    <x v="0"/>
    <x v="1"/>
    <s v="Restaurant"/>
    <n v="0"/>
    <n v="0"/>
    <m/>
  </r>
  <r>
    <x v="434"/>
    <d v="2021-05-17T00:00:00"/>
    <s v="Minerva Projects LLC"/>
    <s v="530 Foster St Unit 101"/>
    <x v="8"/>
    <x v="0"/>
    <s v="27701"/>
    <x v="434"/>
    <m/>
    <s v="U"/>
    <s v="Y"/>
    <s v="NC-04"/>
    <x v="0"/>
    <x v="0"/>
    <x v="0"/>
    <x v="0"/>
    <s v="Y"/>
    <s v="Y"/>
    <s v="Y"/>
    <s v="Y"/>
    <s v="Y"/>
    <s v="Y"/>
    <s v="Limited  Liability Company(LLC)"/>
    <s v="N"/>
    <x v="0"/>
    <x v="0"/>
    <x v="1"/>
    <s v="Other"/>
    <n v="0"/>
    <n v="0"/>
    <m/>
  </r>
  <r>
    <x v="435"/>
    <d v="2021-05-17T00:00:00"/>
    <s v="Mighty Good Eats LLC"/>
    <s v="626 Haywood Rd"/>
    <x v="9"/>
    <x v="0"/>
    <s v="28806"/>
    <x v="435"/>
    <m/>
    <s v="U"/>
    <s v="N"/>
    <s v="NC-11"/>
    <x v="1"/>
    <x v="1"/>
    <x v="1"/>
    <x v="0"/>
    <s v="Y"/>
    <s v="N"/>
    <s v="Y"/>
    <s v="Y"/>
    <s v="Y"/>
    <s v="Y"/>
    <s v="Corporation"/>
    <s v="N"/>
    <x v="0"/>
    <x v="0"/>
    <x v="1"/>
    <s v="Restaurant"/>
    <n v="0"/>
    <n v="0"/>
    <m/>
  </r>
  <r>
    <x v="436"/>
    <d v="2021-05-18T00:00:00"/>
    <s v="Heller Pettit LLC"/>
    <s v="2260 S Church St Suite 101"/>
    <x v="64"/>
    <x v="0"/>
    <s v="27215"/>
    <x v="436"/>
    <m/>
    <s v="U"/>
    <s v="N"/>
    <s v="NC-06"/>
    <x v="1"/>
    <x v="0"/>
    <x v="1"/>
    <x v="0"/>
    <s v="Y"/>
    <s v="Y"/>
    <s v="Y"/>
    <s v="Y"/>
    <s v="Y"/>
    <s v="Y"/>
    <s v="Limited  Liability Company(LLC)"/>
    <s v="N"/>
    <x v="0"/>
    <x v="0"/>
    <x v="1"/>
    <s v="Restaurant"/>
    <n v="0"/>
    <n v="0"/>
    <m/>
  </r>
  <r>
    <x v="437"/>
    <d v="2021-05-18T00:00:00"/>
    <s v="Baked Pie Company LLC"/>
    <s v="4 Long Shoals Rd St A"/>
    <x v="55"/>
    <x v="0"/>
    <s v="28704"/>
    <x v="437"/>
    <m/>
    <s v="U"/>
    <s v="N"/>
    <s v="NC-11"/>
    <x v="1"/>
    <x v="1"/>
    <x v="1"/>
    <x v="0"/>
    <s v="Y"/>
    <s v="Y"/>
    <s v="Y"/>
    <s v="Y"/>
    <s v="Y"/>
    <s v="Y"/>
    <s v="Limited  Liability Company(LLC)"/>
    <s v="Y"/>
    <x v="0"/>
    <x v="0"/>
    <x v="1"/>
    <s v="Restaurant"/>
    <n v="0"/>
    <n v="0"/>
    <m/>
  </r>
  <r>
    <x v="438"/>
    <d v="2021-05-18T00:00:00"/>
    <s v="Carmine and Nello LLC"/>
    <s v="8460 NC 87"/>
    <x v="102"/>
    <x v="0"/>
    <s v="27320"/>
    <x v="438"/>
    <m/>
    <s v="R"/>
    <s v="N"/>
    <s v="NC-06"/>
    <x v="1"/>
    <x v="0"/>
    <x v="0"/>
    <x v="0"/>
    <s v="Y"/>
    <s v="Y"/>
    <s v="Y"/>
    <s v="Y"/>
    <s v="Y"/>
    <s v="Y"/>
    <s v="Limited  Liability Company(LLC)"/>
    <s v="N"/>
    <x v="1"/>
    <x v="0"/>
    <x v="0"/>
    <s v="Restaurant"/>
    <n v="0"/>
    <n v="0"/>
    <m/>
  </r>
  <r>
    <x v="439"/>
    <d v="2021-05-18T00:00:00"/>
    <s v="HOBA INC"/>
    <s v="3706 Elmsley St Ste 101"/>
    <x v="12"/>
    <x v="0"/>
    <s v="27406"/>
    <x v="439"/>
    <m/>
    <s v="U"/>
    <s v="N"/>
    <s v="NC-06"/>
    <x v="1"/>
    <x v="0"/>
    <x v="0"/>
    <x v="0"/>
    <s v="Y"/>
    <s v="Y"/>
    <s v="Y"/>
    <s v="Y"/>
    <s v="Y"/>
    <s v="Y"/>
    <s v="Corporation"/>
    <s v="N"/>
    <x v="0"/>
    <x v="0"/>
    <x v="1"/>
    <s v="Restaurant"/>
    <n v="0"/>
    <n v="0"/>
    <m/>
  </r>
  <r>
    <x v="440"/>
    <d v="2021-05-18T00:00:00"/>
    <s v="Rocca's Bakery &amp; Confections LLC"/>
    <s v="176 Nc Highway 49 N"/>
    <x v="133"/>
    <x v="0"/>
    <s v="27316"/>
    <x v="440"/>
    <m/>
    <s v="R"/>
    <s v="Y"/>
    <s v="NC-13"/>
    <x v="0"/>
    <x v="0"/>
    <x v="0"/>
    <x v="0"/>
    <s v="Y"/>
    <s v="Y"/>
    <s v="Y"/>
    <s v="Y"/>
    <s v="Y"/>
    <s v="Y"/>
    <s v="Limited  Liability Company(LLC)"/>
    <s v="Y"/>
    <x v="1"/>
    <x v="0"/>
    <x v="1"/>
    <s v="Bakery **"/>
    <n v="0"/>
    <n v="0"/>
    <m/>
  </r>
  <r>
    <x v="441"/>
    <d v="2021-05-18T00:00:00"/>
    <s v="Salvation Coffee Company LLC"/>
    <s v="3321 S Church St"/>
    <x v="64"/>
    <x v="0"/>
    <s v="27215"/>
    <x v="441"/>
    <m/>
    <s v="U"/>
    <s v="N"/>
    <s v="NC-06"/>
    <x v="0"/>
    <x v="1"/>
    <x v="1"/>
    <x v="0"/>
    <s v="N"/>
    <s v="N"/>
    <s v="Y"/>
    <s v="Y"/>
    <s v="N"/>
    <s v="Y"/>
    <s v="Limited  Liability Company(LLC)"/>
    <s v="N"/>
    <x v="0"/>
    <x v="1"/>
    <x v="0"/>
    <s v="Other"/>
    <n v="0"/>
    <n v="0"/>
    <m/>
  </r>
  <r>
    <x v="442"/>
    <d v="2021-05-18T00:00:00"/>
    <s v="Guadalupe LLC"/>
    <s v="606 W Main St"/>
    <x v="117"/>
    <x v="0"/>
    <s v="28779"/>
    <x v="442"/>
    <m/>
    <s v="R"/>
    <s v="N"/>
    <s v="NC-11"/>
    <x v="1"/>
    <x v="1"/>
    <x v="1"/>
    <x v="0"/>
    <s v="Y"/>
    <s v="Y"/>
    <s v="Y"/>
    <s v="Y"/>
    <s v="Y"/>
    <s v="Y"/>
    <s v="Limited  Liability Company(LLC)"/>
    <s v="N"/>
    <x v="0"/>
    <x v="0"/>
    <x v="1"/>
    <s v="Restaurant"/>
    <n v="0"/>
    <n v="0"/>
    <m/>
  </r>
  <r>
    <x v="443"/>
    <d v="2021-05-18T00:00:00"/>
    <s v="Sweeter By The Pound"/>
    <s v="5114 Valcourt Rd"/>
    <x v="11"/>
    <x v="0"/>
    <s v="28216"/>
    <x v="443"/>
    <m/>
    <s v="U"/>
    <s v="N"/>
    <s v="NC-12"/>
    <x v="0"/>
    <x v="0"/>
    <x v="1"/>
    <x v="1"/>
    <s v="N"/>
    <s v="Y"/>
    <s v="Y"/>
    <s v="Y"/>
    <s v="Y"/>
    <s v="Y"/>
    <s v="Sole Proprietorship"/>
    <s v="N"/>
    <x v="0"/>
    <x v="0"/>
    <x v="1"/>
    <s v="Bakery **"/>
    <n v="0"/>
    <n v="0"/>
    <m/>
  </r>
  <r>
    <x v="444"/>
    <d v="2021-05-18T00:00:00"/>
    <s v="Queen City Healthy Eats #1 LLC"/>
    <s v="302 Colonades Way Ste D209"/>
    <x v="28"/>
    <x v="0"/>
    <s v="27518"/>
    <x v="444"/>
    <s v="Capriotti's Sandwich Shop"/>
    <s v="U"/>
    <s v="N"/>
    <s v="NC-02"/>
    <x v="1"/>
    <x v="1"/>
    <x v="1"/>
    <x v="0"/>
    <s v="Y"/>
    <s v="Y"/>
    <s v="Y"/>
    <s v="Y"/>
    <s v="Y"/>
    <s v="Y"/>
    <s v="Limited  Liability Company(LLC)"/>
    <s v="N"/>
    <x v="1"/>
    <x v="0"/>
    <x v="0"/>
    <s v="Restaurant"/>
    <n v="0"/>
    <n v="0"/>
    <m/>
  </r>
  <r>
    <x v="445"/>
    <d v="2021-05-18T00:00:00"/>
    <s v="RH LLC"/>
    <s v="225 S Madison St"/>
    <x v="29"/>
    <x v="0"/>
    <s v="28472"/>
    <x v="445"/>
    <m/>
    <s v="R"/>
    <s v="Y"/>
    <s v="NC-07"/>
    <x v="0"/>
    <x v="1"/>
    <x v="1"/>
    <x v="0"/>
    <s v="Y"/>
    <s v="Y"/>
    <s v="Y"/>
    <s v="Y"/>
    <s v="Y"/>
    <s v="Y"/>
    <s v="Limited  Liability Company(LLC)"/>
    <s v="N"/>
    <x v="0"/>
    <x v="0"/>
    <x v="1"/>
    <s v="Restaurant"/>
    <n v="0"/>
    <n v="0"/>
    <m/>
  </r>
  <r>
    <x v="446"/>
    <d v="2021-05-18T00:00:00"/>
    <s v="Black Eyed Susan Catering LLC"/>
    <s v="99 Terry Estate Dr"/>
    <x v="104"/>
    <x v="0"/>
    <s v="28711"/>
    <x v="446"/>
    <m/>
    <s v="U"/>
    <s v="N"/>
    <s v="NC-11"/>
    <x v="0"/>
    <x v="0"/>
    <x v="0"/>
    <x v="0"/>
    <s v="Y"/>
    <s v="Y"/>
    <s v="Y"/>
    <s v="Y"/>
    <s v="Y"/>
    <s v="Y"/>
    <s v="Corporation"/>
    <s v="N"/>
    <x v="0"/>
    <x v="0"/>
    <x v="1"/>
    <s v="Caterer"/>
    <n v="0"/>
    <n v="0"/>
    <m/>
  </r>
  <r>
    <x v="447"/>
    <d v="2021-05-18T00:00:00"/>
    <s v="DUFFER'S PUB &amp; DELI II INC"/>
    <s v="4924-1 MAIN STREET"/>
    <x v="134"/>
    <x v="0"/>
    <s v="28470"/>
    <x v="447"/>
    <m/>
    <s v="R"/>
    <s v="N"/>
    <s v="NC-07"/>
    <x v="1"/>
    <x v="0"/>
    <x v="1"/>
    <x v="0"/>
    <s v="Y"/>
    <s v="Y"/>
    <s v="N"/>
    <s v="Y"/>
    <s v="Y"/>
    <s v="Y"/>
    <s v="Corporation"/>
    <s v="N"/>
    <x v="1"/>
    <x v="0"/>
    <x v="0"/>
    <s v="Restaurant"/>
    <n v="0"/>
    <n v="0"/>
    <m/>
  </r>
  <r>
    <x v="448"/>
    <d v="2021-05-18T00:00:00"/>
    <s v="Save Me The Waltz LLC"/>
    <s v="56 Patton Ave Ste 100"/>
    <x v="9"/>
    <x v="0"/>
    <s v="28801"/>
    <x v="448"/>
    <m/>
    <s v="U"/>
    <s v="Y"/>
    <s v="NC-11"/>
    <x v="0"/>
    <x v="1"/>
    <x v="0"/>
    <x v="0"/>
    <s v="Y"/>
    <s v="Y"/>
    <s v="Y"/>
    <s v="Y"/>
    <s v="Y"/>
    <s v="Y"/>
    <s v="Limited  Liability Company(LLC)"/>
    <s v="N"/>
    <x v="0"/>
    <x v="0"/>
    <x v="1"/>
    <s v="Snack and Nonalcoholic Beverage Bar &amp;&amp; Bar, Saloon, Lounge, Tavern"/>
    <n v="0"/>
    <n v="0"/>
    <m/>
  </r>
  <r>
    <x v="449"/>
    <d v="2021-05-18T00:00:00"/>
    <s v="Paula Brown"/>
    <s v="6316-a Old Sugar Creek Road"/>
    <x v="11"/>
    <x v="0"/>
    <s v="28027"/>
    <x v="449"/>
    <m/>
    <s v="U"/>
    <s v="N"/>
    <s v="NC-08"/>
    <x v="1"/>
    <x v="1"/>
    <x v="1"/>
    <x v="1"/>
    <s v="N"/>
    <s v="N"/>
    <s v="Y"/>
    <s v="Y"/>
    <s v="N"/>
    <s v="Y"/>
    <s v="Sole Proprietorship"/>
    <s v="N"/>
    <x v="1"/>
    <x v="0"/>
    <x v="0"/>
    <s v="Restaurant"/>
    <n v="0"/>
    <n v="0"/>
    <m/>
  </r>
  <r>
    <x v="450"/>
    <d v="2021-05-18T00:00:00"/>
    <s v="NEW YORK CHINA INC"/>
    <s v="7605 NC HWY 68 N STE A"/>
    <x v="135"/>
    <x v="0"/>
    <s v="27310"/>
    <x v="450"/>
    <m/>
    <s v="U"/>
    <s v="Y"/>
    <s v="NC-06"/>
    <x v="1"/>
    <x v="0"/>
    <x v="0"/>
    <x v="0"/>
    <s v="Y"/>
    <s v="Y"/>
    <s v="Y"/>
    <s v="Y"/>
    <s v="Y"/>
    <s v="Y"/>
    <s v="Subchapter S Corporation"/>
    <s v="N"/>
    <x v="1"/>
    <x v="0"/>
    <x v="0"/>
    <s v="Restaurant"/>
    <n v="0"/>
    <n v="0"/>
    <m/>
  </r>
  <r>
    <x v="451"/>
    <d v="2021-05-18T00:00:00"/>
    <s v="Martin Farm and Winery INC."/>
    <s v="213 Martin Farm Ln"/>
    <x v="136"/>
    <x v="0"/>
    <s v="27950"/>
    <x v="451"/>
    <m/>
    <s v="R"/>
    <s v="N"/>
    <s v="NC-03"/>
    <x v="1"/>
    <x v="0"/>
    <x v="0"/>
    <x v="0"/>
    <s v="Y"/>
    <s v="Y"/>
    <s v="Y"/>
    <s v="Y"/>
    <s v="Y"/>
    <s v="Y"/>
    <s v="Corporation"/>
    <s v="N"/>
    <x v="1"/>
    <x v="0"/>
    <x v="1"/>
    <s v="Other &amp;&amp; Winery ** &amp;&amp; Brewpub, Tasting Room, Taproom **"/>
    <n v="0"/>
    <n v="0"/>
    <m/>
  </r>
  <r>
    <x v="452"/>
    <d v="2021-05-18T00:00:00"/>
    <s v="Johnny Dollars Inc"/>
    <s v="3920 S Tryon St"/>
    <x v="11"/>
    <x v="0"/>
    <s v="28217"/>
    <x v="452"/>
    <m/>
    <s v="U"/>
    <s v="Y"/>
    <s v="NC-09"/>
    <x v="0"/>
    <x v="1"/>
    <x v="1"/>
    <x v="0"/>
    <s v="Y"/>
    <s v="Y"/>
    <s v="Y"/>
    <s v="Y"/>
    <s v="Y"/>
    <s v="Y"/>
    <s v="Corporation"/>
    <s v="Y"/>
    <x v="1"/>
    <x v="0"/>
    <x v="0"/>
    <s v="Bar, Saloon, Lounge, Tavern"/>
    <n v="0"/>
    <n v="0"/>
    <m/>
  </r>
  <r>
    <x v="453"/>
    <d v="2021-05-18T00:00:00"/>
    <s v="J Davison Inc"/>
    <s v="1724 Westover Dr"/>
    <x v="74"/>
    <x v="0"/>
    <s v="27330"/>
    <x v="453"/>
    <m/>
    <s v="R"/>
    <s v="Y"/>
    <s v="NC-04"/>
    <x v="1"/>
    <x v="0"/>
    <x v="1"/>
    <x v="0"/>
    <s v="Y"/>
    <s v="Y"/>
    <s v="Y"/>
    <s v="Y"/>
    <s v="Y"/>
    <s v="Y"/>
    <s v="Corporation"/>
    <s v="N"/>
    <x v="0"/>
    <x v="0"/>
    <x v="1"/>
    <s v="Restaurant"/>
    <n v="0"/>
    <n v="0"/>
    <m/>
  </r>
  <r>
    <x v="454"/>
    <d v="2021-05-18T00:00:00"/>
    <s v="Nakia Cureton"/>
    <s v="26 N Williams St."/>
    <x v="137"/>
    <x v="0"/>
    <s v="28135"/>
    <x v="454"/>
    <m/>
    <s v="R"/>
    <s v="N"/>
    <s v="NC-09"/>
    <x v="1"/>
    <x v="0"/>
    <x v="1"/>
    <x v="0"/>
    <s v="Y"/>
    <s v="Y"/>
    <s v="Y"/>
    <s v="Y"/>
    <s v="Y"/>
    <s v="Y"/>
    <s v="Sole Proprietorship"/>
    <s v="Y"/>
    <x v="1"/>
    <x v="0"/>
    <x v="1"/>
    <s v="Caterer &amp;&amp; Restaurant"/>
    <n v="0"/>
    <n v="0"/>
    <m/>
  </r>
  <r>
    <x v="455"/>
    <d v="2021-05-18T00:00:00"/>
    <s v="Dorothy's Catering 2"/>
    <s v="701 Westmont Dr"/>
    <x v="40"/>
    <x v="0"/>
    <s v="28305"/>
    <x v="455"/>
    <m/>
    <s v="U"/>
    <s v="N"/>
    <s v="NC-08"/>
    <x v="0"/>
    <x v="0"/>
    <x v="1"/>
    <x v="0"/>
    <s v="Y"/>
    <s v="Y"/>
    <s v="Y"/>
    <s v="N"/>
    <s v="Y"/>
    <s v="Y"/>
    <s v="Limited  Liability Company(LLC)"/>
    <s v="N"/>
    <x v="1"/>
    <x v="0"/>
    <x v="1"/>
    <s v="Caterer"/>
    <n v="0"/>
    <n v="0"/>
    <m/>
  </r>
  <r>
    <x v="456"/>
    <d v="2021-05-18T00:00:00"/>
    <s v="Poke Cafe LLC"/>
    <s v="11318 N Community House Rd Ste 203"/>
    <x v="11"/>
    <x v="0"/>
    <s v="28277"/>
    <x v="456"/>
    <m/>
    <s v="U"/>
    <s v="N"/>
    <s v="NC-09"/>
    <x v="0"/>
    <x v="0"/>
    <x v="0"/>
    <x v="0"/>
    <s v="Y"/>
    <s v="Y"/>
    <s v="Y"/>
    <s v="Y"/>
    <s v="Y"/>
    <s v="Y"/>
    <s v="Limited  Liability Company(LLC)"/>
    <s v="N"/>
    <x v="1"/>
    <x v="0"/>
    <x v="0"/>
    <s v="Restaurant"/>
    <n v="0"/>
    <n v="0"/>
    <m/>
  </r>
  <r>
    <x v="457"/>
    <d v="2021-05-18T00:00:00"/>
    <s v="lams china buffet inc"/>
    <s v="504 W Fleming Dr"/>
    <x v="47"/>
    <x v="0"/>
    <s v="28655"/>
    <x v="457"/>
    <m/>
    <s v="R"/>
    <s v="Y"/>
    <s v="NC-05"/>
    <x v="0"/>
    <x v="0"/>
    <x v="1"/>
    <x v="0"/>
    <s v="Y"/>
    <s v="Y"/>
    <s v="Y"/>
    <s v="Y"/>
    <s v="Y"/>
    <s v="Y"/>
    <s v="Corporation"/>
    <s v="N"/>
    <x v="1"/>
    <x v="0"/>
    <x v="0"/>
    <s v="Restaurant"/>
    <n v="0"/>
    <n v="0"/>
    <m/>
  </r>
  <r>
    <x v="458"/>
    <d v="2021-05-18T00:00:00"/>
    <s v="Fantasy International Inc."/>
    <s v="125 Manley Ave"/>
    <x v="12"/>
    <x v="0"/>
    <s v="27407"/>
    <x v="458"/>
    <m/>
    <s v="U"/>
    <s v="Y"/>
    <s v="NC-06"/>
    <x v="0"/>
    <x v="1"/>
    <x v="1"/>
    <x v="0"/>
    <s v="Y"/>
    <s v="Y"/>
    <s v="Y"/>
    <s v="N"/>
    <s v="Y"/>
    <s v="Y"/>
    <s v="Corporation"/>
    <s v="N"/>
    <x v="1"/>
    <x v="0"/>
    <x v="0"/>
    <s v="Restaurant"/>
    <n v="0"/>
    <n v="0"/>
    <m/>
  </r>
  <r>
    <x v="459"/>
    <d v="2021-05-18T00:00:00"/>
    <s v="828 FAMILY PIZZERIA INC."/>
    <s v="946 Merrimon Ave"/>
    <x v="9"/>
    <x v="0"/>
    <s v="28804"/>
    <x v="459"/>
    <m/>
    <s v="U"/>
    <s v="N"/>
    <s v="NC-11"/>
    <x v="0"/>
    <x v="0"/>
    <x v="1"/>
    <x v="0"/>
    <s v="N"/>
    <s v="Y"/>
    <s v="Y"/>
    <s v="Y"/>
    <s v="N"/>
    <s v="Y"/>
    <s v="Subchapter S Corporation"/>
    <s v="N"/>
    <x v="0"/>
    <x v="0"/>
    <x v="1"/>
    <s v="Restaurant"/>
    <n v="0"/>
    <n v="0"/>
    <m/>
  </r>
  <r>
    <x v="460"/>
    <d v="2021-05-18T00:00:00"/>
    <s v="Vickie Setzer"/>
    <s v="117 Main St NW"/>
    <x v="87"/>
    <x v="0"/>
    <s v="28645"/>
    <x v="460"/>
    <m/>
    <s v="R"/>
    <s v="Y"/>
    <s v="NC-05"/>
    <x v="1"/>
    <x v="0"/>
    <x v="1"/>
    <x v="0"/>
    <s v="Y"/>
    <s v="Y"/>
    <s v="Y"/>
    <s v="Y"/>
    <s v="Y"/>
    <s v="Y"/>
    <s v="Sole Proprietorship"/>
    <s v="N"/>
    <x v="0"/>
    <x v="0"/>
    <x v="1"/>
    <s v="Restaurant"/>
    <n v="0"/>
    <n v="0"/>
    <m/>
  </r>
  <r>
    <x v="461"/>
    <d v="2021-05-18T00:00:00"/>
    <s v="LaTonya Neal"/>
    <s v="3027 Randleman Rd Ste F"/>
    <x v="12"/>
    <x v="0"/>
    <s v="27406"/>
    <x v="461"/>
    <m/>
    <s v="U"/>
    <s v="N"/>
    <s v="NC-06"/>
    <x v="1"/>
    <x v="0"/>
    <x v="0"/>
    <x v="0"/>
    <s v="Y"/>
    <s v="Y"/>
    <s v="Y"/>
    <s v="Y"/>
    <s v="Y"/>
    <s v="Y"/>
    <s v="Sole Proprietorship"/>
    <s v="N"/>
    <x v="0"/>
    <x v="0"/>
    <x v="1"/>
    <s v="Other &amp;&amp; Caterer &amp;&amp; Restaurant"/>
    <n v="0"/>
    <n v="0"/>
    <m/>
  </r>
  <r>
    <x v="462"/>
    <d v="2021-05-18T00:00:00"/>
    <s v="Top Shelf Group LLC"/>
    <s v="9101 Monroe Road #110"/>
    <x v="11"/>
    <x v="0"/>
    <s v="28270"/>
    <x v="462"/>
    <m/>
    <s v="U"/>
    <s v="N"/>
    <s v="NC-09"/>
    <x v="1"/>
    <x v="0"/>
    <x v="0"/>
    <x v="0"/>
    <s v="Y"/>
    <s v="Y"/>
    <s v="Y"/>
    <s v="Y"/>
    <s v="Y"/>
    <s v="Y"/>
    <s v="Limited  Liability Company(LLC)"/>
    <s v="N"/>
    <x v="1"/>
    <x v="0"/>
    <x v="1"/>
    <s v="Caterer &amp;&amp; Restaurant"/>
    <n v="0"/>
    <n v="0"/>
    <m/>
  </r>
  <r>
    <x v="463"/>
    <d v="2021-05-18T00:00:00"/>
    <s v="Capital K Enterprises Inc."/>
    <s v="4710-B Hicone Road"/>
    <x v="12"/>
    <x v="0"/>
    <s v="27405"/>
    <x v="463"/>
    <s v="Little Caesars"/>
    <s v="U"/>
    <s v="Y"/>
    <s v="NC-06"/>
    <x v="0"/>
    <x v="0"/>
    <x v="1"/>
    <x v="0"/>
    <s v="Y"/>
    <s v="Y"/>
    <s v="Y"/>
    <s v="Y"/>
    <s v="Y"/>
    <s v="Y"/>
    <s v="Corporation"/>
    <s v="Y"/>
    <x v="1"/>
    <x v="0"/>
    <x v="1"/>
    <s v="Restaurant"/>
    <n v="0"/>
    <n v="0"/>
    <m/>
  </r>
  <r>
    <x v="464"/>
    <d v="2021-05-18T00:00:00"/>
    <s v="Sweeties Southern &amp; Vegan Catering"/>
    <s v="1309 Halley"/>
    <x v="8"/>
    <x v="0"/>
    <s v="27707"/>
    <x v="464"/>
    <m/>
    <s v="U"/>
    <s v="Y"/>
    <s v="NC-04"/>
    <x v="0"/>
    <x v="1"/>
    <x v="0"/>
    <x v="0"/>
    <s v="N"/>
    <s v="Y"/>
    <s v="Y"/>
    <s v="Y"/>
    <s v="N"/>
    <s v="Y"/>
    <s v="Limited  Liability Company(LLC)"/>
    <s v="Y"/>
    <x v="1"/>
    <x v="0"/>
    <x v="1"/>
    <s v="Caterer"/>
    <n v="0"/>
    <n v="0"/>
    <m/>
  </r>
  <r>
    <x v="465"/>
    <d v="2021-05-18T00:00:00"/>
    <s v="Smart Fella Inc"/>
    <s v="8314 Chapel Hill Rd"/>
    <x v="28"/>
    <x v="0"/>
    <s v="27513"/>
    <x v="465"/>
    <m/>
    <s v="U"/>
    <s v="N"/>
    <s v="NC-02"/>
    <x v="1"/>
    <x v="0"/>
    <x v="1"/>
    <x v="0"/>
    <s v="Y"/>
    <s v="Y"/>
    <s v="Y"/>
    <s v="Y"/>
    <s v="Y"/>
    <s v="Y"/>
    <s v="Corporation"/>
    <s v="N"/>
    <x v="0"/>
    <x v="0"/>
    <x v="1"/>
    <s v="Restaurant"/>
    <n v="0"/>
    <n v="0"/>
    <m/>
  </r>
  <r>
    <x v="466"/>
    <d v="2021-05-18T00:00:00"/>
    <s v="Alicia Chamberlain"/>
    <s v="1638 Crystal Ln"/>
    <x v="138"/>
    <x v="0"/>
    <s v="27581"/>
    <x v="466"/>
    <m/>
    <s v="R"/>
    <s v="N"/>
    <s v="NC-04"/>
    <x v="1"/>
    <x v="1"/>
    <x v="1"/>
    <x v="1"/>
    <s v="N"/>
    <s v="N"/>
    <s v="Y"/>
    <s v="N"/>
    <s v="Y"/>
    <s v="N"/>
    <s v="Sole Proprietorship"/>
    <s v="N"/>
    <x v="0"/>
    <x v="0"/>
    <x v="1"/>
    <s v="Other"/>
    <n v="0"/>
    <n v="0"/>
    <m/>
  </r>
  <r>
    <x v="467"/>
    <d v="2021-05-18T00:00:00"/>
    <s v="Legion Capitol Towers LLC"/>
    <s v="5610 Carnegie Blvd"/>
    <x v="11"/>
    <x v="0"/>
    <s v="28209"/>
    <x v="467"/>
    <m/>
    <s v="U"/>
    <s v="N"/>
    <s v="NC-09"/>
    <x v="1"/>
    <x v="1"/>
    <x v="1"/>
    <x v="0"/>
    <s v="Y"/>
    <s v="Y"/>
    <s v="Y"/>
    <s v="Y"/>
    <s v="Y"/>
    <s v="Y"/>
    <s v="Limited  Liability Company(LLC)"/>
    <s v="N"/>
    <x v="0"/>
    <x v="1"/>
    <x v="0"/>
    <s v="Brewpub, Tasting Room, Taproom **"/>
    <n v="0"/>
    <n v="0"/>
    <m/>
  </r>
  <r>
    <x v="468"/>
    <d v="2021-05-18T00:00:00"/>
    <s v="Coral Yang Corporation"/>
    <s v="9525 Birkdale Crossing Dr Ste 106"/>
    <x v="45"/>
    <x v="0"/>
    <s v="28078"/>
    <x v="468"/>
    <m/>
    <s v="U"/>
    <s v="N"/>
    <s v="NC-08"/>
    <x v="0"/>
    <x v="0"/>
    <x v="0"/>
    <x v="0"/>
    <s v="Y"/>
    <s v="Y"/>
    <s v="Y"/>
    <s v="Y"/>
    <s v="Y"/>
    <s v="Y"/>
    <s v="Corporation"/>
    <s v="N"/>
    <x v="1"/>
    <x v="0"/>
    <x v="0"/>
    <s v="Restaurant"/>
    <n v="0"/>
    <n v="0"/>
    <m/>
  </r>
  <r>
    <x v="469"/>
    <d v="2021-05-18T00:00:00"/>
    <s v="MONTE DE REY INC"/>
    <s v="1780 W Us Highway 421 Ste A"/>
    <x v="139"/>
    <x v="0"/>
    <s v="28697"/>
    <x v="469"/>
    <m/>
    <s v="R"/>
    <s v="Y"/>
    <s v="NC-05"/>
    <x v="0"/>
    <x v="0"/>
    <x v="1"/>
    <x v="1"/>
    <s v="N"/>
    <s v="N"/>
    <s v="Y"/>
    <s v="Y"/>
    <s v="N"/>
    <s v="Y"/>
    <s v="Corporation"/>
    <s v="N"/>
    <x v="1"/>
    <x v="0"/>
    <x v="0"/>
    <s v="Restaurant"/>
    <n v="0"/>
    <n v="0"/>
    <m/>
  </r>
  <r>
    <x v="470"/>
    <d v="2021-05-18T00:00:00"/>
    <s v="Renaissance Restaurant GroupLLC"/>
    <s v="1047 Beaver Creek Commons Dr"/>
    <x v="140"/>
    <x v="0"/>
    <s v="27502"/>
    <x v="470"/>
    <s v="Firehouse Subs"/>
    <s v="U"/>
    <s v="N"/>
    <s v="NC-02"/>
    <x v="0"/>
    <x v="1"/>
    <x v="1"/>
    <x v="1"/>
    <s v="N"/>
    <s v="Y"/>
    <s v="Y"/>
    <s v="Y"/>
    <s v="N"/>
    <s v="N"/>
    <s v="Limited  Liability Company(LLC)"/>
    <s v="N"/>
    <x v="1"/>
    <x v="0"/>
    <x v="0"/>
    <s v="Restaurant"/>
    <n v="0"/>
    <n v="0"/>
    <m/>
  </r>
  <r>
    <x v="471"/>
    <d v="2021-05-18T00:00:00"/>
    <s v="Central Restaurant Company LLC"/>
    <s v="207 S Van Buren Rd"/>
    <x v="33"/>
    <x v="0"/>
    <s v="27288"/>
    <x v="471"/>
    <m/>
    <s v="R"/>
    <s v="N"/>
    <s v="NC-10"/>
    <x v="0"/>
    <x v="1"/>
    <x v="1"/>
    <x v="0"/>
    <s v="Y"/>
    <s v="Y"/>
    <s v="Y"/>
    <s v="Y"/>
    <s v="Y"/>
    <s v="Y"/>
    <s v="Limited  Liability Company(LLC)"/>
    <s v="N"/>
    <x v="0"/>
    <x v="0"/>
    <x v="1"/>
    <s v="Restaurant"/>
    <n v="0"/>
    <n v="0"/>
    <m/>
  </r>
  <r>
    <x v="472"/>
    <d v="2021-05-18T00:00:00"/>
    <s v="ARNIM SUBWAY INC"/>
    <s v="2211 Fleming Rd"/>
    <x v="12"/>
    <x v="0"/>
    <s v="27410"/>
    <x v="472"/>
    <s v="Subway"/>
    <s v="U"/>
    <s v="N"/>
    <s v="NC-06"/>
    <x v="0"/>
    <x v="1"/>
    <x v="1"/>
    <x v="0"/>
    <s v="Y"/>
    <s v="Y"/>
    <s v="Y"/>
    <s v="Y"/>
    <s v="Y"/>
    <s v="Y"/>
    <s v="Corporation"/>
    <s v="N"/>
    <x v="0"/>
    <x v="0"/>
    <x v="1"/>
    <s v="Restaurant"/>
    <n v="0"/>
    <n v="0"/>
    <m/>
  </r>
  <r>
    <x v="473"/>
    <d v="2021-05-18T00:00:00"/>
    <s v="OM HOT PIZZA LLC"/>
    <s v="4522 W Wendover Ave Ste 110"/>
    <x v="12"/>
    <x v="0"/>
    <s v="27409"/>
    <x v="473"/>
    <s v="Blaze Pizza"/>
    <s v="U"/>
    <s v="N"/>
    <s v="NC-06"/>
    <x v="1"/>
    <x v="0"/>
    <x v="0"/>
    <x v="0"/>
    <s v="Y"/>
    <s v="Y"/>
    <s v="Y"/>
    <s v="Y"/>
    <s v="Y"/>
    <s v="Y"/>
    <s v="Limited  Liability Company(LLC)"/>
    <s v="N"/>
    <x v="1"/>
    <x v="0"/>
    <x v="0"/>
    <s v="Restaurant"/>
    <n v="0"/>
    <n v="0"/>
    <m/>
  </r>
  <r>
    <x v="474"/>
    <d v="2021-05-18T00:00:00"/>
    <s v="SRI SAI LAKSHMI LLC"/>
    <s v="205 STRATFORD ROAD"/>
    <x v="54"/>
    <x v="0"/>
    <n v="27103"/>
    <x v="474"/>
    <s v="Gigi's Cupcakes"/>
    <s v="U"/>
    <s v="N"/>
    <s v="NC-06"/>
    <x v="1"/>
    <x v="0"/>
    <x v="0"/>
    <x v="0"/>
    <s v="Y"/>
    <s v="Y"/>
    <s v="Y"/>
    <s v="Y"/>
    <s v="Y"/>
    <s v="Y"/>
    <s v="Limited  Liability Company(LLC)"/>
    <s v="N"/>
    <x v="1"/>
    <x v="0"/>
    <x v="0"/>
    <s v="Restaurant"/>
    <n v="0"/>
    <n v="0"/>
    <m/>
  </r>
  <r>
    <x v="475"/>
    <d v="2021-05-18T00:00:00"/>
    <s v="Mad Greek LLC"/>
    <s v="5824 Samet Dr"/>
    <x v="62"/>
    <x v="0"/>
    <s v="27265"/>
    <x v="475"/>
    <m/>
    <s v="U"/>
    <s v="N"/>
    <s v="NC-06"/>
    <x v="0"/>
    <x v="0"/>
    <x v="1"/>
    <x v="0"/>
    <s v="N"/>
    <s v="Y"/>
    <s v="Y"/>
    <s v="Y"/>
    <s v="Y"/>
    <s v="Y"/>
    <s v="Limited  Liability Company(LLC)"/>
    <s v="N"/>
    <x v="0"/>
    <x v="1"/>
    <x v="0"/>
    <s v="Restaurant"/>
    <n v="0"/>
    <n v="0"/>
    <m/>
  </r>
  <r>
    <x v="476"/>
    <d v="2021-05-18T00:00:00"/>
    <s v="KRAZY FISH INC"/>
    <s v="2501 Central Ave"/>
    <x v="11"/>
    <x v="0"/>
    <s v="28205"/>
    <x v="476"/>
    <m/>
    <s v="U"/>
    <s v="Y"/>
    <s v="NC-12"/>
    <x v="1"/>
    <x v="1"/>
    <x v="1"/>
    <x v="1"/>
    <s v="N"/>
    <s v="N"/>
    <s v="Y"/>
    <s v="Y"/>
    <s v="Y"/>
    <s v="Y"/>
    <s v="Corporation"/>
    <s v="Y"/>
    <x v="1"/>
    <x v="0"/>
    <x v="0"/>
    <s v="Restaurant"/>
    <n v="0"/>
    <n v="0"/>
    <m/>
  </r>
  <r>
    <x v="477"/>
    <d v="2021-05-18T00:00:00"/>
    <s v="Caltega Inc."/>
    <s v="201 Sir Walter Raleigh St"/>
    <x v="141"/>
    <x v="0"/>
    <s v="27954"/>
    <x v="477"/>
    <m/>
    <s v="U"/>
    <s v="Y"/>
    <s v="NC-03"/>
    <x v="1"/>
    <x v="1"/>
    <x v="1"/>
    <x v="1"/>
    <s v="Y"/>
    <s v="Y"/>
    <s v="N"/>
    <s v="Y"/>
    <s v="Y"/>
    <s v="N"/>
    <s v="Subchapter S Corporation"/>
    <s v="N"/>
    <x v="0"/>
    <x v="1"/>
    <x v="1"/>
    <s v="Restaurant"/>
    <n v="0"/>
    <n v="0"/>
    <m/>
  </r>
  <r>
    <x v="478"/>
    <d v="2021-05-18T00:00:00"/>
    <s v="Autumn Mickel"/>
    <s v="1801 Pictou Road"/>
    <x v="4"/>
    <x v="0"/>
    <s v="27606"/>
    <x v="478"/>
    <m/>
    <s v="U"/>
    <s v="Y"/>
    <s v="NC-02"/>
    <x v="0"/>
    <x v="1"/>
    <x v="1"/>
    <x v="0"/>
    <s v="N"/>
    <s v="Y"/>
    <s v="N"/>
    <s v="N"/>
    <s v="Y"/>
    <s v="N"/>
    <s v="Sole Proprietorship"/>
    <s v="Y"/>
    <x v="0"/>
    <x v="0"/>
    <x v="1"/>
    <s v="Food Stand, Food Truck, Food Cart"/>
    <n v="0"/>
    <n v="0"/>
    <m/>
  </r>
  <r>
    <x v="479"/>
    <d v="2021-05-18T00:00:00"/>
    <s v="Pony Island Restaurant"/>
    <s v="51 Ocean View Road"/>
    <x v="142"/>
    <x v="0"/>
    <s v="27960"/>
    <x v="479"/>
    <m/>
    <s v="R"/>
    <s v="Y"/>
    <s v="NC-03"/>
    <x v="0"/>
    <x v="1"/>
    <x v="0"/>
    <x v="1"/>
    <s v="Y"/>
    <s v="N"/>
    <s v="N"/>
    <s v="Y"/>
    <s v="N"/>
    <s v="Y"/>
    <s v="Corporation"/>
    <s v="N"/>
    <x v="0"/>
    <x v="1"/>
    <x v="0"/>
    <s v="Restaurant"/>
    <n v="0"/>
    <n v="0"/>
    <m/>
  </r>
  <r>
    <x v="480"/>
    <d v="2021-05-18T00:00:00"/>
    <s v="Noah Brody Company"/>
    <s v="621 Irvin Garrish Hwy #453"/>
    <x v="142"/>
    <x v="0"/>
    <s v="27960"/>
    <x v="480"/>
    <m/>
    <s v="R"/>
    <s v="N"/>
    <s v="NC-03"/>
    <x v="1"/>
    <x v="0"/>
    <x v="0"/>
    <x v="0"/>
    <s v="Y"/>
    <s v="Y"/>
    <s v="Y"/>
    <s v="Y"/>
    <s v="Y"/>
    <s v="Y"/>
    <s v="Corporation"/>
    <s v="N"/>
    <x v="0"/>
    <x v="0"/>
    <x v="1"/>
    <s v="Bar, Saloon, Lounge, Tavern &amp;&amp; Restaurant"/>
    <n v="0"/>
    <n v="0"/>
    <m/>
  </r>
  <r>
    <x v="481"/>
    <d v="2021-05-18T00:00:00"/>
    <s v="Artesana 100% Natural LLC"/>
    <s v="76 S Main St"/>
    <x v="68"/>
    <x v="0"/>
    <s v="28752"/>
    <x v="481"/>
    <m/>
    <s v="R"/>
    <s v="Y"/>
    <s v="NC-11"/>
    <x v="1"/>
    <x v="0"/>
    <x v="0"/>
    <x v="0"/>
    <s v="Y"/>
    <s v="Y"/>
    <s v="Y"/>
    <s v="Y"/>
    <s v="Y"/>
    <s v="Y"/>
    <s v="Limited  Liability Company(LLC)"/>
    <s v="N"/>
    <x v="1"/>
    <x v="0"/>
    <x v="0"/>
    <s v="Other &amp;&amp; Snack and Nonalcoholic Beverage Bar"/>
    <n v="0"/>
    <n v="0"/>
    <m/>
  </r>
  <r>
    <x v="482"/>
    <d v="2021-05-18T00:00:00"/>
    <s v="CRAFT BISTRO LLC"/>
    <s v="203 E Buck Mountain Rd"/>
    <x v="143"/>
    <x v="0"/>
    <s v="28694"/>
    <x v="482"/>
    <m/>
    <s v="R"/>
    <s v="Y"/>
    <s v="NC-05"/>
    <x v="0"/>
    <x v="1"/>
    <x v="1"/>
    <x v="0"/>
    <s v="N"/>
    <s v="Y"/>
    <s v="Y"/>
    <s v="Y"/>
    <s v="Y"/>
    <s v="Y"/>
    <s v="Limited  Liability Company(LLC)"/>
    <s v="N"/>
    <x v="0"/>
    <x v="0"/>
    <x v="1"/>
    <s v="Restaurant"/>
    <n v="0"/>
    <n v="0"/>
    <m/>
  </r>
  <r>
    <x v="483"/>
    <d v="2021-05-18T00:00:00"/>
    <s v="QUEEN SHEBA LIMITED LIABILITY COMPANY"/>
    <s v="4808 Central Ave Ste C"/>
    <x v="11"/>
    <x v="0"/>
    <s v="28205"/>
    <x v="483"/>
    <m/>
    <s v="U"/>
    <s v="Y"/>
    <s v="NC-12"/>
    <x v="0"/>
    <x v="0"/>
    <x v="0"/>
    <x v="0"/>
    <s v="Y"/>
    <s v="Y"/>
    <s v="Y"/>
    <s v="Y"/>
    <s v="Y"/>
    <s v="Y"/>
    <s v="Limited  Liability Company(LLC)"/>
    <s v="Y"/>
    <x v="1"/>
    <x v="0"/>
    <x v="0"/>
    <s v="Bar, Saloon, Lounge, Tavern &amp;&amp; Food Stand, Food Truck, Food Cart &amp;&amp; Restaurant"/>
    <n v="0"/>
    <n v="0"/>
    <m/>
  </r>
  <r>
    <x v="484"/>
    <d v="2021-05-18T00:00:00"/>
    <s v="East Garden Inc"/>
    <s v="1104 Ledsome Ln STE 102"/>
    <x v="28"/>
    <x v="0"/>
    <s v="27511"/>
    <x v="484"/>
    <m/>
    <s v="U"/>
    <s v="N"/>
    <s v="NC-02"/>
    <x v="0"/>
    <x v="0"/>
    <x v="1"/>
    <x v="0"/>
    <s v="Y"/>
    <s v="Y"/>
    <s v="Y"/>
    <s v="Y"/>
    <s v="Y"/>
    <s v="Y"/>
    <s v="Subchapter S Corporation"/>
    <s v="N"/>
    <x v="1"/>
    <x v="0"/>
    <x v="0"/>
    <s v="Restaurant"/>
    <n v="0"/>
    <n v="0"/>
    <m/>
  </r>
  <r>
    <x v="485"/>
    <d v="2021-05-18T00:00:00"/>
    <s v="HUANG'S KITCHEN INC."/>
    <s v="2705 N MAIN STREET #109"/>
    <x v="62"/>
    <x v="0"/>
    <s v="27265"/>
    <x v="485"/>
    <m/>
    <s v="U"/>
    <s v="N"/>
    <s v="NC-06"/>
    <x v="0"/>
    <x v="1"/>
    <x v="1"/>
    <x v="1"/>
    <s v="N"/>
    <s v="N"/>
    <s v="Y"/>
    <s v="Y"/>
    <s v="N"/>
    <s v="Y"/>
    <s v="Corporation"/>
    <s v="N"/>
    <x v="1"/>
    <x v="0"/>
    <x v="0"/>
    <s v="Restaurant"/>
    <n v="0"/>
    <n v="0"/>
    <m/>
  </r>
  <r>
    <x v="486"/>
    <d v="2021-05-18T00:00:00"/>
    <s v="1911 Central Ave LLC"/>
    <s v="1911 Central Ave"/>
    <x v="11"/>
    <x v="0"/>
    <s v="28205"/>
    <x v="486"/>
    <m/>
    <s v="U"/>
    <s v="N"/>
    <s v="NC-12"/>
    <x v="1"/>
    <x v="0"/>
    <x v="0"/>
    <x v="0"/>
    <s v="Y"/>
    <s v="Y"/>
    <s v="Y"/>
    <s v="Y"/>
    <s v="Y"/>
    <s v="Y"/>
    <s v="Limited  Liability Company(LLC)"/>
    <s v="Y"/>
    <x v="0"/>
    <x v="0"/>
    <x v="1"/>
    <s v="Restaurant"/>
    <n v="0"/>
    <n v="0"/>
    <m/>
  </r>
  <r>
    <x v="487"/>
    <d v="2021-05-18T00:00:00"/>
    <s v="Taps &amp; Tackle LLC"/>
    <s v="704 Evans St"/>
    <x v="1"/>
    <x v="0"/>
    <s v="28557"/>
    <x v="487"/>
    <m/>
    <s v="R"/>
    <s v="N"/>
    <s v="NC-03"/>
    <x v="1"/>
    <x v="1"/>
    <x v="1"/>
    <x v="0"/>
    <s v="Y"/>
    <s v="Y"/>
    <s v="Y"/>
    <s v="Y"/>
    <s v="Y"/>
    <s v="Y"/>
    <s v="Limited  Liability Company(LLC)"/>
    <s v="N"/>
    <x v="0"/>
    <x v="1"/>
    <x v="1"/>
    <s v="Restaurant"/>
    <n v="0"/>
    <n v="0"/>
    <m/>
  </r>
  <r>
    <x v="488"/>
    <d v="2021-05-18T00:00:00"/>
    <s v="Tokman Foods Inc"/>
    <s v="674 W Corbett Ave"/>
    <x v="144"/>
    <x v="0"/>
    <s v="28584"/>
    <x v="488"/>
    <m/>
    <s v="U"/>
    <s v="N"/>
    <s v="NC-03"/>
    <x v="1"/>
    <x v="0"/>
    <x v="0"/>
    <x v="0"/>
    <s v="Y"/>
    <s v="Y"/>
    <s v="Y"/>
    <s v="Y"/>
    <s v="Y"/>
    <s v="Y"/>
    <s v="Corporation"/>
    <s v="N"/>
    <x v="1"/>
    <x v="0"/>
    <x v="0"/>
    <s v="Restaurant"/>
    <n v="0"/>
    <n v="0"/>
    <m/>
  </r>
  <r>
    <x v="489"/>
    <d v="2021-05-18T00:00:00"/>
    <s v="Mccoys Grill"/>
    <s v="3304 Neuse Blvd"/>
    <x v="130"/>
    <x v="0"/>
    <s v="28560"/>
    <x v="489"/>
    <m/>
    <s v="U"/>
    <s v="N"/>
    <s v="NC-03"/>
    <x v="0"/>
    <x v="0"/>
    <x v="1"/>
    <x v="0"/>
    <s v="Y"/>
    <s v="Y"/>
    <s v="Y"/>
    <s v="Y"/>
    <s v="Y"/>
    <s v="Y"/>
    <s v="Single Member LLC"/>
    <s v="N"/>
    <x v="0"/>
    <x v="0"/>
    <x v="1"/>
    <s v="Restaurant"/>
    <n v="0"/>
    <n v="0"/>
    <m/>
  </r>
  <r>
    <x v="490"/>
    <d v="2021-05-18T00:00:00"/>
    <s v="A'Nets Katch Inc"/>
    <s v="2009 Village Park Dr"/>
    <x v="99"/>
    <x v="0"/>
    <s v="27545"/>
    <x v="490"/>
    <m/>
    <s v="U"/>
    <s v="N"/>
    <s v="NC-02"/>
    <x v="1"/>
    <x v="0"/>
    <x v="0"/>
    <x v="0"/>
    <s v="Y"/>
    <s v="Y"/>
    <s v="Y"/>
    <s v="Y"/>
    <s v="Y"/>
    <s v="Y"/>
    <s v="Subchapter S Corporation"/>
    <s v="N"/>
    <x v="0"/>
    <x v="0"/>
    <x v="1"/>
    <s v="Restaurant"/>
    <n v="0"/>
    <n v="0"/>
    <m/>
  </r>
  <r>
    <x v="491"/>
    <d v="2021-05-18T00:00:00"/>
    <s v="Marcon of Wilson LLC."/>
    <s v="124 Barnes St SW"/>
    <x v="101"/>
    <x v="0"/>
    <s v="27893"/>
    <x v="491"/>
    <m/>
    <s v="R"/>
    <s v="Y"/>
    <s v="NC-01"/>
    <x v="0"/>
    <x v="1"/>
    <x v="1"/>
    <x v="0"/>
    <s v="N"/>
    <s v="Y"/>
    <s v="Y"/>
    <s v="Y"/>
    <s v="Y"/>
    <s v="Y"/>
    <s v="Limited  Liability Company(LLC)"/>
    <s v="Y"/>
    <x v="0"/>
    <x v="0"/>
    <x v="1"/>
    <s v="Restaurant"/>
    <n v="0"/>
    <n v="0"/>
    <m/>
  </r>
  <r>
    <x v="492"/>
    <d v="2021-05-18T00:00:00"/>
    <s v="miss angels heavenly pies inc"/>
    <s v="153 N Main St"/>
    <x v="126"/>
    <x v="0"/>
    <s v="27030"/>
    <x v="492"/>
    <m/>
    <s v="R"/>
    <s v="N"/>
    <s v="NC-10"/>
    <x v="0"/>
    <x v="0"/>
    <x v="1"/>
    <x v="1"/>
    <s v="N"/>
    <s v="N"/>
    <s v="N"/>
    <s v="Y"/>
    <s v="Y"/>
    <s v="Y"/>
    <s v="Subchapter S Corporation"/>
    <s v="N"/>
    <x v="0"/>
    <x v="0"/>
    <x v="1"/>
    <s v="Other &amp;&amp; Restaurant"/>
    <n v="0"/>
    <n v="0"/>
    <m/>
  </r>
  <r>
    <x v="493"/>
    <d v="2021-05-18T00:00:00"/>
    <s v="HTBC LLC"/>
    <s v="3008 Redford Dr"/>
    <x v="12"/>
    <x v="0"/>
    <s v="27408"/>
    <x v="493"/>
    <m/>
    <s v="U"/>
    <s v="N"/>
    <s v="NC-06"/>
    <x v="1"/>
    <x v="1"/>
    <x v="1"/>
    <x v="0"/>
    <s v="Y"/>
    <s v="Y"/>
    <s v="Y"/>
    <s v="Y"/>
    <s v="Y"/>
    <s v="Y"/>
    <s v="Limited  Liability Company(LLC)"/>
    <s v="N"/>
    <x v="0"/>
    <x v="0"/>
    <x v="1"/>
    <s v="Food Stand, Food Truck, Food Cart"/>
    <n v="0"/>
    <n v="0"/>
    <m/>
  </r>
  <r>
    <x v="494"/>
    <d v="2021-05-18T00:00:00"/>
    <s v="Delectables by Holly inc."/>
    <s v="901 Berryhill Rd Suite A."/>
    <x v="11"/>
    <x v="0"/>
    <s v="28208"/>
    <x v="494"/>
    <m/>
    <s v="U"/>
    <s v="Y"/>
    <s v="NC-12"/>
    <x v="1"/>
    <x v="0"/>
    <x v="0"/>
    <x v="0"/>
    <s v="Y"/>
    <s v="Y"/>
    <s v="Y"/>
    <s v="Y"/>
    <s v="Y"/>
    <s v="Y"/>
    <s v="Corporation"/>
    <s v="Y"/>
    <x v="0"/>
    <x v="0"/>
    <x v="1"/>
    <s v="Caterer"/>
    <n v="0"/>
    <n v="0"/>
    <m/>
  </r>
  <r>
    <x v="495"/>
    <d v="2021-05-18T00:00:00"/>
    <s v="Ricky Carlson"/>
    <s v="12744 Lancaster Hwy Ste B"/>
    <x v="19"/>
    <x v="0"/>
    <s v="28134"/>
    <x v="495"/>
    <m/>
    <s v="U"/>
    <s v="Y"/>
    <s v="NC-09"/>
    <x v="1"/>
    <x v="0"/>
    <x v="1"/>
    <x v="0"/>
    <s v="Y"/>
    <s v="Y"/>
    <s v="Y"/>
    <s v="Y"/>
    <s v="Y"/>
    <s v="Y"/>
    <s v="Sole Proprietorship"/>
    <s v="N"/>
    <x v="0"/>
    <x v="1"/>
    <x v="0"/>
    <s v="Bar, Saloon, Lounge, Tavern"/>
    <n v="0"/>
    <n v="0"/>
    <m/>
  </r>
  <r>
    <x v="496"/>
    <d v="2021-05-18T00:00:00"/>
    <s v="Twelve Tavern LLC"/>
    <s v="247 City Hall St"/>
    <x v="126"/>
    <x v="0"/>
    <s v="27030"/>
    <x v="496"/>
    <m/>
    <s v="R"/>
    <s v="N"/>
    <s v="NC-10"/>
    <x v="0"/>
    <x v="0"/>
    <x v="1"/>
    <x v="0"/>
    <s v="Y"/>
    <s v="Y"/>
    <s v="Y"/>
    <s v="Y"/>
    <s v="Y"/>
    <s v="Y"/>
    <s v="Limited  Liability Company(LLC)"/>
    <s v="N"/>
    <x v="0"/>
    <x v="1"/>
    <x v="0"/>
    <s v="Restaurant"/>
    <n v="0"/>
    <n v="0"/>
    <m/>
  </r>
  <r>
    <x v="497"/>
    <d v="2021-05-18T00:00:00"/>
    <s v="Groucho's Deli of Hickory"/>
    <s v="1025 2nd St NE"/>
    <x v="21"/>
    <x v="0"/>
    <s v="28601"/>
    <x v="497"/>
    <s v="Grouchoâ€™s Deli"/>
    <s v="R"/>
    <s v="N"/>
    <s v="NC-05"/>
    <x v="0"/>
    <x v="0"/>
    <x v="0"/>
    <x v="0"/>
    <s v="Y"/>
    <s v="Y"/>
    <s v="Y"/>
    <s v="Y"/>
    <s v="Y"/>
    <s v="Y"/>
    <s v="Limited  Liability Company(LLC)"/>
    <s v="Y"/>
    <x v="0"/>
    <x v="0"/>
    <x v="1"/>
    <s v="Caterer &amp;&amp; Restaurant"/>
    <n v="0"/>
    <n v="0"/>
    <m/>
  </r>
  <r>
    <x v="498"/>
    <d v="2021-05-18T00:00:00"/>
    <s v="Mall Treats LLC"/>
    <s v="7606 Canvas Art Ter"/>
    <x v="4"/>
    <x v="0"/>
    <s v="27617"/>
    <x v="498"/>
    <s v="Taco Bell"/>
    <s v="U"/>
    <s v="N"/>
    <s v="NC-02"/>
    <x v="1"/>
    <x v="0"/>
    <x v="0"/>
    <x v="0"/>
    <s v="Y"/>
    <s v="Y"/>
    <s v="Y"/>
    <s v="Y"/>
    <s v="Y"/>
    <s v="Y"/>
    <s v="Corporation"/>
    <s v="N"/>
    <x v="1"/>
    <x v="0"/>
    <x v="0"/>
    <s v="Restaurant"/>
    <n v="0"/>
    <n v="0"/>
    <m/>
  </r>
  <r>
    <x v="499"/>
    <d v="2021-05-18T00:00:00"/>
    <s v="FAO Cakes&amp; Catering LLC"/>
    <s v="521 N Liberty St Suite 100"/>
    <x v="54"/>
    <x v="0"/>
    <s v="27101"/>
    <x v="499"/>
    <m/>
    <s v="U"/>
    <s v="Y"/>
    <s v="NC-06"/>
    <x v="0"/>
    <x v="1"/>
    <x v="1"/>
    <x v="0"/>
    <s v="Y"/>
    <s v="Y"/>
    <s v="N"/>
    <s v="Y"/>
    <s v="N"/>
    <s v="N"/>
    <s v="Single Member LLC"/>
    <s v="Y"/>
    <x v="0"/>
    <x v="0"/>
    <x v="1"/>
    <s v="Bakery ** &amp;&amp; Caterer"/>
    <n v="0"/>
    <n v="0"/>
    <m/>
  </r>
  <r>
    <x v="500"/>
    <d v="2021-05-18T00:00:00"/>
    <s v="NAWAB RESTAURANT INC"/>
    <s v="129 S Stratford Rd"/>
    <x v="54"/>
    <x v="0"/>
    <s v="27104"/>
    <x v="500"/>
    <m/>
    <s v="U"/>
    <s v="N"/>
    <s v="NC-06"/>
    <x v="1"/>
    <x v="0"/>
    <x v="0"/>
    <x v="0"/>
    <s v="Y"/>
    <s v="Y"/>
    <s v="Y"/>
    <s v="Y"/>
    <s v="Y"/>
    <s v="Y"/>
    <s v="Corporation"/>
    <s v="N"/>
    <x v="1"/>
    <x v="0"/>
    <x v="0"/>
    <s v="Restaurant"/>
    <n v="0"/>
    <n v="0"/>
    <m/>
  </r>
  <r>
    <x v="501"/>
    <d v="2021-05-18T00:00:00"/>
    <s v="Simply Soul LLC"/>
    <s v="4339 S Main St Frnt FRNT"/>
    <x v="54"/>
    <x v="0"/>
    <n v="27127"/>
    <x v="501"/>
    <m/>
    <s v="U"/>
    <s v="N"/>
    <s v="NC-06"/>
    <x v="1"/>
    <x v="0"/>
    <x v="1"/>
    <x v="0"/>
    <s v="Y"/>
    <s v="Y"/>
    <s v="Y"/>
    <s v="Y"/>
    <s v="Y"/>
    <s v="Y"/>
    <s v="Limited  Liability Company(LLC)"/>
    <s v="N"/>
    <x v="1"/>
    <x v="0"/>
    <x v="1"/>
    <s v="Caterer &amp;&amp; Restaurant"/>
    <n v="0"/>
    <n v="0"/>
    <m/>
  </r>
  <r>
    <x v="502"/>
    <d v="2021-05-18T00:00:00"/>
    <s v="Carolina Wich LLC"/>
    <s v="108 Gatefield Dr"/>
    <x v="0"/>
    <x v="0"/>
    <s v="28412"/>
    <x v="502"/>
    <s v="Which Wich"/>
    <s v="U"/>
    <s v="N"/>
    <s v="NC-07"/>
    <x v="1"/>
    <x v="0"/>
    <x v="0"/>
    <x v="0"/>
    <s v="Y"/>
    <s v="Y"/>
    <s v="Y"/>
    <s v="Y"/>
    <s v="Y"/>
    <s v="Y"/>
    <s v="Limited  Liability Company(LLC)"/>
    <s v="N"/>
    <x v="1"/>
    <x v="0"/>
    <x v="0"/>
    <s v="Restaurant"/>
    <n v="0"/>
    <n v="0"/>
    <m/>
  </r>
  <r>
    <x v="503"/>
    <d v="2021-05-18T00:00:00"/>
    <s v="Jannie Denise Johnson"/>
    <s v="318 Hereford Dr"/>
    <x v="103"/>
    <x v="0"/>
    <s v="27520"/>
    <x v="503"/>
    <m/>
    <s v="R"/>
    <s v="N"/>
    <s v="NC-02"/>
    <x v="0"/>
    <x v="0"/>
    <x v="1"/>
    <x v="0"/>
    <s v="N"/>
    <s v="Y"/>
    <s v="N"/>
    <s v="N"/>
    <s v="Y"/>
    <s v="N"/>
    <s v="Single Member LLC"/>
    <s v="Y"/>
    <x v="0"/>
    <x v="0"/>
    <x v="1"/>
    <s v="Caterer"/>
    <n v="0"/>
    <n v="0"/>
    <m/>
  </r>
  <r>
    <x v="504"/>
    <d v="2021-05-18T00:00:00"/>
    <s v="AKLA  LTD"/>
    <s v="3 SW Pack Sq"/>
    <x v="9"/>
    <x v="0"/>
    <s v="28801"/>
    <x v="504"/>
    <m/>
    <s v="U"/>
    <s v="Y"/>
    <s v="NC-11"/>
    <x v="1"/>
    <x v="0"/>
    <x v="1"/>
    <x v="0"/>
    <s v="Y"/>
    <s v="Y"/>
    <s v="Y"/>
    <s v="Y"/>
    <s v="Y"/>
    <s v="Y"/>
    <s v="Subchapter S Corporation"/>
    <s v="N"/>
    <x v="1"/>
    <x v="0"/>
    <x v="0"/>
    <s v="Restaurant"/>
    <n v="0"/>
    <n v="0"/>
    <m/>
  </r>
  <r>
    <x v="505"/>
    <d v="2021-05-18T00:00:00"/>
    <s v="R.M.L. LLC"/>
    <s v="636 Nc 24 27 Byp E Ste 14"/>
    <x v="100"/>
    <x v="0"/>
    <s v="28001"/>
    <x v="505"/>
    <s v="Cicis"/>
    <s v="R"/>
    <s v="Y"/>
    <s v="NC-08"/>
    <x v="0"/>
    <x v="1"/>
    <x v="0"/>
    <x v="0"/>
    <s v="Y"/>
    <s v="Y"/>
    <s v="Y"/>
    <s v="Y"/>
    <s v="Y"/>
    <s v="Y"/>
    <s v="Limited  Liability Company(LLC)"/>
    <s v="Y"/>
    <x v="1"/>
    <x v="0"/>
    <x v="0"/>
    <s v="Restaurant"/>
    <n v="0"/>
    <n v="0"/>
    <m/>
  </r>
  <r>
    <x v="506"/>
    <d v="2021-05-18T00:00:00"/>
    <s v="Quang Bright"/>
    <s v="127 Essex Dr"/>
    <x v="3"/>
    <x v="0"/>
    <s v="27514"/>
    <x v="506"/>
    <m/>
    <s v="U"/>
    <s v="N"/>
    <s v="NC-04"/>
    <x v="0"/>
    <x v="0"/>
    <x v="1"/>
    <x v="0"/>
    <s v="N"/>
    <s v="Y"/>
    <s v="N"/>
    <s v="Y"/>
    <s v="Y"/>
    <s v="Y"/>
    <s v="Sole Proprietorship"/>
    <s v="N"/>
    <x v="1"/>
    <x v="0"/>
    <x v="0"/>
    <s v="Food Stand, Food Truck, Food Cart"/>
    <n v="0"/>
    <n v="0"/>
    <m/>
  </r>
  <r>
    <x v="507"/>
    <d v="2021-05-18T00:00:00"/>
    <s v="Kreeative Kook 9 LLC"/>
    <s v="1478 Garner Station Blvd"/>
    <x v="4"/>
    <x v="0"/>
    <s v="27603"/>
    <x v="507"/>
    <s v="Subway"/>
    <s v="U"/>
    <s v="Y"/>
    <s v="NC-02"/>
    <x v="0"/>
    <x v="0"/>
    <x v="1"/>
    <x v="0"/>
    <s v="Y"/>
    <s v="Y"/>
    <s v="Y"/>
    <s v="Y"/>
    <s v="Y"/>
    <s v="Y"/>
    <s v="Limited  Liability Company(LLC)"/>
    <s v="N"/>
    <x v="0"/>
    <x v="0"/>
    <x v="1"/>
    <s v="Restaurant"/>
    <n v="0"/>
    <n v="0"/>
    <m/>
  </r>
  <r>
    <x v="508"/>
    <d v="2021-05-18T00:00:00"/>
    <s v="Asia Hibachi Buffet Inc"/>
    <s v="1100-1102 E Memorial Drive"/>
    <x v="145"/>
    <x v="0"/>
    <s v="27910"/>
    <x v="508"/>
    <m/>
    <s v="R"/>
    <s v="N"/>
    <s v="NC-01"/>
    <x v="1"/>
    <x v="0"/>
    <x v="1"/>
    <x v="0"/>
    <s v="Y"/>
    <s v="Y"/>
    <s v="Y"/>
    <s v="Y"/>
    <s v="Y"/>
    <s v="Y"/>
    <s v="Corporation"/>
    <s v="Y"/>
    <x v="1"/>
    <x v="0"/>
    <x v="1"/>
    <s v="Restaurant"/>
    <n v="0"/>
    <n v="0"/>
    <m/>
  </r>
  <r>
    <x v="509"/>
    <d v="2021-05-18T00:00:00"/>
    <s v="JMR Brothers LLC"/>
    <s v="206 Millers Creek Dr Suite A"/>
    <x v="54"/>
    <x v="0"/>
    <n v="27127"/>
    <x v="509"/>
    <m/>
    <s v="U"/>
    <s v="N"/>
    <s v="NC-06"/>
    <x v="0"/>
    <x v="1"/>
    <x v="1"/>
    <x v="1"/>
    <s v="N"/>
    <s v="Y"/>
    <s v="Y"/>
    <s v="Y"/>
    <s v="N"/>
    <s v="Y"/>
    <s v="Limited  Liability Company(LLC)"/>
    <s v="N"/>
    <x v="1"/>
    <x v="0"/>
    <x v="0"/>
    <s v="Bar, Saloon, Lounge, Tavern"/>
    <n v="0"/>
    <n v="0"/>
    <m/>
  </r>
  <r>
    <x v="510"/>
    <d v="2021-05-18T00:00:00"/>
    <s v="EMPIRE BUFFET INC"/>
    <s v="803 S Memorial Dr"/>
    <x v="34"/>
    <x v="0"/>
    <s v="27834"/>
    <x v="510"/>
    <m/>
    <s v="U"/>
    <s v="Y"/>
    <s v="NC-01"/>
    <x v="1"/>
    <x v="0"/>
    <x v="0"/>
    <x v="0"/>
    <s v="Y"/>
    <s v="Y"/>
    <s v="Y"/>
    <s v="Y"/>
    <s v="Y"/>
    <s v="Y"/>
    <s v="Corporation"/>
    <s v="Y"/>
    <x v="1"/>
    <x v="0"/>
    <x v="0"/>
    <s v="Restaurant"/>
    <n v="0"/>
    <n v="0"/>
    <m/>
  </r>
  <r>
    <x v="511"/>
    <d v="2021-05-18T00:00:00"/>
    <s v="Bad Mother Smokers LLC"/>
    <s v="510 Dockside Ln NW"/>
    <x v="22"/>
    <x v="0"/>
    <s v="28027"/>
    <x v="511"/>
    <m/>
    <s v="U"/>
    <s v="Y"/>
    <s v="NC-08"/>
    <x v="0"/>
    <x v="1"/>
    <x v="1"/>
    <x v="0"/>
    <s v="N"/>
    <s v="N"/>
    <s v="Y"/>
    <s v="N"/>
    <s v="Y"/>
    <s v="N"/>
    <s v="Limited  Liability Company(LLC)"/>
    <s v="N"/>
    <x v="0"/>
    <x v="1"/>
    <x v="0"/>
    <s v="Food Stand, Food Truck, Food Cart"/>
    <n v="0"/>
    <n v="0"/>
    <m/>
  </r>
  <r>
    <x v="512"/>
    <d v="2021-05-18T00:00:00"/>
    <s v="Surratt Coastal Properties LLC"/>
    <s v="21756 Us Highway 17"/>
    <x v="146"/>
    <x v="0"/>
    <s v="28443"/>
    <x v="512"/>
    <m/>
    <s v="R"/>
    <s v="Y"/>
    <s v="NC-07"/>
    <x v="1"/>
    <x v="0"/>
    <x v="1"/>
    <x v="0"/>
    <s v="Y"/>
    <s v="Y"/>
    <s v="Y"/>
    <s v="Y"/>
    <s v="N"/>
    <s v="Y"/>
    <s v="Limited  Liability Company(LLC)"/>
    <s v="N"/>
    <x v="0"/>
    <x v="1"/>
    <x v="1"/>
    <s v="Bar, Saloon, Lounge, Tavern"/>
    <n v="0"/>
    <n v="0"/>
    <m/>
  </r>
  <r>
    <x v="513"/>
    <d v="2021-05-18T00:00:00"/>
    <s v="Coffee and Spirits LLC"/>
    <s v="2409 Crabtree Blvd Suite 101"/>
    <x v="4"/>
    <x v="0"/>
    <s v="27604"/>
    <x v="513"/>
    <m/>
    <s v="U"/>
    <s v="Y"/>
    <s v="NC-02"/>
    <x v="0"/>
    <x v="1"/>
    <x v="0"/>
    <x v="1"/>
    <s v="N"/>
    <s v="N"/>
    <s v="Y"/>
    <s v="Y"/>
    <s v="N"/>
    <s v="N"/>
    <s v="Limited  Liability Company(LLC)"/>
    <s v="Y"/>
    <x v="0"/>
    <x v="0"/>
    <x v="1"/>
    <s v="Snack and Nonalcoholic Beverage Bar"/>
    <n v="0"/>
    <n v="0"/>
    <m/>
  </r>
  <r>
    <x v="514"/>
    <d v="2021-05-18T00:00:00"/>
    <s v="Oriental Orchid Inc."/>
    <s v="1404 N Sandhills Blvd"/>
    <x v="147"/>
    <x v="0"/>
    <s v="28315"/>
    <x v="514"/>
    <m/>
    <s v="R"/>
    <s v="N"/>
    <s v="NC-09"/>
    <x v="0"/>
    <x v="0"/>
    <x v="1"/>
    <x v="0"/>
    <s v="Y"/>
    <s v="Y"/>
    <s v="Y"/>
    <s v="Y"/>
    <s v="Y"/>
    <s v="Y"/>
    <s v="Corporation"/>
    <s v="N"/>
    <x v="1"/>
    <x v="0"/>
    <x v="0"/>
    <s v="Other &amp;&amp; Licensed Alcohol Producer &amp;&amp; Restaurant"/>
    <n v="0"/>
    <n v="0"/>
    <m/>
  </r>
  <r>
    <x v="515"/>
    <d v="2021-05-18T00:00:00"/>
    <s v="Aetius Restaurant Holdings"/>
    <s v="205 Regency Executive Park Drive suite 204"/>
    <x v="11"/>
    <x v="0"/>
    <s v="28217"/>
    <x v="515"/>
    <m/>
    <s v="U"/>
    <s v="N"/>
    <s v="NC-09"/>
    <x v="0"/>
    <x v="0"/>
    <x v="1"/>
    <x v="1"/>
    <s v="Y"/>
    <s v="Y"/>
    <s v="Y"/>
    <s v="Y"/>
    <s v="Y"/>
    <s v="Y"/>
    <s v="Limited  Liability Company(LLC)"/>
    <s v="Y"/>
    <x v="1"/>
    <x v="0"/>
    <x v="0"/>
    <s v="Restaurant"/>
    <n v="0"/>
    <n v="0"/>
    <m/>
  </r>
  <r>
    <x v="516"/>
    <d v="2021-05-18T00:00:00"/>
    <s v="Zins Inc"/>
    <s v="209 W 6th St"/>
    <x v="54"/>
    <x v="0"/>
    <s v="27101"/>
    <x v="516"/>
    <m/>
    <s v="U"/>
    <s v="Y"/>
    <s v="NC-06"/>
    <x v="1"/>
    <x v="0"/>
    <x v="1"/>
    <x v="0"/>
    <s v="Y"/>
    <s v="Y"/>
    <s v="Y"/>
    <s v="Y"/>
    <s v="Y"/>
    <s v="Y"/>
    <s v="Corporation"/>
    <s v="Y"/>
    <x v="0"/>
    <x v="0"/>
    <x v="1"/>
    <s v="Bar, Saloon, Lounge, Tavern &amp;&amp; Restaurant"/>
    <n v="0"/>
    <n v="0"/>
    <m/>
  </r>
  <r>
    <x v="517"/>
    <d v="2021-05-18T00:00:00"/>
    <s v="Veltree the vegan experience"/>
    <s v="7945 N Tryon St Suite 110"/>
    <x v="11"/>
    <x v="0"/>
    <s v="28262"/>
    <x v="517"/>
    <m/>
    <s v="U"/>
    <s v="N"/>
    <s v="NC-08"/>
    <x v="1"/>
    <x v="1"/>
    <x v="0"/>
    <x v="0"/>
    <s v="Y"/>
    <s v="Y"/>
    <s v="Y"/>
    <s v="Y"/>
    <s v="Y"/>
    <s v="Y"/>
    <s v="Limited  Liability Company(LLC)"/>
    <s v="N"/>
    <x v="1"/>
    <x v="0"/>
    <x v="1"/>
    <s v="Restaurant"/>
    <n v="0"/>
    <n v="0"/>
    <m/>
  </r>
  <r>
    <x v="518"/>
    <d v="2021-05-18T00:00:00"/>
    <s v="Sonnys Waterfront Restaurant Inc"/>
    <s v="57947 Hwy 12"/>
    <x v="60"/>
    <x v="0"/>
    <s v="27943"/>
    <x v="518"/>
    <m/>
    <s v="U"/>
    <s v="Y"/>
    <s v="NC-03"/>
    <x v="0"/>
    <x v="1"/>
    <x v="1"/>
    <x v="0"/>
    <s v="N"/>
    <s v="Y"/>
    <s v="Y"/>
    <s v="N"/>
    <s v="Y"/>
    <s v="Y"/>
    <s v="Subchapter S Corporation"/>
    <s v="N"/>
    <x v="0"/>
    <x v="0"/>
    <x v="1"/>
    <s v="Restaurant"/>
    <n v="0"/>
    <n v="0"/>
    <m/>
  </r>
  <r>
    <x v="519"/>
    <d v="2021-05-18T00:00:00"/>
    <s v="LPTATLLC"/>
    <s v="6401 Triangle Plantation Dr Ste 111"/>
    <x v="4"/>
    <x v="0"/>
    <s v="27616"/>
    <x v="519"/>
    <m/>
    <s v="U"/>
    <s v="Y"/>
    <s v="NC-02"/>
    <x v="0"/>
    <x v="0"/>
    <x v="0"/>
    <x v="0"/>
    <s v="Y"/>
    <s v="Y"/>
    <s v="Y"/>
    <s v="Y"/>
    <s v="Y"/>
    <s v="Y"/>
    <s v="Single Member LLC"/>
    <s v="Y"/>
    <x v="1"/>
    <x v="0"/>
    <x v="0"/>
    <s v="Restaurant"/>
    <n v="0"/>
    <n v="0"/>
    <m/>
  </r>
  <r>
    <x v="520"/>
    <d v="2021-05-18T00:00:00"/>
    <s v="Stroke LLC"/>
    <s v="3133 May St"/>
    <x v="11"/>
    <x v="0"/>
    <s v="28217"/>
    <x v="520"/>
    <m/>
    <s v="U"/>
    <s v="Y"/>
    <s v="NC-09"/>
    <x v="1"/>
    <x v="0"/>
    <x v="0"/>
    <x v="0"/>
    <s v="Y"/>
    <s v="Y"/>
    <s v="Y"/>
    <s v="Y"/>
    <s v="Y"/>
    <s v="Y"/>
    <s v="Limited  Liability Company(LLC)"/>
    <s v="Y"/>
    <x v="0"/>
    <x v="1"/>
    <x v="0"/>
    <s v="Bar, Saloon, Lounge, Tavern"/>
    <n v="0"/>
    <n v="0"/>
    <m/>
  </r>
  <r>
    <x v="521"/>
    <d v="2021-05-18T00:00:00"/>
    <s v="TM UMAMI LLC"/>
    <s v="6031 YADKIN RD SUITE B"/>
    <x v="40"/>
    <x v="0"/>
    <s v="28303"/>
    <x v="521"/>
    <m/>
    <s v="U"/>
    <s v="N"/>
    <s v="NC-08"/>
    <x v="0"/>
    <x v="0"/>
    <x v="1"/>
    <x v="0"/>
    <s v="Y"/>
    <s v="Y"/>
    <s v="Y"/>
    <s v="Y"/>
    <s v="Y"/>
    <s v="Y"/>
    <s v="Corporation"/>
    <s v="N"/>
    <x v="1"/>
    <x v="1"/>
    <x v="0"/>
    <s v="Restaurant"/>
    <n v="0"/>
    <n v="0"/>
    <m/>
  </r>
  <r>
    <x v="522"/>
    <d v="2021-05-18T00:00:00"/>
    <s v="New Station LLC"/>
    <s v="511 E Chatham St"/>
    <x v="28"/>
    <x v="0"/>
    <s v="27511"/>
    <x v="522"/>
    <m/>
    <s v="U"/>
    <s v="N"/>
    <s v="NC-02"/>
    <x v="0"/>
    <x v="1"/>
    <x v="1"/>
    <x v="0"/>
    <s v="N"/>
    <s v="Y"/>
    <s v="Y"/>
    <s v="Y"/>
    <s v="Y"/>
    <s v="N"/>
    <s v="Limited  Liability Company(LLC)"/>
    <s v="N"/>
    <x v="0"/>
    <x v="0"/>
    <x v="1"/>
    <s v="Snack and Nonalcoholic Beverage Bar"/>
    <n v="0"/>
    <n v="0"/>
    <m/>
  </r>
  <r>
    <x v="523"/>
    <d v="2021-05-18T00:00:00"/>
    <s v="bu-ku cary LLC"/>
    <s v="2800 Renaissance Park Pl"/>
    <x v="28"/>
    <x v="0"/>
    <s v="27513"/>
    <x v="523"/>
    <m/>
    <s v="U"/>
    <s v="N"/>
    <s v="NC-02"/>
    <x v="1"/>
    <x v="0"/>
    <x v="0"/>
    <x v="0"/>
    <s v="Y"/>
    <s v="Y"/>
    <s v="Y"/>
    <s v="Y"/>
    <s v="Y"/>
    <s v="Y"/>
    <s v="Limited  Liability Company(LLC)"/>
    <s v="N"/>
    <x v="0"/>
    <x v="0"/>
    <x v="1"/>
    <s v="Restaurant"/>
    <n v="0"/>
    <n v="0"/>
    <m/>
  </r>
  <r>
    <x v="524"/>
    <d v="2021-05-18T00:00:00"/>
    <s v="Little City Tavern LLC"/>
    <s v="126 S Salisbury St"/>
    <x v="4"/>
    <x v="0"/>
    <s v="27601"/>
    <x v="524"/>
    <m/>
    <s v="U"/>
    <s v="Y"/>
    <s v="NC-02"/>
    <x v="1"/>
    <x v="0"/>
    <x v="0"/>
    <x v="0"/>
    <s v="Y"/>
    <s v="Y"/>
    <s v="Y"/>
    <s v="Y"/>
    <s v="Y"/>
    <s v="Y"/>
    <s v="Corporation"/>
    <s v="N"/>
    <x v="0"/>
    <x v="1"/>
    <x v="0"/>
    <s v="Bar, Saloon, Lounge, Tavern &amp;&amp; Restaurant"/>
    <n v="0"/>
    <n v="0"/>
    <m/>
  </r>
  <r>
    <x v="525"/>
    <d v="2021-05-18T00:00:00"/>
    <s v="TERRY RUMFELT"/>
    <s v="947 Fisher Ferry St"/>
    <x v="148"/>
    <x v="0"/>
    <s v="27360"/>
    <x v="525"/>
    <m/>
    <s v="R"/>
    <s v="N"/>
    <s v="NC-13"/>
    <x v="1"/>
    <x v="0"/>
    <x v="0"/>
    <x v="0"/>
    <s v="Y"/>
    <s v="Y"/>
    <s v="Y"/>
    <s v="Y"/>
    <s v="Y"/>
    <s v="Y"/>
    <s v="Sole Proprietorship"/>
    <s v="Y"/>
    <x v="0"/>
    <x v="1"/>
    <x v="0"/>
    <s v="Restaurant"/>
    <n v="0"/>
    <n v="0"/>
    <m/>
  </r>
  <r>
    <x v="526"/>
    <d v="2021-05-18T00:00:00"/>
    <s v="OPEN RICE CHARLOTTE INC"/>
    <s v="9882 Rea Rd STE F"/>
    <x v="11"/>
    <x v="0"/>
    <s v="28277"/>
    <x v="526"/>
    <m/>
    <s v="U"/>
    <s v="N"/>
    <s v="NC-09"/>
    <x v="1"/>
    <x v="0"/>
    <x v="1"/>
    <x v="0"/>
    <s v="Y"/>
    <s v="Y"/>
    <s v="Y"/>
    <s v="Y"/>
    <s v="Y"/>
    <s v="Y"/>
    <s v="Subchapter S Corporation"/>
    <s v="N"/>
    <x v="1"/>
    <x v="0"/>
    <x v="0"/>
    <s v="Restaurant"/>
    <n v="0"/>
    <n v="0"/>
    <m/>
  </r>
  <r>
    <x v="527"/>
    <d v="2021-05-18T00:00:00"/>
    <s v="OLLA INC"/>
    <s v="2435 Battleground Ave"/>
    <x v="12"/>
    <x v="0"/>
    <s v="27408"/>
    <x v="527"/>
    <m/>
    <s v="U"/>
    <s v="N"/>
    <s v="NC-06"/>
    <x v="0"/>
    <x v="0"/>
    <x v="0"/>
    <x v="0"/>
    <s v="Y"/>
    <s v="Y"/>
    <s v="Y"/>
    <s v="Y"/>
    <s v="Y"/>
    <s v="Y"/>
    <s v="Corporation"/>
    <s v="N"/>
    <x v="1"/>
    <x v="0"/>
    <x v="0"/>
    <s v="Restaurant"/>
    <n v="0"/>
    <n v="0"/>
    <m/>
  </r>
  <r>
    <x v="528"/>
    <d v="2021-05-18T00:00:00"/>
    <s v="SUMMERFIELD SUBWAY INC"/>
    <s v="4446 Us Highway 220 N Ste M"/>
    <x v="52"/>
    <x v="0"/>
    <s v="27358"/>
    <x v="528"/>
    <s v="Subway"/>
    <s v="U"/>
    <s v="N"/>
    <s v="NC-06"/>
    <x v="1"/>
    <x v="0"/>
    <x v="0"/>
    <x v="0"/>
    <s v="Y"/>
    <s v="Y"/>
    <s v="Y"/>
    <s v="Y"/>
    <s v="Y"/>
    <s v="Y"/>
    <s v="Corporation"/>
    <s v="N"/>
    <x v="1"/>
    <x v="0"/>
    <x v="0"/>
    <s v="Restaurant"/>
    <n v="0"/>
    <n v="0"/>
    <m/>
  </r>
  <r>
    <x v="529"/>
    <d v="2021-05-18T00:00:00"/>
    <s v="Pearl enterprises trading inc"/>
    <s v="4535 Carteret Rd"/>
    <x v="70"/>
    <x v="0"/>
    <s v="28532"/>
    <x v="529"/>
    <s v="Rice King"/>
    <s v="U"/>
    <s v="N"/>
    <s v="NC-03"/>
    <x v="0"/>
    <x v="0"/>
    <x v="0"/>
    <x v="0"/>
    <s v="Y"/>
    <s v="Y"/>
    <s v="Y"/>
    <s v="Y"/>
    <s v="Y"/>
    <s v="Y"/>
    <s v="Corporation"/>
    <s v="N"/>
    <x v="1"/>
    <x v="0"/>
    <x v="1"/>
    <s v="Restaurant"/>
    <n v="0"/>
    <n v="0"/>
    <m/>
  </r>
  <r>
    <x v="530"/>
    <d v="2021-05-18T00:00:00"/>
    <s v="Ku-ru Sushi &amp; Grill LLC"/>
    <s v="1322 Us Highway 70 SE"/>
    <x v="21"/>
    <x v="0"/>
    <s v="28602"/>
    <x v="530"/>
    <m/>
    <s v="R"/>
    <s v="N"/>
    <s v="NC-05"/>
    <x v="1"/>
    <x v="0"/>
    <x v="0"/>
    <x v="0"/>
    <s v="Y"/>
    <s v="Y"/>
    <s v="Y"/>
    <s v="Y"/>
    <s v="Y"/>
    <s v="Y"/>
    <s v="Limited  Liability Company(LLC)"/>
    <s v="N"/>
    <x v="1"/>
    <x v="0"/>
    <x v="0"/>
    <s v="Restaurant"/>
    <n v="0"/>
    <n v="0"/>
    <m/>
  </r>
  <r>
    <x v="531"/>
    <d v="2021-05-18T00:00:00"/>
    <s v="McNeill Pointe Coffee"/>
    <s v="2310 Bale St"/>
    <x v="4"/>
    <x v="0"/>
    <s v="27608"/>
    <x v="531"/>
    <m/>
    <s v="U"/>
    <s v="N"/>
    <s v="NC-02"/>
    <x v="0"/>
    <x v="1"/>
    <x v="0"/>
    <x v="1"/>
    <s v="N"/>
    <s v="N"/>
    <s v="Y"/>
    <s v="Y"/>
    <s v="N"/>
    <s v="Y"/>
    <s v="Limited  Liability Company(LLC)"/>
    <s v="N"/>
    <x v="0"/>
    <x v="0"/>
    <x v="1"/>
    <s v="Snack and Nonalcoholic Beverage Bar"/>
    <n v="0"/>
    <n v="0"/>
    <m/>
  </r>
  <r>
    <x v="532"/>
    <d v="2021-05-18T00:00:00"/>
    <s v="Samantha Pham"/>
    <s v="2215 Ayrsley Town Blvd Suite D"/>
    <x v="11"/>
    <x v="0"/>
    <s v="28273"/>
    <x v="532"/>
    <m/>
    <s v="U"/>
    <s v="N"/>
    <s v="NC-09"/>
    <x v="0"/>
    <x v="0"/>
    <x v="1"/>
    <x v="0"/>
    <s v="Y"/>
    <s v="Y"/>
    <s v="Y"/>
    <s v="Y"/>
    <s v="Y"/>
    <s v="Y"/>
    <s v="Sole Proprietorship"/>
    <s v="N"/>
    <x v="0"/>
    <x v="0"/>
    <x v="1"/>
    <s v="Restaurant"/>
    <n v="0"/>
    <n v="0"/>
    <m/>
  </r>
  <r>
    <x v="533"/>
    <d v="2021-05-18T00:00:00"/>
    <s v="Grandma's Diner LLC"/>
    <s v="11216 Capital Blvd Suite 106"/>
    <x v="14"/>
    <x v="0"/>
    <s v="27587"/>
    <x v="533"/>
    <m/>
    <s v="U"/>
    <s v="N"/>
    <s v="NC-04"/>
    <x v="0"/>
    <x v="0"/>
    <x v="1"/>
    <x v="0"/>
    <s v="Y"/>
    <s v="Y"/>
    <s v="Y"/>
    <s v="Y"/>
    <s v="Y"/>
    <s v="Y"/>
    <s v="Limited  Liability Company(LLC)"/>
    <s v="N"/>
    <x v="0"/>
    <x v="0"/>
    <x v="1"/>
    <s v="Restaurant"/>
    <n v="0"/>
    <n v="0"/>
    <m/>
  </r>
  <r>
    <x v="534"/>
    <d v="2021-05-18T00:00:00"/>
    <s v="Carolina Cafe of NC LLC"/>
    <s v="584 E Main St"/>
    <x v="149"/>
    <x v="0"/>
    <s v="28160"/>
    <x v="534"/>
    <m/>
    <s v="R"/>
    <s v="Y"/>
    <s v="NC-05"/>
    <x v="0"/>
    <x v="1"/>
    <x v="1"/>
    <x v="0"/>
    <s v="N"/>
    <s v="Y"/>
    <s v="Y"/>
    <s v="Y"/>
    <s v="Y"/>
    <s v="Y"/>
    <s v="Limited  Liability Company(LLC)"/>
    <s v="Y"/>
    <x v="0"/>
    <x v="0"/>
    <x v="1"/>
    <s v="Restaurant"/>
    <n v="0"/>
    <n v="0"/>
    <m/>
  </r>
  <r>
    <x v="535"/>
    <d v="2021-05-18T00:00:00"/>
    <s v="ERC ENTERPRISES LLC"/>
    <s v="111 S Howe St"/>
    <x v="36"/>
    <x v="0"/>
    <s v="28461"/>
    <x v="535"/>
    <m/>
    <s v="R"/>
    <s v="N"/>
    <s v="NC-07"/>
    <x v="0"/>
    <x v="0"/>
    <x v="0"/>
    <x v="0"/>
    <s v="Y"/>
    <s v="Y"/>
    <s v="Y"/>
    <s v="Y"/>
    <s v="Y"/>
    <s v="Y"/>
    <s v="Limited  Liability Company(LLC)"/>
    <s v="Y"/>
    <x v="0"/>
    <x v="0"/>
    <x v="1"/>
    <s v="Restaurant"/>
    <n v="0"/>
    <n v="0"/>
    <m/>
  </r>
  <r>
    <x v="536"/>
    <d v="2021-05-18T00:00:00"/>
    <s v="RUBUD LLC"/>
    <s v="115 Black Mountain Ave"/>
    <x v="104"/>
    <x v="0"/>
    <s v="28711"/>
    <x v="536"/>
    <m/>
    <s v="U"/>
    <s v="N"/>
    <s v="NC-11"/>
    <x v="0"/>
    <x v="1"/>
    <x v="1"/>
    <x v="0"/>
    <s v="Y"/>
    <s v="Y"/>
    <s v="Y"/>
    <s v="Y"/>
    <s v="Y"/>
    <s v="Y"/>
    <s v="Corporation"/>
    <s v="N"/>
    <x v="0"/>
    <x v="0"/>
    <x v="1"/>
    <s v="Restaurant"/>
    <n v="0"/>
    <n v="0"/>
    <m/>
  </r>
  <r>
    <x v="537"/>
    <d v="2021-05-18T00:00:00"/>
    <s v="2Beaches"/>
    <s v="1411 Aversboro Rd Ste 105"/>
    <x v="127"/>
    <x v="0"/>
    <s v="27529"/>
    <x v="537"/>
    <m/>
    <s v="U"/>
    <s v="N"/>
    <s v="NC-02"/>
    <x v="0"/>
    <x v="1"/>
    <x v="1"/>
    <x v="0"/>
    <s v="Y"/>
    <s v="Y"/>
    <s v="Y"/>
    <s v="Y"/>
    <s v="Y"/>
    <s v="Y"/>
    <s v="Limited  Liability Company(LLC)"/>
    <s v="Y"/>
    <x v="0"/>
    <x v="0"/>
    <x v="1"/>
    <s v="Restaurant"/>
    <n v="0"/>
    <n v="0"/>
    <m/>
  </r>
  <r>
    <x v="538"/>
    <d v="2021-05-18T00:00:00"/>
    <s v="MCZ Inc"/>
    <s v="103 E Main St"/>
    <x v="32"/>
    <x v="0"/>
    <s v="27510"/>
    <x v="538"/>
    <m/>
    <s v="U"/>
    <s v="N"/>
    <s v="NC-04"/>
    <x v="0"/>
    <x v="1"/>
    <x v="1"/>
    <x v="0"/>
    <s v="Y"/>
    <s v="Y"/>
    <s v="Y"/>
    <s v="Y"/>
    <s v="Y"/>
    <s v="Y"/>
    <s v="Subchapter S Corporation"/>
    <s v="Y"/>
    <x v="1"/>
    <x v="0"/>
    <x v="1"/>
    <s v="Restaurant"/>
    <n v="0"/>
    <n v="0"/>
    <m/>
  </r>
  <r>
    <x v="539"/>
    <d v="2021-05-18T00:00:00"/>
    <s v="Harnett Crorssroads LLC"/>
    <s v="65 E Cornelius Harnett Blvd."/>
    <x v="150"/>
    <x v="0"/>
    <s v="27546"/>
    <x v="539"/>
    <s v="Subway"/>
    <s v="R"/>
    <s v="Y"/>
    <s v="NC-07"/>
    <x v="1"/>
    <x v="0"/>
    <x v="1"/>
    <x v="1"/>
    <s v="Y"/>
    <s v="Y"/>
    <s v="Y"/>
    <s v="Y"/>
    <s v="N"/>
    <s v="Y"/>
    <s v="Limited  Liability Company(LLC)"/>
    <s v="N"/>
    <x v="1"/>
    <x v="0"/>
    <x v="0"/>
    <s v="Restaurant"/>
    <n v="0"/>
    <n v="0"/>
    <m/>
  </r>
  <r>
    <x v="540"/>
    <d v="2021-05-18T00:00:00"/>
    <s v="The Sandwich Man LLC"/>
    <s v="925 Edgewater Dr"/>
    <x v="127"/>
    <x v="0"/>
    <s v="27529"/>
    <x v="540"/>
    <s v="Sub Station II"/>
    <s v="U"/>
    <s v="N"/>
    <s v="NC-02"/>
    <x v="0"/>
    <x v="1"/>
    <x v="0"/>
    <x v="0"/>
    <s v="N"/>
    <s v="Y"/>
    <s v="N"/>
    <s v="Y"/>
    <s v="Y"/>
    <s v="Y"/>
    <s v="Limited  Liability Company(LLC)"/>
    <s v="Y"/>
    <x v="0"/>
    <x v="1"/>
    <x v="0"/>
    <s v="Caterer &amp;&amp; Food Stand, Food Truck, Food Cart &amp;&amp; Restaurant"/>
    <n v="0"/>
    <n v="0"/>
    <m/>
  </r>
  <r>
    <x v="541"/>
    <d v="2021-05-18T00:00:00"/>
    <s v="Beatior INC"/>
    <s v="9825 Chapel Hill Rd"/>
    <x v="2"/>
    <x v="0"/>
    <s v="27560"/>
    <x v="541"/>
    <m/>
    <s v="U"/>
    <s v="N"/>
    <s v="NC-02"/>
    <x v="1"/>
    <x v="0"/>
    <x v="1"/>
    <x v="0"/>
    <s v="Y"/>
    <s v="Y"/>
    <s v="Y"/>
    <s v="Y"/>
    <s v="Y"/>
    <s v="Y"/>
    <s v="Corporation"/>
    <s v="N"/>
    <x v="1"/>
    <x v="0"/>
    <x v="1"/>
    <s v="Caterer &amp;&amp; Restaurant"/>
    <n v="0"/>
    <n v="0"/>
    <m/>
  </r>
  <r>
    <x v="542"/>
    <d v="2021-05-18T00:00:00"/>
    <s v="Sicilybeby Plus LLC"/>
    <s v="5400 S Miami Blvd Suite 104"/>
    <x v="8"/>
    <x v="0"/>
    <s v="27703"/>
    <x v="542"/>
    <m/>
    <s v="U"/>
    <s v="N"/>
    <s v="NC-02"/>
    <x v="1"/>
    <x v="0"/>
    <x v="1"/>
    <x v="0"/>
    <s v="Y"/>
    <s v="Y"/>
    <s v="Y"/>
    <s v="Y"/>
    <s v="Y"/>
    <s v="Y"/>
    <s v="Limited  Liability Company(LLC)"/>
    <s v="N"/>
    <x v="1"/>
    <x v="0"/>
    <x v="0"/>
    <s v="Restaurant"/>
    <n v="0"/>
    <n v="0"/>
    <m/>
  </r>
  <r>
    <x v="543"/>
    <d v="2021-05-18T00:00:00"/>
    <s v="Creedmoor Cafe LLC"/>
    <s v="8315 Creedmoor Rd"/>
    <x v="4"/>
    <x v="0"/>
    <s v="27613"/>
    <x v="543"/>
    <m/>
    <s v="U"/>
    <s v="N"/>
    <s v="NC-02"/>
    <x v="0"/>
    <x v="1"/>
    <x v="0"/>
    <x v="1"/>
    <s v="N"/>
    <s v="N"/>
    <s v="Y"/>
    <s v="Y"/>
    <s v="N"/>
    <s v="Y"/>
    <s v="Limited  Liability Company(LLC)"/>
    <s v="N"/>
    <x v="0"/>
    <x v="0"/>
    <x v="1"/>
    <s v="Restaurant"/>
    <n v="0"/>
    <n v="0"/>
    <m/>
  </r>
  <r>
    <x v="544"/>
    <d v="2021-05-18T00:00:00"/>
    <s v="88 Group Inc"/>
    <s v="1716 Kenilworth Ave"/>
    <x v="11"/>
    <x v="0"/>
    <s v="28203"/>
    <x v="544"/>
    <m/>
    <s v="U"/>
    <s v="N"/>
    <s v="NC-12"/>
    <x v="0"/>
    <x v="0"/>
    <x v="1"/>
    <x v="0"/>
    <s v="Y"/>
    <s v="Y"/>
    <s v="Y"/>
    <s v="Y"/>
    <s v="Y"/>
    <s v="Y"/>
    <s v="Corporation"/>
    <s v="N"/>
    <x v="1"/>
    <x v="0"/>
    <x v="0"/>
    <s v="Restaurant"/>
    <n v="0"/>
    <n v="0"/>
    <m/>
  </r>
  <r>
    <x v="545"/>
    <d v="2021-05-18T00:00:00"/>
    <s v="Montero's Inc."/>
    <s v="414 McArthur Dr"/>
    <x v="24"/>
    <x v="0"/>
    <s v="27909"/>
    <x v="545"/>
    <m/>
    <s v="R"/>
    <s v="Y"/>
    <s v="NC-03"/>
    <x v="0"/>
    <x v="1"/>
    <x v="1"/>
    <x v="1"/>
    <s v="N"/>
    <s v="N"/>
    <s v="Y"/>
    <s v="N"/>
    <s v="N"/>
    <s v="N"/>
    <s v="Subchapter S Corporation"/>
    <s v="Y"/>
    <x v="0"/>
    <x v="0"/>
    <x v="1"/>
    <s v="Other &amp;&amp; Caterer &amp;&amp; Restaurant"/>
    <n v="0"/>
    <n v="0"/>
    <m/>
  </r>
  <r>
    <x v="546"/>
    <d v="2021-05-18T00:00:00"/>
    <s v="James Williams"/>
    <s v="5208 Hwy 70 W Ste E"/>
    <x v="1"/>
    <x v="0"/>
    <s v="28557"/>
    <x v="546"/>
    <m/>
    <s v="R"/>
    <s v="N"/>
    <s v="NC-03"/>
    <x v="0"/>
    <x v="1"/>
    <x v="1"/>
    <x v="0"/>
    <s v="N"/>
    <s v="Y"/>
    <s v="Y"/>
    <s v="Y"/>
    <s v="Y"/>
    <s v="Y"/>
    <s v="Sole Proprietorship"/>
    <s v="N"/>
    <x v="1"/>
    <x v="0"/>
    <x v="0"/>
    <s v="Restaurant"/>
    <n v="0"/>
    <n v="0"/>
    <m/>
  </r>
  <r>
    <x v="547"/>
    <d v="2021-05-18T00:00:00"/>
    <s v="Chaney's Catering LLC"/>
    <s v="664 Heartwood Dr"/>
    <x v="151"/>
    <x v="0"/>
    <s v="28479"/>
    <x v="547"/>
    <m/>
    <s v="R"/>
    <s v="N"/>
    <s v="NC-07"/>
    <x v="1"/>
    <x v="1"/>
    <x v="1"/>
    <x v="0"/>
    <s v="N"/>
    <s v="Y"/>
    <s v="N"/>
    <s v="Y"/>
    <s v="Y"/>
    <s v="Y"/>
    <s v="Limited  Liability Company(LLC)"/>
    <s v="N"/>
    <x v="1"/>
    <x v="1"/>
    <x v="0"/>
    <s v="Caterer"/>
    <n v="0"/>
    <n v="0"/>
    <m/>
  </r>
  <r>
    <x v="548"/>
    <d v="2021-05-18T00:00:00"/>
    <s v="RPO Concepts LLC"/>
    <s v="424 E 36th St STE 2"/>
    <x v="11"/>
    <x v="0"/>
    <s v="28205"/>
    <x v="548"/>
    <m/>
    <s v="U"/>
    <s v="Y"/>
    <s v="NC-12"/>
    <x v="1"/>
    <x v="0"/>
    <x v="1"/>
    <x v="0"/>
    <s v="Y"/>
    <s v="Y"/>
    <s v="Y"/>
    <s v="Y"/>
    <s v="Y"/>
    <s v="Y"/>
    <s v="Limited  Liability Company(LLC)"/>
    <s v="Y"/>
    <x v="0"/>
    <x v="1"/>
    <x v="1"/>
    <s v="Bar, Saloon, Lounge, Tavern"/>
    <n v="0"/>
    <n v="0"/>
    <m/>
  </r>
  <r>
    <x v="549"/>
    <d v="2021-05-18T00:00:00"/>
    <s v="Boro Beverage Company LLC"/>
    <s v="400 W Rosemary St Ste suite 1005"/>
    <x v="3"/>
    <x v="0"/>
    <s v="27516"/>
    <x v="549"/>
    <m/>
    <s v="U"/>
    <s v="N"/>
    <s v="NC-04"/>
    <x v="1"/>
    <x v="1"/>
    <x v="1"/>
    <x v="0"/>
    <s v="N"/>
    <s v="Y"/>
    <s v="Y"/>
    <s v="Y"/>
    <s v="N"/>
    <s v="Y"/>
    <s v="Limited  Liability Company(LLC)"/>
    <s v="N"/>
    <x v="0"/>
    <x v="0"/>
    <x v="1"/>
    <s v="Snack and Nonalcoholic Beverage Bar"/>
    <n v="0"/>
    <n v="0"/>
    <m/>
  </r>
  <r>
    <x v="550"/>
    <d v="2021-05-18T00:00:00"/>
    <s v="KAVVA LLC"/>
    <s v="1000 Hendersonville Rd"/>
    <x v="9"/>
    <x v="0"/>
    <s v="28803"/>
    <x v="550"/>
    <m/>
    <s v="U"/>
    <s v="N"/>
    <s v="NC-11"/>
    <x v="0"/>
    <x v="0"/>
    <x v="0"/>
    <x v="0"/>
    <s v="Y"/>
    <s v="Y"/>
    <s v="Y"/>
    <s v="Y"/>
    <s v="Y"/>
    <s v="Y"/>
    <s v="Limited  Liability Company(LLC)"/>
    <s v="N"/>
    <x v="1"/>
    <x v="0"/>
    <x v="1"/>
    <s v="Bakery ** &amp;&amp; Snack and Nonalcoholic Beverage Bar"/>
    <n v="0"/>
    <n v="0"/>
    <m/>
  </r>
  <r>
    <x v="551"/>
    <d v="2021-05-18T00:00:00"/>
    <s v="KR HOSPITALITY LLC"/>
    <s v="1529 N Main St"/>
    <x v="62"/>
    <x v="0"/>
    <s v="27262"/>
    <x v="551"/>
    <m/>
    <s v="R"/>
    <s v="N"/>
    <s v="NC-06"/>
    <x v="1"/>
    <x v="0"/>
    <x v="0"/>
    <x v="0"/>
    <s v="Y"/>
    <s v="Y"/>
    <s v="Y"/>
    <s v="Y"/>
    <s v="Y"/>
    <s v="Y"/>
    <s v="Limited  Liability Company(LLC)"/>
    <s v="N"/>
    <x v="0"/>
    <x v="0"/>
    <x v="1"/>
    <s v="Restaurant"/>
    <n v="0"/>
    <n v="0"/>
    <m/>
  </r>
  <r>
    <x v="552"/>
    <d v="2021-05-18T00:00:00"/>
    <s v="Bella.Pizzeria.Inc."/>
    <s v="3925 Sedgebrook St Ste 107"/>
    <x v="62"/>
    <x v="0"/>
    <s v="27265"/>
    <x v="552"/>
    <m/>
    <s v="U"/>
    <s v="N"/>
    <s v="NC-06"/>
    <x v="0"/>
    <x v="0"/>
    <x v="1"/>
    <x v="0"/>
    <s v="N"/>
    <s v="Y"/>
    <s v="Y"/>
    <s v="Y"/>
    <s v="Y"/>
    <s v="Y"/>
    <s v="Corporation"/>
    <s v="N"/>
    <x v="0"/>
    <x v="0"/>
    <x v="1"/>
    <s v="Restaurant"/>
    <n v="0"/>
    <n v="0"/>
    <m/>
  </r>
  <r>
    <x v="553"/>
    <d v="2021-05-18T00:00:00"/>
    <s v="TIAN FU YIN SHI INC"/>
    <s v="877 E Gannon Ave Ste 405-403"/>
    <x v="84"/>
    <x v="0"/>
    <s v="27597"/>
    <x v="553"/>
    <m/>
    <s v="R"/>
    <s v="Y"/>
    <s v="NC-01"/>
    <x v="0"/>
    <x v="0"/>
    <x v="1"/>
    <x v="0"/>
    <s v="Y"/>
    <s v="Y"/>
    <s v="Y"/>
    <s v="Y"/>
    <s v="Y"/>
    <s v="Y"/>
    <s v="Corporation"/>
    <s v="N"/>
    <x v="1"/>
    <x v="0"/>
    <x v="1"/>
    <s v="Restaurant"/>
    <n v="0"/>
    <n v="0"/>
    <m/>
  </r>
  <r>
    <x v="554"/>
    <d v="2021-05-18T00:00:00"/>
    <s v="MONTERREY MEXICAN RESTAURANTS OF GREENSBORO INC"/>
    <s v="3724-L Battleground Ave"/>
    <x v="12"/>
    <x v="0"/>
    <s v="27410"/>
    <x v="554"/>
    <m/>
    <s v="U"/>
    <s v="N"/>
    <s v="NC-06"/>
    <x v="1"/>
    <x v="0"/>
    <x v="0"/>
    <x v="0"/>
    <s v="Y"/>
    <s v="Y"/>
    <s v="Y"/>
    <s v="Y"/>
    <s v="Y"/>
    <s v="Y"/>
    <s v="Subchapter S Corporation"/>
    <s v="N"/>
    <x v="1"/>
    <x v="0"/>
    <x v="0"/>
    <s v="Restaurant"/>
    <n v="0"/>
    <n v="0"/>
    <m/>
  </r>
  <r>
    <x v="555"/>
    <d v="2021-05-18T00:00:00"/>
    <s v="Pizza Pit LLC"/>
    <s v="5335 Raynor Rd"/>
    <x v="127"/>
    <x v="0"/>
    <s v="27529"/>
    <x v="555"/>
    <m/>
    <s v="U"/>
    <s v="N"/>
    <s v="NC-02"/>
    <x v="0"/>
    <x v="1"/>
    <x v="1"/>
    <x v="0"/>
    <s v="Y"/>
    <s v="Y"/>
    <s v="Y"/>
    <s v="N"/>
    <s v="Y"/>
    <s v="N"/>
    <s v="Limited  Liability Company(LLC)"/>
    <s v="Y"/>
    <x v="0"/>
    <x v="0"/>
    <x v="1"/>
    <s v="Restaurant"/>
    <n v="0"/>
    <n v="0"/>
    <m/>
  </r>
  <r>
    <x v="556"/>
    <d v="2021-05-18T00:00:00"/>
    <s v="La-tea-da's Inc"/>
    <s v="3401 Commonwealth Ave"/>
    <x v="11"/>
    <x v="0"/>
    <s v="28205"/>
    <x v="556"/>
    <m/>
    <s v="U"/>
    <s v="Y"/>
    <s v="NC-12"/>
    <x v="0"/>
    <x v="0"/>
    <x v="0"/>
    <x v="0"/>
    <s v="Y"/>
    <s v="Y"/>
    <s v="Y"/>
    <s v="Y"/>
    <s v="Y"/>
    <s v="Y"/>
    <s v="Corporation"/>
    <s v="Y"/>
    <x v="0"/>
    <x v="0"/>
    <x v="1"/>
    <s v="Caterer"/>
    <n v="0"/>
    <n v="0"/>
    <m/>
  </r>
  <r>
    <x v="557"/>
    <d v="2021-05-18T00:00:00"/>
    <s v="EDIBLE ART CAKE SHOP INC."/>
    <s v="2908 SELWYN AVENUE"/>
    <x v="11"/>
    <x v="0"/>
    <s v="28209"/>
    <x v="557"/>
    <m/>
    <s v="U"/>
    <s v="N"/>
    <s v="NC-09"/>
    <x v="0"/>
    <x v="1"/>
    <x v="1"/>
    <x v="1"/>
    <s v="N"/>
    <s v="N"/>
    <s v="Y"/>
    <s v="Y"/>
    <s v="N"/>
    <s v="Y"/>
    <s v="Corporation"/>
    <s v="N"/>
    <x v="0"/>
    <x v="0"/>
    <x v="1"/>
    <s v="Bakery **"/>
    <n v="0"/>
    <n v="0"/>
    <m/>
  </r>
  <r>
    <x v="558"/>
    <d v="2021-05-18T00:00:00"/>
    <s v="EL CHAPIN LLC"/>
    <s v="4600 Durham Chapel Hill Blvd Ste 38"/>
    <x v="8"/>
    <x v="0"/>
    <s v="27707"/>
    <x v="558"/>
    <m/>
    <s v="U"/>
    <s v="N"/>
    <s v="NC-04"/>
    <x v="0"/>
    <x v="1"/>
    <x v="1"/>
    <x v="1"/>
    <s v="N"/>
    <s v="N"/>
    <s v="Y"/>
    <s v="Y"/>
    <s v="N"/>
    <s v="N"/>
    <s v="Limited  Liability Company(LLC)"/>
    <s v="Y"/>
    <x v="0"/>
    <x v="0"/>
    <x v="1"/>
    <s v="Restaurant"/>
    <n v="0"/>
    <n v="0"/>
    <m/>
  </r>
  <r>
    <x v="559"/>
    <d v="2021-05-18T00:00:00"/>
    <s v="B &amp; B Catering Inc"/>
    <s v="697 Bethel Baptist Rd"/>
    <x v="152"/>
    <x v="0"/>
    <s v="28390"/>
    <x v="559"/>
    <m/>
    <s v="R"/>
    <s v="N"/>
    <s v="NC-08"/>
    <x v="0"/>
    <x v="0"/>
    <x v="0"/>
    <x v="0"/>
    <s v="Y"/>
    <s v="Y"/>
    <s v="Y"/>
    <s v="Y"/>
    <s v="Y"/>
    <s v="Y"/>
    <s v="Corporation"/>
    <s v="N"/>
    <x v="0"/>
    <x v="1"/>
    <x v="0"/>
    <s v="Snack and Nonalcoholic Beverage Bar &amp;&amp; Caterer &amp;&amp; Restaurant"/>
    <n v="0"/>
    <n v="0"/>
    <m/>
  </r>
  <r>
    <x v="560"/>
    <d v="2021-05-18T00:00:00"/>
    <s v="Rambling Beer and Wine LLC"/>
    <s v="1139 Falls Rd Ste 127"/>
    <x v="26"/>
    <x v="0"/>
    <s v="27804"/>
    <x v="560"/>
    <m/>
    <s v="R"/>
    <s v="Y"/>
    <s v="NC-01"/>
    <x v="0"/>
    <x v="1"/>
    <x v="1"/>
    <x v="0"/>
    <s v="N"/>
    <s v="Y"/>
    <s v="Y"/>
    <s v="Y"/>
    <s v="Y"/>
    <s v="Y"/>
    <s v="Limited  Liability Company(LLC)"/>
    <s v="N"/>
    <x v="0"/>
    <x v="0"/>
    <x v="1"/>
    <s v="Bar, Saloon, Lounge, Tavern"/>
    <n v="0"/>
    <n v="0"/>
    <m/>
  </r>
  <r>
    <x v="561"/>
    <d v="2021-05-18T00:00:00"/>
    <s v="Wal Fisher LLC"/>
    <s v="1727 S. Madison Street"/>
    <x v="29"/>
    <x v="0"/>
    <s v="28472"/>
    <x v="561"/>
    <m/>
    <s v="R"/>
    <s v="Y"/>
    <s v="NC-07"/>
    <x v="0"/>
    <x v="0"/>
    <x v="1"/>
    <x v="0"/>
    <s v="Y"/>
    <s v="Y"/>
    <s v="Y"/>
    <s v="Y"/>
    <s v="Y"/>
    <s v="Y"/>
    <s v="Limited  Liability Company(LLC)"/>
    <s v="N"/>
    <x v="0"/>
    <x v="0"/>
    <x v="1"/>
    <s v="Bakery **"/>
    <n v="0"/>
    <n v="0"/>
    <m/>
  </r>
  <r>
    <x v="562"/>
    <d v="2021-05-18T00:00:00"/>
    <s v="BEAFORDINC"/>
    <s v="2127 A Beatties Ford Road"/>
    <x v="11"/>
    <x v="0"/>
    <s v="28216"/>
    <x v="562"/>
    <m/>
    <s v="U"/>
    <s v="Y"/>
    <s v="NC-12"/>
    <x v="0"/>
    <x v="1"/>
    <x v="1"/>
    <x v="0"/>
    <s v="Y"/>
    <s v="Y"/>
    <s v="Y"/>
    <s v="Y"/>
    <s v="Y"/>
    <s v="Y"/>
    <s v="Subchapter S Corporation"/>
    <s v="N"/>
    <x v="1"/>
    <x v="0"/>
    <x v="0"/>
    <s v="Restaurant"/>
    <n v="0"/>
    <n v="0"/>
    <m/>
  </r>
  <r>
    <x v="563"/>
    <d v="2021-05-18T00:00:00"/>
    <s v="K &amp; K Bohacks LLC"/>
    <s v="1200 N Virginia Dare Trl"/>
    <x v="153"/>
    <x v="0"/>
    <s v="27948"/>
    <x v="563"/>
    <m/>
    <s v="U"/>
    <s v="Y"/>
    <s v="NC-03"/>
    <x v="1"/>
    <x v="0"/>
    <x v="0"/>
    <x v="0"/>
    <s v="Y"/>
    <s v="Y"/>
    <s v="Y"/>
    <s v="Y"/>
    <s v="Y"/>
    <s v="Y"/>
    <s v="Subchapter S Corporation"/>
    <s v="N"/>
    <x v="1"/>
    <x v="0"/>
    <x v="0"/>
    <s v="Restaurant"/>
    <n v="0"/>
    <n v="0"/>
    <m/>
  </r>
  <r>
    <x v="564"/>
    <d v="2021-05-18T00:00:00"/>
    <s v="HIBACHI JR EXPRESS CORP"/>
    <s v="10102 S MAIN ST STE C"/>
    <x v="108"/>
    <x v="0"/>
    <s v="27263"/>
    <x v="564"/>
    <m/>
    <s v="U"/>
    <s v="N"/>
    <s v="NC-06"/>
    <x v="0"/>
    <x v="1"/>
    <x v="1"/>
    <x v="1"/>
    <s v="N"/>
    <s v="N"/>
    <s v="Y"/>
    <s v="Y"/>
    <s v="N"/>
    <s v="N"/>
    <s v="Corporation"/>
    <s v="N"/>
    <x v="1"/>
    <x v="0"/>
    <x v="1"/>
    <s v="Restaurant"/>
    <n v="0"/>
    <n v="0"/>
    <m/>
  </r>
  <r>
    <x v="565"/>
    <d v="2021-05-18T00:00:00"/>
    <s v="Marco Rodriguez"/>
    <s v="309 Burley Dr Unit 1"/>
    <x v="154"/>
    <x v="0"/>
    <s v="28539"/>
    <x v="565"/>
    <m/>
    <s v="U"/>
    <s v="N"/>
    <s v="NC-03"/>
    <x v="0"/>
    <x v="1"/>
    <x v="1"/>
    <x v="0"/>
    <s v="N"/>
    <s v="N"/>
    <s v="N"/>
    <s v="Y"/>
    <s v="Y"/>
    <s v="Y"/>
    <s v="Sole Proprietorship"/>
    <s v="N"/>
    <x v="1"/>
    <x v="0"/>
    <x v="0"/>
    <s v="Caterer &amp;&amp; Food Stand, Food Truck, Food Cart"/>
    <n v="0"/>
    <n v="0"/>
    <m/>
  </r>
  <r>
    <x v="566"/>
    <d v="2021-05-18T00:00:00"/>
    <s v="Sujin Sushi LLC."/>
    <s v="230 Bluefield Rd"/>
    <x v="3"/>
    <x v="0"/>
    <s v="27517"/>
    <x v="566"/>
    <m/>
    <s v="U"/>
    <s v="N"/>
    <s v="NC-04"/>
    <x v="1"/>
    <x v="0"/>
    <x v="0"/>
    <x v="0"/>
    <s v="Y"/>
    <s v="Y"/>
    <s v="Y"/>
    <s v="Y"/>
    <s v="Y"/>
    <s v="Y"/>
    <s v="Limited  Liability Company(LLC)"/>
    <s v="N"/>
    <x v="1"/>
    <x v="0"/>
    <x v="1"/>
    <s v="Caterer &amp;&amp; Food Stand, Food Truck, Food Cart"/>
    <n v="0"/>
    <n v="0"/>
    <m/>
  </r>
  <r>
    <x v="567"/>
    <d v="2021-05-18T00:00:00"/>
    <s v="Flying Saucers LLC"/>
    <s v="1200 W Chapel Hill St"/>
    <x v="8"/>
    <x v="0"/>
    <s v="27701"/>
    <x v="567"/>
    <m/>
    <s v="U"/>
    <s v="Y"/>
    <s v="NC-04"/>
    <x v="1"/>
    <x v="0"/>
    <x v="0"/>
    <x v="0"/>
    <s v="Y"/>
    <s v="Y"/>
    <s v="Y"/>
    <s v="Y"/>
    <s v="Y"/>
    <s v="Y"/>
    <s v="Limited  Liability Company(LLC)"/>
    <s v="N"/>
    <x v="0"/>
    <x v="0"/>
    <x v="1"/>
    <s v="Restaurant"/>
    <n v="0"/>
    <n v="0"/>
    <m/>
  </r>
  <r>
    <x v="568"/>
    <d v="2021-05-18T00:00:00"/>
    <s v="NITECLUBS INC"/>
    <s v="4801 Leigh Dr"/>
    <x v="4"/>
    <x v="0"/>
    <s v="27616"/>
    <x v="568"/>
    <m/>
    <s v="U"/>
    <s v="Y"/>
    <s v="NC-02"/>
    <x v="1"/>
    <x v="1"/>
    <x v="1"/>
    <x v="0"/>
    <s v="Y"/>
    <s v="Y"/>
    <s v="Y"/>
    <s v="Y"/>
    <s v="Y"/>
    <s v="Y"/>
    <s v="Subchapter S Corporation"/>
    <s v="Y"/>
    <x v="0"/>
    <x v="0"/>
    <x v="1"/>
    <s v="Bar, Saloon, Lounge, Tavern"/>
    <n v="0"/>
    <n v="0"/>
    <m/>
  </r>
  <r>
    <x v="569"/>
    <d v="2021-05-18T00:00:00"/>
    <s v="TAP HOUSE AT CARTERET BREWINGLLC"/>
    <s v="709 Arendell St"/>
    <x v="1"/>
    <x v="0"/>
    <s v="28557"/>
    <x v="569"/>
    <m/>
    <s v="R"/>
    <s v="N"/>
    <s v="NC-03"/>
    <x v="0"/>
    <x v="1"/>
    <x v="0"/>
    <x v="0"/>
    <s v="N"/>
    <s v="Y"/>
    <s v="Y"/>
    <s v="Y"/>
    <s v="Y"/>
    <s v="Y"/>
    <s v="Limited  Liability Company(LLC)"/>
    <s v="N"/>
    <x v="0"/>
    <x v="0"/>
    <x v="1"/>
    <s v="Restaurant"/>
    <n v="0"/>
    <n v="0"/>
    <m/>
  </r>
  <r>
    <x v="570"/>
    <d v="2021-05-18T00:00:00"/>
    <s v="Art in a Pickle LLC"/>
    <s v="100 East Main Street Suite C"/>
    <x v="32"/>
    <x v="0"/>
    <s v="27510"/>
    <x v="570"/>
    <m/>
    <s v="U"/>
    <s v="N"/>
    <s v="NC-04"/>
    <x v="0"/>
    <x v="1"/>
    <x v="1"/>
    <x v="0"/>
    <s v="N"/>
    <s v="N"/>
    <s v="Y"/>
    <s v="Y"/>
    <s v="Y"/>
    <s v="Y"/>
    <s v="Corporation"/>
    <s v="Y"/>
    <x v="0"/>
    <x v="0"/>
    <x v="1"/>
    <s v="Caterer &amp;&amp; Restaurant"/>
    <n v="0"/>
    <n v="0"/>
    <m/>
  </r>
  <r>
    <x v="571"/>
    <d v="2021-05-18T00:00:00"/>
    <s v="AOS 2019!"/>
    <s v="202 Kilmorack Dr"/>
    <x v="28"/>
    <x v="0"/>
    <s v="27511"/>
    <x v="571"/>
    <m/>
    <s v="U"/>
    <s v="N"/>
    <s v="NC-02"/>
    <x v="0"/>
    <x v="1"/>
    <x v="0"/>
    <x v="0"/>
    <s v="Y"/>
    <s v="Y"/>
    <s v="Y"/>
    <s v="Y"/>
    <s v="Y"/>
    <s v="Y"/>
    <s v="Corporation"/>
    <s v="N"/>
    <x v="0"/>
    <x v="0"/>
    <x v="1"/>
    <s v="Restaurant"/>
    <n v="0"/>
    <n v="0"/>
    <m/>
  </r>
  <r>
    <x v="572"/>
    <d v="2021-05-18T00:00:00"/>
    <s v="Robert ODear"/>
    <s v="2429 Hwy 221N business"/>
    <x v="68"/>
    <x v="0"/>
    <s v="28752"/>
    <x v="572"/>
    <m/>
    <s v="R"/>
    <s v="N"/>
    <s v="NC-11"/>
    <x v="0"/>
    <x v="1"/>
    <x v="1"/>
    <x v="0"/>
    <s v="N"/>
    <s v="Y"/>
    <s v="Y"/>
    <s v="Y"/>
    <s v="Y"/>
    <s v="Y"/>
    <s v="Sole Proprietorship"/>
    <s v="N"/>
    <x v="0"/>
    <x v="1"/>
    <x v="0"/>
    <s v="Restaurant"/>
    <n v="0"/>
    <n v="0"/>
    <m/>
  </r>
  <r>
    <x v="573"/>
    <d v="2021-05-18T00:00:00"/>
    <s v="Highland Foods Inc"/>
    <s v="310 Main Street"/>
    <x v="122"/>
    <x v="0"/>
    <s v="28741"/>
    <x v="573"/>
    <m/>
    <s v="R"/>
    <s v="N"/>
    <s v="NC-11"/>
    <x v="1"/>
    <x v="0"/>
    <x v="0"/>
    <x v="0"/>
    <s v="Y"/>
    <s v="Y"/>
    <s v="Y"/>
    <s v="Y"/>
    <s v="Y"/>
    <s v="Y"/>
    <s v="Corporation"/>
    <s v="N"/>
    <x v="1"/>
    <x v="0"/>
    <x v="0"/>
    <s v="Restaurant"/>
    <n v="0"/>
    <n v="0"/>
    <m/>
  </r>
  <r>
    <x v="574"/>
    <d v="2021-05-18T00:00:00"/>
    <s v="HF MAIN SAIL LLC"/>
    <s v="8 E Second St"/>
    <x v="42"/>
    <x v="0"/>
    <s v="28469"/>
    <x v="574"/>
    <m/>
    <s v="R"/>
    <s v="N"/>
    <s v="NC-07"/>
    <x v="0"/>
    <x v="0"/>
    <x v="0"/>
    <x v="0"/>
    <s v="Y"/>
    <s v="Y"/>
    <s v="Y"/>
    <s v="Y"/>
    <s v="Y"/>
    <s v="Y"/>
    <s v="Limited  Liability Company(LLC)"/>
    <s v="N"/>
    <x v="0"/>
    <x v="0"/>
    <x v="1"/>
    <s v="Restaurant"/>
    <n v="0"/>
    <n v="0"/>
    <m/>
  </r>
  <r>
    <x v="575"/>
    <d v="2021-05-18T00:00:00"/>
    <s v="NO. 1 EASTERN CHINA INC."/>
    <s v="9585 Chapel Hill Rd"/>
    <x v="2"/>
    <x v="0"/>
    <s v="27560"/>
    <x v="575"/>
    <m/>
    <s v="U"/>
    <s v="N"/>
    <s v="NC-02"/>
    <x v="0"/>
    <x v="1"/>
    <x v="1"/>
    <x v="1"/>
    <s v="N"/>
    <s v="N"/>
    <s v="Y"/>
    <s v="Y"/>
    <s v="N"/>
    <s v="Y"/>
    <s v="Corporation"/>
    <s v="N"/>
    <x v="1"/>
    <x v="0"/>
    <x v="0"/>
    <s v="Restaurant"/>
    <n v="0"/>
    <n v="0"/>
    <m/>
  </r>
  <r>
    <x v="576"/>
    <d v="2021-05-18T00:00:00"/>
    <s v="Quinton Turman"/>
    <s v="116 Main St E"/>
    <x v="145"/>
    <x v="0"/>
    <s v="27910"/>
    <x v="576"/>
    <m/>
    <s v="R"/>
    <s v="Y"/>
    <s v="NC-01"/>
    <x v="1"/>
    <x v="0"/>
    <x v="0"/>
    <x v="0"/>
    <s v="Y"/>
    <s v="Y"/>
    <s v="Y"/>
    <s v="Y"/>
    <s v="Y"/>
    <s v="Y"/>
    <s v="Sole Proprietorship"/>
    <s v="Y"/>
    <x v="1"/>
    <x v="0"/>
    <x v="0"/>
    <s v="Other &amp;&amp; Caterer"/>
    <n v="0"/>
    <n v="0"/>
    <m/>
  </r>
  <r>
    <x v="577"/>
    <d v="2021-05-18T00:00:00"/>
    <s v="LOS COMPADRES MEXICAN GRILL INC"/>
    <s v="1841 E Broad St"/>
    <x v="72"/>
    <x v="0"/>
    <s v="28625"/>
    <x v="577"/>
    <m/>
    <s v="R"/>
    <s v="Y"/>
    <s v="NC-05"/>
    <x v="1"/>
    <x v="1"/>
    <x v="0"/>
    <x v="0"/>
    <s v="Y"/>
    <s v="Y"/>
    <s v="Y"/>
    <s v="Y"/>
    <s v="Y"/>
    <s v="Y"/>
    <s v="Corporation"/>
    <s v="N"/>
    <x v="1"/>
    <x v="0"/>
    <x v="0"/>
    <s v="Restaurant"/>
    <n v="0"/>
    <n v="0"/>
    <m/>
  </r>
  <r>
    <x v="578"/>
    <d v="2021-05-18T00:00:00"/>
    <s v="Babaji Inc"/>
    <s v="501 Indian Branch Dr"/>
    <x v="2"/>
    <x v="0"/>
    <s v="27560"/>
    <x v="578"/>
    <m/>
    <s v="U"/>
    <s v="N"/>
    <s v="NC-02"/>
    <x v="0"/>
    <x v="0"/>
    <x v="1"/>
    <x v="0"/>
    <s v="Y"/>
    <s v="Y"/>
    <s v="Y"/>
    <s v="Y"/>
    <s v="Y"/>
    <s v="Y"/>
    <s v="Corporation"/>
    <s v="N"/>
    <x v="0"/>
    <x v="0"/>
    <x v="1"/>
    <s v="Restaurant"/>
    <n v="0"/>
    <n v="0"/>
    <m/>
  </r>
  <r>
    <x v="579"/>
    <d v="2021-05-18T00:00:00"/>
    <s v="Element 31 Lounge"/>
    <s v="7631 Sharon Lakes Rd E"/>
    <x v="11"/>
    <x v="0"/>
    <s v="28210"/>
    <x v="579"/>
    <m/>
    <s v="U"/>
    <s v="Y"/>
    <s v="NC-09"/>
    <x v="0"/>
    <x v="1"/>
    <x v="1"/>
    <x v="0"/>
    <s v="N"/>
    <s v="Y"/>
    <s v="N"/>
    <s v="Y"/>
    <s v="Y"/>
    <s v="Y"/>
    <s v="Limited  Liability Company(LLC)"/>
    <s v="N"/>
    <x v="0"/>
    <x v="0"/>
    <x v="1"/>
    <s v="Licensed Alcohol Producer &amp;&amp; Bar, Saloon, Lounge, Tavern"/>
    <n v="0"/>
    <n v="0"/>
    <m/>
  </r>
  <r>
    <x v="580"/>
    <d v="2021-05-18T00:00:00"/>
    <s v="Stones Group LLC"/>
    <s v="2100 Woodward Ave"/>
    <x v="11"/>
    <x v="0"/>
    <s v="28206"/>
    <x v="580"/>
    <m/>
    <s v="U"/>
    <s v="Y"/>
    <s v="NC-12"/>
    <x v="0"/>
    <x v="1"/>
    <x v="1"/>
    <x v="0"/>
    <s v="N"/>
    <s v="N"/>
    <s v="Y"/>
    <s v="N"/>
    <s v="N"/>
    <s v="N"/>
    <s v="Limited  Liability Company(LLC)"/>
    <s v="Y"/>
    <x v="1"/>
    <x v="0"/>
    <x v="1"/>
    <s v="Other &amp;&amp; Bakery ** &amp;&amp; Snack and Nonalcoholic Beverage Bar &amp;&amp; Caterer &amp;&amp; Food Stand, Food Truck, Food Cart"/>
    <n v="0"/>
    <n v="0"/>
    <m/>
  </r>
  <r>
    <x v="581"/>
    <d v="2021-05-18T00:00:00"/>
    <s v="PACIFICO INC"/>
    <s v="429 RODNEY ORR BYPASS"/>
    <x v="155"/>
    <x v="0"/>
    <s v="28771"/>
    <x v="581"/>
    <m/>
    <s v="R"/>
    <s v="Y"/>
    <s v="NC-11"/>
    <x v="1"/>
    <x v="1"/>
    <x v="0"/>
    <x v="0"/>
    <s v="Y"/>
    <s v="Y"/>
    <s v="Y"/>
    <s v="Y"/>
    <s v="Y"/>
    <s v="Y"/>
    <s v="Corporation"/>
    <s v="N"/>
    <x v="1"/>
    <x v="0"/>
    <x v="0"/>
    <s v="Restaurant"/>
    <n v="0"/>
    <n v="0"/>
    <m/>
  </r>
  <r>
    <x v="582"/>
    <d v="2021-05-18T00:00:00"/>
    <s v="HOKKAIDO EXPRESS INC"/>
    <s v="3010 TRAEMOOR VILLAGE DR UNIT 190"/>
    <x v="40"/>
    <x v="0"/>
    <s v="28306"/>
    <x v="582"/>
    <m/>
    <s v="U"/>
    <s v="N"/>
    <s v="NC-07"/>
    <x v="1"/>
    <x v="0"/>
    <x v="0"/>
    <x v="0"/>
    <s v="Y"/>
    <s v="Y"/>
    <s v="Y"/>
    <s v="Y"/>
    <s v="Y"/>
    <s v="Y"/>
    <s v="Corporation"/>
    <s v="Y"/>
    <x v="0"/>
    <x v="0"/>
    <x v="1"/>
    <s v="Restaurant"/>
    <n v="0"/>
    <n v="0"/>
    <m/>
  </r>
  <r>
    <x v="583"/>
    <d v="2021-05-18T00:00:00"/>
    <s v="P &amp; J's Diner LLC"/>
    <s v="2125 N Fayetteville St"/>
    <x v="51"/>
    <x v="0"/>
    <s v="27203"/>
    <x v="583"/>
    <m/>
    <s v="R"/>
    <s v="Y"/>
    <s v="NC-13"/>
    <x v="0"/>
    <x v="0"/>
    <x v="0"/>
    <x v="0"/>
    <s v="Y"/>
    <s v="Y"/>
    <s v="Y"/>
    <s v="N"/>
    <s v="Y"/>
    <s v="Y"/>
    <s v="Limited Liability Partnership"/>
    <s v="Y"/>
    <x v="0"/>
    <x v="0"/>
    <x v="1"/>
    <s v="Restaurant"/>
    <n v="0"/>
    <n v="0"/>
    <m/>
  </r>
  <r>
    <x v="584"/>
    <d v="2021-05-18T00:00:00"/>
    <s v="UNC MINT INC"/>
    <s v="504 W Franklin St"/>
    <x v="3"/>
    <x v="0"/>
    <s v="27516"/>
    <x v="584"/>
    <m/>
    <s v="U"/>
    <s v="Y"/>
    <s v="NC-04"/>
    <x v="1"/>
    <x v="0"/>
    <x v="0"/>
    <x v="0"/>
    <s v="Y"/>
    <s v="Y"/>
    <s v="Y"/>
    <s v="Y"/>
    <s v="Y"/>
    <s v="Y"/>
    <s v="Corporation"/>
    <s v="N"/>
    <x v="1"/>
    <x v="0"/>
    <x v="0"/>
    <s v="Restaurant"/>
    <n v="0"/>
    <n v="0"/>
    <m/>
  </r>
  <r>
    <x v="585"/>
    <d v="2021-05-18T00:00:00"/>
    <s v="GDND LLC"/>
    <s v="300 W Gate City Blvd"/>
    <x v="12"/>
    <x v="0"/>
    <s v="27406"/>
    <x v="585"/>
    <m/>
    <s v="U"/>
    <s v="Y"/>
    <s v="NC-06"/>
    <x v="1"/>
    <x v="0"/>
    <x v="0"/>
    <x v="0"/>
    <s v="Y"/>
    <s v="Y"/>
    <s v="Y"/>
    <s v="Y"/>
    <s v="Y"/>
    <s v="Y"/>
    <s v="Limited  Liability Company(LLC)"/>
    <s v="N"/>
    <x v="0"/>
    <x v="1"/>
    <x v="0"/>
    <s v="Bar, Saloon, Lounge, Tavern"/>
    <n v="0"/>
    <n v="0"/>
    <m/>
  </r>
  <r>
    <x v="586"/>
    <d v="2021-05-18T00:00:00"/>
    <s v="MOREHEAD DONUT LLC"/>
    <s v="113 E MAIN STREET"/>
    <x v="70"/>
    <x v="0"/>
    <s v="28532"/>
    <x v="586"/>
    <s v="Dunkin' Donut/Baskin-Robbins Co-Brand"/>
    <s v="U"/>
    <s v="N"/>
    <s v="NC-03"/>
    <x v="1"/>
    <x v="0"/>
    <x v="0"/>
    <x v="0"/>
    <s v="Y"/>
    <s v="Y"/>
    <s v="Y"/>
    <s v="Y"/>
    <s v="Y"/>
    <s v="Y"/>
    <s v="Limited  Liability Company(LLC)"/>
    <s v="N"/>
    <x v="1"/>
    <x v="0"/>
    <x v="0"/>
    <s v="Restaurant"/>
    <n v="0"/>
    <n v="0"/>
    <m/>
  </r>
  <r>
    <x v="587"/>
    <d v="2021-05-18T00:00:00"/>
    <s v="Cuzzo's Cuisine LLC"/>
    <s v="3418 Tuckaseegee Rd"/>
    <x v="11"/>
    <x v="0"/>
    <s v="28208"/>
    <x v="587"/>
    <m/>
    <s v="U"/>
    <s v="Y"/>
    <s v="NC-12"/>
    <x v="0"/>
    <x v="1"/>
    <x v="1"/>
    <x v="0"/>
    <s v="Y"/>
    <s v="Y"/>
    <s v="Y"/>
    <s v="N"/>
    <s v="Y"/>
    <s v="N"/>
    <s v="Corporation"/>
    <s v="Y"/>
    <x v="0"/>
    <x v="0"/>
    <x v="1"/>
    <s v="Food Stand, Food Truck, Food Cart"/>
    <n v="0"/>
    <n v="0"/>
    <m/>
  </r>
  <r>
    <x v="588"/>
    <d v="2021-05-18T00:00:00"/>
    <s v="AXAR LLC"/>
    <s v="1480 Concord Pkwy N"/>
    <x v="22"/>
    <x v="0"/>
    <s v="28025"/>
    <x v="588"/>
    <s v="Subway"/>
    <s v="U"/>
    <s v="N"/>
    <s v="NC-08"/>
    <x v="0"/>
    <x v="1"/>
    <x v="0"/>
    <x v="1"/>
    <s v="N"/>
    <s v="N"/>
    <s v="Y"/>
    <s v="Y"/>
    <s v="N"/>
    <s v="Y"/>
    <s v="Limited  Liability Company(LLC)"/>
    <s v="N"/>
    <x v="0"/>
    <x v="0"/>
    <x v="1"/>
    <s v="Restaurant"/>
    <n v="0"/>
    <n v="0"/>
    <m/>
  </r>
  <r>
    <x v="589"/>
    <d v="2021-05-18T00:00:00"/>
    <s v="Nelson's Dessert LLC"/>
    <s v="5415 Eneida Sue Dr"/>
    <x v="11"/>
    <x v="0"/>
    <s v="28214"/>
    <x v="589"/>
    <s v="Kona Ice"/>
    <s v="U"/>
    <s v="N"/>
    <s v="NC-12"/>
    <x v="1"/>
    <x v="0"/>
    <x v="0"/>
    <x v="0"/>
    <s v="Y"/>
    <s v="Y"/>
    <s v="Y"/>
    <s v="Y"/>
    <s v="Y"/>
    <s v="Y"/>
    <s v="Limited  Liability Company(LLC)"/>
    <s v="Y"/>
    <x v="1"/>
    <x v="0"/>
    <x v="0"/>
    <s v="Food Stand, Food Truck, Food Cart"/>
    <n v="0"/>
    <n v="0"/>
    <m/>
  </r>
  <r>
    <x v="590"/>
    <d v="2021-05-18T00:00:00"/>
    <s v="Tokyo Cafe Inc"/>
    <s v="714 Greenville Blvd SE Ste F5"/>
    <x v="34"/>
    <x v="0"/>
    <s v="27858"/>
    <x v="590"/>
    <s v="Tokyo Grill"/>
    <s v="U"/>
    <s v="Y"/>
    <s v="NC-01"/>
    <x v="0"/>
    <x v="1"/>
    <x v="1"/>
    <x v="0"/>
    <s v="Y"/>
    <s v="Y"/>
    <s v="Y"/>
    <s v="Y"/>
    <s v="Y"/>
    <s v="Y"/>
    <s v="Corporation"/>
    <s v="N"/>
    <x v="1"/>
    <x v="0"/>
    <x v="1"/>
    <s v="Restaurant"/>
    <n v="0"/>
    <n v="0"/>
    <m/>
  </r>
  <r>
    <x v="591"/>
    <d v="2021-05-18T00:00:00"/>
    <s v="MONTERREY MEXICAN RESTAURANT OF WINDSOR SQUARE INC."/>
    <s v="9623 E INDEPENDENCE BLVD SUITE S"/>
    <x v="53"/>
    <x v="0"/>
    <s v="28105"/>
    <x v="591"/>
    <m/>
    <s v="U"/>
    <s v="N"/>
    <s v="NC-09"/>
    <x v="1"/>
    <x v="0"/>
    <x v="0"/>
    <x v="0"/>
    <s v="Y"/>
    <s v="Y"/>
    <s v="Y"/>
    <s v="Y"/>
    <s v="Y"/>
    <s v="Y"/>
    <s v="Corporation"/>
    <s v="N"/>
    <x v="1"/>
    <x v="0"/>
    <x v="0"/>
    <s v="Restaurant"/>
    <n v="0"/>
    <n v="0"/>
    <m/>
  </r>
  <r>
    <x v="592"/>
    <d v="2021-05-18T00:00:00"/>
    <s v="HELLO RAINBOW KING INC"/>
    <s v="201 Alston Blvd Ste F"/>
    <x v="146"/>
    <x v="0"/>
    <s v="28443"/>
    <x v="592"/>
    <m/>
    <s v="R"/>
    <s v="N"/>
    <s v="NC-07"/>
    <x v="1"/>
    <x v="0"/>
    <x v="0"/>
    <x v="0"/>
    <s v="Y"/>
    <s v="Y"/>
    <s v="Y"/>
    <s v="Y"/>
    <s v="Y"/>
    <s v="Y"/>
    <s v="Corporation"/>
    <s v="N"/>
    <x v="1"/>
    <x v="0"/>
    <x v="0"/>
    <s v="Restaurant"/>
    <n v="0"/>
    <n v="0"/>
    <m/>
  </r>
  <r>
    <x v="593"/>
    <d v="2021-05-18T00:00:00"/>
    <s v="PITA GRILL LLC"/>
    <s v="1129 WEAVER DAIRY RD STE U"/>
    <x v="3"/>
    <x v="0"/>
    <s v="27514"/>
    <x v="593"/>
    <m/>
    <s v="U"/>
    <s v="N"/>
    <s v="NC-04"/>
    <x v="0"/>
    <x v="1"/>
    <x v="1"/>
    <x v="1"/>
    <s v="Y"/>
    <s v="Y"/>
    <s v="Y"/>
    <s v="Y"/>
    <s v="Y"/>
    <s v="Y"/>
    <s v="Sole Proprietorship"/>
    <s v="N"/>
    <x v="1"/>
    <x v="0"/>
    <x v="0"/>
    <s v="Other &amp;&amp; Restaurant"/>
    <n v="0"/>
    <n v="0"/>
    <m/>
  </r>
  <r>
    <x v="594"/>
    <d v="2021-05-18T00:00:00"/>
    <s v="Subway of Wake Forest Inc"/>
    <s v="12233 Capital Blvd"/>
    <x v="14"/>
    <x v="0"/>
    <s v="27587"/>
    <x v="594"/>
    <s v="Subway"/>
    <s v="U"/>
    <s v="N"/>
    <s v="NC-04"/>
    <x v="0"/>
    <x v="1"/>
    <x v="1"/>
    <x v="0"/>
    <s v="Y"/>
    <s v="Y"/>
    <s v="Y"/>
    <s v="Y"/>
    <s v="Y"/>
    <s v="Y"/>
    <s v="Subchapter S Corporation"/>
    <s v="N"/>
    <x v="0"/>
    <x v="0"/>
    <x v="1"/>
    <s v="Restaurant"/>
    <n v="0"/>
    <n v="0"/>
    <m/>
  </r>
  <r>
    <x v="595"/>
    <d v="2021-05-18T00:00:00"/>
    <s v="PACIFICO OF SYLVA INC"/>
    <s v="410 E Main St"/>
    <x v="117"/>
    <x v="0"/>
    <s v="28779"/>
    <x v="595"/>
    <m/>
    <s v="R"/>
    <s v="N"/>
    <s v="NC-11"/>
    <x v="1"/>
    <x v="1"/>
    <x v="0"/>
    <x v="0"/>
    <s v="Y"/>
    <s v="Y"/>
    <s v="Y"/>
    <s v="Y"/>
    <s v="Y"/>
    <s v="Y"/>
    <s v="Corporation"/>
    <s v="N"/>
    <x v="1"/>
    <x v="0"/>
    <x v="0"/>
    <s v="Restaurant"/>
    <n v="0"/>
    <n v="0"/>
    <m/>
  </r>
  <r>
    <x v="596"/>
    <d v="2021-05-18T00:00:00"/>
    <s v="GCDC LLC"/>
    <s v="889 N Liberty St"/>
    <x v="54"/>
    <x v="0"/>
    <s v="27101"/>
    <x v="596"/>
    <m/>
    <s v="U"/>
    <s v="Y"/>
    <s v="NC-06"/>
    <x v="0"/>
    <x v="1"/>
    <x v="0"/>
    <x v="1"/>
    <s v="N"/>
    <s v="Y"/>
    <s v="Y"/>
    <s v="Y"/>
    <s v="N"/>
    <s v="Y"/>
    <s v="Limited  Liability Company(LLC)"/>
    <s v="Y"/>
    <x v="1"/>
    <x v="0"/>
    <x v="0"/>
    <s v="Restaurant"/>
    <n v="0"/>
    <n v="0"/>
    <m/>
  </r>
  <r>
    <x v="597"/>
    <d v="2021-05-18T00:00:00"/>
    <s v="ZHOU &amp; CHEN INC"/>
    <s v="1677 OWEN DR 102-103"/>
    <x v="40"/>
    <x v="0"/>
    <s v="28304"/>
    <x v="597"/>
    <m/>
    <s v="U"/>
    <s v="N"/>
    <s v="NC-08"/>
    <x v="1"/>
    <x v="0"/>
    <x v="0"/>
    <x v="0"/>
    <s v="Y"/>
    <s v="Y"/>
    <s v="Y"/>
    <s v="Y"/>
    <s v="Y"/>
    <s v="Y"/>
    <s v="Corporation"/>
    <s v="N"/>
    <x v="1"/>
    <x v="0"/>
    <x v="0"/>
    <s v="Restaurant"/>
    <n v="0"/>
    <n v="0"/>
    <m/>
  </r>
  <r>
    <x v="598"/>
    <d v="2021-05-18T00:00:00"/>
    <s v="Rodeo Restaurant Group Corporation"/>
    <s v="26 E Walnut St"/>
    <x v="9"/>
    <x v="0"/>
    <s v="28801"/>
    <x v="598"/>
    <m/>
    <s v="U"/>
    <s v="Y"/>
    <s v="NC-11"/>
    <x v="0"/>
    <x v="1"/>
    <x v="0"/>
    <x v="0"/>
    <s v="N"/>
    <s v="Y"/>
    <s v="Y"/>
    <s v="Y"/>
    <s v="Y"/>
    <s v="Y"/>
    <s v="Corporation"/>
    <s v="N"/>
    <x v="0"/>
    <x v="1"/>
    <x v="0"/>
    <s v="Restaurant"/>
    <n v="0"/>
    <n v="0"/>
    <m/>
  </r>
  <r>
    <x v="599"/>
    <d v="2021-05-18T00:00:00"/>
    <s v="lone wolf consulting LLC"/>
    <s v="22 north lumina ave"/>
    <x v="0"/>
    <x v="0"/>
    <s v="28480"/>
    <x v="599"/>
    <m/>
    <s v="U"/>
    <s v="N"/>
    <s v="NC-07"/>
    <x v="0"/>
    <x v="1"/>
    <x v="0"/>
    <x v="0"/>
    <s v="Y"/>
    <s v="Y"/>
    <s v="N"/>
    <s v="Y"/>
    <s v="Y"/>
    <s v="N"/>
    <s v="Limited  Liability Company(LLC)"/>
    <s v="N"/>
    <x v="1"/>
    <x v="0"/>
    <x v="0"/>
    <s v="Bar, Saloon, Lounge, Tavern &amp;&amp; Restaurant"/>
    <n v="0"/>
    <n v="0"/>
    <m/>
  </r>
  <r>
    <x v="600"/>
    <d v="2021-05-18T00:00:00"/>
    <s v="Limones LLC"/>
    <s v="13 Eagle St"/>
    <x v="9"/>
    <x v="0"/>
    <s v="28801"/>
    <x v="600"/>
    <m/>
    <s v="U"/>
    <s v="Y"/>
    <s v="NC-11"/>
    <x v="0"/>
    <x v="0"/>
    <x v="0"/>
    <x v="0"/>
    <s v="Y"/>
    <s v="Y"/>
    <s v="Y"/>
    <s v="Y"/>
    <s v="Y"/>
    <s v="Y"/>
    <s v="Limited  Liability Company(LLC)"/>
    <s v="N"/>
    <x v="1"/>
    <x v="0"/>
    <x v="1"/>
    <s v="Restaurant"/>
    <n v="0"/>
    <n v="0"/>
    <m/>
  </r>
  <r>
    <x v="601"/>
    <d v="2021-05-18T00:00:00"/>
    <s v="Queen City Wings Llc"/>
    <s v="607 Baldwin Ave"/>
    <x v="11"/>
    <x v="0"/>
    <s v="28204"/>
    <x v="601"/>
    <m/>
    <s v="U"/>
    <s v="N"/>
    <s v="NC-12"/>
    <x v="1"/>
    <x v="0"/>
    <x v="0"/>
    <x v="0"/>
    <s v="Y"/>
    <s v="Y"/>
    <s v="N"/>
    <s v="N"/>
    <s v="Y"/>
    <s v="N"/>
    <s v="Sole Proprietorship"/>
    <s v="N"/>
    <x v="1"/>
    <x v="0"/>
    <x v="0"/>
    <s v="Restaurant"/>
    <n v="0"/>
    <n v="0"/>
    <m/>
  </r>
  <r>
    <x v="602"/>
    <d v="2021-05-18T00:00:00"/>
    <s v="Kristi Griffin"/>
    <s v="20 Browndale Rd"/>
    <x v="9"/>
    <x v="0"/>
    <s v="28805"/>
    <x v="602"/>
    <m/>
    <s v="U"/>
    <s v="N"/>
    <s v="NC-11"/>
    <x v="0"/>
    <x v="1"/>
    <x v="1"/>
    <x v="0"/>
    <s v="N"/>
    <s v="Y"/>
    <s v="Y"/>
    <s v="N"/>
    <s v="Y"/>
    <s v="N"/>
    <s v="Sole Proprietorship"/>
    <s v="N"/>
    <x v="1"/>
    <x v="0"/>
    <x v="1"/>
    <s v="Snack and Nonalcoholic Beverage Bar"/>
    <n v="0"/>
    <n v="0"/>
    <m/>
  </r>
  <r>
    <x v="603"/>
    <d v="2021-05-18T00:00:00"/>
    <s v="Football Weather! LLC"/>
    <s v="110 E Parrish St"/>
    <x v="8"/>
    <x v="0"/>
    <s v="27701"/>
    <x v="603"/>
    <m/>
    <s v="U"/>
    <s v="Y"/>
    <s v="NC-04"/>
    <x v="0"/>
    <x v="0"/>
    <x v="0"/>
    <x v="0"/>
    <s v="Y"/>
    <s v="Y"/>
    <s v="Y"/>
    <s v="Y"/>
    <s v="Y"/>
    <s v="Y"/>
    <s v="Limited Liability Partnership"/>
    <s v="N"/>
    <x v="0"/>
    <x v="0"/>
    <x v="1"/>
    <s v="Bar, Saloon, Lounge, Tavern"/>
    <n v="0"/>
    <n v="0"/>
    <m/>
  </r>
  <r>
    <x v="604"/>
    <d v="2021-05-18T00:00:00"/>
    <s v="Anthony Siler Jr"/>
    <s v="935 Meadow Oak Dr Apt"/>
    <x v="12"/>
    <x v="0"/>
    <s v="27406"/>
    <x v="604"/>
    <m/>
    <s v="U"/>
    <s v="N"/>
    <s v="NC-06"/>
    <x v="1"/>
    <x v="1"/>
    <x v="1"/>
    <x v="0"/>
    <s v="Y"/>
    <s v="N"/>
    <s v="Y"/>
    <s v="Y"/>
    <s v="Y"/>
    <s v="Y"/>
    <s v="Sole Proprietorship"/>
    <s v="N"/>
    <x v="0"/>
    <x v="0"/>
    <x v="1"/>
    <s v="Restaurant"/>
    <n v="0"/>
    <n v="0"/>
    <m/>
  </r>
  <r>
    <x v="605"/>
    <d v="2021-05-18T00:00:00"/>
    <s v="Webo Food Truck and Catering"/>
    <s v="1409 S 4th St"/>
    <x v="0"/>
    <x v="0"/>
    <s v="28401"/>
    <x v="605"/>
    <m/>
    <s v="U"/>
    <s v="Y"/>
    <s v="NC-07"/>
    <x v="0"/>
    <x v="0"/>
    <x v="1"/>
    <x v="0"/>
    <s v="Y"/>
    <s v="Y"/>
    <s v="Y"/>
    <s v="N"/>
    <s v="Y"/>
    <s v="Y"/>
    <s v="Sole Proprietorship"/>
    <s v="N"/>
    <x v="1"/>
    <x v="0"/>
    <x v="0"/>
    <s v="Other &amp;&amp; Caterer &amp;&amp; Food Stand, Food Truck, Food Cart"/>
    <n v="0"/>
    <n v="0"/>
    <m/>
  </r>
  <r>
    <x v="606"/>
    <d v="2021-05-18T00:00:00"/>
    <s v="BCPI Enterprises LLC"/>
    <s v="1310 N Main St"/>
    <x v="62"/>
    <x v="0"/>
    <s v="27262"/>
    <x v="606"/>
    <m/>
    <s v="R"/>
    <s v="Y"/>
    <s v="NC-06"/>
    <x v="1"/>
    <x v="0"/>
    <x v="0"/>
    <x v="0"/>
    <s v="Y"/>
    <s v="Y"/>
    <s v="Y"/>
    <s v="Y"/>
    <s v="Y"/>
    <s v="Y"/>
    <s v="Corporation"/>
    <s v="N"/>
    <x v="0"/>
    <x v="1"/>
    <x v="0"/>
    <s v="Bar, Saloon, Lounge, Tavern"/>
    <n v="0"/>
    <n v="0"/>
    <m/>
  </r>
  <r>
    <x v="607"/>
    <d v="2021-05-18T00:00:00"/>
    <s v="Subway of Youngsville Inc"/>
    <s v="1332 Reservoir View Ln"/>
    <x v="14"/>
    <x v="0"/>
    <s v="27587"/>
    <x v="607"/>
    <s v="Subway"/>
    <s v="U"/>
    <s v="Y"/>
    <s v="NC-04"/>
    <x v="0"/>
    <x v="1"/>
    <x v="1"/>
    <x v="0"/>
    <s v="N"/>
    <s v="Y"/>
    <s v="Y"/>
    <s v="Y"/>
    <s v="Y"/>
    <s v="Y"/>
    <s v="Corporation"/>
    <s v="N"/>
    <x v="0"/>
    <x v="0"/>
    <x v="1"/>
    <s v="Restaurant"/>
    <n v="0"/>
    <n v="0"/>
    <m/>
  </r>
  <r>
    <x v="608"/>
    <d v="2021-05-18T00:00:00"/>
    <s v="Ilar Davidson"/>
    <s v="160 South Sterling St Ste 110"/>
    <x v="47"/>
    <x v="0"/>
    <s v="28655"/>
    <x v="608"/>
    <m/>
    <s v="R"/>
    <s v="Y"/>
    <s v="NC-05"/>
    <x v="0"/>
    <x v="1"/>
    <x v="1"/>
    <x v="1"/>
    <s v="N"/>
    <s v="N"/>
    <s v="Y"/>
    <s v="N"/>
    <s v="N"/>
    <s v="N"/>
    <s v="Sole Proprietorship"/>
    <s v="N"/>
    <x v="1"/>
    <x v="0"/>
    <x v="1"/>
    <s v="Restaurant"/>
    <n v="0"/>
    <n v="0"/>
    <m/>
  </r>
  <r>
    <x v="609"/>
    <d v="2021-05-18T00:00:00"/>
    <s v="Carolina Vibe LLC"/>
    <s v="1 Knollwood Pl"/>
    <x v="9"/>
    <x v="0"/>
    <s v="28804"/>
    <x v="609"/>
    <s v="Which Wich"/>
    <s v="U"/>
    <s v="N"/>
    <s v="NC-11"/>
    <x v="0"/>
    <x v="1"/>
    <x v="1"/>
    <x v="0"/>
    <s v="Y"/>
    <s v="Y"/>
    <s v="Y"/>
    <s v="Y"/>
    <s v="Y"/>
    <s v="Y"/>
    <s v="Limited  Liability Company(LLC)"/>
    <s v="N"/>
    <x v="0"/>
    <x v="0"/>
    <x v="1"/>
    <s v="Restaurant"/>
    <n v="0"/>
    <n v="0"/>
    <m/>
  </r>
  <r>
    <x v="610"/>
    <d v="2021-05-18T00:00:00"/>
    <s v="LeanBack Soul Food LLC"/>
    <s v="1922 S Martin Luther King Jr Dr"/>
    <x v="54"/>
    <x v="0"/>
    <s v="27107"/>
    <x v="610"/>
    <m/>
    <s v="U"/>
    <s v="Y"/>
    <s v="NC-06"/>
    <x v="0"/>
    <x v="1"/>
    <x v="1"/>
    <x v="0"/>
    <s v="N"/>
    <s v="Y"/>
    <s v="N"/>
    <s v="Y"/>
    <s v="Y"/>
    <s v="N"/>
    <s v="Limited  Liability Company(LLC)"/>
    <s v="Y"/>
    <x v="0"/>
    <x v="0"/>
    <x v="1"/>
    <s v="Caterer"/>
    <n v="0"/>
    <n v="0"/>
    <m/>
  </r>
  <r>
    <x v="611"/>
    <d v="2021-05-18T00:00:00"/>
    <s v="ROUSES RESTAURANT LLC"/>
    <s v="34 NORTH PERRY DRIVE"/>
    <x v="156"/>
    <x v="0"/>
    <s v="28580"/>
    <x v="611"/>
    <m/>
    <s v="R"/>
    <s v="N"/>
    <s v="NC-01"/>
    <x v="0"/>
    <x v="0"/>
    <x v="0"/>
    <x v="0"/>
    <s v="Y"/>
    <s v="Y"/>
    <s v="Y"/>
    <s v="Y"/>
    <s v="Y"/>
    <s v="Y"/>
    <s v="Corporation"/>
    <s v="N"/>
    <x v="1"/>
    <x v="0"/>
    <x v="0"/>
    <s v="Restaurant"/>
    <n v="0"/>
    <n v="0"/>
    <m/>
  </r>
  <r>
    <x v="612"/>
    <d v="2021-05-18T00:00:00"/>
    <s v="A &amp; H Foods Inc"/>
    <s v="8140 Providence Rd Ste 100"/>
    <x v="11"/>
    <x v="0"/>
    <s v="28277"/>
    <x v="612"/>
    <m/>
    <s v="U"/>
    <s v="N"/>
    <s v="NC-09"/>
    <x v="1"/>
    <x v="0"/>
    <x v="0"/>
    <x v="0"/>
    <s v="Y"/>
    <s v="Y"/>
    <s v="Y"/>
    <s v="Y"/>
    <s v="Y"/>
    <s v="Y"/>
    <s v="Corporation"/>
    <s v="N"/>
    <x v="0"/>
    <x v="0"/>
    <x v="1"/>
    <s v="Restaurant"/>
    <n v="0"/>
    <n v="0"/>
    <m/>
  </r>
  <r>
    <x v="613"/>
    <d v="2021-05-18T00:00:00"/>
    <s v="Yifan LLC"/>
    <s v="407 Meadowmont Village Cir"/>
    <x v="3"/>
    <x v="0"/>
    <s v="27517"/>
    <x v="613"/>
    <m/>
    <s v="U"/>
    <s v="N"/>
    <s v="NC-04"/>
    <x v="1"/>
    <x v="0"/>
    <x v="0"/>
    <x v="0"/>
    <s v="Y"/>
    <s v="Y"/>
    <s v="Y"/>
    <s v="Y"/>
    <s v="Y"/>
    <s v="Y"/>
    <s v="Limited  Liability Company(LLC)"/>
    <s v="N"/>
    <x v="1"/>
    <x v="0"/>
    <x v="0"/>
    <s v="Restaurant"/>
    <n v="0"/>
    <n v="0"/>
    <m/>
  </r>
  <r>
    <x v="614"/>
    <d v="2021-05-18T00:00:00"/>
    <s v="Kona Ice of the Crystal Coast LLC"/>
    <s v="5043 Mattie St Suite A"/>
    <x v="1"/>
    <x v="0"/>
    <s v="28557"/>
    <x v="614"/>
    <s v="Kona Ice"/>
    <s v="R"/>
    <s v="Y"/>
    <s v="NC-03"/>
    <x v="0"/>
    <x v="0"/>
    <x v="0"/>
    <x v="0"/>
    <s v="Y"/>
    <s v="Y"/>
    <s v="Y"/>
    <s v="Y"/>
    <s v="Y"/>
    <s v="Y"/>
    <s v="Limited Liability Partnership"/>
    <s v="N"/>
    <x v="0"/>
    <x v="1"/>
    <x v="1"/>
    <s v="Food Stand, Food Truck, Food Cart"/>
    <n v="0"/>
    <n v="0"/>
    <m/>
  </r>
  <r>
    <x v="615"/>
    <d v="2021-05-18T00:00:00"/>
    <s v="Kreeative Kook Llc"/>
    <s v="1310 5th Ave Suite 120"/>
    <x v="127"/>
    <x v="0"/>
    <s v="27529"/>
    <x v="615"/>
    <s v="Subway"/>
    <s v="U"/>
    <s v="N"/>
    <s v="NC-02"/>
    <x v="0"/>
    <x v="0"/>
    <x v="1"/>
    <x v="0"/>
    <s v="Y"/>
    <s v="Y"/>
    <s v="Y"/>
    <s v="Y"/>
    <s v="Y"/>
    <s v="Y"/>
    <s v="Limited  Liability Company(LLC)"/>
    <s v="Y"/>
    <x v="0"/>
    <x v="0"/>
    <x v="1"/>
    <s v="Restaurant"/>
    <n v="0"/>
    <n v="0"/>
    <m/>
  </r>
  <r>
    <x v="616"/>
    <d v="2021-05-18T00:00:00"/>
    <s v="Boondocks Brewing LLC"/>
    <s v="108 S Jefferson Ave Box 1619"/>
    <x v="143"/>
    <x v="0"/>
    <s v="28694"/>
    <x v="616"/>
    <m/>
    <s v="R"/>
    <s v="Y"/>
    <s v="NC-05"/>
    <x v="1"/>
    <x v="1"/>
    <x v="1"/>
    <x v="0"/>
    <s v="Y"/>
    <s v="Y"/>
    <s v="Y"/>
    <s v="Y"/>
    <s v="Y"/>
    <s v="Y"/>
    <s v="Limited  Liability Company(LLC)"/>
    <s v="N"/>
    <x v="0"/>
    <x v="1"/>
    <x v="0"/>
    <s v="Caterer &amp;&amp; Food Stand, Food Truck, Food Cart &amp;&amp; Restaurant"/>
    <n v="0"/>
    <n v="0"/>
    <m/>
  </r>
  <r>
    <x v="617"/>
    <d v="2021-05-18T00:00:00"/>
    <s v="FeltonFit Meal Prep"/>
    <s v="7706 Weathered Oak Way"/>
    <x v="4"/>
    <x v="0"/>
    <s v="27616"/>
    <x v="617"/>
    <m/>
    <s v="U"/>
    <s v="N"/>
    <s v="NC-02"/>
    <x v="0"/>
    <x v="0"/>
    <x v="1"/>
    <x v="1"/>
    <s v="N"/>
    <s v="Y"/>
    <s v="N"/>
    <s v="N"/>
    <s v="N"/>
    <s v="N"/>
    <s v="Sole Proprietorship"/>
    <s v="Y"/>
    <x v="1"/>
    <x v="0"/>
    <x v="0"/>
    <s v="Caterer &amp;&amp; Restaurant"/>
    <n v="0"/>
    <n v="0"/>
    <m/>
  </r>
  <r>
    <x v="618"/>
    <d v="2021-05-18T00:00:00"/>
    <s v="Gusto Napoletano LLC"/>
    <s v="2711 Raeford Rd. Suite 112"/>
    <x v="40"/>
    <x v="0"/>
    <s v="28303"/>
    <x v="618"/>
    <m/>
    <s v="U"/>
    <s v="Y"/>
    <s v="NC-08"/>
    <x v="1"/>
    <x v="0"/>
    <x v="1"/>
    <x v="0"/>
    <s v="Y"/>
    <s v="Y"/>
    <s v="Y"/>
    <s v="Y"/>
    <s v="Y"/>
    <s v="Y"/>
    <s v="Limited  Liability Company(LLC)"/>
    <s v="N"/>
    <x v="1"/>
    <x v="1"/>
    <x v="1"/>
    <s v="Restaurant"/>
    <n v="0"/>
    <n v="0"/>
    <m/>
  </r>
  <r>
    <x v="619"/>
    <d v="2021-05-18T00:00:00"/>
    <s v="Creek Central LLC"/>
    <s v="51 Marshbanks St"/>
    <x v="150"/>
    <x v="0"/>
    <s v="27546"/>
    <x v="619"/>
    <s v="Subway"/>
    <s v="R"/>
    <s v="Y"/>
    <s v="NC-07"/>
    <x v="1"/>
    <x v="0"/>
    <x v="1"/>
    <x v="0"/>
    <s v="Y"/>
    <s v="Y"/>
    <s v="Y"/>
    <s v="Y"/>
    <s v="Y"/>
    <s v="Y"/>
    <s v="Limited  Liability Company(LLC)"/>
    <s v="N"/>
    <x v="1"/>
    <x v="0"/>
    <x v="0"/>
    <s v="Restaurant"/>
    <n v="0"/>
    <n v="0"/>
    <m/>
  </r>
  <r>
    <x v="620"/>
    <d v="2021-05-18T00:00:00"/>
    <s v="On The Rail LLC"/>
    <s v="943 Riverside Dr"/>
    <x v="9"/>
    <x v="0"/>
    <s v="28801"/>
    <x v="620"/>
    <m/>
    <s v="U"/>
    <s v="N"/>
    <s v="NC-11"/>
    <x v="1"/>
    <x v="1"/>
    <x v="0"/>
    <x v="0"/>
    <s v="Y"/>
    <s v="N"/>
    <s v="Y"/>
    <s v="Y"/>
    <s v="Y"/>
    <s v="Y"/>
    <s v="Limited  Liability Company(LLC)"/>
    <s v="N"/>
    <x v="1"/>
    <x v="0"/>
    <x v="0"/>
    <s v="Bar, Saloon, Lounge, Tavern"/>
    <n v="0"/>
    <n v="0"/>
    <m/>
  </r>
  <r>
    <x v="621"/>
    <d v="2021-05-18T00:00:00"/>
    <s v="Horton Hotel LLC"/>
    <s v="611 W King St"/>
    <x v="48"/>
    <x v="0"/>
    <s v="28607"/>
    <x v="621"/>
    <m/>
    <s v="R"/>
    <s v="Y"/>
    <s v="NC-05"/>
    <x v="0"/>
    <x v="0"/>
    <x v="1"/>
    <x v="0"/>
    <s v="Y"/>
    <s v="Y"/>
    <s v="Y"/>
    <s v="Y"/>
    <s v="Y"/>
    <s v="Y"/>
    <s v="Limited  Liability Company(LLC)"/>
    <s v="N"/>
    <x v="0"/>
    <x v="0"/>
    <x v="1"/>
    <s v="Inn ** &amp;&amp; Restaurant"/>
    <n v="0"/>
    <n v="0"/>
    <m/>
  </r>
  <r>
    <x v="622"/>
    <d v="2021-05-18T00:00:00"/>
    <s v="TRH INC"/>
    <s v="3040 Healy Dr"/>
    <x v="54"/>
    <x v="0"/>
    <n v="27103"/>
    <x v="622"/>
    <m/>
    <s v="U"/>
    <s v="Y"/>
    <s v="NC-06"/>
    <x v="1"/>
    <x v="0"/>
    <x v="0"/>
    <x v="0"/>
    <s v="Y"/>
    <s v="Y"/>
    <s v="Y"/>
    <s v="Y"/>
    <s v="Y"/>
    <s v="Y"/>
    <s v="Corporation"/>
    <s v="N"/>
    <x v="0"/>
    <x v="0"/>
    <x v="1"/>
    <s v="Bar, Saloon, Lounge, Tavern"/>
    <n v="0"/>
    <n v="0"/>
    <m/>
  </r>
  <r>
    <x v="623"/>
    <d v="2021-05-18T00:00:00"/>
    <s v="Pamela Rutzen"/>
    <s v="2966 Siler Rd"/>
    <x v="157"/>
    <x v="0"/>
    <s v="27349"/>
    <x v="623"/>
    <m/>
    <s v="U"/>
    <s v="N"/>
    <s v="NC-04"/>
    <x v="1"/>
    <x v="0"/>
    <x v="0"/>
    <x v="0"/>
    <s v="Y"/>
    <s v="Y"/>
    <s v="Y"/>
    <s v="Y"/>
    <s v="Y"/>
    <s v="Y"/>
    <s v="Sole Proprietorship"/>
    <s v="N"/>
    <x v="0"/>
    <x v="0"/>
    <x v="1"/>
    <s v="Caterer &amp;&amp; Food Stand, Food Truck, Food Cart &amp;&amp; Restaurant"/>
    <n v="0"/>
    <n v="0"/>
    <m/>
  </r>
  <r>
    <x v="624"/>
    <d v="2021-05-18T00:00:00"/>
    <s v="EBI Grill LLC"/>
    <s v="214 S Lafayette St Ste A"/>
    <x v="158"/>
    <x v="0"/>
    <s v="28150"/>
    <x v="624"/>
    <m/>
    <s v="R"/>
    <s v="Y"/>
    <s v="NC-05"/>
    <x v="0"/>
    <x v="0"/>
    <x v="0"/>
    <x v="0"/>
    <s v="Y"/>
    <s v="Y"/>
    <s v="Y"/>
    <s v="Y"/>
    <s v="Y"/>
    <s v="Y"/>
    <s v="Limited  Liability Company(LLC)"/>
    <s v="Y"/>
    <x v="0"/>
    <x v="0"/>
    <x v="1"/>
    <s v="Other &amp;&amp; Caterer &amp;&amp; Restaurant"/>
    <n v="0"/>
    <n v="0"/>
    <m/>
  </r>
  <r>
    <x v="625"/>
    <d v="2021-05-18T00:00:00"/>
    <s v="DUK CHUN"/>
    <s v="1103 Montpelier Dr"/>
    <x v="12"/>
    <x v="0"/>
    <s v="27410"/>
    <x v="625"/>
    <m/>
    <s v="U"/>
    <s v="N"/>
    <s v="NC-06"/>
    <x v="1"/>
    <x v="0"/>
    <x v="0"/>
    <x v="0"/>
    <s v="Y"/>
    <s v="Y"/>
    <s v="Y"/>
    <s v="Y"/>
    <s v="Y"/>
    <s v="Y"/>
    <s v="Sole Proprietorship"/>
    <s v="N"/>
    <x v="1"/>
    <x v="0"/>
    <x v="0"/>
    <s v="Restaurant"/>
    <n v="0"/>
    <n v="0"/>
    <m/>
  </r>
  <r>
    <x v="626"/>
    <d v="2021-05-18T00:00:00"/>
    <s v="Bakers Kitchen LLC"/>
    <s v="227 Middle Street"/>
    <x v="130"/>
    <x v="0"/>
    <s v="28560"/>
    <x v="626"/>
    <m/>
    <s v="U"/>
    <s v="Y"/>
    <s v="NC-03"/>
    <x v="0"/>
    <x v="1"/>
    <x v="1"/>
    <x v="0"/>
    <s v="N"/>
    <s v="N"/>
    <s v="N"/>
    <s v="N"/>
    <s v="N"/>
    <s v="N"/>
    <s v="Limited  Liability Company(LLC)"/>
    <s v="N"/>
    <x v="0"/>
    <x v="0"/>
    <x v="1"/>
    <s v="Restaurant"/>
    <n v="0"/>
    <n v="0"/>
    <m/>
  </r>
  <r>
    <x v="627"/>
    <d v="2021-05-18T00:00:00"/>
    <s v="Randy Hall"/>
    <s v="25 S 3rd St"/>
    <x v="0"/>
    <x v="0"/>
    <s v="28401"/>
    <x v="627"/>
    <m/>
    <s v="U"/>
    <s v="Y"/>
    <s v="NC-07"/>
    <x v="1"/>
    <x v="1"/>
    <x v="0"/>
    <x v="0"/>
    <s v="N"/>
    <s v="Y"/>
    <s v="Y"/>
    <s v="Y"/>
    <s v="Y"/>
    <s v="N"/>
    <s v="Limited  Liability Company(LLC)"/>
    <s v="N"/>
    <x v="0"/>
    <x v="0"/>
    <x v="1"/>
    <s v="Bar, Saloon, Lounge, Tavern &amp;&amp; Restaurant"/>
    <n v="0"/>
    <n v="0"/>
    <m/>
  </r>
  <r>
    <x v="628"/>
    <d v="2021-05-18T00:00:00"/>
    <s v="OLR PUB C0"/>
    <s v="270 depot st"/>
    <x v="9"/>
    <x v="0"/>
    <s v="28801"/>
    <x v="628"/>
    <m/>
    <s v="U"/>
    <s v="Y"/>
    <s v="NC-11"/>
    <x v="1"/>
    <x v="1"/>
    <x v="1"/>
    <x v="0"/>
    <s v="Y"/>
    <s v="Y"/>
    <s v="Y"/>
    <s v="Y"/>
    <s v="Y"/>
    <s v="Y"/>
    <s v="Corporation"/>
    <s v="N"/>
    <x v="0"/>
    <x v="0"/>
    <x v="1"/>
    <s v="Bar, Saloon, Lounge, Tavern"/>
    <n v="0"/>
    <n v="0"/>
    <m/>
  </r>
  <r>
    <x v="629"/>
    <d v="2021-05-18T00:00:00"/>
    <s v="Honest Abes LLC"/>
    <s v="5433 Wade Park Blvd 100"/>
    <x v="4"/>
    <x v="0"/>
    <s v="27607"/>
    <x v="629"/>
    <m/>
    <s v="U"/>
    <s v="N"/>
    <s v="NC-02"/>
    <x v="0"/>
    <x v="0"/>
    <x v="0"/>
    <x v="0"/>
    <s v="Y"/>
    <s v="Y"/>
    <s v="Y"/>
    <s v="Y"/>
    <s v="Y"/>
    <s v="Y"/>
    <s v="Limited  Liability Company(LLC)"/>
    <s v="N"/>
    <x v="0"/>
    <x v="0"/>
    <x v="1"/>
    <s v="Restaurant"/>
    <n v="0"/>
    <n v="0"/>
    <m/>
  </r>
  <r>
    <x v="630"/>
    <d v="2021-05-18T00:00:00"/>
    <s v="The Breakfast Company LLC"/>
    <s v="933 Louise Ave STE 474"/>
    <x v="11"/>
    <x v="0"/>
    <s v="28204"/>
    <x v="630"/>
    <m/>
    <s v="U"/>
    <s v="Y"/>
    <s v="NC-12"/>
    <x v="0"/>
    <x v="1"/>
    <x v="1"/>
    <x v="1"/>
    <s v="N"/>
    <s v="Y"/>
    <s v="Y"/>
    <s v="Y"/>
    <s v="N"/>
    <s v="N"/>
    <s v="Limited  Liability Company(LLC)"/>
    <s v="N"/>
    <x v="1"/>
    <x v="0"/>
    <x v="0"/>
    <s v="Caterer"/>
    <n v="0"/>
    <n v="0"/>
    <m/>
  </r>
  <r>
    <x v="631"/>
    <d v="2021-05-19T00:00:00"/>
    <s v="Bellamay LLC"/>
    <s v="147 E Main St Suite 200"/>
    <x v="39"/>
    <x v="0"/>
    <s v="28712"/>
    <x v="631"/>
    <m/>
    <s v="R"/>
    <s v="N"/>
    <s v="NC-11"/>
    <x v="0"/>
    <x v="1"/>
    <x v="1"/>
    <x v="0"/>
    <s v="N"/>
    <s v="N"/>
    <s v="Y"/>
    <s v="Y"/>
    <s v="N"/>
    <s v="Y"/>
    <s v="Limited  Liability Company(LLC)"/>
    <s v="N"/>
    <x v="0"/>
    <x v="0"/>
    <x v="1"/>
    <s v="Restaurant"/>
    <n v="0"/>
    <n v="0"/>
    <m/>
  </r>
  <r>
    <x v="632"/>
    <d v="2021-05-19T00:00:00"/>
    <s v="Parco Inc"/>
    <s v="5126 Park Rd"/>
    <x v="11"/>
    <x v="0"/>
    <s v="28209"/>
    <x v="632"/>
    <m/>
    <s v="U"/>
    <s v="N"/>
    <s v="NC-09"/>
    <x v="0"/>
    <x v="0"/>
    <x v="1"/>
    <x v="0"/>
    <s v="Y"/>
    <s v="Y"/>
    <s v="Y"/>
    <s v="Y"/>
    <s v="Y"/>
    <s v="Y"/>
    <s v="Corporation"/>
    <s v="N"/>
    <x v="0"/>
    <x v="0"/>
    <x v="1"/>
    <s v="Restaurant"/>
    <n v="0"/>
    <n v="0"/>
    <m/>
  </r>
  <r>
    <x v="633"/>
    <d v="2021-05-19T00:00:00"/>
    <s v="OBX NEW CHINA INC"/>
    <s v="5000 S Croatan Hwy"/>
    <x v="61"/>
    <x v="0"/>
    <s v="27959"/>
    <x v="633"/>
    <m/>
    <s v="U"/>
    <s v="Y"/>
    <s v="NC-03"/>
    <x v="0"/>
    <x v="1"/>
    <x v="1"/>
    <x v="0"/>
    <s v="Y"/>
    <s v="Y"/>
    <s v="Y"/>
    <s v="Y"/>
    <s v="Y"/>
    <s v="Y"/>
    <s v="Corporation"/>
    <s v="N"/>
    <x v="1"/>
    <x v="0"/>
    <x v="1"/>
    <s v="Restaurant"/>
    <n v="0"/>
    <n v="0"/>
    <m/>
  </r>
  <r>
    <x v="634"/>
    <d v="2021-05-19T00:00:00"/>
    <s v="Danford Restaurant Group Inc."/>
    <s v="55 Main Street"/>
    <x v="128"/>
    <x v="0"/>
    <s v="28787"/>
    <x v="634"/>
    <m/>
    <s v="U"/>
    <s v="Y"/>
    <s v="NC-11"/>
    <x v="0"/>
    <x v="0"/>
    <x v="1"/>
    <x v="0"/>
    <s v="Y"/>
    <s v="Y"/>
    <s v="Y"/>
    <s v="Y"/>
    <s v="Y"/>
    <s v="Y"/>
    <s v="Corporation"/>
    <s v="N"/>
    <x v="1"/>
    <x v="0"/>
    <x v="0"/>
    <s v="Restaurant"/>
    <n v="0"/>
    <n v="0"/>
    <m/>
  </r>
  <r>
    <x v="635"/>
    <d v="2021-05-19T00:00:00"/>
    <s v="True Flavors Catering Company"/>
    <s v="5410 Nc Highway 55 suite AJ"/>
    <x v="8"/>
    <x v="0"/>
    <s v="27713"/>
    <x v="635"/>
    <m/>
    <s v="U"/>
    <s v="N"/>
    <s v="NC-02"/>
    <x v="1"/>
    <x v="0"/>
    <x v="0"/>
    <x v="0"/>
    <s v="Y"/>
    <s v="Y"/>
    <s v="Y"/>
    <s v="Y"/>
    <s v="Y"/>
    <s v="Y"/>
    <s v="Limited  Liability Company(LLC)"/>
    <s v="N"/>
    <x v="1"/>
    <x v="0"/>
    <x v="1"/>
    <s v="Restaurant"/>
    <n v="0"/>
    <n v="0"/>
    <m/>
  </r>
  <r>
    <x v="636"/>
    <d v="2021-05-19T00:00:00"/>
    <s v="V's Kitchen LLC"/>
    <s v="2945 S Miami Blvd Ste 127"/>
    <x v="8"/>
    <x v="0"/>
    <s v="27703"/>
    <x v="636"/>
    <m/>
    <s v="U"/>
    <s v="N"/>
    <s v="NC-02"/>
    <x v="1"/>
    <x v="0"/>
    <x v="1"/>
    <x v="0"/>
    <s v="Y"/>
    <s v="Y"/>
    <s v="Y"/>
    <s v="Y"/>
    <s v="Y"/>
    <s v="Y"/>
    <s v="Limited  Liability Company(LLC)"/>
    <s v="N"/>
    <x v="1"/>
    <x v="0"/>
    <x v="1"/>
    <s v="Restaurant"/>
    <n v="0"/>
    <n v="0"/>
    <m/>
  </r>
  <r>
    <x v="637"/>
    <d v="2021-05-19T00:00:00"/>
    <s v="Green Bean on Elm LLC"/>
    <s v="341 S Elm St"/>
    <x v="12"/>
    <x v="0"/>
    <s v="27401"/>
    <x v="637"/>
    <m/>
    <s v="U"/>
    <s v="Y"/>
    <s v="NC-06"/>
    <x v="1"/>
    <x v="1"/>
    <x v="0"/>
    <x v="1"/>
    <s v="Y"/>
    <s v="Y"/>
    <s v="Y"/>
    <s v="Y"/>
    <s v="N"/>
    <s v="N"/>
    <s v="Limited  Liability Company(LLC)"/>
    <s v="Y"/>
    <x v="0"/>
    <x v="0"/>
    <x v="1"/>
    <s v="Other &amp;&amp; Snack and Nonalcoholic Beverage Bar &amp;&amp; Food Stand, Food Truck, Food Cart"/>
    <n v="0"/>
    <n v="0"/>
    <m/>
  </r>
  <r>
    <x v="638"/>
    <d v="2021-05-19T00:00:00"/>
    <s v="The Point Hideout LLC"/>
    <s v="1626 Glenwood Ave"/>
    <x v="4"/>
    <x v="0"/>
    <s v="27608"/>
    <x v="638"/>
    <m/>
    <s v="U"/>
    <s v="N"/>
    <s v="NC-02"/>
    <x v="1"/>
    <x v="0"/>
    <x v="1"/>
    <x v="0"/>
    <s v="Y"/>
    <s v="Y"/>
    <s v="Y"/>
    <s v="Y"/>
    <s v="Y"/>
    <s v="Y"/>
    <s v="Limited  Liability Company(LLC)"/>
    <s v="N"/>
    <x v="1"/>
    <x v="0"/>
    <x v="0"/>
    <s v="Restaurant"/>
    <n v="0"/>
    <n v="0"/>
    <m/>
  </r>
  <r>
    <x v="639"/>
    <d v="2021-05-19T00:00:00"/>
    <s v="mellin &amp; Mellin inc"/>
    <s v="2 south main st"/>
    <x v="159"/>
    <x v="0"/>
    <s v="28754"/>
    <x v="639"/>
    <m/>
    <s v="R"/>
    <s v="N"/>
    <s v="NC-11"/>
    <x v="0"/>
    <x v="1"/>
    <x v="1"/>
    <x v="0"/>
    <s v="N"/>
    <s v="Y"/>
    <s v="Y"/>
    <s v="Y"/>
    <s v="N"/>
    <s v="Y"/>
    <s v="Corporation"/>
    <s v="N"/>
    <x v="0"/>
    <x v="0"/>
    <x v="1"/>
    <s v="Restaurant"/>
    <n v="0"/>
    <n v="0"/>
    <m/>
  </r>
  <r>
    <x v="640"/>
    <d v="2021-05-19T00:00:00"/>
    <s v="PHASUK-SILA-BECK INC"/>
    <s v="111 Central Park Ave STE L"/>
    <x v="118"/>
    <x v="0"/>
    <s v="28374"/>
    <x v="640"/>
    <m/>
    <s v="R"/>
    <s v="N"/>
    <s v="NC-09"/>
    <x v="1"/>
    <x v="0"/>
    <x v="1"/>
    <x v="0"/>
    <s v="Y"/>
    <s v="Y"/>
    <s v="Y"/>
    <s v="Y"/>
    <s v="Y"/>
    <s v="Y"/>
    <s v="Corporation"/>
    <s v="N"/>
    <x v="0"/>
    <x v="0"/>
    <x v="1"/>
    <s v="Restaurant"/>
    <n v="0"/>
    <n v="0"/>
    <m/>
  </r>
  <r>
    <x v="641"/>
    <d v="2021-05-19T00:00:00"/>
    <s v="TOP CHINA INC"/>
    <s v="1205 University Dr"/>
    <x v="8"/>
    <x v="0"/>
    <s v="27707"/>
    <x v="641"/>
    <m/>
    <s v="U"/>
    <s v="N"/>
    <s v="NC-04"/>
    <x v="1"/>
    <x v="0"/>
    <x v="1"/>
    <x v="0"/>
    <s v="Y"/>
    <s v="Y"/>
    <s v="Y"/>
    <s v="Y"/>
    <s v="Y"/>
    <s v="Y"/>
    <s v="Subchapter S Corporation"/>
    <s v="Y"/>
    <x v="1"/>
    <x v="0"/>
    <x v="0"/>
    <s v="Restaurant"/>
    <n v="0"/>
    <n v="0"/>
    <m/>
  </r>
  <r>
    <x v="642"/>
    <d v="2021-05-19T00:00:00"/>
    <s v="Blue Boy Ventures LLC"/>
    <s v="6297 Towncenter Dr"/>
    <x v="160"/>
    <x v="0"/>
    <s v="27012"/>
    <x v="642"/>
    <s v="sweetFrog"/>
    <s v="U"/>
    <s v="N"/>
    <s v="NC-10"/>
    <x v="0"/>
    <x v="0"/>
    <x v="1"/>
    <x v="0"/>
    <s v="Y"/>
    <s v="Y"/>
    <s v="Y"/>
    <s v="Y"/>
    <s v="Y"/>
    <s v="Y"/>
    <s v="Single Member LLC"/>
    <s v="N"/>
    <x v="0"/>
    <x v="0"/>
    <x v="1"/>
    <s v="Restaurant"/>
    <n v="0"/>
    <n v="0"/>
    <m/>
  </r>
  <r>
    <x v="643"/>
    <d v="2021-05-19T00:00:00"/>
    <s v="QUEEN STREET DELI AND BAKERY INC"/>
    <s v="115 S Queen St"/>
    <x v="125"/>
    <x v="0"/>
    <s v="28501"/>
    <x v="643"/>
    <m/>
    <s v="R"/>
    <s v="Y"/>
    <s v="NC-03"/>
    <x v="0"/>
    <x v="0"/>
    <x v="1"/>
    <x v="0"/>
    <s v="Y"/>
    <s v="Y"/>
    <s v="Y"/>
    <s v="N"/>
    <s v="Y"/>
    <s v="Y"/>
    <s v="Corporation"/>
    <s v="Y"/>
    <x v="0"/>
    <x v="0"/>
    <x v="1"/>
    <s v="Restaurant"/>
    <n v="0"/>
    <n v="0"/>
    <m/>
  </r>
  <r>
    <x v="644"/>
    <d v="2021-05-19T00:00:00"/>
    <s v="francas inc"/>
    <s v="1116 Broad St Ste 102"/>
    <x v="8"/>
    <x v="0"/>
    <s v="27705"/>
    <x v="644"/>
    <m/>
    <s v="U"/>
    <s v="N"/>
    <s v="NC-04"/>
    <x v="0"/>
    <x v="0"/>
    <x v="0"/>
    <x v="0"/>
    <s v="Y"/>
    <s v="Y"/>
    <s v="Y"/>
    <s v="Y"/>
    <s v="Y"/>
    <s v="Y"/>
    <s v="Corporation"/>
    <s v="N"/>
    <x v="0"/>
    <x v="0"/>
    <x v="1"/>
    <s v="Restaurant"/>
    <n v="0"/>
    <n v="0"/>
    <m/>
  </r>
  <r>
    <x v="645"/>
    <d v="2021-05-19T00:00:00"/>
    <s v="Sixty-Seven Pizza Co. Inc. at Jonesville"/>
    <s v="1744 Nc Highway 67"/>
    <x v="161"/>
    <x v="0"/>
    <s v="28642"/>
    <x v="645"/>
    <m/>
    <s v="R"/>
    <s v="N"/>
    <s v="NC-05"/>
    <x v="1"/>
    <x v="1"/>
    <x v="1"/>
    <x v="0"/>
    <s v="Y"/>
    <s v="N"/>
    <s v="N"/>
    <s v="Y"/>
    <s v="Y"/>
    <s v="Y"/>
    <s v="Subchapter S Corporation"/>
    <s v="Y"/>
    <x v="0"/>
    <x v="0"/>
    <x v="1"/>
    <s v="Food Stand, Food Truck, Food Cart &amp;&amp; Restaurant"/>
    <n v="0"/>
    <n v="0"/>
    <m/>
  </r>
  <r>
    <x v="646"/>
    <d v="2021-05-19T00:00:00"/>
    <s v="Art's Place Presents The Phoenix LLC"/>
    <s v="4624 Virginia Dare Trl N"/>
    <x v="123"/>
    <x v="0"/>
    <s v="27949"/>
    <x v="646"/>
    <m/>
    <s v="U"/>
    <s v="Y"/>
    <s v="NC-03"/>
    <x v="1"/>
    <x v="0"/>
    <x v="0"/>
    <x v="0"/>
    <s v="Y"/>
    <s v="Y"/>
    <s v="Y"/>
    <s v="Y"/>
    <s v="Y"/>
    <s v="Y"/>
    <s v="Limited  Liability Company(LLC)"/>
    <s v="N"/>
    <x v="0"/>
    <x v="0"/>
    <x v="1"/>
    <s v="Restaurant"/>
    <n v="0"/>
    <n v="0"/>
    <m/>
  </r>
  <r>
    <x v="647"/>
    <d v="2021-05-19T00:00:00"/>
    <s v="WINGZ -ND- THINGZ LLC"/>
    <s v="251 Wood Green Dr"/>
    <x v="132"/>
    <x v="0"/>
    <s v="27591"/>
    <x v="647"/>
    <m/>
    <s v="U"/>
    <s v="N"/>
    <s v="NC-02"/>
    <x v="0"/>
    <x v="1"/>
    <x v="1"/>
    <x v="0"/>
    <s v="N"/>
    <s v="Y"/>
    <s v="N"/>
    <s v="N"/>
    <s v="Y"/>
    <s v="Y"/>
    <s v="Limited  Liability Company(LLC)"/>
    <s v="N"/>
    <x v="1"/>
    <x v="0"/>
    <x v="0"/>
    <s v="Food Stand, Food Truck, Food Cart"/>
    <n v="0"/>
    <n v="0"/>
    <m/>
  </r>
  <r>
    <x v="648"/>
    <d v="2021-05-19T00:00:00"/>
    <s v="Mountain Bread Company Inc."/>
    <s v="484 Hendersonville Rd"/>
    <x v="9"/>
    <x v="0"/>
    <s v="28803"/>
    <x v="648"/>
    <m/>
    <s v="U"/>
    <s v="Y"/>
    <s v="NC-11"/>
    <x v="1"/>
    <x v="0"/>
    <x v="1"/>
    <x v="0"/>
    <s v="Y"/>
    <s v="Y"/>
    <s v="Y"/>
    <s v="Y"/>
    <s v="Y"/>
    <s v="Y"/>
    <s v="Corporation"/>
    <s v="N"/>
    <x v="0"/>
    <x v="0"/>
    <x v="1"/>
    <s v="Caterer &amp;&amp; Restaurant"/>
    <n v="0"/>
    <n v="0"/>
    <m/>
  </r>
  <r>
    <x v="649"/>
    <d v="2021-05-19T00:00:00"/>
    <s v="Regina Taylor"/>
    <s v="931 Old Forester Ln"/>
    <x v="11"/>
    <x v="0"/>
    <s v="28214"/>
    <x v="649"/>
    <m/>
    <s v="U"/>
    <s v="N"/>
    <s v="NC-12"/>
    <x v="0"/>
    <x v="1"/>
    <x v="1"/>
    <x v="0"/>
    <s v="N"/>
    <s v="N"/>
    <s v="Y"/>
    <s v="Y"/>
    <s v="Y"/>
    <s v="Y"/>
    <s v="Self-Employed Individuals"/>
    <s v="Y"/>
    <x v="0"/>
    <x v="0"/>
    <x v="1"/>
    <s v="Caterer"/>
    <n v="0"/>
    <n v="0"/>
    <m/>
  </r>
  <r>
    <x v="650"/>
    <d v="2021-05-19T00:00:00"/>
    <s v="Valiant LLC"/>
    <s v="115 New Market Ctr"/>
    <x v="48"/>
    <x v="0"/>
    <s v="28607"/>
    <x v="650"/>
    <m/>
    <s v="R"/>
    <s v="Y"/>
    <s v="NC-05"/>
    <x v="1"/>
    <x v="0"/>
    <x v="0"/>
    <x v="0"/>
    <s v="Y"/>
    <s v="Y"/>
    <s v="Y"/>
    <s v="Y"/>
    <s v="Y"/>
    <s v="Y"/>
    <s v="Corporation"/>
    <s v="N"/>
    <x v="0"/>
    <x v="0"/>
    <x v="1"/>
    <s v="Restaurant"/>
    <n v="0"/>
    <n v="0"/>
    <m/>
  </r>
  <r>
    <x v="651"/>
    <d v="2021-05-19T00:00:00"/>
    <s v="The SweetEasy LLC"/>
    <s v="112 N Poindexter St"/>
    <x v="24"/>
    <x v="0"/>
    <s v="27909"/>
    <x v="651"/>
    <m/>
    <s v="R"/>
    <s v="Y"/>
    <s v="NC-03"/>
    <x v="0"/>
    <x v="1"/>
    <x v="1"/>
    <x v="0"/>
    <s v="N"/>
    <s v="N"/>
    <s v="Y"/>
    <s v="Y"/>
    <s v="Y"/>
    <s v="Y"/>
    <s v="Limited  Liability Company(LLC)"/>
    <s v="Y"/>
    <x v="0"/>
    <x v="1"/>
    <x v="1"/>
    <s v="Other &amp;&amp; Bakery ** &amp;&amp; Snack and Nonalcoholic Beverage Bar"/>
    <n v="0"/>
    <n v="0"/>
    <m/>
  </r>
  <r>
    <x v="652"/>
    <d v="2021-05-19T00:00:00"/>
    <s v="820 LLC"/>
    <s v="820 Hamilton St suite A3"/>
    <x v="11"/>
    <x v="0"/>
    <s v="28206"/>
    <x v="652"/>
    <m/>
    <s v="U"/>
    <s v="N"/>
    <s v="NC-12"/>
    <x v="1"/>
    <x v="0"/>
    <x v="1"/>
    <x v="0"/>
    <s v="Y"/>
    <s v="Y"/>
    <s v="Y"/>
    <s v="Y"/>
    <s v="Y"/>
    <s v="Y"/>
    <s v="Limited  Liability Company(LLC)"/>
    <s v="Y"/>
    <x v="0"/>
    <x v="0"/>
    <x v="1"/>
    <s v="Caterer &amp;&amp; Restaurant"/>
    <n v="0"/>
    <n v="0"/>
    <m/>
  </r>
  <r>
    <x v="653"/>
    <d v="2021-05-19T00:00:00"/>
    <s v="Flock Bistro LLC"/>
    <s v="129 Market Place Ave Ste A"/>
    <x v="10"/>
    <x v="0"/>
    <s v="28117"/>
    <x v="653"/>
    <m/>
    <s v="R"/>
    <s v="N"/>
    <s v="NC-10"/>
    <x v="0"/>
    <x v="1"/>
    <x v="1"/>
    <x v="0"/>
    <s v="N"/>
    <s v="Y"/>
    <s v="Y"/>
    <s v="Y"/>
    <s v="Y"/>
    <s v="Y"/>
    <s v="Single Member LLC"/>
    <s v="N"/>
    <x v="0"/>
    <x v="0"/>
    <x v="1"/>
    <s v="Restaurant"/>
    <n v="0"/>
    <n v="0"/>
    <m/>
  </r>
  <r>
    <x v="654"/>
    <d v="2021-05-19T00:00:00"/>
    <s v="Voyager Systems Inc"/>
    <s v="8551 Brier Creek Pkwy"/>
    <x v="4"/>
    <x v="0"/>
    <s v="27617"/>
    <x v="654"/>
    <m/>
    <s v="U"/>
    <s v="N"/>
    <s v="NC-02"/>
    <x v="0"/>
    <x v="1"/>
    <x v="1"/>
    <x v="0"/>
    <s v="N"/>
    <s v="Y"/>
    <s v="Y"/>
    <s v="Y"/>
    <s v="Y"/>
    <s v="Y"/>
    <s v="Corporation"/>
    <s v="N"/>
    <x v="1"/>
    <x v="0"/>
    <x v="0"/>
    <s v="Restaurant"/>
    <n v="0"/>
    <n v="0"/>
    <m/>
  </r>
  <r>
    <x v="655"/>
    <d v="2021-05-19T00:00:00"/>
    <s v="Startown Lounge Inc"/>
    <s v="16 2nd St NW"/>
    <x v="21"/>
    <x v="0"/>
    <s v="28601"/>
    <x v="655"/>
    <m/>
    <s v="R"/>
    <s v="N"/>
    <s v="NC-05"/>
    <x v="0"/>
    <x v="1"/>
    <x v="1"/>
    <x v="0"/>
    <s v="N"/>
    <s v="Y"/>
    <s v="Y"/>
    <s v="Y"/>
    <s v="Y"/>
    <s v="Y"/>
    <s v="Corporation"/>
    <s v="Y"/>
    <x v="0"/>
    <x v="0"/>
    <x v="1"/>
    <s v="Bar, Saloon, Lounge, Tavern &amp;&amp; Restaurant"/>
    <n v="0"/>
    <n v="0"/>
    <m/>
  </r>
  <r>
    <x v="656"/>
    <d v="2021-05-19T00:00:00"/>
    <s v="BGR ENTERPRISES INC"/>
    <s v="2609 S New Hope Rd Ste 1"/>
    <x v="66"/>
    <x v="0"/>
    <s v="28056"/>
    <x v="656"/>
    <s v="Subway"/>
    <s v="U"/>
    <s v="Y"/>
    <s v="NC-05"/>
    <x v="0"/>
    <x v="0"/>
    <x v="0"/>
    <x v="0"/>
    <s v="Y"/>
    <s v="Y"/>
    <s v="Y"/>
    <s v="Y"/>
    <s v="Y"/>
    <s v="Y"/>
    <s v="Corporation"/>
    <s v="N"/>
    <x v="0"/>
    <x v="0"/>
    <x v="1"/>
    <s v="Restaurant"/>
    <n v="0"/>
    <n v="0"/>
    <m/>
  </r>
  <r>
    <x v="657"/>
    <d v="2021-05-19T00:00:00"/>
    <s v="Subway of Charlotte Inc"/>
    <s v="815 Patton Ave"/>
    <x v="9"/>
    <x v="0"/>
    <s v="28806"/>
    <x v="657"/>
    <s v="Subway"/>
    <s v="U"/>
    <s v="Y"/>
    <s v="NC-11"/>
    <x v="0"/>
    <x v="0"/>
    <x v="0"/>
    <x v="0"/>
    <s v="Y"/>
    <s v="Y"/>
    <s v="Y"/>
    <s v="Y"/>
    <s v="Y"/>
    <s v="Y"/>
    <s v="Subchapter S Corporation"/>
    <s v="N"/>
    <x v="0"/>
    <x v="0"/>
    <x v="1"/>
    <s v="Restaurant"/>
    <n v="0"/>
    <n v="0"/>
    <m/>
  </r>
  <r>
    <x v="658"/>
    <d v="2021-05-19T00:00:00"/>
    <s v="Rachel Rakes"/>
    <s v="8460 NC Hwy 87 Suite C"/>
    <x v="102"/>
    <x v="0"/>
    <s v="27320"/>
    <x v="658"/>
    <m/>
    <s v="R"/>
    <s v="N"/>
    <s v="NC-06"/>
    <x v="0"/>
    <x v="1"/>
    <x v="1"/>
    <x v="0"/>
    <s v="N"/>
    <s v="N"/>
    <s v="Y"/>
    <s v="Y"/>
    <s v="Y"/>
    <s v="Y"/>
    <s v="Sole Proprietorship"/>
    <s v="N"/>
    <x v="1"/>
    <x v="0"/>
    <x v="1"/>
    <s v="Bakery ** &amp;&amp; Snack and Nonalcoholic Beverage Bar &amp;&amp; Caterer &amp;&amp; Restaurant"/>
    <n v="0"/>
    <n v="0"/>
    <m/>
  </r>
  <r>
    <x v="659"/>
    <d v="2021-05-19T00:00:00"/>
    <s v="Celine Meador"/>
    <s v="408 S Fifth St"/>
    <x v="162"/>
    <x v="0"/>
    <s v="27302"/>
    <x v="659"/>
    <m/>
    <s v="U"/>
    <s v="N"/>
    <s v="NC-04"/>
    <x v="1"/>
    <x v="0"/>
    <x v="0"/>
    <x v="0"/>
    <s v="Y"/>
    <s v="Y"/>
    <s v="Y"/>
    <s v="Y"/>
    <s v="Y"/>
    <s v="Y"/>
    <s v="Single Member LLC"/>
    <s v="N"/>
    <x v="0"/>
    <x v="0"/>
    <x v="1"/>
    <s v="Snack and Nonalcoholic Beverage Bar &amp;&amp; Caterer &amp;&amp; Restaurant"/>
    <n v="0"/>
    <n v="0"/>
    <m/>
  </r>
  <r>
    <x v="660"/>
    <d v="2021-05-19T00:00:00"/>
    <s v="Tricolor Ice LLC"/>
    <s v="409 Blackwell St"/>
    <x v="8"/>
    <x v="0"/>
    <s v="27701"/>
    <x v="660"/>
    <s v="Rita's Ice-Custard-Happiness"/>
    <s v="U"/>
    <s v="Y"/>
    <s v="NC-04"/>
    <x v="0"/>
    <x v="0"/>
    <x v="0"/>
    <x v="0"/>
    <s v="Y"/>
    <s v="Y"/>
    <s v="Y"/>
    <s v="Y"/>
    <s v="Y"/>
    <s v="Y"/>
    <s v="Subchapter S Corporation"/>
    <s v="N"/>
    <x v="0"/>
    <x v="0"/>
    <x v="1"/>
    <s v="Food Stand, Food Truck, Food Cart &amp;&amp; Restaurant"/>
    <n v="0"/>
    <n v="0"/>
    <m/>
  </r>
  <r>
    <x v="661"/>
    <d v="2021-05-19T00:00:00"/>
    <s v="Extraordinary Catering"/>
    <s v="846 Union St S"/>
    <x v="22"/>
    <x v="0"/>
    <s v="28025"/>
    <x v="661"/>
    <m/>
    <s v="U"/>
    <s v="N"/>
    <s v="NC-08"/>
    <x v="1"/>
    <x v="1"/>
    <x v="1"/>
    <x v="0"/>
    <s v="Y"/>
    <s v="Y"/>
    <s v="Y"/>
    <s v="Y"/>
    <s v="Y"/>
    <s v="Y"/>
    <s v="Corporation"/>
    <s v="N"/>
    <x v="1"/>
    <x v="1"/>
    <x v="0"/>
    <s v="Caterer &amp;&amp; Restaurant"/>
    <n v="0"/>
    <n v="0"/>
    <m/>
  </r>
  <r>
    <x v="662"/>
    <d v="2021-05-19T00:00:00"/>
    <s v="Mambo Grill &amp; Tapas LLC"/>
    <s v="122 E Fisher St"/>
    <x v="78"/>
    <x v="0"/>
    <s v="28144"/>
    <x v="662"/>
    <m/>
    <s v="R"/>
    <s v="Y"/>
    <s v="NC-13"/>
    <x v="0"/>
    <x v="0"/>
    <x v="0"/>
    <x v="0"/>
    <s v="Y"/>
    <s v="Y"/>
    <s v="Y"/>
    <s v="Y"/>
    <s v="Y"/>
    <s v="Y"/>
    <s v="Corporation"/>
    <s v="N"/>
    <x v="1"/>
    <x v="0"/>
    <x v="1"/>
    <s v="Food Stand, Food Truck, Food Cart &amp;&amp; Restaurant"/>
    <n v="0"/>
    <n v="0"/>
    <m/>
  </r>
  <r>
    <x v="663"/>
    <d v="2021-05-19T00:00:00"/>
    <s v="Amy Webster"/>
    <s v="104 Lake Park Blvd N"/>
    <x v="96"/>
    <x v="0"/>
    <s v="28428"/>
    <x v="663"/>
    <m/>
    <s v="U"/>
    <s v="N"/>
    <s v="NC-07"/>
    <x v="0"/>
    <x v="1"/>
    <x v="0"/>
    <x v="1"/>
    <s v="N"/>
    <s v="N"/>
    <s v="Y"/>
    <s v="Y"/>
    <s v="N"/>
    <s v="Y"/>
    <s v="Sole Proprietorship"/>
    <s v="N"/>
    <x v="0"/>
    <x v="0"/>
    <x v="1"/>
    <s v="Restaurant"/>
    <n v="0"/>
    <n v="0"/>
    <m/>
  </r>
  <r>
    <x v="664"/>
    <d v="2021-05-19T00:00:00"/>
    <s v="Morgan Duffy"/>
    <s v="102 Sunset Blvd N"/>
    <x v="85"/>
    <x v="0"/>
    <s v="28468"/>
    <x v="664"/>
    <m/>
    <s v="R"/>
    <s v="N"/>
    <s v="NC-07"/>
    <x v="1"/>
    <x v="0"/>
    <x v="0"/>
    <x v="0"/>
    <s v="Y"/>
    <s v="Y"/>
    <s v="Y"/>
    <s v="Y"/>
    <s v="Y"/>
    <s v="Y"/>
    <s v="Limited  Liability Company(LLC)"/>
    <s v="N"/>
    <x v="0"/>
    <x v="0"/>
    <x v="1"/>
    <s v="Restaurant"/>
    <n v="0"/>
    <n v="0"/>
    <m/>
  </r>
  <r>
    <x v="665"/>
    <d v="2021-05-19T00:00:00"/>
    <s v="JJ Tea House Inc."/>
    <s v="601 Main St Ste D"/>
    <x v="163"/>
    <x v="0"/>
    <s v="27925"/>
    <x v="665"/>
    <m/>
    <s v="R"/>
    <s v="Y"/>
    <s v="NC-03"/>
    <x v="0"/>
    <x v="1"/>
    <x v="1"/>
    <x v="0"/>
    <s v="N"/>
    <s v="Y"/>
    <s v="Y"/>
    <s v="Y"/>
    <s v="Y"/>
    <s v="Y"/>
    <s v="Corporation"/>
    <s v="Y"/>
    <x v="1"/>
    <x v="0"/>
    <x v="0"/>
    <s v="Restaurant"/>
    <n v="0"/>
    <n v="0"/>
    <m/>
  </r>
  <r>
    <x v="666"/>
    <d v="2021-05-19T00:00:00"/>
    <s v="Nana's Family Restaurant"/>
    <s v="260 Standard St"/>
    <x v="164"/>
    <x v="0"/>
    <s v="28621"/>
    <x v="666"/>
    <m/>
    <s v="R"/>
    <s v="N"/>
    <s v="NC-05"/>
    <x v="0"/>
    <x v="0"/>
    <x v="1"/>
    <x v="0"/>
    <s v="Y"/>
    <s v="Y"/>
    <s v="Y"/>
    <s v="Y"/>
    <s v="Y"/>
    <s v="Y"/>
    <s v="Partnership"/>
    <s v="N"/>
    <x v="1"/>
    <x v="0"/>
    <x v="0"/>
    <s v="Restaurant"/>
    <n v="0"/>
    <n v="0"/>
    <m/>
  </r>
  <r>
    <x v="667"/>
    <d v="2021-05-19T00:00:00"/>
    <s v="BLEU CUISINE INC"/>
    <s v="3425 Frontis St"/>
    <x v="54"/>
    <x v="0"/>
    <n v="27103"/>
    <x v="667"/>
    <m/>
    <s v="U"/>
    <s v="N"/>
    <s v="NC-06"/>
    <x v="0"/>
    <x v="0"/>
    <x v="1"/>
    <x v="0"/>
    <s v="N"/>
    <s v="Y"/>
    <s v="Y"/>
    <s v="Y"/>
    <s v="Y"/>
    <s v="Y"/>
    <s v="Subchapter S Corporation"/>
    <s v="N"/>
    <x v="1"/>
    <x v="0"/>
    <x v="0"/>
    <s v="Restaurant"/>
    <n v="0"/>
    <n v="0"/>
    <m/>
  </r>
  <r>
    <x v="668"/>
    <d v="2021-05-19T00:00:00"/>
    <s v="Eric Murray"/>
    <s v="6308 Wake Forest Rd"/>
    <x v="8"/>
    <x v="0"/>
    <s v="27703"/>
    <x v="668"/>
    <m/>
    <s v="U"/>
    <s v="N"/>
    <s v="NC-02"/>
    <x v="1"/>
    <x v="0"/>
    <x v="1"/>
    <x v="0"/>
    <s v="Y"/>
    <s v="Y"/>
    <s v="Y"/>
    <s v="Y"/>
    <s v="Y"/>
    <s v="Y"/>
    <s v="Single Member LLC"/>
    <s v="N"/>
    <x v="1"/>
    <x v="0"/>
    <x v="0"/>
    <s v="Food Stand, Food Truck, Food Cart"/>
    <n v="0"/>
    <n v="0"/>
    <m/>
  </r>
  <r>
    <x v="669"/>
    <d v="2021-05-19T00:00:00"/>
    <s v="H2H Ventures LLC"/>
    <s v="1222 Carey Ct"/>
    <x v="11"/>
    <x v="0"/>
    <s v="28210"/>
    <x v="669"/>
    <m/>
    <s v="U"/>
    <s v="N"/>
    <s v="NC-09"/>
    <x v="0"/>
    <x v="0"/>
    <x v="1"/>
    <x v="0"/>
    <s v="Y"/>
    <s v="Y"/>
    <s v="Y"/>
    <s v="Y"/>
    <s v="Y"/>
    <s v="Y"/>
    <s v="Corporation"/>
    <s v="N"/>
    <x v="0"/>
    <x v="0"/>
    <x v="1"/>
    <s v="Restaurant"/>
    <n v="0"/>
    <n v="0"/>
    <m/>
  </r>
  <r>
    <x v="670"/>
    <d v="2021-05-19T00:00:00"/>
    <s v="Antron Jordan"/>
    <s v="10652 Euclid Ave NW"/>
    <x v="22"/>
    <x v="0"/>
    <s v="28027"/>
    <x v="670"/>
    <m/>
    <s v="U"/>
    <s v="N"/>
    <s v="NC-08"/>
    <x v="1"/>
    <x v="0"/>
    <x v="0"/>
    <x v="0"/>
    <s v="Y"/>
    <s v="Y"/>
    <s v="N"/>
    <s v="Y"/>
    <s v="Y"/>
    <s v="Y"/>
    <s v="Sole Proprietorship"/>
    <s v="N"/>
    <x v="1"/>
    <x v="0"/>
    <x v="0"/>
    <s v="Food Stand, Food Truck, Food Cart"/>
    <n v="0"/>
    <n v="0"/>
    <m/>
  </r>
  <r>
    <x v="671"/>
    <d v="2021-05-19T00:00:00"/>
    <s v="Cake Affect"/>
    <s v="4305 k Old Monroe Road"/>
    <x v="165"/>
    <x v="0"/>
    <s v="28079"/>
    <x v="671"/>
    <m/>
    <s v="U"/>
    <s v="N"/>
    <s v="NC-09"/>
    <x v="0"/>
    <x v="0"/>
    <x v="1"/>
    <x v="0"/>
    <s v="N"/>
    <s v="Y"/>
    <s v="N"/>
    <s v="Y"/>
    <s v="Y"/>
    <s v="Y"/>
    <s v="Limited  Liability Company(LLC)"/>
    <s v="N"/>
    <x v="0"/>
    <x v="0"/>
    <x v="1"/>
    <s v="Bakery **"/>
    <n v="0"/>
    <n v="0"/>
    <m/>
  </r>
  <r>
    <x v="672"/>
    <d v="2021-05-19T00:00:00"/>
    <s v="Ladybird LLC"/>
    <s v="324 Blackwell St Bay 4"/>
    <x v="8"/>
    <x v="0"/>
    <s v="27701"/>
    <x v="672"/>
    <m/>
    <s v="U"/>
    <s v="N"/>
    <s v="NC-04"/>
    <x v="1"/>
    <x v="0"/>
    <x v="0"/>
    <x v="0"/>
    <s v="Y"/>
    <s v="Y"/>
    <s v="Y"/>
    <s v="Y"/>
    <s v="Y"/>
    <s v="Y"/>
    <s v="Limited  Liability Company(LLC)"/>
    <s v="N"/>
    <x v="0"/>
    <x v="0"/>
    <x v="1"/>
    <s v="Other &amp;&amp; Caterer &amp;&amp; Restaurant"/>
    <n v="0"/>
    <n v="0"/>
    <m/>
  </r>
  <r>
    <x v="673"/>
    <d v="2021-05-19T00:00:00"/>
    <s v="Zac Mac Enterprises Inc."/>
    <s v="2107 Airlie Brook DrC"/>
    <x v="0"/>
    <x v="0"/>
    <s v="28403"/>
    <x v="673"/>
    <m/>
    <s v="U"/>
    <s v="N"/>
    <s v="NC-07"/>
    <x v="1"/>
    <x v="1"/>
    <x v="1"/>
    <x v="1"/>
    <s v="Y"/>
    <s v="Y"/>
    <s v="Y"/>
    <s v="Y"/>
    <s v="N"/>
    <s v="Y"/>
    <s v="Corporation"/>
    <s v="Y"/>
    <x v="0"/>
    <x v="0"/>
    <x v="1"/>
    <s v="Restaurant"/>
    <n v="0"/>
    <n v="0"/>
    <m/>
  </r>
  <r>
    <x v="674"/>
    <d v="2021-05-19T00:00:00"/>
    <s v="Goat Enterprises Inc"/>
    <s v="5111 Western Blvd"/>
    <x v="4"/>
    <x v="0"/>
    <s v="27606"/>
    <x v="674"/>
    <m/>
    <s v="U"/>
    <s v="Y"/>
    <s v="NC-02"/>
    <x v="1"/>
    <x v="0"/>
    <x v="0"/>
    <x v="0"/>
    <s v="Y"/>
    <s v="Y"/>
    <s v="Y"/>
    <s v="Y"/>
    <s v="Y"/>
    <s v="Y"/>
    <s v="Corporation"/>
    <s v="Y"/>
    <x v="0"/>
    <x v="1"/>
    <x v="0"/>
    <s v="Bar, Saloon, Lounge, Tavern"/>
    <n v="0"/>
    <n v="0"/>
    <m/>
  </r>
  <r>
    <x v="675"/>
    <d v="2021-05-19T00:00:00"/>
    <s v="Castaneda Corral LLC"/>
    <s v="5006 NC Apex Hwy 55"/>
    <x v="8"/>
    <x v="0"/>
    <s v="27713"/>
    <x v="675"/>
    <s v="Golden Corral"/>
    <s v="U"/>
    <s v="N"/>
    <s v="NC-02"/>
    <x v="0"/>
    <x v="0"/>
    <x v="1"/>
    <x v="0"/>
    <s v="Y"/>
    <s v="Y"/>
    <s v="Y"/>
    <s v="Y"/>
    <s v="Y"/>
    <s v="Y"/>
    <s v="Limited  Liability Company(LLC)"/>
    <s v="N"/>
    <x v="1"/>
    <x v="0"/>
    <x v="0"/>
    <s v="Restaurant"/>
    <n v="0"/>
    <n v="0"/>
    <m/>
  </r>
  <r>
    <x v="676"/>
    <d v="2021-05-19T00:00:00"/>
    <s v="The Grey Eagle Taqueria LLC"/>
    <s v="185 Clingman Ave"/>
    <x v="9"/>
    <x v="0"/>
    <s v="28801"/>
    <x v="676"/>
    <m/>
    <s v="U"/>
    <s v="Y"/>
    <s v="NC-11"/>
    <x v="1"/>
    <x v="0"/>
    <x v="1"/>
    <x v="0"/>
    <s v="Y"/>
    <s v="Y"/>
    <s v="Y"/>
    <s v="Y"/>
    <s v="Y"/>
    <s v="Y"/>
    <s v="Limited  Liability Company(LLC)"/>
    <s v="N"/>
    <x v="0"/>
    <x v="0"/>
    <x v="1"/>
    <s v="Restaurant"/>
    <n v="0"/>
    <n v="0"/>
    <m/>
  </r>
  <r>
    <x v="677"/>
    <d v="2021-05-19T00:00:00"/>
    <s v="330 Hillsborough Corporation"/>
    <s v="330 Hillsborough St"/>
    <x v="4"/>
    <x v="0"/>
    <s v="27603"/>
    <x v="677"/>
    <m/>
    <s v="U"/>
    <s v="Y"/>
    <s v="NC-02"/>
    <x v="0"/>
    <x v="0"/>
    <x v="1"/>
    <x v="0"/>
    <s v="Y"/>
    <s v="Y"/>
    <s v="Y"/>
    <s v="Y"/>
    <s v="Y"/>
    <s v="Y"/>
    <s v="Subchapter S Corporation"/>
    <s v="N"/>
    <x v="0"/>
    <x v="0"/>
    <x v="1"/>
    <s v="Restaurant"/>
    <n v="0"/>
    <n v="0"/>
    <m/>
  </r>
  <r>
    <x v="678"/>
    <d v="2021-05-19T00:00:00"/>
    <s v="Obleo Inc."/>
    <s v="119 Grace St"/>
    <x v="0"/>
    <x v="0"/>
    <s v="28401"/>
    <x v="678"/>
    <m/>
    <s v="U"/>
    <s v="Y"/>
    <s v="NC-07"/>
    <x v="1"/>
    <x v="0"/>
    <x v="0"/>
    <x v="0"/>
    <s v="Y"/>
    <s v="Y"/>
    <s v="Y"/>
    <s v="Y"/>
    <s v="Y"/>
    <s v="Y"/>
    <s v="Corporation"/>
    <s v="N"/>
    <x v="0"/>
    <x v="0"/>
    <x v="1"/>
    <s v="Bar, Saloon, Lounge, Tavern"/>
    <n v="0"/>
    <n v="0"/>
    <m/>
  </r>
  <r>
    <x v="679"/>
    <d v="2021-05-19T00:00:00"/>
    <s v="HUA ZHIN &amp; COMPANY INC"/>
    <s v="10720 S Tryon St Ste A"/>
    <x v="11"/>
    <x v="0"/>
    <s v="28273"/>
    <x v="679"/>
    <m/>
    <s v="U"/>
    <s v="N"/>
    <s v="NC-09"/>
    <x v="0"/>
    <x v="1"/>
    <x v="1"/>
    <x v="0"/>
    <s v="N"/>
    <s v="Y"/>
    <s v="Y"/>
    <s v="Y"/>
    <s v="Y"/>
    <s v="Y"/>
    <s v="Sole Proprietorship"/>
    <s v="N"/>
    <x v="1"/>
    <x v="0"/>
    <x v="0"/>
    <s v="Restaurant"/>
    <n v="0"/>
    <n v="0"/>
    <m/>
  </r>
  <r>
    <x v="680"/>
    <d v="2021-05-19T00:00:00"/>
    <s v="KM SHINKO INC"/>
    <s v="1231 Eastchester Dr Ste 111"/>
    <x v="62"/>
    <x v="0"/>
    <s v="27265"/>
    <x v="680"/>
    <m/>
    <s v="U"/>
    <s v="Y"/>
    <s v="NC-06"/>
    <x v="0"/>
    <x v="0"/>
    <x v="1"/>
    <x v="0"/>
    <s v="Y"/>
    <s v="Y"/>
    <s v="Y"/>
    <s v="Y"/>
    <s v="Y"/>
    <s v="Y"/>
    <s v="Subchapter S Corporation"/>
    <s v="N"/>
    <x v="1"/>
    <x v="0"/>
    <x v="0"/>
    <s v="Restaurant"/>
    <n v="0"/>
    <n v="0"/>
    <m/>
  </r>
  <r>
    <x v="681"/>
    <d v="2021-05-19T00:00:00"/>
    <s v="Delicias Argueta LLC"/>
    <s v="2022 NC 39 HWY N"/>
    <x v="44"/>
    <x v="0"/>
    <s v="27549"/>
    <x v="681"/>
    <m/>
    <s v="R"/>
    <s v="Y"/>
    <s v="NC-04"/>
    <x v="0"/>
    <x v="1"/>
    <x v="1"/>
    <x v="0"/>
    <s v="N"/>
    <s v="Y"/>
    <s v="N"/>
    <s v="N"/>
    <s v="Y"/>
    <s v="N"/>
    <s v="Limited  Liability Company(LLC)"/>
    <s v="Y"/>
    <x v="1"/>
    <x v="0"/>
    <x v="1"/>
    <s v="Food Stand, Food Truck, Food Cart"/>
    <n v="0"/>
    <n v="0"/>
    <m/>
  </r>
  <r>
    <x v="682"/>
    <d v="2021-05-19T00:00:00"/>
    <s v="Sweet Potatoes Inc"/>
    <s v="607 N Trade St"/>
    <x v="54"/>
    <x v="0"/>
    <s v="27101"/>
    <x v="682"/>
    <m/>
    <s v="U"/>
    <s v="Y"/>
    <s v="NC-06"/>
    <x v="1"/>
    <x v="1"/>
    <x v="1"/>
    <x v="1"/>
    <s v="Y"/>
    <s v="Y"/>
    <s v="Y"/>
    <s v="Y"/>
    <s v="N"/>
    <s v="Y"/>
    <s v="Corporation"/>
    <s v="Y"/>
    <x v="0"/>
    <x v="0"/>
    <x v="1"/>
    <s v="Restaurant"/>
    <n v="0"/>
    <n v="0"/>
    <m/>
  </r>
  <r>
    <x v="683"/>
    <d v="2021-05-19T00:00:00"/>
    <s v="Fresh Investors LLC"/>
    <s v="2820 Selwyn Ave #640"/>
    <x v="11"/>
    <x v="0"/>
    <s v="28209"/>
    <x v="683"/>
    <m/>
    <s v="U"/>
    <s v="N"/>
    <s v="NC-09"/>
    <x v="1"/>
    <x v="0"/>
    <x v="0"/>
    <x v="0"/>
    <s v="Y"/>
    <s v="Y"/>
    <s v="Y"/>
    <s v="Y"/>
    <s v="Y"/>
    <s v="Y"/>
    <s v="Limited  Liability Company(LLC)"/>
    <s v="N"/>
    <x v="0"/>
    <x v="0"/>
    <x v="1"/>
    <s v="Restaurant"/>
    <n v="0"/>
    <n v="0"/>
    <m/>
  </r>
  <r>
    <x v="684"/>
    <d v="2021-05-19T00:00:00"/>
    <s v="Five Dimes Inc"/>
    <s v="371 Merrimon Ave"/>
    <x v="9"/>
    <x v="0"/>
    <s v="28801"/>
    <x v="684"/>
    <m/>
    <s v="U"/>
    <s v="N"/>
    <s v="NC-11"/>
    <x v="1"/>
    <x v="0"/>
    <x v="0"/>
    <x v="0"/>
    <s v="Y"/>
    <s v="Y"/>
    <s v="N"/>
    <s v="Y"/>
    <s v="Y"/>
    <s v="Y"/>
    <s v="Subchapter S Corporation"/>
    <s v="N"/>
    <x v="0"/>
    <x v="0"/>
    <x v="1"/>
    <s v="Caterer &amp;&amp; Restaurant"/>
    <n v="0"/>
    <n v="0"/>
    <m/>
  </r>
  <r>
    <x v="685"/>
    <d v="2021-05-19T00:00:00"/>
    <s v="Tin Roof Pizza LLC"/>
    <s v="7825 Greenville Hwy"/>
    <x v="39"/>
    <x v="0"/>
    <s v="28712"/>
    <x v="685"/>
    <m/>
    <s v="R"/>
    <s v="N"/>
    <s v="NC-11"/>
    <x v="0"/>
    <x v="1"/>
    <x v="1"/>
    <x v="1"/>
    <s v="N"/>
    <s v="Y"/>
    <s v="N"/>
    <s v="N"/>
    <s v="N"/>
    <s v="N"/>
    <s v="Limited  Liability Company(LLC)"/>
    <s v="N"/>
    <x v="0"/>
    <x v="0"/>
    <x v="1"/>
    <s v="Food Stand, Food Truck, Food Cart"/>
    <n v="0"/>
    <n v="0"/>
    <m/>
  </r>
  <r>
    <x v="686"/>
    <d v="2021-05-19T00:00:00"/>
    <s v="C &amp; C Endeavors LLC"/>
    <s v="105 W Nc Highway 54 Ste 263"/>
    <x v="8"/>
    <x v="0"/>
    <s v="27713"/>
    <x v="686"/>
    <m/>
    <s v="U"/>
    <s v="N"/>
    <s v="NC-02"/>
    <x v="0"/>
    <x v="1"/>
    <x v="1"/>
    <x v="0"/>
    <s v="N"/>
    <s v="Y"/>
    <s v="N"/>
    <s v="Y"/>
    <s v="N"/>
    <s v="Y"/>
    <s v="Subchapter S Corporation"/>
    <s v="N"/>
    <x v="0"/>
    <x v="0"/>
    <x v="1"/>
    <s v="Brewpub, Tasting Room, Taproom **"/>
    <n v="0"/>
    <n v="0"/>
    <m/>
  </r>
  <r>
    <x v="687"/>
    <d v="2021-05-19T00:00:00"/>
    <s v="Aisha White"/>
    <s v="10123 Chapel Hill Rd"/>
    <x v="2"/>
    <x v="0"/>
    <s v="27560"/>
    <x v="687"/>
    <m/>
    <s v="U"/>
    <s v="N"/>
    <s v="NC-02"/>
    <x v="0"/>
    <x v="1"/>
    <x v="1"/>
    <x v="1"/>
    <s v="N"/>
    <s v="Y"/>
    <s v="Y"/>
    <s v="Y"/>
    <s v="N"/>
    <s v="Y"/>
    <s v="Sole Proprietorship"/>
    <s v="N"/>
    <x v="0"/>
    <x v="0"/>
    <x v="1"/>
    <s v="Bakery **"/>
    <n v="0"/>
    <n v="0"/>
    <m/>
  </r>
  <r>
    <x v="688"/>
    <d v="2021-05-19T00:00:00"/>
    <s v="Rosa Ramen Inc"/>
    <s v="9626 Monroe Rd"/>
    <x v="11"/>
    <x v="0"/>
    <s v="28270"/>
    <x v="688"/>
    <m/>
    <s v="U"/>
    <s v="N"/>
    <s v="NC-09"/>
    <x v="0"/>
    <x v="0"/>
    <x v="1"/>
    <x v="0"/>
    <s v="Y"/>
    <s v="Y"/>
    <s v="Y"/>
    <s v="Y"/>
    <s v="Y"/>
    <s v="Y"/>
    <s v="Corporation"/>
    <s v="N"/>
    <x v="1"/>
    <x v="0"/>
    <x v="1"/>
    <s v="Restaurant"/>
    <n v="0"/>
    <n v="0"/>
    <m/>
  </r>
  <r>
    <x v="689"/>
    <d v="2021-05-19T00:00:00"/>
    <s v="Denise O'Dwyer"/>
    <s v="837 Bass Pro Lane"/>
    <x v="28"/>
    <x v="0"/>
    <s v="27513"/>
    <x v="689"/>
    <m/>
    <s v="U"/>
    <s v="N"/>
    <s v="NC-02"/>
    <x v="1"/>
    <x v="0"/>
    <x v="0"/>
    <x v="0"/>
    <s v="Y"/>
    <s v="Y"/>
    <s v="Y"/>
    <s v="Y"/>
    <s v="Y"/>
    <s v="Y"/>
    <s v="Limited  Liability Company(LLC)"/>
    <s v="N"/>
    <x v="0"/>
    <x v="0"/>
    <x v="1"/>
    <s v="Restaurant"/>
    <n v="0"/>
    <n v="0"/>
    <m/>
  </r>
  <r>
    <x v="690"/>
    <d v="2021-05-19T00:00:00"/>
    <s v="P.L.T. Enterprises Inc."/>
    <s v="10719 Kettering Dr"/>
    <x v="11"/>
    <x v="0"/>
    <s v="28226"/>
    <x v="690"/>
    <m/>
    <s v="U"/>
    <s v="Y"/>
    <s v="NC-09"/>
    <x v="0"/>
    <x v="0"/>
    <x v="0"/>
    <x v="0"/>
    <s v="Y"/>
    <s v="Y"/>
    <s v="Y"/>
    <s v="Y"/>
    <s v="Y"/>
    <s v="Y"/>
    <s v="Corporation"/>
    <s v="N"/>
    <x v="1"/>
    <x v="0"/>
    <x v="0"/>
    <s v="Restaurant"/>
    <n v="0"/>
    <n v="0"/>
    <m/>
  </r>
  <r>
    <x v="691"/>
    <d v="2021-05-19T00:00:00"/>
    <s v="Primo Partners LLC"/>
    <s v="40110 Moring"/>
    <x v="3"/>
    <x v="0"/>
    <s v="27517"/>
    <x v="691"/>
    <s v="Ben &amp; Jerry's"/>
    <s v="U"/>
    <s v="Y"/>
    <s v="NC-04"/>
    <x v="1"/>
    <x v="0"/>
    <x v="0"/>
    <x v="0"/>
    <s v="Y"/>
    <s v="Y"/>
    <s v="Y"/>
    <s v="Y"/>
    <s v="Y"/>
    <s v="Y"/>
    <s v="Limited  Liability Company(LLC)"/>
    <s v="N"/>
    <x v="1"/>
    <x v="0"/>
    <x v="0"/>
    <s v="Restaurant"/>
    <n v="0"/>
    <n v="0"/>
    <m/>
  </r>
  <r>
    <x v="692"/>
    <d v="2021-05-19T00:00:00"/>
    <s v="The Naked Empanada LLC"/>
    <s v="5705 Keowee Way"/>
    <x v="4"/>
    <x v="0"/>
    <s v="27616"/>
    <x v="692"/>
    <m/>
    <s v="U"/>
    <s v="N"/>
    <s v="NC-02"/>
    <x v="0"/>
    <x v="0"/>
    <x v="1"/>
    <x v="0"/>
    <s v="Y"/>
    <s v="Y"/>
    <s v="Y"/>
    <s v="Y"/>
    <s v="Y"/>
    <s v="Y"/>
    <s v="Limited  Liability Company(LLC)"/>
    <s v="Y"/>
    <x v="1"/>
    <x v="0"/>
    <x v="0"/>
    <s v="Food Stand, Food Truck, Food Cart"/>
    <n v="0"/>
    <n v="0"/>
    <m/>
  </r>
  <r>
    <x v="693"/>
    <d v="2021-05-19T00:00:00"/>
    <s v="University Club of Durham LLC"/>
    <s v="3100 Tower Blvd Ste 1700"/>
    <x v="8"/>
    <x v="0"/>
    <s v="27707"/>
    <x v="693"/>
    <m/>
    <s v="U"/>
    <s v="N"/>
    <s v="NC-04"/>
    <x v="1"/>
    <x v="0"/>
    <x v="0"/>
    <x v="0"/>
    <s v="Y"/>
    <s v="Y"/>
    <s v="Y"/>
    <s v="Y"/>
    <s v="Y"/>
    <s v="Y"/>
    <s v="Limited  Liability Company(LLC)"/>
    <s v="Y"/>
    <x v="0"/>
    <x v="0"/>
    <x v="1"/>
    <s v="Restaurant"/>
    <n v="0"/>
    <n v="0"/>
    <m/>
  </r>
  <r>
    <x v="694"/>
    <d v="2021-05-19T00:00:00"/>
    <s v="Mortimers Venture LLC"/>
    <s v="210 E Trade St Ste C148"/>
    <x v="11"/>
    <x v="0"/>
    <s v="28202"/>
    <x v="694"/>
    <m/>
    <s v="U"/>
    <s v="N"/>
    <s v="NC-12"/>
    <x v="1"/>
    <x v="1"/>
    <x v="1"/>
    <x v="0"/>
    <s v="Y"/>
    <s v="Y"/>
    <s v="Y"/>
    <s v="Y"/>
    <s v="Y"/>
    <s v="Y"/>
    <s v="Limited  Liability Company(LLC)"/>
    <s v="N"/>
    <x v="0"/>
    <x v="0"/>
    <x v="1"/>
    <s v="Restaurant"/>
    <n v="0"/>
    <n v="0"/>
    <m/>
  </r>
  <r>
    <x v="695"/>
    <d v="2021-05-19T00:00:00"/>
    <s v="Coxs Ice Cream LLC"/>
    <s v="2116 S Lakeview Dr"/>
    <x v="166"/>
    <x v="0"/>
    <s v="28570"/>
    <x v="695"/>
    <m/>
    <s v="R"/>
    <s v="N"/>
    <s v="NC-03"/>
    <x v="0"/>
    <x v="1"/>
    <x v="0"/>
    <x v="1"/>
    <s v="N"/>
    <s v="Y"/>
    <s v="N"/>
    <s v="N"/>
    <s v="N"/>
    <s v="N"/>
    <s v="Limited  Liability Company(LLC)"/>
    <s v="N"/>
    <x v="0"/>
    <x v="0"/>
    <x v="1"/>
    <s v="Food Stand, Food Truck, Food Cart"/>
    <n v="0"/>
    <n v="0"/>
    <m/>
  </r>
  <r>
    <x v="696"/>
    <d v="2021-05-19T00:00:00"/>
    <s v="Bun Intended LLC"/>
    <s v="5 Griffing Blvd"/>
    <x v="9"/>
    <x v="0"/>
    <s v="28804"/>
    <x v="696"/>
    <m/>
    <s v="U"/>
    <s v="N"/>
    <s v="NC-11"/>
    <x v="0"/>
    <x v="1"/>
    <x v="1"/>
    <x v="0"/>
    <s v="Y"/>
    <s v="Y"/>
    <s v="Y"/>
    <s v="Y"/>
    <s v="Y"/>
    <s v="Y"/>
    <s v="Limited  Liability Company(LLC)"/>
    <s v="N"/>
    <x v="1"/>
    <x v="0"/>
    <x v="0"/>
    <s v="Food Stand, Food Truck, Food Cart"/>
    <n v="0"/>
    <n v="0"/>
    <m/>
  </r>
  <r>
    <x v="697"/>
    <d v="2021-05-19T00:00:00"/>
    <s v="East Hargett Entertainment LLC"/>
    <s v="108 1/2 E E Hargett St"/>
    <x v="4"/>
    <x v="0"/>
    <s v="27601"/>
    <x v="697"/>
    <m/>
    <s v="U"/>
    <s v="N"/>
    <s v="NC-02"/>
    <x v="1"/>
    <x v="0"/>
    <x v="0"/>
    <x v="0"/>
    <s v="Y"/>
    <s v="Y"/>
    <s v="Y"/>
    <s v="Y"/>
    <s v="Y"/>
    <s v="Y"/>
    <s v="Limited  Liability Company(LLC)"/>
    <s v="N"/>
    <x v="0"/>
    <x v="1"/>
    <x v="0"/>
    <s v="Bar, Saloon, Lounge, Tavern"/>
    <n v="0"/>
    <n v="0"/>
    <m/>
  </r>
  <r>
    <x v="698"/>
    <d v="2021-05-19T00:00:00"/>
    <s v="North Banks Restaurant Inc"/>
    <s v="794 G Sunset blvd"/>
    <x v="167"/>
    <x v="0"/>
    <s v="27927"/>
    <x v="698"/>
    <m/>
    <s v="R"/>
    <s v="N"/>
    <s v="NC-03"/>
    <x v="1"/>
    <x v="0"/>
    <x v="0"/>
    <x v="0"/>
    <s v="Y"/>
    <s v="Y"/>
    <s v="Y"/>
    <s v="Y"/>
    <s v="Y"/>
    <s v="Y"/>
    <s v="Subchapter S Corporation"/>
    <s v="N"/>
    <x v="0"/>
    <x v="0"/>
    <x v="1"/>
    <s v="Restaurant"/>
    <n v="0"/>
    <n v="0"/>
    <m/>
  </r>
  <r>
    <x v="699"/>
    <d v="2021-05-19T00:00:00"/>
    <s v="VBGB Uptown LLC"/>
    <s v="920 Hamilton St"/>
    <x v="11"/>
    <x v="0"/>
    <s v="28206"/>
    <x v="699"/>
    <m/>
    <s v="U"/>
    <s v="N"/>
    <s v="NC-12"/>
    <x v="1"/>
    <x v="0"/>
    <x v="1"/>
    <x v="0"/>
    <s v="Y"/>
    <s v="Y"/>
    <s v="Y"/>
    <s v="Y"/>
    <s v="Y"/>
    <s v="Y"/>
    <s v="Limited  Liability Company(LLC)"/>
    <s v="Y"/>
    <x v="0"/>
    <x v="0"/>
    <x v="1"/>
    <s v="Bar, Saloon, Lounge, Tavern &amp;&amp; Caterer &amp;&amp; Restaurant"/>
    <n v="0"/>
    <n v="0"/>
    <m/>
  </r>
  <r>
    <x v="700"/>
    <d v="2021-05-19T00:00:00"/>
    <s v="The Food Lady Inc."/>
    <s v="2188 Indian Springs Rd"/>
    <x v="168"/>
    <x v="0"/>
    <s v="28365"/>
    <x v="700"/>
    <m/>
    <s v="R"/>
    <s v="Y"/>
    <s v="NC-01"/>
    <x v="1"/>
    <x v="0"/>
    <x v="1"/>
    <x v="0"/>
    <s v="Y"/>
    <s v="Y"/>
    <s v="Y"/>
    <s v="N"/>
    <s v="Y"/>
    <s v="Y"/>
    <s v="Corporation"/>
    <s v="N"/>
    <x v="1"/>
    <x v="0"/>
    <x v="1"/>
    <s v="Caterer &amp;&amp; Restaurant"/>
    <n v="0"/>
    <n v="0"/>
    <m/>
  </r>
  <r>
    <x v="701"/>
    <d v="2021-05-19T00:00:00"/>
    <s v="VAP Charlotte LLC"/>
    <s v="201 S Tryon St ste 101"/>
    <x v="11"/>
    <x v="0"/>
    <s v="28202"/>
    <x v="701"/>
    <m/>
    <s v="U"/>
    <s v="N"/>
    <s v="NC-12"/>
    <x v="1"/>
    <x v="0"/>
    <x v="0"/>
    <x v="0"/>
    <s v="Y"/>
    <s v="Y"/>
    <s v="Y"/>
    <s v="Y"/>
    <s v="Y"/>
    <s v="Y"/>
    <s v="Limited  Liability Company(LLC)"/>
    <s v="N"/>
    <x v="0"/>
    <x v="0"/>
    <x v="1"/>
    <s v="Restaurant"/>
    <n v="0"/>
    <n v="0"/>
    <m/>
  </r>
  <r>
    <x v="702"/>
    <d v="2021-05-19T00:00:00"/>
    <s v="Serving Joy LLC DBA Liazzos Catering"/>
    <s v="1816 N Center St"/>
    <x v="21"/>
    <x v="0"/>
    <s v="28601"/>
    <x v="702"/>
    <m/>
    <s v="R"/>
    <s v="Y"/>
    <s v="NC-05"/>
    <x v="1"/>
    <x v="0"/>
    <x v="0"/>
    <x v="0"/>
    <s v="Y"/>
    <s v="Y"/>
    <s v="Y"/>
    <s v="Y"/>
    <s v="Y"/>
    <s v="Y"/>
    <s v="Limited  Liability Company(LLC)"/>
    <s v="Y"/>
    <x v="0"/>
    <x v="0"/>
    <x v="1"/>
    <s v="Caterer"/>
    <n v="0"/>
    <n v="0"/>
    <m/>
  </r>
  <r>
    <x v="703"/>
    <d v="2021-05-19T00:00:00"/>
    <s v="Fu Kang Corporation"/>
    <s v="3429 Toringdon Way Ste 100"/>
    <x v="11"/>
    <x v="0"/>
    <s v="28277"/>
    <x v="703"/>
    <m/>
    <s v="U"/>
    <s v="N"/>
    <s v="NC-09"/>
    <x v="1"/>
    <x v="0"/>
    <x v="0"/>
    <x v="0"/>
    <s v="Y"/>
    <s v="Y"/>
    <s v="Y"/>
    <s v="Y"/>
    <s v="Y"/>
    <s v="Y"/>
    <s v="Corporation"/>
    <s v="N"/>
    <x v="1"/>
    <x v="0"/>
    <x v="0"/>
    <s v="Restaurant"/>
    <n v="0"/>
    <n v="0"/>
    <m/>
  </r>
  <r>
    <x v="704"/>
    <d v="2021-05-19T00:00:00"/>
    <s v="Broadsides &amp; Brews LLC"/>
    <s v="1153 Woodland Grove Way"/>
    <x v="14"/>
    <x v="0"/>
    <s v="27587"/>
    <x v="704"/>
    <m/>
    <s v="U"/>
    <s v="Y"/>
    <s v="NC-04"/>
    <x v="1"/>
    <x v="1"/>
    <x v="0"/>
    <x v="0"/>
    <s v="N"/>
    <s v="N"/>
    <s v="N"/>
    <s v="Y"/>
    <s v="Y"/>
    <s v="N"/>
    <s v="Limited  Liability Company(LLC)"/>
    <s v="N"/>
    <x v="0"/>
    <x v="0"/>
    <x v="1"/>
    <s v="Other &amp;&amp; Bar, Saloon, Lounge, Tavern &amp;&amp; Restaurant"/>
    <n v="0"/>
    <n v="0"/>
    <m/>
  </r>
  <r>
    <x v="705"/>
    <d v="2021-05-19T00:00:00"/>
    <s v="Brewmasters Private Events LLC"/>
    <s v="2117 Forest Hills Rd W"/>
    <x v="101"/>
    <x v="0"/>
    <s v="27893"/>
    <x v="705"/>
    <m/>
    <s v="R"/>
    <s v="Y"/>
    <s v="NC-01"/>
    <x v="0"/>
    <x v="1"/>
    <x v="1"/>
    <x v="0"/>
    <s v="Y"/>
    <s v="Y"/>
    <s v="Y"/>
    <s v="Y"/>
    <s v="Y"/>
    <s v="N"/>
    <s v="Single Member LLC"/>
    <s v="Y"/>
    <x v="1"/>
    <x v="0"/>
    <x v="0"/>
    <s v="Caterer"/>
    <n v="0"/>
    <n v="0"/>
    <m/>
  </r>
  <r>
    <x v="706"/>
    <d v="2021-05-19T00:00:00"/>
    <s v="The Fit Kitchen of North Carolina LLC"/>
    <s v="1794 Main St W"/>
    <x v="169"/>
    <x v="0"/>
    <s v="28097"/>
    <x v="706"/>
    <m/>
    <s v="R"/>
    <s v="N"/>
    <s v="NC-08"/>
    <x v="0"/>
    <x v="1"/>
    <x v="0"/>
    <x v="0"/>
    <s v="N"/>
    <s v="Y"/>
    <s v="Y"/>
    <s v="Y"/>
    <s v="Y"/>
    <s v="Y"/>
    <s v="Limited  Liability Company(LLC)"/>
    <s v="N"/>
    <x v="1"/>
    <x v="0"/>
    <x v="0"/>
    <s v="Restaurant"/>
    <n v="0"/>
    <n v="0"/>
    <m/>
  </r>
  <r>
    <x v="707"/>
    <d v="2021-05-19T00:00:00"/>
    <s v="Zilco Inc."/>
    <s v="124 Middle Ln"/>
    <x v="105"/>
    <x v="0"/>
    <s v="28516"/>
    <x v="707"/>
    <m/>
    <s v="R"/>
    <s v="N"/>
    <s v="NC-03"/>
    <x v="1"/>
    <x v="0"/>
    <x v="1"/>
    <x v="0"/>
    <s v="Y"/>
    <s v="Y"/>
    <s v="Y"/>
    <s v="Y"/>
    <s v="Y"/>
    <s v="Y"/>
    <s v="Limited  Liability Company(LLC)"/>
    <s v="N"/>
    <x v="0"/>
    <x v="0"/>
    <x v="1"/>
    <s v="Bar, Saloon, Lounge, Tavern"/>
    <n v="0"/>
    <n v="0"/>
    <m/>
  </r>
  <r>
    <x v="708"/>
    <d v="2021-05-19T00:00:00"/>
    <s v="Southern Comfort Diner LLC"/>
    <s v="5625 Creedmoor Rd"/>
    <x v="4"/>
    <x v="0"/>
    <s v="27612"/>
    <x v="708"/>
    <m/>
    <s v="U"/>
    <s v="N"/>
    <s v="NC-02"/>
    <x v="1"/>
    <x v="0"/>
    <x v="0"/>
    <x v="0"/>
    <s v="Y"/>
    <s v="Y"/>
    <s v="Y"/>
    <s v="Y"/>
    <s v="Y"/>
    <s v="Y"/>
    <s v="Limited  Liability Company(LLC)"/>
    <s v="N"/>
    <x v="0"/>
    <x v="0"/>
    <x v="1"/>
    <s v="Restaurant"/>
    <n v="0"/>
    <n v="0"/>
    <m/>
  </r>
  <r>
    <x v="709"/>
    <d v="2021-05-19T00:00:00"/>
    <s v="Perkins Management Services Company"/>
    <s v="301 McCullough Dr Suite 520"/>
    <x v="11"/>
    <x v="0"/>
    <s v="28262"/>
    <x v="709"/>
    <m/>
    <s v="U"/>
    <s v="N"/>
    <s v="NC-08"/>
    <x v="0"/>
    <x v="0"/>
    <x v="0"/>
    <x v="0"/>
    <s v="Y"/>
    <s v="Y"/>
    <s v="Y"/>
    <s v="Y"/>
    <s v="Y"/>
    <s v="Y"/>
    <s v="Corporation"/>
    <s v="N"/>
    <x v="1"/>
    <x v="0"/>
    <x v="0"/>
    <s v="Other &amp;&amp; Snack and Nonalcoholic Beverage Bar &amp;&amp; Caterer &amp;&amp; Food Stand, Food Truck, Food Cart"/>
    <n v="0"/>
    <n v="0"/>
    <m/>
  </r>
  <r>
    <x v="710"/>
    <d v="2021-05-19T00:00:00"/>
    <s v="MULAN RESTAURANT MANAGEMENT INC"/>
    <s v="3001 Hillsborough St Ste 120"/>
    <x v="4"/>
    <x v="0"/>
    <s v="27607"/>
    <x v="710"/>
    <m/>
    <s v="U"/>
    <s v="Y"/>
    <s v="NC-02"/>
    <x v="0"/>
    <x v="0"/>
    <x v="0"/>
    <x v="0"/>
    <s v="Y"/>
    <s v="Y"/>
    <s v="Y"/>
    <s v="Y"/>
    <s v="Y"/>
    <s v="Y"/>
    <s v="Corporation"/>
    <s v="N"/>
    <x v="0"/>
    <x v="0"/>
    <x v="1"/>
    <s v="Snack and Nonalcoholic Beverage Bar"/>
    <n v="0"/>
    <n v="0"/>
    <m/>
  </r>
  <r>
    <x v="711"/>
    <d v="2021-05-19T00:00:00"/>
    <s v="LIN'S DIM SUM INC"/>
    <s v="5410 Nc Highway 55 Ste Y"/>
    <x v="8"/>
    <x v="0"/>
    <s v="27713"/>
    <x v="711"/>
    <m/>
    <s v="U"/>
    <s v="N"/>
    <s v="NC-02"/>
    <x v="0"/>
    <x v="1"/>
    <x v="1"/>
    <x v="0"/>
    <s v="Y"/>
    <s v="Y"/>
    <s v="Y"/>
    <s v="Y"/>
    <s v="Y"/>
    <s v="Y"/>
    <s v="Corporation"/>
    <s v="N"/>
    <x v="1"/>
    <x v="0"/>
    <x v="1"/>
    <s v="Restaurant"/>
    <n v="0"/>
    <n v="0"/>
    <m/>
  </r>
  <r>
    <x v="712"/>
    <d v="2021-05-19T00:00:00"/>
    <s v="Wang Xing"/>
    <s v="274 Eastchester Dr Ste 128"/>
    <x v="62"/>
    <x v="0"/>
    <s v="27262"/>
    <x v="712"/>
    <m/>
    <s v="R"/>
    <s v="Y"/>
    <s v="NC-06"/>
    <x v="0"/>
    <x v="0"/>
    <x v="0"/>
    <x v="0"/>
    <s v="Y"/>
    <s v="Y"/>
    <s v="Y"/>
    <s v="Y"/>
    <s v="Y"/>
    <s v="Y"/>
    <s v="Sole Proprietorship"/>
    <s v="N"/>
    <x v="1"/>
    <x v="0"/>
    <x v="0"/>
    <s v="Restaurant"/>
    <n v="0"/>
    <n v="0"/>
    <m/>
  </r>
  <r>
    <x v="713"/>
    <d v="2021-05-19T00:00:00"/>
    <s v="LA BOTANA MEXICAN RESTAURANT INC"/>
    <s v="1547 Hanes Mall Blvd"/>
    <x v="54"/>
    <x v="0"/>
    <n v="27103"/>
    <x v="713"/>
    <m/>
    <s v="U"/>
    <s v="Y"/>
    <s v="NC-06"/>
    <x v="0"/>
    <x v="0"/>
    <x v="0"/>
    <x v="0"/>
    <s v="Y"/>
    <s v="Y"/>
    <s v="Y"/>
    <s v="Y"/>
    <s v="Y"/>
    <s v="Y"/>
    <s v="Corporation"/>
    <s v="N"/>
    <x v="0"/>
    <x v="0"/>
    <x v="1"/>
    <s v="Restaurant"/>
    <n v="0"/>
    <n v="0"/>
    <m/>
  </r>
  <r>
    <x v="714"/>
    <d v="2021-05-19T00:00:00"/>
    <s v="GRATEFUL FOOD GROUP LLC"/>
    <s v="1807 N Main St"/>
    <x v="62"/>
    <x v="0"/>
    <s v="27262"/>
    <x v="714"/>
    <m/>
    <s v="R"/>
    <s v="N"/>
    <s v="NC-06"/>
    <x v="1"/>
    <x v="0"/>
    <x v="0"/>
    <x v="0"/>
    <s v="Y"/>
    <s v="Y"/>
    <s v="Y"/>
    <s v="Y"/>
    <s v="Y"/>
    <s v="Y"/>
    <s v="Limited  Liability Company(LLC)"/>
    <s v="N"/>
    <x v="0"/>
    <x v="0"/>
    <x v="1"/>
    <s v="Restaurant"/>
    <n v="0"/>
    <n v="0"/>
    <m/>
  </r>
  <r>
    <x v="715"/>
    <d v="2021-05-19T00:00:00"/>
    <s v="The Mother Earth Group INC"/>
    <s v="500 N Tryon St"/>
    <x v="11"/>
    <x v="0"/>
    <s v="28202"/>
    <x v="715"/>
    <m/>
    <s v="U"/>
    <s v="N"/>
    <s v="NC-12"/>
    <x v="1"/>
    <x v="0"/>
    <x v="0"/>
    <x v="0"/>
    <s v="Y"/>
    <s v="Y"/>
    <s v="Y"/>
    <s v="Y"/>
    <s v="Y"/>
    <s v="Y"/>
    <s v="Corporation"/>
    <s v="N"/>
    <x v="0"/>
    <x v="0"/>
    <x v="1"/>
    <s v="Restaurant"/>
    <n v="0"/>
    <n v="0"/>
    <m/>
  </r>
  <r>
    <x v="716"/>
    <d v="2021-05-19T00:00:00"/>
    <s v="PB&amp;J's Catering Inc."/>
    <s v="96 Church St NE"/>
    <x v="22"/>
    <x v="0"/>
    <s v="28025"/>
    <x v="716"/>
    <m/>
    <s v="U"/>
    <s v="Y"/>
    <s v="NC-08"/>
    <x v="0"/>
    <x v="1"/>
    <x v="1"/>
    <x v="1"/>
    <s v="N"/>
    <s v="Y"/>
    <s v="Y"/>
    <s v="Y"/>
    <s v="N"/>
    <s v="Y"/>
    <s v="Corporation"/>
    <s v="N"/>
    <x v="0"/>
    <x v="0"/>
    <x v="1"/>
    <s v="Caterer"/>
    <n v="0"/>
    <n v="0"/>
    <m/>
  </r>
  <r>
    <x v="717"/>
    <d v="2021-05-19T00:00:00"/>
    <s v="Kanki House of Steaks Durham LLC"/>
    <s v="3504 Mt Moriah Road"/>
    <x v="8"/>
    <x v="0"/>
    <s v="27707"/>
    <x v="717"/>
    <m/>
    <s v="U"/>
    <s v="N"/>
    <s v="NC-04"/>
    <x v="0"/>
    <x v="0"/>
    <x v="1"/>
    <x v="0"/>
    <s v="Y"/>
    <s v="Y"/>
    <s v="N"/>
    <s v="N"/>
    <s v="Y"/>
    <s v="Y"/>
    <s v="Limited  Liability Company(LLC)"/>
    <s v="Y"/>
    <x v="0"/>
    <x v="1"/>
    <x v="0"/>
    <s v="Restaurant"/>
    <n v="0"/>
    <n v="0"/>
    <m/>
  </r>
  <r>
    <x v="718"/>
    <d v="2021-05-19T00:00:00"/>
    <s v="Great Zhai Men LLC"/>
    <s v="1353 Kildaire Farm Rd"/>
    <x v="28"/>
    <x v="0"/>
    <s v="27511"/>
    <x v="718"/>
    <m/>
    <s v="U"/>
    <s v="N"/>
    <s v="NC-02"/>
    <x v="1"/>
    <x v="0"/>
    <x v="0"/>
    <x v="0"/>
    <s v="Y"/>
    <s v="Y"/>
    <s v="Y"/>
    <s v="Y"/>
    <s v="Y"/>
    <s v="Y"/>
    <s v="Limited  Liability Company(LLC)"/>
    <s v="N"/>
    <x v="1"/>
    <x v="0"/>
    <x v="0"/>
    <s v="Restaurant"/>
    <n v="0"/>
    <n v="0"/>
    <m/>
  </r>
  <r>
    <x v="719"/>
    <d v="2021-05-19T00:00:00"/>
    <s v="Umami Raleigh Japanese Steakhouse Sushi Bar Inc"/>
    <s v="8411 Brier Creek Pkwy #105"/>
    <x v="4"/>
    <x v="0"/>
    <s v="27617"/>
    <x v="719"/>
    <m/>
    <s v="U"/>
    <s v="N"/>
    <s v="NC-02"/>
    <x v="0"/>
    <x v="0"/>
    <x v="0"/>
    <x v="0"/>
    <s v="Y"/>
    <s v="Y"/>
    <s v="Y"/>
    <s v="Y"/>
    <s v="Y"/>
    <s v="Y"/>
    <s v="Corporation"/>
    <s v="N"/>
    <x v="1"/>
    <x v="0"/>
    <x v="0"/>
    <s v="Restaurant"/>
    <n v="0"/>
    <n v="0"/>
    <m/>
  </r>
  <r>
    <x v="720"/>
    <d v="2021-05-19T00:00:00"/>
    <s v="Nine Mile Inc"/>
    <s v="233 Montford Ave"/>
    <x v="9"/>
    <x v="0"/>
    <s v="28801"/>
    <x v="720"/>
    <m/>
    <s v="U"/>
    <s v="Y"/>
    <s v="NC-11"/>
    <x v="0"/>
    <x v="0"/>
    <x v="0"/>
    <x v="0"/>
    <s v="Y"/>
    <s v="Y"/>
    <s v="Y"/>
    <s v="Y"/>
    <s v="Y"/>
    <s v="Y"/>
    <s v="Subchapter S Corporation"/>
    <s v="N"/>
    <x v="1"/>
    <x v="0"/>
    <x v="1"/>
    <s v="Restaurant"/>
    <n v="0"/>
    <n v="0"/>
    <m/>
  </r>
  <r>
    <x v="721"/>
    <d v="2021-05-20T00:00:00"/>
    <s v="Rosanna Jarvis"/>
    <s v="4335 Pine Hall Road"/>
    <x v="170"/>
    <x v="0"/>
    <s v="27052"/>
    <x v="721"/>
    <m/>
    <s v="U"/>
    <s v="N"/>
    <s v="NC-10"/>
    <x v="1"/>
    <x v="0"/>
    <x v="0"/>
    <x v="0"/>
    <s v="Y"/>
    <s v="Y"/>
    <s v="Y"/>
    <s v="Y"/>
    <s v="Y"/>
    <s v="Y"/>
    <s v="Sole Proprietorship"/>
    <s v="N"/>
    <x v="0"/>
    <x v="0"/>
    <x v="1"/>
    <s v="Restaurant"/>
    <n v="0"/>
    <n v="0"/>
    <m/>
  </r>
  <r>
    <x v="722"/>
    <d v="2021-05-20T00:00:00"/>
    <s v="Iron Chef LLC"/>
    <s v="2108 Cedar Fork Dr"/>
    <x v="12"/>
    <x v="0"/>
    <s v="27407"/>
    <x v="722"/>
    <m/>
    <s v="U"/>
    <s v="Y"/>
    <s v="NC-06"/>
    <x v="1"/>
    <x v="0"/>
    <x v="0"/>
    <x v="0"/>
    <s v="Y"/>
    <s v="Y"/>
    <s v="Y"/>
    <s v="Y"/>
    <s v="Y"/>
    <s v="Y"/>
    <s v="Limited  Liability Company(LLC)"/>
    <s v="N"/>
    <x v="1"/>
    <x v="0"/>
    <x v="1"/>
    <s v="Caterer"/>
    <n v="0"/>
    <n v="0"/>
    <m/>
  </r>
  <r>
    <x v="723"/>
    <d v="2021-05-20T00:00:00"/>
    <s v="Howard's Pub Inc"/>
    <s v="1175 Irvin Garrish Hwy"/>
    <x v="142"/>
    <x v="0"/>
    <s v="27960"/>
    <x v="723"/>
    <m/>
    <s v="R"/>
    <s v="Y"/>
    <s v="NC-03"/>
    <x v="1"/>
    <x v="0"/>
    <x v="0"/>
    <x v="0"/>
    <s v="Y"/>
    <s v="Y"/>
    <s v="Y"/>
    <s v="Y"/>
    <s v="Y"/>
    <s v="Y"/>
    <s v="Subchapter S Corporation"/>
    <s v="N"/>
    <x v="0"/>
    <x v="0"/>
    <x v="1"/>
    <s v="Restaurant"/>
    <n v="0"/>
    <n v="0"/>
    <m/>
  </r>
  <r>
    <x v="724"/>
    <d v="2021-05-20T00:00:00"/>
    <s v="Primo Partners III LLC"/>
    <s v="40110 Moring"/>
    <x v="3"/>
    <x v="0"/>
    <s v="27713"/>
    <x v="724"/>
    <s v="Ben &amp; Jerry's"/>
    <s v="U"/>
    <s v="N"/>
    <s v="NC-02"/>
    <x v="1"/>
    <x v="0"/>
    <x v="0"/>
    <x v="0"/>
    <s v="Y"/>
    <s v="Y"/>
    <s v="Y"/>
    <s v="Y"/>
    <s v="Y"/>
    <s v="Y"/>
    <s v="Limited  Liability Company(LLC)"/>
    <s v="N"/>
    <x v="1"/>
    <x v="0"/>
    <x v="0"/>
    <s v="Restaurant"/>
    <n v="0"/>
    <n v="0"/>
    <m/>
  </r>
  <r>
    <x v="725"/>
    <d v="2021-05-20T00:00:00"/>
    <s v="Charlotte Plaza Restaurant LLC"/>
    <s v="201 S College St"/>
    <x v="11"/>
    <x v="0"/>
    <s v="28244"/>
    <x v="725"/>
    <m/>
    <s v="U"/>
    <s v="N"/>
    <s v="NC-12"/>
    <x v="0"/>
    <x v="1"/>
    <x v="0"/>
    <x v="0"/>
    <s v="Y"/>
    <s v="Y"/>
    <s v="Y"/>
    <s v="Y"/>
    <s v="N"/>
    <s v="Y"/>
    <s v="Limited  Liability Company(LLC)"/>
    <s v="N"/>
    <x v="0"/>
    <x v="1"/>
    <x v="0"/>
    <s v="Restaurant"/>
    <n v="0"/>
    <n v="0"/>
    <m/>
  </r>
  <r>
    <x v="726"/>
    <d v="2021-05-20T00:00:00"/>
    <s v="anchored sweet treats and savory eats"/>
    <s v="139 Moore Ave"/>
    <x v="126"/>
    <x v="0"/>
    <s v="27030"/>
    <x v="726"/>
    <m/>
    <s v="R"/>
    <s v="N"/>
    <s v="NC-10"/>
    <x v="1"/>
    <x v="1"/>
    <x v="0"/>
    <x v="1"/>
    <s v="Y"/>
    <s v="Y"/>
    <s v="Y"/>
    <s v="Y"/>
    <s v="Y"/>
    <s v="Y"/>
    <s v="Limited  Liability Company(LLC)"/>
    <s v="N"/>
    <x v="0"/>
    <x v="0"/>
    <x v="1"/>
    <s v="Bakery **"/>
    <n v="0"/>
    <n v="0"/>
    <m/>
  </r>
  <r>
    <x v="727"/>
    <d v="2021-05-20T00:00:00"/>
    <s v="UR SERVED CLT LLC"/>
    <s v="10415 Tisbury Rd Apt 11007"/>
    <x v="11"/>
    <x v="0"/>
    <s v="28216"/>
    <x v="727"/>
    <m/>
    <s v="U"/>
    <s v="N"/>
    <s v="NC-12"/>
    <x v="0"/>
    <x v="0"/>
    <x v="1"/>
    <x v="0"/>
    <s v="Y"/>
    <s v="Y"/>
    <s v="Y"/>
    <s v="Y"/>
    <s v="Y"/>
    <s v="Y"/>
    <s v="Single Member LLC"/>
    <s v="N"/>
    <x v="1"/>
    <x v="1"/>
    <x v="0"/>
    <s v="Caterer &amp;&amp; Food Stand, Food Truck, Food Cart"/>
    <n v="0"/>
    <n v="0"/>
    <m/>
  </r>
  <r>
    <x v="728"/>
    <d v="2021-05-20T00:00:00"/>
    <s v="Crave Dessert Bar LLC"/>
    <s v="500 W 5th St Suite 120"/>
    <x v="11"/>
    <x v="0"/>
    <s v="28202"/>
    <x v="728"/>
    <m/>
    <s v="U"/>
    <s v="N"/>
    <s v="NC-12"/>
    <x v="1"/>
    <x v="0"/>
    <x v="1"/>
    <x v="0"/>
    <s v="Y"/>
    <s v="Y"/>
    <s v="Y"/>
    <s v="Y"/>
    <s v="Y"/>
    <s v="Y"/>
    <s v="Limited  Liability Company(LLC)"/>
    <s v="N"/>
    <x v="1"/>
    <x v="0"/>
    <x v="0"/>
    <s v="Bar, Saloon, Lounge, Tavern &amp;&amp; Restaurant"/>
    <n v="0"/>
    <n v="0"/>
    <m/>
  </r>
  <r>
    <x v="729"/>
    <d v="2021-05-20T00:00:00"/>
    <s v="See Joy Enterprises of North Carolina LLC"/>
    <s v="2221 Roslyn Ave"/>
    <x v="11"/>
    <x v="0"/>
    <s v="28208"/>
    <x v="729"/>
    <m/>
    <s v="U"/>
    <s v="Y"/>
    <s v="NC-12"/>
    <x v="0"/>
    <x v="0"/>
    <x v="0"/>
    <x v="0"/>
    <s v="Y"/>
    <s v="Y"/>
    <s v="N"/>
    <s v="Y"/>
    <s v="Y"/>
    <s v="Y"/>
    <s v="Limited  Liability Company(LLC)"/>
    <s v="Y"/>
    <x v="1"/>
    <x v="0"/>
    <x v="0"/>
    <s v="Snack and Nonalcoholic Beverage Bar &amp;&amp; Food Stand, Food Truck, Food Cart"/>
    <n v="0"/>
    <n v="0"/>
    <m/>
  </r>
  <r>
    <x v="730"/>
    <d v="2021-05-20T00:00:00"/>
    <s v="Starshine Enterprises Inc."/>
    <s v="111 Broadway St"/>
    <x v="9"/>
    <x v="0"/>
    <s v="28801"/>
    <x v="730"/>
    <m/>
    <s v="U"/>
    <s v="Y"/>
    <s v="NC-11"/>
    <x v="0"/>
    <x v="0"/>
    <x v="0"/>
    <x v="0"/>
    <s v="Y"/>
    <s v="Y"/>
    <s v="Y"/>
    <s v="Y"/>
    <s v="Y"/>
    <s v="Y"/>
    <s v="Corporation"/>
    <s v="N"/>
    <x v="0"/>
    <x v="0"/>
    <x v="1"/>
    <s v="Restaurant"/>
    <n v="0"/>
    <n v="0"/>
    <m/>
  </r>
  <r>
    <x v="731"/>
    <d v="2021-05-20T00:00:00"/>
    <s v="Brain Vick"/>
    <s v="1129 Jeffreys Rd"/>
    <x v="26"/>
    <x v="0"/>
    <s v="27804"/>
    <x v="731"/>
    <m/>
    <s v="R"/>
    <s v="N"/>
    <s v="NC-01"/>
    <x v="0"/>
    <x v="1"/>
    <x v="1"/>
    <x v="0"/>
    <s v="N"/>
    <s v="N"/>
    <s v="Y"/>
    <s v="Y"/>
    <s v="Y"/>
    <s v="Y"/>
    <s v="Sole Proprietorship"/>
    <s v="N"/>
    <x v="1"/>
    <x v="0"/>
    <x v="0"/>
    <s v="Restaurant"/>
    <n v="0"/>
    <n v="0"/>
    <m/>
  </r>
  <r>
    <x v="732"/>
    <d v="2021-05-20T00:00:00"/>
    <s v="Old World Baking Company LLC"/>
    <s v="149 Main St W"/>
    <x v="171"/>
    <x v="0"/>
    <s v="28690"/>
    <x v="732"/>
    <m/>
    <s v="R"/>
    <s v="N"/>
    <s v="NC-05"/>
    <x v="0"/>
    <x v="0"/>
    <x v="0"/>
    <x v="0"/>
    <s v="Y"/>
    <s v="Y"/>
    <s v="Y"/>
    <s v="Y"/>
    <s v="Y"/>
    <s v="Y"/>
    <s v="Single Member LLC"/>
    <s v="N"/>
    <x v="0"/>
    <x v="0"/>
    <x v="1"/>
    <s v="Restaurant"/>
    <n v="0"/>
    <n v="0"/>
    <m/>
  </r>
  <r>
    <x v="733"/>
    <d v="2021-05-20T00:00:00"/>
    <s v="A &amp; B Catering Inc"/>
    <s v="700 Old Mill Rd"/>
    <x v="62"/>
    <x v="0"/>
    <s v="27265"/>
    <x v="733"/>
    <m/>
    <s v="U"/>
    <s v="N"/>
    <s v="NC-06"/>
    <x v="0"/>
    <x v="0"/>
    <x v="0"/>
    <x v="0"/>
    <s v="Y"/>
    <s v="Y"/>
    <s v="Y"/>
    <s v="Y"/>
    <s v="Y"/>
    <s v="Y"/>
    <s v="Corporation"/>
    <s v="N"/>
    <x v="0"/>
    <x v="0"/>
    <x v="1"/>
    <s v="Caterer"/>
    <n v="0"/>
    <n v="0"/>
    <m/>
  </r>
  <r>
    <x v="734"/>
    <d v="2021-05-20T00:00:00"/>
    <s v="WMK Enterprises Inc."/>
    <s v="100 Bexley Ct"/>
    <x v="13"/>
    <x v="0"/>
    <s v="28173"/>
    <x v="734"/>
    <s v="Repicci's"/>
    <s v="U"/>
    <s v="N"/>
    <s v="NC-09"/>
    <x v="0"/>
    <x v="0"/>
    <x v="0"/>
    <x v="0"/>
    <s v="Y"/>
    <s v="Y"/>
    <s v="N"/>
    <s v="N"/>
    <s v="Y"/>
    <s v="N"/>
    <s v="Corporation"/>
    <s v="N"/>
    <x v="0"/>
    <x v="1"/>
    <x v="0"/>
    <s v="Food Stand, Food Truck, Food Cart"/>
    <n v="0"/>
    <n v="0"/>
    <m/>
  </r>
  <r>
    <x v="735"/>
    <d v="2021-05-20T00:00:00"/>
    <s v="Howard Alston"/>
    <s v="2767 US 64 Business W"/>
    <x v="114"/>
    <x v="0"/>
    <s v="27312"/>
    <x v="735"/>
    <m/>
    <s v="R"/>
    <s v="N"/>
    <s v="NC-04"/>
    <x v="0"/>
    <x v="1"/>
    <x v="1"/>
    <x v="1"/>
    <s v="N"/>
    <s v="Y"/>
    <s v="N"/>
    <s v="N"/>
    <s v="N"/>
    <s v="N"/>
    <s v="Sole Proprietorship"/>
    <s v="N"/>
    <x v="1"/>
    <x v="1"/>
    <x v="0"/>
    <s v="Food Stand, Food Truck, Food Cart"/>
    <n v="0"/>
    <n v="0"/>
    <m/>
  </r>
  <r>
    <x v="736"/>
    <d v="2021-05-20T00:00:00"/>
    <s v="Mama's Pizza LLC"/>
    <s v="1340 Benvenue Rd"/>
    <x v="26"/>
    <x v="0"/>
    <s v="27804"/>
    <x v="736"/>
    <m/>
    <s v="R"/>
    <s v="N"/>
    <s v="NC-01"/>
    <x v="0"/>
    <x v="0"/>
    <x v="0"/>
    <x v="0"/>
    <s v="Y"/>
    <s v="Y"/>
    <s v="Y"/>
    <s v="Y"/>
    <s v="Y"/>
    <s v="Y"/>
    <s v="Limited  Liability Company(LLC)"/>
    <s v="N"/>
    <x v="1"/>
    <x v="0"/>
    <x v="0"/>
    <s v="Restaurant"/>
    <n v="0"/>
    <n v="0"/>
    <m/>
  </r>
  <r>
    <x v="737"/>
    <d v="2021-05-20T00:00:00"/>
    <s v="Camino Bakery Inc"/>
    <s v="310 B W. Fourth St."/>
    <x v="54"/>
    <x v="0"/>
    <s v="27101"/>
    <x v="737"/>
    <m/>
    <s v="U"/>
    <s v="Y"/>
    <s v="NC-06"/>
    <x v="1"/>
    <x v="1"/>
    <x v="0"/>
    <x v="0"/>
    <s v="N"/>
    <s v="Y"/>
    <s v="Y"/>
    <s v="Y"/>
    <s v="N"/>
    <s v="Y"/>
    <s v="Subchapter S Corporation"/>
    <s v="Y"/>
    <x v="0"/>
    <x v="0"/>
    <x v="1"/>
    <s v="Bakery **"/>
    <n v="0"/>
    <n v="0"/>
    <m/>
  </r>
  <r>
    <x v="738"/>
    <d v="2021-05-20T00:00:00"/>
    <s v="SOUTHERN TREATS INC"/>
    <s v="104 S MAIN STREET"/>
    <x v="172"/>
    <x v="0"/>
    <s v="28166"/>
    <x v="738"/>
    <m/>
    <s v="R"/>
    <s v="N"/>
    <s v="NC-10"/>
    <x v="0"/>
    <x v="1"/>
    <x v="1"/>
    <x v="0"/>
    <s v="N"/>
    <s v="Y"/>
    <s v="N"/>
    <s v="Y"/>
    <s v="Y"/>
    <s v="Y"/>
    <s v="Corporation"/>
    <s v="N"/>
    <x v="0"/>
    <x v="0"/>
    <x v="1"/>
    <s v="Food Stand, Food Truck, Food Cart &amp;&amp; Restaurant"/>
    <n v="0"/>
    <n v="0"/>
    <m/>
  </r>
  <r>
    <x v="739"/>
    <d v="2021-05-20T00:00:00"/>
    <s v="Afterburner Cigar Lounge L.L.C."/>
    <s v="506 W Front St"/>
    <x v="150"/>
    <x v="0"/>
    <s v="27546"/>
    <x v="739"/>
    <m/>
    <s v="R"/>
    <s v="N"/>
    <s v="NC-07"/>
    <x v="1"/>
    <x v="0"/>
    <x v="0"/>
    <x v="0"/>
    <s v="Y"/>
    <s v="Y"/>
    <s v="Y"/>
    <s v="Y"/>
    <s v="Y"/>
    <s v="Y"/>
    <s v="Limited  Liability Company(LLC)"/>
    <s v="N"/>
    <x v="1"/>
    <x v="1"/>
    <x v="0"/>
    <s v="Bar, Saloon, Lounge, Tavern"/>
    <n v="0"/>
    <n v="0"/>
    <m/>
  </r>
  <r>
    <x v="740"/>
    <d v="2021-05-20T00:00:00"/>
    <s v="Fairwood Lanes 2 LLC"/>
    <s v="201 Old Farm Rd S"/>
    <x v="17"/>
    <x v="0"/>
    <s v="27870"/>
    <x v="740"/>
    <m/>
    <s v="R"/>
    <s v="Y"/>
    <s v="NC-01"/>
    <x v="1"/>
    <x v="0"/>
    <x v="0"/>
    <x v="0"/>
    <s v="Y"/>
    <s v="Y"/>
    <s v="Y"/>
    <s v="Y"/>
    <s v="Y"/>
    <s v="Y"/>
    <s v="Limited  Liability Company(LLC)"/>
    <s v="Y"/>
    <x v="0"/>
    <x v="0"/>
    <x v="1"/>
    <s v="Bar, Saloon, Lounge, Tavern &amp;&amp; Restaurant"/>
    <n v="0"/>
    <n v="0"/>
    <m/>
  </r>
  <r>
    <x v="741"/>
    <d v="2021-05-20T00:00:00"/>
    <s v="Bender Restaurant Management LLC"/>
    <s v="104 Main St NW"/>
    <x v="87"/>
    <x v="0"/>
    <s v="28645"/>
    <x v="741"/>
    <m/>
    <s v="R"/>
    <s v="Y"/>
    <s v="NC-05"/>
    <x v="1"/>
    <x v="0"/>
    <x v="0"/>
    <x v="0"/>
    <s v="Y"/>
    <s v="Y"/>
    <s v="Y"/>
    <s v="Y"/>
    <s v="Y"/>
    <s v="Y"/>
    <s v="Limited  Liability Company(LLC)"/>
    <s v="N"/>
    <x v="1"/>
    <x v="0"/>
    <x v="1"/>
    <s v="Caterer &amp;&amp; Restaurant"/>
    <n v="0"/>
    <n v="0"/>
    <m/>
  </r>
  <r>
    <x v="742"/>
    <d v="2021-05-20T00:00:00"/>
    <s v="Grandma Hoyt Enterprises LLC"/>
    <s v="421 E Virginia Ave"/>
    <x v="93"/>
    <x v="0"/>
    <s v="28016"/>
    <x v="742"/>
    <m/>
    <s v="U"/>
    <s v="Y"/>
    <s v="NC-05"/>
    <x v="0"/>
    <x v="0"/>
    <x v="0"/>
    <x v="0"/>
    <s v="Y"/>
    <s v="Y"/>
    <s v="Y"/>
    <s v="Y"/>
    <s v="Y"/>
    <s v="Y"/>
    <s v="Limited  Liability Company(LLC)"/>
    <s v="Y"/>
    <x v="0"/>
    <x v="1"/>
    <x v="1"/>
    <s v="Caterer &amp;&amp; Restaurant"/>
    <n v="0"/>
    <n v="0"/>
    <m/>
  </r>
  <r>
    <x v="743"/>
    <d v="2021-05-20T00:00:00"/>
    <s v="Barbecue &amp; Jazz Inc."/>
    <s v="207 E Thomas St"/>
    <x v="26"/>
    <x v="0"/>
    <s v="27801"/>
    <x v="743"/>
    <m/>
    <s v="R"/>
    <s v="Y"/>
    <s v="NC-01"/>
    <x v="0"/>
    <x v="1"/>
    <x v="0"/>
    <x v="0"/>
    <s v="Y"/>
    <s v="Y"/>
    <s v="Y"/>
    <s v="Y"/>
    <s v="Y"/>
    <s v="Y"/>
    <s v="Subchapter S Corporation"/>
    <s v="Y"/>
    <x v="1"/>
    <x v="0"/>
    <x v="1"/>
    <s v="Other &amp;&amp; Caterer &amp;&amp; Restaurant"/>
    <n v="0"/>
    <n v="0"/>
    <m/>
  </r>
  <r>
    <x v="744"/>
    <d v="2021-05-20T00:00:00"/>
    <s v="Nikoloff Inc"/>
    <s v="2734 NC 55 Ste B"/>
    <x v="28"/>
    <x v="0"/>
    <s v="27519"/>
    <x v="744"/>
    <m/>
    <s v="U"/>
    <s v="N"/>
    <s v="NC-02"/>
    <x v="0"/>
    <x v="0"/>
    <x v="1"/>
    <x v="0"/>
    <s v="Y"/>
    <s v="Y"/>
    <s v="Y"/>
    <s v="Y"/>
    <s v="Y"/>
    <s v="Y"/>
    <s v="Sole Proprietorship"/>
    <s v="N"/>
    <x v="0"/>
    <x v="0"/>
    <x v="1"/>
    <s v="Bar, Saloon, Lounge, Tavern"/>
    <n v="0"/>
    <n v="0"/>
    <m/>
  </r>
  <r>
    <x v="745"/>
    <d v="2021-05-20T00:00:00"/>
    <s v="DEVAS FOOD LLC"/>
    <s v="3320 Silas Creek Pkwy"/>
    <x v="54"/>
    <x v="0"/>
    <n v="27103"/>
    <x v="745"/>
    <s v="Great Wraps Grill"/>
    <s v="U"/>
    <s v="N"/>
    <s v="NC-06"/>
    <x v="0"/>
    <x v="0"/>
    <x v="0"/>
    <x v="0"/>
    <s v="Y"/>
    <s v="Y"/>
    <s v="Y"/>
    <s v="Y"/>
    <s v="Y"/>
    <s v="Y"/>
    <s v="Limited  Liability Company(LLC)"/>
    <s v="N"/>
    <x v="1"/>
    <x v="0"/>
    <x v="1"/>
    <s v="Restaurant"/>
    <n v="0"/>
    <n v="0"/>
    <m/>
  </r>
  <r>
    <x v="746"/>
    <d v="2021-05-20T00:00:00"/>
    <s v="Subway of Madison County Inc."/>
    <s v="815 Patton Ave"/>
    <x v="9"/>
    <x v="0"/>
    <s v="28806"/>
    <x v="746"/>
    <s v="Subway"/>
    <s v="U"/>
    <s v="Y"/>
    <s v="NC-11"/>
    <x v="0"/>
    <x v="0"/>
    <x v="1"/>
    <x v="0"/>
    <s v="Y"/>
    <s v="Y"/>
    <s v="Y"/>
    <s v="Y"/>
    <s v="Y"/>
    <s v="Y"/>
    <s v="Subchapter S Corporation"/>
    <s v="N"/>
    <x v="0"/>
    <x v="0"/>
    <x v="1"/>
    <s v="Restaurant"/>
    <n v="0"/>
    <n v="0"/>
    <m/>
  </r>
  <r>
    <x v="747"/>
    <d v="2021-05-20T00:00:00"/>
    <s v="SLV FOOD CORP"/>
    <s v="Kwality Ice Cream &amp; Bakers 3606 Davis Drive Unit#110"/>
    <x v="2"/>
    <x v="0"/>
    <s v="27560"/>
    <x v="747"/>
    <m/>
    <s v="U"/>
    <s v="N"/>
    <s v="NC-02"/>
    <x v="1"/>
    <x v="0"/>
    <x v="0"/>
    <x v="0"/>
    <s v="Y"/>
    <s v="Y"/>
    <s v="Y"/>
    <s v="Y"/>
    <s v="Y"/>
    <s v="Y"/>
    <s v="Subchapter S Corporation"/>
    <s v="N"/>
    <x v="1"/>
    <x v="0"/>
    <x v="1"/>
    <s v="Bakery **"/>
    <n v="0"/>
    <n v="0"/>
    <m/>
  </r>
  <r>
    <x v="748"/>
    <d v="2021-05-20T00:00:00"/>
    <s v="subway of smithfield llc"/>
    <s v="306 S Church St"/>
    <x v="173"/>
    <x v="0"/>
    <s v="27542"/>
    <x v="748"/>
    <s v="Subway"/>
    <s v="R"/>
    <s v="Y"/>
    <s v="NC-01"/>
    <x v="0"/>
    <x v="0"/>
    <x v="1"/>
    <x v="0"/>
    <s v="Y"/>
    <s v="Y"/>
    <s v="Y"/>
    <s v="Y"/>
    <s v="Y"/>
    <s v="Y"/>
    <s v="Limited  Liability Company(LLC)"/>
    <s v="Y"/>
    <x v="1"/>
    <x v="0"/>
    <x v="0"/>
    <s v="Restaurant"/>
    <n v="0"/>
    <n v="0"/>
    <m/>
  </r>
  <r>
    <x v="749"/>
    <d v="2021-05-20T00:00:00"/>
    <s v="Jo Heaven Inc"/>
    <s v="606 Glenwood Ave"/>
    <x v="4"/>
    <x v="0"/>
    <s v="27603"/>
    <x v="749"/>
    <m/>
    <s v="U"/>
    <s v="N"/>
    <s v="NC-02"/>
    <x v="1"/>
    <x v="0"/>
    <x v="0"/>
    <x v="0"/>
    <s v="Y"/>
    <s v="Y"/>
    <s v="Y"/>
    <s v="Y"/>
    <s v="Y"/>
    <s v="Y"/>
    <s v="Corporation"/>
    <s v="N"/>
    <x v="1"/>
    <x v="0"/>
    <x v="0"/>
    <s v="Bar, Saloon, Lounge, Tavern"/>
    <n v="0"/>
    <n v="0"/>
    <m/>
  </r>
  <r>
    <x v="750"/>
    <d v="2021-05-20T00:00:00"/>
    <s v="Waffle Tastries LLC"/>
    <s v="1109 Wind Carved Ln"/>
    <x v="174"/>
    <x v="0"/>
    <s v="28110"/>
    <x v="750"/>
    <m/>
    <s v="U"/>
    <s v="N"/>
    <s v="NC-09"/>
    <x v="0"/>
    <x v="1"/>
    <x v="0"/>
    <x v="1"/>
    <s v="N"/>
    <s v="Y"/>
    <s v="N"/>
    <s v="N"/>
    <s v="N"/>
    <s v="N"/>
    <s v="Single Member LLC"/>
    <s v="N"/>
    <x v="0"/>
    <x v="0"/>
    <x v="1"/>
    <s v="Food Stand, Food Truck, Food Cart"/>
    <n v="0"/>
    <n v="0"/>
    <m/>
  </r>
  <r>
    <x v="751"/>
    <d v="2021-05-20T00:00:00"/>
    <s v="The Everyday Gourmet LLC"/>
    <s v="18 Brook St Ste 101"/>
    <x v="9"/>
    <x v="0"/>
    <s v="28803"/>
    <x v="751"/>
    <m/>
    <s v="U"/>
    <s v="Y"/>
    <s v="NC-11"/>
    <x v="0"/>
    <x v="1"/>
    <x v="1"/>
    <x v="1"/>
    <s v="Y"/>
    <s v="N"/>
    <s v="Y"/>
    <s v="Y"/>
    <s v="N"/>
    <s v="Y"/>
    <s v="Limited  Liability Company(LLC)"/>
    <s v="N"/>
    <x v="0"/>
    <x v="0"/>
    <x v="1"/>
    <s v="Restaurant"/>
    <n v="0"/>
    <n v="0"/>
    <m/>
  </r>
  <r>
    <x v="752"/>
    <d v="2021-05-20T00:00:00"/>
    <s v="Jahan Inc of Chapel Hill Inc"/>
    <s v="1129 Weaver Dairy Road"/>
    <x v="3"/>
    <x v="0"/>
    <s v="27514"/>
    <x v="752"/>
    <m/>
    <s v="U"/>
    <s v="N"/>
    <s v="NC-04"/>
    <x v="1"/>
    <x v="0"/>
    <x v="0"/>
    <x v="0"/>
    <s v="Y"/>
    <s v="Y"/>
    <s v="Y"/>
    <s v="Y"/>
    <s v="Y"/>
    <s v="Y"/>
    <s v="Corporation"/>
    <s v="N"/>
    <x v="0"/>
    <x v="0"/>
    <x v="1"/>
    <s v="Restaurant"/>
    <n v="0"/>
    <n v="0"/>
    <m/>
  </r>
  <r>
    <x v="753"/>
    <d v="2021-05-20T00:00:00"/>
    <s v="511 Cotanche St Entertainment LLC"/>
    <s v="511 Cotanche St"/>
    <x v="34"/>
    <x v="0"/>
    <s v="27858"/>
    <x v="753"/>
    <m/>
    <s v="U"/>
    <s v="Y"/>
    <s v="NC-01"/>
    <x v="1"/>
    <x v="0"/>
    <x v="1"/>
    <x v="0"/>
    <s v="Y"/>
    <s v="Y"/>
    <s v="Y"/>
    <s v="Y"/>
    <s v="Y"/>
    <s v="Y"/>
    <s v="Limited  Liability Company(LLC)"/>
    <s v="N"/>
    <x v="1"/>
    <x v="0"/>
    <x v="0"/>
    <s v="Bar, Saloon, Lounge, Tavern &amp;&amp; Restaurant"/>
    <n v="0"/>
    <n v="0"/>
    <m/>
  </r>
  <r>
    <x v="754"/>
    <d v="2021-05-20T00:00:00"/>
    <s v="Persuasian Inc."/>
    <s v="2214 Park Rd"/>
    <x v="11"/>
    <x v="0"/>
    <s v="28203"/>
    <x v="754"/>
    <m/>
    <s v="U"/>
    <s v="N"/>
    <s v="NC-12"/>
    <x v="0"/>
    <x v="1"/>
    <x v="1"/>
    <x v="0"/>
    <s v="N"/>
    <s v="Y"/>
    <s v="Y"/>
    <s v="Y"/>
    <s v="N"/>
    <s v="Y"/>
    <s v="Sole Proprietorship"/>
    <s v="N"/>
    <x v="1"/>
    <x v="0"/>
    <x v="0"/>
    <s v="Bar, Saloon, Lounge, Tavern &amp;&amp; Restaurant"/>
    <n v="0"/>
    <n v="0"/>
    <m/>
  </r>
  <r>
    <x v="755"/>
    <d v="2021-05-20T00:00:00"/>
    <s v="Azalea BVC LLC"/>
    <s v="40 E Main St"/>
    <x v="175"/>
    <x v="0"/>
    <s v="28773"/>
    <x v="755"/>
    <m/>
    <s v="R"/>
    <s v="N"/>
    <s v="NC-11"/>
    <x v="1"/>
    <x v="0"/>
    <x v="0"/>
    <x v="0"/>
    <s v="Y"/>
    <s v="Y"/>
    <s v="Y"/>
    <s v="Y"/>
    <s v="Y"/>
    <s v="Y"/>
    <s v="Limited  Liability Company(LLC)"/>
    <s v="N"/>
    <x v="0"/>
    <x v="0"/>
    <x v="1"/>
    <s v="Restaurant"/>
    <n v="0"/>
    <n v="0"/>
    <m/>
  </r>
  <r>
    <x v="756"/>
    <d v="2021-05-20T00:00:00"/>
    <s v="KHAN HOTELS &amp; HOSPITALITY LLC"/>
    <s v="415 S Swing Rd"/>
    <x v="12"/>
    <x v="0"/>
    <s v="27409"/>
    <x v="756"/>
    <s v="Wyndham GardenÂ®"/>
    <s v="U"/>
    <s v="N"/>
    <s v="NC-06"/>
    <x v="1"/>
    <x v="0"/>
    <x v="0"/>
    <x v="0"/>
    <s v="Y"/>
    <s v="Y"/>
    <s v="Y"/>
    <s v="Y"/>
    <s v="Y"/>
    <s v="Y"/>
    <s v="Limited  Liability Company(LLC)"/>
    <s v="N"/>
    <x v="1"/>
    <x v="0"/>
    <x v="0"/>
    <s v="Inn **"/>
    <n v="0"/>
    <n v="0"/>
    <m/>
  </r>
  <r>
    <x v="757"/>
    <d v="2021-05-20T00:00:00"/>
    <s v="The Sweet Monkey Cafe L.L.C."/>
    <s v="133 S. Main St. #105"/>
    <x v="111"/>
    <x v="0"/>
    <s v="28753"/>
    <x v="757"/>
    <m/>
    <s v="R"/>
    <s v="N"/>
    <s v="NC-11"/>
    <x v="0"/>
    <x v="0"/>
    <x v="0"/>
    <x v="0"/>
    <s v="Y"/>
    <s v="Y"/>
    <s v="Y"/>
    <s v="Y"/>
    <s v="Y"/>
    <s v="Y"/>
    <s v="Single Member LLC"/>
    <s v="N"/>
    <x v="0"/>
    <x v="0"/>
    <x v="1"/>
    <s v="Bakery ** &amp;&amp; Caterer &amp;&amp; Restaurant"/>
    <n v="0"/>
    <n v="0"/>
    <m/>
  </r>
  <r>
    <x v="758"/>
    <d v="2021-05-20T00:00:00"/>
    <s v="SURF CITY CHINESE SUSHI BAR INC"/>
    <s v="124 N New River Dr"/>
    <x v="16"/>
    <x v="0"/>
    <s v="28445"/>
    <x v="758"/>
    <m/>
    <s v="U"/>
    <s v="N"/>
    <s v="NC-03"/>
    <x v="1"/>
    <x v="0"/>
    <x v="0"/>
    <x v="0"/>
    <s v="Y"/>
    <s v="Y"/>
    <s v="Y"/>
    <s v="Y"/>
    <s v="Y"/>
    <s v="Y"/>
    <s v="Corporation"/>
    <s v="N"/>
    <x v="1"/>
    <x v="0"/>
    <x v="0"/>
    <s v="Restaurant"/>
    <n v="0"/>
    <n v="0"/>
    <m/>
  </r>
  <r>
    <x v="759"/>
    <d v="2021-05-20T00:00:00"/>
    <s v="Theresa Ferguson"/>
    <s v="441 High Point St"/>
    <x v="176"/>
    <x v="0"/>
    <s v="27317"/>
    <x v="759"/>
    <m/>
    <s v="R"/>
    <s v="Y"/>
    <s v="NC-06"/>
    <x v="0"/>
    <x v="0"/>
    <x v="1"/>
    <x v="0"/>
    <s v="Y"/>
    <s v="Y"/>
    <s v="N"/>
    <s v="Y"/>
    <s v="Y"/>
    <s v="Y"/>
    <s v="Sole Proprietorship"/>
    <s v="N"/>
    <x v="0"/>
    <x v="0"/>
    <x v="1"/>
    <s v="Caterer"/>
    <n v="0"/>
    <n v="0"/>
    <m/>
  </r>
  <r>
    <x v="760"/>
    <d v="2021-05-20T00:00:00"/>
    <s v="Mediterranean Deli Inc"/>
    <s v="410 W Franklin St"/>
    <x v="3"/>
    <x v="0"/>
    <s v="27516"/>
    <x v="760"/>
    <m/>
    <s v="U"/>
    <s v="Y"/>
    <s v="NC-04"/>
    <x v="0"/>
    <x v="1"/>
    <x v="1"/>
    <x v="0"/>
    <s v="Y"/>
    <s v="Y"/>
    <s v="Y"/>
    <s v="N"/>
    <s v="Y"/>
    <s v="Y"/>
    <s v="Corporation"/>
    <s v="N"/>
    <x v="1"/>
    <x v="0"/>
    <x v="0"/>
    <s v="Caterer &amp;&amp; Restaurant"/>
    <n v="0"/>
    <n v="0"/>
    <m/>
  </r>
  <r>
    <x v="761"/>
    <d v="2021-05-20T00:00:00"/>
    <s v="The German Corner"/>
    <s v="630 Greenville Hwy"/>
    <x v="7"/>
    <x v="0"/>
    <s v="28792"/>
    <x v="761"/>
    <m/>
    <s v="R"/>
    <s v="Y"/>
    <s v="NC-11"/>
    <x v="1"/>
    <x v="1"/>
    <x v="1"/>
    <x v="0"/>
    <s v="Y"/>
    <s v="Y"/>
    <s v="Y"/>
    <s v="Y"/>
    <s v="Y"/>
    <s v="Y"/>
    <s v="Corporation"/>
    <s v="N"/>
    <x v="0"/>
    <x v="0"/>
    <x v="1"/>
    <s v="Restaurant"/>
    <n v="0"/>
    <n v="0"/>
    <m/>
  </r>
  <r>
    <x v="762"/>
    <d v="2021-05-20T00:00:00"/>
    <s v="R2K Restaurant Group Stoney Creek No3 Inc"/>
    <s v="6307 Burlington Rd Suite K"/>
    <x v="20"/>
    <x v="0"/>
    <s v="27377"/>
    <x v="762"/>
    <m/>
    <s v="U"/>
    <s v="N"/>
    <s v="NC-06"/>
    <x v="0"/>
    <x v="0"/>
    <x v="1"/>
    <x v="0"/>
    <s v="Y"/>
    <s v="Y"/>
    <s v="Y"/>
    <s v="Y"/>
    <s v="Y"/>
    <s v="Y"/>
    <s v="Corporation"/>
    <s v="N"/>
    <x v="1"/>
    <x v="0"/>
    <x v="0"/>
    <s v="Restaurant"/>
    <n v="0"/>
    <n v="0"/>
    <m/>
  </r>
  <r>
    <x v="763"/>
    <d v="2021-05-20T00:00:00"/>
    <s v="Triad Seafood Distribution LLC"/>
    <s v="4459 Indiana Ave"/>
    <x v="54"/>
    <x v="0"/>
    <s v="27105"/>
    <x v="763"/>
    <m/>
    <s v="U"/>
    <s v="Y"/>
    <s v="NC-06"/>
    <x v="0"/>
    <x v="0"/>
    <x v="0"/>
    <x v="0"/>
    <s v="Y"/>
    <s v="Y"/>
    <s v="Y"/>
    <s v="Y"/>
    <s v="Y"/>
    <s v="Y"/>
    <s v="Corporation"/>
    <s v="Y"/>
    <x v="1"/>
    <x v="0"/>
    <x v="0"/>
    <s v="Restaurant"/>
    <n v="0"/>
    <n v="0"/>
    <m/>
  </r>
  <r>
    <x v="764"/>
    <d v="2021-05-20T00:00:00"/>
    <s v="FORTUNE COOKIES INC"/>
    <s v="805 W Gate City Blvd"/>
    <x v="12"/>
    <x v="0"/>
    <s v="27403"/>
    <x v="764"/>
    <m/>
    <s v="U"/>
    <s v="Y"/>
    <s v="NC-06"/>
    <x v="1"/>
    <x v="0"/>
    <x v="1"/>
    <x v="0"/>
    <s v="Y"/>
    <s v="Y"/>
    <s v="Y"/>
    <s v="Y"/>
    <s v="Y"/>
    <s v="Y"/>
    <s v="Corporation"/>
    <s v="N"/>
    <x v="1"/>
    <x v="0"/>
    <x v="0"/>
    <s v="Restaurant"/>
    <n v="0"/>
    <n v="0"/>
    <m/>
  </r>
  <r>
    <x v="765"/>
    <d v="2021-05-20T00:00:00"/>
    <s v="Blue Ridge Scoops LLC"/>
    <s v="2441 Sedley Rd"/>
    <x v="11"/>
    <x v="0"/>
    <s v="28211"/>
    <x v="765"/>
    <s v="Ben &amp; Jerry's"/>
    <s v="U"/>
    <s v="N"/>
    <s v="NC-09"/>
    <x v="1"/>
    <x v="0"/>
    <x v="1"/>
    <x v="0"/>
    <s v="Y"/>
    <s v="Y"/>
    <s v="Y"/>
    <s v="Y"/>
    <s v="Y"/>
    <s v="Y"/>
    <s v="Limited  Liability Company(LLC)"/>
    <s v="N"/>
    <x v="0"/>
    <x v="1"/>
    <x v="1"/>
    <s v="Snack and Nonalcoholic Beverage Bar"/>
    <n v="0"/>
    <n v="0"/>
    <m/>
  </r>
  <r>
    <x v="766"/>
    <d v="2021-05-20T00:00:00"/>
    <s v="Pina Hospitality Group LLC"/>
    <s v="770 Liberty View Ct"/>
    <x v="54"/>
    <x v="0"/>
    <s v="27101"/>
    <x v="766"/>
    <m/>
    <s v="U"/>
    <s v="Y"/>
    <s v="NC-06"/>
    <x v="1"/>
    <x v="0"/>
    <x v="0"/>
    <x v="0"/>
    <s v="Y"/>
    <s v="Y"/>
    <s v="Y"/>
    <s v="Y"/>
    <s v="Y"/>
    <s v="Y"/>
    <s v="Limited  Liability Company(LLC)"/>
    <s v="Y"/>
    <x v="0"/>
    <x v="1"/>
    <x v="0"/>
    <s v="Bar, Saloon, Lounge, Tavern"/>
    <n v="0"/>
    <n v="0"/>
    <m/>
  </r>
  <r>
    <x v="767"/>
    <d v="2021-05-20T00:00:00"/>
    <s v="Southern Hospitality Catering Inc"/>
    <s v="113 N Church St Apt C"/>
    <x v="12"/>
    <x v="0"/>
    <s v="27401"/>
    <x v="767"/>
    <m/>
    <s v="U"/>
    <s v="Y"/>
    <s v="NC-06"/>
    <x v="0"/>
    <x v="0"/>
    <x v="1"/>
    <x v="0"/>
    <s v="Y"/>
    <s v="Y"/>
    <s v="Y"/>
    <s v="Y"/>
    <s v="Y"/>
    <s v="Y"/>
    <s v="Subchapter S Corporation"/>
    <s v="Y"/>
    <x v="0"/>
    <x v="1"/>
    <x v="0"/>
    <s v="Caterer"/>
    <n v="0"/>
    <n v="0"/>
    <m/>
  </r>
  <r>
    <x v="768"/>
    <d v="2021-05-20T00:00:00"/>
    <s v="SAPS Troutman Restaurant Inc."/>
    <s v="121 Julian Pl"/>
    <x v="172"/>
    <x v="0"/>
    <s v="28166"/>
    <x v="768"/>
    <s v="Pizza Hut"/>
    <s v="R"/>
    <s v="N"/>
    <s v="NC-10"/>
    <x v="0"/>
    <x v="1"/>
    <x v="1"/>
    <x v="0"/>
    <s v="N"/>
    <s v="N"/>
    <s v="Y"/>
    <s v="N"/>
    <s v="N"/>
    <s v="N"/>
    <s v="Corporation"/>
    <s v="N"/>
    <x v="1"/>
    <x v="0"/>
    <x v="0"/>
    <s v="Restaurant"/>
    <n v="0"/>
    <n v="0"/>
    <m/>
  </r>
  <r>
    <x v="769"/>
    <d v="2021-05-20T00:00:00"/>
    <s v="James Carter"/>
    <s v="7201 Airlie Place"/>
    <x v="0"/>
    <x v="0"/>
    <s v="28403"/>
    <x v="769"/>
    <m/>
    <s v="U"/>
    <s v="N"/>
    <s v="NC-07"/>
    <x v="1"/>
    <x v="1"/>
    <x v="1"/>
    <x v="0"/>
    <s v="Y"/>
    <s v="Y"/>
    <s v="Y"/>
    <s v="Y"/>
    <s v="Y"/>
    <s v="Y"/>
    <s v="Limited  Liability Company(LLC)"/>
    <s v="Y"/>
    <x v="0"/>
    <x v="1"/>
    <x v="0"/>
    <s v="Bar, Saloon, Lounge, Tavern"/>
    <n v="0"/>
    <n v="0"/>
    <m/>
  </r>
  <r>
    <x v="770"/>
    <d v="2021-05-20T00:00:00"/>
    <s v="Dining Innovations LLC"/>
    <s v="46 Haywood Street Suite 334"/>
    <x v="9"/>
    <x v="0"/>
    <s v="28801"/>
    <x v="770"/>
    <m/>
    <s v="U"/>
    <s v="Y"/>
    <s v="NC-11"/>
    <x v="1"/>
    <x v="0"/>
    <x v="0"/>
    <x v="0"/>
    <s v="Y"/>
    <s v="Y"/>
    <s v="Y"/>
    <s v="Y"/>
    <s v="Y"/>
    <s v="N"/>
    <s v="Limited  Liability Company(LLC)"/>
    <s v="N"/>
    <x v="0"/>
    <x v="1"/>
    <x v="0"/>
    <s v="Caterer &amp;&amp; Restaurant"/>
    <n v="0"/>
    <n v="0"/>
    <m/>
  </r>
  <r>
    <x v="771"/>
    <d v="2021-05-20T00:00:00"/>
    <s v="Personal Touch Catering NC LLC"/>
    <s v="3010 Lark Dr"/>
    <x v="12"/>
    <x v="0"/>
    <s v="27407"/>
    <x v="771"/>
    <m/>
    <s v="U"/>
    <s v="N"/>
    <s v="NC-06"/>
    <x v="1"/>
    <x v="1"/>
    <x v="1"/>
    <x v="1"/>
    <s v="Y"/>
    <s v="Y"/>
    <s v="Y"/>
    <s v="Y"/>
    <s v="Y"/>
    <s v="Y"/>
    <s v="Limited  Liability Company(LLC)"/>
    <s v="N"/>
    <x v="0"/>
    <x v="1"/>
    <x v="1"/>
    <s v="Caterer"/>
    <n v="0"/>
    <n v="0"/>
    <m/>
  </r>
  <r>
    <x v="772"/>
    <d v="2021-05-20T00:00:00"/>
    <s v="FSMP LLC"/>
    <s v="555 Fayetteville St Ste 115"/>
    <x v="4"/>
    <x v="0"/>
    <s v="27601"/>
    <x v="772"/>
    <m/>
    <s v="U"/>
    <s v="Y"/>
    <s v="NC-02"/>
    <x v="1"/>
    <x v="0"/>
    <x v="0"/>
    <x v="0"/>
    <s v="Y"/>
    <s v="Y"/>
    <s v="Y"/>
    <s v="Y"/>
    <s v="Y"/>
    <s v="Y"/>
    <s v="Limited  Liability Company(LLC)"/>
    <s v="N"/>
    <x v="0"/>
    <x v="0"/>
    <x v="1"/>
    <s v="Bar, Saloon, Lounge, Tavern"/>
    <n v="0"/>
    <n v="0"/>
    <m/>
  </r>
  <r>
    <x v="773"/>
    <d v="2021-05-20T00:00:00"/>
    <s v="Toreros V Mexican Restaurant"/>
    <s v="1207 Kildaire Farm Rd"/>
    <x v="28"/>
    <x v="0"/>
    <s v="27511"/>
    <x v="773"/>
    <m/>
    <s v="U"/>
    <s v="N"/>
    <s v="NC-02"/>
    <x v="0"/>
    <x v="0"/>
    <x v="1"/>
    <x v="0"/>
    <s v="N"/>
    <s v="Y"/>
    <s v="Y"/>
    <s v="Y"/>
    <s v="Y"/>
    <s v="Y"/>
    <s v="Corporation"/>
    <s v="N"/>
    <x v="1"/>
    <x v="0"/>
    <x v="0"/>
    <s v="Restaurant"/>
    <n v="0"/>
    <n v="0"/>
    <m/>
  </r>
  <r>
    <x v="774"/>
    <d v="2021-05-20T00:00:00"/>
    <s v="Biagio's Italian Coffee &amp; Espresso Bar LLC"/>
    <s v="622 Court St"/>
    <x v="59"/>
    <x v="0"/>
    <s v="28540"/>
    <x v="774"/>
    <m/>
    <s v="U"/>
    <s v="N"/>
    <s v="NC-03"/>
    <x v="1"/>
    <x v="1"/>
    <x v="1"/>
    <x v="1"/>
    <s v="Y"/>
    <s v="Y"/>
    <s v="Y"/>
    <s v="Y"/>
    <s v="N"/>
    <s v="Y"/>
    <s v="Limited  Liability Company(LLC)"/>
    <s v="N"/>
    <x v="1"/>
    <x v="0"/>
    <x v="1"/>
    <s v="Restaurant"/>
    <n v="0"/>
    <n v="0"/>
    <m/>
  </r>
  <r>
    <x v="775"/>
    <d v="2021-05-20T00:00:00"/>
    <s v="The Flour Box LLC"/>
    <s v="511 S Main St Apt"/>
    <x v="54"/>
    <x v="0"/>
    <s v="27101"/>
    <x v="775"/>
    <m/>
    <s v="U"/>
    <s v="N"/>
    <s v="NC-06"/>
    <x v="1"/>
    <x v="1"/>
    <x v="1"/>
    <x v="1"/>
    <s v="N"/>
    <s v="Y"/>
    <s v="Y"/>
    <s v="Y"/>
    <s v="N"/>
    <s v="N"/>
    <s v="Limited  Liability Company(LLC)"/>
    <s v="Y"/>
    <x v="0"/>
    <x v="0"/>
    <x v="1"/>
    <s v="Restaurant"/>
    <n v="0"/>
    <n v="0"/>
    <m/>
  </r>
  <r>
    <x v="776"/>
    <d v="2021-05-20T00:00:00"/>
    <s v="Hector's Restaurants Inc."/>
    <s v="6 Patton Ave"/>
    <x v="9"/>
    <x v="0"/>
    <s v="28801"/>
    <x v="776"/>
    <m/>
    <s v="U"/>
    <s v="Y"/>
    <s v="NC-11"/>
    <x v="1"/>
    <x v="0"/>
    <x v="0"/>
    <x v="0"/>
    <s v="Y"/>
    <s v="Y"/>
    <s v="Y"/>
    <s v="Y"/>
    <s v="Y"/>
    <s v="Y"/>
    <s v="Corporation"/>
    <s v="N"/>
    <x v="1"/>
    <x v="0"/>
    <x v="0"/>
    <s v="Restaurant"/>
    <n v="0"/>
    <n v="0"/>
    <m/>
  </r>
  <r>
    <x v="777"/>
    <d v="2021-05-20T00:00:00"/>
    <s v="BOBBY OUTLAW"/>
    <s v="6617 Falls Of Neuse Rd Ste 105"/>
    <x v="4"/>
    <x v="0"/>
    <s v="27615"/>
    <x v="777"/>
    <m/>
    <s v="U"/>
    <s v="N"/>
    <s v="NC-02"/>
    <x v="0"/>
    <x v="0"/>
    <x v="1"/>
    <x v="0"/>
    <s v="Y"/>
    <s v="Y"/>
    <s v="Y"/>
    <s v="Y"/>
    <s v="Y"/>
    <s v="Y"/>
    <s v="Sole Proprietorship"/>
    <s v="N"/>
    <x v="1"/>
    <x v="1"/>
    <x v="0"/>
    <s v="Bakery **"/>
    <n v="0"/>
    <n v="0"/>
    <m/>
  </r>
  <r>
    <x v="778"/>
    <d v="2021-05-20T00:00:00"/>
    <s v="Blend of Soul LLC"/>
    <s v="425 Seastone St"/>
    <x v="4"/>
    <x v="0"/>
    <s v="27603"/>
    <x v="778"/>
    <m/>
    <s v="U"/>
    <s v="Y"/>
    <s v="NC-02"/>
    <x v="0"/>
    <x v="1"/>
    <x v="1"/>
    <x v="0"/>
    <s v="Y"/>
    <s v="Y"/>
    <s v="Y"/>
    <s v="Y"/>
    <s v="Y"/>
    <s v="Y"/>
    <s v="Limited  Liability Company(LLC)"/>
    <s v="N"/>
    <x v="1"/>
    <x v="0"/>
    <x v="1"/>
    <s v="Food Stand, Food Truck, Food Cart"/>
    <n v="0"/>
    <n v="0"/>
    <m/>
  </r>
  <r>
    <x v="779"/>
    <d v="2021-05-20T00:00:00"/>
    <s v="Kona Ice of Marlboro County LLC"/>
    <s v="8001 Scotch Meadows Dr"/>
    <x v="177"/>
    <x v="0"/>
    <s v="28352"/>
    <x v="779"/>
    <s v="Kona Ice"/>
    <s v="R"/>
    <s v="Y"/>
    <s v="NC-09"/>
    <x v="0"/>
    <x v="0"/>
    <x v="0"/>
    <x v="0"/>
    <s v="Y"/>
    <s v="Y"/>
    <s v="Y"/>
    <s v="Y"/>
    <s v="Y"/>
    <s v="N"/>
    <s v="Corporation"/>
    <s v="N"/>
    <x v="1"/>
    <x v="0"/>
    <x v="1"/>
    <s v="Food Stand, Food Truck, Food Cart"/>
    <n v="0"/>
    <n v="0"/>
    <m/>
  </r>
  <r>
    <x v="780"/>
    <d v="2021-05-20T00:00:00"/>
    <s v="Pham Inc"/>
    <s v="8156 S Tryon St # G"/>
    <x v="11"/>
    <x v="0"/>
    <s v="28273"/>
    <x v="780"/>
    <m/>
    <s v="U"/>
    <s v="N"/>
    <s v="NC-09"/>
    <x v="0"/>
    <x v="0"/>
    <x v="0"/>
    <x v="0"/>
    <s v="Y"/>
    <s v="Y"/>
    <s v="Y"/>
    <s v="Y"/>
    <s v="Y"/>
    <s v="Y"/>
    <s v="Subchapter S Corporation"/>
    <s v="N"/>
    <x v="0"/>
    <x v="0"/>
    <x v="1"/>
    <s v="Restaurant"/>
    <n v="0"/>
    <n v="0"/>
    <m/>
  </r>
  <r>
    <x v="781"/>
    <d v="2021-05-20T00:00:00"/>
    <s v="Subway of Waynesville INC"/>
    <s v="815 Patton Ave"/>
    <x v="9"/>
    <x v="0"/>
    <s v="28806"/>
    <x v="781"/>
    <s v="Subway"/>
    <s v="U"/>
    <s v="Y"/>
    <s v="NC-11"/>
    <x v="0"/>
    <x v="0"/>
    <x v="0"/>
    <x v="0"/>
    <s v="Y"/>
    <s v="Y"/>
    <s v="Y"/>
    <s v="Y"/>
    <s v="Y"/>
    <s v="Y"/>
    <s v="Corporation"/>
    <s v="N"/>
    <x v="0"/>
    <x v="0"/>
    <x v="1"/>
    <s v="Restaurant"/>
    <n v="0"/>
    <n v="0"/>
    <m/>
  </r>
  <r>
    <x v="782"/>
    <d v="2021-05-20T00:00:00"/>
    <s v="HWANG &amp; CHO LLC"/>
    <s v="1036 CROSSROADS DR"/>
    <x v="72"/>
    <x v="0"/>
    <s v="28625"/>
    <x v="782"/>
    <s v="American Deli"/>
    <s v="R"/>
    <s v="N"/>
    <s v="NC-05"/>
    <x v="0"/>
    <x v="0"/>
    <x v="1"/>
    <x v="0"/>
    <s v="Y"/>
    <s v="Y"/>
    <s v="Y"/>
    <s v="Y"/>
    <s v="Y"/>
    <s v="Y"/>
    <s v="Limited  Liability Company(LLC)"/>
    <s v="N"/>
    <x v="1"/>
    <x v="0"/>
    <x v="1"/>
    <s v="Restaurant"/>
    <n v="0"/>
    <n v="0"/>
    <m/>
  </r>
  <r>
    <x v="783"/>
    <d v="2021-05-20T00:00:00"/>
    <s v="Raleigh Rockin Rolls Inc"/>
    <s v="9650 Strickland Rd Ste 101"/>
    <x v="4"/>
    <x v="0"/>
    <s v="27615"/>
    <x v="783"/>
    <m/>
    <s v="U"/>
    <s v="N"/>
    <s v="NC-02"/>
    <x v="0"/>
    <x v="0"/>
    <x v="1"/>
    <x v="0"/>
    <s v="Y"/>
    <s v="Y"/>
    <s v="Y"/>
    <s v="Y"/>
    <s v="Y"/>
    <s v="Y"/>
    <s v="Corporation"/>
    <s v="N"/>
    <x v="1"/>
    <x v="0"/>
    <x v="0"/>
    <s v="Restaurant"/>
    <n v="0"/>
    <n v="0"/>
    <m/>
  </r>
  <r>
    <x v="784"/>
    <d v="2021-05-20T00:00:00"/>
    <s v="Niyo Japanese Express Inc."/>
    <s v="3509 David Cox Rd Suite H"/>
    <x v="11"/>
    <x v="0"/>
    <s v="28269"/>
    <x v="784"/>
    <m/>
    <s v="U"/>
    <s v="N"/>
    <s v="NC-08"/>
    <x v="1"/>
    <x v="1"/>
    <x v="1"/>
    <x v="1"/>
    <s v="N"/>
    <s v="Y"/>
    <s v="Y"/>
    <s v="Y"/>
    <s v="N"/>
    <s v="N"/>
    <s v="Corporation"/>
    <s v="N"/>
    <x v="1"/>
    <x v="0"/>
    <x v="0"/>
    <s v="Restaurant"/>
    <n v="0"/>
    <n v="0"/>
    <m/>
  </r>
  <r>
    <x v="785"/>
    <d v="2021-05-20T00:00:00"/>
    <s v="BigFamily Pizza Inc"/>
    <s v="6210 Rogers Rd"/>
    <x v="178"/>
    <x v="0"/>
    <s v="27571"/>
    <x v="785"/>
    <m/>
    <s v="U"/>
    <s v="N"/>
    <s v="NC-04"/>
    <x v="0"/>
    <x v="1"/>
    <x v="1"/>
    <x v="0"/>
    <s v="N"/>
    <s v="Y"/>
    <s v="Y"/>
    <s v="Y"/>
    <s v="Y"/>
    <s v="Y"/>
    <s v="Subchapter S Corporation"/>
    <s v="N"/>
    <x v="0"/>
    <x v="1"/>
    <x v="1"/>
    <s v="Restaurant"/>
    <n v="0"/>
    <n v="0"/>
    <m/>
  </r>
  <r>
    <x v="786"/>
    <d v="2021-05-20T00:00:00"/>
    <s v="The Mini Dingo LLC"/>
    <s v="111 E Front St"/>
    <x v="64"/>
    <x v="0"/>
    <s v="27215"/>
    <x v="786"/>
    <m/>
    <s v="U"/>
    <s v="Y"/>
    <s v="NC-06"/>
    <x v="1"/>
    <x v="0"/>
    <x v="1"/>
    <x v="0"/>
    <s v="Y"/>
    <s v="Y"/>
    <s v="Y"/>
    <s v="Y"/>
    <s v="Y"/>
    <s v="Y"/>
    <s v="Single Member LLC"/>
    <s v="N"/>
    <x v="0"/>
    <x v="0"/>
    <x v="1"/>
    <s v="Bar, Saloon, Lounge, Tavern"/>
    <n v="0"/>
    <n v="0"/>
    <m/>
  </r>
  <r>
    <x v="787"/>
    <d v="2021-05-20T00:00:00"/>
    <s v="Yummy Tummy Group LLC"/>
    <s v="1826 Nantuckett Ln Apt 201"/>
    <x v="11"/>
    <x v="0"/>
    <s v="28270"/>
    <x v="787"/>
    <s v="Auntie Anne's"/>
    <s v="U"/>
    <s v="N"/>
    <s v="NC-09"/>
    <x v="0"/>
    <x v="0"/>
    <x v="1"/>
    <x v="0"/>
    <s v="Y"/>
    <s v="Y"/>
    <s v="Y"/>
    <s v="Y"/>
    <s v="Y"/>
    <s v="Y"/>
    <s v="Limited  Liability Company(LLC)"/>
    <s v="N"/>
    <x v="1"/>
    <x v="0"/>
    <x v="1"/>
    <s v="Restaurant"/>
    <n v="0"/>
    <n v="0"/>
    <m/>
  </r>
  <r>
    <x v="788"/>
    <d v="2021-05-20T00:00:00"/>
    <s v="Lake Gaston Brewing Company LLC"/>
    <s v="124 Hay St"/>
    <x v="40"/>
    <x v="0"/>
    <s v="28301"/>
    <x v="788"/>
    <m/>
    <s v="U"/>
    <s v="Y"/>
    <s v="NC-08"/>
    <x v="1"/>
    <x v="1"/>
    <x v="1"/>
    <x v="0"/>
    <s v="Y"/>
    <s v="Y"/>
    <s v="Y"/>
    <s v="Y"/>
    <s v="N"/>
    <s v="Y"/>
    <s v="Corporation"/>
    <s v="Y"/>
    <x v="0"/>
    <x v="1"/>
    <x v="0"/>
    <s v="Brewery and/or microbrewery ** &amp;&amp; Brewpub, Tasting Room, Taproom ** &amp;&amp; Restaurant"/>
    <n v="0"/>
    <n v="0"/>
    <m/>
  </r>
  <r>
    <x v="789"/>
    <d v="2021-05-20T00:00:00"/>
    <s v="Subway of Arden Inc"/>
    <s v="815 Patton Ave"/>
    <x v="9"/>
    <x v="0"/>
    <s v="28806"/>
    <x v="789"/>
    <s v="Subway"/>
    <s v="U"/>
    <s v="Y"/>
    <s v="NC-11"/>
    <x v="0"/>
    <x v="1"/>
    <x v="1"/>
    <x v="0"/>
    <s v="Y"/>
    <s v="Y"/>
    <s v="Y"/>
    <s v="Y"/>
    <s v="Y"/>
    <s v="Y"/>
    <s v="Subchapter S Corporation"/>
    <s v="N"/>
    <x v="0"/>
    <x v="0"/>
    <x v="1"/>
    <s v="Restaurant"/>
    <n v="0"/>
    <n v="0"/>
    <m/>
  </r>
  <r>
    <x v="790"/>
    <d v="2021-05-20T00:00:00"/>
    <s v="Bowbarr Inc"/>
    <s v="705 W Rosemary St"/>
    <x v="32"/>
    <x v="0"/>
    <s v="27510"/>
    <x v="790"/>
    <m/>
    <s v="U"/>
    <s v="N"/>
    <s v="NC-04"/>
    <x v="0"/>
    <x v="1"/>
    <x v="1"/>
    <x v="0"/>
    <s v="Y"/>
    <s v="Y"/>
    <s v="Y"/>
    <s v="Y"/>
    <s v="Y"/>
    <s v="Y"/>
    <s v="Corporation"/>
    <s v="Y"/>
    <x v="0"/>
    <x v="0"/>
    <x v="1"/>
    <s v="Bar, Saloon, Lounge, Tavern"/>
    <n v="0"/>
    <n v="0"/>
    <m/>
  </r>
  <r>
    <x v="791"/>
    <d v="2021-05-20T00:00:00"/>
    <s v="S &amp; L FOOD GROUP INC"/>
    <s v="5352 Yadkin Rd"/>
    <x v="40"/>
    <x v="0"/>
    <s v="28303"/>
    <x v="791"/>
    <m/>
    <s v="U"/>
    <s v="N"/>
    <s v="NC-08"/>
    <x v="0"/>
    <x v="1"/>
    <x v="1"/>
    <x v="0"/>
    <s v="Y"/>
    <s v="Y"/>
    <s v="Y"/>
    <s v="Y"/>
    <s v="Y"/>
    <s v="Y"/>
    <s v="Subchapter S Corporation"/>
    <s v="N"/>
    <x v="1"/>
    <x v="0"/>
    <x v="0"/>
    <s v="Restaurant"/>
    <n v="0"/>
    <n v="0"/>
    <m/>
  </r>
  <r>
    <x v="792"/>
    <d v="2021-05-20T00:00:00"/>
    <s v="Community Discovery Corp"/>
    <s v="1860 Lindbergh St"/>
    <x v="11"/>
    <x v="0"/>
    <s v="28208"/>
    <x v="792"/>
    <m/>
    <s v="U"/>
    <s v="Y"/>
    <s v="NC-12"/>
    <x v="1"/>
    <x v="0"/>
    <x v="0"/>
    <x v="0"/>
    <s v="Y"/>
    <s v="Y"/>
    <s v="Y"/>
    <s v="Y"/>
    <s v="Y"/>
    <s v="Y"/>
    <s v="Corporation"/>
    <s v="Y"/>
    <x v="0"/>
    <x v="0"/>
    <x v="1"/>
    <s v="Caterer &amp;&amp; Restaurant"/>
    <n v="0"/>
    <n v="0"/>
    <m/>
  </r>
  <r>
    <x v="793"/>
    <d v="2021-05-20T00:00:00"/>
    <s v="Southern Roots Restaurant Inc"/>
    <s v="119 E Main St"/>
    <x v="65"/>
    <x v="0"/>
    <s v="27282"/>
    <x v="793"/>
    <m/>
    <s v="U"/>
    <s v="N"/>
    <s v="NC-06"/>
    <x v="1"/>
    <x v="1"/>
    <x v="0"/>
    <x v="0"/>
    <s v="Y"/>
    <s v="Y"/>
    <s v="Y"/>
    <s v="Y"/>
    <s v="Y"/>
    <s v="Y"/>
    <s v="Corporation"/>
    <s v="N"/>
    <x v="0"/>
    <x v="0"/>
    <x v="1"/>
    <s v="Bar, Saloon, Lounge, Tavern &amp;&amp; Restaurant"/>
    <n v="0"/>
    <n v="0"/>
    <m/>
  </r>
  <r>
    <x v="794"/>
    <d v="2021-05-20T00:00:00"/>
    <s v="Sheila's Carolina Kitchen LLC"/>
    <s v="25099 NC Hwy 12"/>
    <x v="179"/>
    <x v="0"/>
    <s v="27982"/>
    <x v="794"/>
    <m/>
    <s v="U"/>
    <s v="Y"/>
    <s v="NC-03"/>
    <x v="1"/>
    <x v="1"/>
    <x v="1"/>
    <x v="0"/>
    <s v="Y"/>
    <s v="N"/>
    <s v="Y"/>
    <s v="Y"/>
    <s v="Y"/>
    <s v="Y"/>
    <s v="Limited  Liability Company(LLC)"/>
    <s v="N"/>
    <x v="0"/>
    <x v="0"/>
    <x v="1"/>
    <s v="Restaurant"/>
    <n v="0"/>
    <n v="0"/>
    <m/>
  </r>
  <r>
    <x v="795"/>
    <d v="2021-05-20T00:00:00"/>
    <s v="Luo Hospitality International Inc"/>
    <s v="7010 Smith Corners Blvd Ste F"/>
    <x v="11"/>
    <x v="0"/>
    <s v="28269"/>
    <x v="795"/>
    <m/>
    <s v="U"/>
    <s v="N"/>
    <s v="NC-08"/>
    <x v="0"/>
    <x v="1"/>
    <x v="1"/>
    <x v="0"/>
    <s v="N"/>
    <s v="N"/>
    <s v="Y"/>
    <s v="Y"/>
    <s v="N"/>
    <s v="Y"/>
    <s v="Corporation"/>
    <s v="N"/>
    <x v="1"/>
    <x v="0"/>
    <x v="0"/>
    <s v="Restaurant"/>
    <n v="0"/>
    <n v="0"/>
    <m/>
  </r>
  <r>
    <x v="796"/>
    <d v="2021-05-20T00:00:00"/>
    <s v="3LT LLC"/>
    <s v="3317 Stone Castle Ct"/>
    <x v="4"/>
    <x v="0"/>
    <s v="27613"/>
    <x v="796"/>
    <m/>
    <s v="U"/>
    <s v="N"/>
    <s v="NC-02"/>
    <x v="0"/>
    <x v="1"/>
    <x v="1"/>
    <x v="0"/>
    <s v="Y"/>
    <s v="Y"/>
    <s v="Y"/>
    <s v="Y"/>
    <s v="Y"/>
    <s v="Y"/>
    <s v="Limited  Liability Company(LLC)"/>
    <s v="N"/>
    <x v="1"/>
    <x v="0"/>
    <x v="1"/>
    <s v="Restaurant"/>
    <n v="0"/>
    <n v="0"/>
    <m/>
  </r>
  <r>
    <x v="797"/>
    <d v="2021-05-20T00:00:00"/>
    <s v="KZ Hospitality LLC"/>
    <s v="6205 Ramada Dr"/>
    <x v="160"/>
    <x v="0"/>
    <s v="27012"/>
    <x v="797"/>
    <m/>
    <s v="U"/>
    <s v="N"/>
    <s v="NC-10"/>
    <x v="0"/>
    <x v="0"/>
    <x v="0"/>
    <x v="0"/>
    <s v="Y"/>
    <s v="Y"/>
    <s v="Y"/>
    <s v="Y"/>
    <s v="Y"/>
    <s v="Y"/>
    <s v="Limited  Liability Company(LLC)"/>
    <s v="N"/>
    <x v="0"/>
    <x v="0"/>
    <x v="1"/>
    <s v="Inn ** &amp;&amp; Bar, Saloon, Lounge, Tavern &amp;&amp; Caterer"/>
    <n v="0"/>
    <n v="0"/>
    <m/>
  </r>
  <r>
    <x v="798"/>
    <d v="2021-05-20T00:00:00"/>
    <s v="College Grill and Catering LLC"/>
    <s v="5337 Us Highway 264 W Building 5"/>
    <x v="67"/>
    <x v="0"/>
    <s v="27889"/>
    <x v="798"/>
    <m/>
    <s v="R"/>
    <s v="N"/>
    <s v="NC-01"/>
    <x v="0"/>
    <x v="0"/>
    <x v="0"/>
    <x v="0"/>
    <s v="N"/>
    <s v="Y"/>
    <s v="Y"/>
    <s v="N"/>
    <s v="Y"/>
    <s v="N"/>
    <s v="Limited  Liability Company(LLC)"/>
    <s v="N"/>
    <x v="0"/>
    <x v="0"/>
    <x v="1"/>
    <s v="Snack and Nonalcoholic Beverage Bar &amp;&amp; Caterer &amp;&amp; Restaurant"/>
    <n v="0"/>
    <n v="0"/>
    <m/>
  </r>
  <r>
    <x v="799"/>
    <d v="2021-05-20T00:00:00"/>
    <s v="R &amp; C BOTHAM LLC"/>
    <s v="1722 NC HWY 9"/>
    <x v="104"/>
    <x v="0"/>
    <s v="28711"/>
    <x v="799"/>
    <m/>
    <s v="U"/>
    <s v="N"/>
    <s v="NC-11"/>
    <x v="1"/>
    <x v="0"/>
    <x v="0"/>
    <x v="0"/>
    <s v="Y"/>
    <s v="Y"/>
    <s v="Y"/>
    <s v="Y"/>
    <s v="Y"/>
    <s v="Y"/>
    <s v="Limited  Liability Company(LLC)"/>
    <s v="N"/>
    <x v="0"/>
    <x v="1"/>
    <x v="1"/>
    <s v="Restaurant"/>
    <n v="0"/>
    <n v="0"/>
    <m/>
  </r>
  <r>
    <x v="800"/>
    <d v="2021-05-20T00:00:00"/>
    <s v="SAKURA ICHIBAN LLC"/>
    <s v="3015 W Gate City Blvd"/>
    <x v="12"/>
    <x v="0"/>
    <s v="27403"/>
    <x v="800"/>
    <m/>
    <s v="U"/>
    <s v="N"/>
    <s v="NC-06"/>
    <x v="0"/>
    <x v="0"/>
    <x v="1"/>
    <x v="0"/>
    <s v="Y"/>
    <s v="Y"/>
    <s v="Y"/>
    <s v="Y"/>
    <s v="Y"/>
    <s v="Y"/>
    <s v="Limited  Liability Company(LLC)"/>
    <s v="N"/>
    <x v="1"/>
    <x v="0"/>
    <x v="0"/>
    <s v="Restaurant"/>
    <n v="0"/>
    <n v="0"/>
    <m/>
  </r>
  <r>
    <x v="801"/>
    <d v="2021-05-20T00:00:00"/>
    <s v="Brier Creek Beer Garden Inc"/>
    <s v="8521 Brier Creek Pkwy"/>
    <x v="4"/>
    <x v="0"/>
    <s v="27617"/>
    <x v="801"/>
    <m/>
    <s v="U"/>
    <s v="N"/>
    <s v="NC-02"/>
    <x v="0"/>
    <x v="1"/>
    <x v="1"/>
    <x v="0"/>
    <s v="Y"/>
    <s v="Y"/>
    <s v="Y"/>
    <s v="Y"/>
    <s v="Y"/>
    <s v="Y"/>
    <s v="Corporation"/>
    <s v="N"/>
    <x v="1"/>
    <x v="0"/>
    <x v="0"/>
    <s v="Restaurant"/>
    <n v="0"/>
    <n v="0"/>
    <m/>
  </r>
  <r>
    <x v="802"/>
    <d v="2021-05-20T00:00:00"/>
    <s v="Subway of Regent Park Inc"/>
    <s v="815 Patton Ave"/>
    <x v="9"/>
    <x v="0"/>
    <s v="28806"/>
    <x v="802"/>
    <s v="Subway"/>
    <s v="U"/>
    <s v="Y"/>
    <s v="NC-11"/>
    <x v="0"/>
    <x v="0"/>
    <x v="0"/>
    <x v="0"/>
    <s v="Y"/>
    <s v="Y"/>
    <s v="Y"/>
    <s v="Y"/>
    <s v="Y"/>
    <s v="Y"/>
    <s v="Corporation"/>
    <s v="N"/>
    <x v="0"/>
    <x v="0"/>
    <x v="1"/>
    <s v="Restaurant"/>
    <n v="0"/>
    <n v="0"/>
    <m/>
  </r>
  <r>
    <x v="803"/>
    <d v="2021-05-20T00:00:00"/>
    <s v="Micromanagers LLC"/>
    <s v="100 E Franklin St Suite F"/>
    <x v="3"/>
    <x v="0"/>
    <s v="27514"/>
    <x v="803"/>
    <m/>
    <s v="U"/>
    <s v="Y"/>
    <s v="NC-04"/>
    <x v="1"/>
    <x v="0"/>
    <x v="0"/>
    <x v="0"/>
    <s v="Y"/>
    <s v="Y"/>
    <s v="Y"/>
    <s v="Y"/>
    <s v="Y"/>
    <s v="Y"/>
    <s v="Limited  Liability Company(LLC)"/>
    <s v="N"/>
    <x v="0"/>
    <x v="1"/>
    <x v="0"/>
    <s v="Brewery and/or microbrewery ** &amp;&amp; Restaurant"/>
    <n v="0"/>
    <n v="0"/>
    <m/>
  </r>
  <r>
    <x v="804"/>
    <d v="2021-05-20T00:00:00"/>
    <s v="Subway of Clyde"/>
    <s v="815 Patton Ave"/>
    <x v="9"/>
    <x v="0"/>
    <s v="28806"/>
    <x v="804"/>
    <s v="Subway"/>
    <s v="U"/>
    <s v="Y"/>
    <s v="NC-11"/>
    <x v="0"/>
    <x v="0"/>
    <x v="0"/>
    <x v="0"/>
    <s v="Y"/>
    <s v="Y"/>
    <s v="Y"/>
    <s v="Y"/>
    <s v="Y"/>
    <s v="Y"/>
    <s v="Corporation"/>
    <s v="N"/>
    <x v="0"/>
    <x v="0"/>
    <x v="1"/>
    <s v="Restaurant"/>
    <n v="0"/>
    <n v="0"/>
    <m/>
  </r>
  <r>
    <x v="805"/>
    <d v="2021-05-20T00:00:00"/>
    <s v="Moone Enterprise Inc."/>
    <s v="7112 Holmfield Rd"/>
    <x v="40"/>
    <x v="0"/>
    <s v="28306"/>
    <x v="805"/>
    <m/>
    <s v="U"/>
    <s v="N"/>
    <s v="NC-07"/>
    <x v="0"/>
    <x v="0"/>
    <x v="0"/>
    <x v="0"/>
    <s v="Y"/>
    <s v="Y"/>
    <s v="Y"/>
    <s v="Y"/>
    <s v="Y"/>
    <s v="Y"/>
    <s v="Subchapter S Corporation"/>
    <s v="Y"/>
    <x v="1"/>
    <x v="0"/>
    <x v="1"/>
    <s v="Restaurant"/>
    <n v="0"/>
    <n v="0"/>
    <m/>
  </r>
  <r>
    <x v="806"/>
    <d v="2021-05-20T00:00:00"/>
    <s v="Papis Puerto Rican Cuisine"/>
    <s v="440 E McCullogh St Suite 123"/>
    <x v="11"/>
    <x v="0"/>
    <s v="28262"/>
    <x v="806"/>
    <m/>
    <s v="U"/>
    <s v="Y"/>
    <s v="NC-08"/>
    <x v="0"/>
    <x v="1"/>
    <x v="1"/>
    <x v="0"/>
    <s v="Y"/>
    <s v="Y"/>
    <s v="Y"/>
    <s v="Y"/>
    <s v="N"/>
    <s v="Y"/>
    <s v="Limited  Liability Company(LLC)"/>
    <s v="N"/>
    <x v="0"/>
    <x v="0"/>
    <x v="1"/>
    <s v="Restaurant"/>
    <n v="0"/>
    <n v="0"/>
    <m/>
  </r>
  <r>
    <x v="807"/>
    <d v="2021-05-20T00:00:00"/>
    <s v="On the Block Foods &amp; Catering"/>
    <s v="4906 El Mundo St"/>
    <x v="11"/>
    <x v="0"/>
    <s v="28216"/>
    <x v="807"/>
    <m/>
    <s v="U"/>
    <s v="N"/>
    <s v="NC-12"/>
    <x v="0"/>
    <x v="1"/>
    <x v="1"/>
    <x v="1"/>
    <s v="Y"/>
    <s v="Y"/>
    <s v="Y"/>
    <s v="Y"/>
    <s v="N"/>
    <s v="N"/>
    <s v="Partnership"/>
    <s v="N"/>
    <x v="1"/>
    <x v="0"/>
    <x v="0"/>
    <s v="Food Stand, Food Truck, Food Cart"/>
    <n v="0"/>
    <n v="0"/>
    <m/>
  </r>
  <r>
    <x v="808"/>
    <d v="2021-05-20T00:00:00"/>
    <s v="El Gato Pelon Inc"/>
    <s v="6101 Glenwood Ave"/>
    <x v="4"/>
    <x v="0"/>
    <s v="27612"/>
    <x v="808"/>
    <m/>
    <s v="U"/>
    <s v="N"/>
    <s v="NC-02"/>
    <x v="1"/>
    <x v="1"/>
    <x v="1"/>
    <x v="0"/>
    <s v="Y"/>
    <s v="Y"/>
    <s v="Y"/>
    <s v="Y"/>
    <s v="Y"/>
    <s v="Y"/>
    <s v="Corporation"/>
    <s v="N"/>
    <x v="0"/>
    <x v="0"/>
    <x v="1"/>
    <s v="Restaurant"/>
    <n v="0"/>
    <n v="0"/>
    <m/>
  </r>
  <r>
    <x v="809"/>
    <d v="2021-05-20T00:00:00"/>
    <s v="Ginza restaurant inc"/>
    <s v="37 Biltmore Ave"/>
    <x v="9"/>
    <x v="0"/>
    <s v="28801"/>
    <x v="809"/>
    <m/>
    <s v="U"/>
    <s v="Y"/>
    <s v="NC-11"/>
    <x v="0"/>
    <x v="0"/>
    <x v="1"/>
    <x v="0"/>
    <s v="N"/>
    <s v="Y"/>
    <s v="Y"/>
    <s v="Y"/>
    <s v="Y"/>
    <s v="Y"/>
    <s v="Subchapter S Corporation"/>
    <s v="N"/>
    <x v="0"/>
    <x v="0"/>
    <x v="1"/>
    <s v="Restaurant"/>
    <n v="0"/>
    <n v="0"/>
    <m/>
  </r>
  <r>
    <x v="810"/>
    <d v="2021-05-20T00:00:00"/>
    <s v="RED LOTUS INC"/>
    <s v="239 S Elliott Rd"/>
    <x v="3"/>
    <x v="0"/>
    <s v="27514"/>
    <x v="810"/>
    <m/>
    <s v="U"/>
    <s v="N"/>
    <s v="NC-04"/>
    <x v="1"/>
    <x v="0"/>
    <x v="1"/>
    <x v="0"/>
    <s v="Y"/>
    <s v="Y"/>
    <s v="Y"/>
    <s v="Y"/>
    <s v="Y"/>
    <s v="Y"/>
    <s v="Corporation"/>
    <s v="N"/>
    <x v="1"/>
    <x v="0"/>
    <x v="0"/>
    <s v="Restaurant"/>
    <n v="0"/>
    <n v="0"/>
    <m/>
  </r>
  <r>
    <x v="811"/>
    <d v="2021-05-20T00:00:00"/>
    <s v="Dajio Inc"/>
    <s v="305 Irvin Garrish Hwy"/>
    <x v="142"/>
    <x v="0"/>
    <s v="27960"/>
    <x v="811"/>
    <m/>
    <s v="R"/>
    <s v="N"/>
    <s v="NC-03"/>
    <x v="1"/>
    <x v="0"/>
    <x v="0"/>
    <x v="0"/>
    <s v="Y"/>
    <s v="Y"/>
    <s v="Y"/>
    <s v="Y"/>
    <s v="Y"/>
    <s v="Y"/>
    <s v="Corporation"/>
    <s v="N"/>
    <x v="0"/>
    <x v="0"/>
    <x v="1"/>
    <s v="Restaurant"/>
    <n v="0"/>
    <n v="0"/>
    <m/>
  </r>
  <r>
    <x v="812"/>
    <d v="2021-05-20T00:00:00"/>
    <s v="Sage and Swift Gourmet Catering Inc"/>
    <s v="2505 Whilden Dr"/>
    <x v="8"/>
    <x v="0"/>
    <s v="27713"/>
    <x v="812"/>
    <m/>
    <s v="U"/>
    <s v="N"/>
    <s v="NC-02"/>
    <x v="0"/>
    <x v="0"/>
    <x v="0"/>
    <x v="0"/>
    <s v="Y"/>
    <s v="Y"/>
    <s v="Y"/>
    <s v="Y"/>
    <s v="Y"/>
    <s v="Y"/>
    <s v="Corporation"/>
    <s v="N"/>
    <x v="0"/>
    <x v="0"/>
    <x v="1"/>
    <s v="Caterer"/>
    <n v="0"/>
    <n v="0"/>
    <m/>
  </r>
  <r>
    <x v="813"/>
    <d v="2021-05-20T00:00:00"/>
    <s v="QUAD Properties INC"/>
    <s v="5074 Independence Ln"/>
    <x v="180"/>
    <x v="0"/>
    <s v="28037"/>
    <x v="813"/>
    <s v="Subway"/>
    <s v="R"/>
    <s v="N"/>
    <s v="NC-10"/>
    <x v="0"/>
    <x v="0"/>
    <x v="0"/>
    <x v="0"/>
    <s v="Y"/>
    <s v="Y"/>
    <s v="N"/>
    <s v="Y"/>
    <s v="Y"/>
    <s v="Y"/>
    <s v="Corporation"/>
    <s v="N"/>
    <x v="0"/>
    <x v="0"/>
    <x v="1"/>
    <s v="Restaurant"/>
    <n v="0"/>
    <n v="0"/>
    <m/>
  </r>
  <r>
    <x v="814"/>
    <d v="2021-05-20T00:00:00"/>
    <s v="MR Entertainment LLC"/>
    <s v="22 N Market St"/>
    <x v="9"/>
    <x v="0"/>
    <s v="28801"/>
    <x v="814"/>
    <m/>
    <s v="U"/>
    <s v="Y"/>
    <s v="NC-11"/>
    <x v="0"/>
    <x v="0"/>
    <x v="1"/>
    <x v="0"/>
    <s v="Y"/>
    <s v="Y"/>
    <s v="Y"/>
    <s v="Y"/>
    <s v="Y"/>
    <s v="Y"/>
    <s v="Limited  Liability Company(LLC)"/>
    <s v="N"/>
    <x v="1"/>
    <x v="1"/>
    <x v="0"/>
    <s v="Bar, Saloon, Lounge, Tavern"/>
    <n v="0"/>
    <n v="0"/>
    <m/>
  </r>
  <r>
    <x v="815"/>
    <d v="2021-05-20T00:00:00"/>
    <s v="Arrowhead 1 LLC"/>
    <s v="2625 Hendersonville Rd"/>
    <x v="55"/>
    <x v="0"/>
    <s v="28704"/>
    <x v="815"/>
    <s v="Beef 'O' Brady's"/>
    <s v="U"/>
    <s v="Y"/>
    <s v="NC-11"/>
    <x v="0"/>
    <x v="0"/>
    <x v="1"/>
    <x v="0"/>
    <s v="Y"/>
    <s v="Y"/>
    <s v="Y"/>
    <s v="Y"/>
    <s v="Y"/>
    <s v="Y"/>
    <s v="Limited  Liability Company(LLC)"/>
    <s v="Y"/>
    <x v="0"/>
    <x v="1"/>
    <x v="1"/>
    <s v="Restaurant"/>
    <n v="0"/>
    <n v="0"/>
    <m/>
  </r>
  <r>
    <x v="816"/>
    <d v="2021-05-20T00:00:00"/>
    <s v="Suman Foods LLC"/>
    <s v="15425 Prescott Hill Ave"/>
    <x v="11"/>
    <x v="0"/>
    <s v="28277"/>
    <x v="816"/>
    <m/>
    <s v="U"/>
    <s v="N"/>
    <s v="NC-09"/>
    <x v="1"/>
    <x v="0"/>
    <x v="1"/>
    <x v="0"/>
    <s v="Y"/>
    <s v="Y"/>
    <s v="Y"/>
    <s v="Y"/>
    <s v="Y"/>
    <s v="Y"/>
    <s v="Corporation"/>
    <s v="N"/>
    <x v="0"/>
    <x v="0"/>
    <x v="1"/>
    <s v="Food Stand, Food Truck, Food Cart"/>
    <n v="0"/>
    <n v="0"/>
    <m/>
  </r>
  <r>
    <x v="817"/>
    <d v="2021-05-20T00:00:00"/>
    <s v="HAPPY CHINA OF LIU INC"/>
    <s v="123 Pointe South Dr"/>
    <x v="176"/>
    <x v="0"/>
    <s v="27317"/>
    <x v="817"/>
    <m/>
    <s v="R"/>
    <s v="Y"/>
    <s v="NC-06"/>
    <x v="1"/>
    <x v="0"/>
    <x v="1"/>
    <x v="0"/>
    <s v="Y"/>
    <s v="Y"/>
    <s v="Y"/>
    <s v="Y"/>
    <s v="Y"/>
    <s v="Y"/>
    <s v="Corporation"/>
    <s v="N"/>
    <x v="1"/>
    <x v="0"/>
    <x v="0"/>
    <s v="Restaurant"/>
    <n v="0"/>
    <n v="0"/>
    <m/>
  </r>
  <r>
    <x v="818"/>
    <d v="2021-05-20T00:00:00"/>
    <s v="Bazzco inc"/>
    <s v="214 N College St"/>
    <x v="11"/>
    <x v="0"/>
    <s v="28202"/>
    <x v="818"/>
    <m/>
    <s v="U"/>
    <s v="N"/>
    <s v="NC-12"/>
    <x v="0"/>
    <x v="0"/>
    <x v="1"/>
    <x v="0"/>
    <s v="Y"/>
    <s v="Y"/>
    <s v="Y"/>
    <s v="Y"/>
    <s v="Y"/>
    <s v="Y"/>
    <s v="Corporation"/>
    <s v="N"/>
    <x v="1"/>
    <x v="0"/>
    <x v="1"/>
    <s v="Restaurant"/>
    <n v="0"/>
    <n v="0"/>
    <m/>
  </r>
  <r>
    <x v="819"/>
    <d v="2021-05-20T00:00:00"/>
    <s v="Copper Door Cafes LLC"/>
    <s v="950 Hwy 64 Business"/>
    <x v="181"/>
    <x v="0"/>
    <s v="28904"/>
    <x v="819"/>
    <m/>
    <s v="R"/>
    <s v="Y"/>
    <s v="NC-11"/>
    <x v="1"/>
    <x v="0"/>
    <x v="0"/>
    <x v="0"/>
    <s v="Y"/>
    <s v="Y"/>
    <s v="Y"/>
    <s v="Y"/>
    <s v="Y"/>
    <s v="Y"/>
    <s v="Limited  Liability Company(LLC)"/>
    <s v="N"/>
    <x v="0"/>
    <x v="1"/>
    <x v="0"/>
    <s v="Restaurant"/>
    <n v="0"/>
    <n v="0"/>
    <m/>
  </r>
  <r>
    <x v="820"/>
    <d v="2021-05-20T00:00:00"/>
    <s v="Texas Pit BBQ Inc"/>
    <s v="546 W Church St"/>
    <x v="131"/>
    <x v="0"/>
    <s v="27501"/>
    <x v="820"/>
    <m/>
    <s v="R"/>
    <s v="N"/>
    <s v="NC-02"/>
    <x v="1"/>
    <x v="0"/>
    <x v="1"/>
    <x v="0"/>
    <s v="Y"/>
    <s v="Y"/>
    <s v="Y"/>
    <s v="Y"/>
    <s v="Y"/>
    <s v="Y"/>
    <s v="Subchapter S Corporation"/>
    <s v="N"/>
    <x v="0"/>
    <x v="0"/>
    <x v="1"/>
    <s v="Restaurant"/>
    <n v="0"/>
    <n v="0"/>
    <m/>
  </r>
  <r>
    <x v="821"/>
    <d v="2021-05-20T00:00:00"/>
    <s v="AIJA Inc"/>
    <s v="412 W Davie St"/>
    <x v="4"/>
    <x v="0"/>
    <s v="27601"/>
    <x v="821"/>
    <m/>
    <s v="U"/>
    <s v="Y"/>
    <s v="NC-02"/>
    <x v="0"/>
    <x v="1"/>
    <x v="1"/>
    <x v="0"/>
    <s v="Y"/>
    <s v="Y"/>
    <s v="Y"/>
    <s v="Y"/>
    <s v="Y"/>
    <s v="Y"/>
    <s v="Subchapter S Corporation"/>
    <s v="N"/>
    <x v="0"/>
    <x v="0"/>
    <x v="1"/>
    <s v="Bar, Saloon, Lounge, Tavern"/>
    <n v="0"/>
    <n v="0"/>
    <m/>
  </r>
  <r>
    <x v="822"/>
    <d v="2021-05-20T00:00:00"/>
    <s v="Umami Asian Bistro and Sushi LLC"/>
    <s v="2420 Hillsborough St"/>
    <x v="4"/>
    <x v="0"/>
    <s v="27607"/>
    <x v="822"/>
    <m/>
    <s v="U"/>
    <s v="Y"/>
    <s v="NC-02"/>
    <x v="0"/>
    <x v="0"/>
    <x v="0"/>
    <x v="0"/>
    <s v="Y"/>
    <s v="Y"/>
    <s v="Y"/>
    <s v="Y"/>
    <s v="Y"/>
    <s v="Y"/>
    <s v="Limited  Liability Company(LLC)"/>
    <s v="N"/>
    <x v="1"/>
    <x v="0"/>
    <x v="1"/>
    <s v="Bar, Saloon, Lounge, Tavern &amp;&amp; Restaurant"/>
    <n v="0"/>
    <n v="0"/>
    <m/>
  </r>
  <r>
    <x v="823"/>
    <d v="2021-05-20T00:00:00"/>
    <s v="Chez Day LLC"/>
    <s v="301 Glenwood Ave Ste 100"/>
    <x v="4"/>
    <x v="0"/>
    <s v="27603"/>
    <x v="823"/>
    <m/>
    <s v="U"/>
    <s v="N"/>
    <s v="NC-02"/>
    <x v="0"/>
    <x v="1"/>
    <x v="1"/>
    <x v="1"/>
    <s v="N"/>
    <s v="N"/>
    <s v="Y"/>
    <s v="Y"/>
    <s v="N"/>
    <s v="Y"/>
    <s v="Limited  Liability Company(LLC)"/>
    <s v="N"/>
    <x v="0"/>
    <x v="1"/>
    <x v="0"/>
    <s v="Restaurant"/>
    <n v="0"/>
    <n v="0"/>
    <m/>
  </r>
  <r>
    <x v="824"/>
    <d v="2021-05-20T00:00:00"/>
    <s v="LIGHTHOUSE CAFE, INC."/>
    <s v="132 E Granville St"/>
    <x v="121"/>
    <x v="0"/>
    <s v="27983"/>
    <x v="824"/>
    <m/>
    <s v="R"/>
    <s v="Y"/>
    <s v="NC-01"/>
    <x v="0"/>
    <x v="0"/>
    <x v="1"/>
    <x v="0"/>
    <s v="Y"/>
    <s v="Y"/>
    <s v="Y"/>
    <s v="Y"/>
    <s v="Y"/>
    <s v="Y"/>
    <s v="Corporation"/>
    <s v="N"/>
    <x v="0"/>
    <x v="0"/>
    <x v="1"/>
    <s v="Caterer"/>
    <n v="0"/>
    <n v="0"/>
    <m/>
  </r>
  <r>
    <x v="825"/>
    <d v="2021-05-21T00:00:00"/>
    <s v="PM KQ LLC"/>
    <s v="8320 Pineville Matthews Rd Ste 606"/>
    <x v="11"/>
    <x v="0"/>
    <s v="28226"/>
    <x v="825"/>
    <m/>
    <s v="U"/>
    <s v="Y"/>
    <s v="NC-09"/>
    <x v="1"/>
    <x v="0"/>
    <x v="0"/>
    <x v="0"/>
    <s v="Y"/>
    <s v="Y"/>
    <s v="Y"/>
    <s v="Y"/>
    <s v="Y"/>
    <s v="Y"/>
    <s v="Limited  Liability Company(LLC)"/>
    <s v="N"/>
    <x v="1"/>
    <x v="0"/>
    <x v="1"/>
    <s v="Restaurant"/>
    <n v="0"/>
    <n v="0"/>
    <m/>
  </r>
  <r>
    <x v="826"/>
    <d v="2021-05-21T00:00:00"/>
    <s v="Sanmay-VP LLC"/>
    <s v="520 University Center Blvd"/>
    <x v="11"/>
    <x v="0"/>
    <s v="28262"/>
    <x v="826"/>
    <s v="Godavari - Trademark License Agreement"/>
    <s v="U"/>
    <s v="N"/>
    <s v="NC-08"/>
    <x v="1"/>
    <x v="0"/>
    <x v="0"/>
    <x v="0"/>
    <s v="Y"/>
    <s v="Y"/>
    <s v="Y"/>
    <s v="Y"/>
    <s v="Y"/>
    <s v="Y"/>
    <s v="Limited  Liability Company(LLC)"/>
    <s v="N"/>
    <x v="1"/>
    <x v="0"/>
    <x v="0"/>
    <s v="Restaurant"/>
    <n v="0"/>
    <n v="0"/>
    <m/>
  </r>
  <r>
    <x v="827"/>
    <d v="2021-05-21T00:00:00"/>
    <s v="Warrenton Restaurant Ventures LLC"/>
    <s v="111 N Bragg St"/>
    <x v="182"/>
    <x v="0"/>
    <s v="27589"/>
    <x v="827"/>
    <m/>
    <s v="R"/>
    <s v="Y"/>
    <s v="NC-01"/>
    <x v="0"/>
    <x v="1"/>
    <x v="1"/>
    <x v="0"/>
    <s v="Y"/>
    <s v="Y"/>
    <s v="Y"/>
    <s v="Y"/>
    <s v="N"/>
    <s v="Y"/>
    <s v="Partnership"/>
    <s v="Y"/>
    <x v="0"/>
    <x v="1"/>
    <x v="1"/>
    <s v="Restaurant"/>
    <n v="0"/>
    <n v="0"/>
    <m/>
  </r>
  <r>
    <x v="828"/>
    <d v="2021-05-21T00:00:00"/>
    <s v="Thai Harmony LLC"/>
    <s v="102 W 3rd St Suite 110"/>
    <x v="54"/>
    <x v="0"/>
    <s v="27101"/>
    <x v="828"/>
    <m/>
    <s v="U"/>
    <s v="Y"/>
    <s v="NC-06"/>
    <x v="1"/>
    <x v="0"/>
    <x v="0"/>
    <x v="0"/>
    <s v="Y"/>
    <s v="Y"/>
    <s v="Y"/>
    <s v="Y"/>
    <s v="Y"/>
    <s v="Y"/>
    <s v="Limited  Liability Company(LLC)"/>
    <s v="Y"/>
    <x v="0"/>
    <x v="0"/>
    <x v="1"/>
    <s v="Restaurant"/>
    <n v="0"/>
    <n v="0"/>
    <m/>
  </r>
  <r>
    <x v="829"/>
    <d v="2021-05-21T00:00:00"/>
    <s v="K Restaurant Group"/>
    <s v="4209 Lassiter Mill Rd Ste 136"/>
    <x v="4"/>
    <x v="0"/>
    <s v="27609"/>
    <x v="829"/>
    <m/>
    <s v="U"/>
    <s v="N"/>
    <s v="NC-02"/>
    <x v="1"/>
    <x v="0"/>
    <x v="0"/>
    <x v="0"/>
    <s v="Y"/>
    <s v="Y"/>
    <s v="Y"/>
    <s v="Y"/>
    <s v="Y"/>
    <s v="Y"/>
    <s v="Sole Proprietorship"/>
    <s v="N"/>
    <x v="0"/>
    <x v="0"/>
    <x v="1"/>
    <s v="Restaurant"/>
    <n v="0"/>
    <n v="0"/>
    <m/>
  </r>
  <r>
    <x v="830"/>
    <d v="2021-05-21T00:00:00"/>
    <s v="Rasoi Ventures LLC"/>
    <s v="122 W King St"/>
    <x v="35"/>
    <x v="0"/>
    <s v="27278"/>
    <x v="830"/>
    <m/>
    <s v="U"/>
    <s v="N"/>
    <s v="NC-04"/>
    <x v="1"/>
    <x v="0"/>
    <x v="0"/>
    <x v="0"/>
    <s v="Y"/>
    <s v="Y"/>
    <s v="Y"/>
    <s v="Y"/>
    <s v="Y"/>
    <s v="Y"/>
    <s v="Limited  Liability Company(LLC)"/>
    <s v="N"/>
    <x v="1"/>
    <x v="0"/>
    <x v="0"/>
    <s v="Restaurant"/>
    <n v="0"/>
    <n v="0"/>
    <m/>
  </r>
  <r>
    <x v="831"/>
    <d v="2021-05-21T00:00:00"/>
    <s v="J Lights LLC"/>
    <s v="800 Taylor St Suite 9-152"/>
    <x v="8"/>
    <x v="0"/>
    <s v="27701"/>
    <x v="831"/>
    <m/>
    <s v="U"/>
    <s v="Y"/>
    <s v="NC-04"/>
    <x v="1"/>
    <x v="0"/>
    <x v="0"/>
    <x v="0"/>
    <s v="Y"/>
    <s v="Y"/>
    <s v="Y"/>
    <s v="Y"/>
    <s v="Y"/>
    <s v="Y"/>
    <s v="Limited  Liability Company(LLC)"/>
    <s v="N"/>
    <x v="1"/>
    <x v="0"/>
    <x v="0"/>
    <s v="Restaurant"/>
    <n v="0"/>
    <n v="0"/>
    <m/>
  </r>
  <r>
    <x v="832"/>
    <d v="2021-05-21T00:00:00"/>
    <s v="Hot Diggity Dog"/>
    <s v="13300 York Center Dr ste 121"/>
    <x v="11"/>
    <x v="0"/>
    <s v="28273"/>
    <x v="832"/>
    <m/>
    <s v="U"/>
    <s v="N"/>
    <s v="NC-09"/>
    <x v="1"/>
    <x v="0"/>
    <x v="1"/>
    <x v="0"/>
    <s v="Y"/>
    <s v="Y"/>
    <s v="N"/>
    <s v="Y"/>
    <s v="Y"/>
    <s v="Y"/>
    <s v="Limited  Liability Company(LLC)"/>
    <s v="N"/>
    <x v="1"/>
    <x v="0"/>
    <x v="1"/>
    <s v="Snack and Nonalcoholic Beverage Bar &amp;&amp; Caterer &amp;&amp; Food Stand, Food Truck, Food Cart"/>
    <n v="0"/>
    <n v="0"/>
    <m/>
  </r>
  <r>
    <x v="833"/>
    <d v="2021-05-21T00:00:00"/>
    <s v="Elodie Farms II LLC"/>
    <s v="9522 Hampton Rd"/>
    <x v="183"/>
    <x v="0"/>
    <s v="27572"/>
    <x v="833"/>
    <m/>
    <s v="U"/>
    <s v="N"/>
    <s v="NC-04"/>
    <x v="0"/>
    <x v="1"/>
    <x v="0"/>
    <x v="1"/>
    <s v="Y"/>
    <s v="Y"/>
    <s v="N"/>
    <s v="Y"/>
    <s v="Y"/>
    <s v="Y"/>
    <s v="Single Member LLC"/>
    <s v="N"/>
    <x v="1"/>
    <x v="0"/>
    <x v="1"/>
    <s v="Other"/>
    <n v="0"/>
    <n v="0"/>
    <m/>
  </r>
  <r>
    <x v="834"/>
    <d v="2021-05-21T00:00:00"/>
    <s v="JH Sushi Express Inc"/>
    <s v="1523 Elizabeth Ave Ste 130"/>
    <x v="11"/>
    <x v="0"/>
    <s v="28204"/>
    <x v="834"/>
    <m/>
    <s v="U"/>
    <s v="N"/>
    <s v="NC-12"/>
    <x v="0"/>
    <x v="0"/>
    <x v="1"/>
    <x v="0"/>
    <s v="Y"/>
    <s v="Y"/>
    <s v="Y"/>
    <s v="Y"/>
    <s v="Y"/>
    <s v="Y"/>
    <s v="Subchapter S Corporation"/>
    <s v="N"/>
    <x v="1"/>
    <x v="0"/>
    <x v="0"/>
    <s v="Restaurant"/>
    <n v="0"/>
    <n v="0"/>
    <m/>
  </r>
  <r>
    <x v="835"/>
    <d v="2021-05-21T00:00:00"/>
    <s v="A. Kelly's LLC"/>
    <s v="142 Burrell St"/>
    <x v="48"/>
    <x v="0"/>
    <s v="28607"/>
    <x v="835"/>
    <m/>
    <s v="R"/>
    <s v="N"/>
    <s v="NC-05"/>
    <x v="1"/>
    <x v="1"/>
    <x v="0"/>
    <x v="0"/>
    <s v="Y"/>
    <s v="Y"/>
    <s v="Y"/>
    <s v="Y"/>
    <s v="Y"/>
    <s v="Y"/>
    <s v="Corporation"/>
    <s v="N"/>
    <x v="0"/>
    <x v="0"/>
    <x v="1"/>
    <s v="Restaurant"/>
    <n v="0"/>
    <n v="0"/>
    <m/>
  </r>
  <r>
    <x v="836"/>
    <d v="2021-05-21T00:00:00"/>
    <s v="2 Guys Pizza &amp; Ribs Inc."/>
    <s v="1307 7th Ave E"/>
    <x v="7"/>
    <x v="0"/>
    <s v="28792"/>
    <x v="836"/>
    <m/>
    <s v="R"/>
    <s v="Y"/>
    <s v="NC-11"/>
    <x v="1"/>
    <x v="0"/>
    <x v="0"/>
    <x v="0"/>
    <s v="Y"/>
    <s v="Y"/>
    <s v="Y"/>
    <s v="Y"/>
    <s v="Y"/>
    <s v="Y"/>
    <s v="Subchapter S Corporation"/>
    <s v="N"/>
    <x v="0"/>
    <x v="0"/>
    <x v="1"/>
    <s v="Restaurant"/>
    <n v="0"/>
    <n v="0"/>
    <m/>
  </r>
  <r>
    <x v="837"/>
    <d v="2021-05-21T00:00:00"/>
    <s v="ROOSTER'S CAFE"/>
    <s v="3291 Cumberland Rd"/>
    <x v="40"/>
    <x v="0"/>
    <s v="28306"/>
    <x v="837"/>
    <m/>
    <s v="U"/>
    <s v="N"/>
    <s v="NC-07"/>
    <x v="0"/>
    <x v="1"/>
    <x v="1"/>
    <x v="0"/>
    <s v="N"/>
    <s v="N"/>
    <s v="Y"/>
    <s v="Y"/>
    <s v="Y"/>
    <s v="Y"/>
    <s v="Corporation"/>
    <s v="Y"/>
    <x v="0"/>
    <x v="0"/>
    <x v="1"/>
    <s v="Restaurant"/>
    <n v="0"/>
    <n v="0"/>
    <m/>
  </r>
  <r>
    <x v="838"/>
    <d v="2021-05-21T00:00:00"/>
    <s v="POPPYS GREENVILLE LLC"/>
    <s v="4125 Old Tar Rd Ste J"/>
    <x v="184"/>
    <x v="0"/>
    <s v="28590"/>
    <x v="838"/>
    <m/>
    <s v="U"/>
    <s v="N"/>
    <s v="NC-01"/>
    <x v="0"/>
    <x v="0"/>
    <x v="0"/>
    <x v="0"/>
    <s v="Y"/>
    <s v="Y"/>
    <s v="Y"/>
    <s v="Y"/>
    <s v="Y"/>
    <s v="Y"/>
    <s v="Limited  Liability Company(LLC)"/>
    <s v="N"/>
    <x v="1"/>
    <x v="1"/>
    <x v="1"/>
    <s v="Restaurant"/>
    <n v="0"/>
    <n v="0"/>
    <m/>
  </r>
  <r>
    <x v="839"/>
    <d v="2021-05-21T00:00:00"/>
    <s v="Family Catering Service"/>
    <s v="15250 Hus McGinnis Rd"/>
    <x v="45"/>
    <x v="0"/>
    <s v="28078"/>
    <x v="839"/>
    <m/>
    <s v="U"/>
    <s v="N"/>
    <s v="NC-08"/>
    <x v="0"/>
    <x v="0"/>
    <x v="1"/>
    <x v="0"/>
    <s v="N"/>
    <s v="N"/>
    <s v="Y"/>
    <s v="N"/>
    <s v="Y"/>
    <s v="N"/>
    <s v="Subchapter S Corporation"/>
    <s v="N"/>
    <x v="0"/>
    <x v="0"/>
    <x v="1"/>
    <s v="Caterer"/>
    <n v="0"/>
    <n v="0"/>
    <m/>
  </r>
  <r>
    <x v="840"/>
    <d v="2021-05-21T00:00:00"/>
    <s v="RFNT INC"/>
    <s v="3500 Westgate Dr Ste 206"/>
    <x v="8"/>
    <x v="0"/>
    <s v="27707"/>
    <x v="840"/>
    <m/>
    <s v="U"/>
    <s v="Y"/>
    <s v="NC-04"/>
    <x v="1"/>
    <x v="0"/>
    <x v="0"/>
    <x v="0"/>
    <s v="Y"/>
    <s v="Y"/>
    <s v="Y"/>
    <s v="Y"/>
    <s v="Y"/>
    <s v="Y"/>
    <s v="Corporation"/>
    <s v="Y"/>
    <x v="1"/>
    <x v="0"/>
    <x v="1"/>
    <s v="Bakery ** &amp;&amp; Caterer &amp;&amp; Restaurant"/>
    <n v="0"/>
    <n v="0"/>
    <m/>
  </r>
  <r>
    <x v="841"/>
    <d v="2021-05-21T00:00:00"/>
    <s v="Chai Pani LLC"/>
    <s v="22 Battery Park Ave"/>
    <x v="9"/>
    <x v="0"/>
    <s v="28801"/>
    <x v="841"/>
    <m/>
    <s v="U"/>
    <s v="Y"/>
    <s v="NC-11"/>
    <x v="1"/>
    <x v="0"/>
    <x v="0"/>
    <x v="0"/>
    <s v="Y"/>
    <s v="Y"/>
    <s v="Y"/>
    <s v="Y"/>
    <s v="Y"/>
    <s v="Y"/>
    <s v="Limited  Liability Company(LLC)"/>
    <s v="N"/>
    <x v="1"/>
    <x v="0"/>
    <x v="1"/>
    <s v="Restaurant"/>
    <n v="0"/>
    <n v="0"/>
    <m/>
  </r>
  <r>
    <x v="842"/>
    <d v="2021-05-21T00:00:00"/>
    <s v="The Coffee Scene Inc."/>
    <s v="3818 Morganton Rd"/>
    <x v="40"/>
    <x v="0"/>
    <s v="28314"/>
    <x v="842"/>
    <m/>
    <s v="U"/>
    <s v="N"/>
    <s v="NC-08"/>
    <x v="0"/>
    <x v="1"/>
    <x v="1"/>
    <x v="0"/>
    <s v="Y"/>
    <s v="Y"/>
    <s v="Y"/>
    <s v="Y"/>
    <s v="Y"/>
    <s v="Y"/>
    <s v="Corporation"/>
    <s v="N"/>
    <x v="0"/>
    <x v="0"/>
    <x v="1"/>
    <s v="Bakery ** &amp;&amp; Food Stand, Food Truck, Food Cart &amp;&amp; Restaurant"/>
    <n v="0"/>
    <n v="0"/>
    <m/>
  </r>
  <r>
    <x v="843"/>
    <d v="2021-05-21T00:00:00"/>
    <s v="The Durham Wood Fired Pizza Co. LLC"/>
    <s v="415 E Chapel Hill St"/>
    <x v="8"/>
    <x v="0"/>
    <s v="27701"/>
    <x v="843"/>
    <m/>
    <s v="U"/>
    <s v="Y"/>
    <s v="NC-04"/>
    <x v="1"/>
    <x v="0"/>
    <x v="0"/>
    <x v="0"/>
    <s v="Y"/>
    <s v="Y"/>
    <s v="Y"/>
    <s v="Y"/>
    <s v="Y"/>
    <s v="Y"/>
    <s v="Limited  Liability Company(LLC)"/>
    <s v="N"/>
    <x v="0"/>
    <x v="0"/>
    <x v="1"/>
    <s v="Caterer &amp;&amp; Restaurant"/>
    <n v="0"/>
    <n v="0"/>
    <m/>
  </r>
  <r>
    <x v="844"/>
    <d v="2021-05-21T00:00:00"/>
    <s v="Lubrano's Italian Restaurant &amp; Pizzeria LLC"/>
    <s v="2531 Eastchester Dr Ste 111"/>
    <x v="62"/>
    <x v="0"/>
    <s v="27265"/>
    <x v="844"/>
    <m/>
    <s v="U"/>
    <s v="N"/>
    <s v="NC-06"/>
    <x v="0"/>
    <x v="1"/>
    <x v="1"/>
    <x v="1"/>
    <s v="Y"/>
    <s v="Y"/>
    <s v="N"/>
    <s v="Y"/>
    <s v="N"/>
    <s v="Y"/>
    <s v="Sole Proprietorship"/>
    <s v="N"/>
    <x v="1"/>
    <x v="0"/>
    <x v="0"/>
    <s v="Restaurant"/>
    <n v="0"/>
    <n v="0"/>
    <m/>
  </r>
  <r>
    <x v="845"/>
    <d v="2021-05-21T00:00:00"/>
    <s v="Country Grill Inc"/>
    <s v="2033 N Church St"/>
    <x v="64"/>
    <x v="0"/>
    <s v="27217"/>
    <x v="845"/>
    <m/>
    <s v="U"/>
    <s v="Y"/>
    <s v="NC-13"/>
    <x v="0"/>
    <x v="0"/>
    <x v="0"/>
    <x v="0"/>
    <s v="Y"/>
    <s v="Y"/>
    <s v="Y"/>
    <s v="Y"/>
    <s v="Y"/>
    <s v="Y"/>
    <s v="Corporation"/>
    <s v="N"/>
    <x v="0"/>
    <x v="0"/>
    <x v="1"/>
    <s v="Restaurant"/>
    <n v="0"/>
    <n v="0"/>
    <m/>
  </r>
  <r>
    <x v="846"/>
    <d v="2021-05-21T00:00:00"/>
    <s v="HOUSE OF DRAGON INC"/>
    <s v="355 EAST WOODLAWN ROAD"/>
    <x v="11"/>
    <x v="0"/>
    <s v="28217"/>
    <x v="846"/>
    <m/>
    <s v="U"/>
    <s v="Y"/>
    <s v="NC-09"/>
    <x v="1"/>
    <x v="0"/>
    <x v="0"/>
    <x v="0"/>
    <s v="Y"/>
    <s v="Y"/>
    <s v="Y"/>
    <s v="Y"/>
    <s v="Y"/>
    <s v="Y"/>
    <s v="Subchapter S Corporation"/>
    <s v="Y"/>
    <x v="1"/>
    <x v="0"/>
    <x v="0"/>
    <s v="Restaurant"/>
    <n v="0"/>
    <n v="0"/>
    <m/>
  </r>
  <r>
    <x v="847"/>
    <d v="2021-05-21T00:00:00"/>
    <s v="TCB 54 Hundred Bar and Grill LLC"/>
    <s v="5400 Nevins Road"/>
    <x v="11"/>
    <x v="0"/>
    <s v="28269"/>
    <x v="847"/>
    <m/>
    <s v="U"/>
    <s v="N"/>
    <s v="NC-08"/>
    <x v="1"/>
    <x v="1"/>
    <x v="1"/>
    <x v="1"/>
    <s v="Y"/>
    <s v="Y"/>
    <s v="Y"/>
    <s v="Y"/>
    <s v="Y"/>
    <s v="Y"/>
    <s v="Limited  Liability Company(LLC)"/>
    <s v="N"/>
    <x v="1"/>
    <x v="0"/>
    <x v="0"/>
    <s v="Restaurant"/>
    <n v="0"/>
    <n v="0"/>
    <m/>
  </r>
  <r>
    <x v="848"/>
    <d v="2021-05-21T00:00:00"/>
    <s v="CHINA KING HW INC"/>
    <s v="175 FREEDOM WAY #2"/>
    <x v="59"/>
    <x v="0"/>
    <s v="28544"/>
    <x v="848"/>
    <m/>
    <s v="U"/>
    <s v="N"/>
    <s v="NC-03"/>
    <x v="1"/>
    <x v="0"/>
    <x v="1"/>
    <x v="0"/>
    <s v="Y"/>
    <s v="Y"/>
    <s v="Y"/>
    <s v="Y"/>
    <s v="Y"/>
    <s v="Y"/>
    <s v="Limited  Liability Company(LLC)"/>
    <s v="N"/>
    <x v="0"/>
    <x v="0"/>
    <x v="1"/>
    <s v="Restaurant"/>
    <n v="0"/>
    <n v="0"/>
    <m/>
  </r>
  <r>
    <x v="849"/>
    <d v="2021-05-21T00:00:00"/>
    <s v="Catering Works Inc."/>
    <s v="2319 Laurelbrook St"/>
    <x v="4"/>
    <x v="0"/>
    <s v="27604"/>
    <x v="849"/>
    <m/>
    <s v="U"/>
    <s v="N"/>
    <s v="NC-02"/>
    <x v="1"/>
    <x v="0"/>
    <x v="0"/>
    <x v="0"/>
    <s v="Y"/>
    <s v="Y"/>
    <s v="Y"/>
    <s v="Y"/>
    <s v="Y"/>
    <s v="Y"/>
    <s v="Corporation"/>
    <s v="Y"/>
    <x v="0"/>
    <x v="0"/>
    <x v="1"/>
    <s v="Other &amp;&amp; Caterer &amp;&amp; Restaurant"/>
    <n v="0"/>
    <n v="0"/>
    <m/>
  </r>
  <r>
    <x v="850"/>
    <d v="2021-05-21T00:00:00"/>
    <s v="ROOKIES WAKE FORESTLLC"/>
    <s v="11200 Capital Blvd"/>
    <x v="14"/>
    <x v="0"/>
    <s v="27587"/>
    <x v="850"/>
    <m/>
    <s v="U"/>
    <s v="N"/>
    <s v="NC-04"/>
    <x v="1"/>
    <x v="0"/>
    <x v="0"/>
    <x v="0"/>
    <s v="Y"/>
    <s v="Y"/>
    <s v="Y"/>
    <s v="Y"/>
    <s v="Y"/>
    <s v="Y"/>
    <s v="Limited  Liability Company(LLC)"/>
    <s v="N"/>
    <x v="1"/>
    <x v="0"/>
    <x v="0"/>
    <s v="Restaurant"/>
    <n v="0"/>
    <n v="0"/>
    <m/>
  </r>
  <r>
    <x v="851"/>
    <d v="2021-05-21T00:00:00"/>
    <s v="China Buffet II Inc"/>
    <s v="110 Shallotte Crossing Pkwy Ste 7"/>
    <x v="134"/>
    <x v="0"/>
    <s v="28470"/>
    <x v="851"/>
    <m/>
    <s v="R"/>
    <s v="N"/>
    <s v="NC-07"/>
    <x v="0"/>
    <x v="0"/>
    <x v="0"/>
    <x v="0"/>
    <s v="Y"/>
    <s v="Y"/>
    <s v="Y"/>
    <s v="Y"/>
    <s v="Y"/>
    <s v="Y"/>
    <s v="Corporation"/>
    <s v="N"/>
    <x v="1"/>
    <x v="0"/>
    <x v="0"/>
    <s v="Restaurant"/>
    <n v="0"/>
    <n v="0"/>
    <m/>
  </r>
  <r>
    <x v="852"/>
    <d v="2021-05-21T00:00:00"/>
    <s v="Joseph Stolz"/>
    <s v="1131 N Atlantic Ave"/>
    <x v="36"/>
    <x v="0"/>
    <s v="28461"/>
    <x v="852"/>
    <m/>
    <s v="R"/>
    <s v="N"/>
    <s v="NC-07"/>
    <x v="0"/>
    <x v="0"/>
    <x v="1"/>
    <x v="0"/>
    <s v="Y"/>
    <s v="Y"/>
    <s v="Y"/>
    <s v="Y"/>
    <s v="Y"/>
    <s v="Y"/>
    <s v="Sole Proprietorship"/>
    <s v="Y"/>
    <x v="1"/>
    <x v="0"/>
    <x v="0"/>
    <s v="Restaurant"/>
    <n v="0"/>
    <n v="0"/>
    <m/>
  </r>
  <r>
    <x v="853"/>
    <d v="2021-05-21T00:00:00"/>
    <s v="Theme Services Inc."/>
    <s v="4500 Old Wake"/>
    <x v="4"/>
    <x v="0"/>
    <s v="27609"/>
    <x v="853"/>
    <m/>
    <s v="U"/>
    <s v="Y"/>
    <s v="NC-02"/>
    <x v="0"/>
    <x v="0"/>
    <x v="1"/>
    <x v="0"/>
    <s v="Y"/>
    <s v="Y"/>
    <s v="N"/>
    <s v="Y"/>
    <s v="Y"/>
    <s v="Y"/>
    <s v="Subchapter S Corporation"/>
    <s v="N"/>
    <x v="0"/>
    <x v="1"/>
    <x v="0"/>
    <s v="Restaurant"/>
    <n v="0"/>
    <n v="0"/>
    <m/>
  </r>
  <r>
    <x v="854"/>
    <d v="2021-05-21T00:00:00"/>
    <s v="Grandpa Charlies Country Cooking"/>
    <s v="358 Main St"/>
    <x v="185"/>
    <x v="0"/>
    <s v="28901"/>
    <x v="854"/>
    <m/>
    <s v="R"/>
    <s v="Y"/>
    <s v="NC-11"/>
    <x v="0"/>
    <x v="0"/>
    <x v="1"/>
    <x v="0"/>
    <s v="N"/>
    <s v="Y"/>
    <s v="N"/>
    <s v="N"/>
    <s v="Y"/>
    <s v="Y"/>
    <s v="Limited  Liability Company(LLC)"/>
    <s v="Y"/>
    <x v="0"/>
    <x v="0"/>
    <x v="1"/>
    <s v="Restaurant"/>
    <n v="0"/>
    <n v="0"/>
    <m/>
  </r>
  <r>
    <x v="855"/>
    <d v="2021-05-21T00:00:00"/>
    <s v="Showmars Seventh Street LLC"/>
    <s v="2004 E 7th St"/>
    <x v="11"/>
    <x v="0"/>
    <s v="28204"/>
    <x v="855"/>
    <m/>
    <s v="U"/>
    <s v="N"/>
    <s v="NC-12"/>
    <x v="0"/>
    <x v="1"/>
    <x v="0"/>
    <x v="0"/>
    <s v="Y"/>
    <s v="Y"/>
    <s v="Y"/>
    <s v="Y"/>
    <s v="N"/>
    <s v="Y"/>
    <s v="Limited  Liability Company(LLC)"/>
    <s v="N"/>
    <x v="0"/>
    <x v="1"/>
    <x v="0"/>
    <s v="Restaurant"/>
    <n v="0"/>
    <n v="0"/>
    <m/>
  </r>
  <r>
    <x v="856"/>
    <d v="2021-05-21T00:00:00"/>
    <s v="Kim's Barbecue House Inc"/>
    <s v="900 W Broad St"/>
    <x v="186"/>
    <x v="0"/>
    <s v="28334"/>
    <x v="856"/>
    <m/>
    <s v="R"/>
    <s v="N"/>
    <s v="NC-07"/>
    <x v="0"/>
    <x v="1"/>
    <x v="1"/>
    <x v="0"/>
    <s v="N"/>
    <s v="Y"/>
    <s v="Y"/>
    <s v="Y"/>
    <s v="Y"/>
    <s v="Y"/>
    <s v="Corporation"/>
    <s v="Y"/>
    <x v="0"/>
    <x v="0"/>
    <x v="1"/>
    <s v="Restaurant"/>
    <n v="0"/>
    <n v="0"/>
    <m/>
  </r>
  <r>
    <x v="857"/>
    <d v="2021-05-21T00:00:00"/>
    <s v="Adelio llc"/>
    <s v="111 W 3rd St"/>
    <x v="107"/>
    <x v="0"/>
    <s v="28358"/>
    <x v="857"/>
    <m/>
    <s v="R"/>
    <s v="Y"/>
    <s v="NC-09"/>
    <x v="0"/>
    <x v="1"/>
    <x v="1"/>
    <x v="0"/>
    <s v="Y"/>
    <s v="Y"/>
    <s v="Y"/>
    <s v="Y"/>
    <s v="Y"/>
    <s v="Y"/>
    <s v="Subchapter S Corporation"/>
    <s v="Y"/>
    <x v="1"/>
    <x v="0"/>
    <x v="0"/>
    <s v="Restaurant"/>
    <n v="0"/>
    <n v="0"/>
    <m/>
  </r>
  <r>
    <x v="858"/>
    <d v="2021-05-21T00:00:00"/>
    <s v="Thai Spoon 2 Inc."/>
    <s v="2780 Durham Rd"/>
    <x v="187"/>
    <x v="0"/>
    <s v="27573"/>
    <x v="858"/>
    <m/>
    <s v="R"/>
    <s v="N"/>
    <s v="NC-13"/>
    <x v="0"/>
    <x v="1"/>
    <x v="1"/>
    <x v="1"/>
    <s v="Y"/>
    <s v="Y"/>
    <s v="Y"/>
    <s v="Y"/>
    <s v="Y"/>
    <s v="Y"/>
    <s v="Corporation"/>
    <s v="Y"/>
    <x v="0"/>
    <x v="0"/>
    <x v="1"/>
    <s v="Restaurant"/>
    <n v="0"/>
    <n v="0"/>
    <m/>
  </r>
  <r>
    <x v="859"/>
    <d v="2021-05-21T00:00:00"/>
    <s v="Henry James Bar Be Que Inc"/>
    <s v="3915 Sedgebrook St"/>
    <x v="62"/>
    <x v="0"/>
    <s v="27265"/>
    <x v="859"/>
    <m/>
    <s v="U"/>
    <s v="N"/>
    <s v="NC-06"/>
    <x v="1"/>
    <x v="0"/>
    <x v="0"/>
    <x v="0"/>
    <s v="Y"/>
    <s v="Y"/>
    <s v="Y"/>
    <s v="Y"/>
    <s v="Y"/>
    <s v="Y"/>
    <s v="Corporation"/>
    <s v="N"/>
    <x v="0"/>
    <x v="0"/>
    <x v="1"/>
    <s v="Restaurant"/>
    <n v="0"/>
    <n v="0"/>
    <m/>
  </r>
  <r>
    <x v="860"/>
    <d v="2021-05-21T00:00:00"/>
    <s v="Miro Miro Inc"/>
    <s v="12239 N Community House Rd"/>
    <x v="11"/>
    <x v="0"/>
    <s v="28277"/>
    <x v="860"/>
    <m/>
    <s v="U"/>
    <s v="N"/>
    <s v="NC-09"/>
    <x v="0"/>
    <x v="0"/>
    <x v="1"/>
    <x v="0"/>
    <s v="Y"/>
    <s v="Y"/>
    <s v="Y"/>
    <s v="Y"/>
    <s v="Y"/>
    <s v="Y"/>
    <s v="Corporation"/>
    <s v="N"/>
    <x v="1"/>
    <x v="0"/>
    <x v="0"/>
    <s v="Restaurant"/>
    <n v="0"/>
    <n v="0"/>
    <m/>
  </r>
  <r>
    <x v="861"/>
    <d v="2021-05-21T00:00:00"/>
    <s v="Simple Cafe"/>
    <s v="643 A Haywood Rd"/>
    <x v="9"/>
    <x v="0"/>
    <s v="28806"/>
    <x v="861"/>
    <m/>
    <s v="U"/>
    <s v="N"/>
    <s v="NC-11"/>
    <x v="1"/>
    <x v="0"/>
    <x v="0"/>
    <x v="0"/>
    <s v="Y"/>
    <s v="Y"/>
    <s v="Y"/>
    <s v="Y"/>
    <s v="Y"/>
    <s v="Y"/>
    <s v="Subchapter S Corporation"/>
    <s v="N"/>
    <x v="1"/>
    <x v="0"/>
    <x v="1"/>
    <s v="Snack and Nonalcoholic Beverage Bar &amp;&amp; Caterer &amp;&amp; Restaurant"/>
    <n v="0"/>
    <n v="0"/>
    <m/>
  </r>
  <r>
    <x v="862"/>
    <d v="2021-05-21T00:00:00"/>
    <s v="Sneads Ferry Foods Inc"/>
    <s v="110 Robert Sneads Pkwy"/>
    <x v="188"/>
    <x v="0"/>
    <s v="28460"/>
    <x v="862"/>
    <s v="Dairy Queen Operating Agreement"/>
    <s v="U"/>
    <s v="Y"/>
    <s v="NC-03"/>
    <x v="0"/>
    <x v="1"/>
    <x v="0"/>
    <x v="1"/>
    <s v="Y"/>
    <s v="Y"/>
    <s v="Y"/>
    <s v="Y"/>
    <s v="N"/>
    <s v="Y"/>
    <s v="Corporation"/>
    <s v="N"/>
    <x v="1"/>
    <x v="0"/>
    <x v="1"/>
    <s v="Restaurant"/>
    <n v="0"/>
    <n v="0"/>
    <m/>
  </r>
  <r>
    <x v="863"/>
    <d v="2021-05-21T00:00:00"/>
    <s v="JUMBO CHINA ZHENG'S INC"/>
    <s v="1518 Broad St"/>
    <x v="189"/>
    <x v="0"/>
    <s v="27526"/>
    <x v="863"/>
    <m/>
    <s v="R"/>
    <s v="N"/>
    <s v="NC-02"/>
    <x v="1"/>
    <x v="0"/>
    <x v="1"/>
    <x v="0"/>
    <s v="Y"/>
    <s v="Y"/>
    <s v="Y"/>
    <s v="Y"/>
    <s v="Y"/>
    <s v="Y"/>
    <s v="Corporation"/>
    <s v="Y"/>
    <x v="0"/>
    <x v="0"/>
    <x v="1"/>
    <s v="Restaurant"/>
    <n v="0"/>
    <n v="0"/>
    <m/>
  </r>
  <r>
    <x v="864"/>
    <d v="2021-05-21T00:00:00"/>
    <s v="Buxton Hall Barbecue LLC"/>
    <s v="32 Banks Ave Suite 103"/>
    <x v="9"/>
    <x v="0"/>
    <s v="28801"/>
    <x v="864"/>
    <m/>
    <s v="U"/>
    <s v="Y"/>
    <s v="NC-11"/>
    <x v="1"/>
    <x v="0"/>
    <x v="0"/>
    <x v="0"/>
    <s v="Y"/>
    <s v="Y"/>
    <s v="Y"/>
    <s v="Y"/>
    <s v="Y"/>
    <s v="Y"/>
    <s v="Limited  Liability Company(LLC)"/>
    <s v="N"/>
    <x v="1"/>
    <x v="0"/>
    <x v="1"/>
    <s v="Restaurant"/>
    <n v="0"/>
    <n v="0"/>
    <m/>
  </r>
  <r>
    <x v="865"/>
    <d v="2021-05-21T00:00:00"/>
    <s v="arias-baldovinos/garcia-camacho#1"/>
    <s v="112 N John St"/>
    <x v="25"/>
    <x v="0"/>
    <s v="27530"/>
    <x v="865"/>
    <m/>
    <s v="R"/>
    <s v="Y"/>
    <s v="NC-01"/>
    <x v="0"/>
    <x v="0"/>
    <x v="1"/>
    <x v="0"/>
    <s v="N"/>
    <s v="Y"/>
    <s v="Y"/>
    <s v="Y"/>
    <s v="Y"/>
    <s v="Y"/>
    <s v="Limited  Liability Company(LLC)"/>
    <s v="Y"/>
    <x v="1"/>
    <x v="0"/>
    <x v="0"/>
    <s v="Restaurant"/>
    <n v="0"/>
    <n v="0"/>
    <m/>
  </r>
  <r>
    <x v="866"/>
    <d v="2021-05-21T00:00:00"/>
    <s v="Ding Feng Inc"/>
    <s v="8418 Park Rd Ste C"/>
    <x v="11"/>
    <x v="0"/>
    <s v="28210"/>
    <x v="866"/>
    <m/>
    <s v="U"/>
    <s v="N"/>
    <s v="NC-09"/>
    <x v="1"/>
    <x v="0"/>
    <x v="0"/>
    <x v="0"/>
    <s v="Y"/>
    <s v="Y"/>
    <s v="Y"/>
    <s v="Y"/>
    <s v="Y"/>
    <s v="Y"/>
    <s v="Corporation"/>
    <s v="N"/>
    <x v="1"/>
    <x v="0"/>
    <x v="0"/>
    <s v="Restaurant"/>
    <n v="0"/>
    <n v="0"/>
    <m/>
  </r>
  <r>
    <x v="867"/>
    <d v="2021-05-21T00:00:00"/>
    <s v="Showmars Restaurants South Park LLC"/>
    <s v="4400 Sharon Rd Suite G-29"/>
    <x v="11"/>
    <x v="0"/>
    <s v="28211"/>
    <x v="867"/>
    <m/>
    <s v="U"/>
    <s v="N"/>
    <s v="NC-09"/>
    <x v="0"/>
    <x v="1"/>
    <x v="0"/>
    <x v="0"/>
    <s v="Y"/>
    <s v="Y"/>
    <s v="Y"/>
    <s v="Y"/>
    <s v="N"/>
    <s v="Y"/>
    <s v="Limited  Liability Company(LLC)"/>
    <s v="N"/>
    <x v="0"/>
    <x v="1"/>
    <x v="0"/>
    <s v="Restaurant"/>
    <n v="0"/>
    <n v="0"/>
    <m/>
  </r>
  <r>
    <x v="868"/>
    <d v="2021-05-21T00:00:00"/>
    <s v="MistylouinvestmentsLLC"/>
    <s v="2010 Wilmington Hwy"/>
    <x v="59"/>
    <x v="0"/>
    <s v="28540"/>
    <x v="868"/>
    <m/>
    <s v="U"/>
    <s v="N"/>
    <s v="NC-03"/>
    <x v="1"/>
    <x v="0"/>
    <x v="0"/>
    <x v="0"/>
    <s v="Y"/>
    <s v="Y"/>
    <s v="Y"/>
    <s v="Y"/>
    <s v="Y"/>
    <s v="Y"/>
    <s v="Limited  Liability Company(LLC)"/>
    <s v="N"/>
    <x v="0"/>
    <x v="1"/>
    <x v="0"/>
    <s v="Bar, Saloon, Lounge, Tavern &amp;&amp; Restaurant"/>
    <n v="0"/>
    <n v="0"/>
    <m/>
  </r>
  <r>
    <x v="869"/>
    <d v="2021-05-21T00:00:00"/>
    <s v="Sun's Kitchen LLC"/>
    <s v="2200 Thrift Rd. Suite 2"/>
    <x v="11"/>
    <x v="0"/>
    <s v="28208"/>
    <x v="869"/>
    <m/>
    <s v="U"/>
    <s v="Y"/>
    <s v="NC-12"/>
    <x v="0"/>
    <x v="0"/>
    <x v="1"/>
    <x v="0"/>
    <s v="Y"/>
    <s v="Y"/>
    <s v="Y"/>
    <s v="Y"/>
    <s v="Y"/>
    <s v="Y"/>
    <s v="Single Member LLC"/>
    <s v="Y"/>
    <x v="1"/>
    <x v="0"/>
    <x v="0"/>
    <s v="Restaurant"/>
    <n v="0"/>
    <n v="0"/>
    <m/>
  </r>
  <r>
    <x v="870"/>
    <d v="2021-05-21T00:00:00"/>
    <s v="Ming Jiang USA Inc"/>
    <s v="3374 Robinhood Rd"/>
    <x v="54"/>
    <x v="0"/>
    <n v="27106"/>
    <x v="870"/>
    <m/>
    <s v="U"/>
    <s v="N"/>
    <s v="NC-06"/>
    <x v="0"/>
    <x v="0"/>
    <x v="1"/>
    <x v="0"/>
    <s v="Y"/>
    <s v="Y"/>
    <s v="Y"/>
    <s v="Y"/>
    <s v="N"/>
    <s v="Y"/>
    <s v="Corporation"/>
    <s v="N"/>
    <x v="0"/>
    <x v="0"/>
    <x v="1"/>
    <s v="Restaurant"/>
    <n v="0"/>
    <n v="0"/>
    <m/>
  </r>
  <r>
    <x v="871"/>
    <d v="2021-05-21T00:00:00"/>
    <s v="O'Callahans Inc"/>
    <s v="107 Glen Eagles Way Suite B"/>
    <x v="190"/>
    <x v="0"/>
    <s v="27006"/>
    <x v="871"/>
    <m/>
    <s v="R"/>
    <s v="Y"/>
    <s v="NC-13"/>
    <x v="1"/>
    <x v="0"/>
    <x v="0"/>
    <x v="0"/>
    <s v="Y"/>
    <s v="Y"/>
    <s v="Y"/>
    <s v="Y"/>
    <s v="Y"/>
    <s v="Y"/>
    <s v="Subchapter S Corporation"/>
    <s v="N"/>
    <x v="0"/>
    <x v="1"/>
    <x v="0"/>
    <s v="Restaurant"/>
    <n v="0"/>
    <n v="0"/>
    <m/>
  </r>
  <r>
    <x v="872"/>
    <d v="2021-05-21T00:00:00"/>
    <s v="Golden Dragon Inc."/>
    <s v="609 North Highway Street"/>
    <x v="191"/>
    <x v="0"/>
    <s v="27025"/>
    <x v="872"/>
    <m/>
    <s v="R"/>
    <s v="Y"/>
    <s v="NC-10"/>
    <x v="0"/>
    <x v="1"/>
    <x v="1"/>
    <x v="0"/>
    <s v="Y"/>
    <s v="Y"/>
    <s v="Y"/>
    <s v="N"/>
    <s v="Y"/>
    <s v="Y"/>
    <s v="Corporation"/>
    <s v="N"/>
    <x v="1"/>
    <x v="0"/>
    <x v="0"/>
    <s v="Restaurant"/>
    <n v="0"/>
    <n v="0"/>
    <m/>
  </r>
  <r>
    <x v="873"/>
    <d v="2021-05-21T00:00:00"/>
    <s v="Aspic Inc"/>
    <s v="1519 Brookside Dr"/>
    <x v="4"/>
    <x v="0"/>
    <s v="27604"/>
    <x v="873"/>
    <m/>
    <s v="U"/>
    <s v="Y"/>
    <s v="NC-02"/>
    <x v="0"/>
    <x v="0"/>
    <x v="1"/>
    <x v="0"/>
    <s v="Y"/>
    <s v="Y"/>
    <s v="Y"/>
    <s v="Y"/>
    <s v="Y"/>
    <s v="Y"/>
    <s v="Corporation"/>
    <s v="Y"/>
    <x v="0"/>
    <x v="0"/>
    <x v="1"/>
    <s v="Restaurant"/>
    <n v="0"/>
    <n v="0"/>
    <m/>
  </r>
  <r>
    <x v="874"/>
    <d v="2021-05-21T00:00:00"/>
    <s v="Korean Restaurant Inc"/>
    <s v="7323 E Independence Blvd"/>
    <x v="11"/>
    <x v="0"/>
    <s v="28227"/>
    <x v="874"/>
    <m/>
    <s v="U"/>
    <s v="N"/>
    <s v="NC-08"/>
    <x v="0"/>
    <x v="1"/>
    <x v="1"/>
    <x v="0"/>
    <s v="N"/>
    <s v="Y"/>
    <s v="Y"/>
    <s v="Y"/>
    <s v="Y"/>
    <s v="Y"/>
    <s v="Subchapter S Corporation"/>
    <s v="N"/>
    <x v="1"/>
    <x v="0"/>
    <x v="1"/>
    <s v="Restaurant"/>
    <n v="0"/>
    <n v="0"/>
    <m/>
  </r>
  <r>
    <x v="875"/>
    <d v="2021-05-21T00:00:00"/>
    <s v="Smiles Express LLC"/>
    <s v="552 Charlotte St"/>
    <x v="192"/>
    <x v="0"/>
    <s v="28345"/>
    <x v="875"/>
    <s v="Kona Ice"/>
    <s v="R"/>
    <s v="Y"/>
    <s v="NC-09"/>
    <x v="0"/>
    <x v="0"/>
    <x v="1"/>
    <x v="0"/>
    <s v="Y"/>
    <s v="Y"/>
    <s v="Y"/>
    <s v="Y"/>
    <s v="Y"/>
    <s v="Y"/>
    <s v="Limited  Liability Company(LLC)"/>
    <s v="Y"/>
    <x v="0"/>
    <x v="0"/>
    <x v="1"/>
    <s v="Food Stand, Food Truck, Food Cart"/>
    <n v="0"/>
    <n v="0"/>
    <m/>
  </r>
  <r>
    <x v="876"/>
    <d v="2021-05-21T00:00:00"/>
    <s v="K &amp; Q INVESTMENT INC"/>
    <s v="1100 N Wesleyan Blvd CM-1"/>
    <x v="26"/>
    <x v="0"/>
    <s v="27804"/>
    <x v="876"/>
    <m/>
    <s v="R"/>
    <s v="N"/>
    <s v="NC-01"/>
    <x v="1"/>
    <x v="0"/>
    <x v="0"/>
    <x v="0"/>
    <s v="Y"/>
    <s v="Y"/>
    <s v="Y"/>
    <s v="Y"/>
    <s v="Y"/>
    <s v="Y"/>
    <s v="Corporation"/>
    <s v="N"/>
    <x v="1"/>
    <x v="0"/>
    <x v="0"/>
    <s v="Snack and Nonalcoholic Beverage Bar"/>
    <n v="0"/>
    <n v="0"/>
    <m/>
  </r>
  <r>
    <x v="877"/>
    <d v="2021-05-21T00:00:00"/>
    <s v="LIN'S CHINA WOK INC"/>
    <s v="1300 Westwood Ln Ste B"/>
    <x v="139"/>
    <x v="0"/>
    <s v="28697"/>
    <x v="877"/>
    <m/>
    <s v="R"/>
    <s v="N"/>
    <s v="NC-05"/>
    <x v="1"/>
    <x v="0"/>
    <x v="0"/>
    <x v="0"/>
    <s v="Y"/>
    <s v="Y"/>
    <s v="Y"/>
    <s v="Y"/>
    <s v="Y"/>
    <s v="Y"/>
    <s v="Corporation"/>
    <s v="N"/>
    <x v="1"/>
    <x v="0"/>
    <x v="0"/>
    <s v="Restaurant"/>
    <n v="0"/>
    <n v="0"/>
    <m/>
  </r>
  <r>
    <x v="878"/>
    <d v="2021-05-21T00:00:00"/>
    <s v="Subway #36165 Inc."/>
    <s v="102 Tyndall Dr"/>
    <x v="64"/>
    <x v="0"/>
    <s v="27215"/>
    <x v="878"/>
    <s v="Subway"/>
    <s v="U"/>
    <s v="N"/>
    <s v="NC-06"/>
    <x v="0"/>
    <x v="1"/>
    <x v="1"/>
    <x v="0"/>
    <s v="N"/>
    <s v="Y"/>
    <s v="Y"/>
    <s v="Y"/>
    <s v="N"/>
    <s v="Y"/>
    <s v="Subchapter S Corporation"/>
    <s v="N"/>
    <x v="0"/>
    <x v="0"/>
    <x v="1"/>
    <s v="Restaurant"/>
    <n v="0"/>
    <n v="0"/>
    <m/>
  </r>
  <r>
    <x v="879"/>
    <d v="2021-05-21T00:00:00"/>
    <s v="Wilmington Street Partners LLC"/>
    <s v="211 S Wilmington St"/>
    <x v="4"/>
    <x v="0"/>
    <s v="27601"/>
    <x v="879"/>
    <m/>
    <s v="U"/>
    <s v="Y"/>
    <s v="NC-02"/>
    <x v="0"/>
    <x v="0"/>
    <x v="0"/>
    <x v="0"/>
    <s v="Y"/>
    <s v="Y"/>
    <s v="N"/>
    <s v="Y"/>
    <s v="Y"/>
    <s v="Y"/>
    <s v="Limited  Liability Company(LLC)"/>
    <s v="N"/>
    <x v="0"/>
    <x v="1"/>
    <x v="0"/>
    <s v="Restaurant"/>
    <n v="0"/>
    <n v="0"/>
    <m/>
  </r>
  <r>
    <x v="880"/>
    <d v="2021-05-21T00:00:00"/>
    <s v="GONE LLC"/>
    <s v="463 Central Dr"/>
    <x v="156"/>
    <x v="0"/>
    <s v="28580"/>
    <x v="880"/>
    <m/>
    <s v="R"/>
    <s v="Y"/>
    <s v="NC-01"/>
    <x v="1"/>
    <x v="0"/>
    <x v="1"/>
    <x v="0"/>
    <s v="N"/>
    <s v="Y"/>
    <s v="Y"/>
    <s v="Y"/>
    <s v="Y"/>
    <s v="Y"/>
    <s v="Limited  Liability Company(LLC)"/>
    <s v="N"/>
    <x v="1"/>
    <x v="0"/>
    <x v="1"/>
    <s v="Other &amp;&amp; Snack and Nonalcoholic Beverage Bar"/>
    <n v="0"/>
    <n v="0"/>
    <m/>
  </r>
  <r>
    <x v="881"/>
    <d v="2021-05-21T00:00:00"/>
    <s v="Maurice Chambers"/>
    <s v="3414 Nevin Brook Rd"/>
    <x v="11"/>
    <x v="0"/>
    <s v="28269"/>
    <x v="881"/>
    <m/>
    <s v="U"/>
    <s v="Y"/>
    <s v="NC-08"/>
    <x v="0"/>
    <x v="1"/>
    <x v="1"/>
    <x v="0"/>
    <s v="Y"/>
    <s v="Y"/>
    <s v="Y"/>
    <s v="N"/>
    <s v="Y"/>
    <s v="N"/>
    <s v="Sole Proprietorship"/>
    <s v="N"/>
    <x v="1"/>
    <x v="0"/>
    <x v="0"/>
    <s v="Caterer &amp;&amp; Food Stand, Food Truck, Food Cart"/>
    <n v="0"/>
    <n v="0"/>
    <m/>
  </r>
  <r>
    <x v="882"/>
    <d v="2021-05-21T00:00:00"/>
    <s v="SUMO JR LLC"/>
    <s v="108 N John St"/>
    <x v="25"/>
    <x v="0"/>
    <s v="27530"/>
    <x v="882"/>
    <m/>
    <s v="R"/>
    <s v="Y"/>
    <s v="NC-01"/>
    <x v="1"/>
    <x v="0"/>
    <x v="1"/>
    <x v="0"/>
    <s v="Y"/>
    <s v="Y"/>
    <s v="Y"/>
    <s v="Y"/>
    <s v="Y"/>
    <s v="Y"/>
    <s v="Limited  Liability Company(LLC)"/>
    <s v="Y"/>
    <x v="1"/>
    <x v="0"/>
    <x v="0"/>
    <s v="Restaurant"/>
    <n v="0"/>
    <n v="0"/>
    <m/>
  </r>
  <r>
    <x v="883"/>
    <d v="2021-05-21T00:00:00"/>
    <s v="J&amp;S New York Pizza III Inc."/>
    <s v="2025 Renaissance Park Pl"/>
    <x v="28"/>
    <x v="0"/>
    <s v="27513"/>
    <x v="883"/>
    <m/>
    <s v="U"/>
    <s v="N"/>
    <s v="NC-02"/>
    <x v="0"/>
    <x v="1"/>
    <x v="1"/>
    <x v="0"/>
    <s v="N"/>
    <s v="Y"/>
    <s v="Y"/>
    <s v="Y"/>
    <s v="Y"/>
    <s v="Y"/>
    <s v="Corporation"/>
    <s v="N"/>
    <x v="0"/>
    <x v="0"/>
    <x v="1"/>
    <s v="Other &amp;&amp; Bar, Saloon, Lounge, Tavern &amp;&amp; Restaurant"/>
    <n v="0"/>
    <n v="0"/>
    <m/>
  </r>
  <r>
    <x v="884"/>
    <d v="2021-05-21T00:00:00"/>
    <s v="K-RAC WINSTON LLC"/>
    <s v="113 N Church St"/>
    <x v="12"/>
    <x v="0"/>
    <s v="27401"/>
    <x v="884"/>
    <m/>
    <s v="U"/>
    <s v="Y"/>
    <s v="NC-06"/>
    <x v="0"/>
    <x v="1"/>
    <x v="0"/>
    <x v="1"/>
    <s v="Y"/>
    <s v="N"/>
    <s v="Y"/>
    <s v="Y"/>
    <s v="Y"/>
    <s v="Y"/>
    <s v="Subchapter S Corporation"/>
    <s v="Y"/>
    <x v="0"/>
    <x v="0"/>
    <x v="1"/>
    <s v="Restaurant"/>
    <n v="0"/>
    <n v="0"/>
    <m/>
  </r>
  <r>
    <x v="885"/>
    <d v="2021-05-21T00:00:00"/>
    <s v="Beefeaters of Southern Pines LLC"/>
    <s v="672 SW Broad St"/>
    <x v="57"/>
    <x v="0"/>
    <s v="28387"/>
    <x v="885"/>
    <m/>
    <s v="R"/>
    <s v="N"/>
    <s v="NC-09"/>
    <x v="1"/>
    <x v="0"/>
    <x v="0"/>
    <x v="0"/>
    <s v="Y"/>
    <s v="Y"/>
    <s v="Y"/>
    <s v="Y"/>
    <s v="Y"/>
    <s v="Y"/>
    <s v="Corporation"/>
    <s v="N"/>
    <x v="0"/>
    <x v="0"/>
    <x v="1"/>
    <s v="Bar, Saloon, Lounge, Tavern &amp;&amp; Restaurant"/>
    <n v="0"/>
    <n v="0"/>
    <m/>
  </r>
  <r>
    <x v="886"/>
    <d v="2021-05-21T00:00:00"/>
    <s v="BrickTree Brewing Co."/>
    <s v="414 E Water St"/>
    <x v="75"/>
    <x v="0"/>
    <s v="28092"/>
    <x v="886"/>
    <m/>
    <s v="R"/>
    <s v="Y"/>
    <s v="NC-05"/>
    <x v="1"/>
    <x v="1"/>
    <x v="1"/>
    <x v="0"/>
    <s v="Y"/>
    <s v="Y"/>
    <s v="Y"/>
    <s v="Y"/>
    <s v="Y"/>
    <s v="Y"/>
    <s v="Limited  Liability Company(LLC)"/>
    <s v="Y"/>
    <x v="0"/>
    <x v="1"/>
    <x v="0"/>
    <s v="Brewery and/or microbrewery ** &amp;&amp; Brewpub, Tasting Room, Taproom **"/>
    <n v="0"/>
    <n v="0"/>
    <m/>
  </r>
  <r>
    <x v="887"/>
    <d v="2021-05-21T00:00:00"/>
    <s v="Arya Group LLC"/>
    <s v="2937 Historic Cir"/>
    <x v="2"/>
    <x v="0"/>
    <s v="27560"/>
    <x v="887"/>
    <m/>
    <s v="U"/>
    <s v="N"/>
    <s v="NC-02"/>
    <x v="0"/>
    <x v="1"/>
    <x v="1"/>
    <x v="0"/>
    <s v="Y"/>
    <s v="Y"/>
    <s v="Y"/>
    <s v="Y"/>
    <s v="Y"/>
    <s v="Y"/>
    <s v="Limited  Liability Company(LLC)"/>
    <s v="N"/>
    <x v="1"/>
    <x v="0"/>
    <x v="1"/>
    <s v="Restaurant"/>
    <n v="0"/>
    <n v="0"/>
    <m/>
  </r>
  <r>
    <x v="888"/>
    <d v="2021-05-21T00:00:00"/>
    <s v="SJTKJInc."/>
    <s v="3810 Oleander Dr."/>
    <x v="0"/>
    <x v="0"/>
    <s v="28403"/>
    <x v="888"/>
    <m/>
    <s v="U"/>
    <s v="Y"/>
    <s v="NC-07"/>
    <x v="0"/>
    <x v="1"/>
    <x v="1"/>
    <x v="0"/>
    <s v="Y"/>
    <s v="Y"/>
    <s v="Y"/>
    <s v="Y"/>
    <s v="Y"/>
    <s v="Y"/>
    <s v="Subchapter S Corporation"/>
    <s v="Y"/>
    <x v="0"/>
    <x v="0"/>
    <x v="1"/>
    <s v="Restaurant"/>
    <n v="0"/>
    <n v="0"/>
    <m/>
  </r>
  <r>
    <x v="889"/>
    <d v="2021-05-21T00:00:00"/>
    <s v="Brenda Bishop"/>
    <s v="403  Haywood Rd"/>
    <x v="193"/>
    <x v="0"/>
    <s v="28725"/>
    <x v="889"/>
    <m/>
    <s v="R"/>
    <s v="N"/>
    <s v="NC-11"/>
    <x v="1"/>
    <x v="0"/>
    <x v="0"/>
    <x v="0"/>
    <s v="Y"/>
    <s v="Y"/>
    <s v="Y"/>
    <s v="Y"/>
    <s v="Y"/>
    <s v="Y"/>
    <s v="Sole Proprietorship"/>
    <s v="N"/>
    <x v="0"/>
    <x v="0"/>
    <x v="1"/>
    <s v="Caterer &amp;&amp; Restaurant"/>
    <n v="0"/>
    <n v="0"/>
    <m/>
  </r>
  <r>
    <x v="890"/>
    <d v="2021-05-21T00:00:00"/>
    <s v="BT Food Enterprises"/>
    <s v="8702 Hwy 220 South"/>
    <x v="194"/>
    <x v="0"/>
    <s v="27341"/>
    <x v="890"/>
    <m/>
    <s v="R"/>
    <s v="N"/>
    <s v="NC-08"/>
    <x v="1"/>
    <x v="1"/>
    <x v="0"/>
    <x v="0"/>
    <s v="Y"/>
    <s v="Y"/>
    <s v="Y"/>
    <s v="Y"/>
    <s v="N"/>
    <s v="Y"/>
    <s v="Limited  Liability Company(LLC)"/>
    <s v="N"/>
    <x v="0"/>
    <x v="1"/>
    <x v="0"/>
    <s v="Restaurant"/>
    <n v="0"/>
    <n v="0"/>
    <m/>
  </r>
  <r>
    <x v="891"/>
    <d v="2021-05-21T00:00:00"/>
    <s v="bernardin cuisine  inc"/>
    <s v="435 S Tryon St"/>
    <x v="11"/>
    <x v="0"/>
    <s v="28202"/>
    <x v="891"/>
    <m/>
    <s v="U"/>
    <s v="N"/>
    <s v="NC-12"/>
    <x v="0"/>
    <x v="0"/>
    <x v="1"/>
    <x v="0"/>
    <s v="Y"/>
    <s v="Y"/>
    <s v="Y"/>
    <s v="Y"/>
    <s v="Y"/>
    <s v="Y"/>
    <s v="Corporation"/>
    <s v="N"/>
    <x v="1"/>
    <x v="0"/>
    <x v="0"/>
    <s v="Restaurant"/>
    <n v="0"/>
    <n v="0"/>
    <m/>
  </r>
  <r>
    <x v="892"/>
    <d v="2021-05-21T00:00:00"/>
    <s v="Waters Edge High Rock Restaurant LLC"/>
    <s v="257 Boat Club Ln"/>
    <x v="78"/>
    <x v="0"/>
    <s v="28146"/>
    <x v="892"/>
    <m/>
    <s v="R"/>
    <s v="N"/>
    <s v="NC-13"/>
    <x v="1"/>
    <x v="0"/>
    <x v="1"/>
    <x v="0"/>
    <s v="Y"/>
    <s v="Y"/>
    <s v="Y"/>
    <s v="Y"/>
    <s v="N"/>
    <s v="Y"/>
    <s v="Partnership"/>
    <s v="N"/>
    <x v="0"/>
    <x v="1"/>
    <x v="1"/>
    <s v="Restaurant"/>
    <n v="0"/>
    <n v="0"/>
    <m/>
  </r>
  <r>
    <x v="893"/>
    <d v="2021-05-21T00:00:00"/>
    <s v="Asiana Grand Buffet LLC"/>
    <s v="1968 Hendersonville Rd"/>
    <x v="9"/>
    <x v="0"/>
    <s v="28803"/>
    <x v="893"/>
    <m/>
    <s v="U"/>
    <s v="N"/>
    <s v="NC-11"/>
    <x v="0"/>
    <x v="1"/>
    <x v="0"/>
    <x v="0"/>
    <s v="Y"/>
    <s v="Y"/>
    <s v="Y"/>
    <s v="Y"/>
    <s v="Y"/>
    <s v="Y"/>
    <s v="Limited  Liability Company(LLC)"/>
    <s v="N"/>
    <x v="1"/>
    <x v="0"/>
    <x v="0"/>
    <s v="Restaurant"/>
    <n v="0"/>
    <n v="0"/>
    <m/>
  </r>
  <r>
    <x v="894"/>
    <d v="2021-05-21T00:00:00"/>
    <s v="AROMA GROUP CORPORATION INC"/>
    <s v="722 US HWY 74 BUSINESS EAST STE K"/>
    <x v="195"/>
    <x v="0"/>
    <s v="28379"/>
    <x v="894"/>
    <m/>
    <s v="R"/>
    <s v="N"/>
    <s v="NC-09"/>
    <x v="0"/>
    <x v="1"/>
    <x v="1"/>
    <x v="0"/>
    <s v="Y"/>
    <s v="Y"/>
    <s v="Y"/>
    <s v="Y"/>
    <s v="Y"/>
    <s v="Y"/>
    <s v="Corporation"/>
    <s v="Y"/>
    <x v="1"/>
    <x v="0"/>
    <x v="0"/>
    <s v="Restaurant"/>
    <n v="0"/>
    <n v="0"/>
    <m/>
  </r>
  <r>
    <x v="895"/>
    <d v="2021-05-21T00:00:00"/>
    <s v="HuntLaura LLC"/>
    <s v="486 W Main St"/>
    <x v="117"/>
    <x v="0"/>
    <s v="28779"/>
    <x v="895"/>
    <m/>
    <s v="R"/>
    <s v="N"/>
    <s v="NC-11"/>
    <x v="0"/>
    <x v="0"/>
    <x v="1"/>
    <x v="0"/>
    <s v="Y"/>
    <s v="Y"/>
    <s v="Y"/>
    <s v="Y"/>
    <s v="Y"/>
    <s v="Y"/>
    <s v="Corporation"/>
    <s v="N"/>
    <x v="0"/>
    <x v="0"/>
    <x v="1"/>
    <s v="Bar, Saloon, Lounge, Tavern"/>
    <n v="0"/>
    <n v="0"/>
    <m/>
  </r>
  <r>
    <x v="896"/>
    <d v="2021-05-21T00:00:00"/>
    <s v="Khalid Corp"/>
    <s v="815 Patton Ave"/>
    <x v="9"/>
    <x v="0"/>
    <s v="28806"/>
    <x v="896"/>
    <s v="Subway"/>
    <s v="U"/>
    <s v="Y"/>
    <s v="NC-11"/>
    <x v="0"/>
    <x v="0"/>
    <x v="0"/>
    <x v="0"/>
    <s v="Y"/>
    <s v="Y"/>
    <s v="Y"/>
    <s v="Y"/>
    <s v="Y"/>
    <s v="Y"/>
    <s v="Corporation"/>
    <s v="N"/>
    <x v="0"/>
    <x v="0"/>
    <x v="1"/>
    <s v="Restaurant"/>
    <n v="0"/>
    <n v="0"/>
    <m/>
  </r>
  <r>
    <x v="897"/>
    <d v="2021-05-21T00:00:00"/>
    <s v="FAN 777"/>
    <s v="2637 S Nc 127 Hwy"/>
    <x v="21"/>
    <x v="0"/>
    <s v="28602"/>
    <x v="897"/>
    <m/>
    <s v="R"/>
    <s v="N"/>
    <s v="NC-05"/>
    <x v="0"/>
    <x v="1"/>
    <x v="1"/>
    <x v="0"/>
    <s v="N"/>
    <s v="N"/>
    <s v="Y"/>
    <s v="Y"/>
    <s v="N"/>
    <s v="Y"/>
    <s v="Corporation"/>
    <s v="N"/>
    <x v="1"/>
    <x v="0"/>
    <x v="1"/>
    <s v="Restaurant"/>
    <n v="0"/>
    <n v="0"/>
    <m/>
  </r>
  <r>
    <x v="898"/>
    <d v="2021-05-21T00:00:00"/>
    <s v="RRDM INVESTMENTS INC."/>
    <s v="6010 Falls Of Neuse Rd"/>
    <x v="4"/>
    <x v="0"/>
    <s v="27609"/>
    <x v="898"/>
    <m/>
    <s v="U"/>
    <s v="N"/>
    <s v="NC-02"/>
    <x v="1"/>
    <x v="0"/>
    <x v="1"/>
    <x v="0"/>
    <s v="Y"/>
    <s v="Y"/>
    <s v="Y"/>
    <s v="Y"/>
    <s v="Y"/>
    <s v="Y"/>
    <s v="Corporation"/>
    <s v="N"/>
    <x v="1"/>
    <x v="0"/>
    <x v="0"/>
    <s v="Restaurant"/>
    <n v="0"/>
    <n v="0"/>
    <m/>
  </r>
  <r>
    <x v="899"/>
    <d v="2021-05-21T00:00:00"/>
    <s v="FernCrest Enterprises LLC"/>
    <s v="1060 Main St"/>
    <x v="185"/>
    <x v="0"/>
    <s v="28901"/>
    <x v="899"/>
    <m/>
    <s v="R"/>
    <s v="Y"/>
    <s v="NC-11"/>
    <x v="1"/>
    <x v="0"/>
    <x v="1"/>
    <x v="0"/>
    <s v="N"/>
    <s v="Y"/>
    <s v="N"/>
    <s v="Y"/>
    <s v="Y"/>
    <s v="Y"/>
    <s v="Limited  Liability Company(LLC)"/>
    <s v="Y"/>
    <x v="0"/>
    <x v="1"/>
    <x v="1"/>
    <s v="Winery **"/>
    <n v="0"/>
    <n v="0"/>
    <m/>
  </r>
  <r>
    <x v="900"/>
    <d v="2021-05-21T00:00:00"/>
    <s v="Liley LLC"/>
    <s v="410 Market St Suite 350"/>
    <x v="3"/>
    <x v="0"/>
    <s v="27516"/>
    <x v="900"/>
    <m/>
    <s v="U"/>
    <s v="N"/>
    <s v="NC-04"/>
    <x v="1"/>
    <x v="0"/>
    <x v="1"/>
    <x v="0"/>
    <s v="Y"/>
    <s v="Y"/>
    <s v="Y"/>
    <s v="Y"/>
    <s v="Y"/>
    <s v="Y"/>
    <s v="Limited  Liability Company(LLC)"/>
    <s v="N"/>
    <x v="1"/>
    <x v="0"/>
    <x v="0"/>
    <s v="Restaurant"/>
    <n v="0"/>
    <n v="0"/>
    <m/>
  </r>
  <r>
    <x v="901"/>
    <d v="2021-05-21T00:00:00"/>
    <s v="Botiwalla Charlotte LLC"/>
    <s v="1115 N Brevard St Suite 203"/>
    <x v="11"/>
    <x v="0"/>
    <s v="28206"/>
    <x v="901"/>
    <m/>
    <s v="U"/>
    <s v="Y"/>
    <s v="NC-12"/>
    <x v="1"/>
    <x v="0"/>
    <x v="0"/>
    <x v="0"/>
    <s v="Y"/>
    <s v="Y"/>
    <s v="Y"/>
    <s v="Y"/>
    <s v="Y"/>
    <s v="Y"/>
    <s v="Limited  Liability Company(LLC)"/>
    <s v="Y"/>
    <x v="1"/>
    <x v="0"/>
    <x v="1"/>
    <s v="Restaurant"/>
    <n v="0"/>
    <n v="0"/>
    <m/>
  </r>
  <r>
    <x v="902"/>
    <d v="2021-05-21T00:00:00"/>
    <s v="Michael Hill"/>
    <s v="6347 E Nc 150 Hwy"/>
    <x v="196"/>
    <x v="0"/>
    <s v="28673"/>
    <x v="902"/>
    <m/>
    <s v="R"/>
    <s v="Y"/>
    <s v="NC-10"/>
    <x v="0"/>
    <x v="1"/>
    <x v="1"/>
    <x v="1"/>
    <s v="Y"/>
    <s v="Y"/>
    <s v="Y"/>
    <s v="Y"/>
    <s v="N"/>
    <s v="Y"/>
    <s v="Sole Proprietorship"/>
    <s v="N"/>
    <x v="0"/>
    <x v="1"/>
    <x v="0"/>
    <s v="Restaurant"/>
    <n v="0"/>
    <n v="0"/>
    <m/>
  </r>
  <r>
    <x v="903"/>
    <d v="2021-05-21T00:00:00"/>
    <s v="Mesha Inc"/>
    <s v="57331 hwy 12"/>
    <x v="60"/>
    <x v="0"/>
    <s v="27943"/>
    <x v="903"/>
    <m/>
    <s v="U"/>
    <s v="Y"/>
    <s v="NC-03"/>
    <x v="0"/>
    <x v="0"/>
    <x v="0"/>
    <x v="0"/>
    <s v="Y"/>
    <s v="Y"/>
    <s v="Y"/>
    <s v="Y"/>
    <s v="Y"/>
    <s v="Y"/>
    <s v="Subchapter S Corporation"/>
    <s v="N"/>
    <x v="0"/>
    <x v="0"/>
    <x v="1"/>
    <s v="Restaurant"/>
    <n v="0"/>
    <n v="0"/>
    <m/>
  </r>
  <r>
    <x v="904"/>
    <d v="2021-05-21T00:00:00"/>
    <s v="4 Carat Enterprises LLC"/>
    <s v="1901 Commonwealth Ave"/>
    <x v="11"/>
    <x v="0"/>
    <s v="28205"/>
    <x v="904"/>
    <m/>
    <s v="U"/>
    <s v="N"/>
    <s v="NC-12"/>
    <x v="1"/>
    <x v="1"/>
    <x v="1"/>
    <x v="0"/>
    <s v="Y"/>
    <s v="Y"/>
    <s v="Y"/>
    <s v="Y"/>
    <s v="Y"/>
    <s v="Y"/>
    <s v="Limited Liability Partnership"/>
    <s v="Y"/>
    <x v="0"/>
    <x v="0"/>
    <x v="1"/>
    <s v="Restaurant"/>
    <n v="0"/>
    <n v="0"/>
    <m/>
  </r>
  <r>
    <x v="905"/>
    <d v="2021-05-21T00:00:00"/>
    <s v="Lachine's Cafe &amp; Catering Inc."/>
    <s v="1064 Old Wharf Rd."/>
    <x v="197"/>
    <x v="0"/>
    <s v="27981"/>
    <x v="905"/>
    <m/>
    <s v="U"/>
    <s v="Y"/>
    <s v="NC-03"/>
    <x v="0"/>
    <x v="1"/>
    <x v="1"/>
    <x v="0"/>
    <s v="Y"/>
    <s v="Y"/>
    <s v="Y"/>
    <s v="Y"/>
    <s v="Y"/>
    <s v="Y"/>
    <s v="Corporation"/>
    <s v="N"/>
    <x v="0"/>
    <x v="0"/>
    <x v="1"/>
    <s v="Caterer &amp;&amp; Restaurant"/>
    <n v="0"/>
    <n v="0"/>
    <m/>
  </r>
  <r>
    <x v="906"/>
    <d v="2021-05-21T00:00:00"/>
    <s v="Seven Mile Post Pub Inc."/>
    <s v="7219 Market St"/>
    <x v="0"/>
    <x v="0"/>
    <s v="28411"/>
    <x v="906"/>
    <m/>
    <s v="U"/>
    <s v="N"/>
    <s v="NC-07"/>
    <x v="1"/>
    <x v="1"/>
    <x v="1"/>
    <x v="0"/>
    <s v="Y"/>
    <s v="Y"/>
    <s v="Y"/>
    <s v="Y"/>
    <s v="Y"/>
    <s v="Y"/>
    <s v="Corporation"/>
    <s v="N"/>
    <x v="0"/>
    <x v="1"/>
    <x v="1"/>
    <s v="Bar, Saloon, Lounge, Tavern"/>
    <n v="0"/>
    <n v="0"/>
    <m/>
  </r>
  <r>
    <x v="907"/>
    <d v="2021-05-21T00:00:00"/>
    <s v="Harbor Management Company Inc."/>
    <s v="6634 Old Statesville Rd"/>
    <x v="11"/>
    <x v="0"/>
    <s v="28269"/>
    <x v="907"/>
    <s v="Jamba"/>
    <s v="U"/>
    <s v="N"/>
    <s v="NC-08"/>
    <x v="0"/>
    <x v="0"/>
    <x v="0"/>
    <x v="0"/>
    <s v="Y"/>
    <s v="Y"/>
    <s v="Y"/>
    <s v="Y"/>
    <s v="Y"/>
    <s v="Y"/>
    <s v="Corporation"/>
    <s v="N"/>
    <x v="1"/>
    <x v="1"/>
    <x v="1"/>
    <s v="Restaurant"/>
    <n v="0"/>
    <n v="0"/>
    <m/>
  </r>
  <r>
    <x v="908"/>
    <d v="2021-05-21T00:00:00"/>
    <s v="Larine's Kitchen and Catering"/>
    <s v="209 Melanie Ct"/>
    <x v="103"/>
    <x v="0"/>
    <s v="27520"/>
    <x v="908"/>
    <m/>
    <s v="R"/>
    <s v="N"/>
    <s v="NC-02"/>
    <x v="1"/>
    <x v="1"/>
    <x v="1"/>
    <x v="0"/>
    <s v="Y"/>
    <s v="Y"/>
    <s v="Y"/>
    <s v="Y"/>
    <s v="Y"/>
    <s v="Y"/>
    <s v="Limited  Liability Company(LLC)"/>
    <s v="Y"/>
    <x v="0"/>
    <x v="0"/>
    <x v="1"/>
    <s v="Caterer"/>
    <n v="0"/>
    <n v="0"/>
    <m/>
  </r>
  <r>
    <x v="909"/>
    <d v="2021-05-21T00:00:00"/>
    <s v="jins buffet lincolnton inc"/>
    <s v="912 E Main St"/>
    <x v="75"/>
    <x v="0"/>
    <s v="28092"/>
    <x v="909"/>
    <m/>
    <s v="R"/>
    <s v="Y"/>
    <s v="NC-05"/>
    <x v="1"/>
    <x v="0"/>
    <x v="0"/>
    <x v="0"/>
    <s v="Y"/>
    <s v="Y"/>
    <s v="Y"/>
    <s v="Y"/>
    <s v="Y"/>
    <s v="Y"/>
    <s v="Corporation"/>
    <s v="Y"/>
    <x v="1"/>
    <x v="0"/>
    <x v="1"/>
    <s v="Restaurant"/>
    <n v="0"/>
    <n v="0"/>
    <m/>
  </r>
  <r>
    <x v="910"/>
    <d v="2021-05-21T00:00:00"/>
    <s v="GenX Enterprise LLC"/>
    <s v="1108 Parkside Main St"/>
    <x v="28"/>
    <x v="0"/>
    <s v="27519"/>
    <x v="910"/>
    <s v="Potbelly Sandwich Works"/>
    <s v="U"/>
    <s v="N"/>
    <s v="NC-02"/>
    <x v="0"/>
    <x v="0"/>
    <x v="1"/>
    <x v="0"/>
    <s v="N"/>
    <s v="Y"/>
    <s v="Y"/>
    <s v="Y"/>
    <s v="N"/>
    <s v="Y"/>
    <s v="Limited  Liability Company(LLC)"/>
    <s v="N"/>
    <x v="1"/>
    <x v="0"/>
    <x v="0"/>
    <s v="Restaurant"/>
    <n v="0"/>
    <n v="0"/>
    <m/>
  </r>
  <r>
    <x v="911"/>
    <d v="2021-05-21T00:00:00"/>
    <s v="Graham-Lott Inc"/>
    <s v="6306 Pigeon Rd"/>
    <x v="89"/>
    <x v="0"/>
    <s v="28716"/>
    <x v="911"/>
    <m/>
    <s v="R"/>
    <s v="N"/>
    <s v="NC-11"/>
    <x v="1"/>
    <x v="0"/>
    <x v="0"/>
    <x v="0"/>
    <s v="Y"/>
    <s v="Y"/>
    <s v="Y"/>
    <s v="Y"/>
    <s v="Y"/>
    <s v="Y"/>
    <s v="Corporation"/>
    <s v="N"/>
    <x v="0"/>
    <x v="0"/>
    <x v="1"/>
    <s v="Restaurant"/>
    <n v="0"/>
    <n v="0"/>
    <m/>
  </r>
  <r>
    <x v="912"/>
    <d v="2021-05-21T00:00:00"/>
    <s v="Venusian LLC"/>
    <s v="1427 Military Cutoff Rd Unit 106"/>
    <x v="0"/>
    <x v="0"/>
    <s v="28403"/>
    <x v="912"/>
    <m/>
    <s v="U"/>
    <s v="N"/>
    <s v="NC-07"/>
    <x v="0"/>
    <x v="0"/>
    <x v="1"/>
    <x v="0"/>
    <s v="Y"/>
    <s v="Y"/>
    <s v="N"/>
    <s v="Y"/>
    <s v="Y"/>
    <s v="Y"/>
    <s v="Limited  Liability Company(LLC)"/>
    <s v="Y"/>
    <x v="0"/>
    <x v="0"/>
    <x v="1"/>
    <s v="Restaurant"/>
    <n v="0"/>
    <n v="0"/>
    <m/>
  </r>
  <r>
    <x v="913"/>
    <d v="2021-05-21T00:00:00"/>
    <s v="Hearst Tower Restaurant LLC"/>
    <s v="214 North Tryon Box 31"/>
    <x v="11"/>
    <x v="0"/>
    <s v="28202"/>
    <x v="913"/>
    <m/>
    <s v="U"/>
    <s v="N"/>
    <s v="NC-12"/>
    <x v="0"/>
    <x v="1"/>
    <x v="0"/>
    <x v="0"/>
    <s v="Y"/>
    <s v="Y"/>
    <s v="Y"/>
    <s v="Y"/>
    <s v="N"/>
    <s v="Y"/>
    <s v="Limited  Liability Company(LLC)"/>
    <s v="N"/>
    <x v="0"/>
    <x v="1"/>
    <x v="0"/>
    <s v="Restaurant"/>
    <n v="0"/>
    <n v="0"/>
    <m/>
  </r>
  <r>
    <x v="914"/>
    <d v="2021-05-21T00:00:00"/>
    <s v="Perkins Restaurant Development Company"/>
    <s v="5775 Yadkin Rd"/>
    <x v="40"/>
    <x v="0"/>
    <s v="28303"/>
    <x v="914"/>
    <s v="Church's Chicken"/>
    <s v="U"/>
    <s v="N"/>
    <s v="NC-08"/>
    <x v="0"/>
    <x v="0"/>
    <x v="0"/>
    <x v="0"/>
    <s v="Y"/>
    <s v="Y"/>
    <s v="Y"/>
    <s v="Y"/>
    <s v="Y"/>
    <s v="Y"/>
    <s v="Corporation"/>
    <s v="N"/>
    <x v="1"/>
    <x v="0"/>
    <x v="0"/>
    <s v="Caterer &amp;&amp; Restaurant"/>
    <n v="0"/>
    <n v="0"/>
    <m/>
  </r>
  <r>
    <x v="915"/>
    <d v="2021-05-21T00:00:00"/>
    <s v="Zhu Liu"/>
    <s v="1122 W Broad St"/>
    <x v="186"/>
    <x v="0"/>
    <s v="28334"/>
    <x v="915"/>
    <m/>
    <s v="R"/>
    <s v="N"/>
    <s v="NC-07"/>
    <x v="0"/>
    <x v="0"/>
    <x v="0"/>
    <x v="0"/>
    <s v="Y"/>
    <s v="Y"/>
    <s v="Y"/>
    <s v="Y"/>
    <s v="Y"/>
    <s v="Y"/>
    <s v="Corporation"/>
    <s v="Y"/>
    <x v="0"/>
    <x v="0"/>
    <x v="1"/>
    <s v="Restaurant"/>
    <n v="0"/>
    <n v="0"/>
    <m/>
  </r>
  <r>
    <x v="916"/>
    <d v="2021-05-21T00:00:00"/>
    <s v="Nauti Dog Brewing Company LLC"/>
    <s v="210 Main St"/>
    <x v="184"/>
    <x v="0"/>
    <s v="28590"/>
    <x v="916"/>
    <m/>
    <s v="U"/>
    <s v="N"/>
    <s v="NC-01"/>
    <x v="1"/>
    <x v="0"/>
    <x v="0"/>
    <x v="0"/>
    <s v="Y"/>
    <s v="Y"/>
    <s v="Y"/>
    <s v="Y"/>
    <s v="Y"/>
    <s v="Y"/>
    <s v="Limited  Liability Company(LLC)"/>
    <s v="N"/>
    <x v="0"/>
    <x v="1"/>
    <x v="1"/>
    <s v="Brewery and/or microbrewery ** &amp;&amp; Brewpub, Tasting Room, Taproom **"/>
    <n v="0"/>
    <n v="0"/>
    <m/>
  </r>
  <r>
    <x v="917"/>
    <d v="2021-05-21T00:00:00"/>
    <s v="ALL SOLUTIONS HOLDINGS LLC"/>
    <s v="1900 Hillsborough St"/>
    <x v="4"/>
    <x v="0"/>
    <s v="27607"/>
    <x v="917"/>
    <m/>
    <s v="U"/>
    <s v="Y"/>
    <s v="NC-02"/>
    <x v="0"/>
    <x v="1"/>
    <x v="1"/>
    <x v="0"/>
    <s v="Y"/>
    <s v="Y"/>
    <s v="Y"/>
    <s v="Y"/>
    <s v="Y"/>
    <s v="Y"/>
    <s v="Limited Liability Partnership"/>
    <s v="N"/>
    <x v="1"/>
    <x v="0"/>
    <x v="0"/>
    <s v="Restaurant"/>
    <n v="0"/>
    <n v="0"/>
    <m/>
  </r>
  <r>
    <x v="918"/>
    <d v="2021-05-21T00:00:00"/>
    <s v="Bandit Holdings Inc."/>
    <s v="401 Ashville Ave Suite 109"/>
    <x v="28"/>
    <x v="0"/>
    <s v="27518"/>
    <x v="918"/>
    <m/>
    <s v="U"/>
    <s v="N"/>
    <s v="NC-02"/>
    <x v="1"/>
    <x v="1"/>
    <x v="1"/>
    <x v="1"/>
    <s v="Y"/>
    <s v="N"/>
    <s v="N"/>
    <s v="Y"/>
    <s v="N"/>
    <s v="Y"/>
    <s v="Subchapter S Corporation"/>
    <s v="N"/>
    <x v="0"/>
    <x v="0"/>
    <x v="1"/>
    <s v="Bar, Saloon, Lounge, Tavern"/>
    <n v="0"/>
    <n v="0"/>
    <m/>
  </r>
  <r>
    <x v="919"/>
    <d v="2021-05-21T00:00:00"/>
    <s v="Hook &amp; Reel Rivergate INC"/>
    <s v="14142 Rivergate Pkwy Ste 100"/>
    <x v="11"/>
    <x v="0"/>
    <s v="28273"/>
    <x v="919"/>
    <m/>
    <s v="U"/>
    <s v="N"/>
    <s v="NC-09"/>
    <x v="1"/>
    <x v="0"/>
    <x v="0"/>
    <x v="0"/>
    <s v="Y"/>
    <s v="Y"/>
    <s v="Y"/>
    <s v="Y"/>
    <s v="Y"/>
    <s v="Y"/>
    <s v="Corporation"/>
    <s v="N"/>
    <x v="1"/>
    <x v="0"/>
    <x v="0"/>
    <s v="Restaurant"/>
    <n v="0"/>
    <n v="0"/>
    <m/>
  </r>
  <r>
    <x v="920"/>
    <d v="2021-05-21T00:00:00"/>
    <s v="Capital Corral Inc"/>
    <s v="3424 Capital Blvd"/>
    <x v="4"/>
    <x v="0"/>
    <s v="27604"/>
    <x v="920"/>
    <s v="Golden Corral"/>
    <s v="U"/>
    <s v="N"/>
    <s v="NC-02"/>
    <x v="0"/>
    <x v="0"/>
    <x v="1"/>
    <x v="0"/>
    <s v="Y"/>
    <s v="Y"/>
    <s v="Y"/>
    <s v="Y"/>
    <s v="Y"/>
    <s v="Y"/>
    <s v="Subchapter S Corporation"/>
    <s v="Y"/>
    <x v="1"/>
    <x v="0"/>
    <x v="0"/>
    <s v="Restaurant"/>
    <n v="0"/>
    <n v="0"/>
    <m/>
  </r>
  <r>
    <x v="921"/>
    <d v="2021-05-21T00:00:00"/>
    <s v="Edisons lounge LLC"/>
    <s v="531 Richlands Hwy"/>
    <x v="59"/>
    <x v="0"/>
    <s v="28540"/>
    <x v="921"/>
    <m/>
    <s v="U"/>
    <s v="N"/>
    <s v="NC-03"/>
    <x v="1"/>
    <x v="0"/>
    <x v="0"/>
    <x v="0"/>
    <s v="Y"/>
    <s v="Y"/>
    <s v="Y"/>
    <s v="Y"/>
    <s v="Y"/>
    <s v="Y"/>
    <s v="Limited  Liability Company(LLC)"/>
    <s v="N"/>
    <x v="0"/>
    <x v="1"/>
    <x v="0"/>
    <s v="Bar, Saloon, Lounge, Tavern"/>
    <n v="0"/>
    <n v="0"/>
    <m/>
  </r>
  <r>
    <x v="922"/>
    <d v="2021-05-21T00:00:00"/>
    <s v="HARD TIMES CAFE INC."/>
    <s v="2718 Monroe Rd"/>
    <x v="11"/>
    <x v="0"/>
    <s v="28205"/>
    <x v="922"/>
    <m/>
    <s v="U"/>
    <s v="Y"/>
    <s v="NC-12"/>
    <x v="0"/>
    <x v="1"/>
    <x v="1"/>
    <x v="0"/>
    <s v="Y"/>
    <s v="Y"/>
    <s v="Y"/>
    <s v="N"/>
    <s v="Y"/>
    <s v="Y"/>
    <s v="Corporation"/>
    <s v="Y"/>
    <x v="0"/>
    <x v="0"/>
    <x v="1"/>
    <s v="Restaurant"/>
    <n v="0"/>
    <n v="0"/>
    <m/>
  </r>
  <r>
    <x v="923"/>
    <d v="2021-05-21T00:00:00"/>
    <s v="Subway of Sweeten Creek Inc"/>
    <s v="815 Patton Ave"/>
    <x v="9"/>
    <x v="0"/>
    <s v="28806"/>
    <x v="923"/>
    <s v="Subway"/>
    <s v="U"/>
    <s v="Y"/>
    <s v="NC-11"/>
    <x v="0"/>
    <x v="0"/>
    <x v="0"/>
    <x v="0"/>
    <s v="Y"/>
    <s v="Y"/>
    <s v="Y"/>
    <s v="Y"/>
    <s v="Y"/>
    <s v="Y"/>
    <s v="Corporation"/>
    <s v="N"/>
    <x v="0"/>
    <x v="0"/>
    <x v="1"/>
    <s v="Restaurant"/>
    <n v="0"/>
    <n v="0"/>
    <m/>
  </r>
  <r>
    <x v="924"/>
    <d v="2021-05-21T00:00:00"/>
    <s v="GHCM INC 3"/>
    <s v="238 S Lafayette St"/>
    <x v="158"/>
    <x v="0"/>
    <s v="28150"/>
    <x v="924"/>
    <m/>
    <s v="R"/>
    <s v="Y"/>
    <s v="NC-05"/>
    <x v="1"/>
    <x v="1"/>
    <x v="1"/>
    <x v="0"/>
    <s v="N"/>
    <s v="Y"/>
    <s v="Y"/>
    <s v="Y"/>
    <s v="N"/>
    <s v="Y"/>
    <s v="Subchapter S Corporation"/>
    <s v="Y"/>
    <x v="1"/>
    <x v="0"/>
    <x v="0"/>
    <s v="Bar, Saloon, Lounge, Tavern"/>
    <n v="0"/>
    <n v="0"/>
    <m/>
  </r>
  <r>
    <x v="925"/>
    <d v="2021-05-21T00:00:00"/>
    <s v="Jimmy the Greek's Inc"/>
    <s v="2806 University Pkwy"/>
    <x v="54"/>
    <x v="0"/>
    <s v="27105"/>
    <x v="925"/>
    <m/>
    <s v="U"/>
    <s v="N"/>
    <s v="NC-06"/>
    <x v="0"/>
    <x v="0"/>
    <x v="0"/>
    <x v="0"/>
    <s v="Y"/>
    <s v="Y"/>
    <s v="Y"/>
    <s v="Y"/>
    <s v="Y"/>
    <s v="Y"/>
    <s v="Corporation"/>
    <s v="Y"/>
    <x v="0"/>
    <x v="1"/>
    <x v="0"/>
    <s v="Restaurant"/>
    <n v="0"/>
    <n v="0"/>
    <m/>
  </r>
  <r>
    <x v="926"/>
    <d v="2021-05-21T00:00:00"/>
    <s v="BUA THAI INC"/>
    <s v="5850 Fayetteville Rd Ste 101"/>
    <x v="8"/>
    <x v="0"/>
    <s v="27713"/>
    <x v="926"/>
    <m/>
    <s v="U"/>
    <s v="N"/>
    <s v="NC-02"/>
    <x v="1"/>
    <x v="0"/>
    <x v="0"/>
    <x v="0"/>
    <s v="Y"/>
    <s v="Y"/>
    <s v="Y"/>
    <s v="Y"/>
    <s v="Y"/>
    <s v="Y"/>
    <s v="Limited  Liability Company(LLC)"/>
    <s v="N"/>
    <x v="1"/>
    <x v="0"/>
    <x v="1"/>
    <s v="Restaurant"/>
    <n v="0"/>
    <n v="0"/>
    <m/>
  </r>
  <r>
    <x v="927"/>
    <d v="2021-05-21T00:00:00"/>
    <s v="Franks Italian Water Ice"/>
    <s v="729 N Davidson St #A"/>
    <x v="11"/>
    <x v="0"/>
    <s v="28202"/>
    <x v="927"/>
    <m/>
    <s v="U"/>
    <s v="N"/>
    <s v="NC-12"/>
    <x v="0"/>
    <x v="0"/>
    <x v="0"/>
    <x v="0"/>
    <s v="N"/>
    <s v="Y"/>
    <s v="Y"/>
    <s v="N"/>
    <s v="Y"/>
    <s v="N"/>
    <s v="Single Member LLC"/>
    <s v="N"/>
    <x v="1"/>
    <x v="0"/>
    <x v="1"/>
    <s v="Food Stand, Food Truck, Food Cart"/>
    <n v="0"/>
    <n v="0"/>
    <m/>
  </r>
  <r>
    <x v="928"/>
    <d v="2021-05-21T00:00:00"/>
    <s v="NORTAD INC"/>
    <s v="3500 Westgate Dr Ste 206"/>
    <x v="8"/>
    <x v="0"/>
    <s v="27707"/>
    <x v="928"/>
    <m/>
    <s v="U"/>
    <s v="Y"/>
    <s v="NC-04"/>
    <x v="1"/>
    <x v="0"/>
    <x v="0"/>
    <x v="0"/>
    <s v="Y"/>
    <s v="N"/>
    <s v="Y"/>
    <s v="Y"/>
    <s v="Y"/>
    <s v="Y"/>
    <s v="Corporation"/>
    <s v="Y"/>
    <x v="1"/>
    <x v="0"/>
    <x v="1"/>
    <s v="Restaurant"/>
    <n v="0"/>
    <n v="0"/>
    <m/>
  </r>
  <r>
    <x v="929"/>
    <d v="2021-05-21T00:00:00"/>
    <s v="KSH FOOD GROUP LLC"/>
    <s v="126 E State Ave"/>
    <x v="62"/>
    <x v="0"/>
    <s v="27262"/>
    <x v="929"/>
    <m/>
    <s v="R"/>
    <s v="Y"/>
    <s v="NC-06"/>
    <x v="1"/>
    <x v="0"/>
    <x v="0"/>
    <x v="0"/>
    <s v="Y"/>
    <s v="Y"/>
    <s v="Y"/>
    <s v="Y"/>
    <s v="Y"/>
    <s v="Y"/>
    <s v="Limited  Liability Company(LLC)"/>
    <s v="N"/>
    <x v="0"/>
    <x v="0"/>
    <x v="1"/>
    <s v="Restaurant"/>
    <n v="0"/>
    <n v="0"/>
    <m/>
  </r>
  <r>
    <x v="930"/>
    <d v="2021-05-21T00:00:00"/>
    <s v="Death and Taxes LLC"/>
    <s v="1519 Brookside Dr"/>
    <x v="4"/>
    <x v="0"/>
    <s v="27604"/>
    <x v="930"/>
    <m/>
    <s v="U"/>
    <s v="Y"/>
    <s v="NC-02"/>
    <x v="0"/>
    <x v="0"/>
    <x v="0"/>
    <x v="0"/>
    <s v="Y"/>
    <s v="Y"/>
    <s v="Y"/>
    <s v="Y"/>
    <s v="Y"/>
    <s v="Y"/>
    <s v="Limited  Liability Company(LLC)"/>
    <s v="Y"/>
    <x v="0"/>
    <x v="0"/>
    <x v="1"/>
    <s v="Restaurant"/>
    <n v="0"/>
    <n v="0"/>
    <m/>
  </r>
  <r>
    <x v="931"/>
    <d v="2021-05-21T00:00:00"/>
    <s v="Charlotte Prime LLC"/>
    <s v="11301 Carmel Commons Blvd Suite 106"/>
    <x v="11"/>
    <x v="0"/>
    <s v="28226"/>
    <x v="931"/>
    <s v="Ruth's Chris Steak House"/>
    <s v="U"/>
    <s v="N"/>
    <s v="NC-09"/>
    <x v="0"/>
    <x v="1"/>
    <x v="1"/>
    <x v="1"/>
    <s v="Y"/>
    <s v="Y"/>
    <s v="Y"/>
    <s v="Y"/>
    <s v="N"/>
    <s v="Y"/>
    <s v="Limited  Liability Company(LLC)"/>
    <s v="N"/>
    <x v="0"/>
    <x v="0"/>
    <x v="1"/>
    <s v="Restaurant"/>
    <n v="0"/>
    <n v="0"/>
    <m/>
  </r>
  <r>
    <x v="932"/>
    <d v="2021-05-22T00:00:00"/>
    <s v="Old skool management inc"/>
    <s v="415 Hwy 13 S Ste A"/>
    <x v="156"/>
    <x v="0"/>
    <s v="28580"/>
    <x v="932"/>
    <s v="Hwy 55 Burgers Shakes &amp; Fries"/>
    <s v="R"/>
    <s v="N"/>
    <s v="NC-01"/>
    <x v="1"/>
    <x v="0"/>
    <x v="0"/>
    <x v="0"/>
    <s v="Y"/>
    <s v="Y"/>
    <s v="Y"/>
    <s v="Y"/>
    <s v="Y"/>
    <s v="Y"/>
    <s v="Corporation"/>
    <s v="N"/>
    <x v="0"/>
    <x v="1"/>
    <x v="0"/>
    <s v="Restaurant"/>
    <n v="0"/>
    <n v="0"/>
    <m/>
  </r>
  <r>
    <x v="933"/>
    <d v="2021-05-22T00:00:00"/>
    <s v="Event Extravanganza LLC."/>
    <s v="2012 N Road St B"/>
    <x v="24"/>
    <x v="0"/>
    <s v="27909"/>
    <x v="933"/>
    <m/>
    <s v="R"/>
    <s v="N"/>
    <s v="NC-03"/>
    <x v="0"/>
    <x v="1"/>
    <x v="1"/>
    <x v="0"/>
    <s v="N"/>
    <s v="Y"/>
    <s v="Y"/>
    <s v="Y"/>
    <s v="Y"/>
    <s v="Y"/>
    <s v="Limited  Liability Company(LLC)"/>
    <s v="Y"/>
    <x v="0"/>
    <x v="0"/>
    <x v="1"/>
    <s v="Bakery ** &amp;&amp; Snack and Nonalcoholic Beverage Bar &amp;&amp; Caterer &amp;&amp; Restaurant"/>
    <n v="0"/>
    <n v="0"/>
    <m/>
  </r>
  <r>
    <x v="934"/>
    <d v="2021-05-22T00:00:00"/>
    <s v="CHEN'S CHINA GARDEN LLC"/>
    <s v="1805E WEEKSVILLE ROAD"/>
    <x v="24"/>
    <x v="0"/>
    <s v="27909"/>
    <x v="934"/>
    <m/>
    <s v="R"/>
    <s v="N"/>
    <s v="NC-03"/>
    <x v="0"/>
    <x v="0"/>
    <x v="0"/>
    <x v="0"/>
    <s v="Y"/>
    <s v="Y"/>
    <s v="Y"/>
    <s v="Y"/>
    <s v="Y"/>
    <s v="Y"/>
    <s v="Limited  Liability Company(LLC)"/>
    <s v="Y"/>
    <x v="1"/>
    <x v="0"/>
    <x v="0"/>
    <s v="Restaurant"/>
    <n v="0"/>
    <n v="0"/>
    <m/>
  </r>
  <r>
    <x v="935"/>
    <d v="2021-05-22T00:00:00"/>
    <s v="JOHNSON FOOD GROUP INC"/>
    <s v="4600 DURHAM-CHAPEL HILL BLVD STE 2"/>
    <x v="8"/>
    <x v="0"/>
    <s v="27707"/>
    <x v="935"/>
    <m/>
    <s v="U"/>
    <s v="N"/>
    <s v="NC-04"/>
    <x v="0"/>
    <x v="1"/>
    <x v="1"/>
    <x v="0"/>
    <s v="N"/>
    <s v="N"/>
    <s v="Y"/>
    <s v="Y"/>
    <s v="Y"/>
    <s v="Y"/>
    <s v="Corporation"/>
    <s v="Y"/>
    <x v="0"/>
    <x v="0"/>
    <x v="1"/>
    <s v="Restaurant"/>
    <n v="0"/>
    <n v="0"/>
    <m/>
  </r>
  <r>
    <x v="936"/>
    <d v="2021-05-22T00:00:00"/>
    <s v="MR TOKYO JAPANESE RESTAURANT LLC"/>
    <s v="8334 Pineville Matthews Rd Ste 109"/>
    <x v="11"/>
    <x v="0"/>
    <s v="28226"/>
    <x v="936"/>
    <m/>
    <s v="U"/>
    <s v="Y"/>
    <s v="NC-09"/>
    <x v="1"/>
    <x v="0"/>
    <x v="0"/>
    <x v="0"/>
    <s v="Y"/>
    <s v="Y"/>
    <s v="Y"/>
    <s v="Y"/>
    <s v="Y"/>
    <s v="Y"/>
    <s v="Limited  Liability Company(LLC)"/>
    <s v="N"/>
    <x v="1"/>
    <x v="0"/>
    <x v="0"/>
    <s v="Restaurant"/>
    <n v="0"/>
    <n v="0"/>
    <m/>
  </r>
  <r>
    <x v="937"/>
    <d v="2021-05-22T00:00:00"/>
    <s v="Chen's Eatery Inc."/>
    <s v="2900 E Franklin Blvd"/>
    <x v="66"/>
    <x v="0"/>
    <s v="28056"/>
    <x v="937"/>
    <m/>
    <s v="U"/>
    <s v="Y"/>
    <s v="NC-05"/>
    <x v="0"/>
    <x v="0"/>
    <x v="1"/>
    <x v="0"/>
    <s v="Y"/>
    <s v="Y"/>
    <s v="Y"/>
    <s v="Y"/>
    <s v="Y"/>
    <s v="Y"/>
    <s v="Corporation"/>
    <s v="N"/>
    <x v="1"/>
    <x v="0"/>
    <x v="0"/>
    <s v="Restaurant"/>
    <n v="0"/>
    <n v="0"/>
    <m/>
  </r>
  <r>
    <x v="938"/>
    <d v="2021-05-22T00:00:00"/>
    <s v="Two Rockets LLC"/>
    <s v="3557 N Roxboro St"/>
    <x v="8"/>
    <x v="0"/>
    <s v="27704"/>
    <x v="938"/>
    <m/>
    <s v="U"/>
    <s v="Y"/>
    <s v="NC-04"/>
    <x v="0"/>
    <x v="0"/>
    <x v="0"/>
    <x v="0"/>
    <s v="Y"/>
    <s v="Y"/>
    <s v="Y"/>
    <s v="Y"/>
    <s v="Y"/>
    <s v="Y"/>
    <s v="Limited  Liability Company(LLC)"/>
    <s v="N"/>
    <x v="0"/>
    <x v="0"/>
    <x v="1"/>
    <s v="Restaurant"/>
    <n v="0"/>
    <n v="0"/>
    <m/>
  </r>
  <r>
    <x v="939"/>
    <d v="2021-05-22T00:00:00"/>
    <s v="DC Pelican"/>
    <s v="205 Budleigh St"/>
    <x v="141"/>
    <x v="0"/>
    <s v="27954"/>
    <x v="939"/>
    <m/>
    <s v="U"/>
    <s v="Y"/>
    <s v="NC-03"/>
    <x v="1"/>
    <x v="1"/>
    <x v="1"/>
    <x v="1"/>
    <s v="N"/>
    <s v="N"/>
    <s v="N"/>
    <s v="N"/>
    <s v="Y"/>
    <s v="N"/>
    <s v="Subchapter S Corporation"/>
    <s v="N"/>
    <x v="0"/>
    <x v="1"/>
    <x v="0"/>
    <s v="Restaurant"/>
    <n v="0"/>
    <n v="0"/>
    <m/>
  </r>
  <r>
    <x v="940"/>
    <d v="2021-05-22T00:00:00"/>
    <s v="Sweeter Than Honey Concessions Llc"/>
    <s v="1616 Forest Stream Ct"/>
    <x v="11"/>
    <x v="0"/>
    <s v="28213"/>
    <x v="940"/>
    <m/>
    <s v="U"/>
    <s v="Y"/>
    <s v="NC-08"/>
    <x v="0"/>
    <x v="1"/>
    <x v="0"/>
    <x v="0"/>
    <s v="Y"/>
    <s v="Y"/>
    <s v="Y"/>
    <s v="N"/>
    <s v="Y"/>
    <s v="N"/>
    <s v="Single Member LLC"/>
    <s v="Y"/>
    <x v="1"/>
    <x v="0"/>
    <x v="1"/>
    <s v="Food Stand, Food Truck, Food Cart"/>
    <n v="0"/>
    <n v="0"/>
    <m/>
  </r>
  <r>
    <x v="941"/>
    <d v="2021-05-22T00:00:00"/>
    <s v="KB OF CHARLOTTE INC"/>
    <s v="8170 SOUTH TRYON STREET STE A"/>
    <x v="11"/>
    <x v="0"/>
    <s v="28273"/>
    <x v="941"/>
    <m/>
    <s v="U"/>
    <s v="N"/>
    <s v="NC-09"/>
    <x v="1"/>
    <x v="0"/>
    <x v="0"/>
    <x v="0"/>
    <s v="Y"/>
    <s v="Y"/>
    <s v="Y"/>
    <s v="Y"/>
    <s v="Y"/>
    <s v="Y"/>
    <s v="Corporation"/>
    <s v="N"/>
    <x v="1"/>
    <x v="0"/>
    <x v="0"/>
    <s v="Restaurant"/>
    <n v="0"/>
    <n v="0"/>
    <m/>
  </r>
  <r>
    <x v="942"/>
    <d v="2021-05-22T00:00:00"/>
    <s v="Dressler's Four LLC"/>
    <s v="4905 Ashley Park Ln  Suite D"/>
    <x v="11"/>
    <x v="0"/>
    <s v="28210"/>
    <x v="942"/>
    <m/>
    <s v="U"/>
    <s v="N"/>
    <s v="NC-09"/>
    <x v="0"/>
    <x v="1"/>
    <x v="1"/>
    <x v="0"/>
    <s v="N"/>
    <s v="Y"/>
    <s v="Y"/>
    <s v="Y"/>
    <s v="N"/>
    <s v="Y"/>
    <s v="Limited  Liability Company(LLC)"/>
    <s v="N"/>
    <x v="0"/>
    <x v="0"/>
    <x v="1"/>
    <s v="Restaurant"/>
    <n v="0"/>
    <n v="0"/>
    <m/>
  </r>
  <r>
    <x v="943"/>
    <d v="2021-05-22T00:00:00"/>
    <s v="JASMINE CHARLOTTE INC"/>
    <s v="2305 Westinghouse Blvd"/>
    <x v="11"/>
    <x v="0"/>
    <s v="28273"/>
    <x v="943"/>
    <m/>
    <s v="U"/>
    <s v="N"/>
    <s v="NC-09"/>
    <x v="1"/>
    <x v="0"/>
    <x v="0"/>
    <x v="0"/>
    <s v="Y"/>
    <s v="Y"/>
    <s v="Y"/>
    <s v="Y"/>
    <s v="Y"/>
    <s v="Y"/>
    <s v="Corporation"/>
    <s v="N"/>
    <x v="1"/>
    <x v="0"/>
    <x v="1"/>
    <s v="Restaurant"/>
    <n v="0"/>
    <n v="0"/>
    <m/>
  </r>
  <r>
    <x v="944"/>
    <d v="2021-05-22T00:00:00"/>
    <s v="GIMI LLC"/>
    <s v="710 W Trade St Ste F"/>
    <x v="11"/>
    <x v="0"/>
    <s v="28202"/>
    <x v="944"/>
    <m/>
    <s v="U"/>
    <s v="N"/>
    <s v="NC-12"/>
    <x v="1"/>
    <x v="0"/>
    <x v="0"/>
    <x v="0"/>
    <s v="Y"/>
    <s v="Y"/>
    <s v="Y"/>
    <s v="Y"/>
    <s v="Y"/>
    <s v="Y"/>
    <s v="Subchapter S Corporation"/>
    <s v="N"/>
    <x v="1"/>
    <x v="0"/>
    <x v="1"/>
    <s v="Restaurant"/>
    <n v="0"/>
    <n v="0"/>
    <m/>
  </r>
  <r>
    <x v="945"/>
    <d v="2021-05-22T00:00:00"/>
    <s v="papa abdou dior fall"/>
    <s v="2417 Gazebo Dr unit b"/>
    <x v="2"/>
    <x v="0"/>
    <s v="27560"/>
    <x v="945"/>
    <m/>
    <s v="U"/>
    <s v="N"/>
    <s v="NC-02"/>
    <x v="0"/>
    <x v="0"/>
    <x v="0"/>
    <x v="0"/>
    <s v="Y"/>
    <s v="Y"/>
    <s v="N"/>
    <s v="Y"/>
    <s v="Y"/>
    <s v="Y"/>
    <s v="Sole Proprietorship"/>
    <s v="N"/>
    <x v="1"/>
    <x v="0"/>
    <x v="1"/>
    <s v="Food Stand, Food Truck, Food Cart"/>
    <n v="0"/>
    <n v="0"/>
    <m/>
  </r>
  <r>
    <x v="946"/>
    <d v="2021-05-22T00:00:00"/>
    <s v="Waterbean Coffee CLT"/>
    <s v="300 S Tryon St Ste 150"/>
    <x v="11"/>
    <x v="0"/>
    <s v="28202"/>
    <x v="946"/>
    <m/>
    <s v="U"/>
    <s v="N"/>
    <s v="NC-12"/>
    <x v="0"/>
    <x v="0"/>
    <x v="0"/>
    <x v="0"/>
    <s v="Y"/>
    <s v="Y"/>
    <s v="Y"/>
    <s v="Y"/>
    <s v="Y"/>
    <s v="Y"/>
    <s v="Limited  Liability Company(LLC)"/>
    <s v="N"/>
    <x v="1"/>
    <x v="0"/>
    <x v="0"/>
    <s v="Other &amp;&amp; Restaurant"/>
    <n v="0"/>
    <n v="0"/>
    <m/>
  </r>
  <r>
    <x v="947"/>
    <d v="2021-05-22T00:00:00"/>
    <s v="Ballance Management LLC"/>
    <s v="616 N Person St"/>
    <x v="4"/>
    <x v="0"/>
    <s v="27604"/>
    <x v="947"/>
    <m/>
    <s v="U"/>
    <s v="Y"/>
    <s v="NC-02"/>
    <x v="0"/>
    <x v="1"/>
    <x v="1"/>
    <x v="1"/>
    <s v="N"/>
    <s v="Y"/>
    <s v="Y"/>
    <s v="Y"/>
    <s v="N"/>
    <s v="Y"/>
    <s v="Corporation"/>
    <s v="Y"/>
    <x v="0"/>
    <x v="0"/>
    <x v="1"/>
    <s v="Bar, Saloon, Lounge, Tavern"/>
    <n v="0"/>
    <n v="0"/>
    <m/>
  </r>
  <r>
    <x v="948"/>
    <d v="2021-05-22T00:00:00"/>
    <s v="Jimmy Pearls LLC"/>
    <s v="5427 N Sharon Amity Rd"/>
    <x v="11"/>
    <x v="0"/>
    <s v="28215"/>
    <x v="948"/>
    <m/>
    <s v="U"/>
    <s v="Y"/>
    <s v="NC-08"/>
    <x v="0"/>
    <x v="1"/>
    <x v="1"/>
    <x v="0"/>
    <s v="Y"/>
    <s v="Y"/>
    <s v="Y"/>
    <s v="Y"/>
    <s v="N"/>
    <s v="N"/>
    <s v="Limited  Liability Company(LLC)"/>
    <s v="N"/>
    <x v="1"/>
    <x v="0"/>
    <x v="0"/>
    <s v="Caterer &amp;&amp; Food Stand, Food Truck, Food Cart &amp;&amp; Restaurant"/>
    <n v="0"/>
    <n v="0"/>
    <m/>
  </r>
  <r>
    <x v="949"/>
    <d v="2021-05-22T00:00:00"/>
    <s v="Seafood Express of Angier Inc"/>
    <s v="3106 Peninsula Dr"/>
    <x v="65"/>
    <x v="0"/>
    <s v="27282"/>
    <x v="949"/>
    <m/>
    <s v="U"/>
    <s v="N"/>
    <s v="NC-06"/>
    <x v="0"/>
    <x v="1"/>
    <x v="1"/>
    <x v="0"/>
    <s v="N"/>
    <s v="Y"/>
    <s v="Y"/>
    <s v="Y"/>
    <s v="Y"/>
    <s v="Y"/>
    <s v="Subchapter S Corporation"/>
    <s v="N"/>
    <x v="1"/>
    <x v="0"/>
    <x v="0"/>
    <s v="Restaurant"/>
    <n v="0"/>
    <n v="0"/>
    <m/>
  </r>
  <r>
    <x v="950"/>
    <d v="2021-05-22T00:00:00"/>
    <s v="RED GINGER CHARLOTTE INC"/>
    <s v="401 SOUTH TRYON STREET STE 130"/>
    <x v="11"/>
    <x v="0"/>
    <s v="28202"/>
    <x v="950"/>
    <m/>
    <s v="U"/>
    <s v="N"/>
    <s v="NC-12"/>
    <x v="1"/>
    <x v="0"/>
    <x v="0"/>
    <x v="0"/>
    <s v="Y"/>
    <s v="Y"/>
    <s v="Y"/>
    <s v="Y"/>
    <s v="Y"/>
    <s v="Y"/>
    <s v="Subchapter S Corporation"/>
    <s v="N"/>
    <x v="1"/>
    <x v="0"/>
    <x v="1"/>
    <s v="Restaurant"/>
    <n v="0"/>
    <n v="0"/>
    <m/>
  </r>
  <r>
    <x v="951"/>
    <d v="2021-05-22T00:00:00"/>
    <s v="Taste of Heaven Restaurant Group LLC"/>
    <s v="3401 Braewick Pl"/>
    <x v="11"/>
    <x v="0"/>
    <s v="28227"/>
    <x v="951"/>
    <m/>
    <s v="U"/>
    <s v="N"/>
    <s v="NC-08"/>
    <x v="0"/>
    <x v="1"/>
    <x v="1"/>
    <x v="0"/>
    <s v="N"/>
    <s v="Y"/>
    <s v="Y"/>
    <s v="Y"/>
    <s v="Y"/>
    <s v="Y"/>
    <s v="Single Member LLC"/>
    <s v="N"/>
    <x v="1"/>
    <x v="0"/>
    <x v="0"/>
    <s v="Caterer"/>
    <n v="0"/>
    <n v="0"/>
    <m/>
  </r>
  <r>
    <x v="952"/>
    <d v="2021-05-22T00:00:00"/>
    <s v="TDW Enterprises LLC"/>
    <s v="2013 Murchison Rd"/>
    <x v="40"/>
    <x v="0"/>
    <s v="28301"/>
    <x v="952"/>
    <m/>
    <s v="U"/>
    <s v="Y"/>
    <s v="NC-08"/>
    <x v="0"/>
    <x v="0"/>
    <x v="0"/>
    <x v="0"/>
    <s v="Y"/>
    <s v="Y"/>
    <s v="Y"/>
    <s v="Y"/>
    <s v="Y"/>
    <s v="Y"/>
    <s v="Limited  Liability Company(LLC)"/>
    <s v="Y"/>
    <x v="1"/>
    <x v="0"/>
    <x v="0"/>
    <s v="Restaurant"/>
    <n v="0"/>
    <n v="0"/>
    <m/>
  </r>
  <r>
    <x v="953"/>
    <d v="2021-05-22T00:00:00"/>
    <s v="Just Give Marshawn the Ball LLC"/>
    <s v="202 N Corcoran St Ste 100"/>
    <x v="8"/>
    <x v="0"/>
    <s v="27701"/>
    <x v="953"/>
    <m/>
    <s v="U"/>
    <s v="Y"/>
    <s v="NC-04"/>
    <x v="0"/>
    <x v="0"/>
    <x v="0"/>
    <x v="0"/>
    <s v="Y"/>
    <s v="Y"/>
    <s v="Y"/>
    <s v="Y"/>
    <s v="Y"/>
    <s v="Y"/>
    <s v="Limited Liability Partnership"/>
    <s v="N"/>
    <x v="0"/>
    <x v="0"/>
    <x v="1"/>
    <s v="Bar, Saloon, Lounge, Tavern &amp;&amp; Restaurant"/>
    <n v="0"/>
    <n v="0"/>
    <m/>
  </r>
  <r>
    <x v="954"/>
    <d v="2021-05-22T00:00:00"/>
    <s v="So Good Pupusas LLC"/>
    <s v="1114 N Driver St"/>
    <x v="8"/>
    <x v="0"/>
    <s v="27701"/>
    <x v="954"/>
    <m/>
    <s v="U"/>
    <s v="Y"/>
    <s v="NC-04"/>
    <x v="0"/>
    <x v="1"/>
    <x v="0"/>
    <x v="0"/>
    <s v="N"/>
    <s v="Y"/>
    <s v="N"/>
    <s v="Y"/>
    <s v="Y"/>
    <s v="Y"/>
    <s v="Single Member LLC"/>
    <s v="N"/>
    <x v="1"/>
    <x v="0"/>
    <x v="1"/>
    <s v="Food Stand, Food Truck, Food Cart"/>
    <n v="0"/>
    <n v="0"/>
    <m/>
  </r>
  <r>
    <x v="955"/>
    <d v="2021-05-22T00:00:00"/>
    <s v="Jo Jones"/>
    <s v="407 Blake St"/>
    <x v="198"/>
    <x v="0"/>
    <s v="27209"/>
    <x v="955"/>
    <m/>
    <s v="R"/>
    <s v="Y"/>
    <s v="NC-08"/>
    <x v="0"/>
    <x v="1"/>
    <x v="1"/>
    <x v="0"/>
    <s v="N"/>
    <s v="Y"/>
    <s v="Y"/>
    <s v="Y"/>
    <s v="Y"/>
    <s v="Y"/>
    <s v="Sole Proprietorship"/>
    <s v="N"/>
    <x v="1"/>
    <x v="0"/>
    <x v="1"/>
    <s v="Caterer"/>
    <n v="0"/>
    <n v="0"/>
    <m/>
  </r>
  <r>
    <x v="956"/>
    <d v="2021-05-22T00:00:00"/>
    <s v="Baozi LLC"/>
    <s v="2161 S Wilmington St"/>
    <x v="4"/>
    <x v="0"/>
    <s v="27603"/>
    <x v="956"/>
    <m/>
    <s v="U"/>
    <s v="Y"/>
    <s v="NC-02"/>
    <x v="0"/>
    <x v="0"/>
    <x v="0"/>
    <x v="0"/>
    <s v="Y"/>
    <s v="Y"/>
    <s v="N"/>
    <s v="Y"/>
    <s v="Y"/>
    <s v="Y"/>
    <s v="Limited  Liability Company(LLC)"/>
    <s v="N"/>
    <x v="1"/>
    <x v="0"/>
    <x v="1"/>
    <s v="Food Stand, Food Truck, Food Cart"/>
    <n v="0"/>
    <n v="0"/>
    <m/>
  </r>
  <r>
    <x v="957"/>
    <d v="2021-05-22T00:00:00"/>
    <s v="Basil Charlotte Inc"/>
    <s v="210 N Church Street Suite A"/>
    <x v="11"/>
    <x v="0"/>
    <s v="28202"/>
    <x v="957"/>
    <m/>
    <s v="U"/>
    <s v="N"/>
    <s v="NC-12"/>
    <x v="0"/>
    <x v="0"/>
    <x v="0"/>
    <x v="0"/>
    <s v="Y"/>
    <s v="Y"/>
    <s v="Y"/>
    <s v="Y"/>
    <s v="Y"/>
    <s v="Y"/>
    <s v="Corporation"/>
    <s v="N"/>
    <x v="1"/>
    <x v="0"/>
    <x v="0"/>
    <s v="Restaurant"/>
    <n v="0"/>
    <n v="0"/>
    <m/>
  </r>
  <r>
    <x v="958"/>
    <d v="2021-05-22T00:00:00"/>
    <s v="Baggerz Saloon LLC"/>
    <s v="4212 Ebert Rd"/>
    <x v="54"/>
    <x v="0"/>
    <n v="27127"/>
    <x v="958"/>
    <m/>
    <s v="U"/>
    <s v="N"/>
    <s v="NC-06"/>
    <x v="0"/>
    <x v="0"/>
    <x v="0"/>
    <x v="0"/>
    <s v="Y"/>
    <s v="Y"/>
    <s v="Y"/>
    <s v="Y"/>
    <s v="Y"/>
    <s v="Y"/>
    <s v="Partnership"/>
    <s v="N"/>
    <x v="0"/>
    <x v="0"/>
    <x v="1"/>
    <s v="Bar, Saloon, Lounge, Tavern"/>
    <n v="0"/>
    <n v="0"/>
    <m/>
  </r>
  <r>
    <x v="959"/>
    <d v="2021-05-22T00:00:00"/>
    <s v="401 N West St Entertainment LLC"/>
    <s v="401 N West St Suite 131"/>
    <x v="4"/>
    <x v="0"/>
    <s v="27603"/>
    <x v="959"/>
    <m/>
    <s v="U"/>
    <s v="Y"/>
    <s v="NC-02"/>
    <x v="1"/>
    <x v="0"/>
    <x v="0"/>
    <x v="0"/>
    <s v="Y"/>
    <s v="Y"/>
    <s v="Y"/>
    <s v="Y"/>
    <s v="Y"/>
    <s v="Y"/>
    <s v="Partnership"/>
    <s v="N"/>
    <x v="1"/>
    <x v="0"/>
    <x v="0"/>
    <s v="Bar, Saloon, Lounge, Tavern"/>
    <n v="0"/>
    <n v="0"/>
    <m/>
  </r>
  <r>
    <x v="960"/>
    <d v="2021-05-22T00:00:00"/>
    <s v="JINSHAN INC"/>
    <s v="3700 S Memorial Dr Ste A1"/>
    <x v="34"/>
    <x v="0"/>
    <s v="27834"/>
    <x v="960"/>
    <m/>
    <s v="U"/>
    <s v="N"/>
    <s v="NC-01"/>
    <x v="1"/>
    <x v="0"/>
    <x v="0"/>
    <x v="0"/>
    <s v="Y"/>
    <s v="Y"/>
    <s v="Y"/>
    <s v="Y"/>
    <s v="Y"/>
    <s v="Y"/>
    <s v="Corporation"/>
    <s v="Y"/>
    <x v="1"/>
    <x v="0"/>
    <x v="0"/>
    <s v="Restaurant"/>
    <n v="0"/>
    <n v="0"/>
    <m/>
  </r>
  <r>
    <x v="961"/>
    <d v="2021-05-22T00:00:00"/>
    <s v="Tapped Inc."/>
    <s v="650 East Firetower Rd"/>
    <x v="34"/>
    <x v="0"/>
    <s v="28590"/>
    <x v="961"/>
    <m/>
    <s v="U"/>
    <s v="N"/>
    <s v="NC-01"/>
    <x v="0"/>
    <x v="1"/>
    <x v="0"/>
    <x v="1"/>
    <s v="N"/>
    <s v="Y"/>
    <s v="Y"/>
    <s v="Y"/>
    <s v="Y"/>
    <s v="Y"/>
    <s v="Limited  Liability Company(LLC)"/>
    <s v="N"/>
    <x v="0"/>
    <x v="1"/>
    <x v="1"/>
    <s v="Brewpub, Tasting Room, Taproom **"/>
    <n v="0"/>
    <n v="0"/>
    <m/>
  </r>
  <r>
    <x v="962"/>
    <d v="2021-05-22T00:00:00"/>
    <s v="The Carving Board Inc"/>
    <s v="318 S Stratford Rd"/>
    <x v="54"/>
    <x v="0"/>
    <n v="27103"/>
    <x v="962"/>
    <m/>
    <s v="U"/>
    <s v="N"/>
    <s v="NC-06"/>
    <x v="0"/>
    <x v="1"/>
    <x v="1"/>
    <x v="1"/>
    <s v="Y"/>
    <s v="N"/>
    <s v="Y"/>
    <s v="Y"/>
    <s v="N"/>
    <s v="Y"/>
    <s v="Corporation"/>
    <s v="N"/>
    <x v="0"/>
    <x v="0"/>
    <x v="1"/>
    <s v="Caterer &amp;&amp; Restaurant"/>
    <n v="0"/>
    <n v="0"/>
    <m/>
  </r>
  <r>
    <x v="963"/>
    <d v="2021-05-22T00:00:00"/>
    <s v="Kings Grant Traders"/>
    <s v="10099 Weddington Road Ext Ste 138"/>
    <x v="22"/>
    <x v="0"/>
    <s v="28027"/>
    <x v="963"/>
    <s v="Bawarchi Biryanis"/>
    <s v="U"/>
    <s v="N"/>
    <s v="NC-08"/>
    <x v="0"/>
    <x v="1"/>
    <x v="1"/>
    <x v="0"/>
    <s v="Y"/>
    <s v="Y"/>
    <s v="Y"/>
    <s v="Y"/>
    <s v="Y"/>
    <s v="Y"/>
    <s v="Limited  Liability Company(LLC)"/>
    <s v="N"/>
    <x v="1"/>
    <x v="0"/>
    <x v="0"/>
    <s v="Restaurant"/>
    <n v="0"/>
    <n v="0"/>
    <m/>
  </r>
  <r>
    <x v="964"/>
    <d v="2021-05-22T00:00:00"/>
    <s v="MBM Legacy Inc"/>
    <s v="4760 Lake Valley Dr"/>
    <x v="40"/>
    <x v="0"/>
    <s v="28303"/>
    <x v="964"/>
    <s v="Embassy Suites by Hilton"/>
    <s v="U"/>
    <s v="N"/>
    <s v="NC-08"/>
    <x v="1"/>
    <x v="0"/>
    <x v="1"/>
    <x v="0"/>
    <s v="Y"/>
    <s v="Y"/>
    <s v="Y"/>
    <s v="Y"/>
    <s v="Y"/>
    <s v="Y"/>
    <s v="Corporation"/>
    <s v="N"/>
    <x v="1"/>
    <x v="0"/>
    <x v="0"/>
    <s v="Other &amp;&amp; Inn ** &amp;&amp; Snack and Nonalcoholic Beverage Bar &amp;&amp; Bar, Saloon, Lounge, Tavern &amp;&amp; Caterer &amp;&amp; Restaurant"/>
    <n v="0"/>
    <n v="0"/>
    <m/>
  </r>
  <r>
    <x v="965"/>
    <d v="2021-05-22T00:00:00"/>
    <s v="Cake Bar at Creekside LLC"/>
    <s v="269 Wingina Place"/>
    <x v="122"/>
    <x v="0"/>
    <s v="28741"/>
    <x v="965"/>
    <m/>
    <s v="R"/>
    <s v="N"/>
    <s v="NC-11"/>
    <x v="0"/>
    <x v="1"/>
    <x v="0"/>
    <x v="0"/>
    <s v="N"/>
    <s v="Y"/>
    <s v="Y"/>
    <s v="Y"/>
    <s v="Y"/>
    <s v="Y"/>
    <s v="Limited  Liability Company(LLC)"/>
    <s v="N"/>
    <x v="0"/>
    <x v="0"/>
    <x v="1"/>
    <s v="Other &amp;&amp; Bar, Saloon, Lounge, Tavern &amp;&amp; Restaurant"/>
    <n v="0"/>
    <n v="0"/>
    <m/>
  </r>
  <r>
    <x v="966"/>
    <d v="2021-05-22T00:00:00"/>
    <s v="Angle Management LLC"/>
    <s v="1101 W Chapel Hill St"/>
    <x v="8"/>
    <x v="0"/>
    <s v="27701"/>
    <x v="966"/>
    <m/>
    <s v="U"/>
    <s v="Y"/>
    <s v="NC-04"/>
    <x v="1"/>
    <x v="0"/>
    <x v="0"/>
    <x v="0"/>
    <s v="Y"/>
    <s v="Y"/>
    <s v="Y"/>
    <s v="Y"/>
    <s v="Y"/>
    <s v="Y"/>
    <s v="Limited  Liability Company(LLC)"/>
    <s v="N"/>
    <x v="0"/>
    <x v="0"/>
    <x v="1"/>
    <s v="Caterer &amp;&amp; Restaurant"/>
    <n v="0"/>
    <n v="0"/>
    <m/>
  </r>
  <r>
    <x v="967"/>
    <d v="2021-05-22T00:00:00"/>
    <s v="Fundrazor Inc."/>
    <s v="1602 S College Rd"/>
    <x v="0"/>
    <x v="0"/>
    <s v="28403"/>
    <x v="967"/>
    <m/>
    <s v="U"/>
    <s v="N"/>
    <s v="NC-07"/>
    <x v="1"/>
    <x v="0"/>
    <x v="0"/>
    <x v="0"/>
    <s v="Y"/>
    <s v="Y"/>
    <s v="Y"/>
    <s v="Y"/>
    <s v="Y"/>
    <s v="Y"/>
    <s v="Corporation"/>
    <s v="Y"/>
    <x v="0"/>
    <x v="0"/>
    <x v="1"/>
    <s v="Caterer &amp;&amp; Restaurant"/>
    <n v="0"/>
    <n v="0"/>
    <m/>
  </r>
  <r>
    <x v="968"/>
    <d v="2021-05-22T00:00:00"/>
    <s v="RONG XING LLC"/>
    <s v="7211 E Independence Blvd Ste 10"/>
    <x v="11"/>
    <x v="0"/>
    <s v="28227"/>
    <x v="968"/>
    <m/>
    <s v="U"/>
    <s v="N"/>
    <s v="NC-08"/>
    <x v="0"/>
    <x v="0"/>
    <x v="1"/>
    <x v="0"/>
    <s v="Y"/>
    <s v="Y"/>
    <s v="Y"/>
    <s v="Y"/>
    <s v="Y"/>
    <s v="Y"/>
    <s v="Limited  Liability Company(LLC)"/>
    <s v="N"/>
    <x v="0"/>
    <x v="0"/>
    <x v="1"/>
    <s v="Restaurant"/>
    <n v="0"/>
    <n v="0"/>
    <m/>
  </r>
  <r>
    <x v="969"/>
    <d v="2021-05-22T00:00:00"/>
    <s v="Healy Hospitality Inc"/>
    <s v="320 E Chapel Hill St"/>
    <x v="8"/>
    <x v="0"/>
    <s v="27701"/>
    <x v="969"/>
    <m/>
    <s v="U"/>
    <s v="Y"/>
    <s v="NC-04"/>
    <x v="1"/>
    <x v="0"/>
    <x v="0"/>
    <x v="0"/>
    <s v="Y"/>
    <s v="Y"/>
    <s v="Y"/>
    <s v="Y"/>
    <s v="Y"/>
    <s v="Y"/>
    <s v="Corporation"/>
    <s v="N"/>
    <x v="0"/>
    <x v="1"/>
    <x v="0"/>
    <s v="Bar, Saloon, Lounge, Tavern"/>
    <n v="0"/>
    <n v="0"/>
    <m/>
  </r>
  <r>
    <x v="970"/>
    <d v="2021-05-22T00:00:00"/>
    <s v="HERO's II INC"/>
    <s v="20465 Chartwell Center Dr"/>
    <x v="49"/>
    <x v="0"/>
    <s v="28031"/>
    <x v="970"/>
    <m/>
    <s v="U"/>
    <s v="N"/>
    <s v="NC-12"/>
    <x v="1"/>
    <x v="0"/>
    <x v="1"/>
    <x v="0"/>
    <s v="Y"/>
    <s v="Y"/>
    <s v="Y"/>
    <s v="Y"/>
    <s v="Y"/>
    <s v="Y"/>
    <s v="Corporation"/>
    <s v="N"/>
    <x v="0"/>
    <x v="0"/>
    <x v="1"/>
    <s v="Restaurant"/>
    <n v="0"/>
    <n v="0"/>
    <m/>
  </r>
  <r>
    <x v="971"/>
    <d v="2021-05-22T00:00:00"/>
    <s v="CHINA BUFFET DONG AND WU INC."/>
    <s v="1432 N Bridge St"/>
    <x v="164"/>
    <x v="0"/>
    <s v="28621"/>
    <x v="971"/>
    <m/>
    <s v="R"/>
    <s v="N"/>
    <s v="NC-05"/>
    <x v="1"/>
    <x v="0"/>
    <x v="0"/>
    <x v="0"/>
    <s v="Y"/>
    <s v="Y"/>
    <s v="Y"/>
    <s v="Y"/>
    <s v="Y"/>
    <s v="Y"/>
    <s v="Corporation"/>
    <s v="N"/>
    <x v="0"/>
    <x v="0"/>
    <x v="1"/>
    <s v="Restaurant"/>
    <n v="0"/>
    <n v="0"/>
    <m/>
  </r>
  <r>
    <x v="972"/>
    <d v="2021-05-22T00:00:00"/>
    <s v="Sueno Inc"/>
    <s v="21 N Market St"/>
    <x v="9"/>
    <x v="0"/>
    <s v="28801"/>
    <x v="972"/>
    <m/>
    <s v="U"/>
    <s v="Y"/>
    <s v="NC-11"/>
    <x v="1"/>
    <x v="0"/>
    <x v="0"/>
    <x v="0"/>
    <s v="Y"/>
    <s v="Y"/>
    <s v="Y"/>
    <s v="Y"/>
    <s v="Y"/>
    <s v="Y"/>
    <s v="Corporation"/>
    <s v="N"/>
    <x v="0"/>
    <x v="0"/>
    <x v="1"/>
    <s v="Caterer"/>
    <n v="0"/>
    <n v="0"/>
    <m/>
  </r>
  <r>
    <x v="973"/>
    <d v="2021-05-22T00:00:00"/>
    <s v="The Wine Cellar and Tasting Room LLC"/>
    <s v="241-A N.E.  Broad St"/>
    <x v="57"/>
    <x v="0"/>
    <s v="28387"/>
    <x v="973"/>
    <m/>
    <s v="R"/>
    <s v="N"/>
    <s v="NC-09"/>
    <x v="1"/>
    <x v="1"/>
    <x v="0"/>
    <x v="1"/>
    <s v="N"/>
    <s v="N"/>
    <s v="Y"/>
    <s v="Y"/>
    <s v="N"/>
    <s v="Y"/>
    <s v="Limited  Liability Company(LLC)"/>
    <s v="N"/>
    <x v="0"/>
    <x v="1"/>
    <x v="0"/>
    <s v="Bar, Saloon, Lounge, Tavern"/>
    <n v="0"/>
    <n v="0"/>
    <m/>
  </r>
  <r>
    <x v="974"/>
    <d v="2021-05-22T00:00:00"/>
    <s v="Leap Foods Raleigh Inc."/>
    <s v="6320 Capital Blvd. Unit 101"/>
    <x v="4"/>
    <x v="0"/>
    <s v="27616"/>
    <x v="974"/>
    <s v="Your Pie"/>
    <s v="U"/>
    <s v="N"/>
    <s v="NC-02"/>
    <x v="0"/>
    <x v="0"/>
    <x v="0"/>
    <x v="0"/>
    <s v="Y"/>
    <s v="Y"/>
    <s v="Y"/>
    <s v="Y"/>
    <s v="Y"/>
    <s v="Y"/>
    <s v="Subchapter S Corporation"/>
    <s v="Y"/>
    <x v="1"/>
    <x v="0"/>
    <x v="0"/>
    <s v="Restaurant"/>
    <n v="0"/>
    <n v="0"/>
    <m/>
  </r>
  <r>
    <x v="975"/>
    <d v="2021-05-22T00:00:00"/>
    <s v="Liliana's Colombian Restaurant &amp; Bakery Inc."/>
    <s v="4075 Gum Branch Rd Suite 5"/>
    <x v="59"/>
    <x v="0"/>
    <s v="28540"/>
    <x v="975"/>
    <m/>
    <s v="U"/>
    <s v="N"/>
    <s v="NC-03"/>
    <x v="0"/>
    <x v="1"/>
    <x v="1"/>
    <x v="0"/>
    <s v="Y"/>
    <s v="N"/>
    <s v="Y"/>
    <s v="Y"/>
    <s v="Y"/>
    <s v="Y"/>
    <s v="Corporation"/>
    <s v="N"/>
    <x v="0"/>
    <x v="0"/>
    <x v="1"/>
    <s v="Restaurant"/>
    <n v="0"/>
    <n v="0"/>
    <m/>
  </r>
  <r>
    <x v="976"/>
    <d v="2021-05-22T00:00:00"/>
    <s v="Amelie's Holdings LLC"/>
    <s v="3224 Benard Ave Ste F"/>
    <x v="11"/>
    <x v="0"/>
    <s v="28206"/>
    <x v="976"/>
    <m/>
    <s v="U"/>
    <s v="Y"/>
    <s v="NC-12"/>
    <x v="0"/>
    <x v="1"/>
    <x v="1"/>
    <x v="0"/>
    <s v="Y"/>
    <s v="Y"/>
    <s v="Y"/>
    <s v="Y"/>
    <s v="Y"/>
    <s v="Y"/>
    <s v="Limited  Liability Company(LLC)"/>
    <s v="Y"/>
    <x v="0"/>
    <x v="1"/>
    <x v="1"/>
    <s v="Restaurant"/>
    <n v="0"/>
    <n v="0"/>
    <m/>
  </r>
  <r>
    <x v="977"/>
    <d v="2021-05-22T00:00:00"/>
    <s v="Jessica Garvey"/>
    <s v="9452 Kimmel Ln"/>
    <x v="11"/>
    <x v="0"/>
    <s v="28216"/>
    <x v="977"/>
    <m/>
    <s v="U"/>
    <s v="N"/>
    <s v="NC-12"/>
    <x v="0"/>
    <x v="0"/>
    <x v="0"/>
    <x v="0"/>
    <s v="Y"/>
    <s v="Y"/>
    <s v="Y"/>
    <s v="Y"/>
    <s v="Y"/>
    <s v="Y"/>
    <s v="Sole Proprietorship"/>
    <s v="N"/>
    <x v="0"/>
    <x v="0"/>
    <x v="1"/>
    <s v="Food Stand, Food Truck, Food Cart"/>
    <n v="0"/>
    <n v="0"/>
    <m/>
  </r>
  <r>
    <x v="978"/>
    <d v="2021-05-22T00:00:00"/>
    <s v="Healthy QSR LLC"/>
    <s v="5401 Blowing Field Cir"/>
    <x v="99"/>
    <x v="0"/>
    <s v="27545"/>
    <x v="978"/>
    <s v="Tropical Smoothie Cafe"/>
    <s v="U"/>
    <s v="N"/>
    <s v="NC-02"/>
    <x v="0"/>
    <x v="0"/>
    <x v="0"/>
    <x v="0"/>
    <s v="Y"/>
    <s v="Y"/>
    <s v="Y"/>
    <s v="Y"/>
    <s v="Y"/>
    <s v="Y"/>
    <s v="Limited  Liability Company(LLC)"/>
    <s v="N"/>
    <x v="1"/>
    <x v="0"/>
    <x v="0"/>
    <s v="Restaurant"/>
    <n v="0"/>
    <n v="0"/>
    <m/>
  </r>
  <r>
    <x v="979"/>
    <d v="2021-05-22T00:00:00"/>
    <s v="A1 Oriental Gourmet Inc."/>
    <s v="2233 Avent Ferry Rd Ste 103"/>
    <x v="4"/>
    <x v="0"/>
    <s v="27606"/>
    <x v="979"/>
    <m/>
    <s v="U"/>
    <s v="Y"/>
    <s v="NC-02"/>
    <x v="0"/>
    <x v="1"/>
    <x v="1"/>
    <x v="0"/>
    <s v="Y"/>
    <s v="Y"/>
    <s v="Y"/>
    <s v="Y"/>
    <s v="Y"/>
    <s v="Y"/>
    <s v="Corporation"/>
    <s v="Y"/>
    <x v="1"/>
    <x v="0"/>
    <x v="0"/>
    <s v="Restaurant"/>
    <n v="0"/>
    <n v="0"/>
    <m/>
  </r>
  <r>
    <x v="980"/>
    <d v="2021-05-22T00:00:00"/>
    <s v="Mccallon Health Store LLC"/>
    <s v="1427 Military Cutoff Rd Ste 103"/>
    <x v="0"/>
    <x v="0"/>
    <s v="28403"/>
    <x v="980"/>
    <s v="Planet Smoothie"/>
    <s v="U"/>
    <s v="N"/>
    <s v="NC-07"/>
    <x v="0"/>
    <x v="0"/>
    <x v="1"/>
    <x v="0"/>
    <s v="Y"/>
    <s v="Y"/>
    <s v="Y"/>
    <s v="Y"/>
    <s v="Y"/>
    <s v="Y"/>
    <s v="Limited  Liability Company(LLC)"/>
    <s v="Y"/>
    <x v="0"/>
    <x v="1"/>
    <x v="0"/>
    <s v="Restaurant"/>
    <n v="0"/>
    <n v="0"/>
    <m/>
  </r>
  <r>
    <x v="981"/>
    <d v="2021-05-22T00:00:00"/>
    <s v="Valley River Brewery Llc"/>
    <s v="71 Tennessee St"/>
    <x v="97"/>
    <x v="0"/>
    <s v="28906"/>
    <x v="981"/>
    <m/>
    <s v="R"/>
    <s v="Y"/>
    <s v="NC-11"/>
    <x v="0"/>
    <x v="0"/>
    <x v="0"/>
    <x v="0"/>
    <s v="Y"/>
    <s v="Y"/>
    <s v="Y"/>
    <s v="Y"/>
    <s v="Y"/>
    <s v="Y"/>
    <s v="Limited  Liability Company(LLC)"/>
    <s v="N"/>
    <x v="0"/>
    <x v="1"/>
    <x v="1"/>
    <s v="Restaurant"/>
    <n v="0"/>
    <n v="0"/>
    <m/>
  </r>
  <r>
    <x v="982"/>
    <d v="2021-05-22T00:00:00"/>
    <s v="Flying Bull Beer Company Inc."/>
    <s v="752 9th St"/>
    <x v="8"/>
    <x v="0"/>
    <s v="27705"/>
    <x v="982"/>
    <m/>
    <s v="U"/>
    <s v="N"/>
    <s v="NC-04"/>
    <x v="1"/>
    <x v="0"/>
    <x v="0"/>
    <x v="0"/>
    <s v="Y"/>
    <s v="Y"/>
    <s v="Y"/>
    <s v="Y"/>
    <s v="Y"/>
    <s v="Y"/>
    <s v="Subchapter S Corporation"/>
    <s v="N"/>
    <x v="0"/>
    <x v="1"/>
    <x v="0"/>
    <s v="Licensed Alcohol Producer &amp;&amp; Brewery and/or microbrewery ** &amp;&amp; Brewpub, Tasting Room, Taproom **"/>
    <n v="0"/>
    <n v="0"/>
    <m/>
  </r>
  <r>
    <x v="983"/>
    <d v="2021-05-22T00:00:00"/>
    <s v="Hope Valley Diner &amp; Catering Inc."/>
    <s v="3710 Shannon Road"/>
    <x v="8"/>
    <x v="0"/>
    <s v="27707"/>
    <x v="983"/>
    <m/>
    <s v="U"/>
    <s v="N"/>
    <s v="NC-04"/>
    <x v="0"/>
    <x v="0"/>
    <x v="1"/>
    <x v="0"/>
    <s v="Y"/>
    <s v="Y"/>
    <s v="Y"/>
    <s v="Y"/>
    <s v="Y"/>
    <s v="Y"/>
    <s v="Corporation"/>
    <s v="Y"/>
    <x v="0"/>
    <x v="0"/>
    <x v="1"/>
    <s v="Caterer &amp;&amp; Restaurant"/>
    <n v="0"/>
    <n v="0"/>
    <m/>
  </r>
  <r>
    <x v="984"/>
    <d v="2021-05-22T00:00:00"/>
    <s v="Something Classic Catering &amp; Cafes Inc."/>
    <s v="1860 Lindbergh St"/>
    <x v="11"/>
    <x v="0"/>
    <s v="28208"/>
    <x v="984"/>
    <m/>
    <s v="U"/>
    <s v="Y"/>
    <s v="NC-12"/>
    <x v="1"/>
    <x v="0"/>
    <x v="0"/>
    <x v="0"/>
    <s v="Y"/>
    <s v="Y"/>
    <s v="Y"/>
    <s v="Y"/>
    <s v="Y"/>
    <s v="Y"/>
    <s v="Corporation"/>
    <s v="Y"/>
    <x v="0"/>
    <x v="0"/>
    <x v="1"/>
    <s v="Caterer &amp;&amp; Food Stand, Food Truck, Food Cart &amp;&amp; Restaurant"/>
    <n v="0"/>
    <n v="0"/>
    <m/>
  </r>
  <r>
    <x v="985"/>
    <d v="2021-05-22T00:00:00"/>
    <s v="Bestfood Inc"/>
    <s v="313 Ambermore Pl"/>
    <x v="28"/>
    <x v="0"/>
    <s v="27519"/>
    <x v="985"/>
    <s v="Cicis"/>
    <s v="U"/>
    <s v="N"/>
    <s v="NC-02"/>
    <x v="1"/>
    <x v="0"/>
    <x v="0"/>
    <x v="0"/>
    <s v="Y"/>
    <s v="Y"/>
    <s v="Y"/>
    <s v="Y"/>
    <s v="Y"/>
    <s v="Y"/>
    <s v="Corporation"/>
    <s v="N"/>
    <x v="1"/>
    <x v="0"/>
    <x v="0"/>
    <s v="Restaurant"/>
    <n v="0"/>
    <n v="0"/>
    <m/>
  </r>
  <r>
    <x v="986"/>
    <d v="2021-05-22T00:00:00"/>
    <s v="THAI STAR INC"/>
    <s v="5410 Nc Highway 55 Ste F"/>
    <x v="8"/>
    <x v="0"/>
    <s v="27713"/>
    <x v="986"/>
    <m/>
    <s v="U"/>
    <s v="N"/>
    <s v="NC-02"/>
    <x v="0"/>
    <x v="1"/>
    <x v="1"/>
    <x v="0"/>
    <s v="N"/>
    <s v="N"/>
    <s v="Y"/>
    <s v="Y"/>
    <s v="Y"/>
    <s v="Y"/>
    <s v="Corporation"/>
    <s v="N"/>
    <x v="0"/>
    <x v="0"/>
    <x v="1"/>
    <s v="Restaurant"/>
    <n v="0"/>
    <n v="0"/>
    <m/>
  </r>
  <r>
    <x v="987"/>
    <d v="2021-05-23T00:00:00"/>
    <s v="Amerifoods Enterprise Inc."/>
    <s v="300 Black Belt World Dr"/>
    <x v="99"/>
    <x v="0"/>
    <s v="27545"/>
    <x v="987"/>
    <m/>
    <s v="U"/>
    <s v="N"/>
    <s v="NC-04"/>
    <x v="1"/>
    <x v="0"/>
    <x v="0"/>
    <x v="0"/>
    <s v="Y"/>
    <s v="Y"/>
    <s v="Y"/>
    <s v="Y"/>
    <s v="Y"/>
    <s v="Y"/>
    <s v="Corporation"/>
    <s v="N"/>
    <x v="1"/>
    <x v="0"/>
    <x v="0"/>
    <s v="Restaurant"/>
    <n v="0"/>
    <n v="0"/>
    <m/>
  </r>
  <r>
    <x v="988"/>
    <d v="2021-05-23T00:00:00"/>
    <s v="J Danielle LLC"/>
    <s v="408 W 4th St"/>
    <x v="54"/>
    <x v="0"/>
    <s v="27101"/>
    <x v="988"/>
    <m/>
    <s v="U"/>
    <s v="Y"/>
    <s v="NC-06"/>
    <x v="0"/>
    <x v="0"/>
    <x v="0"/>
    <x v="0"/>
    <s v="Y"/>
    <s v="Y"/>
    <s v="Y"/>
    <s v="Y"/>
    <s v="Y"/>
    <s v="Y"/>
    <s v="Limited  Liability Company(LLC)"/>
    <s v="Y"/>
    <x v="0"/>
    <x v="0"/>
    <x v="1"/>
    <s v="Bar, Saloon, Lounge, Tavern"/>
    <n v="0"/>
    <n v="0"/>
    <m/>
  </r>
  <r>
    <x v="989"/>
    <d v="2021-05-23T00:00:00"/>
    <s v="Basil Stonecrest Inc"/>
    <s v="7800 Rea Rd Suite A"/>
    <x v="11"/>
    <x v="0"/>
    <s v="28277"/>
    <x v="989"/>
    <m/>
    <s v="U"/>
    <s v="N"/>
    <s v="NC-09"/>
    <x v="0"/>
    <x v="0"/>
    <x v="0"/>
    <x v="0"/>
    <s v="Y"/>
    <s v="Y"/>
    <s v="Y"/>
    <s v="Y"/>
    <s v="Y"/>
    <s v="Y"/>
    <s v="Corporation"/>
    <s v="N"/>
    <x v="1"/>
    <x v="1"/>
    <x v="0"/>
    <s v="Restaurant"/>
    <n v="0"/>
    <n v="0"/>
    <m/>
  </r>
  <r>
    <x v="990"/>
    <d v="2021-05-23T00:00:00"/>
    <s v="poke 360 concord mills inc"/>
    <s v="8111 CONCORD MILLS BLVD STE 240"/>
    <x v="22"/>
    <x v="0"/>
    <s v="28027"/>
    <x v="990"/>
    <m/>
    <s v="U"/>
    <s v="N"/>
    <s v="NC-08"/>
    <x v="0"/>
    <x v="0"/>
    <x v="0"/>
    <x v="0"/>
    <s v="Y"/>
    <s v="Y"/>
    <s v="Y"/>
    <s v="Y"/>
    <s v="Y"/>
    <s v="Y"/>
    <s v="Subchapter S Corporation"/>
    <s v="N"/>
    <x v="0"/>
    <x v="0"/>
    <x v="1"/>
    <s v="Restaurant"/>
    <n v="0"/>
    <n v="0"/>
    <m/>
  </r>
  <r>
    <x v="991"/>
    <d v="2021-05-23T00:00:00"/>
    <s v="Durham Shanghai Corporation"/>
    <s v="3433 Hillsborough Rd"/>
    <x v="8"/>
    <x v="0"/>
    <s v="27705"/>
    <x v="378"/>
    <m/>
    <s v="U"/>
    <s v="N"/>
    <s v="NC-04"/>
    <x v="0"/>
    <x v="1"/>
    <x v="1"/>
    <x v="0"/>
    <s v="Y"/>
    <s v="Y"/>
    <s v="Y"/>
    <s v="N"/>
    <s v="Y"/>
    <s v="Y"/>
    <s v="Corporation"/>
    <s v="N"/>
    <x v="1"/>
    <x v="0"/>
    <x v="0"/>
    <s v="Restaurant"/>
    <n v="0"/>
    <n v="0"/>
    <m/>
  </r>
  <r>
    <x v="992"/>
    <d v="2021-05-23T00:00:00"/>
    <s v="Marlon Nesbeth"/>
    <s v="C/o City Kitch 9545 Pinnacle Dr"/>
    <x v="11"/>
    <x v="0"/>
    <s v="28262"/>
    <x v="991"/>
    <m/>
    <s v="U"/>
    <s v="Y"/>
    <s v="NC-08"/>
    <x v="1"/>
    <x v="0"/>
    <x v="0"/>
    <x v="0"/>
    <s v="Y"/>
    <s v="Y"/>
    <s v="Y"/>
    <s v="Y"/>
    <s v="Y"/>
    <s v="Y"/>
    <s v="Sole Proprietorship"/>
    <s v="N"/>
    <x v="1"/>
    <x v="0"/>
    <x v="1"/>
    <s v="Food Stand, Food Truck, Food Cart"/>
    <n v="0"/>
    <n v="0"/>
    <m/>
  </r>
  <r>
    <x v="993"/>
    <d v="2021-05-23T00:00:00"/>
    <s v="Rocketship Restaurants Inc"/>
    <s v="2812 Erwin Rd Suite 101"/>
    <x v="8"/>
    <x v="0"/>
    <s v="27705"/>
    <x v="992"/>
    <m/>
    <s v="U"/>
    <s v="Y"/>
    <s v="NC-04"/>
    <x v="1"/>
    <x v="0"/>
    <x v="0"/>
    <x v="0"/>
    <s v="Y"/>
    <s v="Y"/>
    <s v="Y"/>
    <s v="Y"/>
    <s v="Y"/>
    <s v="Y"/>
    <s v="Corporation"/>
    <s v="N"/>
    <x v="0"/>
    <x v="0"/>
    <x v="1"/>
    <s v="Restaurant"/>
    <n v="0"/>
    <n v="0"/>
    <m/>
  </r>
  <r>
    <x v="994"/>
    <d v="2021-05-23T00:00:00"/>
    <s v="Southwest GoldInc"/>
    <s v="4909 Western Blvd Ste 100"/>
    <x v="4"/>
    <x v="0"/>
    <s v="27606"/>
    <x v="993"/>
    <s v="Moe's Southwest Grill"/>
    <s v="U"/>
    <s v="Y"/>
    <s v="NC-02"/>
    <x v="0"/>
    <x v="1"/>
    <x v="1"/>
    <x v="0"/>
    <s v="N"/>
    <s v="Y"/>
    <s v="Y"/>
    <s v="Y"/>
    <s v="Y"/>
    <s v="Y"/>
    <s v="Corporation"/>
    <s v="Y"/>
    <x v="0"/>
    <x v="0"/>
    <x v="1"/>
    <s v="Restaurant"/>
    <n v="0"/>
    <n v="0"/>
    <m/>
  </r>
  <r>
    <x v="995"/>
    <d v="2021-05-23T00:00:00"/>
    <s v="TakeHome LLC"/>
    <s v="11709 Fruehauf Dr Ste. 223"/>
    <x v="11"/>
    <x v="0"/>
    <s v="28273"/>
    <x v="994"/>
    <m/>
    <s v="U"/>
    <s v="N"/>
    <s v="NC-12"/>
    <x v="0"/>
    <x v="1"/>
    <x v="1"/>
    <x v="1"/>
    <s v="Y"/>
    <s v="Y"/>
    <s v="Y"/>
    <s v="Y"/>
    <s v="Y"/>
    <s v="N"/>
    <s v="Limited  Liability Company(LLC)"/>
    <s v="N"/>
    <x v="1"/>
    <x v="0"/>
    <x v="0"/>
    <s v="Other &amp;&amp; Caterer"/>
    <n v="0"/>
    <n v="0"/>
    <m/>
  </r>
  <r>
    <x v="996"/>
    <d v="2021-05-23T00:00:00"/>
    <s v="MR TOKYO MATTHEW LLC"/>
    <s v="10412 E Independence Blvd"/>
    <x v="53"/>
    <x v="0"/>
    <s v="28105"/>
    <x v="995"/>
    <m/>
    <s v="U"/>
    <s v="N"/>
    <s v="NC-09"/>
    <x v="1"/>
    <x v="0"/>
    <x v="0"/>
    <x v="0"/>
    <s v="Y"/>
    <s v="Y"/>
    <s v="Y"/>
    <s v="Y"/>
    <s v="Y"/>
    <s v="Y"/>
    <s v="Limited  Liability Company(LLC)"/>
    <s v="N"/>
    <x v="1"/>
    <x v="0"/>
    <x v="0"/>
    <s v="Restaurant"/>
    <n v="0"/>
    <n v="0"/>
    <m/>
  </r>
  <r>
    <x v="997"/>
    <d v="2021-05-23T00:00:00"/>
    <s v="New Crazy Crab Fourth Inc"/>
    <s v="516 Tyvola Rd"/>
    <x v="11"/>
    <x v="0"/>
    <s v="28217"/>
    <x v="996"/>
    <m/>
    <s v="U"/>
    <s v="Y"/>
    <s v="NC-09"/>
    <x v="1"/>
    <x v="0"/>
    <x v="1"/>
    <x v="0"/>
    <s v="Y"/>
    <s v="Y"/>
    <s v="Y"/>
    <s v="Y"/>
    <s v="Y"/>
    <s v="Y"/>
    <s v="Corporation"/>
    <s v="Y"/>
    <x v="1"/>
    <x v="0"/>
    <x v="0"/>
    <s v="Restaurant"/>
    <n v="0"/>
    <n v="0"/>
    <m/>
  </r>
  <r>
    <x v="998"/>
    <d v="2021-05-23T00:00:00"/>
    <s v="The Strudel Shop"/>
    <s v="510 E 15th St Ste A"/>
    <x v="11"/>
    <x v="0"/>
    <s v="28206"/>
    <x v="997"/>
    <m/>
    <s v="U"/>
    <s v="Y"/>
    <s v="NC-12"/>
    <x v="1"/>
    <x v="1"/>
    <x v="0"/>
    <x v="0"/>
    <s v="Y"/>
    <s v="Y"/>
    <s v="Y"/>
    <s v="Y"/>
    <s v="Y"/>
    <s v="Y"/>
    <s v="Limited  Liability Company(LLC)"/>
    <s v="Y"/>
    <x v="1"/>
    <x v="0"/>
    <x v="0"/>
    <s v="Restaurant"/>
    <n v="0"/>
    <n v="0"/>
    <m/>
  </r>
  <r>
    <x v="999"/>
    <d v="2021-05-23T00:00:00"/>
    <s v="Sakura Express Spindale Inc"/>
    <s v="267 W Main St"/>
    <x v="149"/>
    <x v="0"/>
    <s v="28160"/>
    <x v="998"/>
    <m/>
    <s v="R"/>
    <s v="Y"/>
    <s v="NC-05"/>
    <x v="0"/>
    <x v="1"/>
    <x v="1"/>
    <x v="0"/>
    <s v="N"/>
    <s v="N"/>
    <s v="Y"/>
    <s v="Y"/>
    <s v="Y"/>
    <s v="Y"/>
    <s v="Corporation"/>
    <s v="Y"/>
    <x v="0"/>
    <x v="0"/>
    <x v="1"/>
    <s v="Restaurant"/>
    <n v="0"/>
    <n v="0"/>
    <m/>
  </r>
  <r>
    <x v="1000"/>
    <d v="2021-05-23T00:00:00"/>
    <s v="Amelia Restaurants Group"/>
    <s v="530 Eastway Dr"/>
    <x v="11"/>
    <x v="0"/>
    <s v="28205"/>
    <x v="999"/>
    <m/>
    <s v="U"/>
    <s v="Y"/>
    <s v="NC-12"/>
    <x v="0"/>
    <x v="0"/>
    <x v="1"/>
    <x v="0"/>
    <s v="Y"/>
    <s v="Y"/>
    <s v="Y"/>
    <s v="Y"/>
    <s v="Y"/>
    <s v="Y"/>
    <s v="Subchapter S Corporation"/>
    <s v="Y"/>
    <x v="1"/>
    <x v="0"/>
    <x v="0"/>
    <s v="Bar, Saloon, Lounge, Tavern &amp;&amp; Restaurant"/>
    <n v="0"/>
    <n v="0"/>
    <m/>
  </r>
  <r>
    <x v="1001"/>
    <d v="2021-05-23T00:00:00"/>
    <s v="The Cheese Curd Shack LLC"/>
    <s v="587 Carsons Creek Trail"/>
    <x v="132"/>
    <x v="0"/>
    <s v="27591"/>
    <x v="1000"/>
    <m/>
    <s v="U"/>
    <s v="N"/>
    <s v="NC-04"/>
    <x v="0"/>
    <x v="1"/>
    <x v="1"/>
    <x v="0"/>
    <s v="Y"/>
    <s v="Y"/>
    <s v="N"/>
    <s v="Y"/>
    <s v="Y"/>
    <s v="N"/>
    <s v="Sole Proprietorship"/>
    <s v="N"/>
    <x v="0"/>
    <x v="0"/>
    <x v="1"/>
    <s v="Food Stand, Food Truck, Food Cart"/>
    <n v="0"/>
    <n v="0"/>
    <m/>
  </r>
  <r>
    <x v="1002"/>
    <d v="2021-05-23T00:00:00"/>
    <s v="NOTELKNURC LLC"/>
    <s v="320 W Franklin St"/>
    <x v="3"/>
    <x v="0"/>
    <s v="27516"/>
    <x v="1001"/>
    <m/>
    <s v="U"/>
    <s v="Y"/>
    <s v="NC-04"/>
    <x v="1"/>
    <x v="0"/>
    <x v="0"/>
    <x v="0"/>
    <s v="Y"/>
    <s v="Y"/>
    <s v="Y"/>
    <s v="Y"/>
    <s v="Y"/>
    <s v="Y"/>
    <s v="Limited  Liability Company(LLC)"/>
    <s v="N"/>
    <x v="0"/>
    <x v="1"/>
    <x v="0"/>
    <s v="Bar, Saloon, Lounge, Tavern"/>
    <n v="0"/>
    <n v="0"/>
    <m/>
  </r>
  <r>
    <x v="1003"/>
    <d v="2021-05-23T00:00:00"/>
    <s v="Bensboyz Food Group LLC"/>
    <s v="14010 Salem Ridge Rd"/>
    <x v="45"/>
    <x v="0"/>
    <s v="28078"/>
    <x v="1002"/>
    <m/>
    <s v="U"/>
    <s v="N"/>
    <s v="NC-12"/>
    <x v="0"/>
    <x v="1"/>
    <x v="1"/>
    <x v="1"/>
    <s v="Y"/>
    <s v="Y"/>
    <s v="N"/>
    <s v="Y"/>
    <s v="Y"/>
    <s v="Y"/>
    <s v="Limited  Liability Company(LLC)"/>
    <s v="N"/>
    <x v="1"/>
    <x v="0"/>
    <x v="0"/>
    <s v="Food Stand, Food Truck, Food Cart &amp;&amp; Restaurant"/>
    <n v="0"/>
    <n v="0"/>
    <m/>
  </r>
  <r>
    <x v="1004"/>
    <d v="2021-05-23T00:00:00"/>
    <s v="fFRANK &amp; LARRY'S INC"/>
    <s v="5624 Randleman Rd"/>
    <x v="176"/>
    <x v="0"/>
    <s v="27317"/>
    <x v="1003"/>
    <m/>
    <s v="R"/>
    <s v="N"/>
    <s v="NC-06"/>
    <x v="1"/>
    <x v="0"/>
    <x v="1"/>
    <x v="0"/>
    <s v="Y"/>
    <s v="Y"/>
    <s v="Y"/>
    <s v="Y"/>
    <s v="Y"/>
    <s v="Y"/>
    <s v="Corporation"/>
    <s v="N"/>
    <x v="0"/>
    <x v="1"/>
    <x v="0"/>
    <s v="Restaurant"/>
    <n v="0"/>
    <n v="0"/>
    <m/>
  </r>
  <r>
    <x v="1005"/>
    <d v="2021-05-23T00:00:00"/>
    <s v="Good Arz 2llc"/>
    <s v="901 S Kings Dr Ste 140A"/>
    <x v="11"/>
    <x v="0"/>
    <s v="28204"/>
    <x v="1004"/>
    <s v="Great Harvest Bread Co."/>
    <s v="U"/>
    <s v="N"/>
    <s v="NC-12"/>
    <x v="0"/>
    <x v="1"/>
    <x v="1"/>
    <x v="1"/>
    <s v="N"/>
    <s v="Y"/>
    <s v="Y"/>
    <s v="Y"/>
    <s v="N"/>
    <s v="Y"/>
    <s v="Limited  Liability Company(LLC)"/>
    <s v="N"/>
    <x v="1"/>
    <x v="0"/>
    <x v="1"/>
    <s v="Bakery **"/>
    <n v="0"/>
    <n v="0"/>
    <m/>
  </r>
  <r>
    <x v="1006"/>
    <d v="2021-05-23T00:00:00"/>
    <s v="Soif de Vin LLC"/>
    <s v="5226 S College Rd Ste 9B"/>
    <x v="0"/>
    <x v="0"/>
    <s v="28412"/>
    <x v="1005"/>
    <m/>
    <s v="U"/>
    <s v="N"/>
    <s v="NC-07"/>
    <x v="1"/>
    <x v="1"/>
    <x v="1"/>
    <x v="1"/>
    <s v="N"/>
    <s v="Y"/>
    <s v="Y"/>
    <s v="Y"/>
    <s v="N"/>
    <s v="Y"/>
    <s v="Single Member LLC"/>
    <s v="N"/>
    <x v="0"/>
    <x v="0"/>
    <x v="1"/>
    <s v="Restaurant"/>
    <n v="0"/>
    <n v="0"/>
    <m/>
  </r>
  <r>
    <x v="1007"/>
    <d v="2021-05-23T00:00:00"/>
    <s v="Bobo T Inc"/>
    <s v="200 Castlewood Dr Apt 1137"/>
    <x v="78"/>
    <x v="0"/>
    <s v="28147"/>
    <x v="1006"/>
    <s v="Tax Tiger"/>
    <s v="R"/>
    <s v="N"/>
    <s v="NC-13"/>
    <x v="0"/>
    <x v="1"/>
    <x v="1"/>
    <x v="0"/>
    <s v="Y"/>
    <s v="Y"/>
    <s v="Y"/>
    <s v="Y"/>
    <s v="Y"/>
    <s v="Y"/>
    <s v="Corporation"/>
    <s v="N"/>
    <x v="1"/>
    <x v="0"/>
    <x v="1"/>
    <s v="Snack and Nonalcoholic Beverage Bar"/>
    <n v="0"/>
    <n v="0"/>
    <m/>
  </r>
  <r>
    <x v="1008"/>
    <d v="2021-05-23T00:00:00"/>
    <s v="LUCKY FOOD INC"/>
    <s v="3928 Sedgebrook St"/>
    <x v="62"/>
    <x v="0"/>
    <s v="27265"/>
    <x v="1007"/>
    <m/>
    <s v="U"/>
    <s v="N"/>
    <s v="NC-06"/>
    <x v="1"/>
    <x v="0"/>
    <x v="0"/>
    <x v="0"/>
    <s v="Y"/>
    <s v="Y"/>
    <s v="Y"/>
    <s v="Y"/>
    <s v="Y"/>
    <s v="Y"/>
    <s v="Corporation"/>
    <s v="N"/>
    <x v="1"/>
    <x v="0"/>
    <x v="0"/>
    <s v="Restaurant"/>
    <n v="0"/>
    <n v="0"/>
    <m/>
  </r>
  <r>
    <x v="1009"/>
    <d v="2021-05-23T00:00:00"/>
    <s v="Brown's Place LLC"/>
    <s v="1503 W A St"/>
    <x v="113"/>
    <x v="0"/>
    <s v="28081"/>
    <x v="1008"/>
    <m/>
    <s v="R"/>
    <s v="N"/>
    <s v="NC-13"/>
    <x v="1"/>
    <x v="0"/>
    <x v="0"/>
    <x v="0"/>
    <s v="Y"/>
    <s v="Y"/>
    <s v="Y"/>
    <s v="Y"/>
    <s v="Y"/>
    <s v="Y"/>
    <s v="Limited  Liability Company(LLC)"/>
    <s v="N"/>
    <x v="1"/>
    <x v="0"/>
    <x v="0"/>
    <s v="Restaurant"/>
    <n v="0"/>
    <n v="0"/>
    <m/>
  </r>
  <r>
    <x v="1010"/>
    <d v="2021-05-23T00:00:00"/>
    <s v="Marybell LLC"/>
    <s v="140 E New Hampshire Ave"/>
    <x v="57"/>
    <x v="0"/>
    <s v="28387"/>
    <x v="1009"/>
    <m/>
    <s v="R"/>
    <s v="N"/>
    <s v="NC-09"/>
    <x v="1"/>
    <x v="1"/>
    <x v="1"/>
    <x v="0"/>
    <s v="Y"/>
    <s v="Y"/>
    <s v="Y"/>
    <s v="Y"/>
    <s v="Y"/>
    <s v="Y"/>
    <s v="Limited  Liability Company(LLC)"/>
    <s v="N"/>
    <x v="0"/>
    <x v="0"/>
    <x v="1"/>
    <s v="Caterer &amp;&amp; Restaurant"/>
    <n v="0"/>
    <n v="0"/>
    <m/>
  </r>
  <r>
    <x v="1011"/>
    <d v="2021-05-23T00:00:00"/>
    <s v="CAJUN SEAFOOD JACKSONVILLE LLC"/>
    <s v="2109 NORTH MARINE BLVD"/>
    <x v="59"/>
    <x v="0"/>
    <s v="28546"/>
    <x v="1010"/>
    <s v="Hook &amp; Reel"/>
    <s v="U"/>
    <s v="N"/>
    <s v="NC-03"/>
    <x v="1"/>
    <x v="0"/>
    <x v="0"/>
    <x v="0"/>
    <s v="Y"/>
    <s v="Y"/>
    <s v="Y"/>
    <s v="Y"/>
    <s v="Y"/>
    <s v="Y"/>
    <s v="Limited  Liability Company(LLC)"/>
    <s v="N"/>
    <x v="1"/>
    <x v="0"/>
    <x v="0"/>
    <s v="Restaurant"/>
    <n v="0"/>
    <n v="0"/>
    <m/>
  </r>
  <r>
    <x v="1012"/>
    <d v="2021-05-23T00:00:00"/>
    <s v="ZHOU'S PARTNERS INC"/>
    <s v="3437 S Memorial Dr"/>
    <x v="34"/>
    <x v="0"/>
    <s v="27834"/>
    <x v="1011"/>
    <m/>
    <s v="U"/>
    <s v="N"/>
    <s v="NC-01"/>
    <x v="1"/>
    <x v="0"/>
    <x v="0"/>
    <x v="0"/>
    <s v="Y"/>
    <s v="Y"/>
    <s v="Y"/>
    <s v="Y"/>
    <s v="Y"/>
    <s v="Y"/>
    <s v="Corporation"/>
    <s v="Y"/>
    <x v="1"/>
    <x v="0"/>
    <x v="0"/>
    <s v="Restaurant"/>
    <n v="0"/>
    <n v="0"/>
    <m/>
  </r>
  <r>
    <x v="1013"/>
    <d v="2021-05-23T00:00:00"/>
    <s v="S &amp; S of Waverly Enterprises LLC"/>
    <s v="302 Colonades Way Ste 202"/>
    <x v="28"/>
    <x v="0"/>
    <s v="27518"/>
    <x v="1012"/>
    <m/>
    <s v="U"/>
    <s v="N"/>
    <s v="NC-02"/>
    <x v="1"/>
    <x v="0"/>
    <x v="0"/>
    <x v="0"/>
    <s v="Y"/>
    <s v="Y"/>
    <s v="Y"/>
    <s v="Y"/>
    <s v="Y"/>
    <s v="Y"/>
    <s v="Limited  Liability Company(LLC)"/>
    <s v="N"/>
    <x v="0"/>
    <x v="1"/>
    <x v="0"/>
    <s v="Restaurant"/>
    <n v="0"/>
    <n v="0"/>
    <m/>
  </r>
  <r>
    <x v="1014"/>
    <d v="2021-05-23T00:00:00"/>
    <s v="K-RAC 2010 LLC"/>
    <s v="113 N Church St"/>
    <x v="12"/>
    <x v="0"/>
    <s v="27401"/>
    <x v="1013"/>
    <m/>
    <s v="U"/>
    <s v="Y"/>
    <s v="NC-06"/>
    <x v="0"/>
    <x v="1"/>
    <x v="0"/>
    <x v="0"/>
    <s v="Y"/>
    <s v="N"/>
    <s v="Y"/>
    <s v="Y"/>
    <s v="Y"/>
    <s v="Y"/>
    <s v="Subchapter S Corporation"/>
    <s v="Y"/>
    <x v="0"/>
    <x v="0"/>
    <x v="1"/>
    <s v="Restaurant"/>
    <n v="0"/>
    <n v="0"/>
    <m/>
  </r>
  <r>
    <x v="1015"/>
    <d v="2021-05-23T00:00:00"/>
    <s v="Total Chaos Inc"/>
    <s v="711 North Main Street"/>
    <x v="189"/>
    <x v="0"/>
    <s v="27526"/>
    <x v="1014"/>
    <m/>
    <s v="R"/>
    <s v="N"/>
    <s v="NC-02"/>
    <x v="1"/>
    <x v="1"/>
    <x v="1"/>
    <x v="1"/>
    <s v="Y"/>
    <s v="Y"/>
    <s v="Y"/>
    <s v="Y"/>
    <s v="N"/>
    <s v="Y"/>
    <s v="Subchapter S Corporation"/>
    <s v="Y"/>
    <x v="0"/>
    <x v="0"/>
    <x v="1"/>
    <s v="Bar, Saloon, Lounge, Tavern &amp;&amp; Restaurant"/>
    <n v="0"/>
    <n v="0"/>
    <m/>
  </r>
  <r>
    <x v="1016"/>
    <d v="2021-05-23T00:00:00"/>
    <s v="Jamaica Coast Catering Inc."/>
    <s v="2205 K Oak Ridge Rd. #147"/>
    <x v="135"/>
    <x v="0"/>
    <s v="27310"/>
    <x v="1015"/>
    <m/>
    <s v="U"/>
    <s v="N"/>
    <s v="NC-06"/>
    <x v="0"/>
    <x v="0"/>
    <x v="1"/>
    <x v="0"/>
    <s v="Y"/>
    <s v="Y"/>
    <s v="Y"/>
    <s v="Y"/>
    <s v="Y"/>
    <s v="Y"/>
    <s v="Corporation"/>
    <s v="N"/>
    <x v="0"/>
    <x v="0"/>
    <x v="1"/>
    <s v="Caterer &amp;&amp; Food Stand, Food Truck, Food Cart"/>
    <n v="0"/>
    <n v="0"/>
    <m/>
  </r>
  <r>
    <x v="1017"/>
    <d v="2021-05-23T00:00:00"/>
    <s v="Divide Vineyards LLC"/>
    <s v="364 Beast Trl"/>
    <x v="126"/>
    <x v="0"/>
    <s v="27030"/>
    <x v="1016"/>
    <m/>
    <s v="R"/>
    <s v="N"/>
    <s v="NC-10"/>
    <x v="1"/>
    <x v="1"/>
    <x v="0"/>
    <x v="0"/>
    <s v="Y"/>
    <s v="Y"/>
    <s v="Y"/>
    <s v="Y"/>
    <s v="Y"/>
    <s v="Y"/>
    <s v="Limited  Liability Company(LLC)"/>
    <s v="N"/>
    <x v="0"/>
    <x v="0"/>
    <x v="1"/>
    <s v="Licensed Alcohol Producer"/>
    <n v="0"/>
    <n v="0"/>
    <m/>
  </r>
  <r>
    <x v="1018"/>
    <d v="2021-05-23T00:00:00"/>
    <s v="Cassandra Alderman"/>
    <s v="3450 Triangle Dr Apt 621"/>
    <x v="54"/>
    <x v="0"/>
    <n v="27106"/>
    <x v="1017"/>
    <m/>
    <s v="U"/>
    <s v="Y"/>
    <s v="NC-06"/>
    <x v="0"/>
    <x v="1"/>
    <x v="1"/>
    <x v="1"/>
    <s v="Y"/>
    <s v="N"/>
    <s v="Y"/>
    <s v="N"/>
    <s v="N"/>
    <s v="Y"/>
    <s v="Self-Employed Individuals"/>
    <s v="N"/>
    <x v="0"/>
    <x v="1"/>
    <x v="1"/>
    <s v="Caterer"/>
    <n v="0"/>
    <n v="0"/>
    <m/>
  </r>
  <r>
    <x v="1019"/>
    <d v="2021-05-23T00:00:00"/>
    <s v="Parkway Inn Inc"/>
    <s v="408.6 Blue Ridge Parkway"/>
    <x v="37"/>
    <x v="0"/>
    <s v="28786"/>
    <x v="1018"/>
    <m/>
    <s v="R"/>
    <s v="N"/>
    <s v="NC-11"/>
    <x v="1"/>
    <x v="0"/>
    <x v="0"/>
    <x v="0"/>
    <s v="Y"/>
    <s v="Y"/>
    <s v="Y"/>
    <s v="Y"/>
    <s v="Y"/>
    <s v="Y"/>
    <s v="Subchapter S Corporation"/>
    <s v="N"/>
    <x v="0"/>
    <x v="0"/>
    <x v="1"/>
    <s v="Inn **"/>
    <n v="0"/>
    <n v="0"/>
    <m/>
  </r>
  <r>
    <x v="1020"/>
    <d v="2021-05-23T00:00:00"/>
    <s v="CASA GRANDE 3 INC"/>
    <s v="905 Klumac Rd"/>
    <x v="78"/>
    <x v="0"/>
    <s v="28147"/>
    <x v="1019"/>
    <m/>
    <s v="R"/>
    <s v="Y"/>
    <s v="NC-13"/>
    <x v="1"/>
    <x v="0"/>
    <x v="0"/>
    <x v="0"/>
    <s v="Y"/>
    <s v="Y"/>
    <s v="Y"/>
    <s v="Y"/>
    <s v="Y"/>
    <s v="Y"/>
    <s v="Subchapter S Corporation"/>
    <s v="N"/>
    <x v="1"/>
    <x v="0"/>
    <x v="0"/>
    <s v="Restaurant"/>
    <n v="0"/>
    <n v="0"/>
    <m/>
  </r>
  <r>
    <x v="1021"/>
    <d v="2021-05-23T00:00:00"/>
    <s v="Sweet Destinations LLC"/>
    <s v="2495 N Nc 16 Business Hwy"/>
    <x v="180"/>
    <x v="0"/>
    <s v="28037"/>
    <x v="1020"/>
    <m/>
    <s v="R"/>
    <s v="N"/>
    <s v="NC-10"/>
    <x v="1"/>
    <x v="0"/>
    <x v="0"/>
    <x v="0"/>
    <s v="Y"/>
    <s v="Y"/>
    <s v="Y"/>
    <s v="Y"/>
    <s v="Y"/>
    <s v="Y"/>
    <s v="Limited  Liability Company(LLC)"/>
    <s v="N"/>
    <x v="0"/>
    <x v="0"/>
    <x v="1"/>
    <s v="Restaurant"/>
    <n v="0"/>
    <n v="0"/>
    <m/>
  </r>
  <r>
    <x v="1022"/>
    <d v="2021-05-23T00:00:00"/>
    <s v="Looking Glass Creamery LLC"/>
    <s v="115 Harmon Dairy Ln"/>
    <x v="69"/>
    <x v="0"/>
    <s v="28722"/>
    <x v="1021"/>
    <m/>
    <s v="R"/>
    <s v="N"/>
    <s v="NC-11"/>
    <x v="1"/>
    <x v="1"/>
    <x v="1"/>
    <x v="1"/>
    <s v="N"/>
    <s v="N"/>
    <s v="Y"/>
    <s v="N"/>
    <s v="Y"/>
    <s v="N"/>
    <s v="Limited  Liability Company(LLC)"/>
    <s v="N"/>
    <x v="0"/>
    <x v="0"/>
    <x v="1"/>
    <s v="Winery ** &amp;&amp; Restaurant"/>
    <n v="0"/>
    <n v="0"/>
    <m/>
  </r>
  <r>
    <x v="1023"/>
    <d v="2021-05-23T00:00:00"/>
    <s v="TRIANGLE GRILL COMPANY LLC"/>
    <s v="5021 Wake Forest Rd SUITE 1"/>
    <x v="8"/>
    <x v="0"/>
    <s v="27703"/>
    <x v="1022"/>
    <m/>
    <s v="U"/>
    <s v="N"/>
    <s v="NC-02"/>
    <x v="0"/>
    <x v="0"/>
    <x v="0"/>
    <x v="0"/>
    <s v="Y"/>
    <s v="Y"/>
    <s v="Y"/>
    <s v="Y"/>
    <s v="Y"/>
    <s v="Y"/>
    <s v="Subchapter S Corporation"/>
    <s v="N"/>
    <x v="1"/>
    <x v="0"/>
    <x v="0"/>
    <s v="Restaurant"/>
    <n v="0"/>
    <n v="0"/>
    <m/>
  </r>
  <r>
    <x v="1024"/>
    <d v="2021-05-23T00:00:00"/>
    <s v="EL PARRAL 4 INC"/>
    <s v="1406 S Scales St"/>
    <x v="102"/>
    <x v="0"/>
    <s v="27320"/>
    <x v="1023"/>
    <m/>
    <s v="R"/>
    <s v="N"/>
    <s v="NC-06"/>
    <x v="1"/>
    <x v="1"/>
    <x v="0"/>
    <x v="0"/>
    <s v="Y"/>
    <s v="Y"/>
    <s v="Y"/>
    <s v="Y"/>
    <s v="Y"/>
    <s v="Y"/>
    <s v="Subchapter S Corporation"/>
    <s v="N"/>
    <x v="1"/>
    <x v="0"/>
    <x v="0"/>
    <s v="Restaurant"/>
    <n v="0"/>
    <n v="0"/>
    <m/>
  </r>
  <r>
    <x v="1025"/>
    <d v="2021-05-23T00:00:00"/>
    <s v="PINOY PROUD LLC"/>
    <s v="105 W Nc Highway 54 Ste 225"/>
    <x v="8"/>
    <x v="0"/>
    <s v="27713"/>
    <x v="1024"/>
    <m/>
    <s v="U"/>
    <s v="N"/>
    <s v="NC-02"/>
    <x v="1"/>
    <x v="0"/>
    <x v="0"/>
    <x v="0"/>
    <s v="Y"/>
    <s v="Y"/>
    <s v="Y"/>
    <s v="Y"/>
    <s v="Y"/>
    <s v="Y"/>
    <s v="Limited  Liability Company(LLC)"/>
    <s v="N"/>
    <x v="1"/>
    <x v="0"/>
    <x v="1"/>
    <s v="Restaurant"/>
    <n v="0"/>
    <n v="0"/>
    <m/>
  </r>
  <r>
    <x v="1026"/>
    <d v="2021-05-23T00:00:00"/>
    <s v="Sweets and Spirits"/>
    <s v="234 E. Main St"/>
    <x v="199"/>
    <x v="0"/>
    <s v="28690"/>
    <x v="1025"/>
    <m/>
    <s v="R"/>
    <s v="Y"/>
    <s v="NC-05"/>
    <x v="0"/>
    <x v="0"/>
    <x v="1"/>
    <x v="0"/>
    <s v="N"/>
    <s v="Y"/>
    <s v="Y"/>
    <s v="Y"/>
    <s v="Y"/>
    <s v="Y"/>
    <s v="Limited  Liability Company(LLC)"/>
    <s v="N"/>
    <x v="0"/>
    <x v="0"/>
    <x v="1"/>
    <s v="Other"/>
    <n v="0"/>
    <n v="0"/>
    <m/>
  </r>
  <r>
    <x v="1027"/>
    <d v="2021-05-23T00:00:00"/>
    <s v="L &amp; C KITCHEN INC"/>
    <s v="3532 OLEANDER DR"/>
    <x v="0"/>
    <x v="0"/>
    <s v="28403"/>
    <x v="1026"/>
    <m/>
    <s v="U"/>
    <s v="N"/>
    <s v="NC-07"/>
    <x v="1"/>
    <x v="0"/>
    <x v="1"/>
    <x v="0"/>
    <s v="Y"/>
    <s v="Y"/>
    <s v="Y"/>
    <s v="Y"/>
    <s v="Y"/>
    <s v="Y"/>
    <s v="Corporation"/>
    <s v="Y"/>
    <x v="1"/>
    <x v="0"/>
    <x v="0"/>
    <s v="Restaurant"/>
    <n v="0"/>
    <n v="0"/>
    <m/>
  </r>
  <r>
    <x v="1028"/>
    <d v="2021-05-23T00:00:00"/>
    <s v="Guanajuato Inc."/>
    <s v="11552 Us 15 501 N Ste 205"/>
    <x v="3"/>
    <x v="0"/>
    <s v="27517"/>
    <x v="1027"/>
    <m/>
    <s v="U"/>
    <s v="N"/>
    <s v="NC-04"/>
    <x v="0"/>
    <x v="0"/>
    <x v="1"/>
    <x v="0"/>
    <s v="Y"/>
    <s v="Y"/>
    <s v="Y"/>
    <s v="Y"/>
    <s v="Y"/>
    <s v="Y"/>
    <s v="Corporation"/>
    <s v="N"/>
    <x v="1"/>
    <x v="0"/>
    <x v="0"/>
    <s v="Caterer &amp;&amp; Restaurant"/>
    <n v="0"/>
    <n v="0"/>
    <m/>
  </r>
  <r>
    <x v="1029"/>
    <d v="2021-05-23T00:00:00"/>
    <s v="Charlotte Food LLC"/>
    <s v="9211 N Tryon St Ste 13"/>
    <x v="11"/>
    <x v="0"/>
    <s v="28262"/>
    <x v="1028"/>
    <m/>
    <s v="U"/>
    <s v="N"/>
    <s v="NC-12"/>
    <x v="1"/>
    <x v="0"/>
    <x v="0"/>
    <x v="0"/>
    <s v="Y"/>
    <s v="Y"/>
    <s v="Y"/>
    <s v="Y"/>
    <s v="Y"/>
    <s v="Y"/>
    <s v="Limited  Liability Company(LLC)"/>
    <s v="N"/>
    <x v="1"/>
    <x v="0"/>
    <x v="0"/>
    <s v="Restaurant"/>
    <n v="0"/>
    <n v="0"/>
    <m/>
  </r>
  <r>
    <x v="1030"/>
    <d v="2021-05-25T00:00:00"/>
    <s v="Family Subway Inc"/>
    <s v="3030 N Main St"/>
    <x v="30"/>
    <x v="0"/>
    <s v="28348"/>
    <x v="1029"/>
    <s v="Subway"/>
    <s v="U"/>
    <s v="N"/>
    <s v="NC-08"/>
    <x v="0"/>
    <x v="0"/>
    <x v="0"/>
    <x v="0"/>
    <s v="Y"/>
    <s v="Y"/>
    <s v="Y"/>
    <s v="Y"/>
    <s v="Y"/>
    <s v="Y"/>
    <s v="Subchapter S Corporation"/>
    <s v="N"/>
    <x v="1"/>
    <x v="0"/>
    <x v="1"/>
    <s v="Restaurant"/>
    <n v="0"/>
    <n v="0"/>
    <m/>
  </r>
  <r>
    <x v="1031"/>
    <d v="2021-05-25T00:00:00"/>
    <s v="CAE Wellness LLC"/>
    <s v="9660 Falls of Neuse Rd Ste 142"/>
    <x v="4"/>
    <x v="0"/>
    <s v="27615"/>
    <x v="1030"/>
    <s v="Kwench Juice Cafe"/>
    <s v="U"/>
    <s v="N"/>
    <s v="NC-02"/>
    <x v="0"/>
    <x v="1"/>
    <x v="1"/>
    <x v="1"/>
    <s v="Y"/>
    <s v="Y"/>
    <s v="Y"/>
    <s v="Y"/>
    <s v="Y"/>
    <s v="Y"/>
    <s v="Limited  Liability Company(LLC)"/>
    <s v="N"/>
    <x v="1"/>
    <x v="0"/>
    <x v="1"/>
    <s v="Other"/>
    <n v="0"/>
    <n v="0"/>
    <m/>
  </r>
  <r>
    <x v="1032"/>
    <d v="2021-05-25T00:00:00"/>
    <s v="Clean Plate Inc"/>
    <s v="1040 Tryon Village Dr Ste 604"/>
    <x v="28"/>
    <x v="0"/>
    <s v="27518"/>
    <x v="1031"/>
    <s v="Brigs Restaurants"/>
    <s v="U"/>
    <s v="N"/>
    <s v="NC-02"/>
    <x v="0"/>
    <x v="1"/>
    <x v="1"/>
    <x v="0"/>
    <s v="N"/>
    <s v="Y"/>
    <s v="Y"/>
    <s v="Y"/>
    <s v="N"/>
    <s v="Y"/>
    <s v="Corporation"/>
    <s v="N"/>
    <x v="0"/>
    <x v="0"/>
    <x v="1"/>
    <s v="Restaurant"/>
    <n v="0"/>
    <n v="0"/>
    <m/>
  </r>
  <r>
    <x v="1033"/>
    <d v="2021-05-25T00:00:00"/>
    <s v="Barnes and Williams Inc"/>
    <s v="10707 Park Rd Suite F"/>
    <x v="11"/>
    <x v="0"/>
    <s v="28210"/>
    <x v="1032"/>
    <m/>
    <s v="U"/>
    <s v="Y"/>
    <s v="NC-09"/>
    <x v="0"/>
    <x v="0"/>
    <x v="1"/>
    <x v="0"/>
    <s v="Y"/>
    <s v="Y"/>
    <s v="Y"/>
    <s v="Y"/>
    <s v="Y"/>
    <s v="Y"/>
    <s v="Subchapter S Corporation"/>
    <s v="N"/>
    <x v="1"/>
    <x v="0"/>
    <x v="0"/>
    <s v="Food Stand, Food Truck, Food Cart &amp;&amp; Restaurant"/>
    <n v="0"/>
    <n v="0"/>
    <m/>
  </r>
  <r>
    <x v="1034"/>
    <d v="2021-05-25T00:00:00"/>
    <s v="Dinners on the Porch LLC"/>
    <s v="840 Mill Works Street Suite 130"/>
    <x v="54"/>
    <x v="0"/>
    <s v="27101"/>
    <x v="1033"/>
    <m/>
    <s v="U"/>
    <s v="Y"/>
    <s v="NC-06"/>
    <x v="0"/>
    <x v="0"/>
    <x v="1"/>
    <x v="0"/>
    <s v="Y"/>
    <s v="Y"/>
    <s v="Y"/>
    <s v="Y"/>
    <s v="Y"/>
    <s v="Y"/>
    <s v="Limited  Liability Company(LLC)"/>
    <s v="Y"/>
    <x v="0"/>
    <x v="0"/>
    <x v="1"/>
    <s v="Caterer &amp;&amp; Restaurant"/>
    <n v="0"/>
    <n v="0"/>
    <m/>
  </r>
  <r>
    <x v="1035"/>
    <d v="2021-05-25T00:00:00"/>
    <s v="The Morning Jump LLC"/>
    <s v="106 S Bragg Blvd"/>
    <x v="152"/>
    <x v="0"/>
    <s v="28390"/>
    <x v="1034"/>
    <m/>
    <s v="R"/>
    <s v="Y"/>
    <s v="NC-08"/>
    <x v="0"/>
    <x v="1"/>
    <x v="1"/>
    <x v="1"/>
    <s v="N"/>
    <s v="Y"/>
    <s v="Y"/>
    <s v="Y"/>
    <s v="N"/>
    <s v="N"/>
    <s v="Limited  Liability Company(LLC)"/>
    <s v="N"/>
    <x v="0"/>
    <x v="1"/>
    <x v="0"/>
    <s v="Restaurant"/>
    <n v="0"/>
    <n v="0"/>
    <m/>
  </r>
  <r>
    <x v="1036"/>
    <d v="2021-05-25T00:00:00"/>
    <s v="SAKURA OF CORNELIUS INC"/>
    <s v="19905 W Catawba Ave Ste 109"/>
    <x v="49"/>
    <x v="0"/>
    <s v="28031"/>
    <x v="1035"/>
    <m/>
    <s v="U"/>
    <s v="N"/>
    <s v="NC-12"/>
    <x v="1"/>
    <x v="0"/>
    <x v="0"/>
    <x v="0"/>
    <s v="Y"/>
    <s v="Y"/>
    <s v="Y"/>
    <s v="Y"/>
    <s v="Y"/>
    <s v="Y"/>
    <s v="Corporation"/>
    <s v="N"/>
    <x v="1"/>
    <x v="0"/>
    <x v="0"/>
    <s v="Restaurant"/>
    <n v="0"/>
    <n v="0"/>
    <m/>
  </r>
  <r>
    <x v="1037"/>
    <d v="2021-05-25T00:00:00"/>
    <s v="CHEN'S WILMINGTON INC"/>
    <s v="356 S COLLEGE RD UNIT #39 B"/>
    <x v="0"/>
    <x v="0"/>
    <s v="28403"/>
    <x v="1036"/>
    <m/>
    <s v="U"/>
    <s v="Y"/>
    <s v="NC-07"/>
    <x v="1"/>
    <x v="0"/>
    <x v="0"/>
    <x v="0"/>
    <s v="Y"/>
    <s v="Y"/>
    <s v="Y"/>
    <s v="Y"/>
    <s v="Y"/>
    <s v="Y"/>
    <s v="Corporation"/>
    <s v="Y"/>
    <x v="1"/>
    <x v="0"/>
    <x v="1"/>
    <s v="Restaurant"/>
    <n v="0"/>
    <n v="0"/>
    <m/>
  </r>
  <r>
    <x v="1038"/>
    <d v="2021-05-25T00:00:00"/>
    <s v="LIN'S FAMILY LLC."/>
    <s v="5304 Sunset Rd Ste D"/>
    <x v="11"/>
    <x v="0"/>
    <s v="28269"/>
    <x v="1037"/>
    <m/>
    <s v="U"/>
    <s v="Y"/>
    <s v="NC-08"/>
    <x v="0"/>
    <x v="1"/>
    <x v="1"/>
    <x v="0"/>
    <s v="N"/>
    <s v="Y"/>
    <s v="Y"/>
    <s v="Y"/>
    <s v="Y"/>
    <s v="Y"/>
    <s v="Limited  Liability Company(LLC)"/>
    <s v="N"/>
    <x v="1"/>
    <x v="0"/>
    <x v="0"/>
    <s v="Restaurant"/>
    <n v="0"/>
    <n v="0"/>
    <m/>
  </r>
  <r>
    <x v="1039"/>
    <d v="2021-05-25T00:00:00"/>
    <s v="Catering Delites Inc."/>
    <s v="242 N Cherry St"/>
    <x v="18"/>
    <x v="0"/>
    <s v="27284"/>
    <x v="1038"/>
    <m/>
    <s v="U"/>
    <s v="N"/>
    <s v="NC-06"/>
    <x v="0"/>
    <x v="0"/>
    <x v="1"/>
    <x v="0"/>
    <s v="Y"/>
    <s v="Y"/>
    <s v="Y"/>
    <s v="Y"/>
    <s v="Y"/>
    <s v="Y"/>
    <s v="Corporation"/>
    <s v="N"/>
    <x v="0"/>
    <x v="0"/>
    <x v="1"/>
    <s v="Caterer"/>
    <n v="0"/>
    <n v="0"/>
    <m/>
  </r>
  <r>
    <x v="1040"/>
    <d v="2021-05-25T00:00:00"/>
    <s v="Alan Mendez"/>
    <s v="7609 Jenny Ann Dr"/>
    <x v="11"/>
    <x v="0"/>
    <s v="28216"/>
    <x v="1039"/>
    <s v="Sabor Latin Street Grill"/>
    <s v="U"/>
    <s v="N"/>
    <s v="NC-12"/>
    <x v="0"/>
    <x v="0"/>
    <x v="1"/>
    <x v="0"/>
    <s v="Y"/>
    <s v="Y"/>
    <s v="Y"/>
    <s v="Y"/>
    <s v="Y"/>
    <s v="Y"/>
    <s v="Sole Proprietorship"/>
    <s v="N"/>
    <x v="1"/>
    <x v="0"/>
    <x v="0"/>
    <s v="Restaurant"/>
    <n v="0"/>
    <n v="0"/>
    <m/>
  </r>
  <r>
    <x v="1041"/>
    <d v="2021-05-25T00:00:00"/>
    <s v="CHINA 888 restaurant INC"/>
    <s v="2310 Maple Ave"/>
    <x v="64"/>
    <x v="0"/>
    <s v="27215"/>
    <x v="1040"/>
    <m/>
    <s v="U"/>
    <s v="Y"/>
    <s v="NC-06"/>
    <x v="1"/>
    <x v="0"/>
    <x v="0"/>
    <x v="0"/>
    <s v="Y"/>
    <s v="Y"/>
    <s v="Y"/>
    <s v="Y"/>
    <s v="Y"/>
    <s v="Y"/>
    <s v="Corporation"/>
    <s v="N"/>
    <x v="1"/>
    <x v="0"/>
    <x v="0"/>
    <s v="Restaurant"/>
    <n v="0"/>
    <n v="0"/>
    <m/>
  </r>
  <r>
    <x v="1042"/>
    <d v="2021-05-25T00:00:00"/>
    <s v="CHEN'S KITCHEN INC"/>
    <s v="106 Five Points Rd"/>
    <x v="25"/>
    <x v="0"/>
    <s v="27530"/>
    <x v="1041"/>
    <m/>
    <s v="R"/>
    <s v="Y"/>
    <s v="NC-01"/>
    <x v="1"/>
    <x v="0"/>
    <x v="0"/>
    <x v="0"/>
    <s v="Y"/>
    <s v="Y"/>
    <s v="Y"/>
    <s v="Y"/>
    <s v="Y"/>
    <s v="Y"/>
    <s v="Corporation"/>
    <s v="Y"/>
    <x v="1"/>
    <x v="0"/>
    <x v="1"/>
    <s v="Restaurant"/>
    <n v="0"/>
    <n v="0"/>
    <m/>
  </r>
  <r>
    <x v="1043"/>
    <d v="2021-05-25T00:00:00"/>
    <s v="Sadies Fresh Cut Fries LLC"/>
    <s v="4136 Banks Stone Dr"/>
    <x v="4"/>
    <x v="0"/>
    <s v="27603"/>
    <x v="1042"/>
    <m/>
    <s v="U"/>
    <s v="N"/>
    <s v="NC-02"/>
    <x v="0"/>
    <x v="0"/>
    <x v="1"/>
    <x v="0"/>
    <s v="Y"/>
    <s v="Y"/>
    <s v="Y"/>
    <s v="Y"/>
    <s v="Y"/>
    <s v="Y"/>
    <s v="Sole Proprietorship"/>
    <s v="N"/>
    <x v="1"/>
    <x v="0"/>
    <x v="0"/>
    <s v="Food Stand, Food Truck, Food Cart"/>
    <n v="0"/>
    <n v="0"/>
    <m/>
  </r>
  <r>
    <x v="1044"/>
    <d v="2021-05-25T00:00:00"/>
    <s v="GREAT WALL CHINA INC"/>
    <s v="607 Peters Creek Pkwy"/>
    <x v="54"/>
    <x v="0"/>
    <n v="27103"/>
    <x v="1043"/>
    <m/>
    <s v="U"/>
    <s v="Y"/>
    <s v="NC-06"/>
    <x v="1"/>
    <x v="0"/>
    <x v="0"/>
    <x v="0"/>
    <s v="Y"/>
    <s v="Y"/>
    <s v="Y"/>
    <s v="Y"/>
    <s v="Y"/>
    <s v="Y"/>
    <s v="Corporation"/>
    <s v="N"/>
    <x v="1"/>
    <x v="0"/>
    <x v="0"/>
    <s v="Restaurant"/>
    <n v="0"/>
    <n v="0"/>
    <m/>
  </r>
  <r>
    <x v="1045"/>
    <d v="2021-05-25T00:00:00"/>
    <s v="EL GAVILAN BAR &amp; GRILL COMPANY"/>
    <s v="1403 Tarboro St SW"/>
    <x v="101"/>
    <x v="0"/>
    <s v="27893"/>
    <x v="1044"/>
    <m/>
    <s v="R"/>
    <s v="Y"/>
    <s v="NC-01"/>
    <x v="0"/>
    <x v="1"/>
    <x v="0"/>
    <x v="0"/>
    <s v="Y"/>
    <s v="Y"/>
    <s v="Y"/>
    <s v="Y"/>
    <s v="N"/>
    <s v="Y"/>
    <s v="Corporation"/>
    <s v="Y"/>
    <x v="1"/>
    <x v="0"/>
    <x v="0"/>
    <s v="Restaurant"/>
    <n v="0"/>
    <n v="0"/>
    <m/>
  </r>
  <r>
    <x v="1046"/>
    <d v="2021-05-25T00:00:00"/>
    <s v="GRITS CLT LLC"/>
    <s v="3147 Dawnshire Ave"/>
    <x v="11"/>
    <x v="0"/>
    <s v="28216"/>
    <x v="1045"/>
    <m/>
    <s v="U"/>
    <s v="N"/>
    <s v="NC-12"/>
    <x v="0"/>
    <x v="1"/>
    <x v="1"/>
    <x v="0"/>
    <s v="N"/>
    <s v="Y"/>
    <s v="Y"/>
    <s v="Y"/>
    <s v="Y"/>
    <s v="Y"/>
    <s v="Limited  Liability Company(LLC)"/>
    <s v="N"/>
    <x v="0"/>
    <x v="0"/>
    <x v="1"/>
    <s v="Caterer &amp;&amp; Food Stand, Food Truck, Food Cart"/>
    <n v="0"/>
    <n v="0"/>
    <m/>
  </r>
  <r>
    <x v="1047"/>
    <d v="2021-05-25T00:00:00"/>
    <s v="Kreeative Kook 18 LLC"/>
    <s v="4500 Fayetteville Rd"/>
    <x v="4"/>
    <x v="0"/>
    <s v="27603"/>
    <x v="1046"/>
    <s v="Subway"/>
    <s v="U"/>
    <s v="Y"/>
    <s v="NC-02"/>
    <x v="0"/>
    <x v="0"/>
    <x v="1"/>
    <x v="0"/>
    <s v="Y"/>
    <s v="Y"/>
    <s v="Y"/>
    <s v="Y"/>
    <s v="Y"/>
    <s v="Y"/>
    <s v="Limited  Liability Company(LLC)"/>
    <s v="N"/>
    <x v="0"/>
    <x v="0"/>
    <x v="1"/>
    <s v="Restaurant"/>
    <n v="0"/>
    <n v="0"/>
    <m/>
  </r>
  <r>
    <x v="1048"/>
    <d v="2021-05-07T00:00:00"/>
    <s v="Stamey's Cafe Inc"/>
    <s v="44 Cedar Estates Rd."/>
    <x v="63"/>
    <x v="0"/>
    <s v="28734"/>
    <x v="1047"/>
    <m/>
    <s v="R"/>
    <s v="N"/>
    <s v="NC-11"/>
    <x v="1"/>
    <x v="0"/>
    <x v="0"/>
    <x v="0"/>
    <s v="Y"/>
    <s v="Y"/>
    <s v="Y"/>
    <s v="Y"/>
    <s v="Y"/>
    <s v="Y"/>
    <s v="Corporation"/>
    <s v="N"/>
    <x v="0"/>
    <x v="0"/>
    <x v="1"/>
    <s v="Restaurant"/>
    <n v="0"/>
    <n v="0"/>
    <m/>
  </r>
  <r>
    <x v="1049"/>
    <d v="2021-05-07T00:00:00"/>
    <s v="The Artisan's Palate LLC"/>
    <s v="1218-A E 36th Street"/>
    <x v="11"/>
    <x v="0"/>
    <s v="28205"/>
    <x v="1048"/>
    <m/>
    <s v="U"/>
    <s v="Y"/>
    <s v="NC-12"/>
    <x v="1"/>
    <x v="1"/>
    <x v="1"/>
    <x v="0"/>
    <s v="N"/>
    <s v="Y"/>
    <s v="Y"/>
    <s v="Y"/>
    <s v="Y"/>
    <s v="Y"/>
    <s v="Corporation"/>
    <s v="Y"/>
    <x v="0"/>
    <x v="0"/>
    <x v="1"/>
    <s v="Restaurant"/>
    <n v="0"/>
    <n v="0"/>
    <m/>
  </r>
  <r>
    <x v="1050"/>
    <d v="2021-05-07T00:00:00"/>
    <s v="Leroy Bradford"/>
    <s v="4201 Snap Turtle Dr"/>
    <x v="28"/>
    <x v="0"/>
    <s v="27519"/>
    <x v="1049"/>
    <m/>
    <s v="U"/>
    <s v="N"/>
    <s v="NC-02"/>
    <x v="0"/>
    <x v="0"/>
    <x v="1"/>
    <x v="1"/>
    <s v="N"/>
    <s v="Y"/>
    <s v="Y"/>
    <s v="N"/>
    <s v="Y"/>
    <s v="N"/>
    <s v="Sole Proprietorship"/>
    <s v="N"/>
    <x v="0"/>
    <x v="0"/>
    <x v="1"/>
    <s v="Caterer"/>
    <n v="0"/>
    <n v="0"/>
    <m/>
  </r>
  <r>
    <x v="1051"/>
    <d v="2021-05-07T00:00:00"/>
    <s v="Lisa Thomas"/>
    <s v="722 N Madison Blvd"/>
    <x v="187"/>
    <x v="0"/>
    <s v="27573"/>
    <x v="1050"/>
    <m/>
    <s v="R"/>
    <s v="Y"/>
    <s v="NC-13"/>
    <x v="0"/>
    <x v="0"/>
    <x v="1"/>
    <x v="0"/>
    <s v="Y"/>
    <s v="Y"/>
    <s v="Y"/>
    <s v="Y"/>
    <s v="Y"/>
    <s v="Y"/>
    <s v="Sole Proprietorship"/>
    <s v="Y"/>
    <x v="0"/>
    <x v="0"/>
    <x v="1"/>
    <s v="Restaurant"/>
    <n v="0"/>
    <n v="0"/>
    <m/>
  </r>
  <r>
    <x v="1052"/>
    <d v="2021-05-25T00:00:00"/>
    <s v="Cajun Girl Enterprises LLC"/>
    <s v="111 Knollway Ct"/>
    <x v="9"/>
    <x v="0"/>
    <s v="28806"/>
    <x v="1051"/>
    <m/>
    <s v="U"/>
    <s v="N"/>
    <s v="NC-11"/>
    <x v="1"/>
    <x v="0"/>
    <x v="0"/>
    <x v="0"/>
    <s v="Y"/>
    <s v="Y"/>
    <s v="Y"/>
    <s v="Y"/>
    <s v="Y"/>
    <s v="Y"/>
    <s v="Limited  Liability Company(LLC)"/>
    <s v="N"/>
    <x v="0"/>
    <x v="0"/>
    <x v="1"/>
    <s v="Restaurant"/>
    <n v="0"/>
    <n v="0"/>
    <m/>
  </r>
  <r>
    <x v="1053"/>
    <d v="2021-05-25T00:00:00"/>
    <s v="YOHO INC"/>
    <s v="8204 Tryon Woods Dr Ste 106"/>
    <x v="28"/>
    <x v="0"/>
    <s v="27518"/>
    <x v="1052"/>
    <m/>
    <s v="U"/>
    <s v="N"/>
    <s v="NC-02"/>
    <x v="0"/>
    <x v="1"/>
    <x v="1"/>
    <x v="0"/>
    <s v="Y"/>
    <s v="Y"/>
    <s v="Y"/>
    <s v="Y"/>
    <s v="Y"/>
    <s v="Y"/>
    <s v="Corporation"/>
    <s v="N"/>
    <x v="1"/>
    <x v="0"/>
    <x v="1"/>
    <s v="Restaurant"/>
    <n v="0"/>
    <n v="0"/>
    <m/>
  </r>
  <r>
    <x v="1054"/>
    <d v="2021-05-25T00:00:00"/>
    <s v="Felix Empanadas LLC"/>
    <s v="1115 N Brevard St"/>
    <x v="11"/>
    <x v="0"/>
    <s v="28206"/>
    <x v="1053"/>
    <m/>
    <s v="U"/>
    <s v="Y"/>
    <s v="NC-12"/>
    <x v="0"/>
    <x v="1"/>
    <x v="1"/>
    <x v="0"/>
    <s v="Y"/>
    <s v="Y"/>
    <s v="Y"/>
    <s v="Y"/>
    <s v="N"/>
    <s v="Y"/>
    <s v="Limited  Liability Company(LLC)"/>
    <s v="Y"/>
    <x v="1"/>
    <x v="0"/>
    <x v="0"/>
    <s v="Food Stand, Food Truck, Food Cart &amp;&amp; Restaurant"/>
    <n v="0"/>
    <n v="0"/>
    <m/>
  </r>
  <r>
    <x v="1055"/>
    <d v="2021-05-07T00:00:00"/>
    <s v="Toreros Forestville LLC"/>
    <s v="3002 Leland Dr"/>
    <x v="4"/>
    <x v="0"/>
    <s v="27616"/>
    <x v="1054"/>
    <m/>
    <s v="U"/>
    <s v="N"/>
    <s v="NC-02"/>
    <x v="0"/>
    <x v="0"/>
    <x v="1"/>
    <x v="0"/>
    <s v="N"/>
    <s v="Y"/>
    <s v="Y"/>
    <s v="Y"/>
    <s v="Y"/>
    <s v="Y"/>
    <s v="Limited  Liability Company(LLC)"/>
    <s v="Y"/>
    <x v="1"/>
    <x v="0"/>
    <x v="0"/>
    <s v="Restaurant"/>
    <n v="0"/>
    <n v="0"/>
    <m/>
  </r>
  <r>
    <x v="1056"/>
    <d v="2021-05-07T00:00:00"/>
    <s v="Dehlow Bakery LLC"/>
    <s v="840 Merrimon Ave"/>
    <x v="9"/>
    <x v="0"/>
    <s v="28804"/>
    <x v="1055"/>
    <m/>
    <s v="U"/>
    <s v="N"/>
    <s v="NC-11"/>
    <x v="0"/>
    <x v="0"/>
    <x v="1"/>
    <x v="0"/>
    <s v="Y"/>
    <s v="Y"/>
    <s v="Y"/>
    <s v="Y"/>
    <s v="Y"/>
    <s v="Y"/>
    <s v="Limited  Liability Company(LLC)"/>
    <s v="N"/>
    <x v="0"/>
    <x v="1"/>
    <x v="1"/>
    <s v="Bakery **"/>
    <n v="0"/>
    <n v="0"/>
    <m/>
  </r>
  <r>
    <x v="1057"/>
    <d v="2021-05-07T00:00:00"/>
    <s v="Buxton Sportsbar LLC"/>
    <s v="47170 NC 12"/>
    <x v="200"/>
    <x v="0"/>
    <s v="27920"/>
    <x v="1056"/>
    <m/>
    <s v="U"/>
    <s v="Y"/>
    <s v="NC-03"/>
    <x v="0"/>
    <x v="0"/>
    <x v="1"/>
    <x v="0"/>
    <s v="Y"/>
    <s v="Y"/>
    <s v="Y"/>
    <s v="Y"/>
    <s v="Y"/>
    <s v="Y"/>
    <s v="Limited  Liability Company(LLC)"/>
    <s v="N"/>
    <x v="0"/>
    <x v="0"/>
    <x v="1"/>
    <s v="Restaurant"/>
    <n v="0"/>
    <n v="0"/>
    <m/>
  </r>
  <r>
    <x v="1058"/>
    <d v="2021-05-07T00:00:00"/>
    <s v="Alimentaire Wholesome Breads"/>
    <s v="600 Trade St"/>
    <x v="201"/>
    <x v="0"/>
    <s v="27886"/>
    <x v="1057"/>
    <m/>
    <s v="R"/>
    <s v="Y"/>
    <s v="NC-01"/>
    <x v="1"/>
    <x v="1"/>
    <x v="1"/>
    <x v="0"/>
    <s v="N"/>
    <s v="Y"/>
    <s v="Y"/>
    <s v="Y"/>
    <s v="Y"/>
    <s v="Y"/>
    <s v="Limited  Liability Company(LLC)"/>
    <s v="N"/>
    <x v="0"/>
    <x v="1"/>
    <x v="1"/>
    <s v="Bakery **"/>
    <n v="0"/>
    <n v="0"/>
    <m/>
  </r>
  <r>
    <x v="1059"/>
    <d v="2021-05-25T00:00:00"/>
    <s v="Burrito Loco LLC"/>
    <s v="391 E Plaza Dr"/>
    <x v="10"/>
    <x v="0"/>
    <s v="28115"/>
    <x v="1058"/>
    <m/>
    <s v="R"/>
    <s v="N"/>
    <s v="NC-10"/>
    <x v="1"/>
    <x v="1"/>
    <x v="1"/>
    <x v="0"/>
    <s v="N"/>
    <s v="Y"/>
    <s v="Y"/>
    <s v="Y"/>
    <s v="N"/>
    <s v="Y"/>
    <s v="Corporation"/>
    <s v="N"/>
    <x v="1"/>
    <x v="0"/>
    <x v="0"/>
    <s v="Restaurant"/>
    <n v="0"/>
    <n v="0"/>
    <m/>
  </r>
  <r>
    <x v="1060"/>
    <d v="2021-05-25T00:00:00"/>
    <s v="Fish Hook Grill LLC"/>
    <s v="980 Island Road"/>
    <x v="202"/>
    <x v="0"/>
    <s v="28531"/>
    <x v="1059"/>
    <m/>
    <s v="R"/>
    <s v="N"/>
    <s v="NC-03"/>
    <x v="1"/>
    <x v="1"/>
    <x v="0"/>
    <x v="1"/>
    <s v="Y"/>
    <s v="Y"/>
    <s v="Y"/>
    <s v="Y"/>
    <s v="Y"/>
    <s v="Y"/>
    <s v="Limited  Liability Company(LLC)"/>
    <s v="N"/>
    <x v="0"/>
    <x v="0"/>
    <x v="1"/>
    <s v="Restaurant"/>
    <n v="0"/>
    <n v="0"/>
    <m/>
  </r>
  <r>
    <x v="1061"/>
    <d v="2021-05-07T00:00:00"/>
    <s v="Luciano N.C. Inc."/>
    <s v="4325 Glenwood Ave Suite 2036"/>
    <x v="4"/>
    <x v="0"/>
    <s v="27612"/>
    <x v="1060"/>
    <s v="Luciano Ristorante Italiano"/>
    <s v="U"/>
    <s v="N"/>
    <s v="NC-02"/>
    <x v="0"/>
    <x v="0"/>
    <x v="0"/>
    <x v="0"/>
    <s v="Y"/>
    <s v="Y"/>
    <s v="Y"/>
    <s v="Y"/>
    <s v="Y"/>
    <s v="Y"/>
    <s v="Corporation"/>
    <s v="N"/>
    <x v="0"/>
    <x v="0"/>
    <x v="1"/>
    <s v="Restaurant"/>
    <n v="0"/>
    <n v="0"/>
    <m/>
  </r>
  <r>
    <x v="1062"/>
    <d v="2021-05-07T00:00:00"/>
    <s v="Savory Moments LLC"/>
    <s v="12125 Statesville Road"/>
    <x v="45"/>
    <x v="0"/>
    <s v="28078"/>
    <x v="1061"/>
    <m/>
    <s v="U"/>
    <s v="N"/>
    <s v="NC-08"/>
    <x v="0"/>
    <x v="1"/>
    <x v="0"/>
    <x v="0"/>
    <s v="Y"/>
    <s v="Y"/>
    <s v="Y"/>
    <s v="Y"/>
    <s v="Y"/>
    <s v="Y"/>
    <s v="Limited  Liability Company(LLC)"/>
    <s v="N"/>
    <x v="0"/>
    <x v="0"/>
    <x v="1"/>
    <s v="Caterer"/>
    <n v="0"/>
    <n v="0"/>
    <m/>
  </r>
  <r>
    <x v="1063"/>
    <d v="2021-05-25T00:00:00"/>
    <s v="Green Ribbon LLC"/>
    <s v="3117 Guess Rd B"/>
    <x v="8"/>
    <x v="0"/>
    <s v="27705"/>
    <x v="1062"/>
    <m/>
    <s v="U"/>
    <s v="N"/>
    <s v="NC-04"/>
    <x v="0"/>
    <x v="1"/>
    <x v="1"/>
    <x v="0"/>
    <s v="Y"/>
    <s v="Y"/>
    <s v="Y"/>
    <s v="Y"/>
    <s v="Y"/>
    <s v="Y"/>
    <s v="Limited  Liability Company(LLC)"/>
    <s v="N"/>
    <x v="0"/>
    <x v="0"/>
    <x v="1"/>
    <s v="Other &amp;&amp; Snack and Nonalcoholic Beverage Bar &amp;&amp; Bar, Saloon, Lounge, Tavern"/>
    <n v="0"/>
    <n v="0"/>
    <m/>
  </r>
  <r>
    <x v="1064"/>
    <d v="2021-05-25T00:00:00"/>
    <s v="NAWAL &amp; MICHELLE INC"/>
    <s v="1822 MARTIN LUTHER KING JR BLVD"/>
    <x v="3"/>
    <x v="0"/>
    <s v="27514"/>
    <x v="1063"/>
    <m/>
    <s v="U"/>
    <s v="N"/>
    <s v="NC-04"/>
    <x v="1"/>
    <x v="0"/>
    <x v="0"/>
    <x v="0"/>
    <s v="Y"/>
    <s v="Y"/>
    <s v="Y"/>
    <s v="Y"/>
    <s v="Y"/>
    <s v="Y"/>
    <s v="Limited  Liability Company(LLC)"/>
    <s v="N"/>
    <x v="1"/>
    <x v="0"/>
    <x v="0"/>
    <s v="Restaurant"/>
    <n v="0"/>
    <n v="0"/>
    <m/>
  </r>
  <r>
    <x v="1065"/>
    <d v="2021-05-07T00:00:00"/>
    <s v="RACK'EM PUB &amp; BILLIARDS INC"/>
    <s v="1898 Windsor Square Dr"/>
    <x v="53"/>
    <x v="0"/>
    <s v="28105"/>
    <x v="1064"/>
    <m/>
    <s v="U"/>
    <s v="N"/>
    <s v="NC-09"/>
    <x v="1"/>
    <x v="0"/>
    <x v="1"/>
    <x v="0"/>
    <s v="Y"/>
    <s v="Y"/>
    <s v="Y"/>
    <s v="Y"/>
    <s v="Y"/>
    <s v="Y"/>
    <s v="Corporation"/>
    <s v="N"/>
    <x v="0"/>
    <x v="1"/>
    <x v="0"/>
    <s v="Other &amp;&amp; Bar, Saloon, Lounge, Tavern &amp;&amp; Restaurant"/>
    <n v="0"/>
    <n v="0"/>
    <m/>
  </r>
  <r>
    <x v="1066"/>
    <d v="2021-05-07T00:00:00"/>
    <s v="Dogleg Pizza Company LLC"/>
    <s v="71 Marshbanks St"/>
    <x v="150"/>
    <x v="0"/>
    <s v="27546"/>
    <x v="1065"/>
    <m/>
    <s v="R"/>
    <s v="Y"/>
    <s v="NC-07"/>
    <x v="0"/>
    <x v="1"/>
    <x v="0"/>
    <x v="0"/>
    <s v="N"/>
    <s v="Y"/>
    <s v="Y"/>
    <s v="Y"/>
    <s v="Y"/>
    <s v="Y"/>
    <s v="Limited  Liability Company(LLC)"/>
    <s v="N"/>
    <x v="0"/>
    <x v="0"/>
    <x v="1"/>
    <s v="Restaurant"/>
    <n v="0"/>
    <n v="0"/>
    <m/>
  </r>
  <r>
    <x v="1067"/>
    <d v="2021-05-25T00:00:00"/>
    <s v="Melanie Graham"/>
    <s v="400 N Morgan St"/>
    <x v="158"/>
    <x v="0"/>
    <s v="28150"/>
    <x v="1066"/>
    <m/>
    <s v="R"/>
    <s v="Y"/>
    <s v="NC-05"/>
    <x v="0"/>
    <x v="1"/>
    <x v="1"/>
    <x v="0"/>
    <s v="Y"/>
    <s v="N"/>
    <s v="Y"/>
    <s v="N"/>
    <s v="Y"/>
    <s v="Y"/>
    <s v="Sole Proprietorship"/>
    <s v="Y"/>
    <x v="1"/>
    <x v="0"/>
    <x v="1"/>
    <s v="Inn **"/>
    <n v="0"/>
    <n v="0"/>
    <m/>
  </r>
  <r>
    <x v="1068"/>
    <d v="2021-05-07T00:00:00"/>
    <s v="KEFALONIA INC"/>
    <s v="3030 Healy Dr"/>
    <x v="54"/>
    <x v="0"/>
    <n v="27103"/>
    <x v="1067"/>
    <m/>
    <s v="U"/>
    <s v="Y"/>
    <s v="NC-06"/>
    <x v="1"/>
    <x v="0"/>
    <x v="0"/>
    <x v="0"/>
    <s v="Y"/>
    <s v="Y"/>
    <s v="Y"/>
    <s v="Y"/>
    <s v="Y"/>
    <s v="Y"/>
    <s v="Corporation"/>
    <s v="N"/>
    <x v="0"/>
    <x v="0"/>
    <x v="1"/>
    <s v="Restaurant"/>
    <n v="0"/>
    <n v="0"/>
    <m/>
  </r>
  <r>
    <x v="1069"/>
    <d v="2021-05-25T00:00:00"/>
    <s v="Funnel Queens LLC"/>
    <s v="3153 Landing Falls Ln"/>
    <x v="4"/>
    <x v="0"/>
    <s v="27616"/>
    <x v="1068"/>
    <m/>
    <s v="U"/>
    <s v="N"/>
    <s v="NC-02"/>
    <x v="0"/>
    <x v="1"/>
    <x v="1"/>
    <x v="0"/>
    <s v="Y"/>
    <s v="Y"/>
    <s v="N"/>
    <s v="N"/>
    <s v="Y"/>
    <s v="N"/>
    <s v="Limited  Liability Company(LLC)"/>
    <s v="Y"/>
    <x v="1"/>
    <x v="0"/>
    <x v="1"/>
    <s v="Caterer &amp;&amp; Food Stand, Food Truck, Food Cart"/>
    <n v="0"/>
    <n v="0"/>
    <m/>
  </r>
  <r>
    <x v="1070"/>
    <d v="2021-05-07T00:00:00"/>
    <s v="Compass Rose Brewery LLC"/>
    <s v="3201 Northside Dr Suite 101"/>
    <x v="4"/>
    <x v="0"/>
    <s v="27615"/>
    <x v="1069"/>
    <m/>
    <s v="U"/>
    <s v="N"/>
    <s v="NC-02"/>
    <x v="0"/>
    <x v="1"/>
    <x v="1"/>
    <x v="1"/>
    <s v="N"/>
    <s v="N"/>
    <s v="N"/>
    <s v="Y"/>
    <s v="N"/>
    <s v="N"/>
    <s v="Limited  Liability Company(LLC)"/>
    <s v="N"/>
    <x v="1"/>
    <x v="0"/>
    <x v="0"/>
    <s v="Brewery and/or microbrewery ** &amp;&amp; Brewpub, Tasting Room, Taproom **"/>
    <n v="0"/>
    <n v="0"/>
    <m/>
  </r>
  <r>
    <x v="1071"/>
    <d v="2021-05-25T00:00:00"/>
    <s v="HX PINNACLE INC"/>
    <s v="748 E Chatham St Ste E"/>
    <x v="28"/>
    <x v="0"/>
    <s v="27511"/>
    <x v="1070"/>
    <m/>
    <s v="U"/>
    <s v="N"/>
    <s v="NC-02"/>
    <x v="1"/>
    <x v="0"/>
    <x v="0"/>
    <x v="0"/>
    <s v="Y"/>
    <s v="Y"/>
    <s v="Y"/>
    <s v="Y"/>
    <s v="Y"/>
    <s v="Y"/>
    <s v="Corporation"/>
    <s v="N"/>
    <x v="1"/>
    <x v="0"/>
    <x v="0"/>
    <s v="Restaurant"/>
    <n v="0"/>
    <n v="0"/>
    <m/>
  </r>
  <r>
    <x v="1072"/>
    <d v="2021-05-07T00:00:00"/>
    <s v="Subway at Prentiss Bridge Inc"/>
    <s v="3852 Georgia Rd"/>
    <x v="63"/>
    <x v="0"/>
    <s v="28734"/>
    <x v="1071"/>
    <s v="Subway"/>
    <s v="R"/>
    <s v="N"/>
    <s v="NC-11"/>
    <x v="0"/>
    <x v="1"/>
    <x v="0"/>
    <x v="0"/>
    <s v="Y"/>
    <s v="Y"/>
    <s v="Y"/>
    <s v="Y"/>
    <s v="Y"/>
    <s v="Y"/>
    <s v="Subchapter S Corporation"/>
    <s v="N"/>
    <x v="0"/>
    <x v="1"/>
    <x v="0"/>
    <s v="Restaurant"/>
    <n v="0"/>
    <n v="0"/>
    <m/>
  </r>
  <r>
    <x v="1073"/>
    <d v="2021-05-25T00:00:00"/>
    <s v="LYNETTES BAKERY AND CAFE LLC"/>
    <s v="3060 Nc 5 Hwy"/>
    <x v="147"/>
    <x v="0"/>
    <s v="28315"/>
    <x v="1072"/>
    <m/>
    <s v="R"/>
    <s v="Y"/>
    <s v="NC-09"/>
    <x v="1"/>
    <x v="0"/>
    <x v="1"/>
    <x v="0"/>
    <s v="Y"/>
    <s v="Y"/>
    <s v="Y"/>
    <s v="Y"/>
    <s v="Y"/>
    <s v="Y"/>
    <s v="Limited  Liability Company(LLC)"/>
    <s v="N"/>
    <x v="0"/>
    <x v="0"/>
    <x v="1"/>
    <s v="Restaurant"/>
    <n v="0"/>
    <n v="0"/>
    <m/>
  </r>
  <r>
    <x v="1074"/>
    <d v="2021-05-25T00:00:00"/>
    <s v="STAR JJ INC."/>
    <s v="2420 Westinghouse Blvd"/>
    <x v="11"/>
    <x v="0"/>
    <s v="28273"/>
    <x v="1073"/>
    <m/>
    <s v="U"/>
    <s v="N"/>
    <s v="NC-09"/>
    <x v="1"/>
    <x v="0"/>
    <x v="1"/>
    <x v="0"/>
    <s v="Y"/>
    <s v="Y"/>
    <s v="Y"/>
    <s v="Y"/>
    <s v="Y"/>
    <s v="Y"/>
    <s v="Corporation"/>
    <s v="N"/>
    <x v="1"/>
    <x v="0"/>
    <x v="0"/>
    <s v="Restaurant"/>
    <n v="0"/>
    <n v="0"/>
    <m/>
  </r>
  <r>
    <x v="1075"/>
    <d v="2021-05-25T00:00:00"/>
    <s v="JJRB LLC"/>
    <s v="3122 Fincher Farm Rd Ste 600"/>
    <x v="53"/>
    <x v="0"/>
    <s v="28105"/>
    <x v="1074"/>
    <m/>
    <s v="U"/>
    <s v="N"/>
    <s v="NC-09"/>
    <x v="0"/>
    <x v="0"/>
    <x v="1"/>
    <x v="0"/>
    <s v="Y"/>
    <s v="Y"/>
    <s v="Y"/>
    <s v="Y"/>
    <s v="Y"/>
    <s v="Y"/>
    <s v="Corporation"/>
    <s v="N"/>
    <x v="1"/>
    <x v="0"/>
    <x v="0"/>
    <s v="Restaurant"/>
    <n v="0"/>
    <n v="0"/>
    <m/>
  </r>
  <r>
    <x v="1076"/>
    <d v="2021-05-07T00:00:00"/>
    <s v="Mama Birds Cookies N Cream"/>
    <s v="304 N Main St"/>
    <x v="88"/>
    <x v="0"/>
    <s v="27540"/>
    <x v="1075"/>
    <m/>
    <s v="R"/>
    <s v="N"/>
    <s v="NC-02"/>
    <x v="0"/>
    <x v="1"/>
    <x v="1"/>
    <x v="0"/>
    <s v="N"/>
    <s v="N"/>
    <s v="Y"/>
    <s v="Y"/>
    <s v="N"/>
    <s v="Y"/>
    <s v="Subchapter S Corporation"/>
    <s v="N"/>
    <x v="0"/>
    <x v="0"/>
    <x v="1"/>
    <s v="Restaurant"/>
    <n v="0"/>
    <n v="0"/>
    <m/>
  </r>
  <r>
    <x v="1077"/>
    <d v="2021-05-25T00:00:00"/>
    <s v="Bryan Wheelock"/>
    <s v="3728 Battleground Ave Ste F"/>
    <x v="12"/>
    <x v="0"/>
    <s v="27410"/>
    <x v="1076"/>
    <m/>
    <s v="U"/>
    <s v="N"/>
    <s v="NC-06"/>
    <x v="0"/>
    <x v="0"/>
    <x v="0"/>
    <x v="0"/>
    <s v="Y"/>
    <s v="Y"/>
    <s v="Y"/>
    <s v="Y"/>
    <s v="Y"/>
    <s v="Y"/>
    <s v="Sole Proprietorship"/>
    <s v="N"/>
    <x v="0"/>
    <x v="1"/>
    <x v="0"/>
    <s v="Bar, Saloon, Lounge, Tavern &amp;&amp; Restaurant"/>
    <n v="0"/>
    <n v="0"/>
    <m/>
  </r>
  <r>
    <x v="1078"/>
    <d v="2021-05-07T00:00:00"/>
    <s v="Cugino Forno ws LLC"/>
    <s v="486 N Patterson Ave suite 115"/>
    <x v="54"/>
    <x v="0"/>
    <s v="27101"/>
    <x v="1077"/>
    <m/>
    <s v="U"/>
    <s v="Y"/>
    <s v="NC-06"/>
    <x v="0"/>
    <x v="0"/>
    <x v="1"/>
    <x v="0"/>
    <s v="Y"/>
    <s v="Y"/>
    <s v="Y"/>
    <s v="Y"/>
    <s v="Y"/>
    <s v="Y"/>
    <s v="Limited  Liability Company(LLC)"/>
    <s v="Y"/>
    <x v="1"/>
    <x v="0"/>
    <x v="0"/>
    <s v="Restaurant"/>
    <n v="0"/>
    <n v="0"/>
    <m/>
  </r>
  <r>
    <x v="1079"/>
    <d v="2021-05-25T00:00:00"/>
    <s v="Ladles Soups OBX LLC"/>
    <s v="1901 N Croatan Hwy"/>
    <x v="153"/>
    <x v="0"/>
    <s v="27948"/>
    <x v="1078"/>
    <m/>
    <s v="U"/>
    <s v="Y"/>
    <s v="NC-03"/>
    <x v="0"/>
    <x v="1"/>
    <x v="1"/>
    <x v="1"/>
    <s v="N"/>
    <s v="Y"/>
    <s v="Y"/>
    <s v="Y"/>
    <s v="N"/>
    <s v="Y"/>
    <s v="Limited  Liability Company(LLC)"/>
    <s v="N"/>
    <x v="0"/>
    <x v="0"/>
    <x v="1"/>
    <s v="Restaurant"/>
    <n v="0"/>
    <n v="0"/>
    <m/>
  </r>
  <r>
    <x v="1080"/>
    <d v="2021-05-07T00:00:00"/>
    <s v="BEACH SHACK BOTTLES AND TAPS INC"/>
    <s v="6300 Creedmoor Rd Ste 130"/>
    <x v="4"/>
    <x v="0"/>
    <s v="27612"/>
    <x v="1079"/>
    <m/>
    <s v="U"/>
    <s v="N"/>
    <s v="NC-02"/>
    <x v="1"/>
    <x v="0"/>
    <x v="1"/>
    <x v="0"/>
    <s v="Y"/>
    <s v="Y"/>
    <s v="Y"/>
    <s v="Y"/>
    <s v="Y"/>
    <s v="Y"/>
    <s v="Sole Proprietorship"/>
    <s v="N"/>
    <x v="0"/>
    <x v="0"/>
    <x v="1"/>
    <s v="Bar, Saloon, Lounge, Tavern"/>
    <n v="0"/>
    <n v="0"/>
    <m/>
  </r>
  <r>
    <x v="1081"/>
    <d v="2021-05-07T00:00:00"/>
    <s v="Chef Henry Restaurant &amp; Catering Inc"/>
    <s v="1050 Devore Ln"/>
    <x v="53"/>
    <x v="0"/>
    <s v="28105"/>
    <x v="1080"/>
    <m/>
    <s v="U"/>
    <s v="N"/>
    <s v="NC-09"/>
    <x v="0"/>
    <x v="0"/>
    <x v="0"/>
    <x v="0"/>
    <s v="Y"/>
    <s v="Y"/>
    <s v="Y"/>
    <s v="Y"/>
    <s v="Y"/>
    <s v="Y"/>
    <s v="Corporation"/>
    <s v="N"/>
    <x v="1"/>
    <x v="0"/>
    <x v="0"/>
    <s v="Caterer &amp;&amp; Restaurant"/>
    <n v="0"/>
    <n v="0"/>
    <m/>
  </r>
  <r>
    <x v="1082"/>
    <d v="2021-05-07T00:00:00"/>
    <s v="La Farm Bakery Sales Inc."/>
    <s v="4248 NW Cary Pkwy"/>
    <x v="28"/>
    <x v="0"/>
    <s v="27513"/>
    <x v="1081"/>
    <m/>
    <s v="U"/>
    <s v="N"/>
    <s v="NC-02"/>
    <x v="1"/>
    <x v="0"/>
    <x v="1"/>
    <x v="0"/>
    <s v="Y"/>
    <s v="Y"/>
    <s v="Y"/>
    <s v="Y"/>
    <s v="Y"/>
    <s v="Y"/>
    <s v="Corporation"/>
    <s v="N"/>
    <x v="0"/>
    <x v="0"/>
    <x v="1"/>
    <s v="Caterer &amp;&amp; Food Stand, Food Truck, Food Cart &amp;&amp; Restaurant"/>
    <n v="0"/>
    <n v="0"/>
    <m/>
  </r>
  <r>
    <x v="1083"/>
    <d v="2021-05-25T00:00:00"/>
    <s v="ASIAN HARBOR INC."/>
    <s v="1294 S Fifth St"/>
    <x v="162"/>
    <x v="0"/>
    <s v="27302"/>
    <x v="1082"/>
    <m/>
    <s v="U"/>
    <s v="N"/>
    <s v="NC-04"/>
    <x v="1"/>
    <x v="0"/>
    <x v="0"/>
    <x v="0"/>
    <s v="Y"/>
    <s v="Y"/>
    <s v="Y"/>
    <s v="Y"/>
    <s v="Y"/>
    <s v="Y"/>
    <s v="Subchapter S Corporation"/>
    <s v="N"/>
    <x v="1"/>
    <x v="0"/>
    <x v="0"/>
    <s v="Restaurant"/>
    <n v="0"/>
    <n v="0"/>
    <m/>
  </r>
  <r>
    <x v="1084"/>
    <d v="2021-05-07T00:00:00"/>
    <s v="TAIAN INC"/>
    <s v="2841 W Highway 74"/>
    <x v="174"/>
    <x v="0"/>
    <s v="28110"/>
    <x v="1083"/>
    <m/>
    <s v="U"/>
    <s v="Y"/>
    <s v="NC-09"/>
    <x v="1"/>
    <x v="0"/>
    <x v="0"/>
    <x v="0"/>
    <s v="Y"/>
    <s v="Y"/>
    <s v="Y"/>
    <s v="Y"/>
    <s v="Y"/>
    <s v="Y"/>
    <s v="Corporation"/>
    <s v="N"/>
    <x v="1"/>
    <x v="0"/>
    <x v="0"/>
    <s v="Restaurant"/>
    <n v="0"/>
    <n v="0"/>
    <m/>
  </r>
  <r>
    <x v="1085"/>
    <d v="2021-05-25T00:00:00"/>
    <s v="Depot Southern Bistro LLC"/>
    <s v="117 Depot St"/>
    <x v="187"/>
    <x v="0"/>
    <s v="27573"/>
    <x v="1084"/>
    <m/>
    <s v="R"/>
    <s v="Y"/>
    <s v="NC-13"/>
    <x v="1"/>
    <x v="0"/>
    <x v="1"/>
    <x v="0"/>
    <s v="Y"/>
    <s v="Y"/>
    <s v="Y"/>
    <s v="Y"/>
    <s v="Y"/>
    <s v="Y"/>
    <s v="Single Member LLC"/>
    <s v="Y"/>
    <x v="0"/>
    <x v="0"/>
    <x v="1"/>
    <s v="Caterer &amp;&amp; Restaurant"/>
    <n v="0"/>
    <n v="0"/>
    <m/>
  </r>
  <r>
    <x v="1086"/>
    <d v="2021-05-07T00:00:00"/>
    <s v="Taqueria Guadalajara II Inc"/>
    <s v="980 Peter Creek Parkway"/>
    <x v="54"/>
    <x v="0"/>
    <n v="27103"/>
    <x v="1085"/>
    <m/>
    <s v="U"/>
    <s v="N"/>
    <s v="NC-06"/>
    <x v="0"/>
    <x v="1"/>
    <x v="1"/>
    <x v="1"/>
    <s v="N"/>
    <s v="N"/>
    <s v="Y"/>
    <s v="Y"/>
    <s v="N"/>
    <s v="N"/>
    <s v="Corporation"/>
    <s v="N"/>
    <x v="1"/>
    <x v="0"/>
    <x v="0"/>
    <s v="Restaurant"/>
    <n v="0"/>
    <n v="0"/>
    <m/>
  </r>
  <r>
    <x v="1087"/>
    <d v="2021-05-07T00:00:00"/>
    <s v="Public School Inc."/>
    <s v="32 Banks Ave Ste 101"/>
    <x v="9"/>
    <x v="0"/>
    <s v="28801"/>
    <x v="1086"/>
    <m/>
    <s v="U"/>
    <s v="Y"/>
    <s v="NC-11"/>
    <x v="0"/>
    <x v="0"/>
    <x v="1"/>
    <x v="0"/>
    <s v="Y"/>
    <s v="Y"/>
    <s v="Y"/>
    <s v="Y"/>
    <s v="Y"/>
    <s v="Y"/>
    <s v="Corporation"/>
    <s v="N"/>
    <x v="1"/>
    <x v="0"/>
    <x v="0"/>
    <s v="Bar, Saloon, Lounge, Tavern"/>
    <n v="0"/>
    <n v="0"/>
    <m/>
  </r>
  <r>
    <x v="1088"/>
    <d v="2021-05-25T00:00:00"/>
    <s v="HONG KONG 168 INC"/>
    <s v="2928 N. ELM STREET"/>
    <x v="107"/>
    <x v="0"/>
    <s v="28358"/>
    <x v="1087"/>
    <m/>
    <s v="R"/>
    <s v="Y"/>
    <s v="NC-09"/>
    <x v="0"/>
    <x v="0"/>
    <x v="0"/>
    <x v="0"/>
    <s v="Y"/>
    <s v="Y"/>
    <s v="Y"/>
    <s v="Y"/>
    <s v="Y"/>
    <s v="Y"/>
    <s v="Corporation"/>
    <s v="Y"/>
    <x v="1"/>
    <x v="0"/>
    <x v="0"/>
    <s v="Restaurant"/>
    <n v="0"/>
    <n v="0"/>
    <m/>
  </r>
  <r>
    <x v="1089"/>
    <d v="2021-05-07T00:00:00"/>
    <s v="Mary Privette"/>
    <s v="85 Callie Way"/>
    <x v="203"/>
    <x v="0"/>
    <s v="27525"/>
    <x v="1088"/>
    <m/>
    <s v="R"/>
    <s v="N"/>
    <s v="NC-04"/>
    <x v="0"/>
    <x v="0"/>
    <x v="0"/>
    <x v="0"/>
    <s v="Y"/>
    <s v="Y"/>
    <s v="N"/>
    <s v="N"/>
    <s v="Y"/>
    <s v="Y"/>
    <s v="Sole Proprietorship"/>
    <s v="Y"/>
    <x v="0"/>
    <x v="0"/>
    <x v="1"/>
    <s v="Caterer"/>
    <n v="0"/>
    <n v="0"/>
    <m/>
  </r>
  <r>
    <x v="1090"/>
    <d v="2021-05-25T00:00:00"/>
    <s v="K4 Development"/>
    <s v="119 Gables Way"/>
    <x v="123"/>
    <x v="0"/>
    <s v="27949"/>
    <x v="1089"/>
    <m/>
    <s v="U"/>
    <s v="Y"/>
    <s v="NC-03"/>
    <x v="1"/>
    <x v="1"/>
    <x v="1"/>
    <x v="1"/>
    <s v="N"/>
    <s v="N"/>
    <s v="Y"/>
    <s v="Y"/>
    <s v="N"/>
    <s v="N"/>
    <s v="Subchapter S Corporation"/>
    <s v="N"/>
    <x v="0"/>
    <x v="0"/>
    <x v="1"/>
    <s v="Restaurant"/>
    <n v="0"/>
    <n v="0"/>
    <m/>
  </r>
  <r>
    <x v="1091"/>
    <d v="2021-05-25T00:00:00"/>
    <s v="Susan Cairns"/>
    <s v="105 Sarabande Dr"/>
    <x v="28"/>
    <x v="0"/>
    <s v="27513"/>
    <x v="1090"/>
    <m/>
    <s v="U"/>
    <s v="N"/>
    <s v="NC-02"/>
    <x v="0"/>
    <x v="1"/>
    <x v="1"/>
    <x v="0"/>
    <s v="Y"/>
    <s v="Y"/>
    <s v="Y"/>
    <s v="Y"/>
    <s v="Y"/>
    <s v="Y"/>
    <s v="Sole Proprietorship"/>
    <s v="N"/>
    <x v="0"/>
    <x v="0"/>
    <x v="1"/>
    <s v="Caterer"/>
    <n v="0"/>
    <n v="0"/>
    <m/>
  </r>
  <r>
    <x v="1092"/>
    <d v="2021-05-07T00:00:00"/>
    <s v="Wallih LLC"/>
    <s v="12 Sourwood Ln"/>
    <x v="9"/>
    <x v="0"/>
    <s v="28805"/>
    <x v="1091"/>
    <s v="Kona Ice"/>
    <s v="U"/>
    <s v="N"/>
    <s v="NC-11"/>
    <x v="1"/>
    <x v="0"/>
    <x v="0"/>
    <x v="0"/>
    <s v="Y"/>
    <s v="Y"/>
    <s v="Y"/>
    <s v="Y"/>
    <s v="Y"/>
    <s v="Y"/>
    <s v="Limited  Liability Company(LLC)"/>
    <s v="N"/>
    <x v="0"/>
    <x v="0"/>
    <x v="1"/>
    <s v="Food Stand, Food Truck, Food Cart"/>
    <n v="0"/>
    <n v="0"/>
    <m/>
  </r>
  <r>
    <x v="1093"/>
    <d v="2021-05-07T00:00:00"/>
    <s v="Orrmans Cheese Shop LLC"/>
    <s v="224 E 7th St"/>
    <x v="11"/>
    <x v="0"/>
    <s v="28202"/>
    <x v="1092"/>
    <m/>
    <s v="U"/>
    <s v="N"/>
    <s v="NC-12"/>
    <x v="0"/>
    <x v="1"/>
    <x v="1"/>
    <x v="0"/>
    <s v="Y"/>
    <s v="Y"/>
    <s v="Y"/>
    <s v="Y"/>
    <s v="Y"/>
    <s v="Y"/>
    <s v="Limited  Liability Company(LLC)"/>
    <s v="N"/>
    <x v="0"/>
    <x v="0"/>
    <x v="1"/>
    <s v="Other &amp;&amp; Restaurant"/>
    <n v="0"/>
    <n v="0"/>
    <m/>
  </r>
  <r>
    <x v="1094"/>
    <d v="2021-05-07T00:00:00"/>
    <s v="SOO ENTERPRISE KO INC"/>
    <s v="2815 Brentwood Rd"/>
    <x v="4"/>
    <x v="0"/>
    <s v="27604"/>
    <x v="1093"/>
    <m/>
    <s v="U"/>
    <s v="Y"/>
    <s v="NC-02"/>
    <x v="1"/>
    <x v="0"/>
    <x v="0"/>
    <x v="0"/>
    <s v="Y"/>
    <s v="Y"/>
    <s v="Y"/>
    <s v="Y"/>
    <s v="Y"/>
    <s v="Y"/>
    <s v="Corporation"/>
    <s v="Y"/>
    <x v="1"/>
    <x v="0"/>
    <x v="1"/>
    <s v="Restaurant"/>
    <n v="0"/>
    <n v="0"/>
    <m/>
  </r>
  <r>
    <x v="1095"/>
    <d v="2021-05-25T00:00:00"/>
    <s v="Nidal Bouresslan"/>
    <s v="100 Whitestone Dr"/>
    <x v="12"/>
    <x v="0"/>
    <s v="27455"/>
    <x v="1094"/>
    <m/>
    <s v="U"/>
    <s v="N"/>
    <s v="NC-06"/>
    <x v="0"/>
    <x v="1"/>
    <x v="1"/>
    <x v="1"/>
    <s v="N"/>
    <s v="Y"/>
    <s v="N"/>
    <s v="Y"/>
    <s v="Y"/>
    <s v="Y"/>
    <s v="Sole Proprietorship"/>
    <s v="N"/>
    <x v="1"/>
    <x v="0"/>
    <x v="0"/>
    <s v="Food Stand, Food Truck, Food Cart"/>
    <n v="0"/>
    <n v="0"/>
    <m/>
  </r>
  <r>
    <x v="1096"/>
    <d v="2021-05-07T00:00:00"/>
    <s v="Infinitive Foods Inc."/>
    <s v="10101 Beach Dr SW"/>
    <x v="204"/>
    <x v="0"/>
    <s v="28467"/>
    <x v="1095"/>
    <m/>
    <s v="R"/>
    <s v="N"/>
    <s v="NC-07"/>
    <x v="0"/>
    <x v="1"/>
    <x v="1"/>
    <x v="0"/>
    <s v="N"/>
    <s v="Y"/>
    <s v="Y"/>
    <s v="Y"/>
    <s v="Y"/>
    <s v="Y"/>
    <s v="Corporation"/>
    <s v="N"/>
    <x v="1"/>
    <x v="0"/>
    <x v="0"/>
    <s v="Restaurant"/>
    <n v="0"/>
    <n v="0"/>
    <m/>
  </r>
  <r>
    <x v="1097"/>
    <d v="2021-05-07T00:00:00"/>
    <s v="LONG BEACH HIBACHI GRILL INC"/>
    <s v="4956 Long Beach Rd SE Ste 5"/>
    <x v="36"/>
    <x v="0"/>
    <s v="28461"/>
    <x v="1096"/>
    <m/>
    <s v="R"/>
    <s v="N"/>
    <s v="NC-07"/>
    <x v="0"/>
    <x v="1"/>
    <x v="1"/>
    <x v="0"/>
    <s v="Y"/>
    <s v="Y"/>
    <s v="Y"/>
    <s v="Y"/>
    <s v="Y"/>
    <s v="Y"/>
    <s v="Corporation"/>
    <s v="Y"/>
    <x v="1"/>
    <x v="0"/>
    <x v="0"/>
    <s v="Restaurant"/>
    <n v="0"/>
    <n v="0"/>
    <m/>
  </r>
  <r>
    <x v="1098"/>
    <d v="2021-05-07T00:00:00"/>
    <s v="The Green Monkey LLC"/>
    <s v="1217 Hillsborough St"/>
    <x v="4"/>
    <x v="0"/>
    <s v="27603"/>
    <x v="1097"/>
    <m/>
    <s v="U"/>
    <s v="Y"/>
    <s v="NC-02"/>
    <x v="0"/>
    <x v="1"/>
    <x v="0"/>
    <x v="1"/>
    <s v="Y"/>
    <s v="Y"/>
    <s v="Y"/>
    <s v="Y"/>
    <s v="Y"/>
    <s v="Y"/>
    <s v="Limited  Liability Company(LLC)"/>
    <s v="N"/>
    <x v="1"/>
    <x v="0"/>
    <x v="0"/>
    <s v="Other"/>
    <n v="0"/>
    <n v="0"/>
    <m/>
  </r>
  <r>
    <x v="1099"/>
    <d v="2021-05-25T00:00:00"/>
    <s v="CDF Foods Inc."/>
    <s v="6490 Tryon Rd"/>
    <x v="28"/>
    <x v="0"/>
    <s v="27518"/>
    <x v="1098"/>
    <m/>
    <s v="U"/>
    <s v="N"/>
    <s v="NC-02"/>
    <x v="0"/>
    <x v="0"/>
    <x v="0"/>
    <x v="0"/>
    <s v="Y"/>
    <s v="Y"/>
    <s v="Y"/>
    <s v="Y"/>
    <s v="Y"/>
    <s v="Y"/>
    <s v="Corporation"/>
    <s v="N"/>
    <x v="0"/>
    <x v="0"/>
    <x v="1"/>
    <s v="Restaurant"/>
    <n v="0"/>
    <n v="0"/>
    <m/>
  </r>
  <r>
    <x v="1100"/>
    <d v="2021-05-25T00:00:00"/>
    <s v="Beans Gone Wild LLC"/>
    <s v="2070 Club Pond Rd"/>
    <x v="92"/>
    <x v="0"/>
    <s v="28376"/>
    <x v="1099"/>
    <m/>
    <s v="R"/>
    <s v="N"/>
    <s v="NC-09"/>
    <x v="0"/>
    <x v="1"/>
    <x v="1"/>
    <x v="0"/>
    <s v="Y"/>
    <s v="Y"/>
    <s v="Y"/>
    <s v="Y"/>
    <s v="N"/>
    <s v="N"/>
    <s v="Limited  Liability Company(LLC)"/>
    <s v="N"/>
    <x v="1"/>
    <x v="0"/>
    <x v="1"/>
    <s v="Caterer &amp;&amp; Restaurant"/>
    <n v="0"/>
    <n v="0"/>
    <m/>
  </r>
  <r>
    <x v="1101"/>
    <d v="2021-05-07T00:00:00"/>
    <s v="Dynasty Chapter LLC"/>
    <s v="2201 S. Wilmington st"/>
    <x v="4"/>
    <x v="0"/>
    <s v="27603"/>
    <x v="1100"/>
    <m/>
    <s v="U"/>
    <s v="Y"/>
    <s v="NC-02"/>
    <x v="0"/>
    <x v="1"/>
    <x v="0"/>
    <x v="0"/>
    <s v="Y"/>
    <s v="Y"/>
    <s v="Y"/>
    <s v="N"/>
    <s v="Y"/>
    <s v="Y"/>
    <s v="Limited  Liability Company(LLC)"/>
    <s v="N"/>
    <x v="1"/>
    <x v="0"/>
    <x v="1"/>
    <s v="Food Stand, Food Truck, Food Cart"/>
    <n v="0"/>
    <n v="0"/>
    <m/>
  </r>
  <r>
    <x v="1102"/>
    <d v="2021-05-25T00:00:00"/>
    <s v="Spice Jar LLC"/>
    <s v="1000 Lower Shiloh Way Ste 106"/>
    <x v="2"/>
    <x v="0"/>
    <s v="27560"/>
    <x v="1101"/>
    <m/>
    <s v="U"/>
    <s v="N"/>
    <s v="NC-02"/>
    <x v="1"/>
    <x v="0"/>
    <x v="0"/>
    <x v="0"/>
    <s v="Y"/>
    <s v="Y"/>
    <s v="Y"/>
    <s v="Y"/>
    <s v="Y"/>
    <s v="Y"/>
    <s v="Limited  Liability Company(LLC)"/>
    <s v="N"/>
    <x v="1"/>
    <x v="0"/>
    <x v="0"/>
    <s v="Restaurant"/>
    <n v="0"/>
    <n v="0"/>
    <m/>
  </r>
  <r>
    <x v="1103"/>
    <d v="2021-05-25T00:00:00"/>
    <s v="WANG AND XIAO INC"/>
    <s v="2103 Pyramid Village Blvd STE 103"/>
    <x v="12"/>
    <x v="0"/>
    <s v="27405"/>
    <x v="1102"/>
    <m/>
    <s v="U"/>
    <s v="Y"/>
    <s v="NC-06"/>
    <x v="0"/>
    <x v="0"/>
    <x v="1"/>
    <x v="0"/>
    <s v="Y"/>
    <s v="Y"/>
    <s v="Y"/>
    <s v="Y"/>
    <s v="Y"/>
    <s v="Y"/>
    <s v="Subchapter S Corporation"/>
    <s v="Y"/>
    <x v="1"/>
    <x v="0"/>
    <x v="0"/>
    <s v="Restaurant"/>
    <n v="0"/>
    <n v="0"/>
    <m/>
  </r>
  <r>
    <x v="1104"/>
    <d v="2021-05-07T00:00:00"/>
    <s v="Dalaya LLC"/>
    <s v="1084 W Main St"/>
    <x v="117"/>
    <x v="0"/>
    <s v="28779"/>
    <x v="1103"/>
    <m/>
    <s v="R"/>
    <s v="N"/>
    <s v="NC-11"/>
    <x v="1"/>
    <x v="1"/>
    <x v="1"/>
    <x v="0"/>
    <s v="N"/>
    <s v="N"/>
    <s v="Y"/>
    <s v="Y"/>
    <s v="N"/>
    <s v="Y"/>
    <s v="Limited  Liability Company(LLC)"/>
    <s v="N"/>
    <x v="1"/>
    <x v="0"/>
    <x v="1"/>
    <s v="Restaurant"/>
    <n v="0"/>
    <n v="0"/>
    <m/>
  </r>
  <r>
    <x v="1105"/>
    <d v="2021-05-25T00:00:00"/>
    <s v="Xuan Le"/>
    <s v="4520 N TRYON ST STE.17"/>
    <x v="11"/>
    <x v="0"/>
    <s v="28213"/>
    <x v="1104"/>
    <m/>
    <s v="U"/>
    <s v="Y"/>
    <s v="NC-08"/>
    <x v="0"/>
    <x v="1"/>
    <x v="1"/>
    <x v="0"/>
    <s v="Y"/>
    <s v="Y"/>
    <s v="N"/>
    <s v="Y"/>
    <s v="Y"/>
    <s v="Y"/>
    <s v="Limited  Liability Company(LLC)"/>
    <s v="Y"/>
    <x v="0"/>
    <x v="0"/>
    <x v="1"/>
    <s v="Restaurant"/>
    <n v="0"/>
    <n v="0"/>
    <m/>
  </r>
  <r>
    <x v="1106"/>
    <d v="2021-05-07T00:00:00"/>
    <s v="Bonnie and Clydes Appalachian cuisine LLC"/>
    <s v="5145 us hwy 25 70"/>
    <x v="111"/>
    <x v="0"/>
    <s v="28753"/>
    <x v="1105"/>
    <m/>
    <s v="R"/>
    <s v="N"/>
    <s v="NC-11"/>
    <x v="1"/>
    <x v="0"/>
    <x v="0"/>
    <x v="0"/>
    <s v="Y"/>
    <s v="Y"/>
    <s v="Y"/>
    <s v="Y"/>
    <s v="Y"/>
    <s v="Y"/>
    <s v="Limited  Liability Company(LLC)"/>
    <s v="N"/>
    <x v="1"/>
    <x v="0"/>
    <x v="1"/>
    <s v="Caterer &amp;&amp; Restaurant"/>
    <n v="0"/>
    <n v="0"/>
    <m/>
  </r>
  <r>
    <x v="1107"/>
    <d v="2021-05-07T00:00:00"/>
    <s v="Sabor 4 Noda LLC"/>
    <s v="300 N COLLEGE ST SUITE 101"/>
    <x v="11"/>
    <x v="0"/>
    <s v="28205"/>
    <x v="1106"/>
    <m/>
    <s v="U"/>
    <s v="N"/>
    <s v="NC-12"/>
    <x v="0"/>
    <x v="0"/>
    <x v="1"/>
    <x v="0"/>
    <s v="Y"/>
    <s v="Y"/>
    <s v="Y"/>
    <s v="Y"/>
    <s v="Y"/>
    <s v="Y"/>
    <s v="Limited  Liability Company(LLC)"/>
    <s v="N"/>
    <x v="1"/>
    <x v="0"/>
    <x v="0"/>
    <s v="Restaurant"/>
    <n v="0"/>
    <n v="0"/>
    <m/>
  </r>
  <r>
    <x v="1108"/>
    <d v="2021-05-07T00:00:00"/>
    <s v="Granny Bs LLC"/>
    <s v="322 W. Main"/>
    <x v="149"/>
    <x v="0"/>
    <s v="28160"/>
    <x v="1107"/>
    <m/>
    <s v="R"/>
    <s v="N"/>
    <s v="NC-05"/>
    <x v="0"/>
    <x v="0"/>
    <x v="0"/>
    <x v="0"/>
    <s v="Y"/>
    <s v="Y"/>
    <s v="Y"/>
    <s v="Y"/>
    <s v="Y"/>
    <s v="Y"/>
    <s v="Partnership"/>
    <s v="Y"/>
    <x v="0"/>
    <x v="0"/>
    <x v="1"/>
    <s v="Restaurant"/>
    <n v="0"/>
    <n v="0"/>
    <m/>
  </r>
  <r>
    <x v="1109"/>
    <d v="2021-05-07T00:00:00"/>
    <s v="Tayste Catering LLC"/>
    <s v="338 S Sharon Amity Rd #514"/>
    <x v="11"/>
    <x v="0"/>
    <s v="28211"/>
    <x v="1108"/>
    <m/>
    <s v="U"/>
    <s v="N"/>
    <s v="NC-09"/>
    <x v="0"/>
    <x v="1"/>
    <x v="1"/>
    <x v="0"/>
    <s v="N"/>
    <s v="Y"/>
    <s v="Y"/>
    <s v="Y"/>
    <s v="N"/>
    <s v="N"/>
    <s v="Subchapter S Corporation"/>
    <s v="N"/>
    <x v="0"/>
    <x v="0"/>
    <x v="1"/>
    <s v="Caterer &amp;&amp; Restaurant"/>
    <n v="0"/>
    <n v="0"/>
    <m/>
  </r>
  <r>
    <x v="1110"/>
    <d v="2021-05-07T00:00:00"/>
    <s v="Friscos Inc"/>
    <s v="3833 North Croatan Highway"/>
    <x v="123"/>
    <x v="0"/>
    <s v="27949"/>
    <x v="1109"/>
    <m/>
    <s v="U"/>
    <s v="Y"/>
    <s v="NC-03"/>
    <x v="1"/>
    <x v="1"/>
    <x v="1"/>
    <x v="0"/>
    <s v="Y"/>
    <s v="Y"/>
    <s v="Y"/>
    <s v="Y"/>
    <s v="N"/>
    <s v="Y"/>
    <s v="Corporation"/>
    <s v="N"/>
    <x v="0"/>
    <x v="0"/>
    <x v="1"/>
    <s v="Bar, Saloon, Lounge, Tavern &amp;&amp; Restaurant"/>
    <n v="0"/>
    <n v="0"/>
    <m/>
  </r>
  <r>
    <x v="1111"/>
    <d v="2021-05-25T00:00:00"/>
    <s v="THE BOIL NC INC"/>
    <s v="7401 E Independence Blvd"/>
    <x v="11"/>
    <x v="0"/>
    <s v="28227"/>
    <x v="1110"/>
    <m/>
    <s v="U"/>
    <s v="N"/>
    <s v="NC-08"/>
    <x v="1"/>
    <x v="0"/>
    <x v="0"/>
    <x v="0"/>
    <s v="Y"/>
    <s v="Y"/>
    <s v="Y"/>
    <s v="Y"/>
    <s v="Y"/>
    <s v="Y"/>
    <s v="Subchapter S Corporation"/>
    <s v="N"/>
    <x v="1"/>
    <x v="0"/>
    <x v="0"/>
    <s v="Restaurant"/>
    <n v="0"/>
    <n v="0"/>
    <m/>
  </r>
  <r>
    <x v="1112"/>
    <d v="2021-05-25T00:00:00"/>
    <s v="AARON &amp; IVY ENTERPRISE INC"/>
    <s v="938 BRIGHTON RD"/>
    <x v="40"/>
    <x v="0"/>
    <s v="28314"/>
    <x v="1111"/>
    <m/>
    <s v="U"/>
    <s v="N"/>
    <s v="NC-08"/>
    <x v="1"/>
    <x v="0"/>
    <x v="0"/>
    <x v="0"/>
    <s v="Y"/>
    <s v="Y"/>
    <s v="Y"/>
    <s v="Y"/>
    <s v="Y"/>
    <s v="Y"/>
    <s v="Subchapter S Corporation"/>
    <s v="N"/>
    <x v="0"/>
    <x v="0"/>
    <x v="1"/>
    <s v="Restaurant"/>
    <n v="0"/>
    <n v="0"/>
    <m/>
  </r>
  <r>
    <x v="1113"/>
    <d v="2021-05-07T00:00:00"/>
    <s v="The Tavern at Jack's Neck LLC"/>
    <s v="238 Pamlico St"/>
    <x v="205"/>
    <x v="0"/>
    <s v="27810"/>
    <x v="1112"/>
    <m/>
    <s v="R"/>
    <s v="Y"/>
    <s v="NC-03"/>
    <x v="1"/>
    <x v="0"/>
    <x v="0"/>
    <x v="0"/>
    <s v="Y"/>
    <s v="Y"/>
    <s v="Y"/>
    <s v="Y"/>
    <s v="Y"/>
    <s v="Y"/>
    <s v="Limited  Liability Company(LLC)"/>
    <s v="N"/>
    <x v="0"/>
    <x v="1"/>
    <x v="0"/>
    <s v="Restaurant"/>
    <n v="0"/>
    <n v="0"/>
    <m/>
  </r>
  <r>
    <x v="1114"/>
    <d v="2021-05-25T00:00:00"/>
    <s v="Tropical Delights LLC"/>
    <s v="3600 Abercromby Dr"/>
    <x v="8"/>
    <x v="0"/>
    <s v="27713"/>
    <x v="1113"/>
    <m/>
    <s v="U"/>
    <s v="N"/>
    <s v="NC-02"/>
    <x v="0"/>
    <x v="0"/>
    <x v="1"/>
    <x v="0"/>
    <s v="Y"/>
    <s v="Y"/>
    <s v="Y"/>
    <s v="N"/>
    <s v="Y"/>
    <s v="N"/>
    <s v="Single Member LLC"/>
    <s v="N"/>
    <x v="1"/>
    <x v="0"/>
    <x v="0"/>
    <s v="Food Stand, Food Truck, Food Cart"/>
    <n v="0"/>
    <n v="0"/>
    <m/>
  </r>
  <r>
    <x v="1115"/>
    <d v="2021-05-07T00:00:00"/>
    <s v="The Lamb Shoppes Inc."/>
    <s v="124 W Water St"/>
    <x v="206"/>
    <x v="0"/>
    <s v="27962"/>
    <x v="1114"/>
    <m/>
    <s v="R"/>
    <s v="Y"/>
    <s v="NC-01"/>
    <x v="1"/>
    <x v="0"/>
    <x v="0"/>
    <x v="0"/>
    <s v="Y"/>
    <s v="Y"/>
    <s v="Y"/>
    <s v="N"/>
    <s v="Y"/>
    <s v="Y"/>
    <s v="Corporation"/>
    <s v="N"/>
    <x v="0"/>
    <x v="0"/>
    <x v="1"/>
    <s v="Bar, Saloon, Lounge, Tavern &amp;&amp; Restaurant"/>
    <n v="0"/>
    <n v="0"/>
    <m/>
  </r>
  <r>
    <x v="1116"/>
    <d v="2021-05-25T00:00:00"/>
    <s v="Chug and Grub Inc"/>
    <s v="13500 Nc Highway 50 Ste 107"/>
    <x v="207"/>
    <x v="0"/>
    <s v="28445"/>
    <x v="1115"/>
    <m/>
    <s v="U"/>
    <s v="N"/>
    <s v="NC-03"/>
    <x v="1"/>
    <x v="0"/>
    <x v="0"/>
    <x v="0"/>
    <s v="Y"/>
    <s v="Y"/>
    <s v="Y"/>
    <s v="Y"/>
    <s v="Y"/>
    <s v="Y"/>
    <s v="Corporation"/>
    <s v="N"/>
    <x v="0"/>
    <x v="0"/>
    <x v="1"/>
    <s v="Restaurant"/>
    <n v="0"/>
    <n v="0"/>
    <m/>
  </r>
  <r>
    <x v="1117"/>
    <d v="2021-05-25T00:00:00"/>
    <s v="FUJI FOOD ENTERPRISE INC"/>
    <s v="4001 WIDEWATER PARKWAY STE E"/>
    <x v="99"/>
    <x v="0"/>
    <s v="27545"/>
    <x v="1116"/>
    <m/>
    <s v="U"/>
    <s v="N"/>
    <s v="NC-02"/>
    <x v="1"/>
    <x v="0"/>
    <x v="0"/>
    <x v="0"/>
    <s v="Y"/>
    <s v="Y"/>
    <s v="Y"/>
    <s v="Y"/>
    <s v="Y"/>
    <s v="Y"/>
    <s v="Corporation"/>
    <s v="N"/>
    <x v="1"/>
    <x v="0"/>
    <x v="0"/>
    <s v="Restaurant"/>
    <n v="0"/>
    <n v="0"/>
    <m/>
  </r>
  <r>
    <x v="1118"/>
    <d v="2021-05-07T00:00:00"/>
    <s v="SAMARA BROTHERS INC."/>
    <s v="3416 Poole Rd"/>
    <x v="4"/>
    <x v="0"/>
    <s v="27610"/>
    <x v="1117"/>
    <s v="Subway"/>
    <s v="U"/>
    <s v="N"/>
    <s v="NC-02"/>
    <x v="1"/>
    <x v="0"/>
    <x v="0"/>
    <x v="0"/>
    <s v="Y"/>
    <s v="Y"/>
    <s v="Y"/>
    <s v="Y"/>
    <s v="Y"/>
    <s v="Y"/>
    <s v="Corporation"/>
    <s v="Y"/>
    <x v="1"/>
    <x v="0"/>
    <x v="0"/>
    <s v="Restaurant"/>
    <n v="0"/>
    <n v="0"/>
    <m/>
  </r>
  <r>
    <x v="1119"/>
    <d v="2021-05-25T00:00:00"/>
    <s v="Alex Sharp"/>
    <s v="223 Broad Street Milton NC"/>
    <x v="208"/>
    <x v="0"/>
    <s v="27305"/>
    <x v="1118"/>
    <m/>
    <s v="R"/>
    <s v="N"/>
    <s v="NC-13"/>
    <x v="1"/>
    <x v="0"/>
    <x v="0"/>
    <x v="0"/>
    <s v="Y"/>
    <s v="Y"/>
    <s v="Y"/>
    <s v="Y"/>
    <s v="Y"/>
    <s v="Y"/>
    <s v="Sole Proprietorship"/>
    <s v="N"/>
    <x v="1"/>
    <x v="1"/>
    <x v="0"/>
    <s v="Bar, Saloon, Lounge, Tavern &amp;&amp; Restaurant"/>
    <n v="0"/>
    <n v="0"/>
    <m/>
  </r>
  <r>
    <x v="1120"/>
    <d v="2021-05-07T00:00:00"/>
    <s v="NC Treat LLC"/>
    <s v="100 W Union St"/>
    <x v="47"/>
    <x v="0"/>
    <s v="28655"/>
    <x v="1119"/>
    <m/>
    <s v="R"/>
    <s v="Y"/>
    <s v="NC-05"/>
    <x v="1"/>
    <x v="1"/>
    <x v="1"/>
    <x v="0"/>
    <s v="Y"/>
    <s v="Y"/>
    <s v="Y"/>
    <s v="Y"/>
    <s v="Y"/>
    <s v="Y"/>
    <s v="Limited  Liability Company(LLC)"/>
    <s v="N"/>
    <x v="0"/>
    <x v="0"/>
    <x v="1"/>
    <s v="Restaurant"/>
    <n v="0"/>
    <n v="0"/>
    <m/>
  </r>
  <r>
    <x v="1121"/>
    <d v="2021-05-25T00:00:00"/>
    <s v="RICE BOX INC"/>
    <s v="7558 HIGHWAY 73 STE 106"/>
    <x v="180"/>
    <x v="0"/>
    <s v="28037"/>
    <x v="1120"/>
    <m/>
    <s v="R"/>
    <s v="N"/>
    <s v="NC-10"/>
    <x v="1"/>
    <x v="0"/>
    <x v="0"/>
    <x v="0"/>
    <s v="Y"/>
    <s v="Y"/>
    <s v="Y"/>
    <s v="Y"/>
    <s v="Y"/>
    <s v="Y"/>
    <s v="Corporation"/>
    <s v="N"/>
    <x v="1"/>
    <x v="0"/>
    <x v="0"/>
    <s v="Restaurant"/>
    <n v="0"/>
    <n v="0"/>
    <m/>
  </r>
  <r>
    <x v="1122"/>
    <d v="2021-05-07T00:00:00"/>
    <s v="Ellis Events Staffing LLC"/>
    <s v="3717 Barwell Road"/>
    <x v="4"/>
    <x v="0"/>
    <s v="27610"/>
    <x v="1121"/>
    <m/>
    <s v="U"/>
    <s v="N"/>
    <s v="NC-02"/>
    <x v="0"/>
    <x v="0"/>
    <x v="1"/>
    <x v="0"/>
    <s v="Y"/>
    <s v="Y"/>
    <s v="Y"/>
    <s v="N"/>
    <s v="Y"/>
    <s v="Y"/>
    <s v="Limited  Liability Company(LLC)"/>
    <s v="Y"/>
    <x v="1"/>
    <x v="0"/>
    <x v="1"/>
    <s v="Caterer"/>
    <n v="0"/>
    <n v="0"/>
    <m/>
  </r>
  <r>
    <x v="1123"/>
    <d v="2021-05-25T00:00:00"/>
    <s v="Crossroads Foods Corporation"/>
    <s v="319 Crossroads Blvd"/>
    <x v="28"/>
    <x v="0"/>
    <s v="27518"/>
    <x v="1122"/>
    <m/>
    <s v="U"/>
    <s v="N"/>
    <s v="NC-02"/>
    <x v="0"/>
    <x v="1"/>
    <x v="0"/>
    <x v="0"/>
    <s v="N"/>
    <s v="N"/>
    <s v="Y"/>
    <s v="Y"/>
    <s v="N"/>
    <s v="Y"/>
    <s v="Corporation"/>
    <s v="N"/>
    <x v="1"/>
    <x v="0"/>
    <x v="0"/>
    <s v="Restaurant"/>
    <n v="0"/>
    <n v="0"/>
    <m/>
  </r>
  <r>
    <x v="1124"/>
    <d v="2021-05-07T00:00:00"/>
    <s v="Mulligan Mack's After 5 LLC"/>
    <s v="33 W Henderson St"/>
    <x v="68"/>
    <x v="0"/>
    <s v="28752"/>
    <x v="1123"/>
    <m/>
    <s v="R"/>
    <s v="Y"/>
    <s v="NC-11"/>
    <x v="0"/>
    <x v="1"/>
    <x v="1"/>
    <x v="0"/>
    <s v="Y"/>
    <s v="Y"/>
    <s v="Y"/>
    <s v="Y"/>
    <s v="Y"/>
    <s v="Y"/>
    <s v="Limited  Liability Company(LLC)"/>
    <s v="N"/>
    <x v="0"/>
    <x v="1"/>
    <x v="0"/>
    <s v="Bar, Saloon, Lounge, Tavern &amp;&amp; Restaurant"/>
    <n v="0"/>
    <n v="0"/>
    <m/>
  </r>
  <r>
    <x v="1125"/>
    <d v="2021-05-25T00:00:00"/>
    <s v="MONTERREY MEXICAN RESTAURANT OF CHARLOTTE INC."/>
    <s v="10707-A PARK RD"/>
    <x v="11"/>
    <x v="0"/>
    <s v="28210"/>
    <x v="1124"/>
    <m/>
    <s v="U"/>
    <s v="Y"/>
    <s v="NC-09"/>
    <x v="1"/>
    <x v="0"/>
    <x v="0"/>
    <x v="0"/>
    <s v="Y"/>
    <s v="Y"/>
    <s v="Y"/>
    <s v="Y"/>
    <s v="Y"/>
    <s v="Y"/>
    <s v="Corporation"/>
    <s v="N"/>
    <x v="1"/>
    <x v="0"/>
    <x v="0"/>
    <s v="Restaurant"/>
    <n v="0"/>
    <n v="0"/>
    <m/>
  </r>
  <r>
    <x v="1126"/>
    <d v="2021-05-07T00:00:00"/>
    <s v="Pierro's Italian Bistro Inc"/>
    <s v="217 Hay St"/>
    <x v="40"/>
    <x v="0"/>
    <s v="28301"/>
    <x v="1125"/>
    <m/>
    <s v="U"/>
    <s v="Y"/>
    <s v="NC-08"/>
    <x v="0"/>
    <x v="1"/>
    <x v="1"/>
    <x v="1"/>
    <s v="Y"/>
    <s v="Y"/>
    <s v="Y"/>
    <s v="Y"/>
    <s v="Y"/>
    <s v="Y"/>
    <s v="Corporation"/>
    <s v="Y"/>
    <x v="1"/>
    <x v="1"/>
    <x v="0"/>
    <s v="Caterer &amp;&amp; Restaurant"/>
    <n v="0"/>
    <n v="0"/>
    <m/>
  </r>
  <r>
    <x v="1127"/>
    <d v="2021-05-07T00:00:00"/>
    <s v="7th Restaurant and Lounge"/>
    <s v="321 N Caldwell St Ste B"/>
    <x v="11"/>
    <x v="0"/>
    <s v="28202"/>
    <x v="1126"/>
    <m/>
    <s v="U"/>
    <s v="N"/>
    <s v="NC-12"/>
    <x v="1"/>
    <x v="0"/>
    <x v="0"/>
    <x v="0"/>
    <s v="Y"/>
    <s v="Y"/>
    <s v="Y"/>
    <s v="Y"/>
    <s v="Y"/>
    <s v="Y"/>
    <s v="Corporation"/>
    <s v="N"/>
    <x v="1"/>
    <x v="0"/>
    <x v="0"/>
    <s v="Bar, Saloon, Lounge, Tavern &amp;&amp; Restaurant"/>
    <n v="0"/>
    <n v="0"/>
    <m/>
  </r>
  <r>
    <x v="1128"/>
    <d v="2021-05-25T00:00:00"/>
    <s v="Cookie Jar Inc"/>
    <s v="153 Charlie Cooper Rd"/>
    <x v="112"/>
    <x v="0"/>
    <s v="27344"/>
    <x v="1127"/>
    <m/>
    <s v="R"/>
    <s v="N"/>
    <s v="NC-04"/>
    <x v="0"/>
    <x v="1"/>
    <x v="1"/>
    <x v="1"/>
    <s v="Y"/>
    <s v="Y"/>
    <s v="Y"/>
    <s v="Y"/>
    <s v="Y"/>
    <s v="Y"/>
    <s v="Subchapter S Corporation"/>
    <s v="Y"/>
    <x v="0"/>
    <x v="0"/>
    <x v="1"/>
    <s v="Bakery **"/>
    <n v="0"/>
    <n v="0"/>
    <m/>
  </r>
  <r>
    <x v="1129"/>
    <d v="2021-05-25T00:00:00"/>
    <s v="JP HOUSE GASTONIA INC"/>
    <s v="3758 E Franklin Blvd SPACE 150"/>
    <x v="66"/>
    <x v="0"/>
    <s v="28056"/>
    <x v="1128"/>
    <m/>
    <s v="U"/>
    <s v="Y"/>
    <s v="NC-05"/>
    <x v="1"/>
    <x v="0"/>
    <x v="0"/>
    <x v="0"/>
    <s v="Y"/>
    <s v="Y"/>
    <s v="Y"/>
    <s v="Y"/>
    <s v="Y"/>
    <s v="Y"/>
    <s v="Corporation"/>
    <s v="N"/>
    <x v="1"/>
    <x v="0"/>
    <x v="0"/>
    <s v="Restaurant"/>
    <n v="0"/>
    <n v="0"/>
    <m/>
  </r>
  <r>
    <x v="1130"/>
    <d v="2021-05-25T00:00:00"/>
    <s v="Nuts About Carolina Inc"/>
    <s v="6700 Joliette Ln"/>
    <x v="11"/>
    <x v="0"/>
    <s v="28277"/>
    <x v="1129"/>
    <m/>
    <s v="U"/>
    <s v="N"/>
    <s v="NC-09"/>
    <x v="0"/>
    <x v="1"/>
    <x v="1"/>
    <x v="0"/>
    <s v="N"/>
    <s v="Y"/>
    <s v="N"/>
    <s v="N"/>
    <s v="Y"/>
    <s v="N"/>
    <s v="Subchapter S Corporation"/>
    <s v="N"/>
    <x v="0"/>
    <x v="0"/>
    <x v="1"/>
    <s v="Food Stand, Food Truck, Food Cart"/>
    <n v="0"/>
    <n v="0"/>
    <m/>
  </r>
  <r>
    <x v="1131"/>
    <d v="2021-05-07T00:00:00"/>
    <s v="98 Asian Bistro"/>
    <s v="1800 N Main Street 106"/>
    <x v="62"/>
    <x v="0"/>
    <s v="27262"/>
    <x v="1130"/>
    <m/>
    <s v="R"/>
    <s v="Y"/>
    <s v="NC-06"/>
    <x v="0"/>
    <x v="0"/>
    <x v="0"/>
    <x v="0"/>
    <s v="Y"/>
    <s v="Y"/>
    <s v="Y"/>
    <s v="Y"/>
    <s v="Y"/>
    <s v="Y"/>
    <s v="Corporation"/>
    <s v="N"/>
    <x v="1"/>
    <x v="0"/>
    <x v="1"/>
    <s v="Other &amp;&amp; Restaurant"/>
    <n v="0"/>
    <n v="0"/>
    <m/>
  </r>
  <r>
    <x v="1132"/>
    <d v="2021-05-07T00:00:00"/>
    <s v="Duck Toco LLC"/>
    <s v="4214 Lester Hill Ct"/>
    <x v="11"/>
    <x v="0"/>
    <s v="28269"/>
    <x v="1131"/>
    <s v="Duck Donuts"/>
    <s v="U"/>
    <s v="N"/>
    <s v="NC-08"/>
    <x v="0"/>
    <x v="1"/>
    <x v="0"/>
    <x v="0"/>
    <s v="Y"/>
    <s v="Y"/>
    <s v="Y"/>
    <s v="Y"/>
    <s v="Y"/>
    <s v="Y"/>
    <s v="Limited  Liability Company(LLC)"/>
    <s v="N"/>
    <x v="1"/>
    <x v="0"/>
    <x v="0"/>
    <s v="Restaurant"/>
    <n v="0"/>
    <n v="0"/>
    <m/>
  </r>
  <r>
    <x v="1133"/>
    <d v="2021-05-25T00:00:00"/>
    <s v="CHINA KING RESTAURANT"/>
    <s v="442 Albemarle Rd"/>
    <x v="209"/>
    <x v="0"/>
    <s v="27371"/>
    <x v="1132"/>
    <m/>
    <s v="R"/>
    <s v="Y"/>
    <s v="NC-08"/>
    <x v="0"/>
    <x v="0"/>
    <x v="1"/>
    <x v="0"/>
    <s v="Y"/>
    <s v="Y"/>
    <s v="Y"/>
    <s v="Y"/>
    <s v="Y"/>
    <s v="Y"/>
    <s v="Subchapter S Corporation"/>
    <s v="N"/>
    <x v="0"/>
    <x v="0"/>
    <x v="1"/>
    <s v="Restaurant"/>
    <n v="0"/>
    <n v="0"/>
    <m/>
  </r>
  <r>
    <x v="1134"/>
    <d v="2021-05-07T00:00:00"/>
    <s v="Caprice and Delice LLC"/>
    <s v="240 Pine Needles Ln"/>
    <x v="57"/>
    <x v="0"/>
    <s v="28387"/>
    <x v="1133"/>
    <m/>
    <s v="R"/>
    <s v="N"/>
    <s v="NC-09"/>
    <x v="1"/>
    <x v="0"/>
    <x v="1"/>
    <x v="0"/>
    <s v="N"/>
    <s v="Y"/>
    <s v="Y"/>
    <s v="Y"/>
    <s v="Y"/>
    <s v="Y"/>
    <s v="Limited  Liability Company(LLC)"/>
    <s v="N"/>
    <x v="0"/>
    <x v="0"/>
    <x v="1"/>
    <s v="Restaurant"/>
    <n v="0"/>
    <n v="0"/>
    <m/>
  </r>
  <r>
    <x v="1135"/>
    <d v="2021-05-07T00:00:00"/>
    <s v="JNP FOODNARA LLC"/>
    <s v="5318 W Market St Ste C"/>
    <x v="12"/>
    <x v="0"/>
    <s v="27409"/>
    <x v="1134"/>
    <m/>
    <s v="U"/>
    <s v="N"/>
    <s v="NC-06"/>
    <x v="0"/>
    <x v="1"/>
    <x v="1"/>
    <x v="1"/>
    <s v="N"/>
    <s v="Y"/>
    <s v="Y"/>
    <s v="Y"/>
    <s v="N"/>
    <s v="Y"/>
    <s v="Limited  Liability Company(LLC)"/>
    <s v="N"/>
    <x v="1"/>
    <x v="0"/>
    <x v="0"/>
    <s v="Restaurant"/>
    <n v="0"/>
    <n v="0"/>
    <m/>
  </r>
  <r>
    <x v="1136"/>
    <d v="2021-05-25T00:00:00"/>
    <s v="Johnsons Drive In"/>
    <s v="1520 E 11th St"/>
    <x v="112"/>
    <x v="0"/>
    <s v="27344"/>
    <x v="1135"/>
    <m/>
    <s v="R"/>
    <s v="Y"/>
    <s v="NC-04"/>
    <x v="0"/>
    <x v="1"/>
    <x v="1"/>
    <x v="0"/>
    <s v="Y"/>
    <s v="Y"/>
    <s v="Y"/>
    <s v="N"/>
    <s v="Y"/>
    <s v="Y"/>
    <s v="Sole Proprietorship"/>
    <s v="Y"/>
    <x v="0"/>
    <x v="1"/>
    <x v="0"/>
    <s v="Restaurant"/>
    <n v="0"/>
    <n v="0"/>
    <m/>
  </r>
  <r>
    <x v="1137"/>
    <d v="2021-05-25T00:00:00"/>
    <s v="Turgua Brewing Company LLC"/>
    <s v="27 Firefly Hollow Dr"/>
    <x v="210"/>
    <x v="0"/>
    <s v="28730"/>
    <x v="1136"/>
    <m/>
    <s v="U"/>
    <s v="N"/>
    <s v="NC-11"/>
    <x v="1"/>
    <x v="0"/>
    <x v="1"/>
    <x v="0"/>
    <s v="Y"/>
    <s v="Y"/>
    <s v="Y"/>
    <s v="Y"/>
    <s v="Y"/>
    <s v="Y"/>
    <s v="Limited  Liability Company(LLC)"/>
    <s v="N"/>
    <x v="1"/>
    <x v="0"/>
    <x v="0"/>
    <s v="Licensed Alcohol Producer &amp;&amp; Winery ** &amp;&amp; Brewery and/or microbrewery ** &amp;&amp; Brewpub, Tasting Room, Taproom **"/>
    <n v="0"/>
    <n v="0"/>
    <m/>
  </r>
  <r>
    <x v="1138"/>
    <d v="2021-05-25T00:00:00"/>
    <s v="Thyme for Linda Catering Services LLC"/>
    <s v="210 N Main St Ste 154"/>
    <x v="18"/>
    <x v="0"/>
    <s v="27284"/>
    <x v="1137"/>
    <s v="Corporate Caterers"/>
    <s v="U"/>
    <s v="Y"/>
    <s v="NC-06"/>
    <x v="0"/>
    <x v="1"/>
    <x v="1"/>
    <x v="0"/>
    <s v="N"/>
    <s v="Y"/>
    <s v="Y"/>
    <s v="Y"/>
    <s v="Y"/>
    <s v="Y"/>
    <s v="Limited  Liability Company(LLC)"/>
    <s v="N"/>
    <x v="0"/>
    <x v="0"/>
    <x v="1"/>
    <s v="Caterer"/>
    <n v="0"/>
    <n v="0"/>
    <m/>
  </r>
  <r>
    <x v="1139"/>
    <d v="2021-05-25T00:00:00"/>
    <s v="rosemary's babe llc"/>
    <s v="403 W Rosemary St"/>
    <x v="3"/>
    <x v="0"/>
    <s v="27516"/>
    <x v="1138"/>
    <m/>
    <s v="U"/>
    <s v="Y"/>
    <s v="NC-04"/>
    <x v="1"/>
    <x v="1"/>
    <x v="1"/>
    <x v="0"/>
    <s v="Y"/>
    <s v="Y"/>
    <s v="Y"/>
    <s v="Y"/>
    <s v="Y"/>
    <s v="Y"/>
    <s v="Limited  Liability Company(LLC)"/>
    <s v="N"/>
    <x v="1"/>
    <x v="0"/>
    <x v="0"/>
    <s v="Bar, Saloon, Lounge, Tavern &amp;&amp; Restaurant"/>
    <n v="0"/>
    <n v="0"/>
    <m/>
  </r>
  <r>
    <x v="1140"/>
    <d v="2021-05-25T00:00:00"/>
    <s v="URBAN ANGEETHI"/>
    <s v="5033 Arco St"/>
    <x v="28"/>
    <x v="0"/>
    <s v="27519"/>
    <x v="1139"/>
    <m/>
    <s v="U"/>
    <s v="N"/>
    <s v="NC-02"/>
    <x v="1"/>
    <x v="0"/>
    <x v="0"/>
    <x v="0"/>
    <s v="Y"/>
    <s v="Y"/>
    <s v="Y"/>
    <s v="Y"/>
    <s v="Y"/>
    <s v="Y"/>
    <s v="Subchapter S Corporation"/>
    <s v="N"/>
    <x v="1"/>
    <x v="0"/>
    <x v="0"/>
    <s v="Restaurant"/>
    <n v="0"/>
    <n v="0"/>
    <m/>
  </r>
  <r>
    <x v="1141"/>
    <d v="2021-05-07T00:00:00"/>
    <s v="William Hall"/>
    <s v="816 S 13th St"/>
    <x v="211"/>
    <x v="0"/>
    <s v="28339"/>
    <x v="1140"/>
    <m/>
    <s v="R"/>
    <s v="N"/>
    <s v="NC-07"/>
    <x v="1"/>
    <x v="0"/>
    <x v="0"/>
    <x v="0"/>
    <s v="Y"/>
    <s v="Y"/>
    <s v="Y"/>
    <s v="Y"/>
    <s v="Y"/>
    <s v="Y"/>
    <s v="Sole Proprietorship"/>
    <s v="N"/>
    <x v="1"/>
    <x v="0"/>
    <x v="0"/>
    <s v="Bar, Saloon, Lounge, Tavern"/>
    <n v="0"/>
    <n v="0"/>
    <m/>
  </r>
  <r>
    <x v="1142"/>
    <d v="2021-05-07T00:00:00"/>
    <s v="seo ahn llc"/>
    <s v="861 Bass Pro Ln"/>
    <x v="28"/>
    <x v="0"/>
    <s v="27513"/>
    <x v="1141"/>
    <m/>
    <s v="U"/>
    <s v="N"/>
    <s v="NC-02"/>
    <x v="1"/>
    <x v="0"/>
    <x v="0"/>
    <x v="0"/>
    <s v="Y"/>
    <s v="Y"/>
    <s v="Y"/>
    <s v="Y"/>
    <s v="Y"/>
    <s v="Y"/>
    <s v="Limited  Liability Company(LLC)"/>
    <s v="N"/>
    <x v="1"/>
    <x v="0"/>
    <x v="0"/>
    <s v="Restaurant"/>
    <n v="0"/>
    <n v="0"/>
    <m/>
  </r>
  <r>
    <x v="1143"/>
    <d v="2021-05-25T00:00:00"/>
    <s v="The Bakery at Mount Pleasant Inc"/>
    <s v="5660 HWY 200"/>
    <x v="22"/>
    <x v="0"/>
    <s v="28025"/>
    <x v="1142"/>
    <m/>
    <s v="U"/>
    <s v="N"/>
    <s v="NC-08"/>
    <x v="0"/>
    <x v="1"/>
    <x v="1"/>
    <x v="1"/>
    <s v="N"/>
    <s v="Y"/>
    <s v="Y"/>
    <s v="Y"/>
    <s v="N"/>
    <s v="Y"/>
    <s v="Subchapter S Corporation"/>
    <s v="N"/>
    <x v="0"/>
    <x v="0"/>
    <x v="1"/>
    <s v="Bakery **"/>
    <n v="0"/>
    <n v="0"/>
    <m/>
  </r>
  <r>
    <x v="1144"/>
    <d v="2021-05-25T00:00:00"/>
    <s v="Tavern 74 LLC"/>
    <s v="2116 W Roosevelt Blvd"/>
    <x v="174"/>
    <x v="0"/>
    <s v="28110"/>
    <x v="1143"/>
    <m/>
    <s v="U"/>
    <s v="N"/>
    <s v="NC-09"/>
    <x v="1"/>
    <x v="0"/>
    <x v="1"/>
    <x v="0"/>
    <s v="Y"/>
    <s v="Y"/>
    <s v="Y"/>
    <s v="Y"/>
    <s v="Y"/>
    <s v="Y"/>
    <s v="Limited  Liability Company(LLC)"/>
    <s v="N"/>
    <x v="1"/>
    <x v="0"/>
    <x v="0"/>
    <s v="Bar, Saloon, Lounge, Tavern"/>
    <n v="0"/>
    <n v="0"/>
    <m/>
  </r>
  <r>
    <x v="1145"/>
    <d v="2021-05-07T00:00:00"/>
    <s v="Stafford Concessions LLC"/>
    <s v="1013 S Main St"/>
    <x v="212"/>
    <x v="0"/>
    <s v="28088"/>
    <x v="1144"/>
    <m/>
    <s v="R"/>
    <s v="N"/>
    <s v="NC-13"/>
    <x v="0"/>
    <x v="1"/>
    <x v="1"/>
    <x v="0"/>
    <s v="Y"/>
    <s v="Y"/>
    <s v="Y"/>
    <s v="Y"/>
    <s v="Y"/>
    <s v="Y"/>
    <s v="Limited  Liability Company(LLC)"/>
    <s v="Y"/>
    <x v="0"/>
    <x v="0"/>
    <x v="1"/>
    <s v="Caterer &amp;&amp; Food Stand, Food Truck, Food Cart &amp;&amp; Restaurant"/>
    <n v="0"/>
    <n v="0"/>
    <m/>
  </r>
  <r>
    <x v="1146"/>
    <d v="2021-05-07T00:00:00"/>
    <s v="SHANGHAI KINGDOM INC"/>
    <s v="1642 E Broad St"/>
    <x v="72"/>
    <x v="0"/>
    <s v="28625"/>
    <x v="1145"/>
    <m/>
    <s v="R"/>
    <s v="Y"/>
    <s v="NC-05"/>
    <x v="1"/>
    <x v="0"/>
    <x v="0"/>
    <x v="0"/>
    <s v="Y"/>
    <s v="Y"/>
    <s v="Y"/>
    <s v="Y"/>
    <s v="Y"/>
    <s v="Y"/>
    <s v="Corporation"/>
    <s v="N"/>
    <x v="1"/>
    <x v="0"/>
    <x v="0"/>
    <s v="Restaurant"/>
    <n v="0"/>
    <n v="0"/>
    <m/>
  </r>
  <r>
    <x v="1147"/>
    <d v="2021-05-25T00:00:00"/>
    <s v="D &amp; J Restaurant Company"/>
    <s v="986 High House Rd"/>
    <x v="28"/>
    <x v="0"/>
    <s v="27513"/>
    <x v="1146"/>
    <m/>
    <s v="U"/>
    <s v="N"/>
    <s v="NC-02"/>
    <x v="0"/>
    <x v="0"/>
    <x v="1"/>
    <x v="1"/>
    <s v="Y"/>
    <s v="Y"/>
    <s v="Y"/>
    <s v="Y"/>
    <s v="Y"/>
    <s v="Y"/>
    <s v="Corporation"/>
    <s v="N"/>
    <x v="0"/>
    <x v="0"/>
    <x v="1"/>
    <s v="Restaurant"/>
    <n v="0"/>
    <n v="0"/>
    <m/>
  </r>
  <r>
    <x v="1148"/>
    <d v="2021-05-07T00:00:00"/>
    <s v="Nine Mile South"/>
    <s v="33 Town Square Blvd Ste 150"/>
    <x v="9"/>
    <x v="0"/>
    <s v="28803"/>
    <x v="1147"/>
    <m/>
    <s v="U"/>
    <s v="N"/>
    <s v="NC-11"/>
    <x v="0"/>
    <x v="0"/>
    <x v="0"/>
    <x v="0"/>
    <s v="Y"/>
    <s v="Y"/>
    <s v="Y"/>
    <s v="Y"/>
    <s v="Y"/>
    <s v="Y"/>
    <s v="Limited  Liability Company(LLC)"/>
    <s v="N"/>
    <x v="1"/>
    <x v="0"/>
    <x v="1"/>
    <s v="Restaurant"/>
    <n v="0"/>
    <n v="0"/>
    <m/>
  </r>
  <r>
    <x v="1149"/>
    <d v="2021-05-25T00:00:00"/>
    <s v="JEROME'S STEAK AND SEAFOOD INC"/>
    <s v="4909 MAIN ST"/>
    <x v="134"/>
    <x v="0"/>
    <s v="28470"/>
    <x v="1148"/>
    <m/>
    <s v="R"/>
    <s v="N"/>
    <s v="NC-07"/>
    <x v="1"/>
    <x v="0"/>
    <x v="1"/>
    <x v="0"/>
    <s v="Y"/>
    <s v="Y"/>
    <s v="Y"/>
    <s v="Y"/>
    <s v="Y"/>
    <s v="Y"/>
    <s v="Corporation"/>
    <s v="N"/>
    <x v="1"/>
    <x v="0"/>
    <x v="0"/>
    <s v="Restaurant"/>
    <n v="0"/>
    <n v="0"/>
    <m/>
  </r>
  <r>
    <x v="1150"/>
    <d v="2021-05-25T00:00:00"/>
    <s v="BPR LLC"/>
    <s v="7712 Sossamon Ln NW Ste 140"/>
    <x v="22"/>
    <x v="0"/>
    <s v="28027"/>
    <x v="1149"/>
    <m/>
    <s v="U"/>
    <s v="Y"/>
    <s v="NC-08"/>
    <x v="1"/>
    <x v="0"/>
    <x v="0"/>
    <x v="0"/>
    <s v="Y"/>
    <s v="Y"/>
    <s v="Y"/>
    <s v="Y"/>
    <s v="Y"/>
    <s v="Y"/>
    <s v="Subchapter S Corporation"/>
    <s v="N"/>
    <x v="1"/>
    <x v="0"/>
    <x v="1"/>
    <s v="Restaurant"/>
    <n v="0"/>
    <n v="0"/>
    <m/>
  </r>
  <r>
    <x v="1151"/>
    <d v="2021-05-07T00:00:00"/>
    <s v="Burley Foods, LLC"/>
    <s v="8208 Sturminster Dr"/>
    <x v="13"/>
    <x v="0"/>
    <s v="28173"/>
    <x v="1150"/>
    <s v="Saladworks"/>
    <s v="U"/>
    <s v="N"/>
    <s v="NC-09"/>
    <x v="0"/>
    <x v="0"/>
    <x v="0"/>
    <x v="0"/>
    <s v="Y"/>
    <s v="Y"/>
    <s v="Y"/>
    <s v="Y"/>
    <s v="Y"/>
    <s v="Y"/>
    <s v="Limited  Liability Company(LLC)"/>
    <s v="N"/>
    <x v="1"/>
    <x v="0"/>
    <x v="0"/>
    <s v="Restaurant"/>
    <n v="0"/>
    <n v="0"/>
    <m/>
  </r>
  <r>
    <x v="1152"/>
    <d v="2021-05-07T00:00:00"/>
    <s v="Dough Boy LLC"/>
    <s v="9600 Brier Creek Pkwy"/>
    <x v="4"/>
    <x v="0"/>
    <s v="27617"/>
    <x v="1151"/>
    <s v="Mellow Mushroom"/>
    <s v="U"/>
    <s v="N"/>
    <s v="NC-02"/>
    <x v="1"/>
    <x v="1"/>
    <x v="1"/>
    <x v="0"/>
    <s v="N"/>
    <s v="N"/>
    <s v="Y"/>
    <s v="N"/>
    <s v="N"/>
    <s v="N"/>
    <s v="Limited  Liability Company(LLC)"/>
    <s v="N"/>
    <x v="1"/>
    <x v="0"/>
    <x v="0"/>
    <s v="Restaurant"/>
    <n v="0"/>
    <n v="0"/>
    <m/>
  </r>
  <r>
    <x v="1153"/>
    <d v="2021-05-25T00:00:00"/>
    <s v="LIN'S FOOD GROUP INC"/>
    <s v="112 E OLD US HWY 74 &amp;76"/>
    <x v="213"/>
    <x v="0"/>
    <s v="28450"/>
    <x v="1152"/>
    <m/>
    <s v="R"/>
    <s v="Y"/>
    <s v="NC-07"/>
    <x v="1"/>
    <x v="0"/>
    <x v="1"/>
    <x v="0"/>
    <s v="Y"/>
    <s v="Y"/>
    <s v="Y"/>
    <s v="Y"/>
    <s v="Y"/>
    <s v="Y"/>
    <s v="Corporation"/>
    <s v="N"/>
    <x v="0"/>
    <x v="0"/>
    <x v="1"/>
    <s v="Restaurant"/>
    <n v="0"/>
    <n v="0"/>
    <m/>
  </r>
  <r>
    <x v="1154"/>
    <d v="2021-05-07T00:00:00"/>
    <s v="Tarboro Brewing Company"/>
    <s v="526 N Main St"/>
    <x v="201"/>
    <x v="0"/>
    <s v="27886"/>
    <x v="1153"/>
    <m/>
    <s v="R"/>
    <s v="Y"/>
    <s v="NC-01"/>
    <x v="0"/>
    <x v="1"/>
    <x v="0"/>
    <x v="0"/>
    <s v="Y"/>
    <s v="Y"/>
    <s v="N"/>
    <s v="Y"/>
    <s v="N"/>
    <s v="Y"/>
    <s v="Corporation"/>
    <s v="N"/>
    <x v="0"/>
    <x v="0"/>
    <x v="1"/>
    <s v="Brewery and/or microbrewery **"/>
    <n v="0"/>
    <n v="0"/>
    <m/>
  </r>
  <r>
    <x v="1155"/>
    <d v="2021-05-07T00:00:00"/>
    <s v="Fresh &amp; Fast Foods LLC"/>
    <s v="347 Ringwood Rd"/>
    <x v="214"/>
    <x v="0"/>
    <s v="27823"/>
    <x v="1154"/>
    <s v="Which Wich"/>
    <s v="R"/>
    <s v="Y"/>
    <s v="NC-01"/>
    <x v="0"/>
    <x v="1"/>
    <x v="1"/>
    <x v="1"/>
    <s v="N"/>
    <s v="N"/>
    <s v="Y"/>
    <s v="Y"/>
    <s v="N"/>
    <s v="Y"/>
    <s v="Limited  Liability Company(LLC)"/>
    <s v="N"/>
    <x v="0"/>
    <x v="0"/>
    <x v="1"/>
    <s v="Restaurant"/>
    <n v="0"/>
    <n v="0"/>
    <m/>
  </r>
  <r>
    <x v="1156"/>
    <d v="2021-05-07T00:00:00"/>
    <s v="Dubya 1 Inc"/>
    <s v="1377 Kildaire Farm Rd"/>
    <x v="28"/>
    <x v="0"/>
    <s v="27511"/>
    <x v="1155"/>
    <m/>
    <s v="U"/>
    <s v="N"/>
    <s v="NC-02"/>
    <x v="1"/>
    <x v="0"/>
    <x v="1"/>
    <x v="0"/>
    <s v="Y"/>
    <s v="Y"/>
    <s v="Y"/>
    <s v="Y"/>
    <s v="Y"/>
    <s v="Y"/>
    <s v="Limited  Liability Company(LLC)"/>
    <s v="N"/>
    <x v="0"/>
    <x v="0"/>
    <x v="1"/>
    <s v="Restaurant"/>
    <n v="0"/>
    <n v="0"/>
    <m/>
  </r>
  <r>
    <x v="1157"/>
    <d v="2021-05-07T00:00:00"/>
    <s v="DJK Inc"/>
    <s v="608 N Elm St"/>
    <x v="12"/>
    <x v="0"/>
    <s v="27401"/>
    <x v="1156"/>
    <m/>
    <s v="U"/>
    <s v="Y"/>
    <s v="NC-06"/>
    <x v="1"/>
    <x v="1"/>
    <x v="1"/>
    <x v="0"/>
    <s v="Y"/>
    <s v="Y"/>
    <s v="Y"/>
    <s v="Y"/>
    <s v="Y"/>
    <s v="Y"/>
    <s v="Subchapter S Corporation"/>
    <s v="Y"/>
    <x v="0"/>
    <x v="1"/>
    <x v="0"/>
    <s v="Restaurant"/>
    <n v="0"/>
    <n v="0"/>
    <m/>
  </r>
  <r>
    <x v="1158"/>
    <d v="2021-05-07T00:00:00"/>
    <s v="Tamika Chunn"/>
    <s v="802 S Salisbury Ave"/>
    <x v="215"/>
    <x v="0"/>
    <s v="28159"/>
    <x v="1157"/>
    <m/>
    <s v="R"/>
    <s v="Y"/>
    <s v="NC-13"/>
    <x v="0"/>
    <x v="0"/>
    <x v="1"/>
    <x v="1"/>
    <s v="N"/>
    <s v="Y"/>
    <s v="N"/>
    <s v="Y"/>
    <s v="Y"/>
    <s v="Y"/>
    <s v="Sole Proprietorship"/>
    <s v="Y"/>
    <x v="1"/>
    <x v="0"/>
    <x v="1"/>
    <s v="Caterer"/>
    <n v="0"/>
    <n v="0"/>
    <m/>
  </r>
  <r>
    <x v="1159"/>
    <d v="2021-05-25T00:00:00"/>
    <s v="NORI JAPAN INC"/>
    <s v="4400 Sharon Rd Ste 122"/>
    <x v="11"/>
    <x v="0"/>
    <s v="28211"/>
    <x v="1158"/>
    <m/>
    <s v="U"/>
    <s v="N"/>
    <s v="NC-09"/>
    <x v="1"/>
    <x v="0"/>
    <x v="1"/>
    <x v="0"/>
    <s v="Y"/>
    <s v="Y"/>
    <s v="Y"/>
    <s v="Y"/>
    <s v="Y"/>
    <s v="Y"/>
    <s v="Corporation"/>
    <s v="N"/>
    <x v="0"/>
    <x v="0"/>
    <x v="1"/>
    <s v="Restaurant"/>
    <n v="0"/>
    <n v="0"/>
    <m/>
  </r>
  <r>
    <x v="1160"/>
    <d v="2021-05-07T00:00:00"/>
    <s v="Hertford Bay Taphouse Inc"/>
    <s v="107 W Grubb St"/>
    <x v="124"/>
    <x v="0"/>
    <s v="27944"/>
    <x v="1159"/>
    <m/>
    <s v="R"/>
    <s v="Y"/>
    <s v="NC-03"/>
    <x v="1"/>
    <x v="0"/>
    <x v="1"/>
    <x v="0"/>
    <s v="Y"/>
    <s v="Y"/>
    <s v="Y"/>
    <s v="Y"/>
    <s v="Y"/>
    <s v="Y"/>
    <s v="Corporation"/>
    <s v="N"/>
    <x v="0"/>
    <x v="0"/>
    <x v="1"/>
    <s v="Bar, Saloon, Lounge, Tavern &amp;&amp; Restaurant"/>
    <n v="0"/>
    <n v="0"/>
    <m/>
  </r>
  <r>
    <x v="1161"/>
    <d v="2021-05-07T00:00:00"/>
    <s v="Assorted Table LLC"/>
    <s v="225 E 6th St Ste B"/>
    <x v="11"/>
    <x v="0"/>
    <s v="28202"/>
    <x v="1160"/>
    <m/>
    <s v="U"/>
    <s v="N"/>
    <s v="NC-12"/>
    <x v="0"/>
    <x v="1"/>
    <x v="1"/>
    <x v="0"/>
    <s v="Y"/>
    <s v="Y"/>
    <s v="Y"/>
    <s v="Y"/>
    <s v="Y"/>
    <s v="Y"/>
    <s v="Corporation"/>
    <s v="N"/>
    <x v="1"/>
    <x v="0"/>
    <x v="0"/>
    <s v="Other"/>
    <n v="0"/>
    <n v="0"/>
    <m/>
  </r>
  <r>
    <x v="1162"/>
    <d v="2021-05-07T00:00:00"/>
    <s v="Family Diner"/>
    <s v="1213 Goshen St"/>
    <x v="216"/>
    <x v="0"/>
    <s v="27565"/>
    <x v="1161"/>
    <m/>
    <s v="R"/>
    <s v="N"/>
    <s v="NC-01"/>
    <x v="0"/>
    <x v="0"/>
    <x v="1"/>
    <x v="0"/>
    <s v="N"/>
    <s v="Y"/>
    <s v="Y"/>
    <s v="Y"/>
    <s v="Y"/>
    <s v="Y"/>
    <s v="Limited  Liability Company(LLC)"/>
    <s v="N"/>
    <x v="1"/>
    <x v="0"/>
    <x v="1"/>
    <s v="Caterer &amp;&amp; Restaurant"/>
    <n v="0"/>
    <n v="0"/>
    <m/>
  </r>
  <r>
    <x v="1163"/>
    <d v="2021-05-25T00:00:00"/>
    <s v="Lakeside Food and Entertainment LLC"/>
    <s v="286 Badin Shores Circle"/>
    <x v="217"/>
    <x v="0"/>
    <s v="28127"/>
    <x v="1162"/>
    <m/>
    <s v="R"/>
    <s v="N"/>
    <s v="NC-08"/>
    <x v="1"/>
    <x v="0"/>
    <x v="1"/>
    <x v="0"/>
    <s v="Y"/>
    <s v="Y"/>
    <s v="Y"/>
    <s v="Y"/>
    <s v="Y"/>
    <s v="Y"/>
    <s v="Limited  Liability Company(LLC)"/>
    <s v="N"/>
    <x v="0"/>
    <x v="0"/>
    <x v="1"/>
    <s v="Restaurant"/>
    <n v="0"/>
    <n v="0"/>
    <m/>
  </r>
  <r>
    <x v="1164"/>
    <d v="2021-05-07T00:00:00"/>
    <s v="Super Wing Station"/>
    <s v="150 Francam Dr Ste 104"/>
    <x v="40"/>
    <x v="0"/>
    <s v="28311"/>
    <x v="1163"/>
    <m/>
    <s v="U"/>
    <s v="N"/>
    <s v="NC-08"/>
    <x v="0"/>
    <x v="0"/>
    <x v="1"/>
    <x v="0"/>
    <s v="Y"/>
    <s v="Y"/>
    <s v="Y"/>
    <s v="Y"/>
    <s v="Y"/>
    <s v="Y"/>
    <s v="Limited  Liability Company(LLC)"/>
    <s v="N"/>
    <x v="0"/>
    <x v="0"/>
    <x v="1"/>
    <s v="Other &amp;&amp; Licensed Alcohol Producer &amp;&amp; Restaurant"/>
    <n v="0"/>
    <n v="0"/>
    <m/>
  </r>
  <r>
    <x v="1165"/>
    <d v="2021-05-25T00:00:00"/>
    <s v="Crafty Burgr n tap - Denver"/>
    <s v="547 Brentwood Rd"/>
    <x v="180"/>
    <x v="0"/>
    <s v="28037"/>
    <x v="1164"/>
    <m/>
    <s v="R"/>
    <s v="N"/>
    <s v="NC-10"/>
    <x v="1"/>
    <x v="0"/>
    <x v="1"/>
    <x v="0"/>
    <s v="Y"/>
    <s v="Y"/>
    <s v="Y"/>
    <s v="Y"/>
    <s v="Y"/>
    <s v="Y"/>
    <s v="Limited  Liability Company(LLC)"/>
    <s v="N"/>
    <x v="0"/>
    <x v="0"/>
    <x v="1"/>
    <s v="Restaurant"/>
    <n v="0"/>
    <n v="0"/>
    <m/>
  </r>
  <r>
    <x v="1166"/>
    <d v="2021-05-25T00:00:00"/>
    <s v="Kathleen Watson"/>
    <s v="300 Country Club Drive"/>
    <x v="73"/>
    <x v="0"/>
    <s v="27292"/>
    <x v="1165"/>
    <m/>
    <s v="R"/>
    <s v="Y"/>
    <s v="NC-13"/>
    <x v="0"/>
    <x v="0"/>
    <x v="1"/>
    <x v="0"/>
    <s v="Y"/>
    <s v="Y"/>
    <s v="Y"/>
    <s v="Y"/>
    <s v="Y"/>
    <s v="Y"/>
    <s v="Sole Proprietorship"/>
    <s v="N"/>
    <x v="0"/>
    <x v="0"/>
    <x v="1"/>
    <s v="Caterer"/>
    <n v="0"/>
    <n v="0"/>
    <m/>
  </r>
  <r>
    <x v="1167"/>
    <d v="2021-05-07T00:00:00"/>
    <s v="Fenix Duck Huntersville LLC"/>
    <s v="4214 Lester Hill Ct"/>
    <x v="11"/>
    <x v="0"/>
    <s v="28269"/>
    <x v="1166"/>
    <s v="Duck Donuts"/>
    <s v="U"/>
    <s v="N"/>
    <s v="NC-08"/>
    <x v="0"/>
    <x v="1"/>
    <x v="0"/>
    <x v="0"/>
    <s v="Y"/>
    <s v="Y"/>
    <s v="Y"/>
    <s v="Y"/>
    <s v="Y"/>
    <s v="Y"/>
    <s v="Limited  Liability Company(LLC)"/>
    <s v="N"/>
    <x v="1"/>
    <x v="0"/>
    <x v="0"/>
    <s v="Restaurant"/>
    <n v="0"/>
    <n v="0"/>
    <m/>
  </r>
  <r>
    <x v="1168"/>
    <d v="2021-05-07T00:00:00"/>
    <s v="CHINA BUFFET AND HIBACHI NC CORP."/>
    <s v="3059 N Main St Ste 21"/>
    <x v="30"/>
    <x v="0"/>
    <s v="28348"/>
    <x v="1167"/>
    <m/>
    <s v="U"/>
    <s v="N"/>
    <s v="NC-08"/>
    <x v="0"/>
    <x v="0"/>
    <x v="1"/>
    <x v="0"/>
    <s v="Y"/>
    <s v="Y"/>
    <s v="Y"/>
    <s v="Y"/>
    <s v="Y"/>
    <s v="Y"/>
    <s v="Corporation"/>
    <s v="N"/>
    <x v="1"/>
    <x v="0"/>
    <x v="0"/>
    <s v="Restaurant"/>
    <n v="0"/>
    <n v="0"/>
    <m/>
  </r>
  <r>
    <x v="1169"/>
    <d v="2021-05-07T00:00:00"/>
    <s v="Catering Thyme LLC"/>
    <s v="4604 Bentley Dr."/>
    <x v="0"/>
    <x v="0"/>
    <s v="28409"/>
    <x v="1168"/>
    <m/>
    <s v="U"/>
    <s v="N"/>
    <s v="NC-07"/>
    <x v="0"/>
    <x v="0"/>
    <x v="1"/>
    <x v="0"/>
    <s v="Y"/>
    <s v="Y"/>
    <s v="Y"/>
    <s v="Y"/>
    <s v="Y"/>
    <s v="Y"/>
    <s v="Limited  Liability Company(LLC)"/>
    <s v="N"/>
    <x v="0"/>
    <x v="0"/>
    <x v="1"/>
    <s v="Caterer"/>
    <n v="0"/>
    <n v="0"/>
    <m/>
  </r>
  <r>
    <x v="1170"/>
    <d v="2021-05-07T00:00:00"/>
    <s v="RMPIER INC."/>
    <s v="796 N Main St"/>
    <x v="37"/>
    <x v="0"/>
    <s v="28786"/>
    <x v="1169"/>
    <m/>
    <s v="R"/>
    <s v="N"/>
    <s v="NC-11"/>
    <x v="1"/>
    <x v="1"/>
    <x v="1"/>
    <x v="0"/>
    <s v="Y"/>
    <s v="Y"/>
    <s v="Y"/>
    <s v="Y"/>
    <s v="Y"/>
    <s v="Y"/>
    <s v="Corporation"/>
    <s v="N"/>
    <x v="0"/>
    <x v="0"/>
    <x v="1"/>
    <s v="Bar, Saloon, Lounge, Tavern &amp;&amp; Restaurant"/>
    <n v="0"/>
    <n v="0"/>
    <m/>
  </r>
  <r>
    <x v="1171"/>
    <d v="2021-05-07T00:00:00"/>
    <s v="Bonner Enterprises Inc"/>
    <s v="4711 Hope Valley Rd. Suite 6C"/>
    <x v="8"/>
    <x v="0"/>
    <s v="27707"/>
    <x v="1170"/>
    <m/>
    <s v="U"/>
    <s v="N"/>
    <s v="NC-04"/>
    <x v="1"/>
    <x v="0"/>
    <x v="0"/>
    <x v="0"/>
    <s v="Y"/>
    <s v="Y"/>
    <s v="Y"/>
    <s v="Y"/>
    <s v="Y"/>
    <s v="Y"/>
    <s v="Corporation"/>
    <s v="Y"/>
    <x v="0"/>
    <x v="0"/>
    <x v="1"/>
    <s v="Restaurant"/>
    <n v="0"/>
    <n v="0"/>
    <m/>
  </r>
  <r>
    <x v="1172"/>
    <d v="2021-05-25T00:00:00"/>
    <s v="RLTipper LLC"/>
    <s v="21 N Front St Unit F"/>
    <x v="0"/>
    <x v="0"/>
    <s v="28409"/>
    <x v="1171"/>
    <m/>
    <s v="U"/>
    <s v="Y"/>
    <s v="NC-07"/>
    <x v="0"/>
    <x v="1"/>
    <x v="0"/>
    <x v="0"/>
    <s v="Y"/>
    <s v="Y"/>
    <s v="Y"/>
    <s v="Y"/>
    <s v="Y"/>
    <s v="Y"/>
    <s v="Sole Proprietorship"/>
    <s v="N"/>
    <x v="0"/>
    <x v="0"/>
    <x v="1"/>
    <s v="Bar, Saloon, Lounge, Tavern"/>
    <n v="0"/>
    <n v="0"/>
    <m/>
  </r>
  <r>
    <x v="1173"/>
    <d v="2021-05-07T00:00:00"/>
    <s v="Sandwich Artists' INC"/>
    <s v="5074 Independence Ln"/>
    <x v="180"/>
    <x v="0"/>
    <s v="28037"/>
    <x v="1172"/>
    <s v="Subway"/>
    <s v="R"/>
    <s v="N"/>
    <s v="NC-10"/>
    <x v="1"/>
    <x v="0"/>
    <x v="0"/>
    <x v="0"/>
    <s v="Y"/>
    <s v="Y"/>
    <s v="Y"/>
    <s v="Y"/>
    <s v="Y"/>
    <s v="Y"/>
    <s v="Corporation"/>
    <s v="N"/>
    <x v="0"/>
    <x v="0"/>
    <x v="1"/>
    <s v="Restaurant"/>
    <n v="0"/>
    <n v="0"/>
    <m/>
  </r>
  <r>
    <x v="1174"/>
    <d v="2021-05-07T00:00:00"/>
    <s v="CHEF MICHAELS CATERING INC"/>
    <s v="31 MEADOWS BLAKE HOUSE LANE"/>
    <x v="218"/>
    <x v="0"/>
    <s v="28732"/>
    <x v="1173"/>
    <m/>
    <s v="R"/>
    <s v="N"/>
    <s v="NC-11"/>
    <x v="0"/>
    <x v="1"/>
    <x v="1"/>
    <x v="0"/>
    <s v="Y"/>
    <s v="Y"/>
    <s v="Y"/>
    <s v="Y"/>
    <s v="Y"/>
    <s v="N"/>
    <s v="Subchapter S Corporation"/>
    <s v="N"/>
    <x v="0"/>
    <x v="0"/>
    <x v="1"/>
    <s v="Caterer"/>
    <n v="0"/>
    <n v="0"/>
    <m/>
  </r>
  <r>
    <x v="1175"/>
    <d v="2021-05-25T00:00:00"/>
    <s v="JIN'S BUFFET DENVER LLC"/>
    <s v="7260 highway 72 ste 112"/>
    <x v="180"/>
    <x v="0"/>
    <s v="28037"/>
    <x v="1174"/>
    <m/>
    <s v="R"/>
    <s v="Y"/>
    <s v="NC-10"/>
    <x v="0"/>
    <x v="1"/>
    <x v="1"/>
    <x v="1"/>
    <s v="N"/>
    <s v="N"/>
    <s v="Y"/>
    <s v="Y"/>
    <s v="N"/>
    <s v="Y"/>
    <s v="Limited  Liability Company(LLC)"/>
    <s v="N"/>
    <x v="1"/>
    <x v="0"/>
    <x v="0"/>
    <s v="Restaurant"/>
    <n v="0"/>
    <n v="0"/>
    <m/>
  </r>
  <r>
    <x v="1176"/>
    <d v="2021-05-25T00:00:00"/>
    <s v="Rebecca Ingram and Mary Ingram"/>
    <s v="731 Washington St"/>
    <x v="62"/>
    <x v="0"/>
    <s v="27260"/>
    <x v="1175"/>
    <m/>
    <s v="U"/>
    <s v="Y"/>
    <s v="NC-06"/>
    <x v="0"/>
    <x v="0"/>
    <x v="0"/>
    <x v="0"/>
    <s v="Y"/>
    <s v="Y"/>
    <s v="Y"/>
    <s v="Y"/>
    <s v="Y"/>
    <s v="Y"/>
    <s v="Partnership"/>
    <s v="Y"/>
    <x v="0"/>
    <x v="0"/>
    <x v="1"/>
    <s v="Restaurant"/>
    <n v="0"/>
    <n v="0"/>
    <m/>
  </r>
  <r>
    <x v="1177"/>
    <d v="2021-05-07T00:00:00"/>
    <s v="Local Provisions LLC"/>
    <s v="3206 Us Highway 70 W"/>
    <x v="104"/>
    <x v="0"/>
    <s v="28711"/>
    <x v="1176"/>
    <m/>
    <s v="U"/>
    <s v="N"/>
    <s v="NC-11"/>
    <x v="1"/>
    <x v="0"/>
    <x v="0"/>
    <x v="0"/>
    <s v="Y"/>
    <s v="Y"/>
    <s v="Y"/>
    <s v="Y"/>
    <s v="Y"/>
    <s v="Y"/>
    <s v="Limited  Liability Company(LLC)"/>
    <s v="N"/>
    <x v="0"/>
    <x v="0"/>
    <x v="1"/>
    <s v="Restaurant"/>
    <n v="0"/>
    <n v="0"/>
    <m/>
  </r>
  <r>
    <x v="1178"/>
    <d v="2021-05-07T00:00:00"/>
    <s v="B&amp;G Enterprises of Hickory LLC"/>
    <s v="206 Union Sq NW"/>
    <x v="21"/>
    <x v="0"/>
    <s v="28601"/>
    <x v="1177"/>
    <m/>
    <s v="R"/>
    <s v="N"/>
    <s v="NC-05"/>
    <x v="1"/>
    <x v="0"/>
    <x v="0"/>
    <x v="0"/>
    <s v="Y"/>
    <s v="Y"/>
    <s v="Y"/>
    <s v="Y"/>
    <s v="Y"/>
    <s v="Y"/>
    <s v="Limited  Liability Company(LLC)"/>
    <s v="Y"/>
    <x v="0"/>
    <x v="0"/>
    <x v="1"/>
    <s v="Restaurant"/>
    <n v="0"/>
    <n v="0"/>
    <m/>
  </r>
  <r>
    <x v="1179"/>
    <d v="2021-05-25T00:00:00"/>
    <s v="Paradiso Roma Ristorante"/>
    <s v="35 Camden Cswy"/>
    <x v="24"/>
    <x v="0"/>
    <s v="27909"/>
    <x v="1178"/>
    <m/>
    <s v="R"/>
    <s v="Y"/>
    <s v="NC-03"/>
    <x v="1"/>
    <x v="0"/>
    <x v="1"/>
    <x v="0"/>
    <s v="Y"/>
    <s v="Y"/>
    <s v="Y"/>
    <s v="Y"/>
    <s v="Y"/>
    <s v="Y"/>
    <s v="Limited  Liability Company(LLC)"/>
    <s v="Y"/>
    <x v="0"/>
    <x v="0"/>
    <x v="1"/>
    <s v="Restaurant"/>
    <n v="0"/>
    <n v="0"/>
    <m/>
  </r>
  <r>
    <x v="1180"/>
    <d v="2021-05-07T00:00:00"/>
    <s v="NNENNE IRONA"/>
    <s v="1413 HARDIMONT ROAD 5"/>
    <x v="4"/>
    <x v="0"/>
    <s v="27609"/>
    <x v="1179"/>
    <m/>
    <s v="U"/>
    <s v="Y"/>
    <s v="NC-02"/>
    <x v="0"/>
    <x v="0"/>
    <x v="0"/>
    <x v="0"/>
    <s v="Y"/>
    <s v="Y"/>
    <s v="Y"/>
    <s v="Y"/>
    <s v="Y"/>
    <s v="Y"/>
    <s v="Sole Proprietorship"/>
    <s v="N"/>
    <x v="0"/>
    <x v="0"/>
    <x v="1"/>
    <s v="Restaurant"/>
    <n v="0"/>
    <n v="0"/>
    <m/>
  </r>
  <r>
    <x v="1181"/>
    <d v="2021-05-25T00:00:00"/>
    <s v="Ahmed Amer"/>
    <s v="7702 Emerald Dr"/>
    <x v="219"/>
    <x v="0"/>
    <s v="28594"/>
    <x v="1180"/>
    <m/>
    <s v="R"/>
    <s v="N"/>
    <s v="NC-03"/>
    <x v="1"/>
    <x v="0"/>
    <x v="0"/>
    <x v="1"/>
    <s v="Y"/>
    <s v="N"/>
    <s v="Y"/>
    <s v="Y"/>
    <s v="Y"/>
    <s v="Y"/>
    <s v="Sole Proprietorship"/>
    <s v="N"/>
    <x v="0"/>
    <x v="0"/>
    <x v="1"/>
    <s v="Restaurant"/>
    <n v="0"/>
    <n v="0"/>
    <m/>
  </r>
  <r>
    <x v="1182"/>
    <d v="2021-05-25T00:00:00"/>
    <s v="MR NI INC"/>
    <s v="3626 Rogers Rd"/>
    <x v="14"/>
    <x v="0"/>
    <s v="27587"/>
    <x v="1181"/>
    <m/>
    <s v="U"/>
    <s v="N"/>
    <s v="NC-04"/>
    <x v="0"/>
    <x v="0"/>
    <x v="1"/>
    <x v="0"/>
    <s v="Y"/>
    <s v="Y"/>
    <s v="Y"/>
    <s v="Y"/>
    <s v="Y"/>
    <s v="Y"/>
    <s v="Subchapter S Corporation"/>
    <s v="N"/>
    <x v="1"/>
    <x v="0"/>
    <x v="0"/>
    <s v="Restaurant"/>
    <n v="0"/>
    <n v="0"/>
    <m/>
  </r>
  <r>
    <x v="1183"/>
    <d v="2021-05-07T00:00:00"/>
    <s v="MHC Infusion Inc."/>
    <s v="1012 Arendell St"/>
    <x v="1"/>
    <x v="0"/>
    <s v="28557"/>
    <x v="1182"/>
    <m/>
    <s v="R"/>
    <s v="Y"/>
    <s v="NC-03"/>
    <x v="0"/>
    <x v="1"/>
    <x v="1"/>
    <x v="0"/>
    <s v="Y"/>
    <s v="Y"/>
    <s v="Y"/>
    <s v="Y"/>
    <s v="Y"/>
    <s v="Y"/>
    <s v="Subchapter S Corporation"/>
    <s v="N"/>
    <x v="0"/>
    <x v="0"/>
    <x v="1"/>
    <s v="Restaurant"/>
    <n v="0"/>
    <n v="0"/>
    <m/>
  </r>
  <r>
    <x v="1184"/>
    <d v="2021-05-07T00:00:00"/>
    <s v="R.A.A.C. ENTERPRISE LLC"/>
    <s v="640 McNair Rd"/>
    <x v="195"/>
    <x v="0"/>
    <s v="28379"/>
    <x v="1183"/>
    <m/>
    <s v="R"/>
    <s v="Y"/>
    <s v="NC-09"/>
    <x v="1"/>
    <x v="0"/>
    <x v="0"/>
    <x v="0"/>
    <s v="Y"/>
    <s v="Y"/>
    <s v="Y"/>
    <s v="Y"/>
    <s v="Y"/>
    <s v="Y"/>
    <s v="Limited  Liability Company(LLC)"/>
    <s v="Y"/>
    <x v="0"/>
    <x v="1"/>
    <x v="0"/>
    <s v="Bar, Saloon, Lounge, Tavern"/>
    <n v="0"/>
    <n v="0"/>
    <m/>
  </r>
  <r>
    <x v="1185"/>
    <d v="2021-05-25T00:00:00"/>
    <s v="Irv's Signature Catering LLC"/>
    <s v="720 Brewster LnIrv"/>
    <x v="0"/>
    <x v="0"/>
    <s v="28412"/>
    <x v="1184"/>
    <m/>
    <s v="U"/>
    <s v="Y"/>
    <s v="NC-07"/>
    <x v="0"/>
    <x v="0"/>
    <x v="1"/>
    <x v="0"/>
    <s v="Y"/>
    <s v="Y"/>
    <s v="N"/>
    <s v="Y"/>
    <s v="Y"/>
    <s v="Y"/>
    <s v="Limited  Liability Company(LLC)"/>
    <s v="N"/>
    <x v="1"/>
    <x v="0"/>
    <x v="0"/>
    <s v="Caterer"/>
    <n v="0"/>
    <n v="0"/>
    <m/>
  </r>
  <r>
    <x v="1186"/>
    <d v="2021-05-25T00:00:00"/>
    <s v="Enat Ethiopian Restaurant LLC"/>
    <s v="4450 The Plaza Ste D"/>
    <x v="11"/>
    <x v="0"/>
    <s v="28215"/>
    <x v="1185"/>
    <m/>
    <s v="U"/>
    <s v="Y"/>
    <s v="NC-08"/>
    <x v="0"/>
    <x v="1"/>
    <x v="0"/>
    <x v="0"/>
    <s v="Y"/>
    <s v="Y"/>
    <s v="Y"/>
    <s v="Y"/>
    <s v="Y"/>
    <s v="Y"/>
    <s v="Limited  Liability Company(LLC)"/>
    <s v="N"/>
    <x v="1"/>
    <x v="0"/>
    <x v="1"/>
    <s v="Restaurant"/>
    <n v="0"/>
    <n v="0"/>
    <m/>
  </r>
  <r>
    <x v="1187"/>
    <d v="2021-05-25T00:00:00"/>
    <s v="Tina's Breakfast and More LLC"/>
    <s v="1680 NC Highway 5 #3"/>
    <x v="147"/>
    <x v="0"/>
    <s v="28315"/>
    <x v="1186"/>
    <m/>
    <s v="R"/>
    <s v="N"/>
    <s v="NC-09"/>
    <x v="0"/>
    <x v="1"/>
    <x v="1"/>
    <x v="0"/>
    <s v="Y"/>
    <s v="Y"/>
    <s v="Y"/>
    <s v="Y"/>
    <s v="Y"/>
    <s v="Y"/>
    <s v="Sole Proprietorship"/>
    <s v="N"/>
    <x v="0"/>
    <x v="0"/>
    <x v="1"/>
    <s v="Restaurant"/>
    <n v="0"/>
    <n v="0"/>
    <m/>
  </r>
  <r>
    <x v="1188"/>
    <d v="2021-05-25T00:00:00"/>
    <s v="William Mellon LLC"/>
    <s v="123 Princess St"/>
    <x v="0"/>
    <x v="0"/>
    <s v="28401"/>
    <x v="1187"/>
    <m/>
    <s v="U"/>
    <s v="Y"/>
    <s v="NC-07"/>
    <x v="0"/>
    <x v="0"/>
    <x v="1"/>
    <x v="0"/>
    <s v="N"/>
    <s v="Y"/>
    <s v="Y"/>
    <s v="Y"/>
    <s v="Y"/>
    <s v="Y"/>
    <s v="Corporation"/>
    <s v="N"/>
    <x v="0"/>
    <x v="1"/>
    <x v="0"/>
    <s v="Restaurant"/>
    <n v="0"/>
    <n v="0"/>
    <m/>
  </r>
  <r>
    <x v="1189"/>
    <d v="2021-05-25T00:00:00"/>
    <s v="Bada Bean Coffee &amp; Things Inc."/>
    <s v="938 Gateway Commons Cir"/>
    <x v="14"/>
    <x v="0"/>
    <s v="27587"/>
    <x v="1188"/>
    <m/>
    <s v="U"/>
    <s v="N"/>
    <s v="NC-04"/>
    <x v="0"/>
    <x v="0"/>
    <x v="1"/>
    <x v="0"/>
    <s v="Y"/>
    <s v="Y"/>
    <s v="N"/>
    <s v="Y"/>
    <s v="Y"/>
    <s v="N"/>
    <s v="Corporation"/>
    <s v="N"/>
    <x v="0"/>
    <x v="0"/>
    <x v="1"/>
    <s v="Snack and Nonalcoholic Beverage Bar"/>
    <n v="0"/>
    <n v="0"/>
    <m/>
  </r>
  <r>
    <x v="1190"/>
    <d v="2021-05-25T00:00:00"/>
    <s v="Pu's USA Inc"/>
    <s v="3020 Driwood Ct Ste B"/>
    <x v="11"/>
    <x v="0"/>
    <s v="28269"/>
    <x v="1189"/>
    <m/>
    <s v="U"/>
    <s v="N"/>
    <s v="NC-08"/>
    <x v="0"/>
    <x v="0"/>
    <x v="1"/>
    <x v="0"/>
    <s v="Y"/>
    <s v="Y"/>
    <s v="Y"/>
    <s v="Y"/>
    <s v="Y"/>
    <s v="Y"/>
    <s v="Corporation"/>
    <s v="N"/>
    <x v="0"/>
    <x v="0"/>
    <x v="1"/>
    <s v="Restaurant"/>
    <n v="0"/>
    <n v="0"/>
    <m/>
  </r>
  <r>
    <x v="1191"/>
    <d v="2021-05-07T00:00:00"/>
    <s v="W and W of Kill Devil Hills Inc"/>
    <s v="2106 N Virginia Dare Trl"/>
    <x v="153"/>
    <x v="0"/>
    <s v="27948"/>
    <x v="1190"/>
    <m/>
    <s v="U"/>
    <s v="Y"/>
    <s v="NC-03"/>
    <x v="0"/>
    <x v="0"/>
    <x v="1"/>
    <x v="0"/>
    <s v="Y"/>
    <s v="Y"/>
    <s v="Y"/>
    <s v="Y"/>
    <s v="Y"/>
    <s v="Y"/>
    <s v="Subchapter S Corporation"/>
    <s v="N"/>
    <x v="0"/>
    <x v="0"/>
    <x v="1"/>
    <s v="Restaurant"/>
    <n v="0"/>
    <n v="0"/>
    <m/>
  </r>
  <r>
    <x v="1192"/>
    <d v="2021-05-07T00:00:00"/>
    <s v="Berry Scrumptious Inc"/>
    <s v="3450 NC Hwy 49"/>
    <x v="50"/>
    <x v="0"/>
    <s v="28075"/>
    <x v="1191"/>
    <m/>
    <s v="U"/>
    <s v="N"/>
    <s v="NC-08"/>
    <x v="0"/>
    <x v="1"/>
    <x v="1"/>
    <x v="1"/>
    <s v="N"/>
    <s v="Y"/>
    <s v="Y"/>
    <s v="Y"/>
    <s v="N"/>
    <s v="Y"/>
    <s v="Corporation"/>
    <s v="N"/>
    <x v="0"/>
    <x v="0"/>
    <x v="1"/>
    <s v="Caterer"/>
    <n v="0"/>
    <n v="0"/>
    <m/>
  </r>
  <r>
    <x v="1193"/>
    <d v="2021-05-25T00:00:00"/>
    <s v="3 Lads LLC"/>
    <s v="300 S Brevard St Ste B100"/>
    <x v="11"/>
    <x v="0"/>
    <s v="28202"/>
    <x v="1192"/>
    <m/>
    <s v="U"/>
    <s v="N"/>
    <s v="NC-12"/>
    <x v="0"/>
    <x v="0"/>
    <x v="1"/>
    <x v="0"/>
    <s v="Y"/>
    <s v="Y"/>
    <s v="Y"/>
    <s v="Y"/>
    <s v="Y"/>
    <s v="Y"/>
    <s v="Limited  Liability Company(LLC)"/>
    <s v="N"/>
    <x v="1"/>
    <x v="0"/>
    <x v="0"/>
    <s v="Bar, Saloon, Lounge, Tavern &amp;&amp; Restaurant"/>
    <n v="0"/>
    <n v="0"/>
    <m/>
  </r>
  <r>
    <x v="1194"/>
    <d v="2021-05-07T00:00:00"/>
    <s v="VICKIE ALLEN"/>
    <s v="2368 Hwy 64 W"/>
    <x v="181"/>
    <x v="0"/>
    <s v="28904"/>
    <x v="1193"/>
    <m/>
    <s v="R"/>
    <s v="Y"/>
    <s v="NC-11"/>
    <x v="0"/>
    <x v="1"/>
    <x v="1"/>
    <x v="0"/>
    <s v="Y"/>
    <s v="N"/>
    <s v="N"/>
    <s v="N"/>
    <s v="Y"/>
    <s v="Y"/>
    <s v="Independent Contractors"/>
    <s v="N"/>
    <x v="0"/>
    <x v="0"/>
    <x v="1"/>
    <s v="Food Stand, Food Truck, Food Cart"/>
    <n v="0"/>
    <n v="0"/>
    <m/>
  </r>
  <r>
    <x v="1195"/>
    <d v="2021-05-25T00:00:00"/>
    <s v="Ballas LLC"/>
    <s v="2504 Somerset Center Dr"/>
    <x v="54"/>
    <x v="0"/>
    <n v="27103"/>
    <x v="1194"/>
    <m/>
    <s v="U"/>
    <s v="N"/>
    <s v="NC-06"/>
    <x v="0"/>
    <x v="0"/>
    <x v="0"/>
    <x v="0"/>
    <s v="Y"/>
    <s v="Y"/>
    <s v="Y"/>
    <s v="Y"/>
    <s v="Y"/>
    <s v="Y"/>
    <s v="Corporation"/>
    <s v="N"/>
    <x v="0"/>
    <x v="0"/>
    <x v="1"/>
    <s v="Restaurant"/>
    <n v="0"/>
    <n v="0"/>
    <m/>
  </r>
  <r>
    <x v="1196"/>
    <d v="2021-05-07T00:00:00"/>
    <s v="Wind-Lee Restaurants Inc."/>
    <s v="809 N Broad St"/>
    <x v="220"/>
    <x v="0"/>
    <s v="27932"/>
    <x v="1195"/>
    <m/>
    <s v="R"/>
    <s v="Y"/>
    <s v="NC-03"/>
    <x v="0"/>
    <x v="1"/>
    <x v="1"/>
    <x v="1"/>
    <s v="Y"/>
    <s v="Y"/>
    <s v="Y"/>
    <s v="Y"/>
    <s v="N"/>
    <s v="Y"/>
    <s v="Subchapter S Corporation"/>
    <s v="N"/>
    <x v="0"/>
    <x v="1"/>
    <x v="1"/>
    <s v="Restaurant"/>
    <n v="0"/>
    <n v="0"/>
    <m/>
  </r>
  <r>
    <x v="1197"/>
    <d v="2021-05-25T00:00:00"/>
    <s v="Azalea Mexican Restaurant INC"/>
    <s v="544 CC Camp Rd Ste 700"/>
    <x v="164"/>
    <x v="0"/>
    <s v="28621"/>
    <x v="1196"/>
    <m/>
    <s v="R"/>
    <s v="N"/>
    <s v="NC-05"/>
    <x v="0"/>
    <x v="1"/>
    <x v="0"/>
    <x v="0"/>
    <s v="N"/>
    <s v="Y"/>
    <s v="N"/>
    <s v="Y"/>
    <s v="N"/>
    <s v="Y"/>
    <s v="Corporation"/>
    <s v="N"/>
    <x v="0"/>
    <x v="0"/>
    <x v="1"/>
    <s v="Restaurant"/>
    <n v="0"/>
    <n v="0"/>
    <m/>
  </r>
  <r>
    <x v="1198"/>
    <d v="2021-05-25T00:00:00"/>
    <s v="Fuji Express Inc"/>
    <s v="505 RETAIL WAY SUITE 102"/>
    <x v="44"/>
    <x v="0"/>
    <s v="27549"/>
    <x v="1197"/>
    <m/>
    <s v="R"/>
    <s v="Y"/>
    <s v="NC-04"/>
    <x v="1"/>
    <x v="0"/>
    <x v="0"/>
    <x v="0"/>
    <s v="Y"/>
    <s v="Y"/>
    <s v="Y"/>
    <s v="Y"/>
    <s v="Y"/>
    <s v="Y"/>
    <s v="Corporation"/>
    <s v="Y"/>
    <x v="1"/>
    <x v="0"/>
    <x v="1"/>
    <s v="Restaurant"/>
    <n v="0"/>
    <n v="0"/>
    <m/>
  </r>
  <r>
    <x v="1199"/>
    <d v="2021-05-07T00:00:00"/>
    <s v="Rise &amp; Shine Cafe LLC"/>
    <s v="640 Merrimon Ave"/>
    <x v="9"/>
    <x v="0"/>
    <s v="28804"/>
    <x v="1198"/>
    <m/>
    <s v="U"/>
    <s v="N"/>
    <s v="NC-11"/>
    <x v="0"/>
    <x v="1"/>
    <x v="1"/>
    <x v="0"/>
    <s v="Y"/>
    <s v="N"/>
    <s v="Y"/>
    <s v="Y"/>
    <s v="Y"/>
    <s v="Y"/>
    <s v="Limited  Liability Company(LLC)"/>
    <s v="N"/>
    <x v="0"/>
    <x v="0"/>
    <x v="1"/>
    <s v="Restaurant"/>
    <n v="0"/>
    <n v="0"/>
    <m/>
  </r>
  <r>
    <x v="1200"/>
    <d v="2021-05-25T00:00:00"/>
    <s v="NEW CHINA HOUSE NC INC"/>
    <s v="126 N BRADY ST"/>
    <x v="133"/>
    <x v="0"/>
    <s v="27316"/>
    <x v="1199"/>
    <m/>
    <s v="R"/>
    <s v="Y"/>
    <s v="NC-13"/>
    <x v="0"/>
    <x v="1"/>
    <x v="1"/>
    <x v="1"/>
    <s v="N"/>
    <s v="N"/>
    <s v="Y"/>
    <s v="Y"/>
    <s v="N"/>
    <s v="Y"/>
    <s v="Corporation"/>
    <s v="Y"/>
    <x v="1"/>
    <x v="0"/>
    <x v="0"/>
    <s v="Restaurant"/>
    <n v="0"/>
    <n v="0"/>
    <m/>
  </r>
  <r>
    <x v="1201"/>
    <d v="2021-05-07T00:00:00"/>
    <s v="Capital City Center Inc"/>
    <s v="112 Fayetteville St"/>
    <x v="4"/>
    <x v="0"/>
    <s v="27601"/>
    <x v="1200"/>
    <m/>
    <s v="U"/>
    <s v="Y"/>
    <s v="NC-02"/>
    <x v="1"/>
    <x v="0"/>
    <x v="0"/>
    <x v="0"/>
    <s v="Y"/>
    <s v="Y"/>
    <s v="Y"/>
    <s v="Y"/>
    <s v="Y"/>
    <s v="Y"/>
    <s v="Corporation"/>
    <s v="N"/>
    <x v="1"/>
    <x v="0"/>
    <x v="0"/>
    <s v="Bar, Saloon, Lounge, Tavern"/>
    <n v="0"/>
    <n v="0"/>
    <m/>
  </r>
  <r>
    <x v="1202"/>
    <d v="2021-05-25T00:00:00"/>
    <s v="Inspired D'Lites"/>
    <s v="167 Sojourner Ln"/>
    <x v="221"/>
    <x v="0"/>
    <s v="28678"/>
    <x v="1201"/>
    <m/>
    <s v="R"/>
    <s v="N"/>
    <s v="NC-10"/>
    <x v="1"/>
    <x v="0"/>
    <x v="1"/>
    <x v="0"/>
    <s v="Y"/>
    <s v="Y"/>
    <s v="Y"/>
    <s v="Y"/>
    <s v="Y"/>
    <s v="Y"/>
    <s v="Partnership"/>
    <s v="N"/>
    <x v="1"/>
    <x v="0"/>
    <x v="1"/>
    <s v="Bakery **"/>
    <n v="0"/>
    <n v="0"/>
    <m/>
  </r>
  <r>
    <x v="1203"/>
    <d v="2021-05-25T00:00:00"/>
    <s v="Marcel Boudreau Sanders"/>
    <s v="5631 S Nc 41 Hwy"/>
    <x v="222"/>
    <x v="0"/>
    <s v="28466"/>
    <x v="1202"/>
    <m/>
    <s v="R"/>
    <s v="Y"/>
    <s v="NC-03"/>
    <x v="0"/>
    <x v="1"/>
    <x v="0"/>
    <x v="0"/>
    <s v="Y"/>
    <s v="Y"/>
    <s v="Y"/>
    <s v="Y"/>
    <s v="Y"/>
    <s v="Y"/>
    <s v="Sole Proprietorship"/>
    <s v="N"/>
    <x v="0"/>
    <x v="0"/>
    <x v="1"/>
    <s v="Restaurant"/>
    <n v="0"/>
    <n v="0"/>
    <m/>
  </r>
  <r>
    <x v="1204"/>
    <d v="2021-05-07T00:00:00"/>
    <s v="Chez Genese LLC"/>
    <s v="616 S Elm St"/>
    <x v="12"/>
    <x v="0"/>
    <s v="27406"/>
    <x v="1203"/>
    <m/>
    <s v="U"/>
    <s v="Y"/>
    <s v="NC-06"/>
    <x v="0"/>
    <x v="1"/>
    <x v="1"/>
    <x v="0"/>
    <s v="Y"/>
    <s v="Y"/>
    <s v="Y"/>
    <s v="Y"/>
    <s v="Y"/>
    <s v="Y"/>
    <s v="Limited  Liability Company(LLC)"/>
    <s v="N"/>
    <x v="0"/>
    <x v="0"/>
    <x v="1"/>
    <s v="Caterer &amp;&amp; Restaurant"/>
    <n v="0"/>
    <n v="0"/>
    <m/>
  </r>
  <r>
    <x v="1205"/>
    <d v="2021-05-25T00:00:00"/>
    <s v="Juicevibes Cary LLC"/>
    <s v="1369 Kildaire Farm Rd"/>
    <x v="28"/>
    <x v="0"/>
    <s v="27511"/>
    <x v="1204"/>
    <m/>
    <s v="U"/>
    <s v="N"/>
    <s v="NC-02"/>
    <x v="0"/>
    <x v="1"/>
    <x v="1"/>
    <x v="0"/>
    <s v="N"/>
    <s v="Y"/>
    <s v="Y"/>
    <s v="Y"/>
    <s v="Y"/>
    <s v="Y"/>
    <s v="Corporation"/>
    <s v="N"/>
    <x v="0"/>
    <x v="0"/>
    <x v="1"/>
    <s v="Restaurant"/>
    <n v="0"/>
    <n v="0"/>
    <m/>
  </r>
  <r>
    <x v="1206"/>
    <d v="2021-05-25T00:00:00"/>
    <s v="Carmels of Asheville Inc."/>
    <s v="1 Page Ave Ste 129"/>
    <x v="9"/>
    <x v="0"/>
    <s v="28801"/>
    <x v="1205"/>
    <m/>
    <s v="U"/>
    <s v="Y"/>
    <s v="NC-11"/>
    <x v="1"/>
    <x v="0"/>
    <x v="0"/>
    <x v="0"/>
    <s v="Y"/>
    <s v="Y"/>
    <s v="Y"/>
    <s v="Y"/>
    <s v="Y"/>
    <s v="Y"/>
    <s v="Subchapter S Corporation"/>
    <s v="N"/>
    <x v="1"/>
    <x v="0"/>
    <x v="1"/>
    <s v="Restaurant"/>
    <n v="0"/>
    <n v="0"/>
    <m/>
  </r>
  <r>
    <x v="1207"/>
    <d v="2021-05-25T00:00:00"/>
    <s v="Hunter Red Inc."/>
    <s v="416 W South St"/>
    <x v="4"/>
    <x v="0"/>
    <s v="27601"/>
    <x v="1206"/>
    <m/>
    <s v="U"/>
    <s v="Y"/>
    <s v="NC-02"/>
    <x v="1"/>
    <x v="0"/>
    <x v="1"/>
    <x v="0"/>
    <s v="Y"/>
    <s v="Y"/>
    <s v="Y"/>
    <s v="Y"/>
    <s v="Y"/>
    <s v="Y"/>
    <s v="Corporation"/>
    <s v="N"/>
    <x v="0"/>
    <x v="1"/>
    <x v="0"/>
    <s v="Bar, Saloon, Lounge, Tavern"/>
    <n v="0"/>
    <n v="0"/>
    <m/>
  </r>
  <r>
    <x v="1208"/>
    <d v="2021-05-25T00:00:00"/>
    <s v="M'Coul's Inc"/>
    <s v="110 W McGee St"/>
    <x v="12"/>
    <x v="0"/>
    <s v="27401"/>
    <x v="1207"/>
    <m/>
    <s v="U"/>
    <s v="Y"/>
    <s v="NC-06"/>
    <x v="1"/>
    <x v="0"/>
    <x v="1"/>
    <x v="0"/>
    <s v="Y"/>
    <s v="Y"/>
    <s v="Y"/>
    <s v="Y"/>
    <s v="Y"/>
    <s v="Y"/>
    <s v="Subchapter S Corporation"/>
    <s v="Y"/>
    <x v="0"/>
    <x v="0"/>
    <x v="1"/>
    <s v="Restaurant"/>
    <n v="0"/>
    <n v="0"/>
    <m/>
  </r>
  <r>
    <x v="1209"/>
    <d v="2021-05-25T00:00:00"/>
    <s v="CB LUCKY INC"/>
    <s v="8630 University Executive Park Dr"/>
    <x v="11"/>
    <x v="0"/>
    <s v="28262"/>
    <x v="1208"/>
    <m/>
    <s v="U"/>
    <s v="N"/>
    <s v="NC-08"/>
    <x v="1"/>
    <x v="0"/>
    <x v="0"/>
    <x v="0"/>
    <s v="Y"/>
    <s v="Y"/>
    <s v="Y"/>
    <s v="Y"/>
    <s v="Y"/>
    <s v="Y"/>
    <s v="Corporation"/>
    <s v="N"/>
    <x v="1"/>
    <x v="0"/>
    <x v="0"/>
    <s v="Restaurant"/>
    <n v="0"/>
    <n v="0"/>
    <m/>
  </r>
  <r>
    <x v="1210"/>
    <d v="2021-05-07T00:00:00"/>
    <s v="CUPCAKE DREAM LLC"/>
    <s v="2861 WARD BLVD STE C"/>
    <x v="101"/>
    <x v="0"/>
    <s v="27893"/>
    <x v="1209"/>
    <m/>
    <s v="R"/>
    <s v="Y"/>
    <s v="NC-01"/>
    <x v="0"/>
    <x v="1"/>
    <x v="0"/>
    <x v="1"/>
    <s v="Y"/>
    <s v="Y"/>
    <s v="Y"/>
    <s v="Y"/>
    <s v="Y"/>
    <s v="Y"/>
    <s v="Limited  Liability Company(LLC)"/>
    <s v="Y"/>
    <x v="1"/>
    <x v="0"/>
    <x v="0"/>
    <s v="Restaurant"/>
    <n v="0"/>
    <n v="0"/>
    <m/>
  </r>
  <r>
    <x v="1211"/>
    <d v="2021-05-07T00:00:00"/>
    <s v="Bulgogi Box Co"/>
    <s v="1750 Camden Rd Ste G"/>
    <x v="11"/>
    <x v="0"/>
    <s v="28203"/>
    <x v="1210"/>
    <m/>
    <s v="U"/>
    <s v="Y"/>
    <s v="NC-12"/>
    <x v="1"/>
    <x v="0"/>
    <x v="0"/>
    <x v="0"/>
    <s v="Y"/>
    <s v="Y"/>
    <s v="Y"/>
    <s v="Y"/>
    <s v="Y"/>
    <s v="Y"/>
    <s v="Corporation"/>
    <s v="N"/>
    <x v="1"/>
    <x v="0"/>
    <x v="1"/>
    <s v="Restaurant"/>
    <n v="0"/>
    <n v="0"/>
    <m/>
  </r>
  <r>
    <x v="1212"/>
    <d v="2021-05-25T00:00:00"/>
    <s v="The Rensselaer Group LLC"/>
    <s v="316 Rensselaer Ave"/>
    <x v="11"/>
    <x v="0"/>
    <s v="28203"/>
    <x v="1211"/>
    <m/>
    <s v="U"/>
    <s v="N"/>
    <s v="NC-12"/>
    <x v="1"/>
    <x v="1"/>
    <x v="1"/>
    <x v="1"/>
    <s v="Y"/>
    <s v="Y"/>
    <s v="Y"/>
    <s v="Y"/>
    <s v="Y"/>
    <s v="Y"/>
    <s v="Corporation"/>
    <s v="N"/>
    <x v="1"/>
    <x v="0"/>
    <x v="0"/>
    <s v="Bar, Saloon, Lounge, Tavern"/>
    <n v="0"/>
    <n v="0"/>
    <m/>
  </r>
  <r>
    <x v="1213"/>
    <d v="2021-05-07T00:00:00"/>
    <s v="Greene St Deli"/>
    <s v="300 N Greene St"/>
    <x v="12"/>
    <x v="0"/>
    <s v="27401"/>
    <x v="1212"/>
    <m/>
    <s v="U"/>
    <s v="Y"/>
    <s v="NC-06"/>
    <x v="0"/>
    <x v="0"/>
    <x v="1"/>
    <x v="0"/>
    <s v="Y"/>
    <s v="Y"/>
    <s v="Y"/>
    <s v="Y"/>
    <s v="Y"/>
    <s v="Y"/>
    <s v="Corporation"/>
    <s v="Y"/>
    <x v="0"/>
    <x v="0"/>
    <x v="1"/>
    <s v="Restaurant"/>
    <n v="0"/>
    <n v="0"/>
    <m/>
  </r>
  <r>
    <x v="1214"/>
    <d v="2021-05-07T00:00:00"/>
    <s v="hey hey cupcake llc"/>
    <s v="102 W State Street"/>
    <x v="104"/>
    <x v="0"/>
    <s v="28711"/>
    <x v="1213"/>
    <m/>
    <s v="U"/>
    <s v="N"/>
    <s v="NC-11"/>
    <x v="0"/>
    <x v="0"/>
    <x v="1"/>
    <x v="1"/>
    <s v="Y"/>
    <s v="Y"/>
    <s v="N"/>
    <s v="Y"/>
    <s v="Y"/>
    <s v="Y"/>
    <s v="Partnership"/>
    <s v="N"/>
    <x v="0"/>
    <x v="0"/>
    <x v="1"/>
    <s v="Other"/>
    <n v="0"/>
    <n v="0"/>
    <m/>
  </r>
  <r>
    <x v="1215"/>
    <d v="2021-05-25T00:00:00"/>
    <s v="K-LOLLC"/>
    <s v="1649 Seaside Rd SW"/>
    <x v="42"/>
    <x v="0"/>
    <s v="28469"/>
    <x v="1214"/>
    <m/>
    <s v="R"/>
    <s v="Y"/>
    <s v="NC-07"/>
    <x v="0"/>
    <x v="0"/>
    <x v="1"/>
    <x v="0"/>
    <s v="Y"/>
    <s v="Y"/>
    <s v="Y"/>
    <s v="Y"/>
    <s v="Y"/>
    <s v="Y"/>
    <s v="Limited  Liability Company(LLC)"/>
    <s v="N"/>
    <x v="0"/>
    <x v="0"/>
    <x v="1"/>
    <s v="Other &amp;&amp; Restaurant"/>
    <n v="0"/>
    <n v="0"/>
    <m/>
  </r>
  <r>
    <x v="1216"/>
    <d v="2021-05-07T00:00:00"/>
    <s v="Daphne Alexander"/>
    <s v="426 Newbern Station Court"/>
    <x v="11"/>
    <x v="0"/>
    <s v="28209"/>
    <x v="1215"/>
    <m/>
    <s v="U"/>
    <s v="N"/>
    <s v="NC-09"/>
    <x v="0"/>
    <x v="1"/>
    <x v="1"/>
    <x v="0"/>
    <s v="N"/>
    <s v="Y"/>
    <s v="Y"/>
    <s v="Y"/>
    <s v="Y"/>
    <s v="Y"/>
    <s v="Limited  Liability Company(LLC)"/>
    <s v="N"/>
    <x v="1"/>
    <x v="0"/>
    <x v="1"/>
    <s v="Food Stand, Food Truck, Food Cart &amp;&amp; Restaurant"/>
    <n v="0"/>
    <n v="0"/>
    <m/>
  </r>
  <r>
    <x v="1217"/>
    <d v="2021-05-07T00:00:00"/>
    <s v="The third Path"/>
    <s v="1811 Glenwood Avenue"/>
    <x v="4"/>
    <x v="0"/>
    <s v="27608"/>
    <x v="1216"/>
    <m/>
    <s v="U"/>
    <s v="N"/>
    <s v="NC-02"/>
    <x v="0"/>
    <x v="1"/>
    <x v="1"/>
    <x v="0"/>
    <s v="Y"/>
    <s v="Y"/>
    <s v="Y"/>
    <s v="Y"/>
    <s v="Y"/>
    <s v="Y"/>
    <s v="Subchapter S Corporation"/>
    <s v="N"/>
    <x v="0"/>
    <x v="1"/>
    <x v="0"/>
    <s v="Restaurant"/>
    <n v="0"/>
    <n v="0"/>
    <m/>
  </r>
  <r>
    <x v="1218"/>
    <d v="2021-05-25T00:00:00"/>
    <s v="OM SRI SAI LLC"/>
    <s v="3204 Carpenter Creek Pl"/>
    <x v="28"/>
    <x v="0"/>
    <s v="27519"/>
    <x v="1217"/>
    <m/>
    <s v="U"/>
    <s v="N"/>
    <s v="NC-02"/>
    <x v="1"/>
    <x v="0"/>
    <x v="0"/>
    <x v="0"/>
    <s v="Y"/>
    <s v="Y"/>
    <s v="Y"/>
    <s v="Y"/>
    <s v="Y"/>
    <s v="Y"/>
    <s v="Limited  Liability Company(LLC)"/>
    <s v="N"/>
    <x v="1"/>
    <x v="0"/>
    <x v="0"/>
    <s v="Restaurant"/>
    <n v="0"/>
    <n v="0"/>
    <m/>
  </r>
  <r>
    <x v="1219"/>
    <d v="2021-05-07T00:00:00"/>
    <s v="Sugar Shack Jamaican Restaurant Inc."/>
    <s v="1609 Hale beach rd sw"/>
    <x v="42"/>
    <x v="0"/>
    <s v="28469"/>
    <x v="1218"/>
    <m/>
    <s v="R"/>
    <s v="N"/>
    <s v="NC-07"/>
    <x v="0"/>
    <x v="0"/>
    <x v="1"/>
    <x v="0"/>
    <s v="Y"/>
    <s v="Y"/>
    <s v="Y"/>
    <s v="Y"/>
    <s v="Y"/>
    <s v="Y"/>
    <s v="Corporation"/>
    <s v="N"/>
    <x v="1"/>
    <x v="0"/>
    <x v="1"/>
    <s v="Restaurant"/>
    <n v="0"/>
    <n v="0"/>
    <m/>
  </r>
  <r>
    <x v="1220"/>
    <d v="2021-05-07T00:00:00"/>
    <s v="NCredible Concessions LLC"/>
    <s v="3717 BARWELL RD"/>
    <x v="4"/>
    <x v="0"/>
    <s v="27610"/>
    <x v="1219"/>
    <m/>
    <s v="U"/>
    <s v="N"/>
    <s v="NC-02"/>
    <x v="0"/>
    <x v="0"/>
    <x v="1"/>
    <x v="0"/>
    <s v="Y"/>
    <s v="Y"/>
    <s v="Y"/>
    <s v="N"/>
    <s v="Y"/>
    <s v="Y"/>
    <s v="Limited  Liability Company(LLC)"/>
    <s v="Y"/>
    <x v="1"/>
    <x v="0"/>
    <x v="0"/>
    <s v="Food Stand, Food Truck, Food Cart"/>
    <n v="0"/>
    <n v="0"/>
    <m/>
  </r>
  <r>
    <x v="1221"/>
    <d v="2021-05-07T00:00:00"/>
    <s v="Funk Fresh Spring Rolls East LLC"/>
    <s v="148 Daneborg Road"/>
    <x v="8"/>
    <x v="0"/>
    <s v="27703"/>
    <x v="1220"/>
    <m/>
    <s v="U"/>
    <s v="N"/>
    <s v="NC-04"/>
    <x v="0"/>
    <x v="1"/>
    <x v="1"/>
    <x v="0"/>
    <s v="N"/>
    <s v="N"/>
    <s v="Y"/>
    <s v="Y"/>
    <s v="Y"/>
    <s v="N"/>
    <s v="Single Member LLC"/>
    <s v="N"/>
    <x v="0"/>
    <x v="1"/>
    <x v="0"/>
    <s v="Food Stand, Food Truck, Food Cart"/>
    <n v="0"/>
    <n v="0"/>
    <m/>
  </r>
  <r>
    <x v="1222"/>
    <d v="2021-05-07T00:00:00"/>
    <s v="Triveni Supermarket"/>
    <s v="300 S Polk St"/>
    <x v="19"/>
    <x v="0"/>
    <s v="28134"/>
    <x v="1221"/>
    <m/>
    <s v="U"/>
    <s v="Y"/>
    <s v="NC-09"/>
    <x v="0"/>
    <x v="0"/>
    <x v="0"/>
    <x v="0"/>
    <s v="Y"/>
    <s v="Y"/>
    <s v="Y"/>
    <s v="Y"/>
    <s v="Y"/>
    <s v="Y"/>
    <s v="Limited  Liability Company(LLC)"/>
    <s v="N"/>
    <x v="1"/>
    <x v="0"/>
    <x v="0"/>
    <s v="Restaurant"/>
    <n v="0"/>
    <n v="0"/>
    <m/>
  </r>
  <r>
    <x v="1223"/>
    <d v="2021-05-25T00:00:00"/>
    <s v="GOLDEN WOK LIN CORP"/>
    <s v="95 Weaver Blvd"/>
    <x v="128"/>
    <x v="0"/>
    <s v="28787"/>
    <x v="1222"/>
    <m/>
    <s v="U"/>
    <s v="N"/>
    <s v="NC-11"/>
    <x v="1"/>
    <x v="0"/>
    <x v="0"/>
    <x v="0"/>
    <s v="Y"/>
    <s v="Y"/>
    <s v="Y"/>
    <s v="Y"/>
    <s v="Y"/>
    <s v="Y"/>
    <s v="Corporation"/>
    <s v="N"/>
    <x v="1"/>
    <x v="0"/>
    <x v="0"/>
    <s v="Restaurant"/>
    <n v="0"/>
    <n v="0"/>
    <m/>
  </r>
  <r>
    <x v="1224"/>
    <d v="2021-05-07T00:00:00"/>
    <s v="James Hutchins"/>
    <s v="207 Arthur Dr Apt D"/>
    <x v="148"/>
    <x v="0"/>
    <s v="27360"/>
    <x v="1223"/>
    <m/>
    <s v="R"/>
    <s v="N"/>
    <s v="NC-13"/>
    <x v="0"/>
    <x v="1"/>
    <x v="1"/>
    <x v="0"/>
    <s v="N"/>
    <s v="Y"/>
    <s v="N"/>
    <s v="N"/>
    <s v="Y"/>
    <s v="N"/>
    <s v="Sole Proprietorship"/>
    <s v="Y"/>
    <x v="0"/>
    <x v="1"/>
    <x v="0"/>
    <s v="Caterer"/>
    <n v="0"/>
    <n v="0"/>
    <m/>
  </r>
  <r>
    <x v="1225"/>
    <d v="2021-05-07T00:00:00"/>
    <s v="Crucible Bar LLC"/>
    <s v="140 Roberts St Suite A"/>
    <x v="9"/>
    <x v="0"/>
    <s v="28801"/>
    <x v="1224"/>
    <m/>
    <s v="U"/>
    <s v="Y"/>
    <s v="NC-11"/>
    <x v="1"/>
    <x v="1"/>
    <x v="1"/>
    <x v="0"/>
    <s v="Y"/>
    <s v="Y"/>
    <s v="Y"/>
    <s v="Y"/>
    <s v="Y"/>
    <s v="Y"/>
    <s v="Limited  Liability Company(LLC)"/>
    <s v="N"/>
    <x v="0"/>
    <x v="0"/>
    <x v="1"/>
    <s v="Bar, Saloon, Lounge, Tavern"/>
    <n v="0"/>
    <n v="0"/>
    <m/>
  </r>
  <r>
    <x v="1226"/>
    <d v="2021-05-25T00:00:00"/>
    <s v="Spring Rolls llc"/>
    <s v="701 W Main St Ste 120"/>
    <x v="8"/>
    <x v="0"/>
    <s v="27701"/>
    <x v="1225"/>
    <m/>
    <s v="U"/>
    <s v="Y"/>
    <s v="NC-04"/>
    <x v="1"/>
    <x v="0"/>
    <x v="0"/>
    <x v="0"/>
    <s v="Y"/>
    <s v="Y"/>
    <s v="Y"/>
    <s v="Y"/>
    <s v="Y"/>
    <s v="Y"/>
    <s v="Limited  Liability Company(LLC)"/>
    <s v="N"/>
    <x v="0"/>
    <x v="0"/>
    <x v="1"/>
    <s v="Restaurant"/>
    <n v="0"/>
    <n v="0"/>
    <m/>
  </r>
  <r>
    <x v="1227"/>
    <d v="2021-05-25T00:00:00"/>
    <s v="RTP INTERNATIONAL CORPORATION"/>
    <s v="2713 Broadwell Dr"/>
    <x v="4"/>
    <x v="0"/>
    <s v="27606"/>
    <x v="1226"/>
    <m/>
    <s v="U"/>
    <s v="Y"/>
    <s v="NC-02"/>
    <x v="1"/>
    <x v="0"/>
    <x v="0"/>
    <x v="0"/>
    <s v="Y"/>
    <s v="Y"/>
    <s v="Y"/>
    <s v="Y"/>
    <s v="Y"/>
    <s v="Y"/>
    <s v="Corporation"/>
    <s v="Y"/>
    <x v="1"/>
    <x v="0"/>
    <x v="0"/>
    <s v="Restaurant"/>
    <n v="0"/>
    <n v="0"/>
    <m/>
  </r>
  <r>
    <x v="1228"/>
    <d v="2021-05-25T00:00:00"/>
    <s v="GREAT FORTUNE INC"/>
    <s v="9925 E INDEPENDENCE BLVD"/>
    <x v="53"/>
    <x v="0"/>
    <s v="28105"/>
    <x v="1227"/>
    <m/>
    <s v="U"/>
    <s v="N"/>
    <s v="NC-09"/>
    <x v="1"/>
    <x v="0"/>
    <x v="0"/>
    <x v="0"/>
    <s v="Y"/>
    <s v="Y"/>
    <s v="Y"/>
    <s v="Y"/>
    <s v="Y"/>
    <s v="Y"/>
    <s v="Corporation"/>
    <s v="N"/>
    <x v="1"/>
    <x v="0"/>
    <x v="0"/>
    <s v="Restaurant"/>
    <n v="0"/>
    <n v="0"/>
    <m/>
  </r>
  <r>
    <x v="1229"/>
    <d v="2021-05-25T00:00:00"/>
    <s v="CHINA BUFFET (USA) INC"/>
    <s v="1683 E Dixon Blvd"/>
    <x v="158"/>
    <x v="0"/>
    <s v="28152"/>
    <x v="1228"/>
    <m/>
    <s v="R"/>
    <s v="N"/>
    <s v="NC-05"/>
    <x v="1"/>
    <x v="0"/>
    <x v="0"/>
    <x v="0"/>
    <s v="Y"/>
    <s v="Y"/>
    <s v="Y"/>
    <s v="Y"/>
    <s v="Y"/>
    <s v="Y"/>
    <s v="Corporation"/>
    <s v="N"/>
    <x v="1"/>
    <x v="0"/>
    <x v="1"/>
    <s v="Restaurant"/>
    <n v="0"/>
    <n v="0"/>
    <m/>
  </r>
  <r>
    <x v="1230"/>
    <d v="2021-05-25T00:00:00"/>
    <s v="THE SHAKING CRAB CARY LLC"/>
    <s v="220 Crossroads Blvd 2460"/>
    <x v="28"/>
    <x v="0"/>
    <s v="27518"/>
    <x v="1229"/>
    <m/>
    <s v="U"/>
    <s v="N"/>
    <s v="NC-02"/>
    <x v="1"/>
    <x v="0"/>
    <x v="0"/>
    <x v="0"/>
    <s v="Y"/>
    <s v="Y"/>
    <s v="Y"/>
    <s v="Y"/>
    <s v="Y"/>
    <s v="Y"/>
    <s v="Limited  Liability Company(LLC)"/>
    <s v="N"/>
    <x v="1"/>
    <x v="0"/>
    <x v="0"/>
    <s v="Restaurant"/>
    <n v="0"/>
    <n v="0"/>
    <m/>
  </r>
  <r>
    <x v="1231"/>
    <d v="2021-05-07T00:00:00"/>
    <s v="Apeman Investments LLC"/>
    <s v="111 Grace St"/>
    <x v="0"/>
    <x v="0"/>
    <s v="28401"/>
    <x v="1230"/>
    <m/>
    <s v="U"/>
    <s v="Y"/>
    <s v="NC-07"/>
    <x v="1"/>
    <x v="0"/>
    <x v="0"/>
    <x v="0"/>
    <s v="Y"/>
    <s v="Y"/>
    <s v="Y"/>
    <s v="Y"/>
    <s v="Y"/>
    <s v="Y"/>
    <s v="Partnership"/>
    <s v="N"/>
    <x v="0"/>
    <x v="1"/>
    <x v="0"/>
    <s v="Bar, Saloon, Lounge, Tavern"/>
    <n v="0"/>
    <n v="0"/>
    <m/>
  </r>
  <r>
    <x v="1232"/>
    <d v="2021-05-07T00:00:00"/>
    <s v="Bent Willow Baking LLC"/>
    <s v="473 E Palmer St"/>
    <x v="63"/>
    <x v="0"/>
    <s v="28734"/>
    <x v="1231"/>
    <m/>
    <s v="R"/>
    <s v="Y"/>
    <s v="NC-11"/>
    <x v="0"/>
    <x v="1"/>
    <x v="1"/>
    <x v="1"/>
    <s v="Y"/>
    <s v="Y"/>
    <s v="Y"/>
    <s v="Y"/>
    <s v="Y"/>
    <s v="Y"/>
    <s v="Limited  Liability Company(LLC)"/>
    <s v="N"/>
    <x v="0"/>
    <x v="0"/>
    <x v="1"/>
    <s v="Restaurant"/>
    <n v="0"/>
    <n v="0"/>
    <m/>
  </r>
  <r>
    <x v="1233"/>
    <d v="2021-05-07T00:00:00"/>
    <s v="Village Deli Inc"/>
    <s v="2500 Wycliff Rd"/>
    <x v="4"/>
    <x v="0"/>
    <s v="27607"/>
    <x v="1232"/>
    <m/>
    <s v="U"/>
    <s v="N"/>
    <s v="NC-02"/>
    <x v="0"/>
    <x v="1"/>
    <x v="1"/>
    <x v="0"/>
    <s v="N"/>
    <s v="Y"/>
    <s v="Y"/>
    <s v="Y"/>
    <s v="N"/>
    <s v="Y"/>
    <s v="Corporation"/>
    <s v="N"/>
    <x v="0"/>
    <x v="0"/>
    <x v="1"/>
    <s v="Restaurant"/>
    <n v="0"/>
    <n v="0"/>
    <m/>
  </r>
  <r>
    <x v="1234"/>
    <d v="2021-05-07T00:00:00"/>
    <s v="Five Guys Unlimited"/>
    <s v="1513 Concord Ave"/>
    <x v="174"/>
    <x v="0"/>
    <s v="28110"/>
    <x v="1233"/>
    <m/>
    <s v="U"/>
    <s v="Y"/>
    <s v="NC-09"/>
    <x v="0"/>
    <x v="1"/>
    <x v="1"/>
    <x v="1"/>
    <s v="N"/>
    <s v="N"/>
    <s v="Y"/>
    <s v="Y"/>
    <s v="N"/>
    <s v="Y"/>
    <s v="Limited  Liability Company(LLC)"/>
    <s v="N"/>
    <x v="1"/>
    <x v="0"/>
    <x v="0"/>
    <s v="Restaurant"/>
    <n v="0"/>
    <n v="0"/>
    <m/>
  </r>
  <r>
    <x v="1235"/>
    <d v="2021-05-07T00:00:00"/>
    <s v="The Moore Girls LLC"/>
    <s v="1102 S Horner Dr."/>
    <x v="74"/>
    <x v="0"/>
    <s v="27330"/>
    <x v="1234"/>
    <s v="Pelican's SnoBalls"/>
    <s v="R"/>
    <s v="N"/>
    <s v="NC-04"/>
    <x v="0"/>
    <x v="1"/>
    <x v="1"/>
    <x v="0"/>
    <s v="Y"/>
    <s v="Y"/>
    <s v="Y"/>
    <s v="Y"/>
    <s v="Y"/>
    <s v="Y"/>
    <s v="Limited  Liability Company(LLC)"/>
    <s v="N"/>
    <x v="1"/>
    <x v="0"/>
    <x v="1"/>
    <s v="Food Stand, Food Truck, Food Cart &amp;&amp; Snack and Nonalcoholic Beverage Bar"/>
    <n v="0"/>
    <n v="0"/>
    <m/>
  </r>
  <r>
    <x v="1236"/>
    <d v="2021-05-07T00:00:00"/>
    <s v="Rita McBride"/>
    <s v="350 Granite st"/>
    <x v="126"/>
    <x v="0"/>
    <s v="27030"/>
    <x v="1235"/>
    <m/>
    <s v="R"/>
    <s v="Y"/>
    <s v="NC-10"/>
    <x v="0"/>
    <x v="1"/>
    <x v="1"/>
    <x v="0"/>
    <s v="N"/>
    <s v="N"/>
    <s v="Y"/>
    <s v="N"/>
    <s v="Y"/>
    <s v="N"/>
    <s v="Sole Proprietorship"/>
    <s v="N"/>
    <x v="0"/>
    <x v="0"/>
    <x v="1"/>
    <s v="Food Stand, Food Truck, Food Cart"/>
    <n v="0"/>
    <n v="0"/>
    <m/>
  </r>
  <r>
    <x v="1237"/>
    <d v="2021-05-25T00:00:00"/>
    <s v="True Story LLC"/>
    <s v="2507 Becketts Ridge Dr"/>
    <x v="35"/>
    <x v="0"/>
    <s v="27278"/>
    <x v="1236"/>
    <m/>
    <s v="U"/>
    <s v="N"/>
    <s v="NC-04"/>
    <x v="0"/>
    <x v="1"/>
    <x v="1"/>
    <x v="0"/>
    <s v="Y"/>
    <s v="Y"/>
    <s v="Y"/>
    <s v="N"/>
    <s v="Y"/>
    <s v="N"/>
    <s v="Limited  Liability Company(LLC)"/>
    <s v="N"/>
    <x v="1"/>
    <x v="0"/>
    <x v="0"/>
    <s v="Snack and Nonalcoholic Beverage Bar &amp;&amp; Caterer &amp;&amp; Food Stand, Food Truck, Food Cart"/>
    <n v="0"/>
    <n v="0"/>
    <m/>
  </r>
  <r>
    <x v="1238"/>
    <d v="2021-05-25T00:00:00"/>
    <s v="CB GREAT FORTUNE INC"/>
    <s v="4310 Big Tree Way"/>
    <x v="12"/>
    <x v="0"/>
    <s v="27409"/>
    <x v="1237"/>
    <m/>
    <s v="U"/>
    <s v="N"/>
    <s v="NC-06"/>
    <x v="1"/>
    <x v="0"/>
    <x v="0"/>
    <x v="0"/>
    <s v="Y"/>
    <s v="Y"/>
    <s v="Y"/>
    <s v="Y"/>
    <s v="Y"/>
    <s v="Y"/>
    <s v="Corporation"/>
    <s v="N"/>
    <x v="1"/>
    <x v="0"/>
    <x v="1"/>
    <s v="Restaurant"/>
    <n v="0"/>
    <n v="0"/>
    <m/>
  </r>
  <r>
    <x v="1239"/>
    <d v="2021-05-07T00:00:00"/>
    <s v="El Patron Subs &amp; Grill"/>
    <s v="2251 Hendersonville Rd"/>
    <x v="55"/>
    <x v="0"/>
    <s v="28704"/>
    <x v="1238"/>
    <m/>
    <s v="U"/>
    <s v="N"/>
    <s v="NC-11"/>
    <x v="0"/>
    <x v="1"/>
    <x v="1"/>
    <x v="0"/>
    <s v="N"/>
    <s v="Y"/>
    <s v="N"/>
    <s v="Y"/>
    <s v="N"/>
    <s v="N"/>
    <s v="Limited  Liability Company(LLC)"/>
    <s v="Y"/>
    <x v="0"/>
    <x v="0"/>
    <x v="1"/>
    <s v="Restaurant"/>
    <n v="0"/>
    <n v="0"/>
    <m/>
  </r>
  <r>
    <x v="1240"/>
    <d v="2021-05-07T00:00:00"/>
    <s v="HAPPY DELI OF FAYETTEVILLE INC"/>
    <s v="117 Dick St"/>
    <x v="40"/>
    <x v="0"/>
    <s v="28301"/>
    <x v="1239"/>
    <m/>
    <s v="U"/>
    <s v="Y"/>
    <s v="NC-08"/>
    <x v="0"/>
    <x v="1"/>
    <x v="1"/>
    <x v="0"/>
    <s v="Y"/>
    <s v="N"/>
    <s v="Y"/>
    <s v="Y"/>
    <s v="Y"/>
    <s v="Y"/>
    <s v="Corporation"/>
    <s v="Y"/>
    <x v="0"/>
    <x v="0"/>
    <x v="1"/>
    <s v="Restaurant"/>
    <n v="0"/>
    <n v="0"/>
    <m/>
  </r>
  <r>
    <x v="1241"/>
    <d v="2021-05-25T00:00:00"/>
    <s v="STAR FA INC"/>
    <s v="10940 RAVEN RIDGE RD suite 104"/>
    <x v="4"/>
    <x v="0"/>
    <s v="27614"/>
    <x v="1240"/>
    <m/>
    <s v="U"/>
    <s v="N"/>
    <s v="NC-04"/>
    <x v="1"/>
    <x v="0"/>
    <x v="0"/>
    <x v="0"/>
    <s v="Y"/>
    <s v="Y"/>
    <s v="Y"/>
    <s v="Y"/>
    <s v="Y"/>
    <s v="Y"/>
    <s v="Subchapter S Corporation"/>
    <s v="N"/>
    <x v="1"/>
    <x v="0"/>
    <x v="0"/>
    <s v="Restaurant"/>
    <n v="0"/>
    <n v="0"/>
    <m/>
  </r>
  <r>
    <x v="1242"/>
    <d v="2021-05-25T00:00:00"/>
    <s v="Stephanies II LLC"/>
    <s v="2507 Randleman Rd"/>
    <x v="12"/>
    <x v="0"/>
    <s v="27406"/>
    <x v="1241"/>
    <m/>
    <s v="U"/>
    <s v="N"/>
    <s v="NC-06"/>
    <x v="0"/>
    <x v="1"/>
    <x v="1"/>
    <x v="0"/>
    <s v="N"/>
    <s v="Y"/>
    <s v="Y"/>
    <s v="N"/>
    <s v="N"/>
    <s v="Y"/>
    <s v="Limited  Liability Company(LLC)"/>
    <s v="N"/>
    <x v="1"/>
    <x v="0"/>
    <x v="0"/>
    <s v="Restaurant"/>
    <n v="0"/>
    <n v="0"/>
    <m/>
  </r>
  <r>
    <x v="1243"/>
    <d v="2021-05-25T00:00:00"/>
    <s v="Freshwater LLC"/>
    <s v="516 North Graham Street Suite 3 141466275"/>
    <x v="11"/>
    <x v="0"/>
    <s v="28202"/>
    <x v="1242"/>
    <m/>
    <s v="U"/>
    <s v="N"/>
    <s v="NC-12"/>
    <x v="0"/>
    <x v="1"/>
    <x v="1"/>
    <x v="0"/>
    <s v="Y"/>
    <s v="Y"/>
    <s v="Y"/>
    <s v="Y"/>
    <s v="Y"/>
    <s v="Y"/>
    <s v="Subchapter S Corporation"/>
    <s v="N"/>
    <x v="1"/>
    <x v="0"/>
    <x v="0"/>
    <s v="Restaurant"/>
    <n v="0"/>
    <n v="0"/>
    <m/>
  </r>
  <r>
    <x v="1244"/>
    <d v="2021-05-07T00:00:00"/>
    <s v="Stephen Wilson"/>
    <s v="1147-A St Marks Church Road"/>
    <x v="64"/>
    <x v="0"/>
    <s v="27215"/>
    <x v="1243"/>
    <s v="Pelican's SnoBalls"/>
    <s v="U"/>
    <s v="N"/>
    <s v="NC-06"/>
    <x v="0"/>
    <x v="1"/>
    <x v="0"/>
    <x v="1"/>
    <s v="N"/>
    <s v="Y"/>
    <s v="N"/>
    <s v="Y"/>
    <s v="N"/>
    <s v="Y"/>
    <s v="Limited  Liability Company(LLC)"/>
    <s v="N"/>
    <x v="0"/>
    <x v="1"/>
    <x v="0"/>
    <s v="Restaurant"/>
    <n v="0"/>
    <n v="0"/>
    <m/>
  </r>
  <r>
    <x v="1245"/>
    <d v="2021-05-25T00:00:00"/>
    <s v="VEGAN TO-GO WORLDWIDE LLC"/>
    <s v="16618 Grassy Creek Dr"/>
    <x v="45"/>
    <x v="0"/>
    <s v="28078"/>
    <x v="1244"/>
    <m/>
    <s v="U"/>
    <s v="N"/>
    <s v="NC-08"/>
    <x v="0"/>
    <x v="0"/>
    <x v="1"/>
    <x v="0"/>
    <s v="N"/>
    <s v="Y"/>
    <s v="Y"/>
    <s v="Y"/>
    <s v="Y"/>
    <s v="Y"/>
    <s v="Limited  Liability Company(LLC)"/>
    <s v="N"/>
    <x v="1"/>
    <x v="0"/>
    <x v="0"/>
    <s v="Caterer &amp;&amp; Food Stand, Food Truck, Food Cart"/>
    <n v="0"/>
    <n v="0"/>
    <m/>
  </r>
  <r>
    <x v="1246"/>
    <d v="2021-05-07T00:00:00"/>
    <s v="KINGS AND CROWNS LLC"/>
    <s v="3404 Ramsey St"/>
    <x v="40"/>
    <x v="0"/>
    <s v="28311"/>
    <x v="1245"/>
    <m/>
    <s v="U"/>
    <s v="N"/>
    <s v="NC-08"/>
    <x v="0"/>
    <x v="0"/>
    <x v="0"/>
    <x v="0"/>
    <s v="Y"/>
    <s v="Y"/>
    <s v="Y"/>
    <s v="Y"/>
    <s v="Y"/>
    <s v="Y"/>
    <s v="Limited  Liability Company(LLC)"/>
    <s v="N"/>
    <x v="1"/>
    <x v="0"/>
    <x v="0"/>
    <s v="Restaurant"/>
    <n v="0"/>
    <n v="0"/>
    <m/>
  </r>
  <r>
    <x v="1247"/>
    <d v="2021-05-25T00:00:00"/>
    <s v="C &amp; T Wok Inc"/>
    <s v="130 Morrisville Square Way"/>
    <x v="2"/>
    <x v="0"/>
    <s v="27560"/>
    <x v="1246"/>
    <m/>
    <s v="U"/>
    <s v="N"/>
    <s v="NC-02"/>
    <x v="0"/>
    <x v="1"/>
    <x v="1"/>
    <x v="0"/>
    <s v="Y"/>
    <s v="Y"/>
    <s v="Y"/>
    <s v="Y"/>
    <s v="Y"/>
    <s v="Y"/>
    <s v="Corporation"/>
    <s v="N"/>
    <x v="1"/>
    <x v="0"/>
    <x v="0"/>
    <s v="Restaurant"/>
    <n v="0"/>
    <n v="0"/>
    <m/>
  </r>
  <r>
    <x v="1248"/>
    <d v="2021-05-07T00:00:00"/>
    <s v="Curry Point LLC"/>
    <s v="5400 S Miami Blvd #100"/>
    <x v="8"/>
    <x v="0"/>
    <s v="27703"/>
    <x v="1247"/>
    <m/>
    <s v="U"/>
    <s v="N"/>
    <s v="NC-02"/>
    <x v="0"/>
    <x v="1"/>
    <x v="0"/>
    <x v="0"/>
    <s v="Y"/>
    <s v="Y"/>
    <s v="Y"/>
    <s v="Y"/>
    <s v="Y"/>
    <s v="Y"/>
    <s v="Limited  Liability Company(LLC)"/>
    <s v="N"/>
    <x v="0"/>
    <x v="0"/>
    <x v="1"/>
    <s v="Restaurant"/>
    <n v="0"/>
    <n v="0"/>
    <m/>
  </r>
  <r>
    <x v="1249"/>
    <d v="2021-05-07T00:00:00"/>
    <s v="Peaberry Press LLC"/>
    <s v="802 Fairview Road Suite 800"/>
    <x v="9"/>
    <x v="0"/>
    <s v="28803"/>
    <x v="1248"/>
    <m/>
    <s v="U"/>
    <s v="N"/>
    <s v="NC-11"/>
    <x v="0"/>
    <x v="1"/>
    <x v="1"/>
    <x v="0"/>
    <s v="Y"/>
    <s v="Y"/>
    <s v="Y"/>
    <s v="Y"/>
    <s v="Y"/>
    <s v="Y"/>
    <s v="Limited  Liability Company(LLC)"/>
    <s v="N"/>
    <x v="0"/>
    <x v="0"/>
    <x v="1"/>
    <s v="Snack and Nonalcoholic Beverage Bar"/>
    <n v="0"/>
    <n v="0"/>
    <m/>
  </r>
  <r>
    <x v="1250"/>
    <d v="2021-05-25T00:00:00"/>
    <s v="Kiha of Old Oak Ridge Road LLC"/>
    <s v="6310 Old Oak Ridge Rd Ste D"/>
    <x v="12"/>
    <x v="0"/>
    <s v="27410"/>
    <x v="1249"/>
    <m/>
    <s v="U"/>
    <s v="N"/>
    <s v="NC-06"/>
    <x v="0"/>
    <x v="0"/>
    <x v="1"/>
    <x v="0"/>
    <s v="Y"/>
    <s v="Y"/>
    <s v="Y"/>
    <s v="Y"/>
    <s v="Y"/>
    <s v="Y"/>
    <s v="Corporation"/>
    <s v="N"/>
    <x v="0"/>
    <x v="0"/>
    <x v="1"/>
    <s v="Restaurant"/>
    <n v="0"/>
    <n v="0"/>
    <m/>
  </r>
  <r>
    <x v="1251"/>
    <d v="2021-05-25T00:00:00"/>
    <s v="Tiffany's Catering and Events LLC"/>
    <s v="135 W Main St"/>
    <x v="100"/>
    <x v="0"/>
    <s v="28001"/>
    <x v="1250"/>
    <m/>
    <s v="R"/>
    <s v="Y"/>
    <s v="NC-08"/>
    <x v="0"/>
    <x v="0"/>
    <x v="1"/>
    <x v="1"/>
    <s v="N"/>
    <s v="Y"/>
    <s v="Y"/>
    <s v="Y"/>
    <s v="Y"/>
    <s v="Y"/>
    <s v="Sole Proprietorship"/>
    <s v="Y"/>
    <x v="0"/>
    <x v="0"/>
    <x v="1"/>
    <s v="Bar, Saloon, Lounge, Tavern &amp;&amp; Caterer &amp;&amp; Restaurant"/>
    <n v="0"/>
    <n v="0"/>
    <m/>
  </r>
  <r>
    <x v="1252"/>
    <d v="2021-05-07T00:00:00"/>
    <s v="JAA Enterprises inc."/>
    <s v="833 highway 58"/>
    <x v="223"/>
    <x v="0"/>
    <s v="28584"/>
    <x v="1251"/>
    <m/>
    <s v="U"/>
    <s v="N"/>
    <s v="NC-03"/>
    <x v="0"/>
    <x v="1"/>
    <x v="1"/>
    <x v="1"/>
    <s v="N"/>
    <s v="N"/>
    <s v="Y"/>
    <s v="Y"/>
    <s v="Y"/>
    <s v="Y"/>
    <s v="Corporation"/>
    <s v="N"/>
    <x v="0"/>
    <x v="0"/>
    <x v="1"/>
    <s v="Restaurant"/>
    <n v="0"/>
    <n v="0"/>
    <m/>
  </r>
  <r>
    <x v="1253"/>
    <d v="2021-05-25T00:00:00"/>
    <s v="Cotton Leigh LLC"/>
    <s v="628 W Main St"/>
    <x v="117"/>
    <x v="0"/>
    <s v="28779"/>
    <x v="1252"/>
    <m/>
    <s v="R"/>
    <s v="N"/>
    <s v="NC-11"/>
    <x v="0"/>
    <x v="0"/>
    <x v="0"/>
    <x v="0"/>
    <s v="Y"/>
    <s v="Y"/>
    <s v="Y"/>
    <s v="Y"/>
    <s v="Y"/>
    <s v="Y"/>
    <s v="Limited  Liability Company(LLC)"/>
    <s v="N"/>
    <x v="0"/>
    <x v="0"/>
    <x v="1"/>
    <s v="Bakery **"/>
    <n v="0"/>
    <n v="0"/>
    <m/>
  </r>
  <r>
    <x v="1254"/>
    <d v="2021-05-25T00:00:00"/>
    <s v="BBH SUBS CONCORD LLC"/>
    <s v="5123 Berkeley Park Ct"/>
    <x v="11"/>
    <x v="0"/>
    <s v="28277"/>
    <x v="1253"/>
    <s v="Which Wich"/>
    <s v="U"/>
    <s v="N"/>
    <s v="NC-09"/>
    <x v="0"/>
    <x v="1"/>
    <x v="0"/>
    <x v="1"/>
    <s v="Y"/>
    <s v="Y"/>
    <s v="Y"/>
    <s v="Y"/>
    <s v="Y"/>
    <s v="Y"/>
    <s v="Limited  Liability Company(LLC)"/>
    <s v="N"/>
    <x v="0"/>
    <x v="0"/>
    <x v="1"/>
    <s v="Restaurant"/>
    <n v="0"/>
    <n v="0"/>
    <m/>
  </r>
  <r>
    <x v="1255"/>
    <d v="2021-05-25T00:00:00"/>
    <s v="Not Just Icing Inc"/>
    <s v="5001 Sinclair Dr"/>
    <x v="4"/>
    <x v="0"/>
    <s v="27616"/>
    <x v="1254"/>
    <m/>
    <s v="U"/>
    <s v="N"/>
    <s v="NC-02"/>
    <x v="0"/>
    <x v="1"/>
    <x v="1"/>
    <x v="0"/>
    <s v="Y"/>
    <s v="Y"/>
    <s v="N"/>
    <s v="Y"/>
    <s v="Y"/>
    <s v="N"/>
    <s v="Corporation"/>
    <s v="Y"/>
    <x v="0"/>
    <x v="0"/>
    <x v="1"/>
    <s v="Food Stand, Food Truck, Food Cart"/>
    <n v="0"/>
    <n v="0"/>
    <m/>
  </r>
  <r>
    <x v="1256"/>
    <d v="2021-05-25T00:00:00"/>
    <s v="Mazzinis Inc."/>
    <s v="1521 N Bridge St"/>
    <x v="164"/>
    <x v="0"/>
    <s v="28621"/>
    <x v="1255"/>
    <m/>
    <s v="R"/>
    <s v="N"/>
    <s v="NC-05"/>
    <x v="0"/>
    <x v="1"/>
    <x v="1"/>
    <x v="0"/>
    <s v="N"/>
    <s v="Y"/>
    <s v="Y"/>
    <s v="Y"/>
    <s v="Y"/>
    <s v="Y"/>
    <s v="Corporation"/>
    <s v="N"/>
    <x v="0"/>
    <x v="0"/>
    <x v="1"/>
    <s v="Caterer &amp;&amp; Restaurant"/>
    <n v="0"/>
    <n v="0"/>
    <m/>
  </r>
  <r>
    <x v="1257"/>
    <d v="2021-05-07T00:00:00"/>
    <s v="Crazy House Brewing LLC"/>
    <s v="330 S Main St undefined"/>
    <x v="189"/>
    <x v="0"/>
    <s v="27526"/>
    <x v="1256"/>
    <m/>
    <s v="R"/>
    <s v="N"/>
    <s v="NC-02"/>
    <x v="0"/>
    <x v="1"/>
    <x v="1"/>
    <x v="0"/>
    <s v="Y"/>
    <s v="Y"/>
    <s v="Y"/>
    <s v="Y"/>
    <s v="Y"/>
    <s v="Y"/>
    <s v="Limited  Liability Company(LLC)"/>
    <s v="Y"/>
    <x v="0"/>
    <x v="1"/>
    <x v="1"/>
    <s v="Licensed Alcohol Producer"/>
    <n v="0"/>
    <n v="0"/>
    <m/>
  </r>
  <r>
    <x v="1258"/>
    <d v="2021-05-07T00:00:00"/>
    <s v="NANTUCKET CAFE INC."/>
    <s v="1145 Falls River Avenue"/>
    <x v="4"/>
    <x v="0"/>
    <s v="27614"/>
    <x v="1257"/>
    <m/>
    <s v="U"/>
    <s v="N"/>
    <s v="NC-04"/>
    <x v="0"/>
    <x v="0"/>
    <x v="1"/>
    <x v="0"/>
    <s v="Y"/>
    <s v="Y"/>
    <s v="Y"/>
    <s v="Y"/>
    <s v="N"/>
    <s v="Y"/>
    <s v="Corporation"/>
    <s v="N"/>
    <x v="1"/>
    <x v="0"/>
    <x v="1"/>
    <s v="Restaurant"/>
    <n v="0"/>
    <n v="0"/>
    <m/>
  </r>
  <r>
    <x v="1259"/>
    <d v="2021-05-07T00:00:00"/>
    <s v="pholicious at street of southpoint Inc"/>
    <s v="600 AUDUBON LAKE DR 7A21"/>
    <x v="8"/>
    <x v="0"/>
    <s v="27713"/>
    <x v="1258"/>
    <m/>
    <s v="U"/>
    <s v="Y"/>
    <s v="NC-02"/>
    <x v="0"/>
    <x v="0"/>
    <x v="0"/>
    <x v="0"/>
    <s v="Y"/>
    <s v="Y"/>
    <s v="Y"/>
    <s v="Y"/>
    <s v="Y"/>
    <s v="Y"/>
    <s v="Corporation"/>
    <s v="N"/>
    <x v="1"/>
    <x v="0"/>
    <x v="0"/>
    <s v="Restaurant"/>
    <n v="0"/>
    <n v="0"/>
    <m/>
  </r>
  <r>
    <x v="1260"/>
    <d v="2021-05-07T00:00:00"/>
    <s v="Trade and Lore Asheville"/>
    <s v="37 Wall St"/>
    <x v="9"/>
    <x v="0"/>
    <s v="28801"/>
    <x v="1259"/>
    <m/>
    <s v="U"/>
    <s v="Y"/>
    <s v="NC-11"/>
    <x v="0"/>
    <x v="0"/>
    <x v="1"/>
    <x v="0"/>
    <s v="Y"/>
    <s v="Y"/>
    <s v="Y"/>
    <s v="Y"/>
    <s v="Y"/>
    <s v="Y"/>
    <s v="Limited  Liability Company(LLC)"/>
    <s v="N"/>
    <x v="0"/>
    <x v="0"/>
    <x v="1"/>
    <s v="Restaurant"/>
    <n v="0"/>
    <n v="0"/>
    <m/>
  </r>
  <r>
    <x v="1261"/>
    <d v="2021-05-07T00:00:00"/>
    <s v="Sugar on Front Street LLC"/>
    <s v="206-C North Topsail Drive"/>
    <x v="16"/>
    <x v="0"/>
    <s v="28445"/>
    <x v="1260"/>
    <m/>
    <s v="U"/>
    <s v="N"/>
    <s v="NC-03"/>
    <x v="0"/>
    <x v="1"/>
    <x v="0"/>
    <x v="0"/>
    <s v="N"/>
    <s v="Y"/>
    <s v="Y"/>
    <s v="Y"/>
    <s v="Y"/>
    <s v="Y"/>
    <s v="Limited  Liability Company(LLC)"/>
    <s v="N"/>
    <x v="1"/>
    <x v="0"/>
    <x v="1"/>
    <s v="Other"/>
    <n v="0"/>
    <n v="0"/>
    <m/>
  </r>
  <r>
    <x v="1262"/>
    <d v="2021-05-25T00:00:00"/>
    <s v="MEIZHEN LIU"/>
    <s v="249-I THIRD ST"/>
    <x v="224"/>
    <x v="0"/>
    <s v="28513"/>
    <x v="1261"/>
    <m/>
    <s v="U"/>
    <s v="N"/>
    <s v="NC-01"/>
    <x v="1"/>
    <x v="0"/>
    <x v="0"/>
    <x v="0"/>
    <s v="Y"/>
    <s v="Y"/>
    <s v="Y"/>
    <s v="Y"/>
    <s v="Y"/>
    <s v="Y"/>
    <s v="Sole Proprietorship"/>
    <s v="Y"/>
    <x v="0"/>
    <x v="0"/>
    <x v="1"/>
    <s v="Restaurant"/>
    <n v="0"/>
    <n v="0"/>
    <m/>
  </r>
  <r>
    <x v="1263"/>
    <d v="2021-05-25T00:00:00"/>
    <s v="Hua Chen"/>
    <s v="952 Merrimon Ave"/>
    <x v="9"/>
    <x v="0"/>
    <s v="28804"/>
    <x v="1262"/>
    <m/>
    <s v="U"/>
    <s v="N"/>
    <s v="NC-11"/>
    <x v="0"/>
    <x v="1"/>
    <x v="1"/>
    <x v="0"/>
    <s v="Y"/>
    <s v="Y"/>
    <s v="N"/>
    <s v="Y"/>
    <s v="Y"/>
    <s v="Y"/>
    <s v="Sole Proprietorship"/>
    <s v="N"/>
    <x v="1"/>
    <x v="0"/>
    <x v="1"/>
    <s v="Restaurant"/>
    <n v="0"/>
    <n v="0"/>
    <m/>
  </r>
  <r>
    <x v="1264"/>
    <d v="2021-05-07T00:00:00"/>
    <s v="ZEKOS 2 GO LLC"/>
    <s v="12 Wendy Court Suite I"/>
    <x v="12"/>
    <x v="0"/>
    <s v="27409"/>
    <x v="1263"/>
    <m/>
    <s v="U"/>
    <s v="N"/>
    <s v="NC-06"/>
    <x v="0"/>
    <x v="0"/>
    <x v="0"/>
    <x v="0"/>
    <s v="Y"/>
    <s v="Y"/>
    <s v="Y"/>
    <s v="Y"/>
    <s v="Y"/>
    <s v="Y"/>
    <s v="Sole Proprietorship"/>
    <s v="N"/>
    <x v="1"/>
    <x v="0"/>
    <x v="0"/>
    <s v="Food Stand, Food Truck, Food Cart"/>
    <n v="0"/>
    <n v="0"/>
    <m/>
  </r>
  <r>
    <x v="1265"/>
    <d v="2021-05-07T00:00:00"/>
    <s v="Paula Bass"/>
    <s v="2339 US 117 S suite H"/>
    <x v="25"/>
    <x v="0"/>
    <s v="27530"/>
    <x v="1264"/>
    <m/>
    <s v="R"/>
    <s v="Y"/>
    <s v="NC-01"/>
    <x v="0"/>
    <x v="1"/>
    <x v="1"/>
    <x v="0"/>
    <s v="N"/>
    <s v="Y"/>
    <s v="N"/>
    <s v="Y"/>
    <s v="Y"/>
    <s v="Y"/>
    <s v="Self-Employed Individuals"/>
    <s v="Y"/>
    <x v="0"/>
    <x v="0"/>
    <x v="1"/>
    <s v="Other"/>
    <n v="0"/>
    <n v="0"/>
    <m/>
  </r>
  <r>
    <x v="1266"/>
    <d v="2021-05-07T00:00:00"/>
    <s v="Kim Cooks LLC"/>
    <s v="5621 Louisburg Rd STE 101"/>
    <x v="4"/>
    <x v="0"/>
    <s v="27616"/>
    <x v="1265"/>
    <s v="Subway"/>
    <s v="U"/>
    <s v="Y"/>
    <s v="NC-02"/>
    <x v="0"/>
    <x v="0"/>
    <x v="1"/>
    <x v="0"/>
    <s v="Y"/>
    <s v="Y"/>
    <s v="Y"/>
    <s v="Y"/>
    <s v="Y"/>
    <s v="Y"/>
    <s v="Limited  Liability Company(LLC)"/>
    <s v="Y"/>
    <x v="1"/>
    <x v="0"/>
    <x v="0"/>
    <s v="Restaurant"/>
    <n v="0"/>
    <n v="0"/>
    <m/>
  </r>
  <r>
    <x v="1267"/>
    <d v="2021-05-25T00:00:00"/>
    <s v="so-ca raleigh LLC"/>
    <s v="2130 Clark Ave"/>
    <x v="4"/>
    <x v="0"/>
    <s v="27605"/>
    <x v="1266"/>
    <m/>
    <s v="U"/>
    <s v="Y"/>
    <s v="NC-02"/>
    <x v="1"/>
    <x v="0"/>
    <x v="0"/>
    <x v="0"/>
    <s v="Y"/>
    <s v="Y"/>
    <s v="Y"/>
    <s v="Y"/>
    <s v="Y"/>
    <s v="Y"/>
    <s v="Corporation"/>
    <s v="N"/>
    <x v="0"/>
    <x v="0"/>
    <x v="1"/>
    <s v="Restaurant"/>
    <n v="0"/>
    <n v="0"/>
    <m/>
  </r>
  <r>
    <x v="1268"/>
    <d v="2021-05-25T00:00:00"/>
    <s v="UMAMI SEAFOOD INC"/>
    <s v="2421 E Ash St"/>
    <x v="25"/>
    <x v="0"/>
    <s v="27534"/>
    <x v="1267"/>
    <m/>
    <s v="R"/>
    <s v="N"/>
    <s v="NC-01"/>
    <x v="1"/>
    <x v="0"/>
    <x v="0"/>
    <x v="0"/>
    <s v="Y"/>
    <s v="Y"/>
    <s v="Y"/>
    <s v="Y"/>
    <s v="Y"/>
    <s v="Y"/>
    <s v="Corporation"/>
    <s v="N"/>
    <x v="1"/>
    <x v="0"/>
    <x v="1"/>
    <s v="Restaurant"/>
    <n v="0"/>
    <n v="0"/>
    <m/>
  </r>
  <r>
    <x v="1269"/>
    <d v="2021-05-07T00:00:00"/>
    <s v="Andres' Coffee &amp; Crepes LLC"/>
    <s v="315 Crossroads Blvd"/>
    <x v="28"/>
    <x v="0"/>
    <s v="27518"/>
    <x v="1268"/>
    <m/>
    <s v="U"/>
    <s v="N"/>
    <s v="NC-02"/>
    <x v="0"/>
    <x v="0"/>
    <x v="1"/>
    <x v="0"/>
    <s v="Y"/>
    <s v="Y"/>
    <s v="Y"/>
    <s v="Y"/>
    <s v="Y"/>
    <s v="Y"/>
    <s v="Limited  Liability Company(LLC)"/>
    <s v="N"/>
    <x v="1"/>
    <x v="0"/>
    <x v="1"/>
    <s v="Caterer &amp;&amp; Restaurant"/>
    <n v="0"/>
    <n v="0"/>
    <m/>
  </r>
  <r>
    <x v="1270"/>
    <d v="2021-05-07T00:00:00"/>
    <s v="Boba Express LLC"/>
    <s v="10039 University City Blvd Suite L"/>
    <x v="11"/>
    <x v="0"/>
    <s v="28213"/>
    <x v="1269"/>
    <m/>
    <s v="U"/>
    <s v="Y"/>
    <s v="NC-08"/>
    <x v="0"/>
    <x v="0"/>
    <x v="0"/>
    <x v="0"/>
    <s v="Y"/>
    <s v="Y"/>
    <s v="Y"/>
    <s v="Y"/>
    <s v="Y"/>
    <s v="Y"/>
    <s v="Corporation"/>
    <s v="Y"/>
    <x v="1"/>
    <x v="0"/>
    <x v="1"/>
    <s v="Restaurant"/>
    <n v="0"/>
    <n v="0"/>
    <m/>
  </r>
  <r>
    <x v="1271"/>
    <d v="2021-05-07T00:00:00"/>
    <s v="Kalethy Living LLC"/>
    <s v="4719 New Centre Dr Suite D"/>
    <x v="0"/>
    <x v="0"/>
    <s v="28405"/>
    <x v="1270"/>
    <m/>
    <s v="U"/>
    <s v="Y"/>
    <s v="NC-07"/>
    <x v="0"/>
    <x v="0"/>
    <x v="1"/>
    <x v="0"/>
    <s v="N"/>
    <s v="Y"/>
    <s v="Y"/>
    <s v="Y"/>
    <s v="Y"/>
    <s v="Y"/>
    <s v="Limited  Liability Company(LLC)"/>
    <s v="N"/>
    <x v="1"/>
    <x v="0"/>
    <x v="1"/>
    <s v="Other &amp;&amp; Snack and Nonalcoholic Beverage Bar &amp;&amp; Restaurant"/>
    <n v="0"/>
    <n v="0"/>
    <m/>
  </r>
  <r>
    <x v="1272"/>
    <d v="2021-05-07T00:00:00"/>
    <s v="BGC Ventures LLC"/>
    <s v="4 Applewood Dr"/>
    <x v="9"/>
    <x v="0"/>
    <s v="28805"/>
    <x v="1271"/>
    <m/>
    <s v="U"/>
    <s v="N"/>
    <s v="NC-11"/>
    <x v="1"/>
    <x v="1"/>
    <x v="1"/>
    <x v="0"/>
    <s v="Y"/>
    <s v="Y"/>
    <s v="Y"/>
    <s v="Y"/>
    <s v="Y"/>
    <s v="Y"/>
    <s v="Limited  Liability Company(LLC)"/>
    <s v="N"/>
    <x v="1"/>
    <x v="0"/>
    <x v="0"/>
    <s v="Restaurant"/>
    <n v="0"/>
    <n v="0"/>
    <m/>
  </r>
  <r>
    <x v="1273"/>
    <d v="2021-05-25T00:00:00"/>
    <s v="Mister Bartender LLC"/>
    <s v="9429 Night Harbor Dr SE"/>
    <x v="225"/>
    <x v="0"/>
    <s v="28451"/>
    <x v="1272"/>
    <m/>
    <s v="R"/>
    <s v="N"/>
    <s v="NC-07"/>
    <x v="0"/>
    <x v="0"/>
    <x v="0"/>
    <x v="0"/>
    <s v="N"/>
    <s v="Y"/>
    <s v="N"/>
    <s v="N"/>
    <s v="Y"/>
    <s v="N"/>
    <s v="Single Member LLC"/>
    <s v="N"/>
    <x v="1"/>
    <x v="1"/>
    <x v="0"/>
    <s v="Other &amp;&amp; Caterer"/>
    <n v="0"/>
    <n v="0"/>
    <m/>
  </r>
  <r>
    <x v="1274"/>
    <d v="2021-05-07T00:00:00"/>
    <s v="ots albemarle inc"/>
    <s v="114 S 2nd St"/>
    <x v="100"/>
    <x v="0"/>
    <s v="28001"/>
    <x v="1273"/>
    <m/>
    <s v="R"/>
    <s v="Y"/>
    <s v="NC-08"/>
    <x v="1"/>
    <x v="0"/>
    <x v="0"/>
    <x v="0"/>
    <s v="Y"/>
    <s v="Y"/>
    <s v="Y"/>
    <s v="Y"/>
    <s v="Y"/>
    <s v="Y"/>
    <s v="Limited  Liability Company(LLC)"/>
    <s v="Y"/>
    <x v="1"/>
    <x v="0"/>
    <x v="0"/>
    <s v="Restaurant"/>
    <n v="0"/>
    <n v="0"/>
    <m/>
  </r>
  <r>
    <x v="1275"/>
    <d v="2021-05-07T00:00:00"/>
    <s v="Simply Asian Restaurant Inc"/>
    <s v="1337 E Dixie Dr"/>
    <x v="51"/>
    <x v="0"/>
    <s v="27203"/>
    <x v="1274"/>
    <m/>
    <s v="R"/>
    <s v="N"/>
    <s v="NC-13"/>
    <x v="1"/>
    <x v="0"/>
    <x v="0"/>
    <x v="0"/>
    <s v="Y"/>
    <s v="Y"/>
    <s v="Y"/>
    <s v="Y"/>
    <s v="Y"/>
    <s v="Y"/>
    <s v="Corporation"/>
    <s v="Y"/>
    <x v="0"/>
    <x v="0"/>
    <x v="1"/>
    <s v="Restaurant"/>
    <n v="0"/>
    <n v="0"/>
    <m/>
  </r>
  <r>
    <x v="1276"/>
    <d v="2021-05-07T00:00:00"/>
    <s v="Natelege Bryant"/>
    <s v="1613 Holly Hill Dr."/>
    <x v="8"/>
    <x v="0"/>
    <s v="27713"/>
    <x v="1275"/>
    <m/>
    <s v="U"/>
    <s v="N"/>
    <s v="NC-04"/>
    <x v="0"/>
    <x v="1"/>
    <x v="1"/>
    <x v="0"/>
    <s v="N"/>
    <s v="N"/>
    <s v="Y"/>
    <s v="Y"/>
    <s v="N"/>
    <s v="N"/>
    <s v="Sole Proprietorship"/>
    <s v="N"/>
    <x v="1"/>
    <x v="0"/>
    <x v="1"/>
    <s v="Caterer"/>
    <n v="0"/>
    <n v="0"/>
    <m/>
  </r>
  <r>
    <x v="1277"/>
    <d v="2021-05-07T00:00:00"/>
    <s v="Great Universe Inc"/>
    <s v="7128 Albemarle Rd. Ste. A"/>
    <x v="11"/>
    <x v="0"/>
    <s v="28227"/>
    <x v="1276"/>
    <m/>
    <s v="U"/>
    <s v="N"/>
    <s v="NC-08"/>
    <x v="0"/>
    <x v="0"/>
    <x v="0"/>
    <x v="0"/>
    <s v="Y"/>
    <s v="Y"/>
    <s v="Y"/>
    <s v="Y"/>
    <s v="Y"/>
    <s v="Y"/>
    <s v="Subchapter S Corporation"/>
    <s v="N"/>
    <x v="1"/>
    <x v="0"/>
    <x v="1"/>
    <s v="Restaurant"/>
    <n v="0"/>
    <n v="0"/>
    <m/>
  </r>
  <r>
    <x v="1278"/>
    <d v="2021-05-07T00:00:00"/>
    <s v="MARK KEYZER"/>
    <s v="91 Vreugdenhil Rd"/>
    <x v="226"/>
    <x v="0"/>
    <s v="27860"/>
    <x v="1277"/>
    <m/>
    <s v="R"/>
    <s v="Y"/>
    <s v="NC-01"/>
    <x v="0"/>
    <x v="0"/>
    <x v="1"/>
    <x v="0"/>
    <s v="Y"/>
    <s v="Y"/>
    <s v="Y"/>
    <s v="N"/>
    <s v="Y"/>
    <s v="Y"/>
    <s v="Sole Proprietorship"/>
    <s v="N"/>
    <x v="1"/>
    <x v="0"/>
    <x v="0"/>
    <s v="Caterer &amp;&amp; Restaurant"/>
    <n v="0"/>
    <n v="0"/>
    <m/>
  </r>
  <r>
    <x v="1279"/>
    <d v="2021-05-07T00:00:00"/>
    <s v="Kaleidoscope Consortium llc"/>
    <s v="1053 E Whitaker Mill Road STE 111"/>
    <x v="4"/>
    <x v="0"/>
    <s v="27604"/>
    <x v="1278"/>
    <m/>
    <s v="U"/>
    <s v="N"/>
    <s v="NC-02"/>
    <x v="1"/>
    <x v="1"/>
    <x v="0"/>
    <x v="0"/>
    <s v="Y"/>
    <s v="Y"/>
    <s v="Y"/>
    <s v="Y"/>
    <s v="Y"/>
    <s v="Y"/>
    <s v="Corporation"/>
    <s v="Y"/>
    <x v="0"/>
    <x v="0"/>
    <x v="1"/>
    <s v="Other &amp;&amp; Restaurant"/>
    <n v="0"/>
    <n v="0"/>
    <m/>
  </r>
  <r>
    <x v="1280"/>
    <d v="2021-05-25T00:00:00"/>
    <s v="Kodatrent LLC"/>
    <s v="1 Page Ave #139"/>
    <x v="9"/>
    <x v="0"/>
    <s v="28801"/>
    <x v="1279"/>
    <m/>
    <s v="U"/>
    <s v="Y"/>
    <s v="NC-11"/>
    <x v="0"/>
    <x v="1"/>
    <x v="0"/>
    <x v="0"/>
    <s v="Y"/>
    <s v="Y"/>
    <s v="Y"/>
    <s v="Y"/>
    <s v="Y"/>
    <s v="Y"/>
    <s v="Limited  Liability Company(LLC)"/>
    <s v="N"/>
    <x v="0"/>
    <x v="0"/>
    <x v="1"/>
    <s v="Restaurant"/>
    <n v="0"/>
    <n v="0"/>
    <m/>
  </r>
  <r>
    <x v="1281"/>
    <d v="2021-05-07T00:00:00"/>
    <s v="The Felix Caf LLC."/>
    <s v="5226 S College Rd Ste 11"/>
    <x v="0"/>
    <x v="0"/>
    <s v="28412"/>
    <x v="1280"/>
    <m/>
    <s v="U"/>
    <s v="N"/>
    <s v="NC-07"/>
    <x v="0"/>
    <x v="0"/>
    <x v="1"/>
    <x v="0"/>
    <s v="N"/>
    <s v="Y"/>
    <s v="Y"/>
    <s v="Y"/>
    <s v="Y"/>
    <s v="Y"/>
    <s v="Limited  Liability Company(LLC)"/>
    <s v="N"/>
    <x v="1"/>
    <x v="0"/>
    <x v="0"/>
    <s v="Restaurant"/>
    <n v="0"/>
    <n v="0"/>
    <m/>
  </r>
  <r>
    <x v="1282"/>
    <d v="2021-05-25T00:00:00"/>
    <s v="Danielle phoenix"/>
    <s v="1125 Homestead Glen Blvd"/>
    <x v="11"/>
    <x v="0"/>
    <s v="28214"/>
    <x v="1281"/>
    <m/>
    <s v="U"/>
    <s v="N"/>
    <s v="NC-12"/>
    <x v="0"/>
    <x v="1"/>
    <x v="1"/>
    <x v="0"/>
    <s v="Y"/>
    <s v="N"/>
    <s v="Y"/>
    <s v="Y"/>
    <s v="Y"/>
    <s v="Y"/>
    <s v="Self-Employed Individuals"/>
    <s v="Y"/>
    <x v="0"/>
    <x v="0"/>
    <x v="1"/>
    <s v="Food Stand, Food Truck, Food Cart"/>
    <n v="0"/>
    <n v="0"/>
    <m/>
  </r>
  <r>
    <x v="1283"/>
    <d v="2021-05-25T00:00:00"/>
    <s v="Susan Colomaio"/>
    <s v="110 E Caswell St"/>
    <x v="125"/>
    <x v="0"/>
    <s v="28501"/>
    <x v="1282"/>
    <m/>
    <s v="R"/>
    <s v="Y"/>
    <s v="NC-03"/>
    <x v="0"/>
    <x v="0"/>
    <x v="1"/>
    <x v="0"/>
    <s v="Y"/>
    <s v="Y"/>
    <s v="Y"/>
    <s v="Y"/>
    <s v="Y"/>
    <s v="Y"/>
    <s v="Sole Proprietorship"/>
    <s v="Y"/>
    <x v="0"/>
    <x v="0"/>
    <x v="1"/>
    <s v="Caterer"/>
    <n v="0"/>
    <n v="0"/>
    <m/>
  </r>
  <r>
    <x v="1284"/>
    <d v="2021-05-25T00:00:00"/>
    <s v="MR TOKYO MONROE LLC"/>
    <s v="2239 W Roosevelt Blvd"/>
    <x v="174"/>
    <x v="0"/>
    <s v="28110"/>
    <x v="1283"/>
    <m/>
    <s v="U"/>
    <s v="Y"/>
    <s v="NC-09"/>
    <x v="1"/>
    <x v="0"/>
    <x v="0"/>
    <x v="0"/>
    <s v="Y"/>
    <s v="Y"/>
    <s v="Y"/>
    <s v="Y"/>
    <s v="Y"/>
    <s v="Y"/>
    <s v="Limited  Liability Company(LLC)"/>
    <s v="N"/>
    <x v="1"/>
    <x v="0"/>
    <x v="0"/>
    <s v="Restaurant"/>
    <n v="0"/>
    <n v="0"/>
    <m/>
  </r>
  <r>
    <x v="1285"/>
    <d v="2021-05-07T00:00:00"/>
    <s v="Sonya Wylie"/>
    <s v="1813 Lochwood Dr"/>
    <x v="12"/>
    <x v="0"/>
    <s v="27406"/>
    <x v="1284"/>
    <m/>
    <s v="U"/>
    <s v="Y"/>
    <s v="NC-06"/>
    <x v="0"/>
    <x v="1"/>
    <x v="1"/>
    <x v="0"/>
    <s v="Y"/>
    <s v="N"/>
    <s v="Y"/>
    <s v="N"/>
    <s v="Y"/>
    <s v="N"/>
    <s v="Sole Proprietorship"/>
    <s v="N"/>
    <x v="0"/>
    <x v="0"/>
    <x v="1"/>
    <s v="Food Stand, Food Truck, Food Cart"/>
    <n v="0"/>
    <n v="0"/>
    <m/>
  </r>
  <r>
    <x v="1286"/>
    <d v="2021-05-07T00:00:00"/>
    <s v="WBG &amp; Associates LLC dba Eat Here and Fly"/>
    <s v="7435 Zephyr Place"/>
    <x v="22"/>
    <x v="0"/>
    <s v="28027"/>
    <x v="1285"/>
    <m/>
    <s v="U"/>
    <s v="Y"/>
    <s v="NC-08"/>
    <x v="0"/>
    <x v="0"/>
    <x v="1"/>
    <x v="0"/>
    <s v="N"/>
    <s v="Y"/>
    <s v="Y"/>
    <s v="Y"/>
    <s v="Y"/>
    <s v="Y"/>
    <s v="Limited  Liability Company(LLC)"/>
    <s v="N"/>
    <x v="1"/>
    <x v="0"/>
    <x v="1"/>
    <s v="Other &amp;&amp; Snack and Nonalcoholic Beverage Bar &amp;&amp; Caterer"/>
    <n v="0"/>
    <n v="0"/>
    <m/>
  </r>
  <r>
    <x v="1287"/>
    <d v="2021-05-07T00:00:00"/>
    <s v="Wired Cafe Coffee Bar LLC"/>
    <s v="5001 Laurinda Dr"/>
    <x v="12"/>
    <x v="0"/>
    <s v="27410"/>
    <x v="1286"/>
    <m/>
    <s v="U"/>
    <s v="N"/>
    <s v="NC-06"/>
    <x v="0"/>
    <x v="0"/>
    <x v="1"/>
    <x v="0"/>
    <s v="Y"/>
    <s v="Y"/>
    <s v="N"/>
    <s v="N"/>
    <s v="Y"/>
    <s v="Y"/>
    <s v="Limited  Liability Company(LLC)"/>
    <s v="N"/>
    <x v="0"/>
    <x v="0"/>
    <x v="1"/>
    <s v="Food Stand, Food Truck, Food Cart"/>
    <n v="0"/>
    <n v="0"/>
    <m/>
  </r>
  <r>
    <x v="1288"/>
    <d v="2021-05-25T00:00:00"/>
    <s v="Continenza of NC LLC"/>
    <s v="2176 Midland Rd"/>
    <x v="57"/>
    <x v="0"/>
    <s v="28387"/>
    <x v="1287"/>
    <m/>
    <s v="R"/>
    <s v="Y"/>
    <s v="NC-09"/>
    <x v="1"/>
    <x v="1"/>
    <x v="0"/>
    <x v="0"/>
    <s v="Y"/>
    <s v="Y"/>
    <s v="Y"/>
    <s v="Y"/>
    <s v="Y"/>
    <s v="Y"/>
    <s v="Limited  Liability Company(LLC)"/>
    <s v="N"/>
    <x v="0"/>
    <x v="0"/>
    <x v="1"/>
    <s v="Restaurant"/>
    <n v="0"/>
    <n v="0"/>
    <m/>
  </r>
  <r>
    <x v="1289"/>
    <d v="2021-05-07T00:00:00"/>
    <s v="V Judge LLC"/>
    <s v="137 E Davie St"/>
    <x v="4"/>
    <x v="0"/>
    <s v="27601"/>
    <x v="1288"/>
    <s v="Amorino Gelato Al Naturale"/>
    <s v="U"/>
    <s v="Y"/>
    <s v="NC-02"/>
    <x v="0"/>
    <x v="0"/>
    <x v="1"/>
    <x v="0"/>
    <s v="Y"/>
    <s v="Y"/>
    <s v="Y"/>
    <s v="Y"/>
    <s v="Y"/>
    <s v="Y"/>
    <s v="Limited  Liability Company(LLC)"/>
    <s v="N"/>
    <x v="0"/>
    <x v="0"/>
    <x v="1"/>
    <s v="Snack and Nonalcoholic Beverage Bar"/>
    <n v="0"/>
    <n v="0"/>
    <m/>
  </r>
  <r>
    <x v="1290"/>
    <d v="2021-05-25T00:00:00"/>
    <s v="Roxbury Nightlife LLC"/>
    <s v="116 W 5th St"/>
    <x v="11"/>
    <x v="0"/>
    <s v="28202"/>
    <x v="1289"/>
    <m/>
    <s v="U"/>
    <s v="N"/>
    <s v="NC-12"/>
    <x v="1"/>
    <x v="1"/>
    <x v="1"/>
    <x v="0"/>
    <s v="Y"/>
    <s v="Y"/>
    <s v="N"/>
    <s v="Y"/>
    <s v="Y"/>
    <s v="Y"/>
    <s v="Limited  Liability Company(LLC)"/>
    <s v="N"/>
    <x v="1"/>
    <x v="0"/>
    <x v="0"/>
    <s v="Bar, Saloon, Lounge, Tavern"/>
    <n v="0"/>
    <n v="0"/>
    <m/>
  </r>
  <r>
    <x v="1291"/>
    <d v="2021-05-07T00:00:00"/>
    <s v="KT Pub LLC"/>
    <s v="301 S Jarvis St"/>
    <x v="34"/>
    <x v="0"/>
    <s v="27858"/>
    <x v="1290"/>
    <m/>
    <s v="U"/>
    <s v="Y"/>
    <s v="NC-01"/>
    <x v="0"/>
    <x v="0"/>
    <x v="1"/>
    <x v="0"/>
    <s v="Y"/>
    <s v="Y"/>
    <s v="Y"/>
    <s v="Y"/>
    <s v="Y"/>
    <s v="Y"/>
    <s v="Corporation"/>
    <s v="N"/>
    <x v="0"/>
    <x v="0"/>
    <x v="1"/>
    <s v="Restaurant"/>
    <n v="0"/>
    <n v="0"/>
    <m/>
  </r>
  <r>
    <x v="1292"/>
    <d v="2021-05-25T00:00:00"/>
    <s v="REDEYE DINER LLC"/>
    <s v="210 E Trade St SUITE C149"/>
    <x v="11"/>
    <x v="0"/>
    <s v="28202"/>
    <x v="1291"/>
    <m/>
    <s v="U"/>
    <s v="N"/>
    <s v="NC-12"/>
    <x v="0"/>
    <x v="1"/>
    <x v="1"/>
    <x v="0"/>
    <s v="Y"/>
    <s v="Y"/>
    <s v="Y"/>
    <s v="Y"/>
    <s v="Y"/>
    <s v="Y"/>
    <s v="Limited  Liability Company(LLC)"/>
    <s v="N"/>
    <x v="0"/>
    <x v="0"/>
    <x v="1"/>
    <s v="Other &amp;&amp; Restaurant"/>
    <n v="0"/>
    <n v="0"/>
    <m/>
  </r>
  <r>
    <x v="1293"/>
    <d v="2021-05-25T00:00:00"/>
    <s v="Aviator Brewing Company Inc."/>
    <s v="600 Broad St"/>
    <x v="189"/>
    <x v="0"/>
    <s v="27526"/>
    <x v="1292"/>
    <m/>
    <s v="R"/>
    <s v="N"/>
    <s v="NC-02"/>
    <x v="0"/>
    <x v="1"/>
    <x v="0"/>
    <x v="1"/>
    <s v="N"/>
    <s v="Y"/>
    <s v="Y"/>
    <s v="N"/>
    <s v="N"/>
    <s v="N"/>
    <s v="Corporation"/>
    <s v="Y"/>
    <x v="0"/>
    <x v="1"/>
    <x v="0"/>
    <s v="Restaurant"/>
    <n v="0"/>
    <n v="0"/>
    <m/>
  </r>
  <r>
    <x v="1294"/>
    <d v="2021-05-07T00:00:00"/>
    <s v="Major Arcana Seventeen LLC"/>
    <s v="331 W Main St"/>
    <x v="8"/>
    <x v="0"/>
    <s v="27701"/>
    <x v="1293"/>
    <m/>
    <s v="U"/>
    <s v="Y"/>
    <s v="NC-04"/>
    <x v="1"/>
    <x v="0"/>
    <x v="0"/>
    <x v="0"/>
    <s v="Y"/>
    <s v="Y"/>
    <s v="Y"/>
    <s v="Y"/>
    <s v="Y"/>
    <s v="Y"/>
    <s v="Limited  Liability Company(LLC)"/>
    <s v="N"/>
    <x v="0"/>
    <x v="0"/>
    <x v="1"/>
    <s v="Bar, Saloon, Lounge, Tavern"/>
    <n v="0"/>
    <n v="0"/>
    <m/>
  </r>
  <r>
    <x v="1295"/>
    <d v="2021-05-07T00:00:00"/>
    <s v="BP Subs Inc."/>
    <s v="3421 Murchison Rd Ste A"/>
    <x v="40"/>
    <x v="0"/>
    <s v="28311"/>
    <x v="1294"/>
    <s v="Subway"/>
    <s v="U"/>
    <s v="Y"/>
    <s v="NC-08"/>
    <x v="0"/>
    <x v="1"/>
    <x v="1"/>
    <x v="0"/>
    <s v="N"/>
    <s v="Y"/>
    <s v="Y"/>
    <s v="Y"/>
    <s v="N"/>
    <s v="Y"/>
    <s v="Corporation"/>
    <s v="N"/>
    <x v="1"/>
    <x v="0"/>
    <x v="0"/>
    <s v="Restaurant"/>
    <n v="0"/>
    <n v="0"/>
    <m/>
  </r>
  <r>
    <x v="1296"/>
    <d v="2021-05-25T00:00:00"/>
    <s v="The Green Room Restaurant Inc"/>
    <s v="12 Church St"/>
    <x v="9"/>
    <x v="0"/>
    <s v="28801"/>
    <x v="1295"/>
    <m/>
    <s v="U"/>
    <s v="Y"/>
    <s v="NC-11"/>
    <x v="0"/>
    <x v="1"/>
    <x v="1"/>
    <x v="0"/>
    <s v="Y"/>
    <s v="Y"/>
    <s v="Y"/>
    <s v="Y"/>
    <s v="Y"/>
    <s v="Y"/>
    <s v="Corporation"/>
    <s v="N"/>
    <x v="0"/>
    <x v="0"/>
    <x v="1"/>
    <s v="Restaurant"/>
    <n v="0"/>
    <n v="0"/>
    <m/>
  </r>
  <r>
    <x v="1297"/>
    <d v="2021-05-07T00:00:00"/>
    <s v="Virgils Jamaica"/>
    <s v="105 Kerigon Lane"/>
    <x v="227"/>
    <x v="0"/>
    <s v="27596"/>
    <x v="1296"/>
    <m/>
    <s v="R"/>
    <s v="N"/>
    <s v="NC-04"/>
    <x v="0"/>
    <x v="1"/>
    <x v="1"/>
    <x v="1"/>
    <s v="N"/>
    <s v="Y"/>
    <s v="Y"/>
    <s v="N"/>
    <s v="N"/>
    <s v="N"/>
    <s v="Sole Proprietorship"/>
    <s v="N"/>
    <x v="0"/>
    <x v="0"/>
    <x v="1"/>
    <s v="Food Stand, Food Truck, Food Cart"/>
    <n v="0"/>
    <n v="0"/>
    <m/>
  </r>
  <r>
    <x v="1298"/>
    <d v="2021-05-07T00:00:00"/>
    <s v="AFFABEL VENTURES LLC"/>
    <s v="909 Smokey Park Hwy"/>
    <x v="228"/>
    <x v="0"/>
    <s v="28715"/>
    <x v="1297"/>
    <m/>
    <s v="U"/>
    <s v="N"/>
    <s v="NC-11"/>
    <x v="0"/>
    <x v="1"/>
    <x v="1"/>
    <x v="0"/>
    <s v="Y"/>
    <s v="Y"/>
    <s v="Y"/>
    <s v="Y"/>
    <s v="Y"/>
    <s v="Y"/>
    <s v="Limited  Liability Company(LLC)"/>
    <s v="N"/>
    <x v="0"/>
    <x v="0"/>
    <x v="1"/>
    <s v="Restaurant"/>
    <n v="0"/>
    <n v="0"/>
    <m/>
  </r>
  <r>
    <x v="1299"/>
    <d v="2021-05-07T00:00:00"/>
    <s v="YJW enterprises Inc"/>
    <s v="6910 fayetteville rd ste 242"/>
    <x v="8"/>
    <x v="0"/>
    <s v="27713"/>
    <x v="1298"/>
    <m/>
    <s v="U"/>
    <s v="N"/>
    <s v="NC-02"/>
    <x v="0"/>
    <x v="0"/>
    <x v="0"/>
    <x v="0"/>
    <s v="Y"/>
    <s v="Y"/>
    <s v="Y"/>
    <s v="Y"/>
    <s v="Y"/>
    <s v="Y"/>
    <s v="Corporation"/>
    <s v="N"/>
    <x v="1"/>
    <x v="0"/>
    <x v="0"/>
    <s v="Restaurant"/>
    <n v="0"/>
    <n v="0"/>
    <m/>
  </r>
  <r>
    <x v="1300"/>
    <d v="2021-05-07T00:00:00"/>
    <s v="MOO &amp; BREW LLC"/>
    <s v="1300 Central Ave"/>
    <x v="11"/>
    <x v="0"/>
    <s v="28205"/>
    <x v="1299"/>
    <m/>
    <s v="U"/>
    <s v="N"/>
    <s v="NC-12"/>
    <x v="1"/>
    <x v="1"/>
    <x v="1"/>
    <x v="0"/>
    <s v="Y"/>
    <s v="Y"/>
    <s v="Y"/>
    <s v="Y"/>
    <s v="Y"/>
    <s v="Y"/>
    <s v="Limited  Liability Company(LLC)"/>
    <s v="Y"/>
    <x v="0"/>
    <x v="0"/>
    <x v="1"/>
    <s v="Restaurant"/>
    <n v="0"/>
    <n v="0"/>
    <m/>
  </r>
  <r>
    <x v="1301"/>
    <d v="2021-05-25T00:00:00"/>
    <s v="MEDI BITES LLC"/>
    <s v="124 Madison Square Ln"/>
    <x v="28"/>
    <x v="0"/>
    <s v="27513"/>
    <x v="1300"/>
    <m/>
    <s v="U"/>
    <s v="N"/>
    <s v="NC-02"/>
    <x v="0"/>
    <x v="0"/>
    <x v="0"/>
    <x v="0"/>
    <s v="N"/>
    <s v="Y"/>
    <s v="N"/>
    <s v="Y"/>
    <s v="N"/>
    <s v="Y"/>
    <s v="Single Member LLC"/>
    <s v="N"/>
    <x v="1"/>
    <x v="0"/>
    <x v="0"/>
    <s v="Food Stand, Food Truck, Food Cart"/>
    <n v="0"/>
    <n v="0"/>
    <m/>
  </r>
  <r>
    <x v="1302"/>
    <d v="2021-05-07T00:00:00"/>
    <s v="Phyllis Graves"/>
    <s v="101 S.Scales St"/>
    <x v="102"/>
    <x v="0"/>
    <s v="27320"/>
    <x v="1301"/>
    <m/>
    <s v="R"/>
    <s v="Y"/>
    <s v="NC-06"/>
    <x v="0"/>
    <x v="1"/>
    <x v="1"/>
    <x v="0"/>
    <s v="Y"/>
    <s v="Y"/>
    <s v="Y"/>
    <s v="Y"/>
    <s v="Y"/>
    <s v="Y"/>
    <s v="Sole Proprietorship"/>
    <s v="N"/>
    <x v="1"/>
    <x v="0"/>
    <x v="1"/>
    <s v="Other"/>
    <n v="0"/>
    <n v="0"/>
    <m/>
  </r>
  <r>
    <x v="1303"/>
    <d v="2021-05-07T00:00:00"/>
    <s v="The Open Eye Cafe LLC"/>
    <s v="101 S Greensboro St"/>
    <x v="32"/>
    <x v="0"/>
    <s v="27510"/>
    <x v="1302"/>
    <m/>
    <s v="U"/>
    <s v="N"/>
    <s v="NC-04"/>
    <x v="1"/>
    <x v="1"/>
    <x v="1"/>
    <x v="1"/>
    <s v="Y"/>
    <s v="Y"/>
    <s v="Y"/>
    <s v="Y"/>
    <s v="N"/>
    <s v="Y"/>
    <s v="Limited  Liability Company(LLC)"/>
    <s v="Y"/>
    <x v="1"/>
    <x v="0"/>
    <x v="1"/>
    <s v="Snack and Nonalcoholic Beverage Bar"/>
    <n v="0"/>
    <n v="0"/>
    <m/>
  </r>
  <r>
    <x v="1304"/>
    <d v="2021-05-07T00:00:00"/>
    <s v="Peace-A-Pie Makers LLC"/>
    <s v="1185 Lenoir Rhyne Blvd SE"/>
    <x v="21"/>
    <x v="0"/>
    <s v="28602"/>
    <x v="1303"/>
    <s v="Mellow Mushroom"/>
    <s v="R"/>
    <s v="Y"/>
    <s v="NC-05"/>
    <x v="0"/>
    <x v="1"/>
    <x v="0"/>
    <x v="0"/>
    <s v="Y"/>
    <s v="Y"/>
    <s v="Y"/>
    <s v="Y"/>
    <s v="Y"/>
    <s v="Y"/>
    <s v="Limited  Liability Company(LLC)"/>
    <s v="N"/>
    <x v="0"/>
    <x v="1"/>
    <x v="1"/>
    <s v="Restaurant"/>
    <n v="0"/>
    <n v="0"/>
    <m/>
  </r>
  <r>
    <x v="1305"/>
    <d v="2021-05-25T00:00:00"/>
    <s v="JIN ZHENG"/>
    <s v="1321 5th Ave"/>
    <x v="127"/>
    <x v="0"/>
    <s v="27529"/>
    <x v="1304"/>
    <m/>
    <s v="U"/>
    <s v="N"/>
    <s v="NC-02"/>
    <x v="0"/>
    <x v="0"/>
    <x v="1"/>
    <x v="0"/>
    <s v="Y"/>
    <s v="Y"/>
    <s v="Y"/>
    <s v="Y"/>
    <s v="Y"/>
    <s v="Y"/>
    <s v="Sole Proprietorship"/>
    <s v="Y"/>
    <x v="1"/>
    <x v="0"/>
    <x v="0"/>
    <s v="Restaurant"/>
    <n v="0"/>
    <n v="0"/>
    <m/>
  </r>
  <r>
    <x v="1306"/>
    <d v="2021-05-25T00:00:00"/>
    <s v="XUERU ZHU"/>
    <s v="1861 AVERSBORO RD"/>
    <x v="127"/>
    <x v="0"/>
    <s v="27529"/>
    <x v="1305"/>
    <m/>
    <s v="U"/>
    <s v="N"/>
    <s v="NC-02"/>
    <x v="1"/>
    <x v="0"/>
    <x v="0"/>
    <x v="0"/>
    <s v="Y"/>
    <s v="Y"/>
    <s v="Y"/>
    <s v="Y"/>
    <s v="Y"/>
    <s v="Y"/>
    <s v="Sole Proprietorship"/>
    <s v="Y"/>
    <x v="0"/>
    <x v="0"/>
    <x v="1"/>
    <s v="Restaurant"/>
    <n v="0"/>
    <n v="0"/>
    <m/>
  </r>
  <r>
    <x v="1307"/>
    <d v="2021-05-07T00:00:00"/>
    <s v="Huff MJ LLC"/>
    <s v="5617 Carolina Beach Rd Ste 100"/>
    <x v="0"/>
    <x v="0"/>
    <s v="28412"/>
    <x v="1306"/>
    <s v="Fuzzy Peach"/>
    <s v="U"/>
    <s v="N"/>
    <s v="NC-07"/>
    <x v="0"/>
    <x v="1"/>
    <x v="1"/>
    <x v="1"/>
    <s v="N"/>
    <s v="Y"/>
    <s v="Y"/>
    <s v="Y"/>
    <s v="N"/>
    <s v="Y"/>
    <s v="Limited  Liability Company(LLC)"/>
    <s v="N"/>
    <x v="1"/>
    <x v="0"/>
    <x v="0"/>
    <s v="Restaurant"/>
    <n v="0"/>
    <n v="0"/>
    <m/>
  </r>
  <r>
    <x v="1308"/>
    <d v="2021-05-07T00:00:00"/>
    <s v="The Small B&amp;B Cafe Inc"/>
    <s v="219 East St"/>
    <x v="114"/>
    <x v="0"/>
    <s v="27312"/>
    <x v="1307"/>
    <m/>
    <s v="R"/>
    <s v="N"/>
    <s v="NC-04"/>
    <x v="0"/>
    <x v="1"/>
    <x v="0"/>
    <x v="0"/>
    <s v="Y"/>
    <s v="Y"/>
    <s v="Y"/>
    <s v="Y"/>
    <s v="Y"/>
    <s v="Y"/>
    <s v="Corporation"/>
    <s v="N"/>
    <x v="0"/>
    <x v="0"/>
    <x v="1"/>
    <s v="Restaurant"/>
    <n v="0"/>
    <n v="0"/>
    <m/>
  </r>
  <r>
    <x v="1309"/>
    <d v="2021-05-07T00:00:00"/>
    <s v="The Kilted Buffalo"/>
    <s v="8625 Townley Rd"/>
    <x v="45"/>
    <x v="0"/>
    <s v="28078"/>
    <x v="1308"/>
    <m/>
    <s v="U"/>
    <s v="N"/>
    <s v="NC-08"/>
    <x v="0"/>
    <x v="0"/>
    <x v="1"/>
    <x v="0"/>
    <s v="Y"/>
    <s v="Y"/>
    <s v="Y"/>
    <s v="Y"/>
    <s v="Y"/>
    <s v="Y"/>
    <s v="Corporation"/>
    <s v="N"/>
    <x v="0"/>
    <x v="1"/>
    <x v="0"/>
    <s v="Bar, Saloon, Lounge, Tavern"/>
    <n v="0"/>
    <n v="0"/>
    <m/>
  </r>
  <r>
    <x v="1310"/>
    <d v="2021-05-07T00:00:00"/>
    <s v="meg-art pottery inc"/>
    <s v="15940 northcross drive suite a"/>
    <x v="45"/>
    <x v="0"/>
    <s v="28078"/>
    <x v="1309"/>
    <m/>
    <s v="U"/>
    <s v="N"/>
    <s v="NC-08"/>
    <x v="0"/>
    <x v="0"/>
    <x v="1"/>
    <x v="0"/>
    <s v="Y"/>
    <s v="Y"/>
    <s v="Y"/>
    <s v="Y"/>
    <s v="Y"/>
    <s v="Y"/>
    <s v="Subchapter S Corporation"/>
    <s v="N"/>
    <x v="0"/>
    <x v="0"/>
    <x v="1"/>
    <s v="Snack and Nonalcoholic Beverage Bar"/>
    <n v="0"/>
    <n v="0"/>
    <m/>
  </r>
  <r>
    <x v="1311"/>
    <d v="2021-05-25T00:00:00"/>
    <s v="JBK Ventures LLC"/>
    <s v="161 Southwood Park Rd"/>
    <x v="10"/>
    <x v="0"/>
    <s v="28117"/>
    <x v="1310"/>
    <m/>
    <s v="R"/>
    <s v="N"/>
    <s v="NC-10"/>
    <x v="1"/>
    <x v="0"/>
    <x v="0"/>
    <x v="0"/>
    <s v="Y"/>
    <s v="Y"/>
    <s v="Y"/>
    <s v="Y"/>
    <s v="Y"/>
    <s v="Y"/>
    <s v="Limited  Liability Company(LLC)"/>
    <s v="N"/>
    <x v="1"/>
    <x v="0"/>
    <x v="0"/>
    <s v="Other &amp;&amp; Licensed Alcohol Producer &amp;&amp; Caterer &amp;&amp; Restaurant"/>
    <n v="0"/>
    <n v="0"/>
    <m/>
  </r>
  <r>
    <x v="1312"/>
    <d v="2021-05-25T00:00:00"/>
    <s v="SomeCorral LLC"/>
    <s v="3551 Grenelle St"/>
    <x v="4"/>
    <x v="0"/>
    <s v="27603"/>
    <x v="1311"/>
    <s v="Golden Corral"/>
    <s v="U"/>
    <s v="Y"/>
    <s v="NC-02"/>
    <x v="1"/>
    <x v="0"/>
    <x v="0"/>
    <x v="0"/>
    <s v="Y"/>
    <s v="Y"/>
    <s v="Y"/>
    <s v="Y"/>
    <s v="Y"/>
    <s v="Y"/>
    <s v="Limited  Liability Company(LLC)"/>
    <s v="N"/>
    <x v="1"/>
    <x v="0"/>
    <x v="0"/>
    <s v="Restaurant"/>
    <n v="0"/>
    <n v="0"/>
    <m/>
  </r>
  <r>
    <x v="1313"/>
    <d v="2021-05-07T00:00:00"/>
    <s v="OPH Factory South LLC"/>
    <s v="915 Charlottetowne Ave"/>
    <x v="11"/>
    <x v="0"/>
    <s v="28204"/>
    <x v="1312"/>
    <s v="The Original Pancake House"/>
    <s v="U"/>
    <s v="N"/>
    <s v="NC-12"/>
    <x v="0"/>
    <x v="0"/>
    <x v="1"/>
    <x v="0"/>
    <s v="Y"/>
    <s v="Y"/>
    <s v="Y"/>
    <s v="Y"/>
    <s v="Y"/>
    <s v="Y"/>
    <s v="Limited  Liability Company(LLC)"/>
    <s v="N"/>
    <x v="0"/>
    <x v="0"/>
    <x v="1"/>
    <s v="Restaurant"/>
    <n v="0"/>
    <n v="0"/>
    <m/>
  </r>
  <r>
    <x v="1314"/>
    <d v="2021-05-25T00:00:00"/>
    <s v="S. Dararouksa LLC."/>
    <s v="301 Glenwood Ave STE.190"/>
    <x v="4"/>
    <x v="0"/>
    <s v="27603"/>
    <x v="1313"/>
    <m/>
    <s v="U"/>
    <s v="N"/>
    <s v="NC-02"/>
    <x v="1"/>
    <x v="0"/>
    <x v="0"/>
    <x v="0"/>
    <s v="Y"/>
    <s v="Y"/>
    <s v="Y"/>
    <s v="Y"/>
    <s v="Y"/>
    <s v="Y"/>
    <s v="Limited  Liability Company(LLC)"/>
    <s v="N"/>
    <x v="0"/>
    <x v="0"/>
    <x v="1"/>
    <s v="Restaurant"/>
    <n v="0"/>
    <n v="0"/>
    <m/>
  </r>
  <r>
    <x v="1315"/>
    <d v="2021-05-07T00:00:00"/>
    <s v="CITY CENTER SUBWAY INC."/>
    <s v="150 Fayetteville St SUITE 110"/>
    <x v="4"/>
    <x v="0"/>
    <s v="27601"/>
    <x v="1314"/>
    <s v="Subway"/>
    <s v="U"/>
    <s v="Y"/>
    <s v="NC-02"/>
    <x v="1"/>
    <x v="0"/>
    <x v="0"/>
    <x v="0"/>
    <s v="Y"/>
    <s v="Y"/>
    <s v="Y"/>
    <s v="Y"/>
    <s v="Y"/>
    <s v="Y"/>
    <s v="Corporation"/>
    <s v="N"/>
    <x v="1"/>
    <x v="0"/>
    <x v="0"/>
    <s v="Restaurant"/>
    <n v="0"/>
    <n v="0"/>
    <m/>
  </r>
  <r>
    <x v="1316"/>
    <d v="2021-05-25T00:00:00"/>
    <s v="Tonyas Cookies Comapny"/>
    <s v="5 E Edenton St"/>
    <x v="4"/>
    <x v="0"/>
    <s v="27601"/>
    <x v="1315"/>
    <m/>
    <s v="U"/>
    <s v="Y"/>
    <s v="NC-02"/>
    <x v="0"/>
    <x v="0"/>
    <x v="1"/>
    <x v="0"/>
    <s v="N"/>
    <s v="Y"/>
    <s v="N"/>
    <s v="Y"/>
    <s v="N"/>
    <s v="Y"/>
    <s v="Limited  Liability Company(LLC)"/>
    <s v="N"/>
    <x v="0"/>
    <x v="0"/>
    <x v="1"/>
    <s v="Bakery ** &amp;&amp; Restaurant"/>
    <n v="0"/>
    <n v="0"/>
    <m/>
  </r>
  <r>
    <x v="1317"/>
    <d v="2021-05-07T00:00:00"/>
    <s v="Signature Jordan LLC"/>
    <s v="330 Evans St"/>
    <x v="34"/>
    <x v="0"/>
    <s v="27858"/>
    <x v="1316"/>
    <m/>
    <s v="U"/>
    <s v="Y"/>
    <s v="NC-01"/>
    <x v="0"/>
    <x v="1"/>
    <x v="1"/>
    <x v="0"/>
    <s v="N"/>
    <s v="Y"/>
    <s v="Y"/>
    <s v="Y"/>
    <s v="Y"/>
    <s v="Y"/>
    <s v="Limited  Liability Company(LLC)"/>
    <s v="N"/>
    <x v="0"/>
    <x v="0"/>
    <x v="1"/>
    <s v="Bakery ** &amp;&amp; Restaurant"/>
    <n v="0"/>
    <n v="0"/>
    <m/>
  </r>
  <r>
    <x v="1318"/>
    <d v="2021-05-25T00:00:00"/>
    <s v="The Gelato Revolution LLC"/>
    <s v="1461 Sand Hill Rd"/>
    <x v="228"/>
    <x v="0"/>
    <s v="28715"/>
    <x v="1317"/>
    <m/>
    <s v="U"/>
    <s v="N"/>
    <s v="NC-11"/>
    <x v="1"/>
    <x v="1"/>
    <x v="1"/>
    <x v="0"/>
    <s v="N"/>
    <s v="Y"/>
    <s v="Y"/>
    <s v="Y"/>
    <s v="N"/>
    <s v="Y"/>
    <s v="Limited  Liability Company(LLC)"/>
    <s v="N"/>
    <x v="1"/>
    <x v="0"/>
    <x v="1"/>
    <s v="Snack and Nonalcoholic Beverage Bar &amp;&amp; Caterer &amp;&amp; Food Stand, Food Truck, Food Cart"/>
    <n v="0"/>
    <n v="0"/>
    <m/>
  </r>
  <r>
    <x v="1319"/>
    <d v="2021-05-07T00:00:00"/>
    <s v="ALJH LLC"/>
    <s v="6091 Capital Blvd"/>
    <x v="4"/>
    <x v="0"/>
    <s v="27616"/>
    <x v="1318"/>
    <m/>
    <s v="U"/>
    <s v="Y"/>
    <s v="NC-02"/>
    <x v="0"/>
    <x v="0"/>
    <x v="1"/>
    <x v="1"/>
    <s v="Y"/>
    <s v="N"/>
    <s v="Y"/>
    <s v="Y"/>
    <s v="Y"/>
    <s v="Y"/>
    <s v="Limited  Liability Company(LLC)"/>
    <s v="Y"/>
    <x v="0"/>
    <x v="0"/>
    <x v="1"/>
    <s v="Restaurant"/>
    <n v="0"/>
    <n v="0"/>
    <m/>
  </r>
  <r>
    <x v="1320"/>
    <d v="2021-05-07T00:00:00"/>
    <s v="Strombolis's Inc"/>
    <s v="5000 Falls Of Neuse Rd Suite 405"/>
    <x v="4"/>
    <x v="0"/>
    <s v="27609"/>
    <x v="1319"/>
    <m/>
    <s v="U"/>
    <s v="Y"/>
    <s v="NC-02"/>
    <x v="0"/>
    <x v="0"/>
    <x v="1"/>
    <x v="0"/>
    <s v="Y"/>
    <s v="Y"/>
    <s v="Y"/>
    <s v="Y"/>
    <s v="Y"/>
    <s v="Y"/>
    <s v="Corporation"/>
    <s v="N"/>
    <x v="0"/>
    <x v="1"/>
    <x v="0"/>
    <s v="Restaurant"/>
    <n v="0"/>
    <n v="0"/>
    <m/>
  </r>
  <r>
    <x v="1321"/>
    <d v="2021-05-25T00:00:00"/>
    <s v="GOLDSBORO FOOD GROUP INC"/>
    <s v="403 N BERKELEY BLVD"/>
    <x v="25"/>
    <x v="0"/>
    <s v="27534"/>
    <x v="1320"/>
    <m/>
    <s v="R"/>
    <s v="N"/>
    <s v="NC-01"/>
    <x v="1"/>
    <x v="0"/>
    <x v="0"/>
    <x v="0"/>
    <s v="Y"/>
    <s v="Y"/>
    <s v="Y"/>
    <s v="Y"/>
    <s v="Y"/>
    <s v="Y"/>
    <s v="Subchapter S Corporation"/>
    <s v="N"/>
    <x v="1"/>
    <x v="0"/>
    <x v="1"/>
    <s v="Restaurant"/>
    <n v="0"/>
    <n v="0"/>
    <m/>
  </r>
  <r>
    <x v="1322"/>
    <d v="2021-05-25T00:00:00"/>
    <s v="Ray Little"/>
    <s v="4207 Groome"/>
    <x v="12"/>
    <x v="0"/>
    <s v="27407"/>
    <x v="1321"/>
    <m/>
    <s v="U"/>
    <s v="N"/>
    <s v="NC-06"/>
    <x v="0"/>
    <x v="0"/>
    <x v="0"/>
    <x v="0"/>
    <s v="Y"/>
    <s v="Y"/>
    <s v="Y"/>
    <s v="Y"/>
    <s v="Y"/>
    <s v="Y"/>
    <s v="Sole Proprietorship"/>
    <s v="N"/>
    <x v="0"/>
    <x v="0"/>
    <x v="1"/>
    <s v="Caterer"/>
    <n v="0"/>
    <n v="0"/>
    <m/>
  </r>
  <r>
    <x v="1323"/>
    <d v="2021-05-07T00:00:00"/>
    <s v="VAN LOI BBQ INC"/>
    <s v="3829 W Gate City Blvd # D"/>
    <x v="12"/>
    <x v="0"/>
    <s v="27407"/>
    <x v="1322"/>
    <m/>
    <s v="U"/>
    <s v="N"/>
    <s v="NC-06"/>
    <x v="0"/>
    <x v="0"/>
    <x v="1"/>
    <x v="0"/>
    <s v="Y"/>
    <s v="Y"/>
    <s v="Y"/>
    <s v="Y"/>
    <s v="Y"/>
    <s v="Y"/>
    <s v="Corporation"/>
    <s v="N"/>
    <x v="0"/>
    <x v="0"/>
    <x v="1"/>
    <s v="Restaurant"/>
    <n v="0"/>
    <n v="0"/>
    <m/>
  </r>
  <r>
    <x v="1324"/>
    <d v="2021-05-25T00:00:00"/>
    <s v="Oriental Express Inc New Corp"/>
    <s v="1840 12th Ave NE"/>
    <x v="21"/>
    <x v="0"/>
    <s v="28601"/>
    <x v="1323"/>
    <m/>
    <s v="R"/>
    <s v="N"/>
    <s v="NC-05"/>
    <x v="0"/>
    <x v="1"/>
    <x v="1"/>
    <x v="1"/>
    <s v="Y"/>
    <s v="Y"/>
    <s v="Y"/>
    <s v="Y"/>
    <s v="Y"/>
    <s v="Y"/>
    <s v="Corporation"/>
    <s v="Y"/>
    <x v="0"/>
    <x v="0"/>
    <x v="1"/>
    <s v="Restaurant"/>
    <n v="0"/>
    <n v="0"/>
    <m/>
  </r>
  <r>
    <x v="1325"/>
    <d v="2021-05-25T00:00:00"/>
    <s v="NC House Party LLC"/>
    <s v="2901 Spring Garden St"/>
    <x v="12"/>
    <x v="0"/>
    <s v="27403"/>
    <x v="1324"/>
    <m/>
    <s v="U"/>
    <s v="N"/>
    <s v="NC-06"/>
    <x v="0"/>
    <x v="1"/>
    <x v="1"/>
    <x v="0"/>
    <s v="Y"/>
    <s v="Y"/>
    <s v="Y"/>
    <s v="Y"/>
    <s v="N"/>
    <s v="Y"/>
    <s v="Partnership"/>
    <s v="N"/>
    <x v="1"/>
    <x v="0"/>
    <x v="0"/>
    <s v="Bar, Saloon, Lounge, Tavern"/>
    <n v="0"/>
    <n v="0"/>
    <m/>
  </r>
  <r>
    <x v="1326"/>
    <d v="2021-05-25T00:00:00"/>
    <s v="Smokey Joe's Cafe Inc"/>
    <s v="510 Briar Creek Rd"/>
    <x v="11"/>
    <x v="0"/>
    <s v="28205"/>
    <x v="1325"/>
    <m/>
    <s v="U"/>
    <s v="Y"/>
    <s v="NC-12"/>
    <x v="0"/>
    <x v="1"/>
    <x v="1"/>
    <x v="0"/>
    <s v="Y"/>
    <s v="Y"/>
    <s v="Y"/>
    <s v="Y"/>
    <s v="Y"/>
    <s v="Y"/>
    <s v="Corporation"/>
    <s v="Y"/>
    <x v="1"/>
    <x v="0"/>
    <x v="0"/>
    <s v="Bar, Saloon, Lounge, Tavern &amp;&amp; Restaurant"/>
    <n v="0"/>
    <n v="0"/>
    <m/>
  </r>
  <r>
    <x v="1327"/>
    <d v="2021-05-25T00:00:00"/>
    <s v="GUOPU LI"/>
    <s v="4925 W MARKET STSUITE 1139"/>
    <x v="12"/>
    <x v="0"/>
    <s v="27407"/>
    <x v="1326"/>
    <m/>
    <s v="U"/>
    <s v="N"/>
    <s v="NC-06"/>
    <x v="1"/>
    <x v="0"/>
    <x v="0"/>
    <x v="0"/>
    <s v="Y"/>
    <s v="Y"/>
    <s v="Y"/>
    <s v="Y"/>
    <s v="Y"/>
    <s v="Y"/>
    <s v="Sole Proprietorship"/>
    <s v="N"/>
    <x v="1"/>
    <x v="0"/>
    <x v="0"/>
    <s v="Restaurant"/>
    <n v="0"/>
    <n v="0"/>
    <m/>
  </r>
  <r>
    <x v="1328"/>
    <d v="2021-05-07T00:00:00"/>
    <s v="Island Breeze Grill"/>
    <s v="220 N Poindexter St"/>
    <x v="24"/>
    <x v="0"/>
    <s v="27909"/>
    <x v="1327"/>
    <m/>
    <s v="R"/>
    <s v="Y"/>
    <s v="NC-03"/>
    <x v="1"/>
    <x v="1"/>
    <x v="1"/>
    <x v="1"/>
    <s v="N"/>
    <s v="N"/>
    <s v="N"/>
    <s v="Y"/>
    <s v="N"/>
    <s v="Y"/>
    <s v="Corporation"/>
    <s v="Y"/>
    <x v="1"/>
    <x v="0"/>
    <x v="1"/>
    <s v="Caterer &amp;&amp; Restaurant"/>
    <n v="0"/>
    <n v="0"/>
    <m/>
  </r>
  <r>
    <x v="1329"/>
    <d v="2021-05-07T00:00:00"/>
    <s v="China Garden &amp; Mongolian Grill LLC"/>
    <s v="2900 Arendell St Ste 5"/>
    <x v="1"/>
    <x v="0"/>
    <s v="28557"/>
    <x v="1328"/>
    <m/>
    <s v="R"/>
    <s v="Y"/>
    <s v="NC-03"/>
    <x v="0"/>
    <x v="1"/>
    <x v="1"/>
    <x v="0"/>
    <s v="Y"/>
    <s v="Y"/>
    <s v="Y"/>
    <s v="Y"/>
    <s v="Y"/>
    <s v="Y"/>
    <s v="Limited  Liability Company(LLC)"/>
    <s v="N"/>
    <x v="1"/>
    <x v="0"/>
    <x v="0"/>
    <s v="Restaurant"/>
    <n v="0"/>
    <n v="0"/>
    <m/>
  </r>
  <r>
    <x v="1330"/>
    <d v="2021-05-07T00:00:00"/>
    <s v="Jessica s LLC"/>
    <s v="6856 Harter Court"/>
    <x v="4"/>
    <x v="0"/>
    <s v="27610"/>
    <x v="1329"/>
    <m/>
    <s v="U"/>
    <s v="Y"/>
    <s v="NC-02"/>
    <x v="0"/>
    <x v="1"/>
    <x v="1"/>
    <x v="1"/>
    <s v="N"/>
    <s v="Y"/>
    <s v="Y"/>
    <s v="Y"/>
    <s v="N"/>
    <s v="Y"/>
    <s v="Limited  Liability Company(LLC)"/>
    <s v="Y"/>
    <x v="1"/>
    <x v="0"/>
    <x v="1"/>
    <s v="Food Stand, Food Truck, Food Cart"/>
    <n v="0"/>
    <n v="0"/>
    <m/>
  </r>
  <r>
    <x v="1331"/>
    <d v="2021-05-07T00:00:00"/>
    <s v="Hawk Sauce Co LLC"/>
    <s v="100 S Queen St"/>
    <x v="125"/>
    <x v="0"/>
    <s v="28501"/>
    <x v="1330"/>
    <m/>
    <s v="R"/>
    <s v="Y"/>
    <s v="NC-03"/>
    <x v="0"/>
    <x v="0"/>
    <x v="0"/>
    <x v="0"/>
    <s v="Y"/>
    <s v="Y"/>
    <s v="Y"/>
    <s v="Y"/>
    <s v="Y"/>
    <s v="Y"/>
    <s v="Limited  Liability Company(LLC)"/>
    <s v="Y"/>
    <x v="0"/>
    <x v="0"/>
    <x v="1"/>
    <s v="Restaurant"/>
    <n v="0"/>
    <n v="0"/>
    <m/>
  </r>
  <r>
    <x v="1332"/>
    <d v="2021-05-25T00:00:00"/>
    <s v="Chen Wang Asheville Food Inc"/>
    <s v="3 S Tunnel Rd Ste FC7"/>
    <x v="9"/>
    <x v="0"/>
    <s v="28805"/>
    <x v="1331"/>
    <s v="Sarku Japan"/>
    <s v="U"/>
    <s v="N"/>
    <s v="NC-11"/>
    <x v="0"/>
    <x v="1"/>
    <x v="1"/>
    <x v="0"/>
    <s v="Y"/>
    <s v="Y"/>
    <s v="Y"/>
    <s v="Y"/>
    <s v="Y"/>
    <s v="Y"/>
    <s v="Corporation"/>
    <s v="N"/>
    <x v="1"/>
    <x v="0"/>
    <x v="0"/>
    <s v="Restaurant"/>
    <n v="0"/>
    <n v="0"/>
    <m/>
  </r>
  <r>
    <x v="1333"/>
    <d v="2021-05-25T00:00:00"/>
    <s v="Miller Enterprise LLC"/>
    <s v="827 Catawba Valley Blvd SE"/>
    <x v="21"/>
    <x v="0"/>
    <s v="28602"/>
    <x v="1332"/>
    <m/>
    <s v="R"/>
    <s v="N"/>
    <s v="NC-05"/>
    <x v="0"/>
    <x v="1"/>
    <x v="1"/>
    <x v="1"/>
    <s v="N"/>
    <s v="N"/>
    <s v="Y"/>
    <s v="Y"/>
    <s v="N"/>
    <s v="Y"/>
    <s v="Limited  Liability Company(LLC)"/>
    <s v="N"/>
    <x v="0"/>
    <x v="1"/>
    <x v="0"/>
    <s v="Snack and Nonalcoholic Beverage Bar"/>
    <n v="0"/>
    <n v="0"/>
    <m/>
  </r>
  <r>
    <x v="1334"/>
    <d v="2021-05-25T00:00:00"/>
    <s v="Black Pelican Seafood Company Inc."/>
    <s v="500 Sand Dune Drive POB 90"/>
    <x v="123"/>
    <x v="0"/>
    <s v="27949"/>
    <x v="1333"/>
    <m/>
    <s v="U"/>
    <s v="Y"/>
    <s v="NC-03"/>
    <x v="0"/>
    <x v="0"/>
    <x v="1"/>
    <x v="0"/>
    <s v="Y"/>
    <s v="Y"/>
    <s v="Y"/>
    <s v="Y"/>
    <s v="Y"/>
    <s v="Y"/>
    <s v="Subchapter S Corporation"/>
    <s v="N"/>
    <x v="0"/>
    <x v="0"/>
    <x v="1"/>
    <s v="Bar, Saloon, Lounge, Tavern &amp;&amp; Caterer &amp;&amp; Restaurant"/>
    <n v="0"/>
    <n v="0"/>
    <m/>
  </r>
  <r>
    <x v="1335"/>
    <d v="2021-05-07T00:00:00"/>
    <s v="Carolina Flavors LLC"/>
    <s v="108 Gatefield Dr"/>
    <x v="0"/>
    <x v="0"/>
    <s v="28412"/>
    <x v="1334"/>
    <s v="Which Wich"/>
    <s v="U"/>
    <s v="N"/>
    <s v="NC-07"/>
    <x v="1"/>
    <x v="0"/>
    <x v="0"/>
    <x v="0"/>
    <s v="Y"/>
    <s v="Y"/>
    <s v="Y"/>
    <s v="Y"/>
    <s v="Y"/>
    <s v="Y"/>
    <s v="Limited  Liability Company(LLC)"/>
    <s v="N"/>
    <x v="1"/>
    <x v="0"/>
    <x v="0"/>
    <s v="Restaurant"/>
    <n v="0"/>
    <n v="0"/>
    <m/>
  </r>
  <r>
    <x v="1336"/>
    <d v="2021-05-07T00:00:00"/>
    <s v="Paddy's Hollow Inc"/>
    <s v="10 Walnut St"/>
    <x v="0"/>
    <x v="0"/>
    <s v="28401"/>
    <x v="1335"/>
    <m/>
    <s v="U"/>
    <s v="Y"/>
    <s v="NC-07"/>
    <x v="1"/>
    <x v="0"/>
    <x v="0"/>
    <x v="0"/>
    <s v="Y"/>
    <s v="Y"/>
    <s v="Y"/>
    <s v="Y"/>
    <s v="Y"/>
    <s v="Y"/>
    <s v="Corporation"/>
    <s v="N"/>
    <x v="0"/>
    <x v="1"/>
    <x v="1"/>
    <s v="Restaurant"/>
    <n v="0"/>
    <n v="0"/>
    <m/>
  </r>
  <r>
    <x v="1337"/>
    <d v="2021-05-07T00:00:00"/>
    <s v="Coco Bean  LLC"/>
    <s v="1114 Environ Way"/>
    <x v="3"/>
    <x v="0"/>
    <s v="27517"/>
    <x v="1336"/>
    <m/>
    <s v="U"/>
    <s v="N"/>
    <s v="NC-04"/>
    <x v="0"/>
    <x v="1"/>
    <x v="1"/>
    <x v="1"/>
    <s v="N"/>
    <s v="Y"/>
    <s v="Y"/>
    <s v="Y"/>
    <s v="N"/>
    <s v="Y"/>
    <s v="Limited  Liability Company(LLC)"/>
    <s v="N"/>
    <x v="0"/>
    <x v="0"/>
    <x v="1"/>
    <s v="Restaurant"/>
    <n v="0"/>
    <n v="0"/>
    <m/>
  </r>
  <r>
    <x v="1338"/>
    <d v="2021-05-25T00:00:00"/>
    <s v="HOT BOWL INC"/>
    <s v="310 Northeast Blvd"/>
    <x v="90"/>
    <x v="0"/>
    <s v="28328"/>
    <x v="1337"/>
    <m/>
    <s v="R"/>
    <s v="N"/>
    <s v="NC-07"/>
    <x v="1"/>
    <x v="0"/>
    <x v="0"/>
    <x v="0"/>
    <s v="Y"/>
    <s v="Y"/>
    <s v="Y"/>
    <s v="Y"/>
    <s v="Y"/>
    <s v="Y"/>
    <s v="Subchapter S Corporation"/>
    <s v="N"/>
    <x v="1"/>
    <x v="0"/>
    <x v="0"/>
    <s v="Restaurant"/>
    <n v="0"/>
    <n v="0"/>
    <m/>
  </r>
  <r>
    <x v="1339"/>
    <d v="2021-05-25T00:00:00"/>
    <s v="Urban NC Bricks LLC"/>
    <s v="210 E. Trade St STE C252"/>
    <x v="11"/>
    <x v="0"/>
    <s v="28202"/>
    <x v="1338"/>
    <m/>
    <s v="U"/>
    <s v="N"/>
    <s v="NC-12"/>
    <x v="0"/>
    <x v="0"/>
    <x v="0"/>
    <x v="0"/>
    <s v="Y"/>
    <s v="Y"/>
    <s v="Y"/>
    <s v="Y"/>
    <s v="Y"/>
    <s v="Y"/>
    <s v="Limited  Liability Company(LLC)"/>
    <s v="N"/>
    <x v="0"/>
    <x v="1"/>
    <x v="0"/>
    <s v="Licensed Alcohol Producer &amp;&amp; Restaurant"/>
    <n v="0"/>
    <n v="0"/>
    <m/>
  </r>
  <r>
    <x v="1340"/>
    <d v="2021-05-07T00:00:00"/>
    <s v="Debbie Does Desserts LLC"/>
    <s v="1616 Battleground Ave Ste J"/>
    <x v="12"/>
    <x v="0"/>
    <s v="27408"/>
    <x v="1339"/>
    <m/>
    <s v="U"/>
    <s v="N"/>
    <s v="NC-06"/>
    <x v="0"/>
    <x v="1"/>
    <x v="1"/>
    <x v="1"/>
    <s v="N"/>
    <s v="N"/>
    <s v="Y"/>
    <s v="Y"/>
    <s v="N"/>
    <s v="Y"/>
    <s v="Limited  Liability Company(LLC)"/>
    <s v="N"/>
    <x v="0"/>
    <x v="0"/>
    <x v="1"/>
    <s v="Bakery **"/>
    <n v="0"/>
    <n v="0"/>
    <m/>
  </r>
  <r>
    <x v="1341"/>
    <d v="2021-05-25T00:00:00"/>
    <s v="KUM SUN BRUTON"/>
    <s v="5048 YADKIN RD SUITE #204"/>
    <x v="40"/>
    <x v="0"/>
    <s v="28303"/>
    <x v="306"/>
    <m/>
    <s v="U"/>
    <s v="N"/>
    <s v="NC-08"/>
    <x v="1"/>
    <x v="0"/>
    <x v="0"/>
    <x v="0"/>
    <s v="Y"/>
    <s v="Y"/>
    <s v="Y"/>
    <s v="Y"/>
    <s v="Y"/>
    <s v="Y"/>
    <s v="Sole Proprietorship"/>
    <s v="N"/>
    <x v="1"/>
    <x v="0"/>
    <x v="1"/>
    <s v="Restaurant"/>
    <n v="0"/>
    <n v="0"/>
    <m/>
  </r>
  <r>
    <x v="1342"/>
    <d v="2021-05-07T00:00:00"/>
    <s v="SNguyen Enterprise Inc"/>
    <s v="5107 Southpark Dr Ste 205"/>
    <x v="8"/>
    <x v="0"/>
    <s v="27713"/>
    <x v="1340"/>
    <m/>
    <s v="U"/>
    <s v="N"/>
    <s v="NC-02"/>
    <x v="0"/>
    <x v="1"/>
    <x v="1"/>
    <x v="0"/>
    <s v="N"/>
    <s v="N"/>
    <s v="Y"/>
    <s v="Y"/>
    <s v="Y"/>
    <s v="Y"/>
    <s v="Corporation"/>
    <s v="N"/>
    <x v="1"/>
    <x v="0"/>
    <x v="0"/>
    <s v="Restaurant"/>
    <n v="0"/>
    <n v="0"/>
    <m/>
  </r>
  <r>
    <x v="1343"/>
    <d v="2021-05-07T00:00:00"/>
    <s v="Troutman Food Services Inc."/>
    <s v="362 Church St N"/>
    <x v="22"/>
    <x v="0"/>
    <s v="28025"/>
    <x v="1341"/>
    <m/>
    <s v="U"/>
    <s v="Y"/>
    <s v="NC-08"/>
    <x v="1"/>
    <x v="0"/>
    <x v="1"/>
    <x v="0"/>
    <s v="Y"/>
    <s v="Y"/>
    <s v="Y"/>
    <s v="Y"/>
    <s v="Y"/>
    <s v="Y"/>
    <s v="Corporation"/>
    <s v="N"/>
    <x v="0"/>
    <x v="0"/>
    <x v="1"/>
    <s v="Caterer &amp;&amp; Restaurant"/>
    <n v="0"/>
    <n v="0"/>
    <m/>
  </r>
  <r>
    <x v="1344"/>
    <d v="2021-05-25T00:00:00"/>
    <s v="TOKYO LIN'S LLC"/>
    <s v="12105 HWY 226 SOUTH"/>
    <x v="229"/>
    <x v="0"/>
    <s v="28777"/>
    <x v="1342"/>
    <m/>
    <s v="R"/>
    <s v="N"/>
    <s v="NC-11"/>
    <x v="0"/>
    <x v="0"/>
    <x v="0"/>
    <x v="0"/>
    <s v="Y"/>
    <s v="Y"/>
    <s v="Y"/>
    <s v="Y"/>
    <s v="Y"/>
    <s v="Y"/>
    <s v="Limited  Liability Company(LLC)"/>
    <s v="N"/>
    <x v="1"/>
    <x v="0"/>
    <x v="0"/>
    <s v="Restaurant"/>
    <n v="0"/>
    <n v="0"/>
    <m/>
  </r>
  <r>
    <x v="1345"/>
    <d v="2021-05-07T00:00:00"/>
    <s v="J&amp;K C STORE INC"/>
    <s v="8326-470225 PINEVILLE MATTHEWS RD STE 407"/>
    <x v="11"/>
    <x v="0"/>
    <s v="28226"/>
    <x v="1343"/>
    <m/>
    <s v="U"/>
    <s v="N"/>
    <s v="NC-09"/>
    <x v="0"/>
    <x v="1"/>
    <x v="0"/>
    <x v="0"/>
    <s v="Y"/>
    <s v="Y"/>
    <s v="Y"/>
    <s v="Y"/>
    <s v="Y"/>
    <s v="Y"/>
    <s v="Corporation"/>
    <s v="N"/>
    <x v="1"/>
    <x v="0"/>
    <x v="0"/>
    <s v="Other &amp;&amp; Snack and Nonalcoholic Beverage Bar"/>
    <n v="0"/>
    <n v="0"/>
    <m/>
  </r>
  <r>
    <x v="1346"/>
    <d v="2021-05-07T00:00:00"/>
    <s v="LylaSue Inc"/>
    <s v="21 Technology Dr"/>
    <x v="127"/>
    <x v="0"/>
    <s v="27529"/>
    <x v="1344"/>
    <m/>
    <s v="U"/>
    <s v="N"/>
    <s v="NC-02"/>
    <x v="0"/>
    <x v="1"/>
    <x v="1"/>
    <x v="0"/>
    <s v="Y"/>
    <s v="Y"/>
    <s v="Y"/>
    <s v="Y"/>
    <s v="Y"/>
    <s v="Y"/>
    <s v="Subchapter S Corporation"/>
    <s v="Y"/>
    <x v="0"/>
    <x v="0"/>
    <x v="1"/>
    <s v="Restaurant"/>
    <n v="0"/>
    <n v="0"/>
    <m/>
  </r>
  <r>
    <x v="1347"/>
    <d v="2021-05-07T00:00:00"/>
    <s v="Charlotte Adventures LLC"/>
    <s v="4001 Yancey Rd Ste C100"/>
    <x v="11"/>
    <x v="0"/>
    <s v="28217"/>
    <x v="1345"/>
    <m/>
    <s v="U"/>
    <s v="Y"/>
    <s v="NC-09"/>
    <x v="1"/>
    <x v="1"/>
    <x v="1"/>
    <x v="1"/>
    <s v="Y"/>
    <s v="Y"/>
    <s v="Y"/>
    <s v="Y"/>
    <s v="Y"/>
    <s v="Y"/>
    <s v="Corporation"/>
    <s v="Y"/>
    <x v="0"/>
    <x v="0"/>
    <x v="1"/>
    <s v="Caterer &amp;&amp; Restaurant"/>
    <n v="0"/>
    <n v="0"/>
    <m/>
  </r>
  <r>
    <x v="1348"/>
    <d v="2021-05-07T00:00:00"/>
    <s v="Bakery of Charlotte"/>
    <s v="4732 Sharon Rd Suite M"/>
    <x v="11"/>
    <x v="0"/>
    <s v="28210"/>
    <x v="1346"/>
    <s v="Gigi's Cupcakes"/>
    <s v="U"/>
    <s v="N"/>
    <s v="NC-09"/>
    <x v="0"/>
    <x v="0"/>
    <x v="0"/>
    <x v="0"/>
    <s v="Y"/>
    <s v="Y"/>
    <s v="Y"/>
    <s v="Y"/>
    <s v="Y"/>
    <s v="Y"/>
    <s v="Limited  Liability Company(LLC)"/>
    <s v="N"/>
    <x v="0"/>
    <x v="0"/>
    <x v="1"/>
    <s v="Bakery **"/>
    <n v="0"/>
    <n v="0"/>
    <m/>
  </r>
  <r>
    <x v="1349"/>
    <d v="2021-05-07T00:00:00"/>
    <s v="Wake Zone Coffee House Inc"/>
    <s v="1181 Gloriosa Street"/>
    <x v="140"/>
    <x v="0"/>
    <s v="27523"/>
    <x v="1347"/>
    <m/>
    <s v="U"/>
    <s v="N"/>
    <s v="NC-02"/>
    <x v="0"/>
    <x v="0"/>
    <x v="1"/>
    <x v="0"/>
    <s v="Y"/>
    <s v="Y"/>
    <s v="Y"/>
    <s v="Y"/>
    <s v="Y"/>
    <s v="Y"/>
    <s v="Subchapter S Corporation"/>
    <s v="N"/>
    <x v="0"/>
    <x v="1"/>
    <x v="0"/>
    <s v="Restaurant"/>
    <n v="0"/>
    <n v="0"/>
    <m/>
  </r>
  <r>
    <x v="1350"/>
    <d v="2021-05-25T00:00:00"/>
    <s v="midway wholesale inc dba midway management inc"/>
    <s v="8031 ardrey kell rd ste#100"/>
    <x v="11"/>
    <x v="0"/>
    <s v="28277"/>
    <x v="1348"/>
    <s v="Quiznos"/>
    <s v="U"/>
    <s v="N"/>
    <s v="NC-09"/>
    <x v="0"/>
    <x v="0"/>
    <x v="1"/>
    <x v="0"/>
    <s v="Y"/>
    <s v="Y"/>
    <s v="Y"/>
    <s v="Y"/>
    <s v="Y"/>
    <s v="Y"/>
    <s v="Corporation"/>
    <s v="N"/>
    <x v="1"/>
    <x v="0"/>
    <x v="0"/>
    <s v="Restaurant"/>
    <n v="0"/>
    <n v="0"/>
    <m/>
  </r>
  <r>
    <x v="1351"/>
    <d v="2021-05-25T00:00:00"/>
    <s v="Calders LLC"/>
    <s v="305 Shelby Drive"/>
    <x v="122"/>
    <x v="0"/>
    <s v="28741"/>
    <x v="1349"/>
    <m/>
    <s v="R"/>
    <s v="N"/>
    <s v="NC-11"/>
    <x v="0"/>
    <x v="1"/>
    <x v="1"/>
    <x v="0"/>
    <s v="N"/>
    <s v="Y"/>
    <s v="Y"/>
    <s v="Y"/>
    <s v="N"/>
    <s v="Y"/>
    <s v="Limited  Liability Company(LLC)"/>
    <s v="N"/>
    <x v="0"/>
    <x v="1"/>
    <x v="0"/>
    <s v="Restaurant"/>
    <n v="0"/>
    <n v="0"/>
    <m/>
  </r>
  <r>
    <x v="1352"/>
    <d v="2021-05-25T00:00:00"/>
    <s v="David &amp; Lance Management Corporation"/>
    <s v="805 W Lebanon St"/>
    <x v="126"/>
    <x v="0"/>
    <s v="27030"/>
    <x v="1350"/>
    <m/>
    <s v="R"/>
    <s v="N"/>
    <s v="NC-10"/>
    <x v="0"/>
    <x v="0"/>
    <x v="1"/>
    <x v="0"/>
    <s v="Y"/>
    <s v="Y"/>
    <s v="Y"/>
    <s v="Y"/>
    <s v="Y"/>
    <s v="Y"/>
    <s v="Corporation"/>
    <s v="N"/>
    <x v="1"/>
    <x v="0"/>
    <x v="0"/>
    <s v="Caterer &amp;&amp; Restaurant"/>
    <n v="0"/>
    <n v="0"/>
    <m/>
  </r>
  <r>
    <x v="1353"/>
    <d v="2021-05-07T00:00:00"/>
    <s v="Fuller Family Corporation Inc"/>
    <s v="26 Fry Street"/>
    <x v="230"/>
    <x v="0"/>
    <s v="28713"/>
    <x v="1351"/>
    <m/>
    <s v="R"/>
    <s v="Y"/>
    <s v="NC-11"/>
    <x v="1"/>
    <x v="0"/>
    <x v="1"/>
    <x v="0"/>
    <s v="Y"/>
    <s v="Y"/>
    <s v="Y"/>
    <s v="Y"/>
    <s v="Y"/>
    <s v="Y"/>
    <s v="Corporation"/>
    <s v="N"/>
    <x v="0"/>
    <x v="1"/>
    <x v="1"/>
    <s v="Restaurant"/>
    <n v="0"/>
    <n v="0"/>
    <m/>
  </r>
  <r>
    <x v="1354"/>
    <d v="2021-05-07T00:00:00"/>
    <s v="Big Buck Inc"/>
    <s v="794F Sunset Blvd"/>
    <x v="167"/>
    <x v="0"/>
    <s v="27927"/>
    <x v="1352"/>
    <m/>
    <s v="R"/>
    <s v="N"/>
    <s v="NC-03"/>
    <x v="0"/>
    <x v="1"/>
    <x v="1"/>
    <x v="0"/>
    <s v="Y"/>
    <s v="Y"/>
    <s v="Y"/>
    <s v="Y"/>
    <s v="Y"/>
    <s v="Y"/>
    <s v="Subchapter S Corporation"/>
    <s v="N"/>
    <x v="0"/>
    <x v="0"/>
    <x v="1"/>
    <s v="Snack and Nonalcoholic Beverage Bar"/>
    <n v="0"/>
    <n v="0"/>
    <m/>
  </r>
  <r>
    <x v="1355"/>
    <d v="2021-05-07T00:00:00"/>
    <s v="Sonia McDonald"/>
    <s v="1525 2nd St NE"/>
    <x v="21"/>
    <x v="0"/>
    <s v="28601"/>
    <x v="1353"/>
    <m/>
    <s v="R"/>
    <s v="N"/>
    <s v="NC-05"/>
    <x v="0"/>
    <x v="0"/>
    <x v="0"/>
    <x v="0"/>
    <s v="Y"/>
    <s v="Y"/>
    <s v="Y"/>
    <s v="Y"/>
    <s v="Y"/>
    <s v="Y"/>
    <s v="Sole Proprietorship"/>
    <s v="Y"/>
    <x v="1"/>
    <x v="0"/>
    <x v="1"/>
    <s v="Other &amp;&amp; Snack and Nonalcoholic Beverage Bar &amp;&amp; Caterer"/>
    <n v="0"/>
    <n v="0"/>
    <m/>
  </r>
  <r>
    <x v="1356"/>
    <d v="2021-05-07T00:00:00"/>
    <s v="Royal Yogurt Company Inc."/>
    <s v="5613 Creedmoor Road"/>
    <x v="4"/>
    <x v="0"/>
    <s v="27612"/>
    <x v="1354"/>
    <s v="Menchie's"/>
    <s v="U"/>
    <s v="N"/>
    <s v="NC-02"/>
    <x v="0"/>
    <x v="0"/>
    <x v="0"/>
    <x v="0"/>
    <s v="Y"/>
    <s v="Y"/>
    <s v="Y"/>
    <s v="Y"/>
    <s v="Y"/>
    <s v="Y"/>
    <s v="Corporation"/>
    <s v="N"/>
    <x v="0"/>
    <x v="0"/>
    <x v="1"/>
    <s v="Other &amp;&amp; Snack and Nonalcoholic Beverage Bar &amp;&amp; Restaurant"/>
    <n v="0"/>
    <n v="0"/>
    <m/>
  </r>
  <r>
    <x v="1357"/>
    <d v="2021-05-25T00:00:00"/>
    <s v="SANTA FE MEXICAN GRILL 2 LLC"/>
    <s v="3035 W Gate City Blvd"/>
    <x v="12"/>
    <x v="0"/>
    <s v="27403"/>
    <x v="1355"/>
    <m/>
    <s v="U"/>
    <s v="N"/>
    <s v="NC-06"/>
    <x v="1"/>
    <x v="1"/>
    <x v="0"/>
    <x v="0"/>
    <s v="Y"/>
    <s v="Y"/>
    <s v="Y"/>
    <s v="Y"/>
    <s v="Y"/>
    <s v="Y"/>
    <s v="Corporation"/>
    <s v="N"/>
    <x v="1"/>
    <x v="0"/>
    <x v="0"/>
    <s v="Restaurant"/>
    <n v="0"/>
    <n v="0"/>
    <m/>
  </r>
  <r>
    <x v="1358"/>
    <d v="2021-05-07T00:00:00"/>
    <s v="ASP CHARLOTTE INC"/>
    <s v="311 East Blvd"/>
    <x v="11"/>
    <x v="0"/>
    <s v="28203"/>
    <x v="1356"/>
    <m/>
    <s v="U"/>
    <s v="N"/>
    <s v="NC-12"/>
    <x v="1"/>
    <x v="0"/>
    <x v="0"/>
    <x v="0"/>
    <s v="Y"/>
    <s v="Y"/>
    <s v="Y"/>
    <s v="Y"/>
    <s v="Y"/>
    <s v="Y"/>
    <s v="Corporation"/>
    <s v="N"/>
    <x v="1"/>
    <x v="0"/>
    <x v="0"/>
    <s v="Restaurant"/>
    <n v="0"/>
    <n v="0"/>
    <m/>
  </r>
  <r>
    <x v="1359"/>
    <d v="2021-05-07T00:00:00"/>
    <s v="Carolina Cheese Catering Company Inc."/>
    <s v="2801 Ward Blvd. Ste 3P1"/>
    <x v="101"/>
    <x v="0"/>
    <s v="27893"/>
    <x v="1357"/>
    <m/>
    <s v="R"/>
    <s v="Y"/>
    <s v="NC-01"/>
    <x v="1"/>
    <x v="0"/>
    <x v="0"/>
    <x v="0"/>
    <s v="Y"/>
    <s v="Y"/>
    <s v="Y"/>
    <s v="Y"/>
    <s v="Y"/>
    <s v="Y"/>
    <s v="Subchapter S Corporation"/>
    <s v="Y"/>
    <x v="0"/>
    <x v="0"/>
    <x v="1"/>
    <s v="Restaurant"/>
    <n v="0"/>
    <n v="0"/>
    <m/>
  </r>
  <r>
    <x v="1360"/>
    <d v="2021-05-07T00:00:00"/>
    <s v="Jakes of Drawbridge LLC"/>
    <s v="3512 Drawbridge Pkwy"/>
    <x v="12"/>
    <x v="0"/>
    <s v="27410"/>
    <x v="1358"/>
    <m/>
    <s v="U"/>
    <s v="N"/>
    <s v="NC-06"/>
    <x v="0"/>
    <x v="0"/>
    <x v="1"/>
    <x v="0"/>
    <s v="Y"/>
    <s v="Y"/>
    <s v="Y"/>
    <s v="Y"/>
    <s v="Y"/>
    <s v="Y"/>
    <s v="Limited  Liability Company(LLC)"/>
    <s v="N"/>
    <x v="0"/>
    <x v="0"/>
    <x v="1"/>
    <s v="Restaurant"/>
    <n v="0"/>
    <n v="0"/>
    <m/>
  </r>
  <r>
    <x v="1361"/>
    <d v="2021-05-07T00:00:00"/>
    <s v="The Pour Haus LLC"/>
    <s v="103 Market St Suite A"/>
    <x v="0"/>
    <x v="0"/>
    <s v="28401"/>
    <x v="1359"/>
    <m/>
    <s v="U"/>
    <s v="Y"/>
    <s v="NC-07"/>
    <x v="0"/>
    <x v="0"/>
    <x v="1"/>
    <x v="0"/>
    <s v="Y"/>
    <s v="Y"/>
    <s v="Y"/>
    <s v="Y"/>
    <s v="Y"/>
    <s v="Y"/>
    <s v="Limited  Liability Company(LLC)"/>
    <s v="N"/>
    <x v="0"/>
    <x v="1"/>
    <x v="0"/>
    <s v="Bar, Saloon, Lounge, Tavern"/>
    <n v="0"/>
    <n v="0"/>
    <m/>
  </r>
  <r>
    <x v="1362"/>
    <d v="2021-05-25T00:00:00"/>
    <s v="Gold Stars Catering Inc"/>
    <s v="110 E Seneca Rd"/>
    <x v="12"/>
    <x v="0"/>
    <s v="27406"/>
    <x v="1360"/>
    <m/>
    <s v="U"/>
    <s v="N"/>
    <s v="NC-06"/>
    <x v="0"/>
    <x v="0"/>
    <x v="0"/>
    <x v="1"/>
    <s v="Y"/>
    <s v="Y"/>
    <s v="Y"/>
    <s v="Y"/>
    <s v="Y"/>
    <s v="Y"/>
    <s v="Corporation"/>
    <s v="N"/>
    <x v="1"/>
    <x v="0"/>
    <x v="0"/>
    <s v="Restaurant"/>
    <n v="0"/>
    <n v="0"/>
    <m/>
  </r>
  <r>
    <x v="1363"/>
    <d v="2021-05-07T00:00:00"/>
    <s v="Beach Box Eatery LP"/>
    <s v="1400-B East Fort Macon rd."/>
    <x v="231"/>
    <x v="0"/>
    <s v="28512"/>
    <x v="1361"/>
    <m/>
    <s v="R"/>
    <s v="N"/>
    <s v="NC-03"/>
    <x v="0"/>
    <x v="1"/>
    <x v="1"/>
    <x v="0"/>
    <s v="Y"/>
    <s v="Y"/>
    <s v="Y"/>
    <s v="Y"/>
    <s v="Y"/>
    <s v="Y"/>
    <s v="Limited Liability Partnership"/>
    <s v="N"/>
    <x v="0"/>
    <x v="0"/>
    <x v="1"/>
    <s v="Restaurant"/>
    <n v="0"/>
    <n v="0"/>
    <m/>
  </r>
  <r>
    <x v="1364"/>
    <d v="2021-05-25T00:00:00"/>
    <s v="CAJUN SEAFOODINC"/>
    <s v="1133 GUM BRANCH RD STE 300-400"/>
    <x v="59"/>
    <x v="0"/>
    <s v="28540"/>
    <x v="1362"/>
    <m/>
    <s v="U"/>
    <s v="N"/>
    <s v="NC-03"/>
    <x v="1"/>
    <x v="0"/>
    <x v="0"/>
    <x v="0"/>
    <s v="Y"/>
    <s v="Y"/>
    <s v="Y"/>
    <s v="Y"/>
    <s v="Y"/>
    <s v="Y"/>
    <s v="Corporation"/>
    <s v="N"/>
    <x v="1"/>
    <x v="0"/>
    <x v="0"/>
    <s v="Restaurant"/>
    <n v="0"/>
    <n v="0"/>
    <m/>
  </r>
  <r>
    <x v="1365"/>
    <d v="2021-05-07T00:00:00"/>
    <s v="Leon Business Group Inc"/>
    <s v="8700 Pineville Matthews Rd Ste 310"/>
    <x v="11"/>
    <x v="0"/>
    <s v="28226"/>
    <x v="1363"/>
    <m/>
    <s v="U"/>
    <s v="Y"/>
    <s v="NC-09"/>
    <x v="1"/>
    <x v="0"/>
    <x v="1"/>
    <x v="0"/>
    <s v="Y"/>
    <s v="Y"/>
    <s v="Y"/>
    <s v="Y"/>
    <s v="Y"/>
    <s v="Y"/>
    <s v="Corporation"/>
    <s v="N"/>
    <x v="1"/>
    <x v="0"/>
    <x v="0"/>
    <s v="Restaurant"/>
    <n v="0"/>
    <n v="0"/>
    <m/>
  </r>
  <r>
    <x v="1366"/>
    <d v="2021-05-25T00:00:00"/>
    <s v="kristina derrick"/>
    <s v="30 Woodward Ave"/>
    <x v="9"/>
    <x v="0"/>
    <s v="28804"/>
    <x v="1364"/>
    <m/>
    <s v="U"/>
    <s v="N"/>
    <s v="NC-11"/>
    <x v="0"/>
    <x v="1"/>
    <x v="1"/>
    <x v="1"/>
    <s v="Y"/>
    <s v="Y"/>
    <s v="Y"/>
    <s v="N"/>
    <s v="N"/>
    <s v="Y"/>
    <s v="Sole Proprietorship"/>
    <s v="N"/>
    <x v="0"/>
    <x v="0"/>
    <x v="1"/>
    <s v="Caterer"/>
    <n v="0"/>
    <n v="0"/>
    <m/>
  </r>
  <r>
    <x v="1367"/>
    <d v="2021-05-25T00:00:00"/>
    <s v="TS Cafe NC-22 LLC"/>
    <s v="2028 Kildaire Farm Rd"/>
    <x v="28"/>
    <x v="0"/>
    <s v="27518"/>
    <x v="1365"/>
    <s v="Tropical Smoothie Cafe"/>
    <s v="U"/>
    <s v="N"/>
    <s v="NC-02"/>
    <x v="0"/>
    <x v="0"/>
    <x v="0"/>
    <x v="0"/>
    <s v="Y"/>
    <s v="Y"/>
    <s v="Y"/>
    <s v="Y"/>
    <s v="Y"/>
    <s v="Y"/>
    <s v="Corporation"/>
    <s v="N"/>
    <x v="0"/>
    <x v="1"/>
    <x v="0"/>
    <s v="Restaurant"/>
    <n v="0"/>
    <n v="0"/>
    <m/>
  </r>
  <r>
    <x v="1368"/>
    <d v="2021-05-07T00:00:00"/>
    <s v="Tarragon LLC"/>
    <s v="Mailing Address: 3871 Sweeten Creek Road"/>
    <x v="55"/>
    <x v="0"/>
    <s v="28704"/>
    <x v="1366"/>
    <m/>
    <s v="U"/>
    <s v="N"/>
    <s v="NC-11"/>
    <x v="0"/>
    <x v="0"/>
    <x v="0"/>
    <x v="0"/>
    <s v="Y"/>
    <s v="Y"/>
    <s v="Y"/>
    <s v="Y"/>
    <s v="Y"/>
    <s v="Y"/>
    <s v="Limited  Liability Company(LLC)"/>
    <s v="Y"/>
    <x v="0"/>
    <x v="0"/>
    <x v="1"/>
    <s v="Restaurant"/>
    <n v="0"/>
    <n v="0"/>
    <m/>
  </r>
  <r>
    <x v="1369"/>
    <d v="2021-05-25T00:00:00"/>
    <s v="KimBees Inc. Southern Gourmet Traditions"/>
    <s v="317 Martin Luther King Jr Dr"/>
    <x v="12"/>
    <x v="0"/>
    <s v="27406"/>
    <x v="1367"/>
    <m/>
    <s v="U"/>
    <s v="Y"/>
    <s v="NC-06"/>
    <x v="0"/>
    <x v="0"/>
    <x v="1"/>
    <x v="0"/>
    <s v="Y"/>
    <s v="Y"/>
    <s v="Y"/>
    <s v="Y"/>
    <s v="Y"/>
    <s v="Y"/>
    <s v="Corporation"/>
    <s v="N"/>
    <x v="1"/>
    <x v="0"/>
    <x v="1"/>
    <s v="Snack and Nonalcoholic Beverage Bar"/>
    <n v="0"/>
    <n v="0"/>
    <m/>
  </r>
  <r>
    <x v="1370"/>
    <d v="2021-05-07T00:00:00"/>
    <s v="Heirloom Brew Shop LLC"/>
    <s v="219 S West St"/>
    <x v="4"/>
    <x v="0"/>
    <s v="27603"/>
    <x v="1368"/>
    <m/>
    <s v="U"/>
    <s v="Y"/>
    <s v="NC-02"/>
    <x v="0"/>
    <x v="0"/>
    <x v="0"/>
    <x v="0"/>
    <s v="Y"/>
    <s v="Y"/>
    <s v="Y"/>
    <s v="Y"/>
    <s v="Y"/>
    <s v="Y"/>
    <s v="Limited  Liability Company(LLC)"/>
    <s v="N"/>
    <x v="1"/>
    <x v="0"/>
    <x v="1"/>
    <s v="Bar, Saloon, Lounge, Tavern &amp;&amp; Restaurant"/>
    <n v="0"/>
    <n v="0"/>
    <m/>
  </r>
  <r>
    <x v="1371"/>
    <d v="2021-05-25T00:00:00"/>
    <s v="WILLOW CREEK INN LTD"/>
    <s v="3083 Wyant Rd"/>
    <x v="232"/>
    <x v="0"/>
    <s v="28168"/>
    <x v="1369"/>
    <m/>
    <s v="R"/>
    <s v="N"/>
    <s v="NC-10"/>
    <x v="0"/>
    <x v="0"/>
    <x v="1"/>
    <x v="0"/>
    <s v="Y"/>
    <s v="Y"/>
    <s v="Y"/>
    <s v="Y"/>
    <s v="Y"/>
    <s v="Y"/>
    <s v="Corporation"/>
    <s v="Y"/>
    <x v="1"/>
    <x v="0"/>
    <x v="0"/>
    <s v="Restaurant"/>
    <n v="0"/>
    <n v="0"/>
    <m/>
  </r>
  <r>
    <x v="1372"/>
    <d v="2021-05-25T00:00:00"/>
    <s v="Jerome Enterprises LLC"/>
    <s v="206 W Franklin St"/>
    <x v="3"/>
    <x v="0"/>
    <s v="27516"/>
    <x v="1370"/>
    <m/>
    <s v="U"/>
    <s v="Y"/>
    <s v="NC-04"/>
    <x v="1"/>
    <x v="0"/>
    <x v="1"/>
    <x v="0"/>
    <s v="Y"/>
    <s v="Y"/>
    <s v="Y"/>
    <s v="Y"/>
    <s v="Y"/>
    <s v="Y"/>
    <s v="Corporation"/>
    <s v="N"/>
    <x v="1"/>
    <x v="0"/>
    <x v="0"/>
    <s v="Restaurant"/>
    <n v="0"/>
    <n v="0"/>
    <m/>
  </r>
  <r>
    <x v="1373"/>
    <d v="2021-05-25T00:00:00"/>
    <s v="The Ice Storm"/>
    <s v="116 S Center St"/>
    <x v="25"/>
    <x v="0"/>
    <s v="27530"/>
    <x v="1371"/>
    <m/>
    <s v="R"/>
    <s v="Y"/>
    <s v="NC-01"/>
    <x v="0"/>
    <x v="0"/>
    <x v="0"/>
    <x v="0"/>
    <s v="Y"/>
    <s v="Y"/>
    <s v="Y"/>
    <s v="Y"/>
    <s v="Y"/>
    <s v="Y"/>
    <s v="Partnership"/>
    <s v="Y"/>
    <x v="1"/>
    <x v="0"/>
    <x v="1"/>
    <s v="Restaurant"/>
    <n v="0"/>
    <n v="0"/>
    <m/>
  </r>
  <r>
    <x v="1374"/>
    <d v="2021-05-07T00:00:00"/>
    <s v="Vivian AVL Limited"/>
    <s v="348 Depot St Ste 190"/>
    <x v="9"/>
    <x v="0"/>
    <s v="28801"/>
    <x v="1372"/>
    <m/>
    <s v="U"/>
    <s v="Y"/>
    <s v="NC-11"/>
    <x v="1"/>
    <x v="1"/>
    <x v="0"/>
    <x v="0"/>
    <s v="Y"/>
    <s v="Y"/>
    <s v="Y"/>
    <s v="Y"/>
    <s v="Y"/>
    <s v="Y"/>
    <s v="Corporation"/>
    <s v="N"/>
    <x v="0"/>
    <x v="0"/>
    <x v="1"/>
    <s v="Restaurant"/>
    <n v="0"/>
    <n v="0"/>
    <m/>
  </r>
  <r>
    <x v="1375"/>
    <d v="2021-05-07T00:00:00"/>
    <s v="Waba Cafe LLC"/>
    <s v="1129 Weaver Dairy Rd. Ste I"/>
    <x v="3"/>
    <x v="0"/>
    <s v="27514"/>
    <x v="1373"/>
    <m/>
    <s v="U"/>
    <s v="N"/>
    <s v="NC-04"/>
    <x v="1"/>
    <x v="0"/>
    <x v="0"/>
    <x v="0"/>
    <s v="Y"/>
    <s v="Y"/>
    <s v="Y"/>
    <s v="Y"/>
    <s v="Y"/>
    <s v="Y"/>
    <s v="Limited  Liability Company(LLC)"/>
    <s v="N"/>
    <x v="0"/>
    <x v="0"/>
    <x v="1"/>
    <s v="Restaurant"/>
    <n v="0"/>
    <n v="0"/>
    <m/>
  </r>
  <r>
    <x v="1376"/>
    <d v="2021-05-25T00:00:00"/>
    <s v="Margaret Radzwiller"/>
    <s v="1404 Virginia Ave"/>
    <x v="8"/>
    <x v="0"/>
    <s v="27705"/>
    <x v="1374"/>
    <m/>
    <s v="U"/>
    <s v="N"/>
    <s v="NC-04"/>
    <x v="0"/>
    <x v="0"/>
    <x v="1"/>
    <x v="0"/>
    <s v="N"/>
    <s v="N"/>
    <s v="Y"/>
    <s v="N"/>
    <s v="Y"/>
    <s v="N"/>
    <s v="Sole Proprietorship"/>
    <s v="N"/>
    <x v="0"/>
    <x v="0"/>
    <x v="1"/>
    <s v="Caterer"/>
    <n v="0"/>
    <n v="0"/>
    <m/>
  </r>
  <r>
    <x v="1377"/>
    <d v="2021-05-25T00:00:00"/>
    <s v="ICHIBAN SUSHI&amp;HIBACHI BUFFET INC"/>
    <s v="3302 Queen City Dr"/>
    <x v="11"/>
    <x v="0"/>
    <s v="28208"/>
    <x v="1375"/>
    <m/>
    <s v="U"/>
    <s v="Y"/>
    <s v="NC-12"/>
    <x v="0"/>
    <x v="1"/>
    <x v="1"/>
    <x v="0"/>
    <s v="Y"/>
    <s v="Y"/>
    <s v="Y"/>
    <s v="Y"/>
    <s v="Y"/>
    <s v="Y"/>
    <s v="Corporation"/>
    <s v="Y"/>
    <x v="1"/>
    <x v="0"/>
    <x v="0"/>
    <s v="Restaurant"/>
    <n v="0"/>
    <n v="0"/>
    <m/>
  </r>
  <r>
    <x v="1378"/>
    <d v="2021-05-25T00:00:00"/>
    <s v="Q &amp; J ENTERPRISE LLC"/>
    <s v="4414-F LAWNDALE DR"/>
    <x v="12"/>
    <x v="0"/>
    <s v="27455"/>
    <x v="1376"/>
    <m/>
    <s v="U"/>
    <s v="N"/>
    <s v="NC-06"/>
    <x v="1"/>
    <x v="0"/>
    <x v="0"/>
    <x v="0"/>
    <s v="Y"/>
    <s v="Y"/>
    <s v="Y"/>
    <s v="Y"/>
    <s v="Y"/>
    <s v="Y"/>
    <s v="Limited  Liability Company(LLC)"/>
    <s v="N"/>
    <x v="1"/>
    <x v="0"/>
    <x v="0"/>
    <s v="Restaurant"/>
    <n v="0"/>
    <n v="0"/>
    <m/>
  </r>
  <r>
    <x v="1379"/>
    <d v="2021-05-25T00:00:00"/>
    <s v="Smoothies For Life LLC"/>
    <s v="5000 US 70 STE 106"/>
    <x v="1"/>
    <x v="0"/>
    <s v="28557"/>
    <x v="1377"/>
    <s v="Smoothie King"/>
    <s v="R"/>
    <s v="N"/>
    <s v="NC-03"/>
    <x v="0"/>
    <x v="0"/>
    <x v="1"/>
    <x v="0"/>
    <s v="Y"/>
    <s v="Y"/>
    <s v="Y"/>
    <s v="Y"/>
    <s v="Y"/>
    <s v="Y"/>
    <s v="Limited  Liability Company(LLC)"/>
    <s v="N"/>
    <x v="1"/>
    <x v="0"/>
    <x v="0"/>
    <s v="Restaurant"/>
    <n v="0"/>
    <n v="0"/>
    <m/>
  </r>
  <r>
    <x v="1380"/>
    <d v="2021-05-25T00:00:00"/>
    <s v="Walker &amp; Wooldridge Inc."/>
    <s v="1514 Purdue Dr"/>
    <x v="40"/>
    <x v="0"/>
    <s v="28303"/>
    <x v="1378"/>
    <m/>
    <s v="U"/>
    <s v="Y"/>
    <s v="NC-08"/>
    <x v="1"/>
    <x v="0"/>
    <x v="0"/>
    <x v="0"/>
    <s v="Y"/>
    <s v="Y"/>
    <s v="Y"/>
    <s v="Y"/>
    <s v="Y"/>
    <s v="Y"/>
    <s v="Subchapter S Corporation"/>
    <s v="N"/>
    <x v="0"/>
    <x v="1"/>
    <x v="0"/>
    <s v="Bar, Saloon, Lounge, Tavern"/>
    <n v="0"/>
    <n v="0"/>
    <m/>
  </r>
  <r>
    <x v="1381"/>
    <d v="2021-05-25T00:00:00"/>
    <s v="Mama Zoe Michaels Inc."/>
    <s v="2859 Reynolda Rd"/>
    <x v="54"/>
    <x v="0"/>
    <n v="27106"/>
    <x v="1379"/>
    <m/>
    <s v="U"/>
    <s v="Y"/>
    <s v="NC-06"/>
    <x v="1"/>
    <x v="0"/>
    <x v="0"/>
    <x v="0"/>
    <s v="Y"/>
    <s v="Y"/>
    <s v="Y"/>
    <s v="Y"/>
    <s v="Y"/>
    <s v="Y"/>
    <s v="Corporation"/>
    <s v="N"/>
    <x v="0"/>
    <x v="0"/>
    <x v="1"/>
    <s v="Restaurant"/>
    <n v="0"/>
    <n v="0"/>
    <m/>
  </r>
  <r>
    <x v="1382"/>
    <d v="2021-05-25T00:00:00"/>
    <s v="Rachel Jordan"/>
    <s v="126 N Market St"/>
    <x v="67"/>
    <x v="0"/>
    <s v="27889"/>
    <x v="1380"/>
    <m/>
    <s v="R"/>
    <s v="Y"/>
    <s v="NC-01"/>
    <x v="0"/>
    <x v="0"/>
    <x v="0"/>
    <x v="0"/>
    <s v="Y"/>
    <s v="Y"/>
    <s v="Y"/>
    <s v="Y"/>
    <s v="Y"/>
    <s v="Y"/>
    <s v="Sole Proprietorship"/>
    <s v="N"/>
    <x v="0"/>
    <x v="0"/>
    <x v="1"/>
    <s v="Bakery **"/>
    <n v="0"/>
    <n v="0"/>
    <m/>
  </r>
  <r>
    <x v="1383"/>
    <d v="2021-05-07T00:00:00"/>
    <s v="Calvines Coffee Inc"/>
    <s v="2800 Campus Ridge Road Suite 1113 1St Floor"/>
    <x v="53"/>
    <x v="0"/>
    <s v="28105"/>
    <x v="1381"/>
    <m/>
    <s v="U"/>
    <s v="N"/>
    <s v="NC-09"/>
    <x v="0"/>
    <x v="0"/>
    <x v="1"/>
    <x v="0"/>
    <s v="N"/>
    <s v="Y"/>
    <s v="Y"/>
    <s v="N"/>
    <s v="Y"/>
    <s v="N"/>
    <s v="Corporation"/>
    <s v="N"/>
    <x v="1"/>
    <x v="0"/>
    <x v="0"/>
    <s v="Other"/>
    <n v="0"/>
    <n v="0"/>
    <m/>
  </r>
  <r>
    <x v="1384"/>
    <d v="2021-05-25T00:00:00"/>
    <s v="Dubya 3 Inc"/>
    <s v="7157 Okelly Chapel Rd"/>
    <x v="28"/>
    <x v="0"/>
    <s v="27519"/>
    <x v="1382"/>
    <m/>
    <s v="U"/>
    <s v="N"/>
    <s v="NC-02"/>
    <x v="1"/>
    <x v="0"/>
    <x v="1"/>
    <x v="0"/>
    <s v="Y"/>
    <s v="Y"/>
    <s v="Y"/>
    <s v="Y"/>
    <s v="Y"/>
    <s v="Y"/>
    <s v="Corporation"/>
    <s v="N"/>
    <x v="0"/>
    <x v="0"/>
    <x v="1"/>
    <s v="Restaurant"/>
    <n v="0"/>
    <n v="0"/>
    <m/>
  </r>
  <r>
    <x v="1385"/>
    <d v="2021-05-25T00:00:00"/>
    <s v="The Peaks Blaze LLC"/>
    <s v="15 Peaks Center Ln ST 40"/>
    <x v="9"/>
    <x v="0"/>
    <s v="28805"/>
    <x v="1383"/>
    <s v="Blaze Pizza"/>
    <s v="U"/>
    <s v="N"/>
    <s v="NC-11"/>
    <x v="0"/>
    <x v="0"/>
    <x v="1"/>
    <x v="0"/>
    <s v="Y"/>
    <s v="Y"/>
    <s v="Y"/>
    <s v="Y"/>
    <s v="Y"/>
    <s v="Y"/>
    <s v="Limited  Liability Company(LLC)"/>
    <s v="N"/>
    <x v="1"/>
    <x v="0"/>
    <x v="0"/>
    <s v="Restaurant"/>
    <n v="0"/>
    <n v="0"/>
    <m/>
  </r>
  <r>
    <x v="1386"/>
    <d v="2021-05-07T00:00:00"/>
    <s v="Kona Ice Kabana Inc"/>
    <s v="5430 Thom Rd"/>
    <x v="162"/>
    <x v="0"/>
    <s v="27302"/>
    <x v="1384"/>
    <s v="Kona Ice"/>
    <s v="U"/>
    <s v="N"/>
    <s v="NC-04"/>
    <x v="0"/>
    <x v="0"/>
    <x v="1"/>
    <x v="1"/>
    <s v="N"/>
    <s v="Y"/>
    <s v="Y"/>
    <s v="N"/>
    <s v="Y"/>
    <s v="Y"/>
    <s v="Subchapter S Corporation"/>
    <s v="N"/>
    <x v="0"/>
    <x v="0"/>
    <x v="1"/>
    <s v="Food Stand, Food Truck, Food Cart"/>
    <n v="0"/>
    <n v="0"/>
    <m/>
  </r>
  <r>
    <x v="1387"/>
    <d v="2021-05-07T00:00:00"/>
    <s v="Corfu Inc."/>
    <s v="258 Broadway St"/>
    <x v="9"/>
    <x v="0"/>
    <s v="28801"/>
    <x v="1385"/>
    <m/>
    <s v="U"/>
    <s v="Y"/>
    <s v="NC-11"/>
    <x v="0"/>
    <x v="1"/>
    <x v="1"/>
    <x v="0"/>
    <s v="Y"/>
    <s v="Y"/>
    <s v="Y"/>
    <s v="Y"/>
    <s v="Y"/>
    <s v="Y"/>
    <s v="Corporation"/>
    <s v="N"/>
    <x v="0"/>
    <x v="0"/>
    <x v="1"/>
    <s v="Restaurant"/>
    <n v="0"/>
    <n v="0"/>
    <m/>
  </r>
  <r>
    <x v="1388"/>
    <d v="2021-05-07T00:00:00"/>
    <s v="JCW Enterprise INC"/>
    <s v="14815 Ballantyne Village Way Ste 250"/>
    <x v="11"/>
    <x v="0"/>
    <s v="28277"/>
    <x v="1386"/>
    <m/>
    <s v="U"/>
    <s v="N"/>
    <s v="NC-09"/>
    <x v="0"/>
    <x v="0"/>
    <x v="1"/>
    <x v="0"/>
    <s v="Y"/>
    <s v="Y"/>
    <s v="Y"/>
    <s v="Y"/>
    <s v="Y"/>
    <s v="Y"/>
    <s v="Subchapter S Corporation"/>
    <s v="N"/>
    <x v="1"/>
    <x v="0"/>
    <x v="0"/>
    <s v="Restaurant"/>
    <n v="0"/>
    <n v="0"/>
    <m/>
  </r>
  <r>
    <x v="1389"/>
    <d v="2021-05-07T00:00:00"/>
    <s v="Jessica &amp; Family Inc."/>
    <s v="1311 Malcolm Blvd"/>
    <x v="233"/>
    <x v="0"/>
    <s v="28612"/>
    <x v="1387"/>
    <m/>
    <s v="R"/>
    <s v="N"/>
    <s v="NC-05"/>
    <x v="1"/>
    <x v="0"/>
    <x v="0"/>
    <x v="0"/>
    <s v="Y"/>
    <s v="Y"/>
    <s v="Y"/>
    <s v="Y"/>
    <s v="Y"/>
    <s v="Y"/>
    <s v="Subchapter S Corporation"/>
    <s v="N"/>
    <x v="0"/>
    <x v="0"/>
    <x v="1"/>
    <s v="Restaurant"/>
    <n v="0"/>
    <n v="0"/>
    <m/>
  </r>
  <r>
    <x v="1390"/>
    <d v="2021-05-07T00:00:00"/>
    <s v="AYKA LLC"/>
    <s v="6616 Hyannis Way"/>
    <x v="0"/>
    <x v="0"/>
    <s v="28409"/>
    <x v="1388"/>
    <m/>
    <s v="U"/>
    <s v="N"/>
    <s v="NC-07"/>
    <x v="0"/>
    <x v="1"/>
    <x v="0"/>
    <x v="0"/>
    <s v="Y"/>
    <s v="Y"/>
    <s v="Y"/>
    <s v="Y"/>
    <s v="Y"/>
    <s v="Y"/>
    <s v="Limited  Liability Company(LLC)"/>
    <s v="N"/>
    <x v="1"/>
    <x v="0"/>
    <x v="1"/>
    <s v="Bar, Saloon, Lounge, Tavern"/>
    <n v="0"/>
    <n v="0"/>
    <m/>
  </r>
  <r>
    <x v="1391"/>
    <d v="2021-05-07T00:00:00"/>
    <s v="B&amp;HJ BROTHERS INC"/>
    <s v="10010 Rose Commons Dr Suite A"/>
    <x v="45"/>
    <x v="0"/>
    <s v="28078"/>
    <x v="1389"/>
    <m/>
    <s v="U"/>
    <s v="N"/>
    <s v="NC-08"/>
    <x v="0"/>
    <x v="0"/>
    <x v="0"/>
    <x v="0"/>
    <s v="Y"/>
    <s v="Y"/>
    <s v="Y"/>
    <s v="Y"/>
    <s v="Y"/>
    <s v="Y"/>
    <s v="Corporation"/>
    <s v="N"/>
    <x v="1"/>
    <x v="0"/>
    <x v="1"/>
    <s v="Restaurant"/>
    <n v="0"/>
    <n v="0"/>
    <m/>
  </r>
  <r>
    <x v="1392"/>
    <d v="2021-05-07T00:00:00"/>
    <s v="O.HENRY'S 28801 Inc"/>
    <s v="237 Haywood St"/>
    <x v="9"/>
    <x v="0"/>
    <s v="28801"/>
    <x v="1390"/>
    <m/>
    <s v="U"/>
    <s v="Y"/>
    <s v="NC-11"/>
    <x v="1"/>
    <x v="0"/>
    <x v="0"/>
    <x v="0"/>
    <s v="Y"/>
    <s v="Y"/>
    <s v="Y"/>
    <s v="Y"/>
    <s v="Y"/>
    <s v="Y"/>
    <s v="Corporation"/>
    <s v="N"/>
    <x v="1"/>
    <x v="0"/>
    <x v="0"/>
    <s v="Bar, Saloon, Lounge, Tavern"/>
    <n v="0"/>
    <n v="0"/>
    <m/>
  </r>
  <r>
    <x v="1393"/>
    <d v="2021-05-07T00:00:00"/>
    <s v="PoshNosh Catering Inc."/>
    <s v="1053 E Whitaker Mill Rd STE 135"/>
    <x v="4"/>
    <x v="0"/>
    <s v="27604"/>
    <x v="1391"/>
    <m/>
    <s v="U"/>
    <s v="N"/>
    <s v="NC-02"/>
    <x v="0"/>
    <x v="1"/>
    <x v="0"/>
    <x v="0"/>
    <s v="Y"/>
    <s v="Y"/>
    <s v="Y"/>
    <s v="Y"/>
    <s v="Y"/>
    <s v="Y"/>
    <s v="Corporation"/>
    <s v="Y"/>
    <x v="0"/>
    <x v="0"/>
    <x v="1"/>
    <s v="Caterer"/>
    <n v="0"/>
    <n v="0"/>
    <m/>
  </r>
  <r>
    <x v="1394"/>
    <d v="2021-05-07T00:00:00"/>
    <s v="ZXW INC"/>
    <s v="121 E Chatham St SUITE-A"/>
    <x v="28"/>
    <x v="0"/>
    <s v="27511"/>
    <x v="1392"/>
    <m/>
    <s v="U"/>
    <s v="N"/>
    <s v="NC-02"/>
    <x v="0"/>
    <x v="1"/>
    <x v="1"/>
    <x v="0"/>
    <s v="Y"/>
    <s v="Y"/>
    <s v="Y"/>
    <s v="Y"/>
    <s v="Y"/>
    <s v="Y"/>
    <s v="Subchapter S Corporation"/>
    <s v="N"/>
    <x v="0"/>
    <x v="0"/>
    <x v="1"/>
    <s v="Restaurant"/>
    <n v="0"/>
    <n v="0"/>
    <m/>
  </r>
  <r>
    <x v="1395"/>
    <d v="2021-05-07T00:00:00"/>
    <s v="Bali Hai Inc."/>
    <s v="811 9th Street Suite 170"/>
    <x v="8"/>
    <x v="0"/>
    <s v="27705"/>
    <x v="1393"/>
    <m/>
    <s v="U"/>
    <s v="N"/>
    <s v="NC-04"/>
    <x v="0"/>
    <x v="1"/>
    <x v="1"/>
    <x v="1"/>
    <s v="N"/>
    <s v="Y"/>
    <s v="Y"/>
    <s v="Y"/>
    <s v="N"/>
    <s v="Y"/>
    <s v="Corporation"/>
    <s v="N"/>
    <x v="1"/>
    <x v="0"/>
    <x v="0"/>
    <s v="Restaurant"/>
    <n v="0"/>
    <n v="0"/>
    <m/>
  </r>
  <r>
    <x v="1396"/>
    <d v="2021-05-07T00:00:00"/>
    <s v="3606 N ELM STREET INC"/>
    <s v="3606 N Elm St SUITE A"/>
    <x v="12"/>
    <x v="0"/>
    <s v="27455"/>
    <x v="1394"/>
    <m/>
    <s v="U"/>
    <s v="N"/>
    <s v="NC-06"/>
    <x v="1"/>
    <x v="0"/>
    <x v="0"/>
    <x v="0"/>
    <s v="Y"/>
    <s v="Y"/>
    <s v="Y"/>
    <s v="Y"/>
    <s v="Y"/>
    <s v="Y"/>
    <s v="Corporation"/>
    <s v="N"/>
    <x v="1"/>
    <x v="0"/>
    <x v="0"/>
    <s v="Restaurant"/>
    <n v="0"/>
    <n v="0"/>
    <m/>
  </r>
  <r>
    <x v="1397"/>
    <d v="2021-05-07T00:00:00"/>
    <s v="Militza Del Carmen Garcia Nunez"/>
    <s v="823 Shefford Town Dr"/>
    <x v="178"/>
    <x v="0"/>
    <s v="27571"/>
    <x v="1395"/>
    <m/>
    <s v="U"/>
    <s v="N"/>
    <s v="NC-04"/>
    <x v="0"/>
    <x v="1"/>
    <x v="1"/>
    <x v="0"/>
    <s v="Y"/>
    <s v="Y"/>
    <s v="N"/>
    <s v="Y"/>
    <s v="Y"/>
    <s v="Y"/>
    <s v="Sole Proprietorship"/>
    <s v="N"/>
    <x v="1"/>
    <x v="0"/>
    <x v="1"/>
    <s v="Food Stand, Food Truck, Food Cart &amp;&amp; Caterer"/>
    <n v="0"/>
    <n v="0"/>
    <m/>
  </r>
  <r>
    <x v="1398"/>
    <d v="2021-05-07T00:00:00"/>
    <s v="Scratch Kitchen and Taproom LLC"/>
    <s v="225 N Salem St"/>
    <x v="140"/>
    <x v="0"/>
    <s v="27502"/>
    <x v="1396"/>
    <m/>
    <s v="U"/>
    <s v="N"/>
    <s v="NC-02"/>
    <x v="1"/>
    <x v="0"/>
    <x v="0"/>
    <x v="0"/>
    <s v="Y"/>
    <s v="Y"/>
    <s v="Y"/>
    <s v="Y"/>
    <s v="Y"/>
    <s v="Y"/>
    <s v="Limited  Liability Company(LLC)"/>
    <s v="N"/>
    <x v="0"/>
    <x v="0"/>
    <x v="1"/>
    <s v="Restaurant"/>
    <n v="0"/>
    <n v="0"/>
    <m/>
  </r>
  <r>
    <x v="1399"/>
    <d v="2021-05-07T00:00:00"/>
    <s v="Siya Mall Inc"/>
    <s v="6910 Fayetteville Rd Ste 236"/>
    <x v="8"/>
    <x v="0"/>
    <s v="27713"/>
    <x v="1397"/>
    <s v="Subway"/>
    <s v="U"/>
    <s v="N"/>
    <s v="NC-02"/>
    <x v="0"/>
    <x v="1"/>
    <x v="0"/>
    <x v="0"/>
    <s v="Y"/>
    <s v="Y"/>
    <s v="Y"/>
    <s v="Y"/>
    <s v="Y"/>
    <s v="Y"/>
    <s v="Corporation"/>
    <s v="N"/>
    <x v="1"/>
    <x v="0"/>
    <x v="0"/>
    <s v="Restaurant"/>
    <n v="0"/>
    <n v="0"/>
    <m/>
  </r>
  <r>
    <x v="1400"/>
    <d v="2021-05-07T00:00:00"/>
    <s v="SK CHO INC"/>
    <s v="8909 Riverview Park Dr"/>
    <x v="4"/>
    <x v="0"/>
    <s v="27613"/>
    <x v="1398"/>
    <m/>
    <s v="U"/>
    <s v="N"/>
    <s v="NC-02"/>
    <x v="1"/>
    <x v="0"/>
    <x v="0"/>
    <x v="0"/>
    <s v="Y"/>
    <s v="Y"/>
    <s v="Y"/>
    <s v="N"/>
    <s v="Y"/>
    <s v="N"/>
    <s v="Corporation"/>
    <s v="N"/>
    <x v="1"/>
    <x v="0"/>
    <x v="0"/>
    <s v="Restaurant"/>
    <n v="0"/>
    <n v="0"/>
    <m/>
  </r>
  <r>
    <x v="1401"/>
    <d v="2021-05-07T00:00:00"/>
    <s v="The Adams Cake Factory"/>
    <s v="4701 Atlantic Ave Suite 105"/>
    <x v="4"/>
    <x v="0"/>
    <s v="27604"/>
    <x v="1399"/>
    <m/>
    <s v="U"/>
    <s v="Y"/>
    <s v="NC-02"/>
    <x v="1"/>
    <x v="0"/>
    <x v="0"/>
    <x v="0"/>
    <s v="Y"/>
    <s v="Y"/>
    <s v="Y"/>
    <s v="Y"/>
    <s v="Y"/>
    <s v="Y"/>
    <s v="Limited  Liability Company(LLC)"/>
    <s v="Y"/>
    <x v="1"/>
    <x v="0"/>
    <x v="1"/>
    <s v="Bakery ** &amp;&amp; Food Stand, Food Truck, Food Cart &amp;&amp; Restaurant"/>
    <n v="0"/>
    <n v="0"/>
    <m/>
  </r>
  <r>
    <x v="1402"/>
    <d v="2021-05-07T00:00:00"/>
    <s v="YHWH YIREH INC"/>
    <s v="230 S Tryon St Unit R2"/>
    <x v="11"/>
    <x v="0"/>
    <s v="28202"/>
    <x v="1400"/>
    <m/>
    <s v="U"/>
    <s v="N"/>
    <s v="NC-12"/>
    <x v="1"/>
    <x v="0"/>
    <x v="0"/>
    <x v="0"/>
    <s v="Y"/>
    <s v="Y"/>
    <s v="Y"/>
    <s v="Y"/>
    <s v="Y"/>
    <s v="Y"/>
    <s v="Corporation"/>
    <s v="N"/>
    <x v="1"/>
    <x v="0"/>
    <x v="0"/>
    <s v="Restaurant"/>
    <n v="0"/>
    <n v="0"/>
    <m/>
  </r>
  <r>
    <x v="1403"/>
    <d v="2021-05-07T00:00:00"/>
    <s v="Looky Corp"/>
    <s v="1175 Turlington Ave Unit 101"/>
    <x v="225"/>
    <x v="0"/>
    <s v="28451"/>
    <x v="1401"/>
    <s v="Shuckin' Shack Oyster Bar"/>
    <s v="R"/>
    <s v="N"/>
    <s v="NC-07"/>
    <x v="1"/>
    <x v="0"/>
    <x v="0"/>
    <x v="0"/>
    <s v="Y"/>
    <s v="Y"/>
    <s v="Y"/>
    <s v="Y"/>
    <s v="Y"/>
    <s v="Y"/>
    <s v="Corporation"/>
    <s v="N"/>
    <x v="0"/>
    <x v="0"/>
    <x v="1"/>
    <s v="Restaurant"/>
    <n v="0"/>
    <n v="0"/>
    <m/>
  </r>
  <r>
    <x v="1404"/>
    <d v="2021-05-07T00:00:00"/>
    <s v="OMSRI CORPORATION"/>
    <s v="8711 Six Forks Rd 101"/>
    <x v="4"/>
    <x v="0"/>
    <s v="27615"/>
    <x v="1402"/>
    <s v="Subway"/>
    <s v="U"/>
    <s v="N"/>
    <s v="NC-02"/>
    <x v="0"/>
    <x v="1"/>
    <x v="1"/>
    <x v="0"/>
    <s v="Y"/>
    <s v="Y"/>
    <s v="Y"/>
    <s v="Y"/>
    <s v="N"/>
    <s v="Y"/>
    <s v="Corporation"/>
    <s v="N"/>
    <x v="1"/>
    <x v="0"/>
    <x v="0"/>
    <s v="Restaurant"/>
    <n v="0"/>
    <n v="0"/>
    <m/>
  </r>
  <r>
    <x v="1405"/>
    <d v="2021-05-07T00:00:00"/>
    <s v="TAAZA FOOD VENTURES INC"/>
    <s v="3252 S Church St"/>
    <x v="64"/>
    <x v="0"/>
    <s v="27215"/>
    <x v="1403"/>
    <m/>
    <s v="U"/>
    <s v="N"/>
    <s v="NC-06"/>
    <x v="1"/>
    <x v="0"/>
    <x v="0"/>
    <x v="0"/>
    <s v="Y"/>
    <s v="Y"/>
    <s v="Y"/>
    <s v="Y"/>
    <s v="Y"/>
    <s v="Y"/>
    <s v="Corporation"/>
    <s v="N"/>
    <x v="1"/>
    <x v="0"/>
    <x v="0"/>
    <s v="Restaurant"/>
    <n v="0"/>
    <n v="0"/>
    <m/>
  </r>
  <r>
    <x v="1406"/>
    <d v="2021-05-07T00:00:00"/>
    <s v="Goldsboro Empire Fire LLC"/>
    <s v="1209 N Berkeley Blvd Ste A"/>
    <x v="25"/>
    <x v="0"/>
    <s v="27534"/>
    <x v="1404"/>
    <m/>
    <s v="R"/>
    <s v="N"/>
    <s v="NC-01"/>
    <x v="0"/>
    <x v="1"/>
    <x v="1"/>
    <x v="0"/>
    <s v="Y"/>
    <s v="Y"/>
    <s v="Y"/>
    <s v="Y"/>
    <s v="Y"/>
    <s v="Y"/>
    <s v="Limited  Liability Company(LLC)"/>
    <s v="N"/>
    <x v="1"/>
    <x v="0"/>
    <x v="0"/>
    <s v="Restaurant"/>
    <n v="0"/>
    <n v="0"/>
    <m/>
  </r>
  <r>
    <x v="1407"/>
    <d v="2021-05-07T00:00:00"/>
    <s v="Waterbean Coffee LLC"/>
    <s v="19420 Jetton Road 105"/>
    <x v="49"/>
    <x v="0"/>
    <s v="28031"/>
    <x v="1405"/>
    <m/>
    <s v="U"/>
    <s v="N"/>
    <s v="NC-12"/>
    <x v="0"/>
    <x v="1"/>
    <x v="1"/>
    <x v="1"/>
    <s v="N"/>
    <s v="N"/>
    <s v="Y"/>
    <s v="Y"/>
    <s v="N"/>
    <s v="N"/>
    <s v="Limited  Liability Company(LLC)"/>
    <s v="N"/>
    <x v="1"/>
    <x v="0"/>
    <x v="0"/>
    <s v="Other &amp;&amp; Restaurant"/>
    <n v="0"/>
    <n v="0"/>
    <m/>
  </r>
  <r>
    <x v="1408"/>
    <d v="2021-05-07T00:00:00"/>
    <s v="kono health food corporation"/>
    <s v="309 Crossroads Blvd"/>
    <x v="28"/>
    <x v="0"/>
    <s v="27518"/>
    <x v="1406"/>
    <m/>
    <s v="U"/>
    <s v="N"/>
    <s v="NC-02"/>
    <x v="0"/>
    <x v="1"/>
    <x v="1"/>
    <x v="0"/>
    <s v="Y"/>
    <s v="Y"/>
    <s v="Y"/>
    <s v="Y"/>
    <s v="Y"/>
    <s v="Y"/>
    <s v="Corporation"/>
    <s v="N"/>
    <x v="1"/>
    <x v="0"/>
    <x v="0"/>
    <s v="Restaurant"/>
    <n v="0"/>
    <n v="0"/>
    <m/>
  </r>
  <r>
    <x v="1409"/>
    <d v="2021-05-07T00:00:00"/>
    <s v="Nazar LLC"/>
    <s v="456 W Franklin St"/>
    <x v="3"/>
    <x v="0"/>
    <s v="27516"/>
    <x v="1407"/>
    <m/>
    <s v="U"/>
    <s v="Y"/>
    <s v="NC-04"/>
    <x v="1"/>
    <x v="0"/>
    <x v="1"/>
    <x v="0"/>
    <s v="Y"/>
    <s v="Y"/>
    <s v="Y"/>
    <s v="Y"/>
    <s v="Y"/>
    <s v="Y"/>
    <s v="Limited  Liability Company(LLC)"/>
    <s v="N"/>
    <x v="0"/>
    <x v="0"/>
    <x v="1"/>
    <s v="Restaurant"/>
    <n v="0"/>
    <n v="0"/>
    <m/>
  </r>
  <r>
    <x v="1410"/>
    <d v="2021-05-07T00:00:00"/>
    <s v="Switzerland Cafe Inc."/>
    <s v="9440 Hwy 226A"/>
    <x v="234"/>
    <x v="0"/>
    <s v="28749"/>
    <x v="1408"/>
    <m/>
    <s v="R"/>
    <s v="N"/>
    <s v="NC-11"/>
    <x v="0"/>
    <x v="0"/>
    <x v="0"/>
    <x v="0"/>
    <s v="Y"/>
    <s v="Y"/>
    <s v="N"/>
    <s v="Y"/>
    <s v="Y"/>
    <s v="Y"/>
    <s v="Corporation"/>
    <s v="N"/>
    <x v="0"/>
    <x v="0"/>
    <x v="1"/>
    <s v="Caterer &amp;&amp; Restaurant"/>
    <n v="0"/>
    <n v="0"/>
    <m/>
  </r>
  <r>
    <x v="1411"/>
    <d v="2021-05-07T00:00:00"/>
    <s v="RIO GRANDE - FRIENDLY INC"/>
    <s v="6909 Downwind Rd"/>
    <x v="12"/>
    <x v="0"/>
    <s v="27409"/>
    <x v="1409"/>
    <m/>
    <s v="U"/>
    <s v="N"/>
    <s v="NC-06"/>
    <x v="0"/>
    <x v="1"/>
    <x v="1"/>
    <x v="1"/>
    <s v="N"/>
    <s v="N"/>
    <s v="Y"/>
    <s v="Y"/>
    <s v="N"/>
    <s v="Y"/>
    <s v="Subchapter S Corporation"/>
    <s v="N"/>
    <x v="1"/>
    <x v="1"/>
    <x v="0"/>
    <s v="Restaurant"/>
    <n v="0"/>
    <n v="0"/>
    <m/>
  </r>
  <r>
    <x v="1412"/>
    <d v="2021-05-07T00:00:00"/>
    <s v="Ms DiDis Caribbean Kitchen LLC"/>
    <s v="3816 IRONWOOD STREET"/>
    <x v="11"/>
    <x v="0"/>
    <s v="28206"/>
    <x v="1410"/>
    <m/>
    <s v="U"/>
    <s v="Y"/>
    <s v="NC-12"/>
    <x v="0"/>
    <x v="1"/>
    <x v="1"/>
    <x v="1"/>
    <s v="Y"/>
    <s v="Y"/>
    <s v="Y"/>
    <s v="N"/>
    <s v="N"/>
    <s v="N"/>
    <s v="Partnership"/>
    <s v="Y"/>
    <x v="0"/>
    <x v="0"/>
    <x v="1"/>
    <s v="Food Stand, Food Truck, Food Cart"/>
    <n v="0"/>
    <n v="0"/>
    <m/>
  </r>
  <r>
    <x v="1413"/>
    <d v="2021-05-07T00:00:00"/>
    <s v="YAV LLC"/>
    <s v="9009 J M Keynes Dr Suite #4"/>
    <x v="11"/>
    <x v="0"/>
    <s v="28262"/>
    <x v="1411"/>
    <m/>
    <s v="U"/>
    <s v="N"/>
    <s v="NC-08"/>
    <x v="1"/>
    <x v="0"/>
    <x v="1"/>
    <x v="0"/>
    <s v="Y"/>
    <s v="Y"/>
    <s v="Y"/>
    <s v="Y"/>
    <s v="Y"/>
    <s v="Y"/>
    <s v="Limited  Liability Company(LLC)"/>
    <s v="N"/>
    <x v="1"/>
    <x v="0"/>
    <x v="0"/>
    <s v="Restaurant"/>
    <n v="0"/>
    <n v="0"/>
    <m/>
  </r>
  <r>
    <x v="1414"/>
    <d v="2021-05-07T00:00:00"/>
    <s v="Zweli's INC"/>
    <s v="4600 Durham Chapel Hill Blvd Ste 26"/>
    <x v="8"/>
    <x v="0"/>
    <s v="27707"/>
    <x v="1412"/>
    <m/>
    <s v="U"/>
    <s v="N"/>
    <s v="NC-04"/>
    <x v="1"/>
    <x v="1"/>
    <x v="1"/>
    <x v="0"/>
    <s v="N"/>
    <s v="N"/>
    <s v="Y"/>
    <s v="Y"/>
    <s v="Y"/>
    <s v="Y"/>
    <s v="Corporation"/>
    <s v="Y"/>
    <x v="0"/>
    <x v="0"/>
    <x v="1"/>
    <s v="Caterer &amp;&amp; Restaurant"/>
    <n v="0"/>
    <n v="0"/>
    <m/>
  </r>
  <r>
    <x v="1415"/>
    <d v="2021-05-07T00:00:00"/>
    <s v="Rumi Cafe LLC"/>
    <s v="306 W Franklin Street Suite G"/>
    <x v="3"/>
    <x v="0"/>
    <s v="27516"/>
    <x v="1413"/>
    <m/>
    <s v="U"/>
    <s v="Y"/>
    <s v="NC-04"/>
    <x v="0"/>
    <x v="1"/>
    <x v="1"/>
    <x v="0"/>
    <s v="N"/>
    <s v="Y"/>
    <s v="Y"/>
    <s v="Y"/>
    <s v="N"/>
    <s v="N"/>
    <s v="Limited  Liability Company(LLC)"/>
    <s v="N"/>
    <x v="1"/>
    <x v="0"/>
    <x v="0"/>
    <s v="Restaurant"/>
    <n v="0"/>
    <n v="0"/>
    <m/>
  </r>
  <r>
    <x v="1416"/>
    <d v="2021-05-07T00:00:00"/>
    <s v="Amesbury Lane LLC"/>
    <s v="302 Colonades Way Suite 204"/>
    <x v="28"/>
    <x v="0"/>
    <s v="27518"/>
    <x v="1414"/>
    <s v="Rocky Mountain Chocolate Factory"/>
    <s v="U"/>
    <s v="N"/>
    <s v="NC-02"/>
    <x v="0"/>
    <x v="1"/>
    <x v="1"/>
    <x v="1"/>
    <s v="N"/>
    <s v="N"/>
    <s v="Y"/>
    <s v="N"/>
    <s v="N"/>
    <s v="N"/>
    <s v="Limited  Liability Company(LLC)"/>
    <s v="N"/>
    <x v="0"/>
    <x v="0"/>
    <x v="1"/>
    <s v="Other"/>
    <n v="0"/>
    <n v="0"/>
    <m/>
  </r>
  <r>
    <x v="1417"/>
    <d v="2021-05-07T00:00:00"/>
    <s v="BearWaters Brewing Company"/>
    <s v="101 Park St"/>
    <x v="89"/>
    <x v="0"/>
    <s v="28716"/>
    <x v="1415"/>
    <m/>
    <s v="R"/>
    <s v="N"/>
    <s v="NC-11"/>
    <x v="1"/>
    <x v="0"/>
    <x v="0"/>
    <x v="0"/>
    <s v="Y"/>
    <s v="Y"/>
    <s v="N"/>
    <s v="Y"/>
    <s v="Y"/>
    <s v="Y"/>
    <s v="Corporation"/>
    <s v="N"/>
    <x v="0"/>
    <x v="1"/>
    <x v="1"/>
    <s v="Brewery and/or microbrewery ** &amp;&amp; Brewpub, Tasting Room, Taproom ** &amp;&amp; Restaurant"/>
    <n v="0"/>
    <n v="0"/>
    <m/>
  </r>
  <r>
    <x v="1418"/>
    <d v="2021-05-07T00:00:00"/>
    <s v="mr 3s crab pot bar &amp; grill"/>
    <s v="2431 ozark ave"/>
    <x v="66"/>
    <x v="0"/>
    <s v="28054"/>
    <x v="1416"/>
    <m/>
    <s v="U"/>
    <s v="N"/>
    <s v="NC-05"/>
    <x v="1"/>
    <x v="1"/>
    <x v="0"/>
    <x v="0"/>
    <s v="Y"/>
    <s v="Y"/>
    <s v="Y"/>
    <s v="Y"/>
    <s v="Y"/>
    <s v="Y"/>
    <s v="Limited  Liability Company(LLC)"/>
    <s v="N"/>
    <x v="1"/>
    <x v="0"/>
    <x v="1"/>
    <s v="Restaurant"/>
    <n v="0"/>
    <n v="0"/>
    <m/>
  </r>
  <r>
    <x v="1419"/>
    <d v="2021-05-07T00:00:00"/>
    <s v="Dreamweaver's Brewery LLC"/>
    <s v="115 E North Main St"/>
    <x v="13"/>
    <x v="0"/>
    <s v="28173"/>
    <x v="1417"/>
    <m/>
    <s v="U"/>
    <s v="N"/>
    <s v="NC-09"/>
    <x v="0"/>
    <x v="1"/>
    <x v="0"/>
    <x v="1"/>
    <s v="N"/>
    <s v="N"/>
    <s v="Y"/>
    <s v="Y"/>
    <s v="N"/>
    <s v="Y"/>
    <s v="Limited  Liability Company(LLC)"/>
    <s v="N"/>
    <x v="0"/>
    <x v="0"/>
    <x v="1"/>
    <s v="Brewery and/or microbrewery ** &amp;&amp; Brewpub, Tasting Room, Taproom **"/>
    <n v="0"/>
    <n v="0"/>
    <m/>
  </r>
  <r>
    <x v="1420"/>
    <d v="2021-05-07T00:00:00"/>
    <s v="Railroad Cafe of Draper LLC"/>
    <s v="239 Main St"/>
    <x v="33"/>
    <x v="0"/>
    <s v="27288"/>
    <x v="1418"/>
    <m/>
    <s v="R"/>
    <s v="Y"/>
    <s v="NC-10"/>
    <x v="0"/>
    <x v="0"/>
    <x v="0"/>
    <x v="0"/>
    <s v="N"/>
    <s v="Y"/>
    <s v="N"/>
    <s v="Y"/>
    <s v="Y"/>
    <s v="Y"/>
    <s v="Limited  Liability Company(LLC)"/>
    <s v="N"/>
    <x v="1"/>
    <x v="0"/>
    <x v="1"/>
    <s v="Restaurant"/>
    <n v="0"/>
    <n v="0"/>
    <m/>
  </r>
  <r>
    <x v="1421"/>
    <d v="2021-05-07T00:00:00"/>
    <s v="DJN Companies Inc"/>
    <s v="101 Grace Meadows Dr"/>
    <x v="103"/>
    <x v="0"/>
    <s v="27520"/>
    <x v="1419"/>
    <m/>
    <s v="R"/>
    <s v="N"/>
    <s v="NC-02"/>
    <x v="0"/>
    <x v="1"/>
    <x v="1"/>
    <x v="0"/>
    <s v="Y"/>
    <s v="Y"/>
    <s v="Y"/>
    <s v="Y"/>
    <s v="Y"/>
    <s v="Y"/>
    <s v="Corporation"/>
    <s v="Y"/>
    <x v="0"/>
    <x v="0"/>
    <x v="1"/>
    <s v="Restaurant"/>
    <n v="0"/>
    <n v="0"/>
    <m/>
  </r>
  <r>
    <x v="1422"/>
    <d v="2021-05-07T00:00:00"/>
    <s v="Alessandra MiaFrancesca 2016 LLC"/>
    <s v="941 N Harrison Ave"/>
    <x v="28"/>
    <x v="0"/>
    <s v="27513"/>
    <x v="1420"/>
    <m/>
    <s v="U"/>
    <s v="N"/>
    <s v="NC-02"/>
    <x v="0"/>
    <x v="1"/>
    <x v="1"/>
    <x v="0"/>
    <s v="Y"/>
    <s v="Y"/>
    <s v="Y"/>
    <s v="Y"/>
    <s v="Y"/>
    <s v="Y"/>
    <s v="Corporation"/>
    <s v="N"/>
    <x v="0"/>
    <x v="0"/>
    <x v="1"/>
    <s v="Restaurant"/>
    <n v="0"/>
    <n v="0"/>
    <m/>
  </r>
  <r>
    <x v="1423"/>
    <d v="2021-05-07T00:00:00"/>
    <s v="The Argyle Bake Shoppe Inc."/>
    <s v="4716 N. Croatan Hwy"/>
    <x v="123"/>
    <x v="0"/>
    <s v="27949"/>
    <x v="1421"/>
    <m/>
    <s v="U"/>
    <s v="Y"/>
    <s v="NC-03"/>
    <x v="1"/>
    <x v="0"/>
    <x v="0"/>
    <x v="0"/>
    <s v="Y"/>
    <s v="Y"/>
    <s v="Y"/>
    <s v="Y"/>
    <s v="Y"/>
    <s v="Y"/>
    <s v="Corporation"/>
    <s v="N"/>
    <x v="0"/>
    <x v="0"/>
    <x v="1"/>
    <s v="Caterer &amp;&amp; Restaurant"/>
    <n v="0"/>
    <n v="0"/>
    <m/>
  </r>
  <r>
    <x v="1424"/>
    <d v="2021-05-07T00:00:00"/>
    <s v="HRC HOSPITALITY GROUP INC"/>
    <s v="6910 Fayetteville Rd"/>
    <x v="8"/>
    <x v="0"/>
    <s v="27713"/>
    <x v="1422"/>
    <s v="Built Custom Burgers"/>
    <s v="U"/>
    <s v="N"/>
    <s v="NC-02"/>
    <x v="0"/>
    <x v="1"/>
    <x v="1"/>
    <x v="1"/>
    <s v="N"/>
    <s v="N"/>
    <s v="Y"/>
    <s v="Y"/>
    <s v="N"/>
    <s v="Y"/>
    <s v="Corporation"/>
    <s v="N"/>
    <x v="1"/>
    <x v="0"/>
    <x v="0"/>
    <s v="Restaurant"/>
    <n v="0"/>
    <n v="0"/>
    <m/>
  </r>
  <r>
    <x v="1425"/>
    <d v="2021-05-07T00:00:00"/>
    <s v="TEPPANYAKI BUFFET INC"/>
    <s v="1700 RALEIGH ROAD PKWY W STE 114"/>
    <x v="101"/>
    <x v="0"/>
    <s v="27896"/>
    <x v="1423"/>
    <m/>
    <s v="R"/>
    <s v="Y"/>
    <s v="NC-01"/>
    <x v="1"/>
    <x v="0"/>
    <x v="0"/>
    <x v="0"/>
    <s v="Y"/>
    <s v="Y"/>
    <s v="Y"/>
    <s v="Y"/>
    <s v="Y"/>
    <s v="Y"/>
    <s v="Corporation"/>
    <s v="N"/>
    <x v="1"/>
    <x v="0"/>
    <x v="1"/>
    <s v="Restaurant"/>
    <n v="0"/>
    <n v="0"/>
    <m/>
  </r>
  <r>
    <x v="1426"/>
    <d v="2021-05-07T00:00:00"/>
    <s v="Cantina23 LLC"/>
    <s v="9808 Gilead Rd #B107"/>
    <x v="45"/>
    <x v="0"/>
    <s v="28078"/>
    <x v="1424"/>
    <m/>
    <s v="U"/>
    <s v="N"/>
    <s v="NC-08"/>
    <x v="1"/>
    <x v="1"/>
    <x v="1"/>
    <x v="1"/>
    <s v="Y"/>
    <s v="Y"/>
    <s v="Y"/>
    <s v="Y"/>
    <s v="Y"/>
    <s v="Y"/>
    <s v="Limited  Liability Company(LLC)"/>
    <s v="N"/>
    <x v="1"/>
    <x v="0"/>
    <x v="0"/>
    <s v="Restaurant"/>
    <n v="0"/>
    <n v="0"/>
    <m/>
  </r>
  <r>
    <x v="1427"/>
    <d v="2021-05-07T00:00:00"/>
    <s v="GREAT CHINA ENTERPRISE LLC"/>
    <s v="2935 N NC HWY 16"/>
    <x v="235"/>
    <x v="0"/>
    <s v="28651"/>
    <x v="1425"/>
    <m/>
    <s v="R"/>
    <s v="N"/>
    <s v="NC-05"/>
    <x v="0"/>
    <x v="0"/>
    <x v="1"/>
    <x v="0"/>
    <s v="Y"/>
    <s v="Y"/>
    <s v="Y"/>
    <s v="Y"/>
    <s v="Y"/>
    <s v="Y"/>
    <s v="Limited  Liability Company(LLC)"/>
    <s v="N"/>
    <x v="1"/>
    <x v="0"/>
    <x v="0"/>
    <s v="Restaurant"/>
    <n v="0"/>
    <n v="0"/>
    <m/>
  </r>
  <r>
    <x v="1428"/>
    <d v="2021-05-07T00:00:00"/>
    <s v="Catering by Corey LLC"/>
    <s v="211 Hamburg Mountain Rd"/>
    <x v="128"/>
    <x v="0"/>
    <s v="28787"/>
    <x v="1426"/>
    <m/>
    <s v="U"/>
    <s v="N"/>
    <s v="NC-11"/>
    <x v="0"/>
    <x v="1"/>
    <x v="1"/>
    <x v="0"/>
    <s v="Y"/>
    <s v="Y"/>
    <s v="Y"/>
    <s v="Y"/>
    <s v="Y"/>
    <s v="Y"/>
    <s v="Limited  Liability Company(LLC)"/>
    <s v="N"/>
    <x v="0"/>
    <x v="0"/>
    <x v="1"/>
    <s v="Caterer"/>
    <n v="0"/>
    <n v="0"/>
    <m/>
  </r>
  <r>
    <x v="1429"/>
    <d v="2021-05-07T00:00:00"/>
    <s v="Mozelle's Inc."/>
    <s v="878 W 4th St"/>
    <x v="54"/>
    <x v="0"/>
    <s v="27101"/>
    <x v="1427"/>
    <m/>
    <s v="U"/>
    <s v="Y"/>
    <s v="NC-06"/>
    <x v="1"/>
    <x v="0"/>
    <x v="1"/>
    <x v="0"/>
    <s v="Y"/>
    <s v="Y"/>
    <s v="Y"/>
    <s v="Y"/>
    <s v="Y"/>
    <s v="Y"/>
    <s v="Corporation"/>
    <s v="Y"/>
    <x v="0"/>
    <x v="0"/>
    <x v="1"/>
    <s v="Restaurant"/>
    <n v="0"/>
    <n v="0"/>
    <m/>
  </r>
  <r>
    <x v="1430"/>
    <d v="2021-05-07T00:00:00"/>
    <s v="China One Selma Inc."/>
    <s v="1108 S Pollock St"/>
    <x v="236"/>
    <x v="0"/>
    <s v="27576"/>
    <x v="1428"/>
    <m/>
    <s v="R"/>
    <s v="Y"/>
    <s v="NC-07"/>
    <x v="0"/>
    <x v="0"/>
    <x v="0"/>
    <x v="0"/>
    <s v="Y"/>
    <s v="Y"/>
    <s v="Y"/>
    <s v="Y"/>
    <s v="Y"/>
    <s v="Y"/>
    <s v="Corporation"/>
    <s v="Y"/>
    <x v="1"/>
    <x v="0"/>
    <x v="0"/>
    <s v="Restaurant"/>
    <n v="0"/>
    <n v="0"/>
    <m/>
  </r>
  <r>
    <x v="1431"/>
    <d v="2021-05-07T00:00:00"/>
    <s v="Wilmington Double Happiness LLC"/>
    <s v="7122 Market St Ste 150 Eastbourne Drive"/>
    <x v="0"/>
    <x v="0"/>
    <s v="28411"/>
    <x v="1429"/>
    <m/>
    <s v="U"/>
    <s v="N"/>
    <s v="NC-07"/>
    <x v="1"/>
    <x v="0"/>
    <x v="0"/>
    <x v="0"/>
    <s v="Y"/>
    <s v="Y"/>
    <s v="Y"/>
    <s v="Y"/>
    <s v="Y"/>
    <s v="Y"/>
    <s v="Limited  Liability Company(LLC)"/>
    <s v="N"/>
    <x v="0"/>
    <x v="0"/>
    <x v="1"/>
    <s v="Restaurant"/>
    <n v="0"/>
    <n v="0"/>
    <m/>
  </r>
  <r>
    <x v="1432"/>
    <d v="2021-05-07T00:00:00"/>
    <s v="RESSA DUKE"/>
    <s v="335 Main Ave SW"/>
    <x v="21"/>
    <x v="0"/>
    <s v="28602"/>
    <x v="1430"/>
    <m/>
    <s v="R"/>
    <s v="N"/>
    <s v="NC-05"/>
    <x v="1"/>
    <x v="1"/>
    <x v="1"/>
    <x v="0"/>
    <s v="Y"/>
    <s v="Y"/>
    <s v="Y"/>
    <s v="Y"/>
    <s v="Y"/>
    <s v="Y"/>
    <s v="Sole Proprietorship"/>
    <s v="N"/>
    <x v="0"/>
    <x v="0"/>
    <x v="1"/>
    <s v="Caterer &amp;&amp; Restaurant"/>
    <n v="0"/>
    <n v="0"/>
    <m/>
  </r>
  <r>
    <x v="1433"/>
    <d v="2021-05-07T00:00:00"/>
    <s v="Ronnies"/>
    <s v="75 Wilson St."/>
    <x v="185"/>
    <x v="0"/>
    <s v="28901"/>
    <x v="1431"/>
    <m/>
    <s v="R"/>
    <s v="Y"/>
    <s v="NC-11"/>
    <x v="0"/>
    <x v="0"/>
    <x v="0"/>
    <x v="0"/>
    <s v="Y"/>
    <s v="Y"/>
    <s v="Y"/>
    <s v="Y"/>
    <s v="Y"/>
    <s v="Y"/>
    <s v="Corporation"/>
    <s v="Y"/>
    <x v="1"/>
    <x v="0"/>
    <x v="0"/>
    <s v="Restaurant"/>
    <n v="0"/>
    <n v="0"/>
    <m/>
  </r>
  <r>
    <x v="1434"/>
    <d v="2021-05-07T00:00:00"/>
    <s v="M Hoang Inc"/>
    <s v="5215-B South Blvd"/>
    <x v="11"/>
    <x v="0"/>
    <s v="28217"/>
    <x v="1432"/>
    <m/>
    <s v="U"/>
    <s v="N"/>
    <s v="NC-09"/>
    <x v="0"/>
    <x v="1"/>
    <x v="1"/>
    <x v="0"/>
    <s v="N"/>
    <s v="N"/>
    <s v="Y"/>
    <s v="Y"/>
    <s v="N"/>
    <s v="Y"/>
    <s v="Corporation"/>
    <s v="Y"/>
    <x v="0"/>
    <x v="0"/>
    <x v="1"/>
    <s v="Restaurant"/>
    <n v="0"/>
    <n v="0"/>
    <m/>
  </r>
  <r>
    <x v="1435"/>
    <d v="2021-05-07T00:00:00"/>
    <s v="WAASCO Management LLC"/>
    <s v="709 Tadlock Dr"/>
    <x v="4"/>
    <x v="0"/>
    <s v="27614"/>
    <x v="1433"/>
    <m/>
    <s v="U"/>
    <s v="N"/>
    <s v="NC-04"/>
    <x v="0"/>
    <x v="0"/>
    <x v="0"/>
    <x v="0"/>
    <s v="Y"/>
    <s v="Y"/>
    <s v="Y"/>
    <s v="Y"/>
    <s v="Y"/>
    <s v="Y"/>
    <s v="Limited  Liability Company(LLC)"/>
    <s v="N"/>
    <x v="0"/>
    <x v="0"/>
    <x v="1"/>
    <s v="Snack and Nonalcoholic Beverage Bar &amp;&amp; Food Stand, Food Truck, Food Cart &amp;&amp; Restaurant"/>
    <n v="0"/>
    <n v="0"/>
    <m/>
  </r>
  <r>
    <x v="1436"/>
    <d v="2021-05-07T00:00:00"/>
    <s v="Lucy's Bakery Inc"/>
    <s v="4522 Potter Rd"/>
    <x v="53"/>
    <x v="0"/>
    <s v="28104"/>
    <x v="1434"/>
    <m/>
    <s v="U"/>
    <s v="N"/>
    <s v="NC-09"/>
    <x v="0"/>
    <x v="1"/>
    <x v="0"/>
    <x v="1"/>
    <s v="N"/>
    <s v="Y"/>
    <s v="N"/>
    <s v="Y"/>
    <s v="N"/>
    <s v="Y"/>
    <s v="Corporation"/>
    <s v="N"/>
    <x v="1"/>
    <x v="0"/>
    <x v="1"/>
    <s v="Bakery ** &amp;&amp; Restaurant"/>
    <n v="0"/>
    <n v="0"/>
    <m/>
  </r>
  <r>
    <x v="1437"/>
    <d v="2021-05-07T00:00:00"/>
    <s v="JBRD Corporation"/>
    <s v="11500 Chestnut Hill Dr"/>
    <x v="53"/>
    <x v="0"/>
    <s v="28105"/>
    <x v="1435"/>
    <m/>
    <s v="U"/>
    <s v="N"/>
    <s v="NC-09"/>
    <x v="0"/>
    <x v="1"/>
    <x v="1"/>
    <x v="0"/>
    <s v="N"/>
    <s v="N"/>
    <s v="Y"/>
    <s v="Y"/>
    <s v="N"/>
    <s v="Y"/>
    <s v="Corporation"/>
    <s v="N"/>
    <x v="0"/>
    <x v="0"/>
    <x v="1"/>
    <s v="Restaurant"/>
    <n v="0"/>
    <n v="0"/>
    <m/>
  </r>
  <r>
    <x v="1438"/>
    <d v="2021-05-07T00:00:00"/>
    <s v="IBAME LLC"/>
    <s v="4015 Market St"/>
    <x v="0"/>
    <x v="0"/>
    <s v="28403"/>
    <x v="1436"/>
    <m/>
    <s v="U"/>
    <s v="Y"/>
    <s v="NC-07"/>
    <x v="1"/>
    <x v="1"/>
    <x v="1"/>
    <x v="0"/>
    <s v="Y"/>
    <s v="Y"/>
    <s v="Y"/>
    <s v="Y"/>
    <s v="N"/>
    <s v="Y"/>
    <s v="Limited  Liability Company(LLC)"/>
    <s v="Y"/>
    <x v="1"/>
    <x v="0"/>
    <x v="0"/>
    <s v="Restaurant"/>
    <n v="0"/>
    <n v="0"/>
    <m/>
  </r>
  <r>
    <x v="1439"/>
    <d v="2021-05-07T00:00:00"/>
    <s v="Lowe Valley Venture Inc"/>
    <s v="46 Valley River Ave"/>
    <x v="97"/>
    <x v="0"/>
    <s v="28906"/>
    <x v="1437"/>
    <m/>
    <s v="R"/>
    <s v="Y"/>
    <s v="NC-11"/>
    <x v="0"/>
    <x v="0"/>
    <x v="0"/>
    <x v="0"/>
    <s v="Y"/>
    <s v="Y"/>
    <s v="Y"/>
    <s v="Y"/>
    <s v="Y"/>
    <s v="Y"/>
    <s v="Corporation"/>
    <s v="N"/>
    <x v="0"/>
    <x v="0"/>
    <x v="1"/>
    <s v="Snack and Nonalcoholic Beverage Bar &amp;&amp; Bar, Saloon, Lounge, Tavern &amp;&amp; Restaurant"/>
    <n v="0"/>
    <n v="0"/>
    <m/>
  </r>
  <r>
    <x v="1440"/>
    <d v="2021-05-07T00:00:00"/>
    <s v="Southern Style Events and Catering"/>
    <s v="1196 Fairway Dr"/>
    <x v="113"/>
    <x v="0"/>
    <s v="28081"/>
    <x v="1438"/>
    <m/>
    <s v="R"/>
    <s v="N"/>
    <s v="NC-08"/>
    <x v="0"/>
    <x v="1"/>
    <x v="0"/>
    <x v="0"/>
    <s v="Y"/>
    <s v="Y"/>
    <s v="Y"/>
    <s v="Y"/>
    <s v="Y"/>
    <s v="Y"/>
    <s v="Limited  Liability Company(LLC)"/>
    <s v="N"/>
    <x v="0"/>
    <x v="0"/>
    <x v="1"/>
    <s v="Caterer"/>
    <n v="0"/>
    <n v="0"/>
    <m/>
  </r>
  <r>
    <x v="1441"/>
    <d v="2021-05-07T00:00:00"/>
    <s v="Piram inc"/>
    <s v="5110 N Roxboro St"/>
    <x v="8"/>
    <x v="0"/>
    <s v="27704"/>
    <x v="1439"/>
    <m/>
    <s v="U"/>
    <s v="N"/>
    <s v="NC-04"/>
    <x v="0"/>
    <x v="0"/>
    <x v="0"/>
    <x v="0"/>
    <s v="Y"/>
    <s v="Y"/>
    <s v="Y"/>
    <s v="Y"/>
    <s v="Y"/>
    <s v="Y"/>
    <s v="Corporation"/>
    <s v="N"/>
    <x v="1"/>
    <x v="0"/>
    <x v="1"/>
    <s v="Bar, Saloon, Lounge, Tavern &amp;&amp; Restaurant"/>
    <n v="0"/>
    <n v="0"/>
    <m/>
  </r>
  <r>
    <x v="1442"/>
    <d v="2021-05-07T00:00:00"/>
    <s v="Sandis Kitchen LLC"/>
    <s v="3754 Brevard Rd Ste 117"/>
    <x v="237"/>
    <x v="0"/>
    <s v="28742"/>
    <x v="1440"/>
    <m/>
    <s v="R"/>
    <s v="N"/>
    <s v="NC-11"/>
    <x v="0"/>
    <x v="1"/>
    <x v="0"/>
    <x v="0"/>
    <s v="Y"/>
    <s v="Y"/>
    <s v="Y"/>
    <s v="Y"/>
    <s v="Y"/>
    <s v="Y"/>
    <s v="Limited  Liability Company(LLC)"/>
    <s v="N"/>
    <x v="0"/>
    <x v="0"/>
    <x v="1"/>
    <s v="Restaurant"/>
    <n v="0"/>
    <n v="0"/>
    <m/>
  </r>
  <r>
    <x v="1443"/>
    <d v="2021-05-07T00:00:00"/>
    <s v="TK62 INC"/>
    <s v="290 Pridgen Rd"/>
    <x v="107"/>
    <x v="0"/>
    <s v="28358"/>
    <x v="1441"/>
    <s v="sweetFrog"/>
    <s v="R"/>
    <s v="Y"/>
    <s v="NC-09"/>
    <x v="0"/>
    <x v="1"/>
    <x v="1"/>
    <x v="0"/>
    <s v="Y"/>
    <s v="Y"/>
    <s v="Y"/>
    <s v="Y"/>
    <s v="Y"/>
    <s v="Y"/>
    <s v="Corporation"/>
    <s v="Y"/>
    <x v="0"/>
    <x v="0"/>
    <x v="1"/>
    <s v="Restaurant"/>
    <n v="0"/>
    <n v="0"/>
    <m/>
  </r>
  <r>
    <x v="1444"/>
    <d v="2021-05-07T00:00:00"/>
    <s v="Surf Trails Inc"/>
    <s v="250 Racine Dr Ste 1"/>
    <x v="0"/>
    <x v="0"/>
    <s v="28403"/>
    <x v="1442"/>
    <m/>
    <s v="U"/>
    <s v="Y"/>
    <s v="NC-07"/>
    <x v="0"/>
    <x v="1"/>
    <x v="1"/>
    <x v="1"/>
    <s v="N"/>
    <s v="Y"/>
    <s v="Y"/>
    <s v="Y"/>
    <s v="N"/>
    <s v="Y"/>
    <s v="Corporation"/>
    <s v="Y"/>
    <x v="0"/>
    <x v="0"/>
    <x v="1"/>
    <s v="Restaurant"/>
    <n v="0"/>
    <n v="0"/>
    <m/>
  </r>
  <r>
    <x v="1445"/>
    <d v="2021-05-07T00:00:00"/>
    <s v="Sizzlewich"/>
    <s v="3607 Whitehall Park Dr Ste 1200"/>
    <x v="11"/>
    <x v="0"/>
    <s v="28273"/>
    <x v="1443"/>
    <m/>
    <s v="U"/>
    <s v="N"/>
    <s v="NC-09"/>
    <x v="0"/>
    <x v="1"/>
    <x v="1"/>
    <x v="0"/>
    <s v="N"/>
    <s v="Y"/>
    <s v="Y"/>
    <s v="Y"/>
    <s v="Y"/>
    <s v="Y"/>
    <s v="Limited  Liability Company(LLC)"/>
    <s v="N"/>
    <x v="1"/>
    <x v="0"/>
    <x v="1"/>
    <s v="Other &amp;&amp; Restaurant"/>
    <n v="0"/>
    <n v="0"/>
    <m/>
  </r>
  <r>
    <x v="1446"/>
    <d v="2021-05-07T00:00:00"/>
    <s v="JAPARK"/>
    <s v="2608 Erwin Road 132"/>
    <x v="8"/>
    <x v="0"/>
    <s v="27705"/>
    <x v="1444"/>
    <m/>
    <s v="U"/>
    <s v="Y"/>
    <s v="NC-04"/>
    <x v="0"/>
    <x v="1"/>
    <x v="1"/>
    <x v="1"/>
    <s v="N"/>
    <s v="N"/>
    <s v="Y"/>
    <s v="Y"/>
    <s v="N"/>
    <s v="Y"/>
    <s v="Limited  Liability Company(LLC)"/>
    <s v="N"/>
    <x v="1"/>
    <x v="0"/>
    <x v="0"/>
    <s v="Restaurant"/>
    <n v="0"/>
    <n v="0"/>
    <m/>
  </r>
  <r>
    <x v="1447"/>
    <d v="2021-05-07T00:00:00"/>
    <s v="Gem Lee LLC"/>
    <s v="2101 Peters Creek Pkwy Ste 26"/>
    <x v="54"/>
    <x v="0"/>
    <n v="27127"/>
    <x v="1445"/>
    <m/>
    <s v="U"/>
    <s v="N"/>
    <s v="NC-06"/>
    <x v="0"/>
    <x v="1"/>
    <x v="1"/>
    <x v="0"/>
    <s v="Y"/>
    <s v="Y"/>
    <s v="Y"/>
    <s v="Y"/>
    <s v="Y"/>
    <s v="Y"/>
    <s v="Limited  Liability Company(LLC)"/>
    <s v="N"/>
    <x v="1"/>
    <x v="0"/>
    <x v="1"/>
    <s v="Bar, Saloon, Lounge, Tavern &amp;&amp; Restaurant"/>
    <n v="0"/>
    <n v="0"/>
    <m/>
  </r>
  <r>
    <x v="1448"/>
    <d v="2021-05-07T00:00:00"/>
    <s v="PL Development LLC"/>
    <s v="1804 N Berkeley Blvd"/>
    <x v="25"/>
    <x v="0"/>
    <s v="27534"/>
    <x v="1446"/>
    <m/>
    <s v="R"/>
    <s v="N"/>
    <s v="NC-01"/>
    <x v="1"/>
    <x v="0"/>
    <x v="0"/>
    <x v="0"/>
    <s v="Y"/>
    <s v="Y"/>
    <s v="Y"/>
    <s v="Y"/>
    <s v="Y"/>
    <s v="Y"/>
    <s v="Limited  Liability Company(LLC)"/>
    <s v="N"/>
    <x v="0"/>
    <x v="1"/>
    <x v="1"/>
    <s v="Restaurant"/>
    <n v="0"/>
    <n v="0"/>
    <m/>
  </r>
  <r>
    <x v="1449"/>
    <d v="2021-05-07T00:00:00"/>
    <s v="TLF Biz Works LLC"/>
    <s v="12221 Bridge Creek Way"/>
    <x v="11"/>
    <x v="0"/>
    <s v="28277"/>
    <x v="1447"/>
    <m/>
    <s v="U"/>
    <s v="N"/>
    <s v="NC-09"/>
    <x v="1"/>
    <x v="1"/>
    <x v="1"/>
    <x v="0"/>
    <s v="Y"/>
    <s v="Y"/>
    <s v="Y"/>
    <s v="Y"/>
    <s v="Y"/>
    <s v="Y"/>
    <s v="Limited  Liability Company(LLC)"/>
    <s v="N"/>
    <x v="0"/>
    <x v="0"/>
    <x v="1"/>
    <s v="Bar, Saloon, Lounge, Tavern"/>
    <n v="0"/>
    <n v="0"/>
    <m/>
  </r>
  <r>
    <x v="1450"/>
    <d v="2021-05-07T00:00:00"/>
    <s v="Jay's Chicken Shack LLC"/>
    <s v="646 N0rth Churton St"/>
    <x v="35"/>
    <x v="0"/>
    <s v="27278"/>
    <x v="1448"/>
    <m/>
    <s v="U"/>
    <s v="Y"/>
    <s v="NC-04"/>
    <x v="1"/>
    <x v="0"/>
    <x v="1"/>
    <x v="0"/>
    <s v="N"/>
    <s v="Y"/>
    <s v="Y"/>
    <s v="Y"/>
    <s v="Y"/>
    <s v="Y"/>
    <s v="Limited  Liability Company(LLC)"/>
    <s v="N"/>
    <x v="1"/>
    <x v="0"/>
    <x v="0"/>
    <s v="Licensed Alcohol Producer &amp;&amp; Caterer &amp;&amp; Restaurant"/>
    <n v="0"/>
    <n v="0"/>
    <m/>
  </r>
  <r>
    <x v="1451"/>
    <d v="2021-05-07T00:00:00"/>
    <s v="Hyun Hong"/>
    <s v="9630 University City Blvd"/>
    <x v="11"/>
    <x v="0"/>
    <s v="28213"/>
    <x v="1449"/>
    <m/>
    <s v="U"/>
    <s v="N"/>
    <s v="NC-08"/>
    <x v="0"/>
    <x v="0"/>
    <x v="1"/>
    <x v="0"/>
    <s v="Y"/>
    <s v="Y"/>
    <s v="Y"/>
    <s v="Y"/>
    <s v="Y"/>
    <s v="Y"/>
    <s v="Sole Proprietorship"/>
    <s v="Y"/>
    <x v="1"/>
    <x v="0"/>
    <x v="0"/>
    <s v="Restaurant"/>
    <n v="0"/>
    <n v="0"/>
    <m/>
  </r>
  <r>
    <x v="1452"/>
    <d v="2021-05-07T00:00:00"/>
    <s v="Kyle Soung"/>
    <s v="6441-B Yadkin Rd"/>
    <x v="40"/>
    <x v="0"/>
    <s v="28303"/>
    <x v="1450"/>
    <m/>
    <s v="U"/>
    <s v="N"/>
    <s v="NC-08"/>
    <x v="0"/>
    <x v="0"/>
    <x v="0"/>
    <x v="0"/>
    <s v="Y"/>
    <s v="Y"/>
    <s v="Y"/>
    <s v="Y"/>
    <s v="Y"/>
    <s v="Y"/>
    <s v="Sole Proprietorship"/>
    <s v="N"/>
    <x v="1"/>
    <x v="0"/>
    <x v="0"/>
    <s v="Restaurant"/>
    <n v="0"/>
    <n v="0"/>
    <m/>
  </r>
  <r>
    <x v="1453"/>
    <d v="2021-05-07T00:00:00"/>
    <s v="Molly's Community Cafe LLC"/>
    <s v="300 Evans St"/>
    <x v="34"/>
    <x v="0"/>
    <s v="27858"/>
    <x v="1451"/>
    <m/>
    <s v="U"/>
    <s v="Y"/>
    <s v="NC-01"/>
    <x v="1"/>
    <x v="1"/>
    <x v="1"/>
    <x v="0"/>
    <s v="N"/>
    <s v="Y"/>
    <s v="Y"/>
    <s v="Y"/>
    <s v="N"/>
    <s v="Y"/>
    <s v="Limited  Liability Company(LLC)"/>
    <s v="N"/>
    <x v="0"/>
    <x v="1"/>
    <x v="1"/>
    <s v="Restaurant"/>
    <n v="0"/>
    <n v="0"/>
    <m/>
  </r>
  <r>
    <x v="1454"/>
    <d v="2021-05-07T00:00:00"/>
    <s v="Jukebox Corporation"/>
    <s v="5801 W Hwy 74"/>
    <x v="165"/>
    <x v="0"/>
    <s v="28079"/>
    <x v="1452"/>
    <m/>
    <s v="U"/>
    <s v="N"/>
    <s v="NC-09"/>
    <x v="1"/>
    <x v="0"/>
    <x v="0"/>
    <x v="0"/>
    <s v="Y"/>
    <s v="Y"/>
    <s v="Y"/>
    <s v="Y"/>
    <s v="Y"/>
    <s v="Y"/>
    <s v="Corporation"/>
    <s v="N"/>
    <x v="0"/>
    <x v="0"/>
    <x v="1"/>
    <s v="Bar, Saloon, Lounge, Tavern &amp;&amp; Restaurant"/>
    <n v="0"/>
    <n v="0"/>
    <m/>
  </r>
  <r>
    <x v="1455"/>
    <d v="2021-05-07T00:00:00"/>
    <s v="Bru2u LLC"/>
    <s v="2005 Fairview Rd"/>
    <x v="4"/>
    <x v="0"/>
    <s v="27608"/>
    <x v="1453"/>
    <m/>
    <s v="U"/>
    <s v="N"/>
    <s v="NC-02"/>
    <x v="1"/>
    <x v="0"/>
    <x v="1"/>
    <x v="0"/>
    <s v="Y"/>
    <s v="Y"/>
    <s v="Y"/>
    <s v="Y"/>
    <s v="Y"/>
    <s v="Y"/>
    <s v="Limited  Liability Company(LLC)"/>
    <s v="N"/>
    <x v="0"/>
    <x v="0"/>
    <x v="1"/>
    <s v="Bar, Saloon, Lounge, Tavern"/>
    <n v="0"/>
    <n v="0"/>
    <m/>
  </r>
  <r>
    <x v="1456"/>
    <d v="2021-05-07T00:00:00"/>
    <s v="Fayettenam Ohana LLC"/>
    <s v="4565 Yadkin Rd"/>
    <x v="40"/>
    <x v="0"/>
    <s v="28303"/>
    <x v="1454"/>
    <m/>
    <s v="U"/>
    <s v="N"/>
    <s v="NC-08"/>
    <x v="1"/>
    <x v="1"/>
    <x v="1"/>
    <x v="0"/>
    <s v="N"/>
    <s v="N"/>
    <s v="Y"/>
    <s v="Y"/>
    <s v="N"/>
    <s v="Y"/>
    <s v="Limited  Liability Company(LLC)"/>
    <s v="N"/>
    <x v="1"/>
    <x v="1"/>
    <x v="0"/>
    <s v="Restaurant"/>
    <n v="0"/>
    <n v="0"/>
    <m/>
  </r>
  <r>
    <x v="1457"/>
    <d v="2021-05-07T00:00:00"/>
    <s v="Banana Leaf LLC"/>
    <s v="1026 Ryan Rd"/>
    <x v="28"/>
    <x v="0"/>
    <s v="27511"/>
    <x v="1455"/>
    <m/>
    <s v="U"/>
    <s v="N"/>
    <s v="NC-02"/>
    <x v="0"/>
    <x v="0"/>
    <x v="0"/>
    <x v="0"/>
    <s v="Y"/>
    <s v="Y"/>
    <s v="Y"/>
    <s v="Y"/>
    <s v="Y"/>
    <s v="Y"/>
    <s v="Limited  Liability Company(LLC)"/>
    <s v="N"/>
    <x v="1"/>
    <x v="0"/>
    <x v="0"/>
    <s v="Restaurant"/>
    <n v="0"/>
    <n v="0"/>
    <m/>
  </r>
  <r>
    <x v="1458"/>
    <d v="2021-05-07T00:00:00"/>
    <s v="WATERLINE BREWING COMPANY LLC"/>
    <s v="721 Surrey St"/>
    <x v="0"/>
    <x v="0"/>
    <s v="28401"/>
    <x v="1456"/>
    <m/>
    <s v="U"/>
    <s v="Y"/>
    <s v="NC-07"/>
    <x v="1"/>
    <x v="1"/>
    <x v="1"/>
    <x v="1"/>
    <s v="Y"/>
    <s v="Y"/>
    <s v="N"/>
    <s v="N"/>
    <s v="N"/>
    <s v="N"/>
    <s v="Corporation"/>
    <s v="N"/>
    <x v="0"/>
    <x v="1"/>
    <x v="1"/>
    <s v="Brewery and/or microbrewery ** &amp;&amp; Brewpub, Tasting Room, Taproom **"/>
    <n v="0"/>
    <n v="0"/>
    <m/>
  </r>
  <r>
    <x v="1459"/>
    <d v="2021-05-07T00:00:00"/>
    <s v="Queen City Endeavors"/>
    <s v="3123 N Davidson St Ste 102"/>
    <x v="11"/>
    <x v="0"/>
    <s v="28205"/>
    <x v="1457"/>
    <s v="Popbar"/>
    <s v="U"/>
    <s v="Y"/>
    <s v="NC-12"/>
    <x v="0"/>
    <x v="0"/>
    <x v="0"/>
    <x v="0"/>
    <s v="Y"/>
    <s v="Y"/>
    <s v="Y"/>
    <s v="Y"/>
    <s v="Y"/>
    <s v="Y"/>
    <s v="Limited  Liability Company(LLC)"/>
    <s v="Y"/>
    <x v="1"/>
    <x v="0"/>
    <x v="1"/>
    <s v="Snack and Nonalcoholic Beverage Bar &amp;&amp; Caterer &amp;&amp; Food Stand, Food Truck, Food Cart &amp;&amp; Restaurant"/>
    <n v="0"/>
    <n v="0"/>
    <m/>
  </r>
  <r>
    <x v="1460"/>
    <d v="2021-05-07T00:00:00"/>
    <s v="Melissae Meadery and Winery LLC"/>
    <s v="175 W Henderson St 272 Plantation Dr."/>
    <x v="68"/>
    <x v="0"/>
    <s v="28752"/>
    <x v="1458"/>
    <m/>
    <s v="R"/>
    <s v="Y"/>
    <s v="NC-11"/>
    <x v="0"/>
    <x v="0"/>
    <x v="1"/>
    <x v="0"/>
    <s v="Y"/>
    <s v="Y"/>
    <s v="Y"/>
    <s v="Y"/>
    <s v="Y"/>
    <s v="Y"/>
    <s v="Limited  Liability Company(LLC)"/>
    <s v="N"/>
    <x v="0"/>
    <x v="1"/>
    <x v="1"/>
    <s v="Other &amp;&amp; Licensed Alcohol Producer &amp;&amp; Winery **"/>
    <n v="0"/>
    <n v="0"/>
    <m/>
  </r>
  <r>
    <x v="1461"/>
    <d v="2021-05-07T00:00:00"/>
    <s v="The Wood Box Inc"/>
    <s v="401 N Bridge St"/>
    <x v="161"/>
    <x v="0"/>
    <s v="28642"/>
    <x v="1459"/>
    <m/>
    <s v="R"/>
    <s v="N"/>
    <s v="NC-05"/>
    <x v="1"/>
    <x v="0"/>
    <x v="0"/>
    <x v="0"/>
    <s v="Y"/>
    <s v="Y"/>
    <s v="Y"/>
    <s v="Y"/>
    <s v="Y"/>
    <s v="Y"/>
    <s v="Corporation"/>
    <s v="Y"/>
    <x v="1"/>
    <x v="0"/>
    <x v="1"/>
    <s v="Restaurant"/>
    <n v="0"/>
    <n v="0"/>
    <m/>
  </r>
  <r>
    <x v="1462"/>
    <d v="2021-05-07T00:00:00"/>
    <s v="Waterbean Coffee"/>
    <s v="9705 Sam Furr Rd Ste A"/>
    <x v="45"/>
    <x v="0"/>
    <s v="28078"/>
    <x v="1460"/>
    <m/>
    <s v="U"/>
    <s v="N"/>
    <s v="NC-08"/>
    <x v="1"/>
    <x v="0"/>
    <x v="1"/>
    <x v="0"/>
    <s v="Y"/>
    <s v="Y"/>
    <s v="Y"/>
    <s v="Y"/>
    <s v="Y"/>
    <s v="Y"/>
    <s v="Limited  Liability Company(LLC)"/>
    <s v="N"/>
    <x v="1"/>
    <x v="0"/>
    <x v="0"/>
    <s v="Other &amp;&amp; Restaurant"/>
    <n v="0"/>
    <n v="0"/>
    <m/>
  </r>
  <r>
    <x v="1463"/>
    <d v="2021-05-07T00:00:00"/>
    <s v="Alex Gromow"/>
    <s v="1600 orchard farm lane"/>
    <x v="4"/>
    <x v="0"/>
    <s v="27610"/>
    <x v="1461"/>
    <m/>
    <s v="U"/>
    <s v="N"/>
    <s v="NC-02"/>
    <x v="0"/>
    <x v="1"/>
    <x v="0"/>
    <x v="0"/>
    <s v="Y"/>
    <s v="N"/>
    <s v="N"/>
    <s v="Y"/>
    <s v="Y"/>
    <s v="Y"/>
    <s v="Sole Proprietorship"/>
    <s v="Y"/>
    <x v="1"/>
    <x v="0"/>
    <x v="0"/>
    <s v="Food Stand, Food Truck, Food Cart"/>
    <n v="0"/>
    <n v="0"/>
    <m/>
  </r>
  <r>
    <x v="1464"/>
    <d v="2021-05-07T00:00:00"/>
    <s v="Goosy Lucys Inc"/>
    <s v="617 W Main St"/>
    <x v="117"/>
    <x v="0"/>
    <s v="28779"/>
    <x v="1462"/>
    <m/>
    <s v="R"/>
    <s v="N"/>
    <s v="NC-11"/>
    <x v="1"/>
    <x v="1"/>
    <x v="1"/>
    <x v="0"/>
    <s v="Y"/>
    <s v="Y"/>
    <s v="Y"/>
    <s v="N"/>
    <s v="Y"/>
    <s v="Y"/>
    <s v="Subchapter S Corporation"/>
    <s v="N"/>
    <x v="0"/>
    <x v="0"/>
    <x v="1"/>
    <s v="Restaurant"/>
    <n v="0"/>
    <n v="0"/>
    <m/>
  </r>
  <r>
    <x v="1465"/>
    <d v="2021-05-07T00:00:00"/>
    <s v="Chef's Palette Inc."/>
    <s v="3460 Ten Ten Road Suite #118"/>
    <x v="28"/>
    <x v="0"/>
    <s v="27518"/>
    <x v="1463"/>
    <m/>
    <s v="U"/>
    <s v="N"/>
    <s v="NC-02"/>
    <x v="0"/>
    <x v="1"/>
    <x v="1"/>
    <x v="1"/>
    <s v="N"/>
    <s v="Y"/>
    <s v="Y"/>
    <s v="Y"/>
    <s v="N"/>
    <s v="Y"/>
    <s v="Corporation"/>
    <s v="N"/>
    <x v="0"/>
    <x v="0"/>
    <x v="1"/>
    <s v="Restaurant"/>
    <n v="0"/>
    <n v="0"/>
    <m/>
  </r>
  <r>
    <x v="1466"/>
    <d v="2021-05-07T00:00:00"/>
    <s v="RHS CORPORATION INC"/>
    <s v="2135 Ayrsley Town Blvd Ste B"/>
    <x v="11"/>
    <x v="0"/>
    <s v="28273"/>
    <x v="1464"/>
    <m/>
    <s v="U"/>
    <s v="N"/>
    <s v="NC-12"/>
    <x v="0"/>
    <x v="0"/>
    <x v="1"/>
    <x v="0"/>
    <s v="Y"/>
    <s v="Y"/>
    <s v="Y"/>
    <s v="Y"/>
    <s v="Y"/>
    <s v="Y"/>
    <s v="Corporation"/>
    <s v="N"/>
    <x v="0"/>
    <x v="0"/>
    <x v="1"/>
    <s v="Caterer &amp;&amp; Restaurant"/>
    <n v="0"/>
    <n v="0"/>
    <m/>
  </r>
  <r>
    <x v="1467"/>
    <d v="2021-05-07T00:00:00"/>
    <s v="Mahantswami Inc"/>
    <s v="856 Union St S"/>
    <x v="22"/>
    <x v="0"/>
    <s v="28025"/>
    <x v="1465"/>
    <s v="Subway"/>
    <s v="U"/>
    <s v="N"/>
    <s v="NC-08"/>
    <x v="0"/>
    <x v="1"/>
    <x v="0"/>
    <x v="1"/>
    <s v="N"/>
    <s v="Y"/>
    <s v="Y"/>
    <s v="Y"/>
    <s v="N"/>
    <s v="Y"/>
    <s v="Corporation"/>
    <s v="N"/>
    <x v="0"/>
    <x v="0"/>
    <x v="1"/>
    <s v="Restaurant"/>
    <n v="0"/>
    <n v="0"/>
    <m/>
  </r>
  <r>
    <x v="1468"/>
    <d v="2021-05-07T00:00:00"/>
    <s v="Julia Robinson"/>
    <s v="430 s church street"/>
    <x v="78"/>
    <x v="0"/>
    <s v="28144"/>
    <x v="1466"/>
    <m/>
    <s v="R"/>
    <s v="Y"/>
    <s v="NC-13"/>
    <x v="0"/>
    <x v="1"/>
    <x v="1"/>
    <x v="0"/>
    <s v="Y"/>
    <s v="N"/>
    <s v="N"/>
    <s v="Y"/>
    <s v="Y"/>
    <s v="N"/>
    <s v="Sole Proprietorship"/>
    <s v="N"/>
    <x v="0"/>
    <x v="0"/>
    <x v="1"/>
    <s v="Food Stand, Food Truck, Food Cart"/>
    <n v="0"/>
    <n v="0"/>
    <m/>
  </r>
  <r>
    <x v="1469"/>
    <d v="2021-05-07T00:00:00"/>
    <s v="Lorrmatt LLC"/>
    <s v="1728 Galloway Rd"/>
    <x v="11"/>
    <x v="0"/>
    <s v="28262"/>
    <x v="1467"/>
    <m/>
    <s v="U"/>
    <s v="N"/>
    <s v="NC-08"/>
    <x v="0"/>
    <x v="1"/>
    <x v="0"/>
    <x v="0"/>
    <s v="N"/>
    <s v="Y"/>
    <s v="Y"/>
    <s v="Y"/>
    <s v="Y"/>
    <s v="Y"/>
    <s v="Limited  Liability Company(LLC)"/>
    <s v="N"/>
    <x v="1"/>
    <x v="0"/>
    <x v="1"/>
    <s v="Snack and Nonalcoholic Beverage Bar &amp;&amp; Restaurant"/>
    <n v="0"/>
    <n v="0"/>
    <m/>
  </r>
  <r>
    <x v="1470"/>
    <d v="2021-05-07T00:00:00"/>
    <s v="Deccan Spices LLC"/>
    <s v="8121 Kensington Dr Ste F"/>
    <x v="13"/>
    <x v="0"/>
    <s v="28173"/>
    <x v="1468"/>
    <s v="East Coast Wings &amp; Grill"/>
    <s v="U"/>
    <s v="N"/>
    <s v="NC-09"/>
    <x v="1"/>
    <x v="0"/>
    <x v="0"/>
    <x v="0"/>
    <s v="Y"/>
    <s v="Y"/>
    <s v="Y"/>
    <s v="Y"/>
    <s v="Y"/>
    <s v="Y"/>
    <s v="Subchapter S Corporation"/>
    <s v="N"/>
    <x v="1"/>
    <x v="0"/>
    <x v="0"/>
    <s v="Restaurant"/>
    <n v="0"/>
    <n v="0"/>
    <m/>
  </r>
  <r>
    <x v="1471"/>
    <d v="2021-05-07T00:00:00"/>
    <s v="Tanisha Monique Cupcakes LLC"/>
    <s v="1318 North Liberty Street"/>
    <x v="54"/>
    <x v="0"/>
    <s v="27105"/>
    <x v="1469"/>
    <m/>
    <s v="U"/>
    <s v="Y"/>
    <s v="NC-06"/>
    <x v="0"/>
    <x v="1"/>
    <x v="1"/>
    <x v="0"/>
    <s v="N"/>
    <s v="Y"/>
    <s v="N"/>
    <s v="Y"/>
    <s v="Y"/>
    <s v="Y"/>
    <s v="Limited  Liability Company(LLC)"/>
    <s v="Y"/>
    <x v="0"/>
    <x v="0"/>
    <x v="1"/>
    <s v="Restaurant"/>
    <n v="0"/>
    <n v="0"/>
    <m/>
  </r>
  <r>
    <x v="1472"/>
    <d v="2021-05-07T00:00:00"/>
    <s v="Melanie Brown"/>
    <s v="1881 Lake Pine Dr THE SWEETEST THINGS"/>
    <x v="28"/>
    <x v="0"/>
    <s v="27511"/>
    <x v="1470"/>
    <m/>
    <s v="U"/>
    <s v="N"/>
    <s v="NC-02"/>
    <x v="0"/>
    <x v="0"/>
    <x v="0"/>
    <x v="0"/>
    <s v="Y"/>
    <s v="Y"/>
    <s v="Y"/>
    <s v="Y"/>
    <s v="Y"/>
    <s v="Y"/>
    <s v="Limited  Liability Company(LLC)"/>
    <s v="N"/>
    <x v="1"/>
    <x v="0"/>
    <x v="1"/>
    <s v="Restaurant"/>
    <n v="0"/>
    <n v="0"/>
    <m/>
  </r>
  <r>
    <x v="1473"/>
    <d v="2021-05-07T00:00:00"/>
    <s v="Oh Miss Inc"/>
    <s v="300 East Blvd"/>
    <x v="11"/>
    <x v="0"/>
    <s v="28203"/>
    <x v="1471"/>
    <m/>
    <s v="U"/>
    <s v="N"/>
    <s v="NC-12"/>
    <x v="0"/>
    <x v="0"/>
    <x v="1"/>
    <x v="0"/>
    <s v="Y"/>
    <s v="Y"/>
    <s v="Y"/>
    <s v="Y"/>
    <s v="Y"/>
    <s v="Y"/>
    <s v="Corporation"/>
    <s v="N"/>
    <x v="0"/>
    <x v="0"/>
    <x v="1"/>
    <s v="Restaurant"/>
    <n v="0"/>
    <n v="0"/>
    <m/>
  </r>
  <r>
    <x v="1474"/>
    <d v="2021-05-07T00:00:00"/>
    <s v="Melanies of Boone Inc"/>
    <s v="664 W. King Street"/>
    <x v="48"/>
    <x v="0"/>
    <s v="28607"/>
    <x v="1472"/>
    <m/>
    <s v="R"/>
    <s v="Y"/>
    <s v="NC-05"/>
    <x v="0"/>
    <x v="1"/>
    <x v="1"/>
    <x v="0"/>
    <s v="Y"/>
    <s v="Y"/>
    <s v="Y"/>
    <s v="Y"/>
    <s v="Y"/>
    <s v="Y"/>
    <s v="Subchapter S Corporation"/>
    <s v="N"/>
    <x v="0"/>
    <x v="0"/>
    <x v="1"/>
    <s v="Restaurant"/>
    <n v="0"/>
    <n v="0"/>
    <m/>
  </r>
  <r>
    <x v="1475"/>
    <d v="2021-05-07T00:00:00"/>
    <s v="Coffee Cone Cafe LLC"/>
    <s v="2042 Killarney Place"/>
    <x v="11"/>
    <x v="0"/>
    <s v="28262"/>
    <x v="1473"/>
    <m/>
    <s v="U"/>
    <s v="Y"/>
    <s v="NC-12"/>
    <x v="0"/>
    <x v="1"/>
    <x v="1"/>
    <x v="0"/>
    <s v="N"/>
    <s v="Y"/>
    <s v="Y"/>
    <s v="Y"/>
    <s v="Y"/>
    <s v="Y"/>
    <s v="Limited  Liability Company(LLC)"/>
    <s v="N"/>
    <x v="1"/>
    <x v="0"/>
    <x v="1"/>
    <s v="Other"/>
    <n v="0"/>
    <n v="0"/>
    <m/>
  </r>
  <r>
    <x v="1476"/>
    <d v="2021-05-07T00:00:00"/>
    <s v="SiFangCai LLC"/>
    <s v="100 Jerusalem Dr Ste 104"/>
    <x v="2"/>
    <x v="0"/>
    <s v="27560"/>
    <x v="1474"/>
    <m/>
    <s v="U"/>
    <s v="N"/>
    <s v="NC-02"/>
    <x v="0"/>
    <x v="0"/>
    <x v="1"/>
    <x v="0"/>
    <s v="Y"/>
    <s v="Y"/>
    <s v="Y"/>
    <s v="Y"/>
    <s v="Y"/>
    <s v="Y"/>
    <s v="Limited  Liability Company(LLC)"/>
    <s v="N"/>
    <x v="1"/>
    <x v="0"/>
    <x v="1"/>
    <s v="Restaurant"/>
    <n v="0"/>
    <n v="0"/>
    <m/>
  </r>
  <r>
    <x v="1477"/>
    <d v="2021-05-07T00:00:00"/>
    <s v="JCMK Enterprises LLC"/>
    <s v="118 S Front St"/>
    <x v="0"/>
    <x v="0"/>
    <s v="28401"/>
    <x v="1475"/>
    <m/>
    <s v="U"/>
    <s v="Y"/>
    <s v="NC-07"/>
    <x v="0"/>
    <x v="1"/>
    <x v="0"/>
    <x v="0"/>
    <s v="Y"/>
    <s v="Y"/>
    <s v="Y"/>
    <s v="Y"/>
    <s v="Y"/>
    <s v="Y"/>
    <s v="Limited  Liability Company(LLC)"/>
    <s v="N"/>
    <x v="1"/>
    <x v="0"/>
    <x v="0"/>
    <s v="Restaurant"/>
    <n v="0"/>
    <n v="0"/>
    <m/>
  </r>
  <r>
    <x v="1478"/>
    <d v="2021-05-07T00:00:00"/>
    <s v="Nguyen Enterprises"/>
    <s v="8455 Pit Stop Ct NW Ste 105"/>
    <x v="22"/>
    <x v="0"/>
    <s v="28027"/>
    <x v="1476"/>
    <m/>
    <s v="U"/>
    <s v="N"/>
    <s v="NC-08"/>
    <x v="0"/>
    <x v="0"/>
    <x v="1"/>
    <x v="0"/>
    <s v="Y"/>
    <s v="Y"/>
    <s v="Y"/>
    <s v="Y"/>
    <s v="Y"/>
    <s v="Y"/>
    <s v="Limited  Liability Company(LLC)"/>
    <s v="N"/>
    <x v="1"/>
    <x v="0"/>
    <x v="0"/>
    <s v="Restaurant"/>
    <n v="0"/>
    <n v="0"/>
    <m/>
  </r>
  <r>
    <x v="1479"/>
    <d v="2021-05-07T00:00:00"/>
    <s v="Poblanos NC Inc"/>
    <s v="808 Friendly Center Rd"/>
    <x v="12"/>
    <x v="0"/>
    <s v="27408"/>
    <x v="1477"/>
    <m/>
    <s v="U"/>
    <s v="N"/>
    <s v="NC-06"/>
    <x v="0"/>
    <x v="1"/>
    <x v="1"/>
    <x v="0"/>
    <s v="Y"/>
    <s v="Y"/>
    <s v="Y"/>
    <s v="Y"/>
    <s v="Y"/>
    <s v="Y"/>
    <s v="Corporation"/>
    <s v="N"/>
    <x v="1"/>
    <x v="0"/>
    <x v="0"/>
    <s v="Bar, Saloon, Lounge, Tavern &amp;&amp; Restaurant"/>
    <n v="0"/>
    <n v="0"/>
    <m/>
  </r>
  <r>
    <x v="1480"/>
    <d v="2021-05-07T00:00:00"/>
    <s v="IFOCUS LLC"/>
    <s v="5478 Robmont Dr"/>
    <x v="40"/>
    <x v="0"/>
    <s v="28306"/>
    <x v="1478"/>
    <m/>
    <s v="U"/>
    <s v="Y"/>
    <s v="NC-07"/>
    <x v="1"/>
    <x v="0"/>
    <x v="0"/>
    <x v="0"/>
    <s v="Y"/>
    <s v="Y"/>
    <s v="Y"/>
    <s v="Y"/>
    <s v="Y"/>
    <s v="Y"/>
    <s v="Limited  Liability Company(LLC)"/>
    <s v="Y"/>
    <x v="1"/>
    <x v="1"/>
    <x v="1"/>
    <s v="Food Stand, Food Truck, Food Cart"/>
    <n v="0"/>
    <n v="0"/>
    <m/>
  </r>
  <r>
    <x v="1481"/>
    <d v="2021-05-07T00:00:00"/>
    <s v="Leigh Rock"/>
    <s v="1016 s college rd"/>
    <x v="0"/>
    <x v="0"/>
    <s v="28403"/>
    <x v="1479"/>
    <m/>
    <s v="U"/>
    <s v="Y"/>
    <s v="NC-07"/>
    <x v="0"/>
    <x v="0"/>
    <x v="0"/>
    <x v="0"/>
    <s v="Y"/>
    <s v="Y"/>
    <s v="Y"/>
    <s v="Y"/>
    <s v="Y"/>
    <s v="Y"/>
    <s v="Sole Proprietorship"/>
    <s v="Y"/>
    <x v="0"/>
    <x v="0"/>
    <x v="1"/>
    <s v="Food Stand, Food Truck, Food Cart"/>
    <n v="0"/>
    <n v="0"/>
    <m/>
  </r>
  <r>
    <x v="1482"/>
    <d v="2021-05-07T00:00:00"/>
    <s v="Tracy Bailey"/>
    <s v="6577 Deans St"/>
    <x v="238"/>
    <x v="0"/>
    <s v="27807"/>
    <x v="1480"/>
    <m/>
    <s v="R"/>
    <s v="N"/>
    <s v="NC-01"/>
    <x v="0"/>
    <x v="0"/>
    <x v="0"/>
    <x v="0"/>
    <s v="Y"/>
    <s v="Y"/>
    <s v="Y"/>
    <s v="Y"/>
    <s v="Y"/>
    <s v="Y"/>
    <s v="Sole Proprietorship"/>
    <s v="N"/>
    <x v="0"/>
    <x v="0"/>
    <x v="1"/>
    <s v="Restaurant"/>
    <n v="0"/>
    <n v="0"/>
    <m/>
  </r>
  <r>
    <x v="1483"/>
    <d v="2021-05-07T00:00:00"/>
    <s v="Leah  Louise"/>
    <s v="301 Camp Rd"/>
    <x v="11"/>
    <x v="0"/>
    <s v="28206"/>
    <x v="1481"/>
    <m/>
    <s v="U"/>
    <s v="N"/>
    <s v="NC-12"/>
    <x v="1"/>
    <x v="0"/>
    <x v="0"/>
    <x v="0"/>
    <s v="Y"/>
    <s v="Y"/>
    <s v="Y"/>
    <s v="Y"/>
    <s v="Y"/>
    <s v="Y"/>
    <s v="Corporation"/>
    <s v="Y"/>
    <x v="1"/>
    <x v="0"/>
    <x v="0"/>
    <s v="Restaurant"/>
    <n v="0"/>
    <n v="0"/>
    <m/>
  </r>
  <r>
    <x v="1484"/>
    <d v="2021-05-07T00:00:00"/>
    <s v="Little Switzerland Book Exchange d/b/a Battery Park Book Exchange"/>
    <s v="1 Page Avenue SUITE 101"/>
    <x v="9"/>
    <x v="0"/>
    <s v="28801"/>
    <x v="1482"/>
    <m/>
    <s v="U"/>
    <s v="Y"/>
    <s v="NC-11"/>
    <x v="1"/>
    <x v="0"/>
    <x v="1"/>
    <x v="0"/>
    <s v="Y"/>
    <s v="Y"/>
    <s v="Y"/>
    <s v="Y"/>
    <s v="Y"/>
    <s v="Y"/>
    <s v="Limited  Liability Company(LLC)"/>
    <s v="N"/>
    <x v="0"/>
    <x v="0"/>
    <x v="1"/>
    <s v="Bar, Saloon, Lounge, Tavern &amp;&amp; Restaurant"/>
    <n v="0"/>
    <n v="0"/>
    <m/>
  </r>
  <r>
    <x v="1485"/>
    <d v="2021-05-07T00:00:00"/>
    <s v="Soigne Special Events LLC"/>
    <s v="1512 N. Duke St"/>
    <x v="8"/>
    <x v="0"/>
    <s v="27701"/>
    <x v="1483"/>
    <m/>
    <s v="U"/>
    <s v="N"/>
    <s v="NC-04"/>
    <x v="0"/>
    <x v="0"/>
    <x v="0"/>
    <x v="0"/>
    <s v="Y"/>
    <s v="Y"/>
    <s v="Y"/>
    <s v="Y"/>
    <s v="Y"/>
    <s v="Y"/>
    <s v="Limited  Liability Company(LLC)"/>
    <s v="N"/>
    <x v="1"/>
    <x v="0"/>
    <x v="1"/>
    <s v="Caterer"/>
    <n v="0"/>
    <n v="0"/>
    <m/>
  </r>
  <r>
    <x v="1486"/>
    <d v="2021-05-07T00:00:00"/>
    <s v="De La Vid LLC"/>
    <s v="1118 Environ Way"/>
    <x v="3"/>
    <x v="0"/>
    <s v="27517"/>
    <x v="1484"/>
    <m/>
    <s v="U"/>
    <s v="N"/>
    <s v="NC-04"/>
    <x v="1"/>
    <x v="0"/>
    <x v="0"/>
    <x v="0"/>
    <s v="Y"/>
    <s v="Y"/>
    <s v="Y"/>
    <s v="Y"/>
    <s v="Y"/>
    <s v="Y"/>
    <s v="Limited  Liability Company(LLC)"/>
    <s v="N"/>
    <x v="0"/>
    <x v="1"/>
    <x v="1"/>
    <s v="Bar, Saloon, Lounge, Tavern &amp;&amp; Restaurant"/>
    <n v="0"/>
    <n v="0"/>
    <m/>
  </r>
  <r>
    <x v="1487"/>
    <d v="2021-05-07T00:00:00"/>
    <s v="Belleau Wood Brewing Company Corp"/>
    <s v="6 W Ivey St"/>
    <x v="150"/>
    <x v="0"/>
    <s v="27546"/>
    <x v="1485"/>
    <m/>
    <s v="R"/>
    <s v="N"/>
    <s v="NC-07"/>
    <x v="1"/>
    <x v="1"/>
    <x v="1"/>
    <x v="0"/>
    <s v="Y"/>
    <s v="Y"/>
    <s v="Y"/>
    <s v="Y"/>
    <s v="N"/>
    <s v="Y"/>
    <s v="Subchapter S Corporation"/>
    <s v="N"/>
    <x v="0"/>
    <x v="1"/>
    <x v="1"/>
    <s v="Brewery and/or microbrewery ** &amp;&amp; Brewpub, Tasting Room, Taproom **"/>
    <n v="0"/>
    <n v="0"/>
    <m/>
  </r>
  <r>
    <x v="1488"/>
    <d v="2021-05-07T00:00:00"/>
    <s v="Vida Tacos LLC"/>
    <s v="1002 Henderson Dr. A"/>
    <x v="59"/>
    <x v="0"/>
    <s v="28540"/>
    <x v="1486"/>
    <m/>
    <s v="U"/>
    <s v="Y"/>
    <s v="NC-03"/>
    <x v="0"/>
    <x v="1"/>
    <x v="1"/>
    <x v="0"/>
    <s v="Y"/>
    <s v="Y"/>
    <s v="Y"/>
    <s v="N"/>
    <s v="Y"/>
    <s v="N"/>
    <s v="Limited Liability Partnership"/>
    <s v="N"/>
    <x v="0"/>
    <x v="1"/>
    <x v="1"/>
    <s v="Restaurant"/>
    <n v="0"/>
    <n v="0"/>
    <m/>
  </r>
  <r>
    <x v="1489"/>
    <d v="2021-05-07T00:00:00"/>
    <s v="Pho Hien Vuong Inc"/>
    <s v="4109 Spring Garden St"/>
    <x v="12"/>
    <x v="0"/>
    <s v="27407"/>
    <x v="1487"/>
    <m/>
    <s v="U"/>
    <s v="Y"/>
    <s v="NC-06"/>
    <x v="0"/>
    <x v="0"/>
    <x v="1"/>
    <x v="0"/>
    <s v="Y"/>
    <s v="Y"/>
    <s v="Y"/>
    <s v="Y"/>
    <s v="Y"/>
    <s v="Y"/>
    <s v="Corporation"/>
    <s v="N"/>
    <x v="1"/>
    <x v="0"/>
    <x v="1"/>
    <s v="Restaurant"/>
    <n v="0"/>
    <n v="0"/>
    <m/>
  </r>
  <r>
    <x v="1490"/>
    <d v="2021-05-07T00:00:00"/>
    <s v="Natural Taste llc"/>
    <s v="68 Big Cove road"/>
    <x v="95"/>
    <x v="0"/>
    <s v="28719"/>
    <x v="1488"/>
    <m/>
    <s v="R"/>
    <s v="Y"/>
    <s v="NC-11"/>
    <x v="0"/>
    <x v="1"/>
    <x v="1"/>
    <x v="0"/>
    <s v="N"/>
    <s v="Y"/>
    <s v="Y"/>
    <s v="Y"/>
    <s v="Y"/>
    <s v="Y"/>
    <s v="Limited  Liability Company(LLC)"/>
    <s v="Y"/>
    <x v="1"/>
    <x v="0"/>
    <x v="1"/>
    <s v="Restaurant"/>
    <n v="0"/>
    <n v="0"/>
    <m/>
  </r>
  <r>
    <x v="1491"/>
    <d v="2021-05-07T00:00:00"/>
    <s v="Sweet 'Taters LLC"/>
    <s v="102 10th St NW"/>
    <x v="109"/>
    <x v="0"/>
    <s v="28613"/>
    <x v="1489"/>
    <m/>
    <s v="R"/>
    <s v="N"/>
    <s v="NC-05"/>
    <x v="0"/>
    <x v="1"/>
    <x v="1"/>
    <x v="0"/>
    <s v="N"/>
    <s v="N"/>
    <s v="Y"/>
    <s v="Y"/>
    <s v="Y"/>
    <s v="Y"/>
    <s v="Limited  Liability Company(LLC)"/>
    <s v="N"/>
    <x v="1"/>
    <x v="0"/>
    <x v="1"/>
    <s v="Restaurant"/>
    <n v="0"/>
    <n v="0"/>
    <m/>
  </r>
  <r>
    <x v="1492"/>
    <d v="2021-05-07T00:00:00"/>
    <s v="The Urban Turban"/>
    <s v="2105 E Nc Highway 54 Suite AA"/>
    <x v="8"/>
    <x v="0"/>
    <s v="27713"/>
    <x v="1490"/>
    <m/>
    <s v="U"/>
    <s v="N"/>
    <s v="NC-02"/>
    <x v="0"/>
    <x v="0"/>
    <x v="0"/>
    <x v="0"/>
    <s v="Y"/>
    <s v="Y"/>
    <s v="Y"/>
    <s v="Y"/>
    <s v="Y"/>
    <s v="Y"/>
    <s v="Corporation"/>
    <s v="N"/>
    <x v="1"/>
    <x v="0"/>
    <x v="0"/>
    <s v="Restaurant"/>
    <n v="0"/>
    <n v="0"/>
    <m/>
  </r>
  <r>
    <x v="1493"/>
    <d v="2021-05-07T00:00:00"/>
    <s v="MAGURO INC"/>
    <s v="190 BRUCEWOOD RD #204"/>
    <x v="57"/>
    <x v="0"/>
    <s v="28387"/>
    <x v="1491"/>
    <m/>
    <s v="R"/>
    <s v="Y"/>
    <s v="NC-09"/>
    <x v="0"/>
    <x v="0"/>
    <x v="0"/>
    <x v="0"/>
    <s v="Y"/>
    <s v="Y"/>
    <s v="Y"/>
    <s v="Y"/>
    <s v="Y"/>
    <s v="Y"/>
    <s v="Corporation"/>
    <s v="N"/>
    <x v="0"/>
    <x v="0"/>
    <x v="1"/>
    <s v="Restaurant"/>
    <n v="0"/>
    <n v="0"/>
    <m/>
  </r>
  <r>
    <x v="1494"/>
    <d v="2021-05-07T00:00:00"/>
    <s v="jin jin gourmet Inc"/>
    <s v="1048 LILLINGTON HWY"/>
    <x v="152"/>
    <x v="0"/>
    <s v="28390"/>
    <x v="1492"/>
    <m/>
    <s v="R"/>
    <s v="Y"/>
    <s v="NC-08"/>
    <x v="0"/>
    <x v="0"/>
    <x v="1"/>
    <x v="0"/>
    <s v="Y"/>
    <s v="Y"/>
    <s v="Y"/>
    <s v="Y"/>
    <s v="Y"/>
    <s v="Y"/>
    <s v="Corporation"/>
    <s v="N"/>
    <x v="1"/>
    <x v="0"/>
    <x v="0"/>
    <s v="Restaurant"/>
    <n v="0"/>
    <n v="0"/>
    <m/>
  </r>
  <r>
    <x v="1495"/>
    <d v="2021-05-07T00:00:00"/>
    <s v="Vongnaleth Keomanivong"/>
    <s v="1800 N Main Street 116"/>
    <x v="62"/>
    <x v="0"/>
    <s v="27262"/>
    <x v="1493"/>
    <m/>
    <s v="R"/>
    <s v="Y"/>
    <s v="NC-06"/>
    <x v="0"/>
    <x v="0"/>
    <x v="0"/>
    <x v="0"/>
    <s v="Y"/>
    <s v="Y"/>
    <s v="Y"/>
    <s v="Y"/>
    <s v="Y"/>
    <s v="Y"/>
    <s v="Sole Proprietorship"/>
    <s v="N"/>
    <x v="1"/>
    <x v="0"/>
    <x v="0"/>
    <s v="Snack and Nonalcoholic Beverage Bar"/>
    <n v="0"/>
    <n v="0"/>
    <m/>
  </r>
  <r>
    <x v="1496"/>
    <d v="2021-05-07T00:00:00"/>
    <s v="Gettin Sauced N The City"/>
    <s v="8132 Wheeler Woods Drive"/>
    <x v="140"/>
    <x v="0"/>
    <s v="27539"/>
    <x v="1494"/>
    <m/>
    <s v="U"/>
    <s v="N"/>
    <s v="NC-02"/>
    <x v="0"/>
    <x v="1"/>
    <x v="0"/>
    <x v="0"/>
    <s v="Y"/>
    <s v="Y"/>
    <s v="N"/>
    <s v="N"/>
    <s v="Y"/>
    <s v="N"/>
    <s v="Limited  Liability Company(LLC)"/>
    <s v="N"/>
    <x v="0"/>
    <x v="1"/>
    <x v="0"/>
    <s v="Food Stand, Food Truck, Food Cart &amp;&amp; Caterer"/>
    <n v="0"/>
    <n v="0"/>
    <m/>
  </r>
  <r>
    <x v="1497"/>
    <d v="2021-05-07T00:00:00"/>
    <s v="Sicilybeby Enterprizes LLC"/>
    <s v="5311 S Miami Blvd Suite A"/>
    <x v="8"/>
    <x v="0"/>
    <s v="27703"/>
    <x v="1495"/>
    <m/>
    <s v="U"/>
    <s v="N"/>
    <s v="NC-02"/>
    <x v="1"/>
    <x v="0"/>
    <x v="1"/>
    <x v="0"/>
    <s v="Y"/>
    <s v="Y"/>
    <s v="Y"/>
    <s v="Y"/>
    <s v="Y"/>
    <s v="Y"/>
    <s v="Limited  Liability Company(LLC)"/>
    <s v="N"/>
    <x v="1"/>
    <x v="0"/>
    <x v="0"/>
    <s v="Restaurant"/>
    <n v="0"/>
    <n v="0"/>
    <m/>
  </r>
  <r>
    <x v="1498"/>
    <d v="2021-05-07T00:00:00"/>
    <s v="FNA Enterprises Inc"/>
    <s v="522 Kannapolis Pkwy"/>
    <x v="22"/>
    <x v="0"/>
    <s v="28027"/>
    <x v="1496"/>
    <s v="L&amp;L HAWAIIAN BARBEQUE/L&amp;L HAWAIIAN GRILL"/>
    <s v="U"/>
    <s v="N"/>
    <s v="NC-08"/>
    <x v="1"/>
    <x v="1"/>
    <x v="1"/>
    <x v="0"/>
    <s v="Y"/>
    <s v="Y"/>
    <s v="Y"/>
    <s v="Y"/>
    <s v="Y"/>
    <s v="Y"/>
    <s v="Subchapter S Corporation"/>
    <s v="N"/>
    <x v="0"/>
    <x v="0"/>
    <x v="1"/>
    <s v="Restaurant"/>
    <n v="0"/>
    <n v="0"/>
    <m/>
  </r>
  <r>
    <x v="1499"/>
    <d v="2021-05-07T00:00:00"/>
    <s v="BM Cary LLC"/>
    <s v="2716 Nc 55 Hwy"/>
    <x v="28"/>
    <x v="0"/>
    <s v="27519"/>
    <x v="1497"/>
    <m/>
    <s v="U"/>
    <s v="N"/>
    <s v="NC-02"/>
    <x v="1"/>
    <x v="1"/>
    <x v="0"/>
    <x v="1"/>
    <s v="N"/>
    <s v="N"/>
    <s v="Y"/>
    <s v="Y"/>
    <s v="N"/>
    <s v="N"/>
    <s v="Limited  Liability Company(LLC)"/>
    <s v="N"/>
    <x v="0"/>
    <x v="0"/>
    <x v="1"/>
    <s v="Bar, Saloon, Lounge, Tavern"/>
    <n v="0"/>
    <n v="0"/>
    <m/>
  </r>
  <r>
    <x v="1500"/>
    <d v="2021-05-07T00:00:00"/>
    <s v="Sai &amp; San LLC"/>
    <s v="6701 Morrison Blvd"/>
    <x v="11"/>
    <x v="0"/>
    <s v="28211"/>
    <x v="1498"/>
    <s v="AFC Sushi/AFC Franchise Corp./Hybrid Sushi"/>
    <s v="U"/>
    <s v="N"/>
    <s v="NC-09"/>
    <x v="0"/>
    <x v="1"/>
    <x v="1"/>
    <x v="0"/>
    <s v="N"/>
    <s v="Y"/>
    <s v="Y"/>
    <s v="N"/>
    <s v="Y"/>
    <s v="N"/>
    <s v="Corporation"/>
    <s v="N"/>
    <x v="1"/>
    <x v="0"/>
    <x v="0"/>
    <s v="Food Stand, Food Truck, Food Cart"/>
    <n v="0"/>
    <n v="0"/>
    <m/>
  </r>
  <r>
    <x v="1501"/>
    <d v="2021-05-07T00:00:00"/>
    <s v="Black Dog Tavern"/>
    <s v="82 Main St"/>
    <x v="181"/>
    <x v="0"/>
    <s v="28904"/>
    <x v="1499"/>
    <m/>
    <s v="R"/>
    <s v="Y"/>
    <s v="NC-11"/>
    <x v="0"/>
    <x v="0"/>
    <x v="0"/>
    <x v="0"/>
    <s v="Y"/>
    <s v="Y"/>
    <s v="Y"/>
    <s v="Y"/>
    <s v="Y"/>
    <s v="Y"/>
    <s v="Limited  Liability Company(LLC)"/>
    <s v="N"/>
    <x v="0"/>
    <x v="0"/>
    <x v="1"/>
    <s v="Restaurant"/>
    <n v="0"/>
    <n v="0"/>
    <m/>
  </r>
  <r>
    <x v="1502"/>
    <d v="2021-05-07T00:00:00"/>
    <s v="Archies Inc."/>
    <s v="1811 Lejeune Blvd"/>
    <x v="59"/>
    <x v="0"/>
    <s v="28546"/>
    <x v="1500"/>
    <m/>
    <s v="U"/>
    <s v="N"/>
    <s v="NC-03"/>
    <x v="1"/>
    <x v="0"/>
    <x v="0"/>
    <x v="0"/>
    <s v="Y"/>
    <s v="Y"/>
    <s v="Y"/>
    <s v="Y"/>
    <s v="Y"/>
    <s v="Y"/>
    <s v="Subchapter S Corporation"/>
    <s v="N"/>
    <x v="0"/>
    <x v="1"/>
    <x v="0"/>
    <s v="Bar, Saloon, Lounge, Tavern"/>
    <n v="0"/>
    <n v="0"/>
    <m/>
  </r>
  <r>
    <x v="1503"/>
    <d v="2021-05-07T00:00:00"/>
    <s v="D.K. Frazier Group LLC"/>
    <s v="16011 Lancaster Hwy Suite C"/>
    <x v="11"/>
    <x v="0"/>
    <s v="28277"/>
    <x v="1501"/>
    <s v="Popcorn Heaven - License Agreement"/>
    <s v="U"/>
    <s v="N"/>
    <s v="NC-09"/>
    <x v="0"/>
    <x v="1"/>
    <x v="1"/>
    <x v="0"/>
    <s v="N"/>
    <s v="N"/>
    <s v="N"/>
    <s v="Y"/>
    <s v="Y"/>
    <s v="N"/>
    <s v="Limited  Liability Company(LLC)"/>
    <s v="N"/>
    <x v="1"/>
    <x v="0"/>
    <x v="1"/>
    <s v="Restaurant"/>
    <n v="0"/>
    <n v="0"/>
    <m/>
  </r>
  <r>
    <x v="1504"/>
    <d v="2021-05-07T00:00:00"/>
    <s v="Skyview 22 Catering LLC"/>
    <s v="9307 Turning Wheel Dr"/>
    <x v="11"/>
    <x v="0"/>
    <s v="28214"/>
    <x v="1502"/>
    <m/>
    <s v="U"/>
    <s v="N"/>
    <s v="NC-12"/>
    <x v="0"/>
    <x v="1"/>
    <x v="1"/>
    <x v="0"/>
    <s v="N"/>
    <s v="Y"/>
    <s v="N"/>
    <s v="Y"/>
    <s v="Y"/>
    <s v="N"/>
    <s v="Limited Liability Partnership"/>
    <s v="Y"/>
    <x v="1"/>
    <x v="0"/>
    <x v="1"/>
    <s v="Food Stand, Food Truck, Food Cart &amp;&amp; Caterer"/>
    <n v="0"/>
    <n v="0"/>
    <m/>
  </r>
  <r>
    <x v="1505"/>
    <d v="2021-05-07T00:00:00"/>
    <s v="Waterbean Coffee Metro"/>
    <s v="1111 Metropolitan Ave Ste 160"/>
    <x v="11"/>
    <x v="0"/>
    <s v="28204"/>
    <x v="1503"/>
    <m/>
    <s v="U"/>
    <s v="Y"/>
    <s v="NC-12"/>
    <x v="0"/>
    <x v="1"/>
    <x v="1"/>
    <x v="1"/>
    <s v="N"/>
    <s v="N"/>
    <s v="Y"/>
    <s v="Y"/>
    <s v="N"/>
    <s v="Y"/>
    <s v="Limited  Liability Company(LLC)"/>
    <s v="N"/>
    <x v="1"/>
    <x v="0"/>
    <x v="0"/>
    <s v="Other &amp;&amp; Restaurant"/>
    <n v="0"/>
    <n v="0"/>
    <m/>
  </r>
  <r>
    <x v="1506"/>
    <d v="2021-05-07T00:00:00"/>
    <s v="AJD Restaurant Group"/>
    <s v="1500-A West Morehead St"/>
    <x v="11"/>
    <x v="0"/>
    <s v="28208"/>
    <x v="1504"/>
    <m/>
    <s v="U"/>
    <s v="Y"/>
    <s v="NC-12"/>
    <x v="0"/>
    <x v="1"/>
    <x v="0"/>
    <x v="0"/>
    <s v="N"/>
    <s v="Y"/>
    <s v="Y"/>
    <s v="Y"/>
    <s v="N"/>
    <s v="Y"/>
    <s v="Corporation"/>
    <s v="Y"/>
    <x v="1"/>
    <x v="0"/>
    <x v="0"/>
    <s v="Restaurant"/>
    <n v="0"/>
    <n v="0"/>
    <m/>
  </r>
  <r>
    <x v="1507"/>
    <d v="2021-05-07T00:00:00"/>
    <s v="Sparrowhawk Management Inc"/>
    <s v="1215 E Franklin St"/>
    <x v="3"/>
    <x v="0"/>
    <s v="27514"/>
    <x v="1505"/>
    <m/>
    <s v="U"/>
    <s v="Y"/>
    <s v="NC-04"/>
    <x v="1"/>
    <x v="1"/>
    <x v="1"/>
    <x v="1"/>
    <s v="Y"/>
    <s v="Y"/>
    <s v="Y"/>
    <s v="Y"/>
    <s v="N"/>
    <s v="Y"/>
    <s v="Corporation"/>
    <s v="N"/>
    <x v="1"/>
    <x v="0"/>
    <x v="1"/>
    <s v="Snack and Nonalcoholic Beverage Bar"/>
    <n v="0"/>
    <n v="0"/>
    <m/>
  </r>
  <r>
    <x v="1508"/>
    <d v="2021-05-07T00:00:00"/>
    <s v="NEW CHINA GARDEN INC."/>
    <s v="1033 Randolph St Ste 9"/>
    <x v="148"/>
    <x v="0"/>
    <s v="27360"/>
    <x v="1506"/>
    <m/>
    <s v="R"/>
    <s v="N"/>
    <s v="NC-13"/>
    <x v="1"/>
    <x v="0"/>
    <x v="0"/>
    <x v="0"/>
    <s v="Y"/>
    <s v="Y"/>
    <s v="Y"/>
    <s v="Y"/>
    <s v="Y"/>
    <s v="Y"/>
    <s v="Corporation"/>
    <s v="Y"/>
    <x v="1"/>
    <x v="0"/>
    <x v="0"/>
    <s v="Restaurant"/>
    <n v="0"/>
    <n v="0"/>
    <m/>
  </r>
  <r>
    <x v="1509"/>
    <d v="2021-05-07T00:00:00"/>
    <s v="Montell Jenkins"/>
    <s v="3202 pierpoint dr apt i"/>
    <x v="11"/>
    <x v="0"/>
    <s v="28269"/>
    <x v="1507"/>
    <m/>
    <s v="U"/>
    <s v="N"/>
    <s v="NC-08"/>
    <x v="0"/>
    <x v="1"/>
    <x v="1"/>
    <x v="0"/>
    <s v="N"/>
    <s v="N"/>
    <s v="Y"/>
    <s v="Y"/>
    <s v="N"/>
    <s v="Y"/>
    <s v="Sole Proprietorship"/>
    <s v="N"/>
    <x v="0"/>
    <x v="1"/>
    <x v="0"/>
    <s v="Food Stand, Food Truck, Food Cart"/>
    <n v="0"/>
    <n v="0"/>
    <m/>
  </r>
  <r>
    <x v="1510"/>
    <d v="2021-05-07T00:00:00"/>
    <s v="Ella Stone"/>
    <s v="1640 Oakhurst Commons Dr Ste 103"/>
    <x v="11"/>
    <x v="0"/>
    <s v="28205"/>
    <x v="1508"/>
    <m/>
    <s v="U"/>
    <s v="Y"/>
    <s v="NC-12"/>
    <x v="0"/>
    <x v="1"/>
    <x v="1"/>
    <x v="0"/>
    <s v="N"/>
    <s v="Y"/>
    <s v="Y"/>
    <s v="Y"/>
    <s v="Y"/>
    <s v="Y"/>
    <s v="Limited  Liability Company(LLC)"/>
    <s v="Y"/>
    <x v="0"/>
    <x v="0"/>
    <x v="1"/>
    <s v="Bakery **"/>
    <n v="0"/>
    <n v="0"/>
    <m/>
  </r>
  <r>
    <x v="1511"/>
    <d v="2021-05-07T00:00:00"/>
    <s v="Primal Brewery LLC"/>
    <s v="16432 Old Statesville Rd"/>
    <x v="45"/>
    <x v="0"/>
    <s v="28078"/>
    <x v="1509"/>
    <m/>
    <s v="U"/>
    <s v="N"/>
    <s v="NC-08"/>
    <x v="0"/>
    <x v="1"/>
    <x v="1"/>
    <x v="1"/>
    <s v="N"/>
    <s v="N"/>
    <s v="Y"/>
    <s v="Y"/>
    <s v="N"/>
    <s v="Y"/>
    <s v="Limited  Liability Company(LLC)"/>
    <s v="N"/>
    <x v="0"/>
    <x v="1"/>
    <x v="1"/>
    <s v="Brewery and/or microbrewery ** &amp;&amp; Restaurant"/>
    <n v="0"/>
    <n v="0"/>
    <m/>
  </r>
  <r>
    <x v="1512"/>
    <d v="2021-05-07T00:00:00"/>
    <s v="Vingit LLC"/>
    <s v="5140 J Old Charlotte Hwy"/>
    <x v="174"/>
    <x v="0"/>
    <s v="28110"/>
    <x v="1510"/>
    <s v="East Coast Wings &amp; Grill"/>
    <s v="U"/>
    <s v="N"/>
    <s v="NC-09"/>
    <x v="1"/>
    <x v="0"/>
    <x v="0"/>
    <x v="0"/>
    <s v="Y"/>
    <s v="Y"/>
    <s v="Y"/>
    <s v="Y"/>
    <s v="Y"/>
    <s v="Y"/>
    <s v="Subchapter S Corporation"/>
    <s v="N"/>
    <x v="1"/>
    <x v="0"/>
    <x v="0"/>
    <s v="Restaurant"/>
    <n v="0"/>
    <n v="0"/>
    <m/>
  </r>
  <r>
    <x v="1513"/>
    <d v="2021-05-07T00:00:00"/>
    <s v="MH Group INC."/>
    <s v="101 S Tryon St Suite 1"/>
    <x v="11"/>
    <x v="0"/>
    <s v="28280"/>
    <x v="1511"/>
    <m/>
    <s v="U"/>
    <s v="N"/>
    <s v="NC-12"/>
    <x v="0"/>
    <x v="0"/>
    <x v="1"/>
    <x v="0"/>
    <s v="Y"/>
    <s v="Y"/>
    <s v="Y"/>
    <s v="Y"/>
    <s v="Y"/>
    <s v="Y"/>
    <s v="Corporation"/>
    <s v="N"/>
    <x v="0"/>
    <x v="1"/>
    <x v="0"/>
    <s v="Restaurant"/>
    <n v="0"/>
    <n v="0"/>
    <m/>
  </r>
  <r>
    <x v="1514"/>
    <d v="2021-05-07T00:00:00"/>
    <s v="Huckleberry's Tryon LLC"/>
    <s v="62 N Trade St"/>
    <x v="239"/>
    <x v="0"/>
    <s v="28782"/>
    <x v="1512"/>
    <m/>
    <s v="R"/>
    <s v="N"/>
    <s v="NC-11"/>
    <x v="1"/>
    <x v="0"/>
    <x v="1"/>
    <x v="0"/>
    <s v="Y"/>
    <s v="Y"/>
    <s v="Y"/>
    <s v="Y"/>
    <s v="Y"/>
    <s v="Y"/>
    <s v="Limited  Liability Company(LLC)"/>
    <s v="N"/>
    <x v="0"/>
    <x v="0"/>
    <x v="1"/>
    <s v="Restaurant"/>
    <n v="0"/>
    <n v="0"/>
    <m/>
  </r>
  <r>
    <x v="1515"/>
    <d v="2021-05-07T00:00:00"/>
    <s v="FARM HOUSE OF CHAPEL HILL INC."/>
    <s v="6004 Millhouse Rd"/>
    <x v="3"/>
    <x v="0"/>
    <s v="27516"/>
    <x v="1513"/>
    <m/>
    <s v="U"/>
    <s v="N"/>
    <s v="NC-04"/>
    <x v="0"/>
    <x v="0"/>
    <x v="0"/>
    <x v="0"/>
    <s v="Y"/>
    <s v="Y"/>
    <s v="Y"/>
    <s v="Y"/>
    <s v="Y"/>
    <s v="Y"/>
    <s v="Corporation"/>
    <s v="N"/>
    <x v="0"/>
    <x v="0"/>
    <x v="1"/>
    <s v="Restaurant"/>
    <n v="0"/>
    <n v="0"/>
    <m/>
  </r>
  <r>
    <x v="1516"/>
    <d v="2021-05-07T00:00:00"/>
    <s v="OPH North Carolina Inc."/>
    <s v="4736 Sharon Rd Unit V"/>
    <x v="11"/>
    <x v="0"/>
    <s v="28210"/>
    <x v="1514"/>
    <s v="The Original Pancake House"/>
    <s v="U"/>
    <s v="N"/>
    <s v="NC-09"/>
    <x v="1"/>
    <x v="0"/>
    <x v="1"/>
    <x v="0"/>
    <s v="Y"/>
    <s v="Y"/>
    <s v="Y"/>
    <s v="Y"/>
    <s v="Y"/>
    <s v="Y"/>
    <s v="Corporation"/>
    <s v="N"/>
    <x v="0"/>
    <x v="0"/>
    <x v="1"/>
    <s v="Restaurant"/>
    <n v="0"/>
    <n v="0"/>
    <m/>
  </r>
  <r>
    <x v="1517"/>
    <d v="2021-05-07T00:00:00"/>
    <s v="Explict Bistro and Lounge"/>
    <s v="1000 NC Music Factory Blvd C10"/>
    <x v="11"/>
    <x v="0"/>
    <s v="28206"/>
    <x v="1515"/>
    <m/>
    <s v="U"/>
    <s v="N"/>
    <s v="NC-12"/>
    <x v="0"/>
    <x v="0"/>
    <x v="0"/>
    <x v="0"/>
    <s v="Y"/>
    <s v="Y"/>
    <s v="Y"/>
    <s v="Y"/>
    <s v="Y"/>
    <s v="Y"/>
    <s v="Limited  Liability Company(LLC)"/>
    <s v="Y"/>
    <x v="1"/>
    <x v="0"/>
    <x v="1"/>
    <s v="Restaurant"/>
    <n v="0"/>
    <n v="0"/>
    <m/>
  </r>
  <r>
    <x v="1518"/>
    <d v="2021-05-07T00:00:00"/>
    <s v="More better ideas"/>
    <s v="309 Washington Ave"/>
    <x v="51"/>
    <x v="0"/>
    <s v="27205"/>
    <x v="1516"/>
    <m/>
    <s v="R"/>
    <s v="N"/>
    <s v="NC-13"/>
    <x v="0"/>
    <x v="1"/>
    <x v="0"/>
    <x v="0"/>
    <s v="Y"/>
    <s v="Y"/>
    <s v="Y"/>
    <s v="Y"/>
    <s v="Y"/>
    <s v="Y"/>
    <s v="Limited  Liability Company(LLC)"/>
    <s v="Y"/>
    <x v="0"/>
    <x v="0"/>
    <x v="1"/>
    <s v="Snack and Nonalcoholic Beverage Bar"/>
    <n v="0"/>
    <n v="0"/>
    <m/>
  </r>
  <r>
    <x v="1519"/>
    <d v="2021-05-07T00:00:00"/>
    <s v="Barb's North Carolina Kona Ice LLC"/>
    <s v="216 Holly Springs Ct"/>
    <x v="57"/>
    <x v="0"/>
    <s v="28387"/>
    <x v="1517"/>
    <s v="Kona Ice"/>
    <s v="R"/>
    <s v="N"/>
    <s v="NC-09"/>
    <x v="1"/>
    <x v="0"/>
    <x v="0"/>
    <x v="0"/>
    <s v="Y"/>
    <s v="Y"/>
    <s v="Y"/>
    <s v="Y"/>
    <s v="Y"/>
    <s v="Y"/>
    <s v="Limited  Liability Company(LLC)"/>
    <s v="N"/>
    <x v="0"/>
    <x v="1"/>
    <x v="1"/>
    <s v="Food Stand, Food Truck, Food Cart"/>
    <n v="0"/>
    <n v="0"/>
    <m/>
  </r>
  <r>
    <x v="1520"/>
    <d v="2021-05-07T00:00:00"/>
    <s v="Smokie Grill Cafe"/>
    <s v="5301 Glenwood Avenue"/>
    <x v="4"/>
    <x v="0"/>
    <s v="27612"/>
    <x v="1518"/>
    <m/>
    <s v="U"/>
    <s v="N"/>
    <s v="NC-02"/>
    <x v="0"/>
    <x v="0"/>
    <x v="1"/>
    <x v="0"/>
    <s v="Y"/>
    <s v="Y"/>
    <s v="Y"/>
    <s v="Y"/>
    <s v="Y"/>
    <s v="Y"/>
    <s v="Limited  Liability Company(LLC)"/>
    <s v="N"/>
    <x v="1"/>
    <x v="0"/>
    <x v="1"/>
    <s v="Restaurant"/>
    <n v="0"/>
    <n v="0"/>
    <m/>
  </r>
  <r>
    <x v="1521"/>
    <d v="2021-05-07T00:00:00"/>
    <s v="Red Chillies LLC"/>
    <s v="5220 New Fashion Way"/>
    <x v="11"/>
    <x v="0"/>
    <s v="28278"/>
    <x v="1519"/>
    <s v="East Coast Wings &amp; Grill"/>
    <s v="U"/>
    <s v="N"/>
    <s v="NC-12"/>
    <x v="1"/>
    <x v="0"/>
    <x v="0"/>
    <x v="0"/>
    <s v="Y"/>
    <s v="Y"/>
    <s v="Y"/>
    <s v="Y"/>
    <s v="Y"/>
    <s v="Y"/>
    <s v="Limited  Liability Company(LLC)"/>
    <s v="N"/>
    <x v="1"/>
    <x v="0"/>
    <x v="0"/>
    <s v="Restaurant"/>
    <n v="0"/>
    <n v="0"/>
    <m/>
  </r>
  <r>
    <x v="1522"/>
    <d v="2021-05-07T00:00:00"/>
    <s v="Restaurant 101 Inc."/>
    <s v="101 N Main St"/>
    <x v="106"/>
    <x v="0"/>
    <s v="27028"/>
    <x v="1520"/>
    <m/>
    <s v="R"/>
    <s v="N"/>
    <s v="NC-13"/>
    <x v="1"/>
    <x v="0"/>
    <x v="0"/>
    <x v="0"/>
    <s v="Y"/>
    <s v="Y"/>
    <s v="Y"/>
    <s v="Y"/>
    <s v="Y"/>
    <s v="Y"/>
    <s v="Subchapter S Corporation"/>
    <s v="N"/>
    <x v="0"/>
    <x v="0"/>
    <x v="1"/>
    <s v="Restaurant"/>
    <n v="0"/>
    <n v="0"/>
    <m/>
  </r>
  <r>
    <x v="1523"/>
    <d v="2021-05-07T00:00:00"/>
    <s v="Baba Sikander &amp; co llc"/>
    <s v="3212 Hillsborough St"/>
    <x v="4"/>
    <x v="0"/>
    <s v="27607"/>
    <x v="1521"/>
    <m/>
    <s v="U"/>
    <s v="Y"/>
    <s v="NC-02"/>
    <x v="0"/>
    <x v="1"/>
    <x v="1"/>
    <x v="1"/>
    <s v="N"/>
    <s v="N"/>
    <s v="Y"/>
    <s v="N"/>
    <s v="N"/>
    <s v="Y"/>
    <s v="Limited  Liability Company(LLC)"/>
    <s v="N"/>
    <x v="0"/>
    <x v="0"/>
    <x v="1"/>
    <s v="Restaurant"/>
    <n v="0"/>
    <n v="0"/>
    <m/>
  </r>
  <r>
    <x v="1524"/>
    <d v="2021-05-07T00:00:00"/>
    <s v="Main Street Coffee &amp; Ice Cream"/>
    <s v="185 N Main St"/>
    <x v="240"/>
    <x v="0"/>
    <s v="28139"/>
    <x v="1522"/>
    <m/>
    <s v="R"/>
    <s v="Y"/>
    <s v="NC-05"/>
    <x v="0"/>
    <x v="1"/>
    <x v="1"/>
    <x v="0"/>
    <s v="N"/>
    <s v="Y"/>
    <s v="Y"/>
    <s v="Y"/>
    <s v="Y"/>
    <s v="N"/>
    <s v="Limited  Liability Company(LLC)"/>
    <s v="N"/>
    <x v="0"/>
    <x v="0"/>
    <x v="1"/>
    <s v="Other"/>
    <n v="0"/>
    <n v="0"/>
    <m/>
  </r>
  <r>
    <x v="1525"/>
    <d v="2021-05-07T00:00:00"/>
    <s v="Wicked Smile Inc"/>
    <s v="301 N West St Suite 101"/>
    <x v="4"/>
    <x v="0"/>
    <s v="27603"/>
    <x v="1523"/>
    <m/>
    <s v="U"/>
    <s v="Y"/>
    <s v="NC-02"/>
    <x v="0"/>
    <x v="1"/>
    <x v="1"/>
    <x v="1"/>
    <s v="N"/>
    <s v="N"/>
    <s v="Y"/>
    <s v="Y"/>
    <s v="N"/>
    <s v="Y"/>
    <s v="Corporation"/>
    <s v="N"/>
    <x v="0"/>
    <x v="0"/>
    <x v="1"/>
    <s v="Restaurant"/>
    <n v="0"/>
    <n v="0"/>
    <m/>
  </r>
  <r>
    <x v="1526"/>
    <d v="2021-05-07T00:00:00"/>
    <s v="Zada jane's Inc"/>
    <s v="1601 Central Ave"/>
    <x v="11"/>
    <x v="0"/>
    <s v="28205"/>
    <x v="1524"/>
    <m/>
    <s v="U"/>
    <s v="N"/>
    <s v="NC-12"/>
    <x v="0"/>
    <x v="1"/>
    <x v="1"/>
    <x v="0"/>
    <s v="Y"/>
    <s v="Y"/>
    <s v="Y"/>
    <s v="Y"/>
    <s v="Y"/>
    <s v="Y"/>
    <s v="Corporation"/>
    <s v="Y"/>
    <x v="0"/>
    <x v="0"/>
    <x v="1"/>
    <s v="Restaurant"/>
    <n v="0"/>
    <n v="0"/>
    <m/>
  </r>
  <r>
    <x v="1527"/>
    <d v="2021-05-07T00:00:00"/>
    <s v="John Mason"/>
    <s v="2320 Bale St Suite 100"/>
    <x v="4"/>
    <x v="0"/>
    <s v="27608"/>
    <x v="1525"/>
    <m/>
    <s v="U"/>
    <s v="N"/>
    <s v="NC-02"/>
    <x v="1"/>
    <x v="0"/>
    <x v="0"/>
    <x v="0"/>
    <s v="Y"/>
    <s v="Y"/>
    <s v="Y"/>
    <s v="Y"/>
    <s v="Y"/>
    <s v="Y"/>
    <s v="Limited  Liability Company(LLC)"/>
    <s v="N"/>
    <x v="1"/>
    <x v="0"/>
    <x v="0"/>
    <s v="Restaurant"/>
    <n v="0"/>
    <n v="0"/>
    <m/>
  </r>
  <r>
    <x v="1528"/>
    <d v="2021-05-07T00:00:00"/>
    <s v="Thomas Sun"/>
    <s v="1361 Kildaire Farm Rd"/>
    <x v="28"/>
    <x v="0"/>
    <s v="27511"/>
    <x v="1526"/>
    <m/>
    <s v="U"/>
    <s v="N"/>
    <s v="NC-02"/>
    <x v="0"/>
    <x v="0"/>
    <x v="1"/>
    <x v="0"/>
    <s v="Y"/>
    <s v="Y"/>
    <s v="Y"/>
    <s v="Y"/>
    <s v="Y"/>
    <s v="Y"/>
    <s v="Sole Proprietorship"/>
    <s v="N"/>
    <x v="1"/>
    <x v="1"/>
    <x v="0"/>
    <s v="Restaurant"/>
    <n v="0"/>
    <n v="0"/>
    <m/>
  </r>
  <r>
    <x v="1529"/>
    <d v="2021-05-07T00:00:00"/>
    <s v="ASP CHARLOTTE II INC"/>
    <s v="14815 Ballantyne Village Way UNIT 170"/>
    <x v="11"/>
    <x v="0"/>
    <s v="28277"/>
    <x v="1527"/>
    <m/>
    <s v="U"/>
    <s v="N"/>
    <s v="NC-09"/>
    <x v="1"/>
    <x v="0"/>
    <x v="0"/>
    <x v="0"/>
    <s v="Y"/>
    <s v="Y"/>
    <s v="Y"/>
    <s v="Y"/>
    <s v="Y"/>
    <s v="Y"/>
    <s v="Corporation"/>
    <s v="N"/>
    <x v="1"/>
    <x v="0"/>
    <x v="0"/>
    <s v="Restaurant"/>
    <n v="0"/>
    <n v="0"/>
    <m/>
  </r>
  <r>
    <x v="1530"/>
    <d v="2021-05-07T00:00:00"/>
    <s v="Sazon Mexican Cuisine Inc."/>
    <s v="2840 Old Cullowhee Rd"/>
    <x v="117"/>
    <x v="0"/>
    <s v="28779"/>
    <x v="1528"/>
    <m/>
    <s v="R"/>
    <s v="Y"/>
    <s v="NC-11"/>
    <x v="1"/>
    <x v="0"/>
    <x v="1"/>
    <x v="0"/>
    <s v="Y"/>
    <s v="Y"/>
    <s v="N"/>
    <s v="N"/>
    <s v="Y"/>
    <s v="N"/>
    <s v="Corporation"/>
    <s v="N"/>
    <x v="1"/>
    <x v="0"/>
    <x v="1"/>
    <s v="Restaurant"/>
    <n v="0"/>
    <n v="0"/>
    <m/>
  </r>
  <r>
    <x v="1531"/>
    <d v="2021-05-07T00:00:00"/>
    <s v="MM&amp;BD LLC"/>
    <s v="1351C South Park Drive"/>
    <x v="18"/>
    <x v="0"/>
    <s v="27284"/>
    <x v="1529"/>
    <s v="Kona Ice"/>
    <s v="U"/>
    <s v="N"/>
    <s v="NC-06"/>
    <x v="1"/>
    <x v="0"/>
    <x v="0"/>
    <x v="0"/>
    <s v="Y"/>
    <s v="Y"/>
    <s v="Y"/>
    <s v="Y"/>
    <s v="Y"/>
    <s v="Y"/>
    <s v="Limited  Liability Company(LLC)"/>
    <s v="N"/>
    <x v="0"/>
    <x v="0"/>
    <x v="1"/>
    <s v="Food Stand, Food Truck, Food Cart"/>
    <n v="0"/>
    <n v="0"/>
    <m/>
  </r>
  <r>
    <x v="1532"/>
    <d v="2021-05-07T00:00:00"/>
    <s v="Lantern Inc"/>
    <s v="423 W Franklin St"/>
    <x v="3"/>
    <x v="0"/>
    <s v="27516"/>
    <x v="1530"/>
    <m/>
    <s v="U"/>
    <s v="Y"/>
    <s v="NC-04"/>
    <x v="1"/>
    <x v="0"/>
    <x v="1"/>
    <x v="0"/>
    <s v="Y"/>
    <s v="Y"/>
    <s v="Y"/>
    <s v="Y"/>
    <s v="Y"/>
    <s v="Y"/>
    <s v="Corporation"/>
    <s v="N"/>
    <x v="0"/>
    <x v="0"/>
    <x v="1"/>
    <s v="Restaurant"/>
    <n v="0"/>
    <n v="0"/>
    <m/>
  </r>
  <r>
    <x v="1533"/>
    <d v="2021-05-07T00:00:00"/>
    <s v="Croissanteria LLC"/>
    <s v="3106 Swing Rd"/>
    <x v="8"/>
    <x v="0"/>
    <s v="27704"/>
    <x v="1531"/>
    <m/>
    <s v="U"/>
    <s v="N"/>
    <s v="NC-04"/>
    <x v="1"/>
    <x v="1"/>
    <x v="0"/>
    <x v="0"/>
    <s v="Y"/>
    <s v="Y"/>
    <s v="Y"/>
    <s v="Y"/>
    <s v="Y"/>
    <s v="Y"/>
    <s v="Limited  Liability Company(LLC)"/>
    <s v="N"/>
    <x v="0"/>
    <x v="0"/>
    <x v="1"/>
    <s v="Food Stand, Food Truck, Food Cart"/>
    <n v="0"/>
    <n v="0"/>
    <m/>
  </r>
  <r>
    <x v="1534"/>
    <d v="2021-05-07T00:00:00"/>
    <s v="Tap at 1918"/>
    <s v="1135 Falls Road"/>
    <x v="26"/>
    <x v="0"/>
    <s v="27804"/>
    <x v="1532"/>
    <m/>
    <s v="R"/>
    <s v="Y"/>
    <s v="NC-01"/>
    <x v="0"/>
    <x v="1"/>
    <x v="1"/>
    <x v="0"/>
    <s v="N"/>
    <s v="Y"/>
    <s v="Y"/>
    <s v="Y"/>
    <s v="Y"/>
    <s v="Y"/>
    <s v="Limited  Liability Company(LLC)"/>
    <s v="N"/>
    <x v="1"/>
    <x v="0"/>
    <x v="0"/>
    <s v="Other &amp;&amp; Licensed Alcohol Producer &amp;&amp; Brewpub, Tasting Room, Taproom ** &amp;&amp; Caterer &amp;&amp; Bar, Saloon, Lounge, Tavern &amp;&amp; Restaurant"/>
    <n v="0"/>
    <n v="0"/>
    <m/>
  </r>
  <r>
    <x v="1535"/>
    <d v="2021-05-07T00:00:00"/>
    <s v="Cahoons pizza and wings Cahoons pizza and wings"/>
    <s v="303 East Main Street"/>
    <x v="241"/>
    <x v="0"/>
    <s v="27928"/>
    <x v="1533"/>
    <m/>
    <s v="R"/>
    <s v="Y"/>
    <s v="NC-01"/>
    <x v="0"/>
    <x v="1"/>
    <x v="1"/>
    <x v="0"/>
    <s v="Y"/>
    <s v="Y"/>
    <s v="Y"/>
    <s v="Y"/>
    <s v="Y"/>
    <s v="Y"/>
    <s v="Sole Proprietorship"/>
    <s v="N"/>
    <x v="0"/>
    <x v="0"/>
    <x v="1"/>
    <s v="Restaurant"/>
    <n v="0"/>
    <n v="0"/>
    <m/>
  </r>
  <r>
    <x v="1536"/>
    <d v="2021-05-07T00:00:00"/>
    <s v="Chick-N-Que"/>
    <s v="2040 Edgemont Rd"/>
    <x v="132"/>
    <x v="0"/>
    <s v="27591"/>
    <x v="1534"/>
    <m/>
    <s v="U"/>
    <s v="N"/>
    <s v="NC-02"/>
    <x v="0"/>
    <x v="1"/>
    <x v="1"/>
    <x v="0"/>
    <s v="Y"/>
    <s v="Y"/>
    <s v="Y"/>
    <s v="Y"/>
    <s v="Y"/>
    <s v="Y"/>
    <s v="Corporation"/>
    <s v="N"/>
    <x v="1"/>
    <x v="1"/>
    <x v="0"/>
    <s v="Food Stand, Food Truck, Food Cart"/>
    <n v="0"/>
    <n v="0"/>
    <m/>
  </r>
  <r>
    <x v="1537"/>
    <d v="2021-05-07T00:00:00"/>
    <s v="Anna Giglio"/>
    <s v="149 Sunfish Dr"/>
    <x v="10"/>
    <x v="0"/>
    <s v="28117"/>
    <x v="1535"/>
    <m/>
    <s v="R"/>
    <s v="N"/>
    <s v="NC-10"/>
    <x v="0"/>
    <x v="1"/>
    <x v="0"/>
    <x v="0"/>
    <s v="Y"/>
    <s v="N"/>
    <s v="N"/>
    <s v="N"/>
    <s v="N"/>
    <s v="N"/>
    <s v="Limited  Liability Company(LLC)"/>
    <s v="N"/>
    <x v="0"/>
    <x v="0"/>
    <x v="1"/>
    <s v="Food Stand, Food Truck, Food Cart"/>
    <n v="0"/>
    <n v="0"/>
    <m/>
  </r>
  <r>
    <x v="1538"/>
    <d v="2021-05-07T00:00:00"/>
    <s v="YON NEW"/>
    <s v="213 Mimosa Park Dr"/>
    <x v="25"/>
    <x v="0"/>
    <s v="27534"/>
    <x v="1536"/>
    <m/>
    <s v="R"/>
    <s v="N"/>
    <s v="NC-01"/>
    <x v="0"/>
    <x v="0"/>
    <x v="0"/>
    <x v="0"/>
    <s v="Y"/>
    <s v="Y"/>
    <s v="Y"/>
    <s v="Y"/>
    <s v="Y"/>
    <s v="Y"/>
    <s v="Sole Proprietorship"/>
    <s v="N"/>
    <x v="1"/>
    <x v="1"/>
    <x v="1"/>
    <s v="Food Stand, Food Truck, Food Cart"/>
    <n v="0"/>
    <n v="0"/>
    <m/>
  </r>
  <r>
    <x v="1539"/>
    <d v="2021-05-07T00:00:00"/>
    <s v="Bennett Brands LLC"/>
    <s v="1914 Loganwood Dr"/>
    <x v="140"/>
    <x v="0"/>
    <s v="27523"/>
    <x v="1537"/>
    <m/>
    <s v="U"/>
    <s v="N"/>
    <s v="NC-02"/>
    <x v="0"/>
    <x v="1"/>
    <x v="1"/>
    <x v="0"/>
    <s v="Y"/>
    <s v="Y"/>
    <s v="Y"/>
    <s v="Y"/>
    <s v="Y"/>
    <s v="Y"/>
    <s v="Limited  Liability Company(LLC)"/>
    <s v="N"/>
    <x v="0"/>
    <x v="0"/>
    <x v="1"/>
    <s v="Food Stand, Food Truck, Food Cart"/>
    <n v="0"/>
    <n v="0"/>
    <m/>
  </r>
  <r>
    <x v="1540"/>
    <d v="2021-05-07T00:00:00"/>
    <s v="Little Doodles Play Cafe LLC"/>
    <s v="6548 Glenwood Avenue"/>
    <x v="4"/>
    <x v="0"/>
    <s v="27612"/>
    <x v="1538"/>
    <m/>
    <s v="U"/>
    <s v="N"/>
    <s v="NC-02"/>
    <x v="0"/>
    <x v="1"/>
    <x v="1"/>
    <x v="0"/>
    <s v="Y"/>
    <s v="Y"/>
    <s v="Y"/>
    <s v="Y"/>
    <s v="N"/>
    <s v="Y"/>
    <s v="Limited  Liability Company(LLC)"/>
    <s v="N"/>
    <x v="0"/>
    <x v="0"/>
    <x v="1"/>
    <s v="Other &amp;&amp; Snack and Nonalcoholic Beverage Bar"/>
    <n v="0"/>
    <n v="0"/>
    <m/>
  </r>
  <r>
    <x v="1541"/>
    <d v="2021-05-07T00:00:00"/>
    <s v="Sheryl McDaniel"/>
    <s v="5422 Red Hill Church Rd"/>
    <x v="242"/>
    <x v="0"/>
    <s v="27521"/>
    <x v="1539"/>
    <m/>
    <s v="R"/>
    <s v="N"/>
    <s v="NC-07"/>
    <x v="0"/>
    <x v="0"/>
    <x v="1"/>
    <x v="0"/>
    <s v="Y"/>
    <s v="Y"/>
    <s v="Y"/>
    <s v="N"/>
    <s v="Y"/>
    <s v="Y"/>
    <s v="Sole Proprietorship"/>
    <s v="N"/>
    <x v="0"/>
    <x v="0"/>
    <x v="1"/>
    <s v="Caterer"/>
    <n v="0"/>
    <n v="0"/>
    <m/>
  </r>
  <r>
    <x v="1542"/>
    <d v="2021-05-07T00:00:00"/>
    <s v="The Acreage Events LLC"/>
    <s v="460 Biggs Rd"/>
    <x v="67"/>
    <x v="0"/>
    <s v="27889"/>
    <x v="1540"/>
    <m/>
    <s v="R"/>
    <s v="N"/>
    <s v="NC-01"/>
    <x v="0"/>
    <x v="1"/>
    <x v="0"/>
    <x v="0"/>
    <s v="Y"/>
    <s v="Y"/>
    <s v="Y"/>
    <s v="Y"/>
    <s v="Y"/>
    <s v="Y"/>
    <s v="Limited  Liability Company(LLC)"/>
    <s v="N"/>
    <x v="1"/>
    <x v="0"/>
    <x v="0"/>
    <s v="Caterer"/>
    <n v="0"/>
    <n v="0"/>
    <m/>
  </r>
  <r>
    <x v="1543"/>
    <d v="2021-05-07T00:00:00"/>
    <s v="R-Hops Inc."/>
    <s v="1700 City Center Blvd"/>
    <x v="24"/>
    <x v="0"/>
    <s v="27909"/>
    <x v="1541"/>
    <s v="IHOP"/>
    <s v="R"/>
    <s v="N"/>
    <s v="NC-03"/>
    <x v="1"/>
    <x v="0"/>
    <x v="1"/>
    <x v="0"/>
    <s v="Y"/>
    <s v="Y"/>
    <s v="Y"/>
    <s v="Y"/>
    <s v="Y"/>
    <s v="Y"/>
    <s v="Subchapter S Corporation"/>
    <s v="Y"/>
    <x v="0"/>
    <x v="0"/>
    <x v="1"/>
    <s v="Restaurant"/>
    <n v="0"/>
    <n v="0"/>
    <m/>
  </r>
  <r>
    <x v="1544"/>
    <d v="2021-05-07T00:00:00"/>
    <s v="Winston Futures Corporation"/>
    <s v="106 Sea Buoy Court"/>
    <x v="219"/>
    <x v="0"/>
    <s v="28594"/>
    <x v="1542"/>
    <m/>
    <s v="R"/>
    <s v="N"/>
    <s v="NC-03"/>
    <x v="0"/>
    <x v="0"/>
    <x v="1"/>
    <x v="0"/>
    <s v="Y"/>
    <s v="Y"/>
    <s v="Y"/>
    <s v="Y"/>
    <s v="Y"/>
    <s v="Y"/>
    <s v="Corporation"/>
    <s v="N"/>
    <x v="0"/>
    <x v="0"/>
    <x v="1"/>
    <s v="Caterer &amp;&amp; Restaurant"/>
    <n v="0"/>
    <n v="0"/>
    <m/>
  </r>
  <r>
    <x v="1545"/>
    <d v="2021-05-07T00:00:00"/>
    <s v="The Palace International Restaurant and Catering"/>
    <s v="1104 Broad Street"/>
    <x v="8"/>
    <x v="0"/>
    <s v="27705"/>
    <x v="1543"/>
    <m/>
    <s v="U"/>
    <s v="N"/>
    <s v="NC-04"/>
    <x v="0"/>
    <x v="1"/>
    <x v="0"/>
    <x v="0"/>
    <s v="Y"/>
    <s v="Y"/>
    <s v="Y"/>
    <s v="Y"/>
    <s v="Y"/>
    <s v="Y"/>
    <s v="Subchapter S Corporation"/>
    <s v="N"/>
    <x v="1"/>
    <x v="0"/>
    <x v="1"/>
    <s v="Restaurant"/>
    <n v="0"/>
    <n v="0"/>
    <m/>
  </r>
  <r>
    <x v="1546"/>
    <d v="2021-05-07T00:00:00"/>
    <s v="TKA COFFEE"/>
    <s v="616 N Tryon St."/>
    <x v="11"/>
    <x v="0"/>
    <s v="28202"/>
    <x v="1544"/>
    <m/>
    <s v="U"/>
    <s v="N"/>
    <s v="NC-12"/>
    <x v="0"/>
    <x v="1"/>
    <x v="1"/>
    <x v="1"/>
    <s v="N"/>
    <s v="N"/>
    <s v="Y"/>
    <s v="Y"/>
    <s v="N"/>
    <s v="Y"/>
    <s v="Limited  Liability Company(LLC)"/>
    <s v="N"/>
    <x v="1"/>
    <x v="0"/>
    <x v="0"/>
    <s v="Other &amp;&amp; Restaurant"/>
    <n v="0"/>
    <n v="0"/>
    <m/>
  </r>
  <r>
    <x v="1547"/>
    <d v="2021-05-07T00:00:00"/>
    <s v="SVM MASTERS LLC"/>
    <s v="6461 Old Monroe Rd Suite F"/>
    <x v="165"/>
    <x v="0"/>
    <s v="28079"/>
    <x v="1545"/>
    <m/>
    <s v="U"/>
    <s v="N"/>
    <s v="NC-09"/>
    <x v="0"/>
    <x v="1"/>
    <x v="1"/>
    <x v="1"/>
    <s v="N"/>
    <s v="N"/>
    <s v="Y"/>
    <s v="Y"/>
    <s v="N"/>
    <s v="Y"/>
    <s v="Limited  Liability Company(LLC)"/>
    <s v="N"/>
    <x v="0"/>
    <x v="0"/>
    <x v="1"/>
    <s v="Restaurant"/>
    <n v="0"/>
    <n v="0"/>
    <m/>
  </r>
  <r>
    <x v="1548"/>
    <d v="2021-05-07T00:00:00"/>
    <s v="1st &amp; Goal"/>
    <s v="7801 University City Blvd"/>
    <x v="11"/>
    <x v="0"/>
    <s v="28213"/>
    <x v="1546"/>
    <m/>
    <s v="U"/>
    <s v="Y"/>
    <s v="NC-08"/>
    <x v="0"/>
    <x v="0"/>
    <x v="1"/>
    <x v="0"/>
    <s v="Y"/>
    <s v="Y"/>
    <s v="Y"/>
    <s v="Y"/>
    <s v="Y"/>
    <s v="Y"/>
    <s v="Limited  Liability Company(LLC)"/>
    <s v="Y"/>
    <x v="0"/>
    <x v="0"/>
    <x v="1"/>
    <s v="Restaurant"/>
    <n v="0"/>
    <n v="0"/>
    <m/>
  </r>
  <r>
    <x v="1549"/>
    <d v="2021-05-07T00:00:00"/>
    <s v="Energy Action Purpose LLC"/>
    <s v="440 South Main Street"/>
    <x v="243"/>
    <x v="0"/>
    <s v="28630"/>
    <x v="1547"/>
    <m/>
    <s v="R"/>
    <s v="N"/>
    <s v="NC-05"/>
    <x v="0"/>
    <x v="1"/>
    <x v="0"/>
    <x v="0"/>
    <s v="Y"/>
    <s v="Y"/>
    <s v="Y"/>
    <s v="Y"/>
    <s v="Y"/>
    <s v="Y"/>
    <s v="Limited  Liability Company(LLC)"/>
    <s v="N"/>
    <x v="0"/>
    <x v="0"/>
    <x v="1"/>
    <s v="Bar, Saloon, Lounge, Tavern &amp;&amp; Restaurant"/>
    <n v="0"/>
    <n v="0"/>
    <m/>
  </r>
  <r>
    <x v="1550"/>
    <d v="2021-05-07T00:00:00"/>
    <s v="vlh holdings LLC"/>
    <s v="2270 Golden Gate Dr"/>
    <x v="12"/>
    <x v="0"/>
    <s v="27405"/>
    <x v="1548"/>
    <m/>
    <s v="U"/>
    <s v="Y"/>
    <s v="NC-06"/>
    <x v="1"/>
    <x v="1"/>
    <x v="1"/>
    <x v="1"/>
    <s v="N"/>
    <s v="Y"/>
    <s v="N"/>
    <s v="Y"/>
    <s v="N"/>
    <s v="Y"/>
    <s v="Limited  Liability Company(LLC)"/>
    <s v="Y"/>
    <x v="0"/>
    <x v="0"/>
    <x v="1"/>
    <s v="Restaurant"/>
    <n v="0"/>
    <n v="0"/>
    <m/>
  </r>
  <r>
    <x v="1551"/>
    <d v="2021-05-07T00:00:00"/>
    <s v="Kurama Sushi and Noodle Express"/>
    <s v="105 N Columbia St"/>
    <x v="3"/>
    <x v="0"/>
    <s v="27514"/>
    <x v="1549"/>
    <m/>
    <s v="U"/>
    <s v="Y"/>
    <s v="NC-04"/>
    <x v="0"/>
    <x v="0"/>
    <x v="0"/>
    <x v="0"/>
    <s v="Y"/>
    <s v="Y"/>
    <s v="Y"/>
    <s v="Y"/>
    <s v="Y"/>
    <s v="Y"/>
    <s v="Corporation"/>
    <s v="N"/>
    <x v="0"/>
    <x v="0"/>
    <x v="1"/>
    <s v="Restaurant"/>
    <n v="0"/>
    <n v="0"/>
    <m/>
  </r>
  <r>
    <x v="1552"/>
    <d v="2021-05-07T00:00:00"/>
    <s v="Aco-Logistic INC"/>
    <s v="16715 Orchard Stone Run Ste 200"/>
    <x v="11"/>
    <x v="0"/>
    <s v="28277"/>
    <x v="1550"/>
    <s v="Buffalo Wings &amp; Rings"/>
    <s v="U"/>
    <s v="N"/>
    <s v="NC-09"/>
    <x v="0"/>
    <x v="1"/>
    <x v="0"/>
    <x v="0"/>
    <s v="N"/>
    <s v="Y"/>
    <s v="Y"/>
    <s v="Y"/>
    <s v="Y"/>
    <s v="Y"/>
    <s v="Corporation"/>
    <s v="N"/>
    <x v="0"/>
    <x v="0"/>
    <x v="1"/>
    <s v="Restaurant"/>
    <n v="0"/>
    <n v="0"/>
    <m/>
  </r>
  <r>
    <x v="1553"/>
    <d v="2021-05-07T00:00:00"/>
    <s v="First Knight Corporation"/>
    <s v="9630 University City Blvd Unit Q &amp; R"/>
    <x v="11"/>
    <x v="0"/>
    <s v="28213"/>
    <x v="1551"/>
    <m/>
    <s v="U"/>
    <s v="N"/>
    <s v="NC-08"/>
    <x v="0"/>
    <x v="1"/>
    <x v="1"/>
    <x v="0"/>
    <s v="Y"/>
    <s v="Y"/>
    <s v="Y"/>
    <s v="Y"/>
    <s v="Y"/>
    <s v="Y"/>
    <s v="Corporation"/>
    <s v="Y"/>
    <x v="1"/>
    <x v="0"/>
    <x v="0"/>
    <s v="Restaurant"/>
    <n v="0"/>
    <n v="0"/>
    <m/>
  </r>
  <r>
    <x v="1554"/>
    <d v="2021-05-07T00:00:00"/>
    <s v="KH Nam Enterprise Inc"/>
    <s v="320 S Tryon St #117"/>
    <x v="11"/>
    <x v="0"/>
    <s v="28202"/>
    <x v="1552"/>
    <m/>
    <s v="U"/>
    <s v="N"/>
    <s v="NC-12"/>
    <x v="0"/>
    <x v="1"/>
    <x v="0"/>
    <x v="0"/>
    <s v="Y"/>
    <s v="Y"/>
    <s v="Y"/>
    <s v="Y"/>
    <s v="Y"/>
    <s v="Y"/>
    <s v="Corporation"/>
    <s v="N"/>
    <x v="1"/>
    <x v="0"/>
    <x v="0"/>
    <s v="Restaurant"/>
    <n v="0"/>
    <n v="0"/>
    <m/>
  </r>
  <r>
    <x v="1555"/>
    <d v="2021-05-07T00:00:00"/>
    <s v="Juanita Nowell"/>
    <s v="1520 Raleigh Rd"/>
    <x v="27"/>
    <x v="0"/>
    <s v="27536"/>
    <x v="1553"/>
    <m/>
    <s v="R"/>
    <s v="Y"/>
    <s v="NC-01"/>
    <x v="0"/>
    <x v="1"/>
    <x v="1"/>
    <x v="0"/>
    <s v="Y"/>
    <s v="Y"/>
    <s v="N"/>
    <s v="Y"/>
    <s v="Y"/>
    <s v="Y"/>
    <s v="Sole Proprietorship"/>
    <s v="Y"/>
    <x v="1"/>
    <x v="0"/>
    <x v="1"/>
    <s v="Restaurant"/>
    <n v="0"/>
    <n v="0"/>
    <m/>
  </r>
  <r>
    <x v="1556"/>
    <d v="2021-05-07T00:00:00"/>
    <s v="CLEAN EATZ GREENVILLE LLC"/>
    <s v="805 Red Banks Rd"/>
    <x v="34"/>
    <x v="0"/>
    <s v="27858"/>
    <x v="1554"/>
    <s v="Clean Eatz"/>
    <s v="U"/>
    <s v="Y"/>
    <s v="NC-01"/>
    <x v="0"/>
    <x v="0"/>
    <x v="0"/>
    <x v="0"/>
    <s v="Y"/>
    <s v="Y"/>
    <s v="Y"/>
    <s v="Y"/>
    <s v="Y"/>
    <s v="Y"/>
    <s v="Limited  Liability Company(LLC)"/>
    <s v="N"/>
    <x v="0"/>
    <x v="1"/>
    <x v="1"/>
    <s v="Restaurant"/>
    <n v="0"/>
    <n v="0"/>
    <m/>
  </r>
  <r>
    <x v="1557"/>
    <d v="2021-05-07T00:00:00"/>
    <s v="Benichie LLC"/>
    <s v="316 West Geer St."/>
    <x v="8"/>
    <x v="0"/>
    <s v="27701"/>
    <x v="1555"/>
    <m/>
    <s v="U"/>
    <s v="Y"/>
    <s v="NC-04"/>
    <x v="1"/>
    <x v="1"/>
    <x v="0"/>
    <x v="0"/>
    <s v="Y"/>
    <s v="Y"/>
    <s v="Y"/>
    <s v="Y"/>
    <s v="Y"/>
    <s v="Y"/>
    <s v="Limited  Liability Company(LLC)"/>
    <s v="N"/>
    <x v="0"/>
    <x v="1"/>
    <x v="1"/>
    <s v="Bar, Saloon, Lounge, Tavern &amp;&amp; Restaurant"/>
    <n v="0"/>
    <n v="0"/>
    <m/>
  </r>
  <r>
    <x v="1558"/>
    <d v="2021-05-07T00:00:00"/>
    <s v="Charlotte Juice Co"/>
    <s v="1115 N Brevard St Suite 9"/>
    <x v="11"/>
    <x v="0"/>
    <s v="28206"/>
    <x v="1556"/>
    <m/>
    <s v="U"/>
    <s v="Y"/>
    <s v="NC-12"/>
    <x v="0"/>
    <x v="1"/>
    <x v="0"/>
    <x v="0"/>
    <s v="Y"/>
    <s v="Y"/>
    <s v="Y"/>
    <s v="Y"/>
    <s v="Y"/>
    <s v="Y"/>
    <s v="Corporation"/>
    <s v="Y"/>
    <x v="0"/>
    <x v="0"/>
    <x v="1"/>
    <s v="Restaurant"/>
    <n v="0"/>
    <n v="0"/>
    <m/>
  </r>
  <r>
    <x v="1559"/>
    <d v="2021-05-07T00:00:00"/>
    <s v="Supreme Food Group LLC"/>
    <s v="2139 Charles St"/>
    <x v="8"/>
    <x v="0"/>
    <s v="27707"/>
    <x v="1557"/>
    <m/>
    <s v="U"/>
    <s v="Y"/>
    <s v="NC-04"/>
    <x v="0"/>
    <x v="1"/>
    <x v="1"/>
    <x v="0"/>
    <s v="N"/>
    <s v="Y"/>
    <s v="N"/>
    <s v="N"/>
    <s v="Y"/>
    <s v="N"/>
    <s v="Limited  Liability Company(LLC)"/>
    <s v="Y"/>
    <x v="0"/>
    <x v="0"/>
    <x v="1"/>
    <s v="Caterer &amp;&amp; Food Stand, Food Truck, Food Cart"/>
    <n v="0"/>
    <n v="0"/>
    <m/>
  </r>
  <r>
    <x v="1560"/>
    <d v="2021-05-07T00:00:00"/>
    <s v="Clayton Bakery"/>
    <s v="8970 US hwy 70 bus.w suite 200"/>
    <x v="103"/>
    <x v="0"/>
    <s v="27520"/>
    <x v="1558"/>
    <m/>
    <s v="R"/>
    <s v="Y"/>
    <s v="NC-02"/>
    <x v="0"/>
    <x v="0"/>
    <x v="1"/>
    <x v="0"/>
    <s v="Y"/>
    <s v="Y"/>
    <s v="Y"/>
    <s v="Y"/>
    <s v="Y"/>
    <s v="Y"/>
    <s v="Corporation"/>
    <s v="Y"/>
    <x v="0"/>
    <x v="0"/>
    <x v="1"/>
    <s v="Restaurant &amp;&amp; Bakery **"/>
    <n v="0"/>
    <n v="0"/>
    <m/>
  </r>
  <r>
    <x v="1561"/>
    <d v="2021-05-07T00:00:00"/>
    <s v="Wayside Family Restaurant of Stanfield"/>
    <s v="101 Nc Hwy 200 S"/>
    <x v="244"/>
    <x v="0"/>
    <s v="28163"/>
    <x v="1559"/>
    <m/>
    <s v="R"/>
    <s v="N"/>
    <s v="NC-08"/>
    <x v="0"/>
    <x v="1"/>
    <x v="1"/>
    <x v="0"/>
    <s v="Y"/>
    <s v="Y"/>
    <s v="Y"/>
    <s v="Y"/>
    <s v="Y"/>
    <s v="Y"/>
    <s v="Limited  Liability Company(LLC)"/>
    <s v="N"/>
    <x v="0"/>
    <x v="0"/>
    <x v="1"/>
    <s v="Restaurant"/>
    <n v="0"/>
    <n v="0"/>
    <m/>
  </r>
  <r>
    <x v="1562"/>
    <d v="2021-05-07T00:00:00"/>
    <s v="Maria's Restaurant Inc."/>
    <s v="6019A Glenwood Ave."/>
    <x v="4"/>
    <x v="0"/>
    <s v="27612"/>
    <x v="1560"/>
    <m/>
    <s v="U"/>
    <s v="N"/>
    <s v="NC-02"/>
    <x v="0"/>
    <x v="0"/>
    <x v="0"/>
    <x v="0"/>
    <s v="Y"/>
    <s v="Y"/>
    <s v="Y"/>
    <s v="Y"/>
    <s v="Y"/>
    <s v="Y"/>
    <s v="Corporation"/>
    <s v="N"/>
    <x v="0"/>
    <x v="0"/>
    <x v="1"/>
    <s v="Caterer &amp;&amp; Restaurant"/>
    <n v="0"/>
    <n v="0"/>
    <m/>
  </r>
  <r>
    <x v="1563"/>
    <d v="2021-05-07T00:00:00"/>
    <s v="Sophisticated Catering Inc."/>
    <s v="1408 Christian Ave Ste 3"/>
    <x v="8"/>
    <x v="0"/>
    <s v="27705"/>
    <x v="1561"/>
    <m/>
    <s v="U"/>
    <s v="N"/>
    <s v="NC-04"/>
    <x v="0"/>
    <x v="1"/>
    <x v="1"/>
    <x v="0"/>
    <s v="N"/>
    <s v="Y"/>
    <s v="Y"/>
    <s v="Y"/>
    <s v="N"/>
    <s v="Y"/>
    <s v="Corporation"/>
    <s v="N"/>
    <x v="1"/>
    <x v="0"/>
    <x v="1"/>
    <s v="Caterer"/>
    <n v="0"/>
    <n v="0"/>
    <m/>
  </r>
  <r>
    <x v="1564"/>
    <d v="2021-05-07T00:00:00"/>
    <s v="JP House LLC"/>
    <s v="3320 Robinwood Rd Suite 150"/>
    <x v="66"/>
    <x v="0"/>
    <s v="28054"/>
    <x v="1562"/>
    <m/>
    <s v="U"/>
    <s v="N"/>
    <s v="NC-05"/>
    <x v="0"/>
    <x v="1"/>
    <x v="1"/>
    <x v="0"/>
    <s v="Y"/>
    <s v="Y"/>
    <s v="Y"/>
    <s v="Y"/>
    <s v="Y"/>
    <s v="Y"/>
    <s v="Limited  Liability Company(LLC)"/>
    <s v="N"/>
    <x v="1"/>
    <x v="0"/>
    <x v="0"/>
    <s v="Restaurant"/>
    <n v="0"/>
    <n v="0"/>
    <m/>
  </r>
  <r>
    <x v="1565"/>
    <d v="2021-05-07T00:00:00"/>
    <s v="MTK Enterprise Group Inc."/>
    <s v="1020 S Main St Suite C"/>
    <x v="18"/>
    <x v="0"/>
    <s v="27284"/>
    <x v="1563"/>
    <s v="Firehouse Subs"/>
    <s v="U"/>
    <s v="N"/>
    <s v="NC-06"/>
    <x v="0"/>
    <x v="1"/>
    <x v="0"/>
    <x v="0"/>
    <s v="Y"/>
    <s v="Y"/>
    <s v="Y"/>
    <s v="Y"/>
    <s v="Y"/>
    <s v="Y"/>
    <s v="Corporation"/>
    <s v="N"/>
    <x v="1"/>
    <x v="0"/>
    <x v="0"/>
    <s v="Restaurant"/>
    <n v="0"/>
    <n v="0"/>
    <m/>
  </r>
  <r>
    <x v="1566"/>
    <d v="2021-05-07T00:00:00"/>
    <s v="The Brunch Box LLC"/>
    <s v="2408 Buffaloe Rd"/>
    <x v="127"/>
    <x v="0"/>
    <s v="27529"/>
    <x v="1564"/>
    <m/>
    <s v="U"/>
    <s v="N"/>
    <s v="NC-02"/>
    <x v="0"/>
    <x v="0"/>
    <x v="0"/>
    <x v="0"/>
    <s v="Y"/>
    <s v="Y"/>
    <s v="Y"/>
    <s v="Y"/>
    <s v="Y"/>
    <s v="Y"/>
    <s v="Limited  Liability Company(LLC)"/>
    <s v="Y"/>
    <x v="0"/>
    <x v="0"/>
    <x v="1"/>
    <s v="Caterer &amp;&amp; Food Stand, Food Truck, Food Cart &amp;&amp; Restaurant"/>
    <n v="0"/>
    <n v="0"/>
    <m/>
  </r>
  <r>
    <x v="1567"/>
    <d v="2021-05-07T00:00:00"/>
    <s v="casbury inc"/>
    <s v="8040 Providence Rd Ste 200"/>
    <x v="11"/>
    <x v="0"/>
    <s v="28277"/>
    <x v="1565"/>
    <m/>
    <s v="U"/>
    <s v="N"/>
    <s v="NC-09"/>
    <x v="0"/>
    <x v="0"/>
    <x v="1"/>
    <x v="0"/>
    <s v="Y"/>
    <s v="Y"/>
    <s v="Y"/>
    <s v="Y"/>
    <s v="Y"/>
    <s v="Y"/>
    <s v="Corporation"/>
    <s v="N"/>
    <x v="1"/>
    <x v="0"/>
    <x v="0"/>
    <s v="Restaurant"/>
    <n v="0"/>
    <n v="0"/>
    <m/>
  </r>
  <r>
    <x v="1568"/>
    <d v="2021-05-07T00:00:00"/>
    <s v="Zukku Sushi Charlotte LLC"/>
    <s v="1115 N Brevard St 18"/>
    <x v="11"/>
    <x v="0"/>
    <s v="28206"/>
    <x v="1566"/>
    <m/>
    <s v="U"/>
    <s v="Y"/>
    <s v="NC-12"/>
    <x v="0"/>
    <x v="0"/>
    <x v="0"/>
    <x v="0"/>
    <s v="Y"/>
    <s v="Y"/>
    <s v="Y"/>
    <s v="Y"/>
    <s v="Y"/>
    <s v="Y"/>
    <s v="Corporation"/>
    <s v="Y"/>
    <x v="1"/>
    <x v="0"/>
    <x v="1"/>
    <s v="Restaurant"/>
    <n v="0"/>
    <n v="0"/>
    <m/>
  </r>
  <r>
    <x v="1569"/>
    <d v="2021-05-07T00:00:00"/>
    <s v="MRS Brews LLC"/>
    <s v="108 N Main St"/>
    <x v="44"/>
    <x v="0"/>
    <s v="27549"/>
    <x v="1567"/>
    <m/>
    <s v="R"/>
    <s v="Y"/>
    <s v="NC-04"/>
    <x v="1"/>
    <x v="0"/>
    <x v="1"/>
    <x v="0"/>
    <s v="Y"/>
    <s v="N"/>
    <s v="Y"/>
    <s v="N"/>
    <s v="Y"/>
    <s v="Y"/>
    <s v="Limited  Liability Company(LLC)"/>
    <s v="Y"/>
    <x v="0"/>
    <x v="0"/>
    <x v="1"/>
    <s v="Brewery and/or microbrewery **"/>
    <n v="0"/>
    <n v="0"/>
    <m/>
  </r>
  <r>
    <x v="1570"/>
    <d v="2021-05-07T00:00:00"/>
    <s v="Mean Bean Coffee Company"/>
    <s v="444 Mill Creek Rd Unit E"/>
    <x v="82"/>
    <x v="0"/>
    <s v="28327"/>
    <x v="1568"/>
    <m/>
    <s v="R"/>
    <s v="N"/>
    <s v="NC-08"/>
    <x v="0"/>
    <x v="1"/>
    <x v="1"/>
    <x v="0"/>
    <s v="Y"/>
    <s v="Y"/>
    <s v="Y"/>
    <s v="Y"/>
    <s v="Y"/>
    <s v="Y"/>
    <s v="Subchapter S Corporation"/>
    <s v="N"/>
    <x v="0"/>
    <x v="1"/>
    <x v="1"/>
    <s v="Snack and Nonalcoholic Beverage Bar"/>
    <n v="0"/>
    <n v="0"/>
    <m/>
  </r>
  <r>
    <x v="1571"/>
    <d v="2021-05-07T00:00:00"/>
    <s v="Tart Sweets"/>
    <s v="1834 Woodstone Dr"/>
    <x v="54"/>
    <x v="0"/>
    <n v="27127"/>
    <x v="1569"/>
    <m/>
    <s v="U"/>
    <s v="N"/>
    <s v="NC-06"/>
    <x v="0"/>
    <x v="1"/>
    <x v="0"/>
    <x v="0"/>
    <s v="Y"/>
    <s v="Y"/>
    <s v="Y"/>
    <s v="Y"/>
    <s v="Y"/>
    <s v="Y"/>
    <s v="Limited  Liability Company(LLC)"/>
    <s v="N"/>
    <x v="0"/>
    <x v="0"/>
    <x v="1"/>
    <s v="Snack and Nonalcoholic Beverage Bar &amp;&amp; Restaurant"/>
    <n v="0"/>
    <n v="0"/>
    <m/>
  </r>
  <r>
    <x v="1572"/>
    <d v="2021-05-07T00:00:00"/>
    <s v="Crumbstruction Food Truck LLc"/>
    <s v="401 Foxbridge Ct"/>
    <x v="14"/>
    <x v="0"/>
    <s v="27587"/>
    <x v="1570"/>
    <m/>
    <s v="U"/>
    <s v="Y"/>
    <s v="NC-04"/>
    <x v="0"/>
    <x v="0"/>
    <x v="0"/>
    <x v="0"/>
    <s v="Y"/>
    <s v="Y"/>
    <s v="Y"/>
    <s v="Y"/>
    <s v="Y"/>
    <s v="Y"/>
    <s v="Limited  Liability Company(LLC)"/>
    <s v="N"/>
    <x v="1"/>
    <x v="0"/>
    <x v="1"/>
    <s v="Caterer"/>
    <n v="0"/>
    <n v="0"/>
    <m/>
  </r>
  <r>
    <x v="1573"/>
    <d v="2021-05-07T00:00:00"/>
    <s v="Ribeyes Downeast Inc."/>
    <s v="104 Golfin Dolphin Dr"/>
    <x v="223"/>
    <x v="0"/>
    <s v="28584"/>
    <x v="1571"/>
    <s v="Ribeyes Steakhouse"/>
    <s v="U"/>
    <s v="N"/>
    <s v="NC-03"/>
    <x v="1"/>
    <x v="0"/>
    <x v="1"/>
    <x v="0"/>
    <s v="Y"/>
    <s v="Y"/>
    <s v="Y"/>
    <s v="Y"/>
    <s v="Y"/>
    <s v="Y"/>
    <s v="Corporation"/>
    <s v="N"/>
    <x v="0"/>
    <x v="1"/>
    <x v="0"/>
    <s v="Restaurant"/>
    <n v="0"/>
    <n v="0"/>
    <m/>
  </r>
  <r>
    <x v="1574"/>
    <d v="2021-05-07T00:00:00"/>
    <s v="The Asheville Kitchen LLC"/>
    <s v="384 Merrimon Ave"/>
    <x v="9"/>
    <x v="0"/>
    <s v="28801"/>
    <x v="679"/>
    <m/>
    <s v="U"/>
    <s v="N"/>
    <s v="NC-11"/>
    <x v="0"/>
    <x v="1"/>
    <x v="0"/>
    <x v="0"/>
    <s v="Y"/>
    <s v="Y"/>
    <s v="Y"/>
    <s v="Y"/>
    <s v="Y"/>
    <s v="Y"/>
    <s v="Limited  Liability Company(LLC)"/>
    <s v="N"/>
    <x v="1"/>
    <x v="0"/>
    <x v="0"/>
    <s v="Other"/>
    <n v="0"/>
    <n v="0"/>
    <m/>
  </r>
  <r>
    <x v="1575"/>
    <d v="2021-05-07T00:00:00"/>
    <s v="Aggies Restaurant Inc"/>
    <s v="7209 E W T Harris Blvd Ste B"/>
    <x v="11"/>
    <x v="0"/>
    <s v="28227"/>
    <x v="1572"/>
    <m/>
    <s v="U"/>
    <s v="N"/>
    <s v="NC-08"/>
    <x v="0"/>
    <x v="1"/>
    <x v="0"/>
    <x v="0"/>
    <s v="N"/>
    <s v="N"/>
    <s v="Y"/>
    <s v="Y"/>
    <s v="Y"/>
    <s v="Y"/>
    <s v="Corporation"/>
    <s v="N"/>
    <x v="1"/>
    <x v="0"/>
    <x v="1"/>
    <s v="Restaurant"/>
    <n v="0"/>
    <n v="0"/>
    <m/>
  </r>
  <r>
    <x v="1576"/>
    <d v="2021-05-07T00:00:00"/>
    <s v="city of legends sports bar &amp; grill"/>
    <s v="1495 College Ave"/>
    <x v="149"/>
    <x v="0"/>
    <s v="28160"/>
    <x v="1573"/>
    <m/>
    <s v="R"/>
    <s v="N"/>
    <s v="NC-05"/>
    <x v="1"/>
    <x v="0"/>
    <x v="1"/>
    <x v="0"/>
    <s v="Y"/>
    <s v="Y"/>
    <s v="N"/>
    <s v="Y"/>
    <s v="Y"/>
    <s v="Y"/>
    <s v="Limited  Liability Company(LLC)"/>
    <s v="Y"/>
    <x v="1"/>
    <x v="0"/>
    <x v="0"/>
    <s v="Licensed Alcohol Producer &amp;&amp; Restaurant"/>
    <n v="0"/>
    <n v="0"/>
    <m/>
  </r>
  <r>
    <x v="1577"/>
    <d v="2021-05-07T00:00:00"/>
    <s v="Geomeld LLC"/>
    <s v="A110 Morganton Heights Blvd"/>
    <x v="47"/>
    <x v="0"/>
    <s v="28655"/>
    <x v="1574"/>
    <m/>
    <s v="R"/>
    <s v="N"/>
    <s v="NC-05"/>
    <x v="0"/>
    <x v="1"/>
    <x v="1"/>
    <x v="0"/>
    <s v="N"/>
    <s v="Y"/>
    <s v="Y"/>
    <s v="Y"/>
    <s v="Y"/>
    <s v="Y"/>
    <s v="Limited  Liability Company(LLC)"/>
    <s v="N"/>
    <x v="0"/>
    <x v="0"/>
    <x v="1"/>
    <s v="Snack and Nonalcoholic Beverage Bar"/>
    <n v="0"/>
    <n v="0"/>
    <m/>
  </r>
  <r>
    <x v="1578"/>
    <d v="2021-05-07T00:00:00"/>
    <s v="CH &amp; CN INC"/>
    <s v="440 S Church St Ste 104"/>
    <x v="11"/>
    <x v="0"/>
    <s v="28202"/>
    <x v="1575"/>
    <m/>
    <s v="U"/>
    <s v="N"/>
    <s v="NC-12"/>
    <x v="0"/>
    <x v="0"/>
    <x v="1"/>
    <x v="0"/>
    <s v="Y"/>
    <s v="Y"/>
    <s v="Y"/>
    <s v="Y"/>
    <s v="Y"/>
    <s v="Y"/>
    <s v="Corporation"/>
    <s v="N"/>
    <x v="0"/>
    <x v="0"/>
    <x v="1"/>
    <s v="Restaurant"/>
    <n v="0"/>
    <n v="0"/>
    <m/>
  </r>
  <r>
    <x v="1579"/>
    <d v="2021-05-07T00:00:00"/>
    <s v="JJ &amp; W Restaurant"/>
    <s v="21 Tennessee St"/>
    <x v="97"/>
    <x v="0"/>
    <s v="28906"/>
    <x v="1576"/>
    <m/>
    <s v="R"/>
    <s v="Y"/>
    <s v="NC-11"/>
    <x v="0"/>
    <x v="0"/>
    <x v="1"/>
    <x v="0"/>
    <s v="Y"/>
    <s v="Y"/>
    <s v="Y"/>
    <s v="Y"/>
    <s v="Y"/>
    <s v="Y"/>
    <s v="Corporation"/>
    <s v="N"/>
    <x v="0"/>
    <x v="0"/>
    <x v="1"/>
    <s v="Restaurant"/>
    <n v="0"/>
    <n v="0"/>
    <m/>
  </r>
  <r>
    <x v="1580"/>
    <d v="2021-05-07T00:00:00"/>
    <s v="S&amp;K Funnel Cakes LLC"/>
    <s v="6104 Robert St"/>
    <x v="45"/>
    <x v="0"/>
    <s v="28078"/>
    <x v="1577"/>
    <m/>
    <s v="U"/>
    <s v="N"/>
    <s v="NC-08"/>
    <x v="0"/>
    <x v="0"/>
    <x v="1"/>
    <x v="0"/>
    <s v="Y"/>
    <s v="Y"/>
    <s v="Y"/>
    <s v="N"/>
    <s v="Y"/>
    <s v="N"/>
    <s v="Limited  Liability Company(LLC)"/>
    <s v="N"/>
    <x v="1"/>
    <x v="0"/>
    <x v="0"/>
    <s v="Food Stand, Food Truck, Food Cart"/>
    <n v="0"/>
    <n v="0"/>
    <m/>
  </r>
  <r>
    <x v="1581"/>
    <d v="2021-05-07T00:00:00"/>
    <s v="YUME BISTRO LLC"/>
    <s v="1508 S Mint St SUITE A"/>
    <x v="11"/>
    <x v="0"/>
    <s v="28203"/>
    <x v="1578"/>
    <m/>
    <s v="U"/>
    <s v="Y"/>
    <s v="NC-12"/>
    <x v="0"/>
    <x v="1"/>
    <x v="1"/>
    <x v="1"/>
    <s v="Y"/>
    <s v="Y"/>
    <s v="Y"/>
    <s v="Y"/>
    <s v="N"/>
    <s v="Y"/>
    <s v="Corporation"/>
    <s v="N"/>
    <x v="0"/>
    <x v="0"/>
    <x v="1"/>
    <s v="Restaurant"/>
    <n v="0"/>
    <n v="0"/>
    <m/>
  </r>
  <r>
    <x v="1582"/>
    <d v="2021-05-07T00:00:00"/>
    <s v="Sweet Treats By Ann LLC"/>
    <s v="1014 Grays Land Ct Apt 115"/>
    <x v="18"/>
    <x v="0"/>
    <s v="27284"/>
    <x v="1579"/>
    <m/>
    <s v="U"/>
    <s v="N"/>
    <s v="NC-06"/>
    <x v="0"/>
    <x v="1"/>
    <x v="1"/>
    <x v="1"/>
    <s v="N"/>
    <s v="N"/>
    <s v="N"/>
    <s v="N"/>
    <s v="Y"/>
    <s v="N"/>
    <s v="Limited  Liability Company(LLC)"/>
    <s v="N"/>
    <x v="0"/>
    <x v="0"/>
    <x v="1"/>
    <s v="Food Stand, Food Truck, Food Cart"/>
    <n v="0"/>
    <n v="0"/>
    <m/>
  </r>
  <r>
    <x v="1583"/>
    <d v="2021-05-07T00:00:00"/>
    <s v="Sand Hill Kitchen LLC"/>
    <s v="491 Sardis Rd"/>
    <x v="9"/>
    <x v="0"/>
    <s v="28806"/>
    <x v="1580"/>
    <m/>
    <s v="U"/>
    <s v="N"/>
    <s v="NC-11"/>
    <x v="0"/>
    <x v="0"/>
    <x v="0"/>
    <x v="0"/>
    <s v="Y"/>
    <s v="Y"/>
    <s v="Y"/>
    <s v="Y"/>
    <s v="Y"/>
    <s v="Y"/>
    <s v="Limited  Liability Company(LLC)"/>
    <s v="N"/>
    <x v="0"/>
    <x v="0"/>
    <x v="1"/>
    <s v="Restaurant"/>
    <n v="0"/>
    <n v="0"/>
    <m/>
  </r>
  <r>
    <x v="1584"/>
    <d v="2021-05-07T00:00:00"/>
    <s v="Pure Soul LLC"/>
    <s v="4125 Durham Chapel Hill Blvd Ste 1"/>
    <x v="8"/>
    <x v="0"/>
    <s v="27707"/>
    <x v="1581"/>
    <m/>
    <s v="U"/>
    <s v="N"/>
    <s v="NC-04"/>
    <x v="0"/>
    <x v="1"/>
    <x v="1"/>
    <x v="1"/>
    <s v="N"/>
    <s v="N"/>
    <s v="Y"/>
    <s v="Y"/>
    <s v="N"/>
    <s v="N"/>
    <s v="Limited  Liability Company(LLC)"/>
    <s v="Y"/>
    <x v="1"/>
    <x v="0"/>
    <x v="0"/>
    <s v="Restaurant"/>
    <n v="0"/>
    <n v="0"/>
    <m/>
  </r>
  <r>
    <x v="1585"/>
    <d v="2021-05-07T00:00:00"/>
    <s v="THIEN Inc."/>
    <s v="3710 Shannon Road Suite 116"/>
    <x v="8"/>
    <x v="0"/>
    <s v="27707"/>
    <x v="1582"/>
    <s v="Tutti Frutti"/>
    <s v="U"/>
    <s v="N"/>
    <s v="NC-04"/>
    <x v="0"/>
    <x v="0"/>
    <x v="0"/>
    <x v="0"/>
    <s v="Y"/>
    <s v="Y"/>
    <s v="Y"/>
    <s v="Y"/>
    <s v="Y"/>
    <s v="Y"/>
    <s v="Corporation"/>
    <s v="Y"/>
    <x v="1"/>
    <x v="0"/>
    <x v="1"/>
    <s v="Other"/>
    <n v="0"/>
    <n v="0"/>
    <m/>
  </r>
  <r>
    <x v="1586"/>
    <d v="2021-05-07T00:00:00"/>
    <s v="Kim and Bob"/>
    <s v="160 NE Maynard Rd suit 114"/>
    <x v="28"/>
    <x v="0"/>
    <s v="27513"/>
    <x v="1583"/>
    <m/>
    <s v="U"/>
    <s v="N"/>
    <s v="NC-02"/>
    <x v="0"/>
    <x v="0"/>
    <x v="1"/>
    <x v="0"/>
    <s v="Y"/>
    <s v="Y"/>
    <s v="Y"/>
    <s v="Y"/>
    <s v="Y"/>
    <s v="Y"/>
    <s v="Limited  Liability Company(LLC)"/>
    <s v="N"/>
    <x v="1"/>
    <x v="0"/>
    <x v="0"/>
    <s v="Restaurant"/>
    <n v="0"/>
    <n v="0"/>
    <m/>
  </r>
  <r>
    <x v="1587"/>
    <d v="2021-05-07T00:00:00"/>
    <s v="FGH4 INC"/>
    <s v="4141 Parklake Ave. Ste 135"/>
    <x v="4"/>
    <x v="0"/>
    <s v="27612"/>
    <x v="1584"/>
    <m/>
    <s v="U"/>
    <s v="N"/>
    <s v="NC-02"/>
    <x v="0"/>
    <x v="0"/>
    <x v="0"/>
    <x v="0"/>
    <s v="Y"/>
    <s v="Y"/>
    <s v="Y"/>
    <s v="Y"/>
    <s v="Y"/>
    <s v="Y"/>
    <s v="Corporation"/>
    <s v="N"/>
    <x v="0"/>
    <x v="0"/>
    <x v="1"/>
    <s v="Caterer &amp;&amp; Restaurant"/>
    <n v="0"/>
    <n v="0"/>
    <m/>
  </r>
  <r>
    <x v="1588"/>
    <d v="2021-05-07T00:00:00"/>
    <s v="Eat Real Food Inc"/>
    <s v="151 Hillcrest Avenue"/>
    <x v="63"/>
    <x v="0"/>
    <s v="28734"/>
    <x v="1585"/>
    <m/>
    <s v="R"/>
    <s v="Y"/>
    <s v="NC-11"/>
    <x v="0"/>
    <x v="0"/>
    <x v="0"/>
    <x v="0"/>
    <s v="Y"/>
    <s v="Y"/>
    <s v="Y"/>
    <s v="Y"/>
    <s v="Y"/>
    <s v="Y"/>
    <s v="Corporation"/>
    <s v="N"/>
    <x v="0"/>
    <x v="0"/>
    <x v="1"/>
    <s v="Other &amp;&amp; Restaurant"/>
    <n v="0"/>
    <n v="0"/>
    <m/>
  </r>
  <r>
    <x v="1589"/>
    <d v="2021-05-07T00:00:00"/>
    <s v="Dark City Deli LLC"/>
    <s v="122 Cherry St"/>
    <x v="104"/>
    <x v="0"/>
    <s v="28711"/>
    <x v="1586"/>
    <m/>
    <s v="U"/>
    <s v="N"/>
    <s v="NC-11"/>
    <x v="1"/>
    <x v="1"/>
    <x v="0"/>
    <x v="0"/>
    <s v="N"/>
    <s v="Y"/>
    <s v="Y"/>
    <s v="Y"/>
    <s v="Y"/>
    <s v="Y"/>
    <s v="Limited  Liability Company(LLC)"/>
    <s v="N"/>
    <x v="0"/>
    <x v="0"/>
    <x v="1"/>
    <s v="Bar, Saloon, Lounge, Tavern &amp;&amp; Restaurant"/>
    <n v="0"/>
    <n v="0"/>
    <m/>
  </r>
  <r>
    <x v="1590"/>
    <d v="2021-05-07T00:00:00"/>
    <s v="Whiteaker BMT"/>
    <s v="2623 Raeford Rd"/>
    <x v="40"/>
    <x v="0"/>
    <s v="28303"/>
    <x v="1587"/>
    <m/>
    <s v="U"/>
    <s v="Y"/>
    <s v="NC-08"/>
    <x v="0"/>
    <x v="0"/>
    <x v="1"/>
    <x v="0"/>
    <s v="Y"/>
    <s v="Y"/>
    <s v="Y"/>
    <s v="Y"/>
    <s v="Y"/>
    <s v="Y"/>
    <s v="Subchapter S Corporation"/>
    <s v="N"/>
    <x v="0"/>
    <x v="0"/>
    <x v="1"/>
    <s v="Restaurant"/>
    <n v="0"/>
    <n v="0"/>
    <m/>
  </r>
  <r>
    <x v="1591"/>
    <d v="2021-05-07T00:00:00"/>
    <s v="Not Just Coffee LLC"/>
    <s v="417 E 18th St"/>
    <x v="11"/>
    <x v="0"/>
    <s v="28206"/>
    <x v="1588"/>
    <m/>
    <s v="U"/>
    <s v="Y"/>
    <s v="NC-12"/>
    <x v="0"/>
    <x v="0"/>
    <x v="0"/>
    <x v="0"/>
    <s v="Y"/>
    <s v="Y"/>
    <s v="Y"/>
    <s v="Y"/>
    <s v="Y"/>
    <s v="Y"/>
    <s v="Limited  Liability Company(LLC)"/>
    <s v="Y"/>
    <x v="0"/>
    <x v="0"/>
    <x v="1"/>
    <s v="Snack and Nonalcoholic Beverage Bar"/>
    <n v="0"/>
    <n v="0"/>
    <m/>
  </r>
  <r>
    <x v="1592"/>
    <d v="2021-05-07T00:00:00"/>
    <s v="El Canal Inc."/>
    <s v="8927 J M Keynes Dr Suite 900"/>
    <x v="11"/>
    <x v="0"/>
    <s v="28262"/>
    <x v="1589"/>
    <m/>
    <s v="U"/>
    <s v="N"/>
    <s v="NC-08"/>
    <x v="1"/>
    <x v="0"/>
    <x v="0"/>
    <x v="0"/>
    <s v="Y"/>
    <s v="Y"/>
    <s v="Y"/>
    <s v="Y"/>
    <s v="Y"/>
    <s v="Y"/>
    <s v="Corporation"/>
    <s v="N"/>
    <x v="1"/>
    <x v="0"/>
    <x v="0"/>
    <s v="Restaurant"/>
    <n v="0"/>
    <n v="0"/>
    <m/>
  </r>
  <r>
    <x v="1593"/>
    <d v="2021-05-07T00:00:00"/>
    <s v="MMDC Holdings Inc"/>
    <s v="13200 Strickland Road Suite 104"/>
    <x v="4"/>
    <x v="0"/>
    <s v="27613"/>
    <x v="1590"/>
    <m/>
    <s v="U"/>
    <s v="N"/>
    <s v="NC-02"/>
    <x v="0"/>
    <x v="1"/>
    <x v="0"/>
    <x v="0"/>
    <s v="N"/>
    <s v="Y"/>
    <s v="Y"/>
    <s v="Y"/>
    <s v="Y"/>
    <s v="Y"/>
    <s v="Corporation"/>
    <s v="N"/>
    <x v="0"/>
    <x v="1"/>
    <x v="1"/>
    <s v="Restaurant"/>
    <n v="0"/>
    <n v="0"/>
    <m/>
  </r>
  <r>
    <x v="1594"/>
    <d v="2021-05-07T00:00:00"/>
    <s v="Highlands BBQ LLC"/>
    <s v="595 Franklin Rd"/>
    <x v="122"/>
    <x v="0"/>
    <s v="28741"/>
    <x v="1591"/>
    <m/>
    <s v="R"/>
    <s v="N"/>
    <s v="NC-11"/>
    <x v="1"/>
    <x v="0"/>
    <x v="0"/>
    <x v="0"/>
    <s v="Y"/>
    <s v="Y"/>
    <s v="Y"/>
    <s v="Y"/>
    <s v="Y"/>
    <s v="Y"/>
    <s v="Limited  Liability Company(LLC)"/>
    <s v="N"/>
    <x v="1"/>
    <x v="0"/>
    <x v="0"/>
    <s v="Restaurant"/>
    <n v="0"/>
    <n v="0"/>
    <m/>
  </r>
  <r>
    <x v="1595"/>
    <d v="2021-05-07T00:00:00"/>
    <s v="Single Track Sisters Inc."/>
    <s v="3 E Jackson Street"/>
    <x v="117"/>
    <x v="0"/>
    <s v="28779"/>
    <x v="1592"/>
    <m/>
    <s v="R"/>
    <s v="N"/>
    <s v="NC-11"/>
    <x v="1"/>
    <x v="0"/>
    <x v="0"/>
    <x v="0"/>
    <s v="Y"/>
    <s v="Y"/>
    <s v="Y"/>
    <s v="Y"/>
    <s v="Y"/>
    <s v="Y"/>
    <s v="Corporation"/>
    <s v="N"/>
    <x v="0"/>
    <x v="0"/>
    <x v="1"/>
    <s v="Restaurant"/>
    <n v="0"/>
    <n v="0"/>
    <m/>
  </r>
  <r>
    <x v="1596"/>
    <d v="2021-05-07T00:00:00"/>
    <s v="Windrush on Everett LLC"/>
    <s v="126 Everett St"/>
    <x v="230"/>
    <x v="0"/>
    <s v="28713"/>
    <x v="1593"/>
    <m/>
    <s v="R"/>
    <s v="Y"/>
    <s v="NC-11"/>
    <x v="0"/>
    <x v="1"/>
    <x v="1"/>
    <x v="0"/>
    <s v="N"/>
    <s v="Y"/>
    <s v="Y"/>
    <s v="Y"/>
    <s v="N"/>
    <s v="N"/>
    <s v="Corporation"/>
    <s v="N"/>
    <x v="0"/>
    <x v="1"/>
    <x v="0"/>
    <s v="Restaurant"/>
    <n v="0"/>
    <n v="0"/>
    <m/>
  </r>
  <r>
    <x v="1597"/>
    <d v="2021-05-07T00:00:00"/>
    <s v="Southport Kitchen of NC INC"/>
    <s v="1643 N Howe St"/>
    <x v="36"/>
    <x v="0"/>
    <s v="28461"/>
    <x v="1594"/>
    <m/>
    <s v="R"/>
    <s v="N"/>
    <s v="NC-07"/>
    <x v="0"/>
    <x v="0"/>
    <x v="1"/>
    <x v="0"/>
    <s v="Y"/>
    <s v="Y"/>
    <s v="Y"/>
    <s v="Y"/>
    <s v="Y"/>
    <s v="Y"/>
    <s v="Corporation"/>
    <s v="Y"/>
    <x v="1"/>
    <x v="0"/>
    <x v="0"/>
    <s v="Restaurant"/>
    <n v="0"/>
    <n v="0"/>
    <m/>
  </r>
  <r>
    <x v="1598"/>
    <d v="2021-05-07T00:00:00"/>
    <s v="Sugar Buzz Bakery LLC"/>
    <s v="1231 Kildaire Farm Rd"/>
    <x v="28"/>
    <x v="0"/>
    <s v="27511"/>
    <x v="1595"/>
    <m/>
    <s v="U"/>
    <s v="N"/>
    <s v="NC-02"/>
    <x v="0"/>
    <x v="1"/>
    <x v="1"/>
    <x v="0"/>
    <s v="Y"/>
    <s v="Y"/>
    <s v="Y"/>
    <s v="Y"/>
    <s v="Y"/>
    <s v="Y"/>
    <s v="Limited  Liability Company(LLC)"/>
    <s v="N"/>
    <x v="0"/>
    <x v="0"/>
    <x v="1"/>
    <s v="Bakery **"/>
    <n v="0"/>
    <n v="0"/>
    <m/>
  </r>
  <r>
    <x v="1599"/>
    <d v="2021-05-07T00:00:00"/>
    <s v="Bali Hai J&amp;K LLC"/>
    <s v="1571 highway 70W"/>
    <x v="127"/>
    <x v="0"/>
    <s v="27529"/>
    <x v="1596"/>
    <m/>
    <s v="U"/>
    <s v="N"/>
    <s v="NC-02"/>
    <x v="0"/>
    <x v="1"/>
    <x v="0"/>
    <x v="0"/>
    <s v="N"/>
    <s v="Y"/>
    <s v="Y"/>
    <s v="Y"/>
    <s v="N"/>
    <s v="Y"/>
    <s v="Limited  Liability Company(LLC)"/>
    <s v="Y"/>
    <x v="1"/>
    <x v="0"/>
    <x v="0"/>
    <s v="Restaurant"/>
    <n v="0"/>
    <n v="0"/>
    <m/>
  </r>
  <r>
    <x v="1600"/>
    <d v="2021-05-07T00:00:00"/>
    <s v="The Kitchen on Turner L.L.C."/>
    <s v="133 A Turner Street"/>
    <x v="105"/>
    <x v="0"/>
    <s v="28516"/>
    <x v="1597"/>
    <m/>
    <s v="R"/>
    <s v="N"/>
    <s v="NC-03"/>
    <x v="1"/>
    <x v="0"/>
    <x v="0"/>
    <x v="0"/>
    <s v="Y"/>
    <s v="Y"/>
    <s v="Y"/>
    <s v="Y"/>
    <s v="Y"/>
    <s v="Y"/>
    <s v="Limited  Liability Company(LLC)"/>
    <s v="N"/>
    <x v="0"/>
    <x v="0"/>
    <x v="1"/>
    <s v="Restaurant"/>
    <n v="0"/>
    <n v="0"/>
    <m/>
  </r>
  <r>
    <x v="1601"/>
    <d v="2021-05-07T00:00:00"/>
    <s v="Qing Wu"/>
    <s v="3935 Brian Jordan Pl Ste 111"/>
    <x v="62"/>
    <x v="0"/>
    <s v="27265"/>
    <x v="1598"/>
    <m/>
    <s v="U"/>
    <s v="N"/>
    <s v="NC-06"/>
    <x v="0"/>
    <x v="0"/>
    <x v="0"/>
    <x v="0"/>
    <s v="Y"/>
    <s v="Y"/>
    <s v="Y"/>
    <s v="Y"/>
    <s v="Y"/>
    <s v="Y"/>
    <s v="Subchapter S Corporation"/>
    <s v="N"/>
    <x v="1"/>
    <x v="0"/>
    <x v="0"/>
    <s v="Restaurant"/>
    <n v="0"/>
    <n v="0"/>
    <m/>
  </r>
  <r>
    <x v="1602"/>
    <d v="2021-05-07T00:00:00"/>
    <s v="MJ's Steak and Seafood LLC"/>
    <s v="620 Dolley Madison Rd"/>
    <x v="12"/>
    <x v="0"/>
    <s v="27410"/>
    <x v="1599"/>
    <m/>
    <s v="U"/>
    <s v="N"/>
    <s v="NC-06"/>
    <x v="0"/>
    <x v="1"/>
    <x v="1"/>
    <x v="1"/>
    <s v="Y"/>
    <s v="N"/>
    <s v="Y"/>
    <s v="Y"/>
    <s v="Y"/>
    <s v="Y"/>
    <s v="Subchapter S Corporation"/>
    <s v="N"/>
    <x v="0"/>
    <x v="0"/>
    <x v="1"/>
    <s v="Caterer &amp;&amp; Restaurant"/>
    <n v="0"/>
    <n v="0"/>
    <m/>
  </r>
  <r>
    <x v="1603"/>
    <d v="2021-05-07T00:00:00"/>
    <s v="Green Lotus Sports LLC"/>
    <s v="238 Longleaf Dr"/>
    <x v="245"/>
    <x v="0"/>
    <s v="27376"/>
    <x v="1600"/>
    <m/>
    <s v="R"/>
    <s v="N"/>
    <s v="NC-08"/>
    <x v="0"/>
    <x v="1"/>
    <x v="1"/>
    <x v="0"/>
    <s v="Y"/>
    <s v="Y"/>
    <s v="Y"/>
    <s v="N"/>
    <s v="Y"/>
    <s v="Y"/>
    <s v="Limited  Liability Company(LLC)"/>
    <s v="N"/>
    <x v="1"/>
    <x v="0"/>
    <x v="0"/>
    <s v="Snack and Nonalcoholic Beverage Bar &amp;&amp; Bar, Saloon, Lounge, Tavern &amp;&amp; Caterer &amp;&amp; Restaurant"/>
    <n v="0"/>
    <n v="0"/>
    <m/>
  </r>
  <r>
    <x v="1604"/>
    <d v="2021-05-07T00:00:00"/>
    <s v="Bad Cat Coffee Company LLC"/>
    <s v="411 W Morgan Street"/>
    <x v="4"/>
    <x v="0"/>
    <s v="27603"/>
    <x v="1601"/>
    <m/>
    <s v="U"/>
    <s v="Y"/>
    <s v="NC-02"/>
    <x v="0"/>
    <x v="1"/>
    <x v="1"/>
    <x v="0"/>
    <s v="Y"/>
    <s v="Y"/>
    <s v="N"/>
    <s v="Y"/>
    <s v="Y"/>
    <s v="Y"/>
    <s v="Limited  Liability Company(LLC)"/>
    <s v="N"/>
    <x v="0"/>
    <x v="0"/>
    <x v="1"/>
    <s v="Snack and Nonalcoholic Beverage Bar &amp;&amp; Restaurant"/>
    <n v="0"/>
    <n v="0"/>
    <m/>
  </r>
  <r>
    <x v="1605"/>
    <d v="2021-05-07T00:00:00"/>
    <s v="mr 3s crab pot incorporated"/>
    <s v="401 Bradford Dr"/>
    <x v="11"/>
    <x v="0"/>
    <s v="28208"/>
    <x v="1602"/>
    <m/>
    <s v="U"/>
    <s v="Y"/>
    <s v="NC-12"/>
    <x v="1"/>
    <x v="0"/>
    <x v="0"/>
    <x v="0"/>
    <s v="Y"/>
    <s v="Y"/>
    <s v="Y"/>
    <s v="Y"/>
    <s v="Y"/>
    <s v="Y"/>
    <s v="Corporation"/>
    <s v="Y"/>
    <x v="1"/>
    <x v="0"/>
    <x v="1"/>
    <s v="Restaurant"/>
    <n v="0"/>
    <n v="0"/>
    <m/>
  </r>
  <r>
    <x v="1606"/>
    <d v="2021-05-07T00:00:00"/>
    <s v="Mister and That Dang Womans Catering"/>
    <s v="74 Jetherage Dr"/>
    <x v="246"/>
    <x v="0"/>
    <s v="27592"/>
    <x v="1603"/>
    <m/>
    <s v="R"/>
    <s v="N"/>
    <s v="NC-07"/>
    <x v="0"/>
    <x v="1"/>
    <x v="0"/>
    <x v="0"/>
    <s v="Y"/>
    <s v="Y"/>
    <s v="Y"/>
    <s v="N"/>
    <s v="Y"/>
    <s v="Y"/>
    <s v="Limited  Liability Company(LLC)"/>
    <s v="N"/>
    <x v="1"/>
    <x v="0"/>
    <x v="1"/>
    <s v="Other &amp;&amp; Food Stand, Food Truck, Food Cart &amp;&amp; Caterer"/>
    <n v="0"/>
    <n v="0"/>
    <m/>
  </r>
  <r>
    <x v="1607"/>
    <d v="2021-05-07T00:00:00"/>
    <s v="Edenton Ventures LLC"/>
    <s v="354 Bay Point Dr"/>
    <x v="220"/>
    <x v="0"/>
    <s v="27932"/>
    <x v="1604"/>
    <m/>
    <s v="R"/>
    <s v="N"/>
    <s v="NC-03"/>
    <x v="0"/>
    <x v="0"/>
    <x v="1"/>
    <x v="1"/>
    <s v="Y"/>
    <s v="Y"/>
    <s v="Y"/>
    <s v="Y"/>
    <s v="N"/>
    <s v="Y"/>
    <s v="Limited  Liability Company(LLC)"/>
    <s v="N"/>
    <x v="0"/>
    <x v="0"/>
    <x v="1"/>
    <s v="Restaurant"/>
    <n v="0"/>
    <n v="0"/>
    <m/>
  </r>
  <r>
    <x v="1608"/>
    <d v="2021-05-07T00:00:00"/>
    <s v="FRESHVIBES GVL2 LLC"/>
    <s v="1725 Forest Hill Dr"/>
    <x v="34"/>
    <x v="0"/>
    <s v="27858"/>
    <x v="1605"/>
    <m/>
    <s v="U"/>
    <s v="N"/>
    <s v="NC-01"/>
    <x v="1"/>
    <x v="0"/>
    <x v="0"/>
    <x v="0"/>
    <s v="Y"/>
    <s v="Y"/>
    <s v="Y"/>
    <s v="Y"/>
    <s v="Y"/>
    <s v="Y"/>
    <s v="Limited  Liability Company(LLC)"/>
    <s v="N"/>
    <x v="0"/>
    <x v="0"/>
    <x v="1"/>
    <s v="Snack and Nonalcoholic Beverage Bar"/>
    <n v="0"/>
    <n v="0"/>
    <m/>
  </r>
  <r>
    <x v="1609"/>
    <d v="2021-05-07T00:00:00"/>
    <s v="MadTaps LLC"/>
    <s v="180 Legion Drive"/>
    <x v="37"/>
    <x v="0"/>
    <s v="28786"/>
    <x v="1606"/>
    <m/>
    <s v="R"/>
    <s v="N"/>
    <s v="NC-11"/>
    <x v="0"/>
    <x v="1"/>
    <x v="1"/>
    <x v="1"/>
    <s v="N"/>
    <s v="Y"/>
    <s v="Y"/>
    <s v="Y"/>
    <s v="N"/>
    <s v="Y"/>
    <s v="Corporation"/>
    <s v="N"/>
    <x v="1"/>
    <x v="0"/>
    <x v="0"/>
    <s v="Restaurant"/>
    <n v="0"/>
    <n v="0"/>
    <m/>
  </r>
  <r>
    <x v="1610"/>
    <d v="2021-05-07T00:00:00"/>
    <s v="Rapid Response Asset Management Group LLC"/>
    <s v="2653 Hope Mills Road 18"/>
    <x v="40"/>
    <x v="0"/>
    <s v="28306"/>
    <x v="1607"/>
    <m/>
    <s v="U"/>
    <s v="Y"/>
    <s v="NC-07"/>
    <x v="0"/>
    <x v="0"/>
    <x v="0"/>
    <x v="0"/>
    <s v="Y"/>
    <s v="Y"/>
    <s v="Y"/>
    <s v="Y"/>
    <s v="Y"/>
    <s v="Y"/>
    <s v="Limited  Liability Company(LLC)"/>
    <s v="Y"/>
    <x v="0"/>
    <x v="0"/>
    <x v="1"/>
    <s v="Restaurant"/>
    <n v="0"/>
    <n v="0"/>
    <m/>
  </r>
  <r>
    <x v="1611"/>
    <d v="2021-05-07T00:00:00"/>
    <s v="LOTUS CUISINE II ENTERPRISE INC."/>
    <s v="4100 C CARMEL ROAD"/>
    <x v="11"/>
    <x v="0"/>
    <s v="28226"/>
    <x v="1608"/>
    <m/>
    <s v="U"/>
    <s v="N"/>
    <s v="NC-09"/>
    <x v="1"/>
    <x v="0"/>
    <x v="0"/>
    <x v="0"/>
    <s v="Y"/>
    <s v="Y"/>
    <s v="Y"/>
    <s v="Y"/>
    <s v="Y"/>
    <s v="Y"/>
    <s v="Subchapter S Corporation"/>
    <s v="N"/>
    <x v="1"/>
    <x v="0"/>
    <x v="0"/>
    <s v="Restaurant"/>
    <n v="0"/>
    <n v="0"/>
    <m/>
  </r>
  <r>
    <x v="1612"/>
    <d v="2021-05-07T00:00:00"/>
    <s v="M&amp;R Brown Properties Inc."/>
    <s v="6438 Highway 66 South"/>
    <x v="247"/>
    <x v="0"/>
    <s v="27021"/>
    <x v="1609"/>
    <m/>
    <s v="R"/>
    <s v="N"/>
    <s v="NC-10"/>
    <x v="0"/>
    <x v="1"/>
    <x v="1"/>
    <x v="0"/>
    <s v="Y"/>
    <s v="N"/>
    <s v="Y"/>
    <s v="N"/>
    <s v="Y"/>
    <s v="Y"/>
    <s v="Subchapter S Corporation"/>
    <s v="N"/>
    <x v="0"/>
    <x v="0"/>
    <x v="1"/>
    <s v="Brewpub, Tasting Room, Taproom ** &amp;&amp; Restaurant"/>
    <n v="0"/>
    <n v="0"/>
    <m/>
  </r>
  <r>
    <x v="1613"/>
    <d v="2021-05-07T00:00:00"/>
    <s v="Carolina Vending of Raleigh LLC"/>
    <s v="3717 Barwell Road"/>
    <x v="4"/>
    <x v="0"/>
    <s v="27610"/>
    <x v="1610"/>
    <m/>
    <s v="U"/>
    <s v="N"/>
    <s v="NC-02"/>
    <x v="0"/>
    <x v="0"/>
    <x v="1"/>
    <x v="0"/>
    <s v="Y"/>
    <s v="Y"/>
    <s v="Y"/>
    <s v="N"/>
    <s v="Y"/>
    <s v="Y"/>
    <s v="Limited  Liability Company(LLC)"/>
    <s v="Y"/>
    <x v="1"/>
    <x v="0"/>
    <x v="0"/>
    <s v="Food Stand, Food Truck, Food Cart"/>
    <n v="0"/>
    <n v="0"/>
    <m/>
  </r>
  <r>
    <x v="1614"/>
    <d v="2021-05-07T00:00:00"/>
    <s v="AMLA Co LLC"/>
    <s v="1918 N. Main Avenue"/>
    <x v="248"/>
    <x v="0"/>
    <s v="28658"/>
    <x v="1611"/>
    <s v="Pelican's SnoBalls"/>
    <s v="R"/>
    <s v="N"/>
    <s v="NC-10"/>
    <x v="0"/>
    <x v="1"/>
    <x v="0"/>
    <x v="1"/>
    <s v="Y"/>
    <s v="N"/>
    <s v="Y"/>
    <s v="Y"/>
    <s v="Y"/>
    <s v="Y"/>
    <s v="Limited  Liability Company(LLC)"/>
    <s v="N"/>
    <x v="0"/>
    <x v="0"/>
    <x v="1"/>
    <s v="Food Stand, Food Truck, Food Cart"/>
    <n v="0"/>
    <n v="0"/>
    <m/>
  </r>
  <r>
    <x v="1615"/>
    <d v="2021-05-07T00:00:00"/>
    <s v="Shoppinhungry llc"/>
    <s v="4403 Oleander Dr Unit h"/>
    <x v="0"/>
    <x v="0"/>
    <s v="28403"/>
    <x v="1612"/>
    <m/>
    <s v="U"/>
    <s v="N"/>
    <s v="NC-07"/>
    <x v="1"/>
    <x v="0"/>
    <x v="1"/>
    <x v="0"/>
    <s v="Y"/>
    <s v="Y"/>
    <s v="Y"/>
    <s v="Y"/>
    <s v="Y"/>
    <s v="Y"/>
    <s v="Limited  Liability Company(LLC)"/>
    <s v="Y"/>
    <x v="0"/>
    <x v="1"/>
    <x v="1"/>
    <s v="Caterer &amp;&amp; Restaurant"/>
    <n v="0"/>
    <n v="0"/>
    <m/>
  </r>
  <r>
    <x v="1616"/>
    <d v="2021-05-07T00:00:00"/>
    <s v="Brule LLC"/>
    <s v="416 S Main St"/>
    <x v="43"/>
    <x v="0"/>
    <s v="28036"/>
    <x v="1613"/>
    <m/>
    <s v="U"/>
    <s v="N"/>
    <s v="NC-08"/>
    <x v="1"/>
    <x v="1"/>
    <x v="0"/>
    <x v="0"/>
    <s v="N"/>
    <s v="Y"/>
    <s v="Y"/>
    <s v="Y"/>
    <s v="N"/>
    <s v="Y"/>
    <s v="Limited  Liability Company(LLC)"/>
    <s v="N"/>
    <x v="0"/>
    <x v="0"/>
    <x v="1"/>
    <s v="Restaurant"/>
    <n v="0"/>
    <n v="0"/>
    <m/>
  </r>
  <r>
    <x v="1617"/>
    <d v="2021-05-07T00:00:00"/>
    <s v="The Quik Snak LLC"/>
    <s v="131 N. Main Street"/>
    <x v="158"/>
    <x v="0"/>
    <s v="28152"/>
    <x v="1614"/>
    <m/>
    <s v="R"/>
    <s v="N"/>
    <s v="NC-05"/>
    <x v="0"/>
    <x v="1"/>
    <x v="1"/>
    <x v="0"/>
    <s v="Y"/>
    <s v="Y"/>
    <s v="Y"/>
    <s v="Y"/>
    <s v="Y"/>
    <s v="Y"/>
    <s v="Limited  Liability Company(LLC)"/>
    <s v="N"/>
    <x v="0"/>
    <x v="0"/>
    <x v="1"/>
    <s v="Restaurant"/>
    <n v="0"/>
    <n v="0"/>
    <m/>
  </r>
  <r>
    <x v="1618"/>
    <d v="2021-05-07T00:00:00"/>
    <s v="BIG SOUTH DINING LLC"/>
    <s v="217 S Elm St"/>
    <x v="12"/>
    <x v="0"/>
    <s v="27401"/>
    <x v="1615"/>
    <m/>
    <s v="U"/>
    <s v="Y"/>
    <s v="NC-06"/>
    <x v="1"/>
    <x v="0"/>
    <x v="1"/>
    <x v="0"/>
    <s v="Y"/>
    <s v="Y"/>
    <s v="Y"/>
    <s v="Y"/>
    <s v="Y"/>
    <s v="Y"/>
    <s v="Limited  Liability Company(LLC)"/>
    <s v="Y"/>
    <x v="0"/>
    <x v="0"/>
    <x v="1"/>
    <s v="Restaurant"/>
    <n v="0"/>
    <n v="0"/>
    <m/>
  </r>
  <r>
    <x v="1619"/>
    <d v="2021-05-07T00:00:00"/>
    <s v="Hokkaido Inc"/>
    <s v="276 Watauga Village Dr Ste K"/>
    <x v="48"/>
    <x v="0"/>
    <s v="28607"/>
    <x v="1616"/>
    <m/>
    <s v="R"/>
    <s v="Y"/>
    <s v="NC-05"/>
    <x v="0"/>
    <x v="0"/>
    <x v="0"/>
    <x v="0"/>
    <s v="Y"/>
    <s v="Y"/>
    <s v="Y"/>
    <s v="Y"/>
    <s v="Y"/>
    <s v="Y"/>
    <s v="Subchapter S Corporation"/>
    <s v="N"/>
    <x v="1"/>
    <x v="0"/>
    <x v="1"/>
    <s v="Restaurant"/>
    <n v="0"/>
    <n v="0"/>
    <m/>
  </r>
  <r>
    <x v="1620"/>
    <d v="2021-05-07T00:00:00"/>
    <s v="CYPRESS BEND VINEYARDS INC"/>
    <s v="21904 RIVERTON ROAD"/>
    <x v="249"/>
    <x v="0"/>
    <s v="28396"/>
    <x v="1617"/>
    <m/>
    <s v="R"/>
    <s v="Y"/>
    <s v="NC-09"/>
    <x v="0"/>
    <x v="0"/>
    <x v="1"/>
    <x v="1"/>
    <s v="N"/>
    <s v="Y"/>
    <s v="Y"/>
    <s v="N"/>
    <s v="Y"/>
    <s v="N"/>
    <s v="Corporation"/>
    <s v="Y"/>
    <x v="0"/>
    <x v="1"/>
    <x v="1"/>
    <s v="Winery **"/>
    <n v="0"/>
    <n v="0"/>
    <m/>
  </r>
  <r>
    <x v="1621"/>
    <d v="2021-05-07T00:00:00"/>
    <s v="MORGAN RIDGE VINEYARDS LLC"/>
    <s v="486 John Morgan Rd"/>
    <x v="250"/>
    <x v="0"/>
    <s v="28071"/>
    <x v="1618"/>
    <m/>
    <s v="R"/>
    <s v="N"/>
    <s v="NC-08"/>
    <x v="0"/>
    <x v="0"/>
    <x v="1"/>
    <x v="0"/>
    <s v="N"/>
    <s v="Y"/>
    <s v="Y"/>
    <s v="Y"/>
    <s v="Y"/>
    <s v="Y"/>
    <s v="Limited  Liability Company(LLC)"/>
    <s v="Y"/>
    <x v="0"/>
    <x v="0"/>
    <x v="1"/>
    <s v="Licensed Alcohol Producer &amp;&amp; Winery ** &amp;&amp; Brewery and/or microbrewery ** &amp;&amp; Brewpub, Tasting Room, Taproom ** &amp;&amp; Caterer &amp;&amp; Restaurant"/>
    <n v="0"/>
    <n v="0"/>
    <m/>
  </r>
  <r>
    <x v="1622"/>
    <d v="2021-05-07T00:00:00"/>
    <s v="Milan Pizza"/>
    <s v="1022 Boston Dr"/>
    <x v="64"/>
    <x v="0"/>
    <s v="27215"/>
    <x v="1619"/>
    <s v="Brixx Wood Fired Pizza"/>
    <s v="U"/>
    <s v="N"/>
    <s v="NC-06"/>
    <x v="1"/>
    <x v="0"/>
    <x v="0"/>
    <x v="0"/>
    <s v="Y"/>
    <s v="Y"/>
    <s v="Y"/>
    <s v="Y"/>
    <s v="Y"/>
    <s v="Y"/>
    <s v="Corporation"/>
    <s v="N"/>
    <x v="0"/>
    <x v="0"/>
    <x v="1"/>
    <s v="Restaurant"/>
    <n v="0"/>
    <n v="0"/>
    <m/>
  </r>
  <r>
    <x v="1623"/>
    <d v="2021-05-07T00:00:00"/>
    <s v="Brews Brothers LLC"/>
    <s v="109A Carbonton Rd"/>
    <x v="74"/>
    <x v="0"/>
    <s v="27330"/>
    <x v="1620"/>
    <m/>
    <s v="R"/>
    <s v="Y"/>
    <s v="NC-04"/>
    <x v="1"/>
    <x v="0"/>
    <x v="0"/>
    <x v="0"/>
    <s v="Y"/>
    <s v="Y"/>
    <s v="Y"/>
    <s v="Y"/>
    <s v="Y"/>
    <s v="Y"/>
    <s v="Limited  Liability Company(LLC)"/>
    <s v="N"/>
    <x v="0"/>
    <x v="1"/>
    <x v="1"/>
    <s v="Restaurant"/>
    <n v="0"/>
    <n v="0"/>
    <m/>
  </r>
  <r>
    <x v="1624"/>
    <d v="2021-05-07T00:00:00"/>
    <s v="Mama Voulas"/>
    <s v="2014 Copper Leaf Parkway"/>
    <x v="8"/>
    <x v="0"/>
    <s v="27703"/>
    <x v="1621"/>
    <m/>
    <s v="U"/>
    <s v="N"/>
    <s v="NC-02"/>
    <x v="0"/>
    <x v="0"/>
    <x v="1"/>
    <x v="0"/>
    <s v="Y"/>
    <s v="Y"/>
    <s v="Y"/>
    <s v="Y"/>
    <s v="Y"/>
    <s v="Y"/>
    <s v="Limited  Liability Company(LLC)"/>
    <s v="N"/>
    <x v="0"/>
    <x v="1"/>
    <x v="1"/>
    <s v="Food Stand, Food Truck, Food Cart"/>
    <n v="0"/>
    <n v="0"/>
    <m/>
  </r>
  <r>
    <x v="1625"/>
    <d v="2021-05-07T00:00:00"/>
    <s v="James Sourisak"/>
    <s v="500 Americhase Dr Suite C"/>
    <x v="12"/>
    <x v="0"/>
    <s v="27409"/>
    <x v="1622"/>
    <m/>
    <s v="U"/>
    <s v="N"/>
    <s v="NC-06"/>
    <x v="0"/>
    <x v="0"/>
    <x v="0"/>
    <x v="0"/>
    <s v="Y"/>
    <s v="Y"/>
    <s v="Y"/>
    <s v="Y"/>
    <s v="Y"/>
    <s v="Y"/>
    <s v="Corporation"/>
    <s v="N"/>
    <x v="1"/>
    <x v="0"/>
    <x v="1"/>
    <s v="Restaurant"/>
    <n v="0"/>
    <n v="0"/>
    <m/>
  </r>
  <r>
    <x v="1626"/>
    <d v="2021-05-07T00:00:00"/>
    <s v="Team Greenup LLC"/>
    <s v="2213 Regent Court"/>
    <x v="76"/>
    <x v="0"/>
    <s v="27522"/>
    <x v="1623"/>
    <m/>
    <s v="R"/>
    <s v="N"/>
    <s v="NC-04"/>
    <x v="0"/>
    <x v="1"/>
    <x v="1"/>
    <x v="1"/>
    <s v="Y"/>
    <s v="N"/>
    <s v="Y"/>
    <s v="Y"/>
    <s v="N"/>
    <s v="N"/>
    <s v="Limited  Liability Company(LLC)"/>
    <s v="N"/>
    <x v="0"/>
    <x v="0"/>
    <x v="1"/>
    <s v="Food Stand, Food Truck, Food Cart"/>
    <n v="0"/>
    <n v="0"/>
    <m/>
  </r>
  <r>
    <x v="1627"/>
    <d v="2021-05-07T00:00:00"/>
    <s v="Boss Ross Dogs LLC"/>
    <s v="512 Townsend Rd"/>
    <x v="92"/>
    <x v="0"/>
    <s v="28376"/>
    <x v="1624"/>
    <m/>
    <s v="R"/>
    <s v="N"/>
    <s v="NC-09"/>
    <x v="0"/>
    <x v="1"/>
    <x v="0"/>
    <x v="0"/>
    <s v="Y"/>
    <s v="N"/>
    <s v="N"/>
    <s v="N"/>
    <s v="Y"/>
    <s v="N"/>
    <s v="Limited  Liability Company(LLC)"/>
    <s v="N"/>
    <x v="0"/>
    <x v="0"/>
    <x v="1"/>
    <s v="Food Stand, Food Truck, Food Cart"/>
    <n v="0"/>
    <n v="0"/>
    <m/>
  </r>
  <r>
    <x v="1628"/>
    <d v="2021-05-07T00:00:00"/>
    <s v="Brandi Fox"/>
    <s v="3108 Floral Grove Lane 204"/>
    <x v="11"/>
    <x v="0"/>
    <s v="28216"/>
    <x v="1625"/>
    <m/>
    <s v="U"/>
    <s v="N"/>
    <s v="NC-12"/>
    <x v="0"/>
    <x v="1"/>
    <x v="1"/>
    <x v="1"/>
    <s v="Y"/>
    <s v="Y"/>
    <s v="N"/>
    <s v="N"/>
    <s v="Y"/>
    <s v="N"/>
    <s v="Sole Proprietorship"/>
    <s v="N"/>
    <x v="0"/>
    <x v="0"/>
    <x v="1"/>
    <s v="Caterer"/>
    <n v="0"/>
    <n v="0"/>
    <m/>
  </r>
  <r>
    <x v="1629"/>
    <d v="2021-05-07T00:00:00"/>
    <s v="Fenix Duck Charlotte"/>
    <s v="4214 Lester Hill Ct"/>
    <x v="11"/>
    <x v="0"/>
    <s v="28269"/>
    <x v="1626"/>
    <s v="Duck Donuts"/>
    <s v="U"/>
    <s v="N"/>
    <s v="NC-08"/>
    <x v="0"/>
    <x v="1"/>
    <x v="0"/>
    <x v="0"/>
    <s v="Y"/>
    <s v="Y"/>
    <s v="Y"/>
    <s v="Y"/>
    <s v="Y"/>
    <s v="Y"/>
    <s v="Limited  Liability Company(LLC)"/>
    <s v="N"/>
    <x v="1"/>
    <x v="0"/>
    <x v="0"/>
    <s v="Restaurant"/>
    <n v="0"/>
    <n v="0"/>
    <m/>
  </r>
  <r>
    <x v="1630"/>
    <d v="2021-05-07T00:00:00"/>
    <s v="Sweets and Stems"/>
    <s v="514 E Broad Street"/>
    <x v="189"/>
    <x v="0"/>
    <s v="27526"/>
    <x v="1627"/>
    <m/>
    <s v="R"/>
    <s v="N"/>
    <s v="NC-02"/>
    <x v="0"/>
    <x v="1"/>
    <x v="1"/>
    <x v="0"/>
    <s v="Y"/>
    <s v="Y"/>
    <s v="Y"/>
    <s v="Y"/>
    <s v="Y"/>
    <s v="Y"/>
    <s v="Limited  Liability Company(LLC)"/>
    <s v="Y"/>
    <x v="0"/>
    <x v="0"/>
    <x v="1"/>
    <s v="Caterer"/>
    <n v="0"/>
    <n v="0"/>
    <m/>
  </r>
  <r>
    <x v="1631"/>
    <d v="2021-05-07T00:00:00"/>
    <s v="Jaime Love"/>
    <s v="2020 Twin Acres Rd"/>
    <x v="103"/>
    <x v="0"/>
    <s v="27520"/>
    <x v="1628"/>
    <m/>
    <s v="R"/>
    <s v="N"/>
    <s v="NC-02"/>
    <x v="0"/>
    <x v="1"/>
    <x v="1"/>
    <x v="1"/>
    <s v="N"/>
    <s v="Y"/>
    <s v="N"/>
    <s v="N"/>
    <s v="N"/>
    <s v="N"/>
    <s v="Sole Proprietorship"/>
    <s v="Y"/>
    <x v="0"/>
    <x v="0"/>
    <x v="1"/>
    <s v="Food Stand, Food Truck, Food Cart"/>
    <n v="0"/>
    <n v="0"/>
    <m/>
  </r>
  <r>
    <x v="1632"/>
    <d v="2021-05-07T00:00:00"/>
    <s v="XMN LLC"/>
    <s v="5103 W Market St STE D"/>
    <x v="12"/>
    <x v="0"/>
    <s v="27409"/>
    <x v="1629"/>
    <m/>
    <s v="U"/>
    <s v="Y"/>
    <s v="NC-06"/>
    <x v="0"/>
    <x v="0"/>
    <x v="0"/>
    <x v="0"/>
    <s v="Y"/>
    <s v="Y"/>
    <s v="Y"/>
    <s v="Y"/>
    <s v="Y"/>
    <s v="Y"/>
    <s v="Limited  Liability Company(LLC)"/>
    <s v="N"/>
    <x v="0"/>
    <x v="0"/>
    <x v="1"/>
    <s v="Restaurant"/>
    <n v="0"/>
    <n v="0"/>
    <m/>
  </r>
  <r>
    <x v="1633"/>
    <d v="2021-05-07T00:00:00"/>
    <s v="Awaze Ethiopian Eritrean Cuisine"/>
    <s v="904 NE MAYNARD RD"/>
    <x v="28"/>
    <x v="0"/>
    <s v="27513"/>
    <x v="1630"/>
    <m/>
    <s v="U"/>
    <s v="N"/>
    <s v="NC-02"/>
    <x v="0"/>
    <x v="1"/>
    <x v="1"/>
    <x v="1"/>
    <s v="Y"/>
    <s v="Y"/>
    <s v="Y"/>
    <s v="N"/>
    <s v="Y"/>
    <s v="N"/>
    <s v="Limited  Liability Company(LLC)"/>
    <s v="N"/>
    <x v="1"/>
    <x v="0"/>
    <x v="1"/>
    <s v="Restaurant"/>
    <n v="0"/>
    <n v="0"/>
    <m/>
  </r>
  <r>
    <x v="1634"/>
    <d v="2021-05-07T00:00:00"/>
    <s v="Alex Still"/>
    <s v="2542 love joy rd"/>
    <x v="89"/>
    <x v="0"/>
    <s v="28716"/>
    <x v="1631"/>
    <m/>
    <s v="R"/>
    <s v="N"/>
    <s v="NC-11"/>
    <x v="0"/>
    <x v="1"/>
    <x v="1"/>
    <x v="0"/>
    <s v="Y"/>
    <s v="Y"/>
    <s v="Y"/>
    <s v="N"/>
    <s v="Y"/>
    <s v="N"/>
    <s v="Sole Proprietorship"/>
    <s v="N"/>
    <x v="0"/>
    <x v="0"/>
    <x v="1"/>
    <s v="Food Stand, Food Truck, Food Cart &amp;&amp; Caterer"/>
    <n v="0"/>
    <n v="0"/>
    <m/>
  </r>
  <r>
    <x v="1635"/>
    <d v="2021-05-07T00:00:00"/>
    <s v="Five Loaves Catering Inc"/>
    <s v="710 Coliseum Dr"/>
    <x v="54"/>
    <x v="0"/>
    <n v="27106"/>
    <x v="1632"/>
    <m/>
    <s v="U"/>
    <s v="Y"/>
    <s v="NC-06"/>
    <x v="0"/>
    <x v="0"/>
    <x v="1"/>
    <x v="0"/>
    <s v="Y"/>
    <s v="Y"/>
    <s v="Y"/>
    <s v="Y"/>
    <s v="Y"/>
    <s v="Y"/>
    <s v="Corporation"/>
    <s v="N"/>
    <x v="0"/>
    <x v="0"/>
    <x v="1"/>
    <s v="Caterer"/>
    <n v="0"/>
    <n v="0"/>
    <m/>
  </r>
  <r>
    <x v="1636"/>
    <d v="2021-05-07T00:00:00"/>
    <s v="Cong Li"/>
    <s v="2205 Oak Ridge Rd Ste O"/>
    <x v="135"/>
    <x v="0"/>
    <s v="27310"/>
    <x v="1633"/>
    <m/>
    <s v="U"/>
    <s v="N"/>
    <s v="NC-06"/>
    <x v="1"/>
    <x v="0"/>
    <x v="0"/>
    <x v="0"/>
    <s v="Y"/>
    <s v="Y"/>
    <s v="Y"/>
    <s v="Y"/>
    <s v="Y"/>
    <s v="Y"/>
    <s v="Subchapter S Corporation"/>
    <s v="N"/>
    <x v="1"/>
    <x v="0"/>
    <x v="0"/>
    <s v="Restaurant"/>
    <n v="0"/>
    <n v="0"/>
    <m/>
  </r>
  <r>
    <x v="1637"/>
    <d v="2021-05-07T00:00:00"/>
    <s v="NEW NO 1 CHINESE BUFFET INC"/>
    <s v="364 US 70 WEST #B 8"/>
    <x v="68"/>
    <x v="0"/>
    <s v="28752"/>
    <x v="1634"/>
    <m/>
    <s v="R"/>
    <s v="N"/>
    <s v="NC-11"/>
    <x v="1"/>
    <x v="0"/>
    <x v="0"/>
    <x v="0"/>
    <s v="Y"/>
    <s v="Y"/>
    <s v="Y"/>
    <s v="Y"/>
    <s v="Y"/>
    <s v="Y"/>
    <s v="Corporation"/>
    <s v="N"/>
    <x v="1"/>
    <x v="0"/>
    <x v="0"/>
    <s v="Restaurant"/>
    <n v="0"/>
    <n v="0"/>
    <m/>
  </r>
  <r>
    <x v="1638"/>
    <d v="2021-05-07T00:00:00"/>
    <s v="Uptown 101 LLC"/>
    <s v="101 College St"/>
    <x v="216"/>
    <x v="0"/>
    <s v="27565"/>
    <x v="1635"/>
    <m/>
    <s v="R"/>
    <s v="N"/>
    <s v="NC-01"/>
    <x v="1"/>
    <x v="0"/>
    <x v="0"/>
    <x v="0"/>
    <s v="Y"/>
    <s v="Y"/>
    <s v="Y"/>
    <s v="Y"/>
    <s v="Y"/>
    <s v="Y"/>
    <s v="Limited  Liability Company(LLC)"/>
    <s v="N"/>
    <x v="1"/>
    <x v="0"/>
    <x v="0"/>
    <s v="Bar, Saloon, Lounge, Tavern &amp;&amp; Restaurant"/>
    <n v="0"/>
    <n v="0"/>
    <m/>
  </r>
  <r>
    <x v="1639"/>
    <d v="2021-05-07T00:00:00"/>
    <s v="ALEEM VENTURES INC"/>
    <s v="1216 Bridford Pkwy Unit M"/>
    <x v="12"/>
    <x v="0"/>
    <s v="27407"/>
    <x v="1636"/>
    <m/>
    <s v="U"/>
    <s v="N"/>
    <s v="NC-06"/>
    <x v="1"/>
    <x v="0"/>
    <x v="0"/>
    <x v="0"/>
    <s v="Y"/>
    <s v="Y"/>
    <s v="Y"/>
    <s v="Y"/>
    <s v="Y"/>
    <s v="Y"/>
    <s v="Corporation"/>
    <s v="N"/>
    <x v="1"/>
    <x v="0"/>
    <x v="0"/>
    <s v="Restaurant"/>
    <n v="0"/>
    <n v="0"/>
    <m/>
  </r>
  <r>
    <x v="1640"/>
    <d v="2021-05-07T00:00:00"/>
    <s v="Farotage Nation Lounge"/>
    <s v="3601 Capital boulevard 103-105"/>
    <x v="4"/>
    <x v="0"/>
    <s v="27604"/>
    <x v="1637"/>
    <m/>
    <s v="U"/>
    <s v="N"/>
    <s v="NC-02"/>
    <x v="0"/>
    <x v="0"/>
    <x v="0"/>
    <x v="0"/>
    <s v="Y"/>
    <s v="Y"/>
    <s v="Y"/>
    <s v="Y"/>
    <s v="Y"/>
    <s v="Y"/>
    <s v="Limited  Liability Company(LLC)"/>
    <s v="Y"/>
    <x v="1"/>
    <x v="0"/>
    <x v="0"/>
    <s v="Bar, Saloon, Lounge, Tavern"/>
    <n v="0"/>
    <n v="0"/>
    <m/>
  </r>
  <r>
    <x v="1641"/>
    <d v="2021-05-07T00:00:00"/>
    <s v="Bean Vegan Cuisine LLC"/>
    <s v="3001 E Independence Blvd"/>
    <x v="11"/>
    <x v="0"/>
    <s v="28205"/>
    <x v="1638"/>
    <m/>
    <s v="U"/>
    <s v="Y"/>
    <s v="NC-12"/>
    <x v="0"/>
    <x v="0"/>
    <x v="1"/>
    <x v="0"/>
    <s v="Y"/>
    <s v="Y"/>
    <s v="Y"/>
    <s v="Y"/>
    <s v="Y"/>
    <s v="Y"/>
    <s v="Limited  Liability Company(LLC)"/>
    <s v="Y"/>
    <x v="1"/>
    <x v="0"/>
    <x v="1"/>
    <s v="Restaurant"/>
    <n v="0"/>
    <n v="0"/>
    <m/>
  </r>
  <r>
    <x v="1642"/>
    <d v="2021-05-07T00:00:00"/>
    <s v="Z&amp;B Inc"/>
    <s v="13200 Strickland Rd Ste 110"/>
    <x v="4"/>
    <x v="0"/>
    <s v="27613"/>
    <x v="1639"/>
    <m/>
    <s v="U"/>
    <s v="N"/>
    <s v="NC-02"/>
    <x v="1"/>
    <x v="0"/>
    <x v="0"/>
    <x v="0"/>
    <s v="Y"/>
    <s v="Y"/>
    <s v="Y"/>
    <s v="Y"/>
    <s v="Y"/>
    <s v="Y"/>
    <s v="Subchapter S Corporation"/>
    <s v="N"/>
    <x v="1"/>
    <x v="0"/>
    <x v="0"/>
    <s v="Other &amp;&amp; Bar, Saloon, Lounge, Tavern &amp;&amp; Restaurant"/>
    <n v="0"/>
    <n v="0"/>
    <m/>
  </r>
  <r>
    <x v="1643"/>
    <d v="2021-05-07T00:00:00"/>
    <s v="Crooked Tail Cat Cafe Inc"/>
    <s v="604 S. Elm St"/>
    <x v="12"/>
    <x v="0"/>
    <s v="27406"/>
    <x v="1640"/>
    <m/>
    <s v="U"/>
    <s v="Y"/>
    <s v="NC-06"/>
    <x v="0"/>
    <x v="1"/>
    <x v="1"/>
    <x v="0"/>
    <s v="Y"/>
    <s v="Y"/>
    <s v="Y"/>
    <s v="Y"/>
    <s v="Y"/>
    <s v="Y"/>
    <s v="Corporation"/>
    <s v="N"/>
    <x v="0"/>
    <x v="0"/>
    <x v="1"/>
    <s v="Snack and Nonalcoholic Beverage Bar"/>
    <n v="0"/>
    <n v="0"/>
    <m/>
  </r>
  <r>
    <x v="1644"/>
    <d v="2021-05-07T00:00:00"/>
    <s v="JAM Hospitality LLC"/>
    <s v="1550 Buck Jones Rd"/>
    <x v="4"/>
    <x v="0"/>
    <s v="27606"/>
    <x v="1641"/>
    <m/>
    <s v="U"/>
    <s v="N"/>
    <s v="NC-02"/>
    <x v="0"/>
    <x v="1"/>
    <x v="1"/>
    <x v="0"/>
    <s v="N"/>
    <s v="N"/>
    <s v="Y"/>
    <s v="Y"/>
    <s v="Y"/>
    <s v="Y"/>
    <s v="Corporation"/>
    <s v="Y"/>
    <x v="0"/>
    <x v="0"/>
    <x v="1"/>
    <s v="Restaurant"/>
    <n v="0"/>
    <n v="0"/>
    <m/>
  </r>
  <r>
    <x v="1645"/>
    <d v="2021-05-07T00:00:00"/>
    <s v="Shea Spicer"/>
    <s v="170 Cook St"/>
    <x v="251"/>
    <x v="0"/>
    <s v="27045"/>
    <x v="1642"/>
    <m/>
    <s v="U"/>
    <s v="N"/>
    <s v="NC-10"/>
    <x v="0"/>
    <x v="1"/>
    <x v="0"/>
    <x v="0"/>
    <s v="Y"/>
    <s v="Y"/>
    <s v="N"/>
    <s v="Y"/>
    <s v="Y"/>
    <s v="Y"/>
    <s v="Sole Proprietorship"/>
    <s v="N"/>
    <x v="0"/>
    <x v="0"/>
    <x v="1"/>
    <s v="Food Stand, Food Truck, Food Cart"/>
    <n v="0"/>
    <n v="0"/>
    <m/>
  </r>
  <r>
    <x v="1646"/>
    <d v="2021-05-07T00:00:00"/>
    <s v="Ishi Inc."/>
    <s v="9205 University City Blvd"/>
    <x v="11"/>
    <x v="0"/>
    <s v="28213"/>
    <x v="1643"/>
    <m/>
    <s v="U"/>
    <s v="Y"/>
    <s v="NC-08"/>
    <x v="1"/>
    <x v="0"/>
    <x v="1"/>
    <x v="0"/>
    <s v="Y"/>
    <s v="Y"/>
    <s v="Y"/>
    <s v="Y"/>
    <s v="Y"/>
    <s v="Y"/>
    <s v="Corporation"/>
    <s v="Y"/>
    <x v="1"/>
    <x v="0"/>
    <x v="1"/>
    <s v="Restaurant"/>
    <n v="0"/>
    <n v="0"/>
    <m/>
  </r>
  <r>
    <x v="1647"/>
    <d v="2021-05-07T00:00:00"/>
    <s v="Mountain Green Enterprises"/>
    <s v="4250 US 64/74A Hwy"/>
    <x v="240"/>
    <x v="0"/>
    <s v="28139"/>
    <x v="1644"/>
    <m/>
    <s v="R"/>
    <s v="N"/>
    <s v="NC-11"/>
    <x v="0"/>
    <x v="1"/>
    <x v="1"/>
    <x v="0"/>
    <s v="Y"/>
    <s v="N"/>
    <s v="Y"/>
    <s v="N"/>
    <s v="N"/>
    <s v="Y"/>
    <s v="Limited  Liability Company(LLC)"/>
    <s v="N"/>
    <x v="0"/>
    <x v="1"/>
    <x v="0"/>
    <s v="Restaurant"/>
    <n v="0"/>
    <n v="0"/>
    <m/>
  </r>
  <r>
    <x v="1648"/>
    <d v="2021-05-07T00:00:00"/>
    <s v="LORMAC ENTERPRISE INC."/>
    <s v="6079 Turnpike Rd"/>
    <x v="92"/>
    <x v="0"/>
    <s v="28376"/>
    <x v="1645"/>
    <m/>
    <s v="R"/>
    <s v="Y"/>
    <s v="NC-09"/>
    <x v="1"/>
    <x v="1"/>
    <x v="1"/>
    <x v="0"/>
    <s v="Y"/>
    <s v="Y"/>
    <s v="Y"/>
    <s v="Y"/>
    <s v="Y"/>
    <s v="Y"/>
    <s v="Corporation"/>
    <s v="N"/>
    <x v="0"/>
    <x v="1"/>
    <x v="1"/>
    <s v="Bar, Saloon, Lounge, Tavern &amp;&amp; Caterer &amp;&amp; Food Stand, Food Truck, Food Cart &amp;&amp; Restaurant"/>
    <n v="0"/>
    <n v="0"/>
    <m/>
  </r>
  <r>
    <x v="1649"/>
    <d v="2021-05-07T00:00:00"/>
    <s v="SKS Fodds LLC"/>
    <s v="3130 Driwood Ct Suite B"/>
    <x v="11"/>
    <x v="0"/>
    <s v="28269"/>
    <x v="1646"/>
    <m/>
    <s v="U"/>
    <s v="N"/>
    <s v="NC-08"/>
    <x v="0"/>
    <x v="0"/>
    <x v="1"/>
    <x v="0"/>
    <s v="Y"/>
    <s v="Y"/>
    <s v="Y"/>
    <s v="Y"/>
    <s v="Y"/>
    <s v="Y"/>
    <s v="Limited  Liability Company(LLC)"/>
    <s v="N"/>
    <x v="1"/>
    <x v="0"/>
    <x v="0"/>
    <s v="Caterer &amp;&amp; Restaurant"/>
    <n v="0"/>
    <n v="0"/>
    <m/>
  </r>
  <r>
    <x v="1650"/>
    <d v="2021-05-07T00:00:00"/>
    <s v="kakes by kelly llc"/>
    <s v="salem chapel rd"/>
    <x v="170"/>
    <x v="0"/>
    <s v="27052"/>
    <x v="1647"/>
    <m/>
    <s v="U"/>
    <s v="N"/>
    <s v="NC-10"/>
    <x v="0"/>
    <x v="0"/>
    <x v="1"/>
    <x v="0"/>
    <s v="Y"/>
    <s v="Y"/>
    <s v="Y"/>
    <s v="N"/>
    <s v="Y"/>
    <s v="Y"/>
    <s v="Limited  Liability Company(LLC)"/>
    <s v="N"/>
    <x v="0"/>
    <x v="0"/>
    <x v="1"/>
    <s v="Caterer"/>
    <n v="0"/>
    <n v="0"/>
    <m/>
  </r>
  <r>
    <x v="1651"/>
    <d v="2021-05-07T00:00:00"/>
    <s v="Night Kitchen Bakery LLC"/>
    <s v="10 W Franklin Street 140"/>
    <x v="4"/>
    <x v="0"/>
    <s v="27604"/>
    <x v="1648"/>
    <m/>
    <s v="U"/>
    <s v="Y"/>
    <s v="NC-02"/>
    <x v="0"/>
    <x v="1"/>
    <x v="1"/>
    <x v="0"/>
    <s v="N"/>
    <s v="N"/>
    <s v="Y"/>
    <s v="Y"/>
    <s v="N"/>
    <s v="Y"/>
    <s v="Limited  Liability Company(LLC)"/>
    <s v="Y"/>
    <x v="0"/>
    <x v="0"/>
    <x v="1"/>
    <s v="Other"/>
    <n v="0"/>
    <n v="0"/>
    <m/>
  </r>
  <r>
    <x v="1652"/>
    <d v="2021-05-07T00:00:00"/>
    <s v="MCE Ventures LLC"/>
    <s v="207 Paragon Pkwy"/>
    <x v="91"/>
    <x v="0"/>
    <s v="28721"/>
    <x v="1649"/>
    <m/>
    <s v="R"/>
    <s v="N"/>
    <s v="NC-11"/>
    <x v="1"/>
    <x v="0"/>
    <x v="1"/>
    <x v="0"/>
    <s v="Y"/>
    <s v="Y"/>
    <s v="Y"/>
    <s v="Y"/>
    <s v="Y"/>
    <s v="Y"/>
    <s v="Subchapter S Corporation"/>
    <s v="Y"/>
    <x v="0"/>
    <x v="0"/>
    <x v="1"/>
    <s v="Restaurant"/>
    <n v="0"/>
    <n v="0"/>
    <m/>
  </r>
  <r>
    <x v="1653"/>
    <d v="2021-05-07T00:00:00"/>
    <s v="Eat Drink Here LLC"/>
    <s v="943 Riverside Dr"/>
    <x v="9"/>
    <x v="0"/>
    <s v="28804"/>
    <x v="1650"/>
    <m/>
    <s v="U"/>
    <s v="N"/>
    <s v="NC-11"/>
    <x v="1"/>
    <x v="0"/>
    <x v="0"/>
    <x v="0"/>
    <s v="Y"/>
    <s v="Y"/>
    <s v="Y"/>
    <s v="Y"/>
    <s v="Y"/>
    <s v="Y"/>
    <s v="Limited  Liability Company(LLC)"/>
    <s v="N"/>
    <x v="1"/>
    <x v="0"/>
    <x v="0"/>
    <s v="Restaurant"/>
    <n v="0"/>
    <n v="0"/>
    <m/>
  </r>
  <r>
    <x v="1654"/>
    <d v="2021-05-07T00:00:00"/>
    <s v="COSMIC CANTINA INC"/>
    <s v="714 9th St"/>
    <x v="8"/>
    <x v="0"/>
    <s v="27705"/>
    <x v="1651"/>
    <m/>
    <s v="U"/>
    <s v="N"/>
    <s v="NC-04"/>
    <x v="0"/>
    <x v="0"/>
    <x v="1"/>
    <x v="0"/>
    <s v="Y"/>
    <s v="Y"/>
    <s v="Y"/>
    <s v="Y"/>
    <s v="Y"/>
    <s v="Y"/>
    <s v="Corporation"/>
    <s v="N"/>
    <x v="1"/>
    <x v="0"/>
    <x v="0"/>
    <s v="Restaurant"/>
    <n v="0"/>
    <n v="0"/>
    <m/>
  </r>
  <r>
    <x v="1655"/>
    <d v="2021-05-07T00:00:00"/>
    <s v="Bleu Barn Bistro"/>
    <s v="1801 cross beam dr suite k"/>
    <x v="11"/>
    <x v="0"/>
    <s v="28217"/>
    <x v="1652"/>
    <m/>
    <s v="U"/>
    <s v="N"/>
    <s v="NC-09"/>
    <x v="0"/>
    <x v="1"/>
    <x v="1"/>
    <x v="1"/>
    <s v="N"/>
    <s v="N"/>
    <s v="Y"/>
    <s v="Y"/>
    <s v="N"/>
    <s v="Y"/>
    <s v="Limited  Liability Company(LLC)"/>
    <s v="Y"/>
    <x v="0"/>
    <x v="0"/>
    <x v="1"/>
    <s v="Food Stand, Food Truck, Food Cart"/>
    <n v="0"/>
    <n v="0"/>
    <m/>
  </r>
  <r>
    <x v="1656"/>
    <d v="2021-05-08T00:00:00"/>
    <s v="Julius West"/>
    <s v="6104 Bur Trail"/>
    <x v="4"/>
    <x v="0"/>
    <s v="27604"/>
    <x v="1653"/>
    <m/>
    <s v="U"/>
    <s v="N"/>
    <s v="NC-02"/>
    <x v="0"/>
    <x v="1"/>
    <x v="1"/>
    <x v="0"/>
    <s v="Y"/>
    <s v="Y"/>
    <s v="Y"/>
    <s v="Y"/>
    <s v="Y"/>
    <s v="Y"/>
    <s v="Sole Proprietorship"/>
    <s v="Y"/>
    <x v="1"/>
    <x v="0"/>
    <x v="0"/>
    <s v="Food Stand, Food Truck, Food Cart"/>
    <n v="0"/>
    <n v="0"/>
    <m/>
  </r>
  <r>
    <x v="1657"/>
    <d v="2021-05-08T00:00:00"/>
    <s v="Mouzone Enterprises"/>
    <s v="421 Fayetteville Street"/>
    <x v="4"/>
    <x v="0"/>
    <s v="27601"/>
    <x v="1654"/>
    <m/>
    <s v="U"/>
    <s v="Y"/>
    <s v="NC-02"/>
    <x v="0"/>
    <x v="1"/>
    <x v="1"/>
    <x v="1"/>
    <s v="N"/>
    <s v="Y"/>
    <s v="N"/>
    <s v="N"/>
    <s v="N"/>
    <s v="N"/>
    <s v="Limited  Liability Company(LLC)"/>
    <s v="N"/>
    <x v="1"/>
    <x v="0"/>
    <x v="1"/>
    <s v="Restaurant"/>
    <n v="0"/>
    <n v="0"/>
    <m/>
  </r>
  <r>
    <x v="1658"/>
    <d v="2021-05-08T00:00:00"/>
    <s v="Snowie Ice of North Carol"/>
    <s v="327 Gibbs Road"/>
    <x v="130"/>
    <x v="0"/>
    <s v="28560"/>
    <x v="1655"/>
    <m/>
    <s v="U"/>
    <s v="N"/>
    <s v="NC-03"/>
    <x v="0"/>
    <x v="1"/>
    <x v="0"/>
    <x v="1"/>
    <s v="N"/>
    <s v="Y"/>
    <s v="N"/>
    <s v="N"/>
    <s v="Y"/>
    <s v="N"/>
    <s v="Limited  Liability Company(LLC)"/>
    <s v="N"/>
    <x v="0"/>
    <x v="1"/>
    <x v="1"/>
    <s v="Food Stand, Food Truck, Food Cart"/>
    <n v="0"/>
    <n v="0"/>
    <m/>
  </r>
  <r>
    <x v="1659"/>
    <d v="2021-05-08T00:00:00"/>
    <s v="Tamarra Fincher"/>
    <s v="6811 Fernwood Dr Apt E"/>
    <x v="11"/>
    <x v="0"/>
    <s v="28211"/>
    <x v="1656"/>
    <m/>
    <s v="U"/>
    <s v="N"/>
    <s v="NC-12"/>
    <x v="0"/>
    <x v="1"/>
    <x v="1"/>
    <x v="0"/>
    <s v="N"/>
    <s v="N"/>
    <s v="Y"/>
    <s v="Y"/>
    <s v="N"/>
    <s v="Y"/>
    <s v="Sole Proprietorship"/>
    <s v="N"/>
    <x v="0"/>
    <x v="0"/>
    <x v="1"/>
    <s v="Restaurant"/>
    <n v="0"/>
    <n v="0"/>
    <m/>
  </r>
  <r>
    <x v="1660"/>
    <d v="2021-05-08T00:00:00"/>
    <s v="Kym Brown"/>
    <s v="1529 Greenville Highway"/>
    <x v="7"/>
    <x v="0"/>
    <s v="28791"/>
    <x v="1657"/>
    <m/>
    <s v="R"/>
    <s v="Y"/>
    <s v="NC-11"/>
    <x v="0"/>
    <x v="1"/>
    <x v="1"/>
    <x v="1"/>
    <s v="Y"/>
    <s v="N"/>
    <s v="N"/>
    <s v="N"/>
    <s v="N"/>
    <s v="N"/>
    <s v="Sole Proprietorship"/>
    <s v="N"/>
    <x v="0"/>
    <x v="0"/>
    <x v="1"/>
    <s v="Other"/>
    <n v="0"/>
    <n v="0"/>
    <m/>
  </r>
  <r>
    <x v="1661"/>
    <d v="2021-05-11T00:00:00"/>
    <s v="SAS Food Concepts LLC"/>
    <s v="1566 Benson Rd"/>
    <x v="127"/>
    <x v="0"/>
    <s v="27529"/>
    <x v="1658"/>
    <m/>
    <s v="U"/>
    <s v="N"/>
    <s v="NC-02"/>
    <x v="0"/>
    <x v="1"/>
    <x v="1"/>
    <x v="1"/>
    <s v="N"/>
    <s v="Y"/>
    <s v="Y"/>
    <s v="Y"/>
    <s v="N"/>
    <s v="Y"/>
    <s v="Sole Proprietorship"/>
    <s v="Y"/>
    <x v="1"/>
    <x v="0"/>
    <x v="0"/>
    <s v="Restaurant"/>
    <n v="0"/>
    <n v="0"/>
    <m/>
  </r>
  <r>
    <x v="1662"/>
    <d v="2021-05-11T00:00:00"/>
    <s v="Wei Wei Inc."/>
    <s v="210 N Church St Unit 1312"/>
    <x v="11"/>
    <x v="0"/>
    <s v="28202"/>
    <x v="1659"/>
    <m/>
    <s v="U"/>
    <s v="N"/>
    <s v="NC-12"/>
    <x v="0"/>
    <x v="0"/>
    <x v="0"/>
    <x v="0"/>
    <s v="Y"/>
    <s v="Y"/>
    <s v="Y"/>
    <s v="Y"/>
    <s v="Y"/>
    <s v="Y"/>
    <s v="Corporation"/>
    <s v="N"/>
    <x v="1"/>
    <x v="0"/>
    <x v="0"/>
    <s v="Bar, Saloon, Lounge, Tavern"/>
    <n v="0"/>
    <n v="0"/>
    <m/>
  </r>
  <r>
    <x v="1663"/>
    <d v="2021-05-11T00:00:00"/>
    <s v="1900 Mexican Grill and Tequila Bar LLC"/>
    <s v="1523 Elizabeth Ave Ste 110"/>
    <x v="11"/>
    <x v="0"/>
    <s v="28204"/>
    <x v="1660"/>
    <m/>
    <s v="U"/>
    <s v="N"/>
    <s v="NC-12"/>
    <x v="0"/>
    <x v="0"/>
    <x v="1"/>
    <x v="0"/>
    <s v="Y"/>
    <s v="Y"/>
    <s v="Y"/>
    <s v="Y"/>
    <s v="Y"/>
    <s v="Y"/>
    <s v="Limited  Liability Company(LLC)"/>
    <s v="N"/>
    <x v="0"/>
    <x v="0"/>
    <x v="1"/>
    <s v="Restaurant"/>
    <n v="0"/>
    <n v="0"/>
    <m/>
  </r>
  <r>
    <x v="1664"/>
    <d v="2021-05-11T00:00:00"/>
    <s v="Beach Bumz Inc"/>
    <s v="515 Arendell St"/>
    <x v="1"/>
    <x v="0"/>
    <s v="28557"/>
    <x v="1661"/>
    <m/>
    <s v="R"/>
    <s v="N"/>
    <s v="NC-03"/>
    <x v="0"/>
    <x v="0"/>
    <x v="1"/>
    <x v="0"/>
    <s v="N"/>
    <s v="Y"/>
    <s v="Y"/>
    <s v="Y"/>
    <s v="Y"/>
    <s v="Y"/>
    <s v="Corporation"/>
    <s v="N"/>
    <x v="0"/>
    <x v="0"/>
    <x v="1"/>
    <s v="Other &amp;&amp; Licensed Alcohol Producer &amp;&amp; Restaurant"/>
    <n v="0"/>
    <n v="0"/>
    <m/>
  </r>
  <r>
    <x v="1665"/>
    <d v="2021-05-11T00:00:00"/>
    <s v="LING LIU ENTERPRISE INC"/>
    <s v="1400 Charles Blvd Ste 120"/>
    <x v="34"/>
    <x v="0"/>
    <s v="27858"/>
    <x v="1662"/>
    <m/>
    <s v="U"/>
    <s v="Y"/>
    <s v="NC-01"/>
    <x v="0"/>
    <x v="0"/>
    <x v="1"/>
    <x v="0"/>
    <s v="Y"/>
    <s v="Y"/>
    <s v="Y"/>
    <s v="Y"/>
    <s v="Y"/>
    <s v="Y"/>
    <s v="Subchapter S Corporation"/>
    <s v="N"/>
    <x v="1"/>
    <x v="0"/>
    <x v="0"/>
    <s v="Restaurant"/>
    <n v="0"/>
    <n v="0"/>
    <m/>
  </r>
  <r>
    <x v="1666"/>
    <d v="2021-05-11T00:00:00"/>
    <s v="Oshu llc"/>
    <s v="920 S Jefferson Ave"/>
    <x v="143"/>
    <x v="0"/>
    <s v="28694"/>
    <x v="1663"/>
    <m/>
    <s v="R"/>
    <s v="Y"/>
    <s v="NC-05"/>
    <x v="0"/>
    <x v="0"/>
    <x v="0"/>
    <x v="0"/>
    <s v="Y"/>
    <s v="Y"/>
    <s v="Y"/>
    <s v="Y"/>
    <s v="Y"/>
    <s v="Y"/>
    <s v="Limited  Liability Company(LLC)"/>
    <s v="N"/>
    <x v="1"/>
    <x v="0"/>
    <x v="1"/>
    <s v="Restaurant"/>
    <n v="0"/>
    <n v="0"/>
    <m/>
  </r>
  <r>
    <x v="1667"/>
    <d v="2021-05-11T00:00:00"/>
    <s v="Subway of Rolesville Inc"/>
    <s v="1332 Reservoir View Ln"/>
    <x v="14"/>
    <x v="0"/>
    <s v="27587"/>
    <x v="1664"/>
    <s v="Subway"/>
    <s v="U"/>
    <s v="Y"/>
    <s v="NC-04"/>
    <x v="0"/>
    <x v="1"/>
    <x v="1"/>
    <x v="0"/>
    <s v="Y"/>
    <s v="Y"/>
    <s v="Y"/>
    <s v="Y"/>
    <s v="Y"/>
    <s v="Y"/>
    <s v="Subchapter S Corporation"/>
    <s v="N"/>
    <x v="0"/>
    <x v="0"/>
    <x v="1"/>
    <s v="Restaurant"/>
    <n v="0"/>
    <n v="0"/>
    <m/>
  </r>
  <r>
    <x v="1668"/>
    <d v="2021-05-11T00:00:00"/>
    <s v="SALT &amp; PEPPER OF NC INC"/>
    <s v="3793 Samet Dr 180"/>
    <x v="62"/>
    <x v="0"/>
    <s v="27265"/>
    <x v="1665"/>
    <m/>
    <s v="U"/>
    <s v="N"/>
    <s v="NC-06"/>
    <x v="1"/>
    <x v="0"/>
    <x v="0"/>
    <x v="0"/>
    <s v="Y"/>
    <s v="Y"/>
    <s v="Y"/>
    <s v="Y"/>
    <s v="Y"/>
    <s v="Y"/>
    <s v="Corporation"/>
    <s v="N"/>
    <x v="1"/>
    <x v="0"/>
    <x v="0"/>
    <s v="Restaurant"/>
    <n v="0"/>
    <n v="0"/>
    <m/>
  </r>
  <r>
    <x v="1669"/>
    <d v="2021-05-11T00:00:00"/>
    <s v="L&amp;S General Corporation"/>
    <s v="1100 N Wesleyan Blvd Ste 8008"/>
    <x v="26"/>
    <x v="0"/>
    <s v="27804"/>
    <x v="1666"/>
    <m/>
    <s v="R"/>
    <s v="N"/>
    <s v="NC-01"/>
    <x v="0"/>
    <x v="1"/>
    <x v="1"/>
    <x v="0"/>
    <s v="Y"/>
    <s v="Y"/>
    <s v="Y"/>
    <s v="Y"/>
    <s v="Y"/>
    <s v="Y"/>
    <s v="Corporation"/>
    <s v="N"/>
    <x v="1"/>
    <x v="0"/>
    <x v="1"/>
    <s v="Restaurant"/>
    <n v="0"/>
    <n v="0"/>
    <m/>
  </r>
  <r>
    <x v="1670"/>
    <d v="2021-05-11T00:00:00"/>
    <s v="ROYAL LOUNGE INC"/>
    <s v="3793 Samet Dr 135"/>
    <x v="62"/>
    <x v="0"/>
    <s v="27265"/>
    <x v="1667"/>
    <m/>
    <s v="U"/>
    <s v="N"/>
    <s v="NC-06"/>
    <x v="1"/>
    <x v="0"/>
    <x v="0"/>
    <x v="0"/>
    <s v="Y"/>
    <s v="Y"/>
    <s v="Y"/>
    <s v="Y"/>
    <s v="Y"/>
    <s v="Y"/>
    <s v="Corporation"/>
    <s v="N"/>
    <x v="1"/>
    <x v="0"/>
    <x v="0"/>
    <s v="Bar, Saloon, Lounge, Tavern"/>
    <n v="0"/>
    <n v="0"/>
    <m/>
  </r>
  <r>
    <x v="1671"/>
    <d v="2021-05-11T00:00:00"/>
    <s v="Kreative Kravingz"/>
    <s v="1211 DREW ST"/>
    <x v="8"/>
    <x v="0"/>
    <s v="27701"/>
    <x v="1668"/>
    <m/>
    <s v="U"/>
    <s v="Y"/>
    <s v="NC-04"/>
    <x v="0"/>
    <x v="1"/>
    <x v="1"/>
    <x v="1"/>
    <s v="Y"/>
    <s v="Y"/>
    <s v="Y"/>
    <s v="Y"/>
    <s v="Y"/>
    <s v="Y"/>
    <s v="Limited  Liability Company(LLC)"/>
    <s v="N"/>
    <x v="0"/>
    <x v="0"/>
    <x v="1"/>
    <s v="Food Stand, Food Truck, Food Cart"/>
    <n v="0"/>
    <n v="0"/>
    <m/>
  </r>
  <r>
    <x v="1672"/>
    <d v="2021-05-11T00:00:00"/>
    <s v="Charles McGrady"/>
    <s v="308 MARLIN LN"/>
    <x v="252"/>
    <x v="0"/>
    <s v="27863"/>
    <x v="1669"/>
    <m/>
    <s v="R"/>
    <s v="N"/>
    <s v="NC-01"/>
    <x v="0"/>
    <x v="0"/>
    <x v="0"/>
    <x v="0"/>
    <s v="Y"/>
    <s v="Y"/>
    <s v="N"/>
    <s v="N"/>
    <s v="Y"/>
    <s v="N"/>
    <s v="Sole Proprietorship"/>
    <s v="N"/>
    <x v="0"/>
    <x v="1"/>
    <x v="0"/>
    <s v="Food Stand, Food Truck, Food Cart"/>
    <n v="0"/>
    <n v="0"/>
    <m/>
  </r>
  <r>
    <x v="1673"/>
    <d v="2021-05-11T00:00:00"/>
    <s v="Brewmasters Inc."/>
    <s v="2117 Forest Hills Rd W"/>
    <x v="101"/>
    <x v="0"/>
    <s v="27893"/>
    <x v="1670"/>
    <m/>
    <s v="R"/>
    <s v="Y"/>
    <s v="NC-01"/>
    <x v="0"/>
    <x v="1"/>
    <x v="1"/>
    <x v="0"/>
    <s v="Y"/>
    <s v="Y"/>
    <s v="Y"/>
    <s v="Y"/>
    <s v="Y"/>
    <s v="Y"/>
    <s v="Corporation"/>
    <s v="Y"/>
    <x v="1"/>
    <x v="0"/>
    <x v="0"/>
    <s v="Restaurant"/>
    <n v="0"/>
    <n v="0"/>
    <m/>
  </r>
  <r>
    <x v="1674"/>
    <d v="2021-05-11T00:00:00"/>
    <s v="Nived ventures LLC"/>
    <s v="8521 Brier Creek Pkwy Ste 103"/>
    <x v="4"/>
    <x v="0"/>
    <s v="27617"/>
    <x v="1671"/>
    <s v="Rocky Mountain Chocolate Factory"/>
    <s v="U"/>
    <s v="N"/>
    <s v="NC-02"/>
    <x v="0"/>
    <x v="1"/>
    <x v="1"/>
    <x v="0"/>
    <s v="Y"/>
    <s v="Y"/>
    <s v="Y"/>
    <s v="Y"/>
    <s v="Y"/>
    <s v="Y"/>
    <s v="Limited  Liability Company(LLC)"/>
    <s v="N"/>
    <x v="1"/>
    <x v="0"/>
    <x v="0"/>
    <s v="Other"/>
    <n v="0"/>
    <n v="0"/>
    <m/>
  </r>
  <r>
    <x v="1675"/>
    <d v="2021-05-11T00:00:00"/>
    <s v="Zz BBQ LLC"/>
    <s v="3732 MADELINE WAY"/>
    <x v="4"/>
    <x v="0"/>
    <s v="27610"/>
    <x v="1672"/>
    <m/>
    <s v="U"/>
    <s v="N"/>
    <s v="NC-02"/>
    <x v="0"/>
    <x v="1"/>
    <x v="1"/>
    <x v="0"/>
    <s v="Y"/>
    <s v="Y"/>
    <s v="Y"/>
    <s v="N"/>
    <s v="Y"/>
    <s v="Y"/>
    <s v="Sole Proprietorship"/>
    <s v="Y"/>
    <x v="0"/>
    <x v="0"/>
    <x v="1"/>
    <s v="Food Stand, Food Truck, Food Cart &amp;&amp; Caterer &amp;&amp; Restaurant"/>
    <n v="0"/>
    <n v="0"/>
    <m/>
  </r>
  <r>
    <x v="1676"/>
    <d v="2021-05-11T00:00:00"/>
    <s v="Balaji Corporation"/>
    <s v="1025 Outlet Center Dr Ste 910"/>
    <x v="253"/>
    <x v="0"/>
    <s v="27577"/>
    <x v="1673"/>
    <m/>
    <s v="R"/>
    <s v="Y"/>
    <s v="NC-07"/>
    <x v="0"/>
    <x v="1"/>
    <x v="1"/>
    <x v="0"/>
    <s v="Y"/>
    <s v="Y"/>
    <s v="Y"/>
    <s v="Y"/>
    <s v="Y"/>
    <s v="Y"/>
    <s v="Corporation"/>
    <s v="Y"/>
    <x v="0"/>
    <x v="0"/>
    <x v="1"/>
    <s v="Restaurant"/>
    <n v="0"/>
    <n v="0"/>
    <m/>
  </r>
  <r>
    <x v="1677"/>
    <d v="2021-05-11T00:00:00"/>
    <s v="JenCar Ventures Inc"/>
    <s v="4009 Bankshire Ln"/>
    <x v="4"/>
    <x v="0"/>
    <s v="27603"/>
    <x v="1674"/>
    <s v="Auntie Anne's"/>
    <s v="U"/>
    <s v="N"/>
    <s v="NC-02"/>
    <x v="0"/>
    <x v="1"/>
    <x v="1"/>
    <x v="0"/>
    <s v="Y"/>
    <s v="Y"/>
    <s v="Y"/>
    <s v="Y"/>
    <s v="N"/>
    <s v="Y"/>
    <s v="Corporation"/>
    <s v="N"/>
    <x v="0"/>
    <x v="0"/>
    <x v="1"/>
    <s v="Bakery ** &amp;&amp; Snack and Nonalcoholic Beverage Bar &amp;&amp; Restaurant"/>
    <n v="0"/>
    <n v="0"/>
    <m/>
  </r>
  <r>
    <x v="1678"/>
    <d v="2021-05-11T00:00:00"/>
    <s v="DURHAM CHINA INC"/>
    <s v="1418 AVONDALE DR SUITE 4"/>
    <x v="8"/>
    <x v="0"/>
    <s v="27701"/>
    <x v="1675"/>
    <m/>
    <s v="U"/>
    <s v="Y"/>
    <s v="NC-04"/>
    <x v="0"/>
    <x v="1"/>
    <x v="1"/>
    <x v="0"/>
    <s v="Y"/>
    <s v="Y"/>
    <s v="Y"/>
    <s v="Y"/>
    <s v="Y"/>
    <s v="Y"/>
    <s v="Corporation"/>
    <s v="N"/>
    <x v="1"/>
    <x v="0"/>
    <x v="0"/>
    <s v="Restaurant"/>
    <n v="0"/>
    <n v="0"/>
    <m/>
  </r>
  <r>
    <x v="1679"/>
    <d v="2021-05-11T00:00:00"/>
    <s v="Cheers Too Management LLC"/>
    <s v="2803 RAEFORD ROAD"/>
    <x v="40"/>
    <x v="0"/>
    <s v="28303"/>
    <x v="1676"/>
    <m/>
    <s v="U"/>
    <s v="Y"/>
    <s v="NC-08"/>
    <x v="0"/>
    <x v="0"/>
    <x v="0"/>
    <x v="0"/>
    <s v="Y"/>
    <s v="Y"/>
    <s v="Y"/>
    <s v="Y"/>
    <s v="Y"/>
    <s v="Y"/>
    <s v="Subchapter S Corporation"/>
    <s v="N"/>
    <x v="0"/>
    <x v="0"/>
    <x v="1"/>
    <s v="Bar, Saloon, Lounge, Tavern"/>
    <n v="0"/>
    <n v="0"/>
    <m/>
  </r>
  <r>
    <x v="1680"/>
    <d v="2021-05-11T00:00:00"/>
    <s v="T&amp;J Fidakia INC."/>
    <s v="701 W South Main St"/>
    <x v="13"/>
    <x v="0"/>
    <s v="28173"/>
    <x v="1677"/>
    <m/>
    <s v="U"/>
    <s v="N"/>
    <s v="NC-09"/>
    <x v="0"/>
    <x v="1"/>
    <x v="1"/>
    <x v="0"/>
    <s v="Y"/>
    <s v="Y"/>
    <s v="Y"/>
    <s v="Y"/>
    <s v="Y"/>
    <s v="Y"/>
    <s v="Corporation"/>
    <s v="N"/>
    <x v="0"/>
    <x v="0"/>
    <x v="1"/>
    <s v="Bar, Saloon, Lounge, Tavern &amp;&amp; Restaurant"/>
    <n v="0"/>
    <n v="0"/>
    <m/>
  </r>
  <r>
    <x v="1681"/>
    <d v="2021-05-11T00:00:00"/>
    <s v="MAGICAL S LLC"/>
    <s v="342 MERIN HEIGHT RD"/>
    <x v="59"/>
    <x v="0"/>
    <s v="28546"/>
    <x v="1678"/>
    <m/>
    <s v="U"/>
    <s v="N"/>
    <s v="NC-03"/>
    <x v="1"/>
    <x v="0"/>
    <x v="0"/>
    <x v="0"/>
    <s v="Y"/>
    <s v="Y"/>
    <s v="Y"/>
    <s v="Y"/>
    <s v="Y"/>
    <s v="Y"/>
    <s v="Limited  Liability Company(LLC)"/>
    <s v="N"/>
    <x v="1"/>
    <x v="0"/>
    <x v="1"/>
    <s v="Restaurant"/>
    <n v="0"/>
    <n v="0"/>
    <m/>
  </r>
  <r>
    <x v="1682"/>
    <d v="2021-05-11T00:00:00"/>
    <s v="LeAnna Lee"/>
    <s v="800 Sandy Cross Rd"/>
    <x v="254"/>
    <x v="0"/>
    <s v="27919"/>
    <x v="1679"/>
    <m/>
    <s v="R"/>
    <s v="N"/>
    <s v="NC-01"/>
    <x v="0"/>
    <x v="1"/>
    <x v="0"/>
    <x v="0"/>
    <s v="Y"/>
    <s v="Y"/>
    <s v="N"/>
    <s v="Y"/>
    <s v="Y"/>
    <s v="Y"/>
    <s v="Sole Proprietorship"/>
    <s v="N"/>
    <x v="0"/>
    <x v="0"/>
    <x v="1"/>
    <s v="Caterer &amp;&amp; Food Stand, Food Truck, Food Cart"/>
    <n v="0"/>
    <n v="0"/>
    <m/>
  </r>
  <r>
    <x v="1683"/>
    <d v="2021-05-11T00:00:00"/>
    <s v="DEBORAH A VANDEN-HEUVEL"/>
    <s v="209 Riverwalk Cir"/>
    <x v="28"/>
    <x v="0"/>
    <s v="27511"/>
    <x v="1680"/>
    <m/>
    <s v="U"/>
    <s v="N"/>
    <s v="NC-02"/>
    <x v="0"/>
    <x v="0"/>
    <x v="1"/>
    <x v="0"/>
    <s v="N"/>
    <s v="N"/>
    <s v="Y"/>
    <s v="N"/>
    <s v="Y"/>
    <s v="Y"/>
    <s v="Sole Proprietorship"/>
    <s v="N"/>
    <x v="0"/>
    <x v="0"/>
    <x v="1"/>
    <s v="Snack and Nonalcoholic Beverage Bar &amp;&amp; Bar, Saloon, Lounge, Tavern &amp;&amp; Caterer &amp;&amp; Food Stand, Food Truck, Food Cart &amp;&amp; Restaurant"/>
    <n v="0"/>
    <n v="0"/>
    <m/>
  </r>
  <r>
    <x v="1684"/>
    <d v="2021-05-11T00:00:00"/>
    <s v="NUMBER ONE FUJI LLC"/>
    <s v="588 CENTRAL ST"/>
    <x v="255"/>
    <x v="0"/>
    <s v="28638"/>
    <x v="1681"/>
    <m/>
    <s v="R"/>
    <s v="N"/>
    <s v="NC-05"/>
    <x v="0"/>
    <x v="0"/>
    <x v="1"/>
    <x v="0"/>
    <s v="Y"/>
    <s v="Y"/>
    <s v="Y"/>
    <s v="Y"/>
    <s v="Y"/>
    <s v="Y"/>
    <s v="Corporation"/>
    <s v="N"/>
    <x v="0"/>
    <x v="0"/>
    <x v="1"/>
    <s v="Restaurant"/>
    <n v="0"/>
    <n v="0"/>
    <m/>
  </r>
  <r>
    <x v="1685"/>
    <d v="2021-05-11T00:00:00"/>
    <s v="EJChan inc"/>
    <s v="437 N Main St"/>
    <x v="7"/>
    <x v="0"/>
    <s v="28792"/>
    <x v="1682"/>
    <m/>
    <s v="R"/>
    <s v="Y"/>
    <s v="NC-11"/>
    <x v="1"/>
    <x v="0"/>
    <x v="0"/>
    <x v="0"/>
    <s v="Y"/>
    <s v="Y"/>
    <s v="Y"/>
    <s v="Y"/>
    <s v="Y"/>
    <s v="Y"/>
    <s v="Corporation"/>
    <s v="N"/>
    <x v="0"/>
    <x v="0"/>
    <x v="1"/>
    <s v="Restaurant"/>
    <n v="0"/>
    <n v="0"/>
    <m/>
  </r>
  <r>
    <x v="1686"/>
    <d v="2021-05-11T00:00:00"/>
    <s v="New Panda LLC"/>
    <s v="230 Thompson St"/>
    <x v="7"/>
    <x v="0"/>
    <s v="28792"/>
    <x v="1683"/>
    <m/>
    <s v="R"/>
    <s v="Y"/>
    <s v="NC-11"/>
    <x v="0"/>
    <x v="0"/>
    <x v="1"/>
    <x v="1"/>
    <s v="Y"/>
    <s v="Y"/>
    <s v="Y"/>
    <s v="Y"/>
    <s v="Y"/>
    <s v="Y"/>
    <s v="Limited  Liability Company(LLC)"/>
    <s v="N"/>
    <x v="0"/>
    <x v="0"/>
    <x v="1"/>
    <s v="Restaurant"/>
    <n v="0"/>
    <n v="0"/>
    <m/>
  </r>
  <r>
    <x v="1687"/>
    <d v="2021-05-11T00:00:00"/>
    <s v="GTG TOLANI &amp; HIATT INC"/>
    <s v="3639 Saddle Brook Dr"/>
    <x v="256"/>
    <x v="0"/>
    <s v="27370"/>
    <x v="1684"/>
    <s v="East Coast Wings &amp; Grill"/>
    <s v="R"/>
    <s v="N"/>
    <s v="NC-13"/>
    <x v="0"/>
    <x v="0"/>
    <x v="0"/>
    <x v="0"/>
    <s v="Y"/>
    <s v="Y"/>
    <s v="Y"/>
    <s v="Y"/>
    <s v="Y"/>
    <s v="Y"/>
    <s v="Corporation"/>
    <s v="N"/>
    <x v="0"/>
    <x v="1"/>
    <x v="1"/>
    <s v="Restaurant"/>
    <n v="0"/>
    <n v="0"/>
    <m/>
  </r>
  <r>
    <x v="1688"/>
    <d v="2021-05-11T00:00:00"/>
    <s v="House at Gatewood"/>
    <s v="4017 McKee School Rd"/>
    <x v="257"/>
    <x v="0"/>
    <s v="27541"/>
    <x v="1685"/>
    <m/>
    <s v="R"/>
    <s v="N"/>
    <s v="NC-04"/>
    <x v="1"/>
    <x v="1"/>
    <x v="0"/>
    <x v="0"/>
    <s v="Y"/>
    <s v="Y"/>
    <s v="Y"/>
    <s v="Y"/>
    <s v="Y"/>
    <s v="Y"/>
    <s v="Limited  Liability Company(LLC)"/>
    <s v="N"/>
    <x v="0"/>
    <x v="0"/>
    <x v="1"/>
    <s v="Restaurant"/>
    <n v="0"/>
    <n v="0"/>
    <m/>
  </r>
  <r>
    <x v="1689"/>
    <d v="2021-05-11T00:00:00"/>
    <s v="Third St Donuts Inc"/>
    <s v="101 N 3rd St"/>
    <x v="0"/>
    <x v="0"/>
    <s v="28401"/>
    <x v="1686"/>
    <s v="Dunkin' Donuts"/>
    <s v="U"/>
    <s v="Y"/>
    <s v="NC-07"/>
    <x v="0"/>
    <x v="1"/>
    <x v="0"/>
    <x v="1"/>
    <s v="N"/>
    <s v="Y"/>
    <s v="Y"/>
    <s v="Y"/>
    <s v="N"/>
    <s v="Y"/>
    <s v="Subchapter S Corporation"/>
    <s v="N"/>
    <x v="1"/>
    <x v="0"/>
    <x v="1"/>
    <s v="Restaurant"/>
    <n v="0"/>
    <n v="0"/>
    <m/>
  </r>
  <r>
    <x v="1690"/>
    <d v="2021-05-11T00:00:00"/>
    <s v="CASA GRANDE 4 INC"/>
    <s v="2206 Roxie St NE"/>
    <x v="113"/>
    <x v="0"/>
    <s v="28083"/>
    <x v="1687"/>
    <m/>
    <s v="R"/>
    <s v="Y"/>
    <s v="NC-08"/>
    <x v="1"/>
    <x v="1"/>
    <x v="0"/>
    <x v="0"/>
    <s v="Y"/>
    <s v="Y"/>
    <s v="Y"/>
    <s v="Y"/>
    <s v="Y"/>
    <s v="Y"/>
    <s v="Corporation"/>
    <s v="Y"/>
    <x v="1"/>
    <x v="0"/>
    <x v="0"/>
    <s v="Restaurant"/>
    <n v="0"/>
    <n v="0"/>
    <m/>
  </r>
  <r>
    <x v="1691"/>
    <d v="2021-05-11T00:00:00"/>
    <s v="NC Lobster LLC"/>
    <s v="204 Diggory Dr"/>
    <x v="88"/>
    <x v="0"/>
    <s v="27540"/>
    <x v="1688"/>
    <m/>
    <s v="R"/>
    <s v="N"/>
    <s v="NC-02"/>
    <x v="0"/>
    <x v="1"/>
    <x v="1"/>
    <x v="0"/>
    <s v="N"/>
    <s v="Y"/>
    <s v="Y"/>
    <s v="Y"/>
    <s v="Y"/>
    <s v="Y"/>
    <s v="Limited  Liability Company(LLC)"/>
    <s v="N"/>
    <x v="0"/>
    <x v="0"/>
    <x v="1"/>
    <s v="Restaurant"/>
    <n v="0"/>
    <n v="0"/>
    <m/>
  </r>
  <r>
    <x v="1692"/>
    <d v="2021-05-11T00:00:00"/>
    <s v="MARIOLINO'S ITALIAN CUISINE INC."/>
    <s v="495 HWY 64 BUSINESS"/>
    <x v="181"/>
    <x v="0"/>
    <s v="28904"/>
    <x v="1689"/>
    <m/>
    <s v="R"/>
    <s v="Y"/>
    <s v="NC-11"/>
    <x v="1"/>
    <x v="0"/>
    <x v="0"/>
    <x v="0"/>
    <s v="Y"/>
    <s v="Y"/>
    <s v="Y"/>
    <s v="Y"/>
    <s v="Y"/>
    <s v="Y"/>
    <s v="Subchapter S Corporation"/>
    <s v="N"/>
    <x v="1"/>
    <x v="0"/>
    <x v="0"/>
    <s v="Restaurant"/>
    <n v="0"/>
    <n v="0"/>
    <m/>
  </r>
  <r>
    <x v="1693"/>
    <d v="2021-05-11T00:00:00"/>
    <s v="ZC HAWAIIAN BBQ INC"/>
    <s v="2224 GOLDEN GATE DR"/>
    <x v="12"/>
    <x v="0"/>
    <s v="27405"/>
    <x v="1690"/>
    <m/>
    <s v="U"/>
    <s v="Y"/>
    <s v="NC-06"/>
    <x v="1"/>
    <x v="0"/>
    <x v="0"/>
    <x v="0"/>
    <s v="Y"/>
    <s v="Y"/>
    <s v="Y"/>
    <s v="Y"/>
    <s v="Y"/>
    <s v="Y"/>
    <s v="Subchapter S Corporation"/>
    <s v="Y"/>
    <x v="0"/>
    <x v="0"/>
    <x v="1"/>
    <s v="Restaurant"/>
    <n v="0"/>
    <n v="0"/>
    <m/>
  </r>
  <r>
    <x v="1694"/>
    <d v="2021-05-11T00:00:00"/>
    <s v="Feeney's Frozen Yogurt Inc."/>
    <s v="2994 Grasmere Dr"/>
    <x v="12"/>
    <x v="0"/>
    <s v="27410"/>
    <x v="1691"/>
    <m/>
    <s v="U"/>
    <s v="N"/>
    <s v="NC-06"/>
    <x v="0"/>
    <x v="0"/>
    <x v="1"/>
    <x v="0"/>
    <s v="Y"/>
    <s v="Y"/>
    <s v="Y"/>
    <s v="Y"/>
    <s v="Y"/>
    <s v="Y"/>
    <s v="Corporation"/>
    <s v="N"/>
    <x v="0"/>
    <x v="0"/>
    <x v="1"/>
    <s v="Restaurant"/>
    <n v="0"/>
    <n v="0"/>
    <m/>
  </r>
  <r>
    <x v="1695"/>
    <d v="2021-05-11T00:00:00"/>
    <s v="GERBER BLAZE LLC"/>
    <s v="1840 Hendersonville Rd STE A"/>
    <x v="9"/>
    <x v="0"/>
    <s v="28803"/>
    <x v="1692"/>
    <s v="Blaze Pizza"/>
    <s v="U"/>
    <s v="N"/>
    <s v="NC-11"/>
    <x v="0"/>
    <x v="0"/>
    <x v="0"/>
    <x v="0"/>
    <s v="Y"/>
    <s v="Y"/>
    <s v="Y"/>
    <s v="Y"/>
    <s v="Y"/>
    <s v="Y"/>
    <s v="Limited  Liability Company(LLC)"/>
    <s v="N"/>
    <x v="1"/>
    <x v="0"/>
    <x v="0"/>
    <s v="Restaurant"/>
    <n v="0"/>
    <n v="0"/>
    <m/>
  </r>
  <r>
    <x v="1696"/>
    <d v="2021-05-11T00:00:00"/>
    <s v="Nori Asian Fusion and Sushi Bar"/>
    <s v="1412 Barclay Pointe Blvd Ste 1006"/>
    <x v="0"/>
    <x v="0"/>
    <s v="28412"/>
    <x v="1693"/>
    <m/>
    <s v="U"/>
    <s v="N"/>
    <s v="NC-07"/>
    <x v="1"/>
    <x v="0"/>
    <x v="0"/>
    <x v="0"/>
    <s v="Y"/>
    <s v="Y"/>
    <s v="Y"/>
    <s v="Y"/>
    <s v="Y"/>
    <s v="Y"/>
    <s v="Corporation"/>
    <s v="N"/>
    <x v="0"/>
    <x v="0"/>
    <x v="1"/>
    <s v="Restaurant"/>
    <n v="0"/>
    <n v="0"/>
    <m/>
  </r>
  <r>
    <x v="1697"/>
    <d v="2021-05-11T00:00:00"/>
    <s v="TDY LLC"/>
    <s v="13200 Falls Of Neuse Rd Ste 117"/>
    <x v="4"/>
    <x v="0"/>
    <s v="27614"/>
    <x v="1694"/>
    <m/>
    <s v="U"/>
    <s v="N"/>
    <s v="NC-04"/>
    <x v="0"/>
    <x v="1"/>
    <x v="1"/>
    <x v="0"/>
    <s v="Y"/>
    <s v="Y"/>
    <s v="Y"/>
    <s v="N"/>
    <s v="Y"/>
    <s v="N"/>
    <s v="Limited  Liability Company(LLC)"/>
    <s v="N"/>
    <x v="0"/>
    <x v="0"/>
    <x v="1"/>
    <s v="Restaurant"/>
    <n v="0"/>
    <n v="0"/>
    <m/>
  </r>
  <r>
    <x v="1698"/>
    <d v="2021-05-11T00:00:00"/>
    <s v="Pamalahall llc"/>
    <s v="204 Us Hwy 17 South"/>
    <x v="207"/>
    <x v="0"/>
    <s v="28445"/>
    <x v="1695"/>
    <m/>
    <s v="U"/>
    <s v="N"/>
    <s v="NC-03"/>
    <x v="0"/>
    <x v="1"/>
    <x v="1"/>
    <x v="1"/>
    <s v="N"/>
    <s v="N"/>
    <s v="N"/>
    <s v="Y"/>
    <s v="N"/>
    <s v="Y"/>
    <s v="Limited  Liability Company(LLC)"/>
    <s v="N"/>
    <x v="0"/>
    <x v="0"/>
    <x v="1"/>
    <s v="Restaurant"/>
    <n v="0"/>
    <n v="0"/>
    <m/>
  </r>
  <r>
    <x v="1699"/>
    <d v="2021-05-11T00:00:00"/>
    <s v="CARY FARM SUBWAY INC."/>
    <s v="2010 Kildaire Farm Rd"/>
    <x v="28"/>
    <x v="0"/>
    <s v="27518"/>
    <x v="1696"/>
    <s v="Subway"/>
    <s v="U"/>
    <s v="N"/>
    <s v="NC-02"/>
    <x v="1"/>
    <x v="0"/>
    <x v="0"/>
    <x v="0"/>
    <s v="Y"/>
    <s v="Y"/>
    <s v="Y"/>
    <s v="Y"/>
    <s v="Y"/>
    <s v="Y"/>
    <s v="Corporation"/>
    <s v="N"/>
    <x v="1"/>
    <x v="0"/>
    <x v="0"/>
    <s v="Restaurant"/>
    <n v="0"/>
    <n v="0"/>
    <m/>
  </r>
  <r>
    <x v="1700"/>
    <d v="2021-05-11T00:00:00"/>
    <s v="Tasu Asian Bistro and Sushi INC"/>
    <s v="8919 Brier Creek Pkwy"/>
    <x v="4"/>
    <x v="0"/>
    <s v="27617"/>
    <x v="1697"/>
    <m/>
    <s v="U"/>
    <s v="N"/>
    <s v="NC-02"/>
    <x v="0"/>
    <x v="1"/>
    <x v="1"/>
    <x v="0"/>
    <s v="N"/>
    <s v="N"/>
    <s v="Y"/>
    <s v="Y"/>
    <s v="Y"/>
    <s v="Y"/>
    <s v="Corporation"/>
    <s v="N"/>
    <x v="1"/>
    <x v="0"/>
    <x v="0"/>
    <s v="Restaurant"/>
    <n v="0"/>
    <n v="0"/>
    <m/>
  </r>
  <r>
    <x v="1701"/>
    <d v="2021-05-11T00:00:00"/>
    <s v="NI ASIAN KITCHEN INC"/>
    <s v="8817 SIX FORKS RD"/>
    <x v="4"/>
    <x v="0"/>
    <s v="27615"/>
    <x v="1698"/>
    <m/>
    <s v="U"/>
    <s v="N"/>
    <s v="NC-02"/>
    <x v="1"/>
    <x v="0"/>
    <x v="0"/>
    <x v="0"/>
    <s v="Y"/>
    <s v="Y"/>
    <s v="Y"/>
    <s v="Y"/>
    <s v="Y"/>
    <s v="Y"/>
    <s v="Corporation"/>
    <s v="N"/>
    <x v="0"/>
    <x v="0"/>
    <x v="1"/>
    <s v="Restaurant"/>
    <n v="0"/>
    <n v="0"/>
    <m/>
  </r>
  <r>
    <x v="1702"/>
    <d v="2021-05-11T00:00:00"/>
    <s v="CAJUN RESTAURANT DURHAM LLC"/>
    <s v="2608 Erwin Rd #104"/>
    <x v="8"/>
    <x v="0"/>
    <s v="27705"/>
    <x v="1699"/>
    <s v="Hook &amp; Reel"/>
    <s v="U"/>
    <s v="Y"/>
    <s v="NC-04"/>
    <x v="1"/>
    <x v="0"/>
    <x v="0"/>
    <x v="0"/>
    <s v="Y"/>
    <s v="Y"/>
    <s v="Y"/>
    <s v="Y"/>
    <s v="Y"/>
    <s v="Y"/>
    <s v="Limited  Liability Company(LLC)"/>
    <s v="N"/>
    <x v="1"/>
    <x v="0"/>
    <x v="0"/>
    <s v="Restaurant"/>
    <n v="0"/>
    <n v="0"/>
    <m/>
  </r>
  <r>
    <x v="1703"/>
    <d v="2021-05-11T00:00:00"/>
    <s v="Bokaninas LLC"/>
    <s v="105 Greenfield Heights Blvd"/>
    <x v="70"/>
    <x v="0"/>
    <s v="28532"/>
    <x v="1700"/>
    <m/>
    <s v="U"/>
    <s v="N"/>
    <s v="NC-03"/>
    <x v="0"/>
    <x v="1"/>
    <x v="0"/>
    <x v="0"/>
    <s v="Y"/>
    <s v="Y"/>
    <s v="Y"/>
    <s v="Y"/>
    <s v="Y"/>
    <s v="Y"/>
    <s v="Limited  Liability Company(LLC)"/>
    <s v="N"/>
    <x v="0"/>
    <x v="1"/>
    <x v="1"/>
    <s v="Restaurant"/>
    <n v="0"/>
    <n v="0"/>
    <m/>
  </r>
  <r>
    <x v="1704"/>
    <d v="2021-05-11T00:00:00"/>
    <s v="Marleys LLC"/>
    <s v="6228 Yadkin Rd"/>
    <x v="40"/>
    <x v="0"/>
    <s v="28303"/>
    <x v="1701"/>
    <m/>
    <s v="U"/>
    <s v="N"/>
    <s v="NC-08"/>
    <x v="1"/>
    <x v="1"/>
    <x v="1"/>
    <x v="0"/>
    <s v="Y"/>
    <s v="Y"/>
    <s v="Y"/>
    <s v="Y"/>
    <s v="Y"/>
    <s v="Y"/>
    <s v="Single Member LLC"/>
    <s v="N"/>
    <x v="1"/>
    <x v="1"/>
    <x v="0"/>
    <s v="Bar, Saloon, Lounge, Tavern &amp;&amp; Restaurant"/>
    <n v="0"/>
    <n v="0"/>
    <m/>
  </r>
  <r>
    <x v="1705"/>
    <d v="2021-05-11T00:00:00"/>
    <s v="Felipe Castillo"/>
    <s v="37 Union St S Ste A"/>
    <x v="22"/>
    <x v="0"/>
    <s v="28025"/>
    <x v="1702"/>
    <m/>
    <s v="U"/>
    <s v="Y"/>
    <s v="NC-08"/>
    <x v="0"/>
    <x v="1"/>
    <x v="1"/>
    <x v="1"/>
    <s v="N"/>
    <s v="N"/>
    <s v="Y"/>
    <s v="Y"/>
    <s v="N"/>
    <s v="N"/>
    <s v="Limited  Liability Company(LLC)"/>
    <s v="N"/>
    <x v="1"/>
    <x v="0"/>
    <x v="0"/>
    <s v="Restaurant"/>
    <n v="0"/>
    <n v="0"/>
    <m/>
  </r>
  <r>
    <x v="1706"/>
    <d v="2021-05-11T00:00:00"/>
    <s v="NEW CHINA CAFE INC"/>
    <s v="2564 Kinmere Dr"/>
    <x v="66"/>
    <x v="0"/>
    <s v="28056"/>
    <x v="1703"/>
    <m/>
    <s v="U"/>
    <s v="N"/>
    <s v="NC-05"/>
    <x v="0"/>
    <x v="0"/>
    <x v="1"/>
    <x v="0"/>
    <s v="Y"/>
    <s v="Y"/>
    <s v="Y"/>
    <s v="Y"/>
    <s v="Y"/>
    <s v="Y"/>
    <s v="Corporation"/>
    <s v="N"/>
    <x v="1"/>
    <x v="0"/>
    <x v="0"/>
    <s v="Restaurant"/>
    <n v="0"/>
    <n v="0"/>
    <m/>
  </r>
  <r>
    <x v="1707"/>
    <d v="2021-05-11T00:00:00"/>
    <s v="Hibachi Oak Lake Inc"/>
    <s v="2908 Oak Lake Blvd Ste 108"/>
    <x v="11"/>
    <x v="0"/>
    <s v="28208"/>
    <x v="1704"/>
    <m/>
    <s v="U"/>
    <s v="Y"/>
    <s v="NC-12"/>
    <x v="1"/>
    <x v="0"/>
    <x v="1"/>
    <x v="0"/>
    <s v="Y"/>
    <s v="Y"/>
    <s v="Y"/>
    <s v="Y"/>
    <s v="Y"/>
    <s v="Y"/>
    <s v="Subchapter S Corporation"/>
    <s v="Y"/>
    <x v="1"/>
    <x v="0"/>
    <x v="1"/>
    <s v="Restaurant"/>
    <n v="0"/>
    <n v="0"/>
    <m/>
  </r>
  <r>
    <x v="1708"/>
    <d v="2021-05-11T00:00:00"/>
    <s v="Subway of Five Points Inc"/>
    <s v="1332 Reservoir View Ln"/>
    <x v="14"/>
    <x v="0"/>
    <s v="27587"/>
    <x v="1705"/>
    <s v="Subway"/>
    <s v="U"/>
    <s v="Y"/>
    <s v="NC-04"/>
    <x v="0"/>
    <x v="1"/>
    <x v="1"/>
    <x v="0"/>
    <s v="Y"/>
    <s v="Y"/>
    <s v="Y"/>
    <s v="Y"/>
    <s v="Y"/>
    <s v="Y"/>
    <s v="Corporation"/>
    <s v="N"/>
    <x v="0"/>
    <x v="0"/>
    <x v="1"/>
    <s v="Restaurant"/>
    <n v="0"/>
    <n v="0"/>
    <m/>
  </r>
  <r>
    <x v="1709"/>
    <d v="2021-05-11T00:00:00"/>
    <s v="Webb-Ferretti Inc."/>
    <s v="3520 S College Rd Unit A"/>
    <x v="0"/>
    <x v="0"/>
    <s v="28412"/>
    <x v="1706"/>
    <m/>
    <s v="U"/>
    <s v="N"/>
    <s v="NC-07"/>
    <x v="0"/>
    <x v="0"/>
    <x v="1"/>
    <x v="0"/>
    <s v="N"/>
    <s v="Y"/>
    <s v="Y"/>
    <s v="Y"/>
    <s v="Y"/>
    <s v="Y"/>
    <s v="Corporation"/>
    <s v="N"/>
    <x v="0"/>
    <x v="0"/>
    <x v="1"/>
    <s v="Caterer &amp;&amp; Restaurant"/>
    <n v="0"/>
    <n v="0"/>
    <m/>
  </r>
  <r>
    <x v="1710"/>
    <d v="2021-05-11T00:00:00"/>
    <s v="fat gold fish llc"/>
    <s v="905 W Main St suite 20-H"/>
    <x v="8"/>
    <x v="0"/>
    <s v="27701"/>
    <x v="1707"/>
    <m/>
    <s v="U"/>
    <s v="Y"/>
    <s v="NC-04"/>
    <x v="0"/>
    <x v="1"/>
    <x v="1"/>
    <x v="0"/>
    <s v="Y"/>
    <s v="Y"/>
    <s v="Y"/>
    <s v="Y"/>
    <s v="Y"/>
    <s v="Y"/>
    <s v="Limited  Liability Company(LLC)"/>
    <s v="N"/>
    <x v="1"/>
    <x v="0"/>
    <x v="0"/>
    <s v="Snack and Nonalcoholic Beverage Bar"/>
    <n v="0"/>
    <n v="0"/>
    <m/>
  </r>
  <r>
    <x v="1711"/>
    <d v="2021-05-11T00:00:00"/>
    <s v="Brushy Mountain Smokehouse and Creamery LLC"/>
    <s v="201 Wilkesboro Blvd."/>
    <x v="258"/>
    <x v="0"/>
    <s v="28659"/>
    <x v="1708"/>
    <m/>
    <s v="R"/>
    <s v="Y"/>
    <s v="NC-05"/>
    <x v="0"/>
    <x v="0"/>
    <x v="1"/>
    <x v="0"/>
    <s v="Y"/>
    <s v="Y"/>
    <s v="Y"/>
    <s v="Y"/>
    <s v="Y"/>
    <s v="Y"/>
    <s v="Limited  Liability Company(LLC)"/>
    <s v="Y"/>
    <x v="0"/>
    <x v="1"/>
    <x v="0"/>
    <s v="Caterer &amp;&amp; Food Stand, Food Truck, Food Cart &amp;&amp; Restaurant"/>
    <n v="0"/>
    <n v="0"/>
    <m/>
  </r>
  <r>
    <x v="1712"/>
    <d v="2021-05-11T00:00:00"/>
    <s v="Frankie Turner"/>
    <s v="118.N Fort Fisher Blvd"/>
    <x v="86"/>
    <x v="0"/>
    <s v="28449"/>
    <x v="1709"/>
    <m/>
    <s v="U"/>
    <s v="N"/>
    <s v="NC-07"/>
    <x v="0"/>
    <x v="0"/>
    <x v="1"/>
    <x v="0"/>
    <s v="Y"/>
    <s v="Y"/>
    <s v="Y"/>
    <s v="Y"/>
    <s v="Y"/>
    <s v="Y"/>
    <s v="Limited  Liability Company(LLC)"/>
    <s v="N"/>
    <x v="0"/>
    <x v="0"/>
    <x v="1"/>
    <s v="Food Stand, Food Truck, Food Cart &amp;&amp; Restaurant"/>
    <n v="0"/>
    <n v="0"/>
    <m/>
  </r>
  <r>
    <x v="1713"/>
    <d v="2021-05-11T00:00:00"/>
    <s v="MONTERREY MEXICAN GRILL 2 LLC"/>
    <s v="1722 Fordham Blvd"/>
    <x v="3"/>
    <x v="0"/>
    <s v="27514"/>
    <x v="1710"/>
    <m/>
    <s v="U"/>
    <s v="N"/>
    <s v="NC-04"/>
    <x v="1"/>
    <x v="0"/>
    <x v="0"/>
    <x v="0"/>
    <s v="Y"/>
    <s v="Y"/>
    <s v="Y"/>
    <s v="Y"/>
    <s v="Y"/>
    <s v="Y"/>
    <s v="Corporation"/>
    <s v="N"/>
    <x v="1"/>
    <x v="0"/>
    <x v="0"/>
    <s v="Restaurant"/>
    <n v="0"/>
    <n v="0"/>
    <m/>
  </r>
  <r>
    <x v="1714"/>
    <d v="2021-05-11T00:00:00"/>
    <s v="Iron Gate Winery Inc."/>
    <s v="2540 Lynch Store Rd"/>
    <x v="162"/>
    <x v="0"/>
    <s v="27302"/>
    <x v="1711"/>
    <m/>
    <s v="U"/>
    <s v="N"/>
    <s v="NC-04"/>
    <x v="0"/>
    <x v="0"/>
    <x v="1"/>
    <x v="0"/>
    <s v="N"/>
    <s v="Y"/>
    <s v="Y"/>
    <s v="Y"/>
    <s v="Y"/>
    <s v="Y"/>
    <s v="Subchapter S Corporation"/>
    <s v="N"/>
    <x v="0"/>
    <x v="0"/>
    <x v="1"/>
    <s v="Winery **"/>
    <n v="0"/>
    <n v="0"/>
    <m/>
  </r>
  <r>
    <x v="1715"/>
    <d v="2021-05-11T00:00:00"/>
    <s v="The Coffee Lodge of NC"/>
    <s v="1623 Buffalo Shoals Rd"/>
    <x v="72"/>
    <x v="0"/>
    <s v="28677"/>
    <x v="1712"/>
    <m/>
    <s v="R"/>
    <s v="N"/>
    <s v="NC-10"/>
    <x v="1"/>
    <x v="0"/>
    <x v="1"/>
    <x v="0"/>
    <s v="Y"/>
    <s v="Y"/>
    <s v="Y"/>
    <s v="Y"/>
    <s v="Y"/>
    <s v="Y"/>
    <s v="Limited  Liability Company(LLC)"/>
    <s v="Y"/>
    <x v="0"/>
    <x v="0"/>
    <x v="1"/>
    <s v="Other"/>
    <n v="0"/>
    <n v="0"/>
    <m/>
  </r>
  <r>
    <x v="1716"/>
    <d v="2021-05-11T00:00:00"/>
    <s v="Zen Sushi inc"/>
    <s v="640 Merrimon Ave Ste 205"/>
    <x v="9"/>
    <x v="0"/>
    <s v="28804"/>
    <x v="1713"/>
    <m/>
    <s v="U"/>
    <s v="N"/>
    <s v="NC-11"/>
    <x v="0"/>
    <x v="0"/>
    <x v="1"/>
    <x v="0"/>
    <s v="N"/>
    <s v="N"/>
    <s v="Y"/>
    <s v="Y"/>
    <s v="Y"/>
    <s v="Y"/>
    <s v="Subchapter S Corporation"/>
    <s v="N"/>
    <x v="1"/>
    <x v="0"/>
    <x v="0"/>
    <s v="Restaurant"/>
    <n v="0"/>
    <n v="0"/>
    <m/>
  </r>
  <r>
    <x v="1717"/>
    <d v="2021-05-11T00:00:00"/>
    <s v="keith marley"/>
    <s v="2538 Wonderland Trl"/>
    <x v="87"/>
    <x v="0"/>
    <s v="28645"/>
    <x v="1714"/>
    <m/>
    <s v="R"/>
    <s v="Y"/>
    <s v="NC-05"/>
    <x v="0"/>
    <x v="0"/>
    <x v="1"/>
    <x v="0"/>
    <s v="Y"/>
    <s v="N"/>
    <s v="Y"/>
    <s v="Y"/>
    <s v="Y"/>
    <s v="Y"/>
    <s v="Sole Proprietorship"/>
    <s v="N"/>
    <x v="0"/>
    <x v="0"/>
    <x v="1"/>
    <s v="Restaurant"/>
    <n v="0"/>
    <n v="0"/>
    <m/>
  </r>
  <r>
    <x v="1718"/>
    <d v="2021-05-11T00:00:00"/>
    <s v="SRI LAKSHMI FOODS LLC"/>
    <s v="9539 Pinnacle Dr Ste 100"/>
    <x v="11"/>
    <x v="0"/>
    <s v="28262"/>
    <x v="1715"/>
    <m/>
    <s v="U"/>
    <s v="N"/>
    <s v="NC-08"/>
    <x v="0"/>
    <x v="0"/>
    <x v="1"/>
    <x v="0"/>
    <s v="Y"/>
    <s v="Y"/>
    <s v="Y"/>
    <s v="Y"/>
    <s v="Y"/>
    <s v="Y"/>
    <s v="Limited  Liability Company(LLC)"/>
    <s v="N"/>
    <x v="1"/>
    <x v="0"/>
    <x v="0"/>
    <s v="Restaurant"/>
    <n v="0"/>
    <n v="0"/>
    <m/>
  </r>
  <r>
    <x v="1719"/>
    <d v="2021-05-11T00:00:00"/>
    <s v="XIU HUA LIN"/>
    <s v="3711 ELMSLEY CT STE104"/>
    <x v="12"/>
    <x v="0"/>
    <s v="27406"/>
    <x v="1716"/>
    <m/>
    <s v="U"/>
    <s v="N"/>
    <s v="NC-06"/>
    <x v="1"/>
    <x v="0"/>
    <x v="0"/>
    <x v="0"/>
    <s v="Y"/>
    <s v="Y"/>
    <s v="Y"/>
    <s v="Y"/>
    <s v="Y"/>
    <s v="Y"/>
    <s v="Sole Proprietorship"/>
    <s v="N"/>
    <x v="0"/>
    <x v="0"/>
    <x v="1"/>
    <s v="Restaurant"/>
    <n v="0"/>
    <n v="0"/>
    <m/>
  </r>
  <r>
    <x v="1720"/>
    <d v="2021-05-11T00:00:00"/>
    <s v="CSX Investment Corp"/>
    <s v="714 Greenville Blvd SE Ste F1"/>
    <x v="34"/>
    <x v="0"/>
    <s v="27858"/>
    <x v="1717"/>
    <m/>
    <s v="U"/>
    <s v="Y"/>
    <s v="NC-01"/>
    <x v="0"/>
    <x v="1"/>
    <x v="1"/>
    <x v="0"/>
    <s v="Y"/>
    <s v="Y"/>
    <s v="Y"/>
    <s v="Y"/>
    <s v="Y"/>
    <s v="Y"/>
    <s v="Corporation"/>
    <s v="N"/>
    <x v="1"/>
    <x v="0"/>
    <x v="1"/>
    <s v="Restaurant"/>
    <n v="0"/>
    <n v="0"/>
    <m/>
  </r>
  <r>
    <x v="1721"/>
    <d v="2021-05-11T00:00:00"/>
    <s v="Amys Pizza Inc"/>
    <s v="113 Pointe South Dr"/>
    <x v="176"/>
    <x v="0"/>
    <s v="27317"/>
    <x v="1718"/>
    <m/>
    <s v="R"/>
    <s v="Y"/>
    <s v="NC-06"/>
    <x v="0"/>
    <x v="0"/>
    <x v="0"/>
    <x v="0"/>
    <s v="Y"/>
    <s v="Y"/>
    <s v="Y"/>
    <s v="Y"/>
    <s v="Y"/>
    <s v="Y"/>
    <s v="Corporation"/>
    <s v="N"/>
    <x v="0"/>
    <x v="0"/>
    <x v="1"/>
    <s v="Restaurant"/>
    <n v="0"/>
    <n v="0"/>
    <m/>
  </r>
  <r>
    <x v="1722"/>
    <d v="2021-05-11T00:00:00"/>
    <s v="nrs llc"/>
    <s v="8036 providence rd suit 900"/>
    <x v="11"/>
    <x v="0"/>
    <s v="28277"/>
    <x v="1719"/>
    <m/>
    <s v="U"/>
    <s v="N"/>
    <s v="NC-09"/>
    <x v="1"/>
    <x v="1"/>
    <x v="1"/>
    <x v="0"/>
    <s v="Y"/>
    <s v="Y"/>
    <s v="Y"/>
    <s v="Y"/>
    <s v="Y"/>
    <s v="Y"/>
    <s v="Limited  Liability Company(LLC)"/>
    <s v="N"/>
    <x v="0"/>
    <x v="0"/>
    <x v="1"/>
    <s v="Restaurant"/>
    <n v="0"/>
    <n v="0"/>
    <m/>
  </r>
  <r>
    <x v="1723"/>
    <d v="2021-05-11T00:00:00"/>
    <s v="All Things Foods L.L.C."/>
    <s v="9716 Long Hill Dr"/>
    <x v="11"/>
    <x v="0"/>
    <s v="28214"/>
    <x v="1720"/>
    <m/>
    <s v="U"/>
    <s v="N"/>
    <s v="NC-12"/>
    <x v="0"/>
    <x v="0"/>
    <x v="1"/>
    <x v="0"/>
    <s v="Y"/>
    <s v="Y"/>
    <s v="Y"/>
    <s v="Y"/>
    <s v="Y"/>
    <s v="Y"/>
    <s v="Limited  Liability Company(LLC)"/>
    <s v="Y"/>
    <x v="1"/>
    <x v="0"/>
    <x v="1"/>
    <s v="Caterer"/>
    <n v="0"/>
    <n v="0"/>
    <m/>
  </r>
  <r>
    <x v="1724"/>
    <d v="2021-05-11T00:00:00"/>
    <s v="SHOGUN JR EXPRESS INC"/>
    <s v="700 S REILLY RD STE 108"/>
    <x v="40"/>
    <x v="0"/>
    <s v="28314"/>
    <x v="1721"/>
    <m/>
    <s v="U"/>
    <s v="N"/>
    <s v="NC-08"/>
    <x v="1"/>
    <x v="0"/>
    <x v="0"/>
    <x v="0"/>
    <s v="Y"/>
    <s v="Y"/>
    <s v="Y"/>
    <s v="Y"/>
    <s v="Y"/>
    <s v="Y"/>
    <s v="Corporation"/>
    <s v="N"/>
    <x v="1"/>
    <x v="0"/>
    <x v="0"/>
    <s v="Restaurant"/>
    <n v="0"/>
    <n v="0"/>
    <m/>
  </r>
  <r>
    <x v="1725"/>
    <d v="2021-05-11T00:00:00"/>
    <s v="Funtastic Foods LLC"/>
    <s v="412 Pinetree Lane"/>
    <x v="152"/>
    <x v="0"/>
    <s v="28390"/>
    <x v="1722"/>
    <m/>
    <s v="R"/>
    <s v="Y"/>
    <s v="NC-08"/>
    <x v="0"/>
    <x v="1"/>
    <x v="1"/>
    <x v="0"/>
    <s v="Y"/>
    <s v="Y"/>
    <s v="Y"/>
    <s v="N"/>
    <s v="Y"/>
    <s v="N"/>
    <s v="Limited  Liability Company(LLC)"/>
    <s v="N"/>
    <x v="1"/>
    <x v="1"/>
    <x v="0"/>
    <s v="Food Stand, Food Truck, Food Cart"/>
    <n v="0"/>
    <n v="0"/>
    <m/>
  </r>
  <r>
    <x v="1726"/>
    <d v="2021-05-11T00:00:00"/>
    <s v="Greene's Cafe of Forest City INC."/>
    <s v="858 W Main St"/>
    <x v="15"/>
    <x v="0"/>
    <s v="28043"/>
    <x v="1723"/>
    <m/>
    <s v="R"/>
    <s v="Y"/>
    <s v="NC-05"/>
    <x v="0"/>
    <x v="0"/>
    <x v="1"/>
    <x v="0"/>
    <s v="Y"/>
    <s v="Y"/>
    <s v="Y"/>
    <s v="N"/>
    <s v="Y"/>
    <s v="Y"/>
    <s v="Subchapter S Corporation"/>
    <s v="Y"/>
    <x v="0"/>
    <x v="1"/>
    <x v="0"/>
    <s v="Other &amp;&amp; Restaurant"/>
    <n v="0"/>
    <n v="0"/>
    <m/>
  </r>
  <r>
    <x v="1727"/>
    <d v="2021-05-11T00:00:00"/>
    <s v="Sheng Ramen LLC"/>
    <s v="15201 John J Delaney Dr Ste B"/>
    <x v="11"/>
    <x v="0"/>
    <s v="28277"/>
    <x v="1724"/>
    <m/>
    <s v="U"/>
    <s v="N"/>
    <s v="NC-09"/>
    <x v="0"/>
    <x v="0"/>
    <x v="0"/>
    <x v="0"/>
    <s v="Y"/>
    <s v="Y"/>
    <s v="Y"/>
    <s v="Y"/>
    <s v="Y"/>
    <s v="Y"/>
    <s v="Limited  Liability Company(LLC)"/>
    <s v="N"/>
    <x v="1"/>
    <x v="0"/>
    <x v="0"/>
    <s v="Restaurant"/>
    <n v="0"/>
    <n v="0"/>
    <m/>
  </r>
  <r>
    <x v="1728"/>
    <d v="2021-05-11T00:00:00"/>
    <s v="Copeland Springs Farm LLC"/>
    <s v="193b Lorax Lane"/>
    <x v="114"/>
    <x v="0"/>
    <s v="27312"/>
    <x v="1725"/>
    <m/>
    <s v="R"/>
    <s v="N"/>
    <s v="NC-04"/>
    <x v="1"/>
    <x v="1"/>
    <x v="0"/>
    <x v="1"/>
    <s v="N"/>
    <s v="Y"/>
    <s v="Y"/>
    <s v="Y"/>
    <s v="N"/>
    <s v="Y"/>
    <s v="Limited  Liability Company(LLC)"/>
    <s v="N"/>
    <x v="0"/>
    <x v="0"/>
    <x v="1"/>
    <s v="Restaurant"/>
    <n v="0"/>
    <n v="0"/>
    <m/>
  </r>
  <r>
    <x v="1729"/>
    <d v="2021-05-11T00:00:00"/>
    <s v="L &amp; T DRAGON BUFFET INC"/>
    <s v="1409 W Ehringhaus St"/>
    <x v="24"/>
    <x v="0"/>
    <s v="27909"/>
    <x v="1726"/>
    <m/>
    <s v="R"/>
    <s v="Y"/>
    <s v="NC-03"/>
    <x v="1"/>
    <x v="0"/>
    <x v="0"/>
    <x v="0"/>
    <s v="Y"/>
    <s v="Y"/>
    <s v="Y"/>
    <s v="Y"/>
    <s v="Y"/>
    <s v="Y"/>
    <s v="Corporation"/>
    <s v="Y"/>
    <x v="0"/>
    <x v="0"/>
    <x v="1"/>
    <s v="Restaurant"/>
    <n v="0"/>
    <n v="0"/>
    <m/>
  </r>
  <r>
    <x v="1730"/>
    <d v="2021-05-11T00:00:00"/>
    <s v="PLATES GO LLC"/>
    <s v="6014 Duraleigh Rd"/>
    <x v="4"/>
    <x v="0"/>
    <s v="27612"/>
    <x v="1727"/>
    <m/>
    <s v="U"/>
    <s v="N"/>
    <s v="NC-02"/>
    <x v="1"/>
    <x v="0"/>
    <x v="0"/>
    <x v="0"/>
    <s v="Y"/>
    <s v="Y"/>
    <s v="Y"/>
    <s v="Y"/>
    <s v="Y"/>
    <s v="Y"/>
    <s v="Limited  Liability Company(LLC)"/>
    <s v="N"/>
    <x v="1"/>
    <x v="0"/>
    <x v="1"/>
    <s v="Restaurant"/>
    <n v="0"/>
    <n v="0"/>
    <m/>
  </r>
  <r>
    <x v="1731"/>
    <d v="2021-05-11T00:00:00"/>
    <s v="Patou LLC"/>
    <s v="605 S Madison St"/>
    <x v="29"/>
    <x v="0"/>
    <s v="28472"/>
    <x v="1728"/>
    <m/>
    <s v="R"/>
    <s v="Y"/>
    <s v="NC-07"/>
    <x v="1"/>
    <x v="1"/>
    <x v="1"/>
    <x v="1"/>
    <s v="N"/>
    <s v="Y"/>
    <s v="N"/>
    <s v="Y"/>
    <s v="N"/>
    <s v="N"/>
    <s v="Limited  Liability Company(LLC)"/>
    <s v="N"/>
    <x v="1"/>
    <x v="0"/>
    <x v="1"/>
    <s v="Restaurant"/>
    <n v="0"/>
    <n v="0"/>
    <m/>
  </r>
  <r>
    <x v="1732"/>
    <d v="2021-05-11T00:00:00"/>
    <s v="Yong  Wen Zhu"/>
    <s v="3709 Battleground Ave Ste E"/>
    <x v="12"/>
    <x v="0"/>
    <s v="27410"/>
    <x v="1729"/>
    <m/>
    <s v="U"/>
    <s v="N"/>
    <s v="NC-06"/>
    <x v="0"/>
    <x v="1"/>
    <x v="1"/>
    <x v="0"/>
    <s v="Y"/>
    <s v="Y"/>
    <s v="Y"/>
    <s v="Y"/>
    <s v="Y"/>
    <s v="Y"/>
    <s v="Self-Employed Individuals"/>
    <s v="N"/>
    <x v="1"/>
    <x v="0"/>
    <x v="0"/>
    <s v="Restaurant"/>
    <n v="0"/>
    <n v="0"/>
    <m/>
  </r>
  <r>
    <x v="1733"/>
    <d v="2021-05-11T00:00:00"/>
    <s v="BCG GROUP INC  HUNAM CHINESE RESTAURANT"/>
    <s v="1127 E 10TH ST"/>
    <x v="17"/>
    <x v="0"/>
    <s v="27870"/>
    <x v="1730"/>
    <m/>
    <s v="R"/>
    <s v="Y"/>
    <s v="NC-01"/>
    <x v="1"/>
    <x v="0"/>
    <x v="0"/>
    <x v="0"/>
    <s v="Y"/>
    <s v="Y"/>
    <s v="Y"/>
    <s v="Y"/>
    <s v="Y"/>
    <s v="Y"/>
    <s v="Corporation"/>
    <s v="Y"/>
    <x v="1"/>
    <x v="0"/>
    <x v="0"/>
    <s v="Restaurant"/>
    <n v="0"/>
    <n v="0"/>
    <m/>
  </r>
  <r>
    <x v="1734"/>
    <d v="2021-05-11T00:00:00"/>
    <s v="Angelena Love"/>
    <s v="101 S Reilly Rd"/>
    <x v="40"/>
    <x v="0"/>
    <s v="28314"/>
    <x v="1731"/>
    <m/>
    <s v="U"/>
    <s v="N"/>
    <s v="NC-08"/>
    <x v="0"/>
    <x v="0"/>
    <x v="0"/>
    <x v="0"/>
    <s v="Y"/>
    <s v="Y"/>
    <s v="Y"/>
    <s v="N"/>
    <s v="Y"/>
    <s v="Y"/>
    <s v="Partnership"/>
    <s v="N"/>
    <x v="1"/>
    <x v="0"/>
    <x v="1"/>
    <s v="Food Stand, Food Truck, Food Cart"/>
    <n v="0"/>
    <n v="0"/>
    <m/>
  </r>
  <r>
    <x v="1735"/>
    <d v="2021-05-11T00:00:00"/>
    <s v="Brouwerij Cursus Keme"/>
    <s v="155 Thompson St"/>
    <x v="9"/>
    <x v="0"/>
    <s v="28803"/>
    <x v="1732"/>
    <m/>
    <s v="U"/>
    <s v="Y"/>
    <s v="NC-11"/>
    <x v="0"/>
    <x v="0"/>
    <x v="0"/>
    <x v="0"/>
    <s v="Y"/>
    <s v="Y"/>
    <s v="Y"/>
    <s v="N"/>
    <s v="Y"/>
    <s v="Y"/>
    <s v="Limited  Liability Company(LLC)"/>
    <s v="N"/>
    <x v="0"/>
    <x v="0"/>
    <x v="1"/>
    <s v="Licensed Alcohol Producer"/>
    <n v="0"/>
    <n v="0"/>
    <m/>
  </r>
  <r>
    <x v="1736"/>
    <d v="2021-05-11T00:00:00"/>
    <s v="A&amp;K Enterprises of North Carolina Inc"/>
    <s v="4623 W Gate City Blvd Ste E"/>
    <x v="12"/>
    <x v="0"/>
    <s v="27407"/>
    <x v="1733"/>
    <m/>
    <s v="U"/>
    <s v="N"/>
    <s v="NC-06"/>
    <x v="0"/>
    <x v="1"/>
    <x v="1"/>
    <x v="0"/>
    <s v="N"/>
    <s v="Y"/>
    <s v="N"/>
    <s v="Y"/>
    <s v="N"/>
    <s v="Y"/>
    <s v="Corporation"/>
    <s v="N"/>
    <x v="1"/>
    <x v="0"/>
    <x v="1"/>
    <s v="Restaurant"/>
    <n v="0"/>
    <n v="0"/>
    <m/>
  </r>
  <r>
    <x v="1737"/>
    <d v="2021-05-11T00:00:00"/>
    <s v="Sweet Beans Inc"/>
    <s v="2302 Arendell St Ste G"/>
    <x v="1"/>
    <x v="0"/>
    <s v="28557"/>
    <x v="1734"/>
    <m/>
    <s v="R"/>
    <s v="Y"/>
    <s v="NC-03"/>
    <x v="0"/>
    <x v="1"/>
    <x v="1"/>
    <x v="1"/>
    <s v="N"/>
    <s v="Y"/>
    <s v="Y"/>
    <s v="Y"/>
    <s v="N"/>
    <s v="Y"/>
    <s v="Corporation"/>
    <s v="N"/>
    <x v="0"/>
    <x v="0"/>
    <x v="1"/>
    <s v="Restaurant"/>
    <n v="0"/>
    <n v="0"/>
    <m/>
  </r>
  <r>
    <x v="1738"/>
    <d v="2021-05-11T00:00:00"/>
    <s v="TIRAMISU CAFE INC."/>
    <s v="6008 Falls Of Neuse Rd"/>
    <x v="4"/>
    <x v="0"/>
    <s v="27609"/>
    <x v="1735"/>
    <m/>
    <s v="U"/>
    <s v="N"/>
    <s v="NC-02"/>
    <x v="1"/>
    <x v="0"/>
    <x v="1"/>
    <x v="0"/>
    <s v="Y"/>
    <s v="Y"/>
    <s v="Y"/>
    <s v="Y"/>
    <s v="Y"/>
    <s v="Y"/>
    <s v="Corporation"/>
    <s v="N"/>
    <x v="1"/>
    <x v="0"/>
    <x v="0"/>
    <s v="Restaurant"/>
    <n v="0"/>
    <n v="0"/>
    <m/>
  </r>
  <r>
    <x v="1739"/>
    <d v="2021-05-11T00:00:00"/>
    <s v="CBK OF NC INC"/>
    <s v="2575 Highway 105 S"/>
    <x v="48"/>
    <x v="0"/>
    <s v="28607"/>
    <x v="1736"/>
    <s v="Barberitos"/>
    <s v="R"/>
    <s v="N"/>
    <s v="NC-05"/>
    <x v="1"/>
    <x v="0"/>
    <x v="1"/>
    <x v="0"/>
    <s v="Y"/>
    <s v="Y"/>
    <s v="Y"/>
    <s v="Y"/>
    <s v="Y"/>
    <s v="Y"/>
    <s v="Subchapter S Corporation"/>
    <s v="N"/>
    <x v="0"/>
    <x v="0"/>
    <x v="1"/>
    <s v="Restaurant"/>
    <n v="0"/>
    <n v="0"/>
    <m/>
  </r>
  <r>
    <x v="1740"/>
    <d v="2021-05-11T00:00:00"/>
    <s v="LISA HOMESLEY"/>
    <s v="30 Windy Hill Cir"/>
    <x v="259"/>
    <x v="0"/>
    <s v="28120"/>
    <x v="1737"/>
    <m/>
    <s v="U"/>
    <s v="N"/>
    <s v="NC-05"/>
    <x v="0"/>
    <x v="0"/>
    <x v="1"/>
    <x v="0"/>
    <s v="Y"/>
    <s v="N"/>
    <s v="N"/>
    <s v="N"/>
    <s v="Y"/>
    <s v="Y"/>
    <s v="Independent Contractors"/>
    <s v="Y"/>
    <x v="0"/>
    <x v="0"/>
    <x v="1"/>
    <s v="Restaurant"/>
    <n v="0"/>
    <n v="0"/>
    <m/>
  </r>
  <r>
    <x v="1741"/>
    <d v="2021-05-11T00:00:00"/>
    <s v="MIN'S ASIAN FUSION ICHIBAN RESTAURANT INC."/>
    <s v="28 NC HWY 33 WEST"/>
    <x v="260"/>
    <x v="0"/>
    <s v="27817"/>
    <x v="1738"/>
    <m/>
    <s v="R"/>
    <s v="N"/>
    <s v="NC-03"/>
    <x v="1"/>
    <x v="0"/>
    <x v="1"/>
    <x v="0"/>
    <s v="Y"/>
    <s v="Y"/>
    <s v="Y"/>
    <s v="Y"/>
    <s v="Y"/>
    <s v="Y"/>
    <s v="Corporation"/>
    <s v="N"/>
    <x v="1"/>
    <x v="0"/>
    <x v="0"/>
    <s v="Restaurant"/>
    <n v="0"/>
    <n v="0"/>
    <m/>
  </r>
  <r>
    <x v="1742"/>
    <d v="2021-05-11T00:00:00"/>
    <s v="Taco Riendo 3 Inc"/>
    <s v="3619 Reynolda Rd"/>
    <x v="54"/>
    <x v="0"/>
    <n v="27106"/>
    <x v="1739"/>
    <m/>
    <s v="U"/>
    <s v="Y"/>
    <s v="NC-06"/>
    <x v="1"/>
    <x v="0"/>
    <x v="0"/>
    <x v="0"/>
    <s v="Y"/>
    <s v="Y"/>
    <s v="Y"/>
    <s v="Y"/>
    <s v="Y"/>
    <s v="Y"/>
    <s v="Corporation"/>
    <s v="N"/>
    <x v="1"/>
    <x v="0"/>
    <x v="0"/>
    <s v="Restaurant"/>
    <n v="0"/>
    <n v="0"/>
    <m/>
  </r>
  <r>
    <x v="1743"/>
    <d v="2021-05-11T00:00:00"/>
    <s v="KISORO JAPANESE RESTAURANT INC"/>
    <s v="1587 Liberty Dr"/>
    <x v="148"/>
    <x v="0"/>
    <s v="27360"/>
    <x v="1740"/>
    <m/>
    <s v="R"/>
    <s v="N"/>
    <s v="NC-13"/>
    <x v="1"/>
    <x v="0"/>
    <x v="0"/>
    <x v="0"/>
    <s v="Y"/>
    <s v="Y"/>
    <s v="Y"/>
    <s v="Y"/>
    <s v="Y"/>
    <s v="Y"/>
    <s v="Corporation"/>
    <s v="Y"/>
    <x v="1"/>
    <x v="0"/>
    <x v="0"/>
    <s v="Restaurant"/>
    <n v="0"/>
    <n v="0"/>
    <m/>
  </r>
  <r>
    <x v="1744"/>
    <d v="2021-05-11T00:00:00"/>
    <s v="Asheville Yacht Club"/>
    <s v="87 Patton Ave"/>
    <x v="9"/>
    <x v="0"/>
    <s v="28801"/>
    <x v="1741"/>
    <m/>
    <s v="U"/>
    <s v="Y"/>
    <s v="NC-11"/>
    <x v="0"/>
    <x v="0"/>
    <x v="1"/>
    <x v="0"/>
    <s v="Y"/>
    <s v="Y"/>
    <s v="Y"/>
    <s v="Y"/>
    <s v="Y"/>
    <s v="Y"/>
    <s v="Limited  Liability Company(LLC)"/>
    <s v="N"/>
    <x v="0"/>
    <x v="0"/>
    <x v="1"/>
    <s v="Bar, Saloon, Lounge, Tavern &amp;&amp; Restaurant"/>
    <n v="0"/>
    <n v="0"/>
    <m/>
  </r>
  <r>
    <x v="1745"/>
    <d v="2021-05-11T00:00:00"/>
    <s v="Frederick Brown"/>
    <s v="24 Us Highway 221"/>
    <x v="23"/>
    <x v="0"/>
    <s v="28675"/>
    <x v="1742"/>
    <m/>
    <s v="R"/>
    <s v="N"/>
    <s v="NC-05"/>
    <x v="1"/>
    <x v="0"/>
    <x v="0"/>
    <x v="0"/>
    <s v="Y"/>
    <s v="Y"/>
    <s v="Y"/>
    <s v="Y"/>
    <s v="Y"/>
    <s v="Y"/>
    <s v="Limited  Liability Company(LLC)"/>
    <s v="Y"/>
    <x v="1"/>
    <x v="0"/>
    <x v="0"/>
    <s v="Caterer &amp;&amp; Restaurant"/>
    <n v="0"/>
    <n v="0"/>
    <m/>
  </r>
  <r>
    <x v="1746"/>
    <d v="2021-05-11T00:00:00"/>
    <s v="HUI SHEN CEN"/>
    <s v="1575 A NEW GARDEN RD"/>
    <x v="12"/>
    <x v="0"/>
    <s v="27410"/>
    <x v="1743"/>
    <m/>
    <s v="U"/>
    <s v="N"/>
    <s v="NC-06"/>
    <x v="1"/>
    <x v="0"/>
    <x v="0"/>
    <x v="0"/>
    <s v="Y"/>
    <s v="Y"/>
    <s v="Y"/>
    <s v="Y"/>
    <s v="Y"/>
    <s v="Y"/>
    <s v="Limited  Liability Company(LLC)"/>
    <s v="N"/>
    <x v="1"/>
    <x v="0"/>
    <x v="0"/>
    <s v="Restaurant"/>
    <n v="0"/>
    <n v="0"/>
    <m/>
  </r>
  <r>
    <x v="1747"/>
    <d v="2021-05-11T00:00:00"/>
    <s v="30 Love Inc"/>
    <s v="1127 Military Cutoff Rd"/>
    <x v="0"/>
    <x v="0"/>
    <s v="28405"/>
    <x v="1744"/>
    <s v="Dunkin' Donuts"/>
    <s v="U"/>
    <s v="N"/>
    <s v="NC-07"/>
    <x v="0"/>
    <x v="1"/>
    <x v="0"/>
    <x v="1"/>
    <s v="Y"/>
    <s v="Y"/>
    <s v="Y"/>
    <s v="Y"/>
    <s v="N"/>
    <s v="Y"/>
    <s v="Corporation"/>
    <s v="N"/>
    <x v="1"/>
    <x v="0"/>
    <x v="1"/>
    <s v="Restaurant"/>
    <n v="0"/>
    <n v="0"/>
    <m/>
  </r>
  <r>
    <x v="1748"/>
    <d v="2021-05-11T00:00:00"/>
    <s v="MONTERREY MEXICAN RESTAURANT 66 INC"/>
    <s v="1001 E WT Harris Blvd SUITE A"/>
    <x v="11"/>
    <x v="0"/>
    <s v="28213"/>
    <x v="1745"/>
    <m/>
    <s v="U"/>
    <s v="Y"/>
    <s v="NC-08"/>
    <x v="1"/>
    <x v="0"/>
    <x v="0"/>
    <x v="0"/>
    <s v="Y"/>
    <s v="Y"/>
    <s v="Y"/>
    <s v="Y"/>
    <s v="Y"/>
    <s v="Y"/>
    <s v="Corporation"/>
    <s v="Y"/>
    <x v="1"/>
    <x v="0"/>
    <x v="0"/>
    <s v="Restaurant"/>
    <n v="0"/>
    <n v="0"/>
    <m/>
  </r>
  <r>
    <x v="1749"/>
    <d v="2021-05-11T00:00:00"/>
    <s v="Peter Ormond Ormond"/>
    <s v="1866 CHRISTIAN LIGHT ROAD"/>
    <x v="189"/>
    <x v="0"/>
    <s v="27526"/>
    <x v="1746"/>
    <m/>
    <s v="R"/>
    <s v="N"/>
    <s v="NC-02"/>
    <x v="0"/>
    <x v="1"/>
    <x v="1"/>
    <x v="0"/>
    <s v="Y"/>
    <s v="Y"/>
    <s v="N"/>
    <s v="Y"/>
    <s v="Y"/>
    <s v="Y"/>
    <s v="Sole Proprietorship"/>
    <s v="Y"/>
    <x v="1"/>
    <x v="0"/>
    <x v="0"/>
    <s v="Other"/>
    <n v="0"/>
    <n v="0"/>
    <m/>
  </r>
  <r>
    <x v="1750"/>
    <d v="2021-05-11T00:00:00"/>
    <s v="Belmont Breakfast Group LLC"/>
    <s v="6425 Wilkinson Blvd Suite A"/>
    <x v="261"/>
    <x v="0"/>
    <s v="28012"/>
    <x v="1747"/>
    <s v="Famous Toastery"/>
    <s v="U"/>
    <s v="N"/>
    <s v="NC-05"/>
    <x v="1"/>
    <x v="1"/>
    <x v="1"/>
    <x v="1"/>
    <s v="N"/>
    <s v="N"/>
    <s v="N"/>
    <s v="Y"/>
    <s v="N"/>
    <s v="N"/>
    <s v="Limited  Liability Company(LLC)"/>
    <s v="N"/>
    <x v="0"/>
    <x v="0"/>
    <x v="1"/>
    <s v="Restaurant"/>
    <n v="0"/>
    <n v="0"/>
    <m/>
  </r>
  <r>
    <x v="1751"/>
    <d v="2021-05-11T00:00:00"/>
    <s v="G58 CUISINE INC"/>
    <s v="10958 Chapel Hill Rd"/>
    <x v="2"/>
    <x v="0"/>
    <s v="27560"/>
    <x v="1748"/>
    <m/>
    <s v="U"/>
    <s v="N"/>
    <s v="NC-02"/>
    <x v="1"/>
    <x v="1"/>
    <x v="0"/>
    <x v="0"/>
    <s v="Y"/>
    <s v="Y"/>
    <s v="Y"/>
    <s v="Y"/>
    <s v="Y"/>
    <s v="Y"/>
    <s v="Corporation"/>
    <s v="N"/>
    <x v="1"/>
    <x v="0"/>
    <x v="1"/>
    <s v="Restaurant"/>
    <n v="0"/>
    <n v="0"/>
    <m/>
  </r>
  <r>
    <x v="1752"/>
    <d v="2021-05-11T00:00:00"/>
    <s v="DKT Jones LLC"/>
    <s v="2141 Colington Rd"/>
    <x v="153"/>
    <x v="0"/>
    <s v="27948"/>
    <x v="1749"/>
    <m/>
    <s v="U"/>
    <s v="Y"/>
    <s v="NC-03"/>
    <x v="0"/>
    <x v="1"/>
    <x v="1"/>
    <x v="0"/>
    <s v="Y"/>
    <s v="Y"/>
    <s v="Y"/>
    <s v="N"/>
    <s v="Y"/>
    <s v="Y"/>
    <s v="Limited  Liability Company(LLC)"/>
    <s v="N"/>
    <x v="0"/>
    <x v="0"/>
    <x v="1"/>
    <s v="Snack and Nonalcoholic Beverage Bar"/>
    <n v="0"/>
    <n v="0"/>
    <m/>
  </r>
  <r>
    <x v="1753"/>
    <d v="2021-05-11T00:00:00"/>
    <s v="BEM Enterprises LLC"/>
    <s v="425 Clark Blvd"/>
    <x v="262"/>
    <x v="0"/>
    <s v="28337"/>
    <x v="1750"/>
    <m/>
    <s v="R"/>
    <s v="Y"/>
    <s v="NC-07"/>
    <x v="1"/>
    <x v="0"/>
    <x v="0"/>
    <x v="0"/>
    <s v="Y"/>
    <s v="Y"/>
    <s v="Y"/>
    <s v="Y"/>
    <s v="Y"/>
    <s v="Y"/>
    <s v="Limited  Liability Company(LLC)"/>
    <s v="N"/>
    <x v="1"/>
    <x v="0"/>
    <x v="0"/>
    <s v="Restaurant"/>
    <n v="0"/>
    <n v="0"/>
    <m/>
  </r>
  <r>
    <x v="1754"/>
    <d v="2021-05-11T00:00:00"/>
    <s v="Restaurant X1 INC"/>
    <s v="408 S Main St"/>
    <x v="43"/>
    <x v="0"/>
    <s v="28036"/>
    <x v="1751"/>
    <m/>
    <s v="U"/>
    <s v="N"/>
    <s v="NC-08"/>
    <x v="0"/>
    <x v="0"/>
    <x v="0"/>
    <x v="0"/>
    <s v="Y"/>
    <s v="Y"/>
    <s v="Y"/>
    <s v="Y"/>
    <s v="Y"/>
    <s v="Y"/>
    <s v="Corporation"/>
    <s v="N"/>
    <x v="0"/>
    <x v="0"/>
    <x v="1"/>
    <s v="Restaurant"/>
    <n v="0"/>
    <n v="0"/>
    <m/>
  </r>
  <r>
    <x v="1755"/>
    <d v="2021-05-11T00:00:00"/>
    <s v="Tu International LLC"/>
    <s v="5433 Wade Park Blvd Ste 280"/>
    <x v="4"/>
    <x v="0"/>
    <s v="27607"/>
    <x v="1752"/>
    <m/>
    <s v="U"/>
    <s v="N"/>
    <s v="NC-02"/>
    <x v="0"/>
    <x v="1"/>
    <x v="0"/>
    <x v="0"/>
    <s v="Y"/>
    <s v="Y"/>
    <s v="Y"/>
    <s v="Y"/>
    <s v="Y"/>
    <s v="Y"/>
    <s v="Limited  Liability Company(LLC)"/>
    <s v="N"/>
    <x v="1"/>
    <x v="0"/>
    <x v="1"/>
    <s v="Restaurant"/>
    <n v="0"/>
    <n v="0"/>
    <m/>
  </r>
  <r>
    <x v="1756"/>
    <d v="2021-05-11T00:00:00"/>
    <s v="Salty Caper  LLC"/>
    <s v="329 S Church St"/>
    <x v="78"/>
    <x v="0"/>
    <s v="28144"/>
    <x v="1753"/>
    <m/>
    <s v="R"/>
    <s v="Y"/>
    <s v="NC-13"/>
    <x v="1"/>
    <x v="1"/>
    <x v="1"/>
    <x v="1"/>
    <s v="N"/>
    <s v="Y"/>
    <s v="Y"/>
    <s v="Y"/>
    <s v="N"/>
    <s v="N"/>
    <s v="Limited  Liability Company(LLC)"/>
    <s v="N"/>
    <x v="0"/>
    <x v="0"/>
    <x v="1"/>
    <s v="Restaurant"/>
    <n v="0"/>
    <n v="0"/>
    <m/>
  </r>
  <r>
    <x v="1757"/>
    <d v="2021-05-11T00:00:00"/>
    <s v="Pulcinella Italian Restaurant LLC"/>
    <s v="4711 Hope Valley Rd Ste 1-E"/>
    <x v="8"/>
    <x v="0"/>
    <s v="27707"/>
    <x v="1754"/>
    <m/>
    <s v="U"/>
    <s v="N"/>
    <s v="NC-04"/>
    <x v="0"/>
    <x v="0"/>
    <x v="1"/>
    <x v="0"/>
    <s v="Y"/>
    <s v="Y"/>
    <s v="Y"/>
    <s v="Y"/>
    <s v="Y"/>
    <s v="Y"/>
    <s v="Limited  Liability Company(LLC)"/>
    <s v="Y"/>
    <x v="0"/>
    <x v="0"/>
    <x v="1"/>
    <s v="Restaurant"/>
    <n v="0"/>
    <n v="0"/>
    <m/>
  </r>
  <r>
    <x v="1758"/>
    <d v="2021-05-11T00:00:00"/>
    <s v="Phil's Deli Inc."/>
    <s v="4223-6 Providence Road"/>
    <x v="11"/>
    <x v="0"/>
    <s v="28211"/>
    <x v="1755"/>
    <m/>
    <s v="U"/>
    <s v="Y"/>
    <s v="NC-09"/>
    <x v="0"/>
    <x v="1"/>
    <x v="0"/>
    <x v="1"/>
    <s v="N"/>
    <s v="Y"/>
    <s v="Y"/>
    <s v="Y"/>
    <s v="N"/>
    <s v="Y"/>
    <s v="Corporation"/>
    <s v="N"/>
    <x v="0"/>
    <x v="1"/>
    <x v="1"/>
    <s v="Restaurant"/>
    <n v="0"/>
    <n v="0"/>
    <m/>
  </r>
  <r>
    <x v="1759"/>
    <d v="2021-05-11T00:00:00"/>
    <s v="TC LEE GARDEN INC"/>
    <s v="5470 Apex Peakway"/>
    <x v="140"/>
    <x v="0"/>
    <s v="27502"/>
    <x v="1756"/>
    <m/>
    <s v="U"/>
    <s v="N"/>
    <s v="NC-02"/>
    <x v="1"/>
    <x v="0"/>
    <x v="0"/>
    <x v="0"/>
    <s v="Y"/>
    <s v="Y"/>
    <s v="Y"/>
    <s v="Y"/>
    <s v="Y"/>
    <s v="Y"/>
    <s v="Subchapter S Corporation"/>
    <s v="N"/>
    <x v="1"/>
    <x v="0"/>
    <x v="0"/>
    <s v="Restaurant"/>
    <n v="0"/>
    <n v="0"/>
    <m/>
  </r>
  <r>
    <x v="1760"/>
    <d v="2021-05-11T00:00:00"/>
    <s v="Zeko's of Whiteville Inc."/>
    <s v="1334 S Madison St"/>
    <x v="29"/>
    <x v="0"/>
    <s v="28472"/>
    <x v="1757"/>
    <m/>
    <s v="R"/>
    <s v="Y"/>
    <s v="NC-07"/>
    <x v="0"/>
    <x v="1"/>
    <x v="1"/>
    <x v="1"/>
    <s v="N"/>
    <s v="N"/>
    <s v="Y"/>
    <s v="Y"/>
    <s v="N"/>
    <s v="Y"/>
    <s v="Subchapter S Corporation"/>
    <s v="N"/>
    <x v="1"/>
    <x v="0"/>
    <x v="0"/>
    <s v="Restaurant"/>
    <n v="0"/>
    <n v="0"/>
    <m/>
  </r>
  <r>
    <x v="1761"/>
    <d v="2021-05-11T00:00:00"/>
    <s v="Timothy Francis"/>
    <s v="307 W Granville St"/>
    <x v="121"/>
    <x v="0"/>
    <s v="27983"/>
    <x v="1758"/>
    <m/>
    <s v="R"/>
    <s v="Y"/>
    <s v="NC-01"/>
    <x v="0"/>
    <x v="1"/>
    <x v="1"/>
    <x v="1"/>
    <s v="Y"/>
    <s v="Y"/>
    <s v="Y"/>
    <s v="N"/>
    <s v="N"/>
    <s v="Y"/>
    <s v="Sole Proprietorship"/>
    <s v="N"/>
    <x v="0"/>
    <x v="1"/>
    <x v="0"/>
    <s v="Restaurant"/>
    <n v="0"/>
    <n v="0"/>
    <m/>
  </r>
  <r>
    <x v="1762"/>
    <d v="2021-05-11T00:00:00"/>
    <s v="Rude Awakening Inc"/>
    <s v="227 Hay St"/>
    <x v="40"/>
    <x v="0"/>
    <s v="28301"/>
    <x v="1759"/>
    <m/>
    <s v="U"/>
    <s v="Y"/>
    <s v="NC-08"/>
    <x v="1"/>
    <x v="1"/>
    <x v="1"/>
    <x v="0"/>
    <s v="Y"/>
    <s v="N"/>
    <s v="Y"/>
    <s v="N"/>
    <s v="N"/>
    <s v="Y"/>
    <s v="Corporation"/>
    <s v="Y"/>
    <x v="0"/>
    <x v="0"/>
    <x v="1"/>
    <s v="Restaurant"/>
    <n v="0"/>
    <n v="0"/>
    <m/>
  </r>
  <r>
    <x v="1763"/>
    <d v="2021-05-11T00:00:00"/>
    <s v="CHEN HOUSE INC"/>
    <s v="2104 Phillips Ave"/>
    <x v="12"/>
    <x v="0"/>
    <s v="27405"/>
    <x v="1760"/>
    <m/>
    <s v="U"/>
    <s v="Y"/>
    <s v="NC-06"/>
    <x v="0"/>
    <x v="1"/>
    <x v="1"/>
    <x v="0"/>
    <s v="Y"/>
    <s v="Y"/>
    <s v="Y"/>
    <s v="Y"/>
    <s v="Y"/>
    <s v="Y"/>
    <s v="Corporation"/>
    <s v="Y"/>
    <x v="1"/>
    <x v="0"/>
    <x v="1"/>
    <s v="Restaurant"/>
    <n v="0"/>
    <n v="0"/>
    <m/>
  </r>
  <r>
    <x v="1764"/>
    <d v="2021-05-11T00:00:00"/>
    <s v="Bones Grill"/>
    <s v="129 W HAMLET ST"/>
    <x v="263"/>
    <x v="0"/>
    <s v="27864"/>
    <x v="1761"/>
    <m/>
    <s v="R"/>
    <s v="N"/>
    <s v="NC-01"/>
    <x v="1"/>
    <x v="0"/>
    <x v="0"/>
    <x v="0"/>
    <s v="Y"/>
    <s v="Y"/>
    <s v="Y"/>
    <s v="Y"/>
    <s v="Y"/>
    <s v="Y"/>
    <s v="Limited  Liability Company(LLC)"/>
    <s v="Y"/>
    <x v="1"/>
    <x v="0"/>
    <x v="0"/>
    <s v="Restaurant"/>
    <n v="0"/>
    <n v="0"/>
    <m/>
  </r>
  <r>
    <x v="1765"/>
    <d v="2021-05-11T00:00:00"/>
    <s v="Ni Brother Inc."/>
    <s v="4040 Ed Dr. Suite 121"/>
    <x v="4"/>
    <x v="0"/>
    <s v="27612"/>
    <x v="1762"/>
    <m/>
    <s v="U"/>
    <s v="N"/>
    <s v="NC-02"/>
    <x v="0"/>
    <x v="0"/>
    <x v="1"/>
    <x v="0"/>
    <s v="Y"/>
    <s v="Y"/>
    <s v="Y"/>
    <s v="Y"/>
    <s v="Y"/>
    <s v="Y"/>
    <s v="Corporation"/>
    <s v="N"/>
    <x v="1"/>
    <x v="0"/>
    <x v="0"/>
    <s v="Restaurant"/>
    <n v="0"/>
    <n v="0"/>
    <m/>
  </r>
  <r>
    <x v="1766"/>
    <d v="2021-05-11T00:00:00"/>
    <s v="DON RAMON'S TACO SHOP LLC"/>
    <s v="300 N REILLY ROAD"/>
    <x v="40"/>
    <x v="0"/>
    <s v="28303"/>
    <x v="1763"/>
    <m/>
    <s v="U"/>
    <s v="N"/>
    <s v="NC-08"/>
    <x v="0"/>
    <x v="0"/>
    <x v="0"/>
    <x v="0"/>
    <s v="Y"/>
    <s v="Y"/>
    <s v="Y"/>
    <s v="Y"/>
    <s v="Y"/>
    <s v="Y"/>
    <s v="Corporation"/>
    <s v="N"/>
    <x v="0"/>
    <x v="1"/>
    <x v="1"/>
    <s v="Restaurant"/>
    <n v="0"/>
    <n v="0"/>
    <m/>
  </r>
  <r>
    <x v="1767"/>
    <d v="2021-05-11T00:00:00"/>
    <s v="Lulus Italian Ice LLC"/>
    <s v="14100 Sunnyhill Grove Rd"/>
    <x v="43"/>
    <x v="0"/>
    <s v="28036"/>
    <x v="1764"/>
    <m/>
    <s v="U"/>
    <s v="N"/>
    <s v="NC-08"/>
    <x v="0"/>
    <x v="1"/>
    <x v="1"/>
    <x v="0"/>
    <s v="Y"/>
    <s v="Y"/>
    <s v="Y"/>
    <s v="Y"/>
    <s v="Y"/>
    <s v="Y"/>
    <s v="Limited  Liability Company(LLC)"/>
    <s v="N"/>
    <x v="0"/>
    <x v="0"/>
    <x v="1"/>
    <s v="Food Stand, Food Truck, Food Cart"/>
    <n v="0"/>
    <n v="0"/>
    <m/>
  </r>
  <r>
    <x v="1768"/>
    <d v="2021-05-11T00:00:00"/>
    <s v="Anjalena LLC"/>
    <s v="500 S College St"/>
    <x v="11"/>
    <x v="0"/>
    <s v="28202"/>
    <x v="1765"/>
    <m/>
    <s v="U"/>
    <s v="N"/>
    <s v="NC-12"/>
    <x v="0"/>
    <x v="0"/>
    <x v="1"/>
    <x v="0"/>
    <s v="Y"/>
    <s v="Y"/>
    <s v="Y"/>
    <s v="Y"/>
    <s v="Y"/>
    <s v="Y"/>
    <s v="Limited  Liability Company(LLC)"/>
    <s v="N"/>
    <x v="1"/>
    <x v="0"/>
    <x v="0"/>
    <s v="Restaurant"/>
    <n v="0"/>
    <n v="0"/>
    <m/>
  </r>
  <r>
    <x v="1769"/>
    <d v="2021-05-11T00:00:00"/>
    <s v="PriyaDarshan Inc"/>
    <s v="3108 Grace Park Dr"/>
    <x v="2"/>
    <x v="0"/>
    <s v="27560"/>
    <x v="1766"/>
    <m/>
    <s v="U"/>
    <s v="N"/>
    <s v="NC-02"/>
    <x v="0"/>
    <x v="1"/>
    <x v="1"/>
    <x v="1"/>
    <s v="N"/>
    <s v="N"/>
    <s v="Y"/>
    <s v="Y"/>
    <s v="N"/>
    <s v="Y"/>
    <s v="Corporation"/>
    <s v="N"/>
    <x v="0"/>
    <x v="0"/>
    <x v="1"/>
    <s v="Restaurant"/>
    <n v="0"/>
    <n v="0"/>
    <m/>
  </r>
  <r>
    <x v="1770"/>
    <d v="2021-05-11T00:00:00"/>
    <s v="Catawba County Food Truck LLC"/>
    <s v="1050 Old Lenoir Rd"/>
    <x v="21"/>
    <x v="0"/>
    <s v="28601"/>
    <x v="1767"/>
    <m/>
    <s v="R"/>
    <s v="N"/>
    <s v="NC-05"/>
    <x v="0"/>
    <x v="1"/>
    <x v="1"/>
    <x v="1"/>
    <s v="N"/>
    <s v="Y"/>
    <s v="Y"/>
    <s v="Y"/>
    <s v="N"/>
    <s v="Y"/>
    <s v="Limited  Liability Company(LLC)"/>
    <s v="Y"/>
    <x v="0"/>
    <x v="0"/>
    <x v="1"/>
    <s v="Food Stand, Food Truck, Food Cart"/>
    <n v="0"/>
    <n v="0"/>
    <m/>
  </r>
  <r>
    <x v="1771"/>
    <d v="2021-05-11T00:00:00"/>
    <s v="Corteshia Bailey"/>
    <s v="400 Fairgreen Dr"/>
    <x v="11"/>
    <x v="0"/>
    <s v="28217"/>
    <x v="1768"/>
    <m/>
    <s v="U"/>
    <s v="Y"/>
    <s v="NC-09"/>
    <x v="0"/>
    <x v="0"/>
    <x v="1"/>
    <x v="0"/>
    <s v="Y"/>
    <s v="Y"/>
    <s v="Y"/>
    <s v="Y"/>
    <s v="Y"/>
    <s v="Y"/>
    <s v="Sole Proprietorship"/>
    <s v="Y"/>
    <x v="1"/>
    <x v="0"/>
    <x v="1"/>
    <s v="Caterer"/>
    <n v="0"/>
    <n v="0"/>
    <m/>
  </r>
  <r>
    <x v="1772"/>
    <d v="2021-05-11T00:00:00"/>
    <s v="Event Espresso Catering LLC"/>
    <s v="3210 Wendell Blvd."/>
    <x v="132"/>
    <x v="0"/>
    <s v="27591"/>
    <x v="1769"/>
    <m/>
    <s v="U"/>
    <s v="N"/>
    <s v="NC-02"/>
    <x v="0"/>
    <x v="1"/>
    <x v="0"/>
    <x v="0"/>
    <s v="Y"/>
    <s v="Y"/>
    <s v="Y"/>
    <s v="Y"/>
    <s v="Y"/>
    <s v="Y"/>
    <s v="Limited  Liability Company(LLC)"/>
    <s v="N"/>
    <x v="0"/>
    <x v="0"/>
    <x v="1"/>
    <s v="Caterer"/>
    <n v="0"/>
    <n v="0"/>
    <m/>
  </r>
  <r>
    <x v="1773"/>
    <d v="2021-05-11T00:00:00"/>
    <s v="Unforgettable Food Affair"/>
    <s v="5533 Nc Hwy 42 W Suite B26"/>
    <x v="127"/>
    <x v="0"/>
    <s v="27529"/>
    <x v="1770"/>
    <m/>
    <s v="U"/>
    <s v="N"/>
    <s v="NC-02"/>
    <x v="0"/>
    <x v="1"/>
    <x v="1"/>
    <x v="1"/>
    <s v="N"/>
    <s v="N"/>
    <s v="Y"/>
    <s v="N"/>
    <s v="N"/>
    <s v="N"/>
    <s v="Corporation"/>
    <s v="Y"/>
    <x v="0"/>
    <x v="0"/>
    <x v="1"/>
    <s v="Caterer"/>
    <n v="0"/>
    <n v="0"/>
    <m/>
  </r>
  <r>
    <x v="1774"/>
    <d v="2021-05-11T00:00:00"/>
    <s v="Kendra Vanhook"/>
    <s v="549 ARBOR HILL RD APT 5A"/>
    <x v="18"/>
    <x v="0"/>
    <s v="27284"/>
    <x v="1771"/>
    <m/>
    <s v="U"/>
    <s v="N"/>
    <s v="NC-06"/>
    <x v="0"/>
    <x v="0"/>
    <x v="1"/>
    <x v="0"/>
    <s v="Y"/>
    <s v="Y"/>
    <s v="Y"/>
    <s v="N"/>
    <s v="Y"/>
    <s v="Y"/>
    <s v="Self-Employed Individuals"/>
    <s v="N"/>
    <x v="1"/>
    <x v="0"/>
    <x v="1"/>
    <s v="Food Stand, Food Truck, Food Cart"/>
    <n v="0"/>
    <n v="0"/>
    <m/>
  </r>
  <r>
    <x v="1775"/>
    <d v="2021-05-11T00:00:00"/>
    <s v="321 Uptown Lounge Inc."/>
    <s v="321 N Caldwell St Ste A"/>
    <x v="11"/>
    <x v="0"/>
    <s v="28202"/>
    <x v="1772"/>
    <m/>
    <s v="U"/>
    <s v="N"/>
    <s v="NC-12"/>
    <x v="0"/>
    <x v="0"/>
    <x v="0"/>
    <x v="0"/>
    <s v="Y"/>
    <s v="Y"/>
    <s v="Y"/>
    <s v="Y"/>
    <s v="Y"/>
    <s v="Y"/>
    <s v="Corporation"/>
    <s v="N"/>
    <x v="1"/>
    <x v="0"/>
    <x v="0"/>
    <s v="Other &amp;&amp; Bar, Saloon, Lounge, Tavern &amp;&amp; Restaurant"/>
    <n v="0"/>
    <n v="0"/>
    <m/>
  </r>
  <r>
    <x v="1776"/>
    <d v="2021-05-11T00:00:00"/>
    <s v="Asheville Beverage &amp; Event Supply"/>
    <s v="19 Zillicoa St Ste 100"/>
    <x v="9"/>
    <x v="0"/>
    <s v="28801"/>
    <x v="1773"/>
    <m/>
    <s v="U"/>
    <s v="Y"/>
    <s v="NC-11"/>
    <x v="0"/>
    <x v="1"/>
    <x v="1"/>
    <x v="0"/>
    <s v="N"/>
    <s v="Y"/>
    <s v="Y"/>
    <s v="N"/>
    <s v="N"/>
    <s v="Y"/>
    <s v="Corporation"/>
    <s v="N"/>
    <x v="0"/>
    <x v="0"/>
    <x v="1"/>
    <s v="Bar, Saloon, Lounge, Tavern"/>
    <n v="0"/>
    <n v="0"/>
    <m/>
  </r>
  <r>
    <x v="1777"/>
    <d v="2021-05-11T00:00:00"/>
    <s v="Red Hot Roastery"/>
    <s v="267 Howard st."/>
    <x v="48"/>
    <x v="0"/>
    <s v="28607"/>
    <x v="1774"/>
    <m/>
    <s v="R"/>
    <s v="Y"/>
    <s v="NC-05"/>
    <x v="0"/>
    <x v="0"/>
    <x v="0"/>
    <x v="0"/>
    <s v="Y"/>
    <s v="Y"/>
    <s v="Y"/>
    <s v="Y"/>
    <s v="Y"/>
    <s v="Y"/>
    <s v="Subchapter S Corporation"/>
    <s v="N"/>
    <x v="1"/>
    <x v="0"/>
    <x v="0"/>
    <s v="Restaurant"/>
    <n v="0"/>
    <n v="0"/>
    <m/>
  </r>
  <r>
    <x v="1778"/>
    <d v="2021-05-11T00:00:00"/>
    <s v="Blue Pineapple Bakery"/>
    <s v="1506 A Purdue Drive"/>
    <x v="40"/>
    <x v="0"/>
    <s v="28303"/>
    <x v="1775"/>
    <m/>
    <s v="U"/>
    <s v="Y"/>
    <s v="NC-08"/>
    <x v="0"/>
    <x v="1"/>
    <x v="0"/>
    <x v="0"/>
    <s v="N"/>
    <s v="Y"/>
    <s v="Y"/>
    <s v="Y"/>
    <s v="Y"/>
    <s v="Y"/>
    <s v="Subchapter S Corporation"/>
    <s v="N"/>
    <x v="0"/>
    <x v="0"/>
    <x v="1"/>
    <s v="Restaurant"/>
    <n v="0"/>
    <n v="0"/>
    <m/>
  </r>
  <r>
    <x v="1779"/>
    <d v="2021-05-11T00:00:00"/>
    <s v="Tex and Shirleys Family Restaurant"/>
    <s v="1720 Battleground Avenue"/>
    <x v="12"/>
    <x v="0"/>
    <s v="27408"/>
    <x v="1776"/>
    <m/>
    <s v="U"/>
    <s v="N"/>
    <s v="NC-06"/>
    <x v="0"/>
    <x v="0"/>
    <x v="0"/>
    <x v="0"/>
    <s v="N"/>
    <s v="Y"/>
    <s v="Y"/>
    <s v="Y"/>
    <s v="N"/>
    <s v="Y"/>
    <s v="Corporation"/>
    <s v="N"/>
    <x v="1"/>
    <x v="0"/>
    <x v="0"/>
    <s v="Restaurant"/>
    <n v="0"/>
    <n v="0"/>
    <m/>
  </r>
  <r>
    <x v="1780"/>
    <d v="2021-05-11T00:00:00"/>
    <s v="Jive Turkeys LLC"/>
    <s v="2804 Randleman Rd. L"/>
    <x v="12"/>
    <x v="0"/>
    <s v="27406"/>
    <x v="1777"/>
    <m/>
    <s v="U"/>
    <s v="Y"/>
    <s v="NC-06"/>
    <x v="0"/>
    <x v="0"/>
    <x v="0"/>
    <x v="0"/>
    <s v="Y"/>
    <s v="Y"/>
    <s v="Y"/>
    <s v="Y"/>
    <s v="Y"/>
    <s v="Y"/>
    <s v="Sole Proprietorship"/>
    <s v="N"/>
    <x v="1"/>
    <x v="0"/>
    <x v="0"/>
    <s v="Food Stand, Food Truck, Food Cart &amp;&amp; Caterer &amp;&amp; Restaurant"/>
    <n v="0"/>
    <n v="0"/>
    <m/>
  </r>
  <r>
    <x v="1781"/>
    <d v="2021-05-11T00:00:00"/>
    <s v="Laughing Seed Inc The"/>
    <s v="40 Wall St"/>
    <x v="9"/>
    <x v="0"/>
    <s v="28801"/>
    <x v="1778"/>
    <m/>
    <s v="U"/>
    <s v="Y"/>
    <s v="NC-11"/>
    <x v="0"/>
    <x v="0"/>
    <x v="0"/>
    <x v="0"/>
    <s v="Y"/>
    <s v="Y"/>
    <s v="Y"/>
    <s v="Y"/>
    <s v="Y"/>
    <s v="Y"/>
    <s v="Corporation"/>
    <s v="N"/>
    <x v="0"/>
    <x v="1"/>
    <x v="1"/>
    <s v="Restaurant"/>
    <n v="0"/>
    <n v="0"/>
    <m/>
  </r>
  <r>
    <x v="1782"/>
    <d v="2021-05-11T00:00:00"/>
    <s v="The Kilted Buffalo LangTree"/>
    <s v="119 Landings Dr Suite 101"/>
    <x v="10"/>
    <x v="0"/>
    <s v="28117"/>
    <x v="1779"/>
    <m/>
    <s v="R"/>
    <s v="N"/>
    <s v="NC-10"/>
    <x v="0"/>
    <x v="0"/>
    <x v="1"/>
    <x v="0"/>
    <s v="Y"/>
    <s v="Y"/>
    <s v="Y"/>
    <s v="Y"/>
    <s v="Y"/>
    <s v="Y"/>
    <s v="Corporation"/>
    <s v="N"/>
    <x v="0"/>
    <x v="1"/>
    <x v="0"/>
    <s v="Bar, Saloon, Lounge, Tavern"/>
    <n v="0"/>
    <n v="0"/>
    <m/>
  </r>
  <r>
    <x v="1783"/>
    <d v="2021-05-11T00:00:00"/>
    <s v="Cup or cakes by BDB llc"/>
    <s v="75-3 Balsam Rd"/>
    <x v="59"/>
    <x v="0"/>
    <s v="28546"/>
    <x v="1780"/>
    <m/>
    <s v="U"/>
    <s v="N"/>
    <s v="NC-03"/>
    <x v="0"/>
    <x v="0"/>
    <x v="1"/>
    <x v="0"/>
    <s v="Y"/>
    <s v="Y"/>
    <s v="Y"/>
    <s v="Y"/>
    <s v="Y"/>
    <s v="Y"/>
    <s v="Limited  Liability Company(LLC)"/>
    <s v="N"/>
    <x v="0"/>
    <x v="0"/>
    <x v="1"/>
    <s v="Restaurant"/>
    <n v="0"/>
    <n v="0"/>
    <m/>
  </r>
  <r>
    <x v="1784"/>
    <d v="2021-05-11T00:00:00"/>
    <s v="White Rabbit Pub"/>
    <s v="3030 Fort Bragg Rd"/>
    <x v="40"/>
    <x v="0"/>
    <s v="28303"/>
    <x v="1781"/>
    <m/>
    <s v="U"/>
    <s v="N"/>
    <s v="NC-08"/>
    <x v="0"/>
    <x v="0"/>
    <x v="0"/>
    <x v="0"/>
    <s v="Y"/>
    <s v="Y"/>
    <s v="Y"/>
    <s v="Y"/>
    <s v="Y"/>
    <s v="Y"/>
    <s v="Limited  Liability Company(LLC)"/>
    <s v="N"/>
    <x v="1"/>
    <x v="0"/>
    <x v="1"/>
    <s v="Bar, Saloon, Lounge, Tavern"/>
    <n v="0"/>
    <n v="0"/>
    <m/>
  </r>
  <r>
    <x v="1785"/>
    <d v="2021-05-11T00:00:00"/>
    <s v="FAEVIN ENTERPRISES INC"/>
    <s v="678 W Main St"/>
    <x v="117"/>
    <x v="0"/>
    <s v="28779"/>
    <x v="1782"/>
    <m/>
    <s v="R"/>
    <s v="N"/>
    <s v="NC-11"/>
    <x v="0"/>
    <x v="1"/>
    <x v="1"/>
    <x v="1"/>
    <s v="N"/>
    <s v="Y"/>
    <s v="Y"/>
    <s v="N"/>
    <s v="Y"/>
    <s v="Y"/>
    <s v="Corporation"/>
    <s v="N"/>
    <x v="0"/>
    <x v="1"/>
    <x v="0"/>
    <s v="Restaurant"/>
    <n v="0"/>
    <n v="0"/>
    <m/>
  </r>
  <r>
    <x v="1786"/>
    <d v="2021-05-11T00:00:00"/>
    <s v="Vegan Flava Inc"/>
    <s v="306 Franklin St Ste G Suite G"/>
    <x v="3"/>
    <x v="0"/>
    <s v="27516"/>
    <x v="1783"/>
    <m/>
    <s v="U"/>
    <s v="Y"/>
    <s v="NC-04"/>
    <x v="0"/>
    <x v="0"/>
    <x v="1"/>
    <x v="0"/>
    <s v="Y"/>
    <s v="Y"/>
    <s v="Y"/>
    <s v="Y"/>
    <s v="Y"/>
    <s v="N"/>
    <s v="Subchapter S Corporation"/>
    <s v="N"/>
    <x v="1"/>
    <x v="0"/>
    <x v="0"/>
    <s v="Food Stand, Food Truck, Food Cart &amp;&amp; Caterer &amp;&amp; Restaurant"/>
    <n v="0"/>
    <n v="0"/>
    <m/>
  </r>
  <r>
    <x v="1787"/>
    <d v="2021-05-26T00:00:00"/>
    <s v="Cowboy of Winston-Salem Inc"/>
    <s v="115 S Main St"/>
    <x v="54"/>
    <x v="0"/>
    <s v="27101"/>
    <x v="1784"/>
    <m/>
    <s v="U"/>
    <s v="Y"/>
    <s v="NC-06"/>
    <x v="0"/>
    <x v="0"/>
    <x v="1"/>
    <x v="0"/>
    <s v="Y"/>
    <s v="Y"/>
    <s v="Y"/>
    <s v="Y"/>
    <s v="Y"/>
    <s v="Y"/>
    <s v="Corporation"/>
    <s v="Y"/>
    <x v="1"/>
    <x v="0"/>
    <x v="0"/>
    <s v="Restaurant"/>
    <n v="0"/>
    <n v="0"/>
    <m/>
  </r>
  <r>
    <x v="1788"/>
    <d v="2021-05-26T00:00:00"/>
    <s v="Burns &amp; Jennings LLC"/>
    <s v="5000 Memory Rd"/>
    <x v="4"/>
    <x v="0"/>
    <s v="27609"/>
    <x v="1785"/>
    <m/>
    <s v="U"/>
    <s v="Y"/>
    <s v="NC-02"/>
    <x v="1"/>
    <x v="0"/>
    <x v="0"/>
    <x v="0"/>
    <s v="Y"/>
    <s v="Y"/>
    <s v="Y"/>
    <s v="Y"/>
    <s v="Y"/>
    <s v="Y"/>
    <s v="Limited  Liability Company(LLC)"/>
    <s v="N"/>
    <x v="0"/>
    <x v="0"/>
    <x v="1"/>
    <s v="Restaurant"/>
    <n v="0"/>
    <n v="0"/>
    <m/>
  </r>
  <r>
    <x v="1789"/>
    <d v="2021-05-26T00:00:00"/>
    <s v="CHINA WOK 8 INC"/>
    <s v="640 S. VAN BUREN RD. UNIT O"/>
    <x v="33"/>
    <x v="0"/>
    <s v="27288"/>
    <x v="1786"/>
    <m/>
    <s v="R"/>
    <s v="N"/>
    <s v="NC-10"/>
    <x v="0"/>
    <x v="1"/>
    <x v="1"/>
    <x v="1"/>
    <s v="N"/>
    <s v="N"/>
    <s v="Y"/>
    <s v="Y"/>
    <s v="N"/>
    <s v="Y"/>
    <s v="Subchapter S Corporation"/>
    <s v="N"/>
    <x v="1"/>
    <x v="0"/>
    <x v="0"/>
    <s v="Restaurant"/>
    <n v="0"/>
    <n v="0"/>
    <m/>
  </r>
  <r>
    <x v="1790"/>
    <d v="2021-05-26T00:00:00"/>
    <s v="North Carolina Spirits LLC"/>
    <s v="504 7th Ave E"/>
    <x v="7"/>
    <x v="0"/>
    <s v="28792"/>
    <x v="1787"/>
    <m/>
    <s v="R"/>
    <s v="Y"/>
    <s v="NC-11"/>
    <x v="1"/>
    <x v="0"/>
    <x v="0"/>
    <x v="0"/>
    <s v="Y"/>
    <s v="Y"/>
    <s v="Y"/>
    <s v="Y"/>
    <s v="Y"/>
    <s v="Y"/>
    <s v="Limited  Liability Company(LLC)"/>
    <s v="N"/>
    <x v="0"/>
    <x v="0"/>
    <x v="1"/>
    <s v="Bar, Saloon, Lounge, Tavern &amp;&amp; Restaurant"/>
    <n v="0"/>
    <n v="0"/>
    <m/>
  </r>
  <r>
    <x v="1791"/>
    <d v="2021-05-26T00:00:00"/>
    <s v="ARVIAN LLC"/>
    <s v="2305 Barrowcliffe Dr NW"/>
    <x v="22"/>
    <x v="0"/>
    <s v="28027"/>
    <x v="1788"/>
    <s v="Inchin's Bamboo Garden"/>
    <s v="U"/>
    <s v="N"/>
    <s v="NC-08"/>
    <x v="1"/>
    <x v="0"/>
    <x v="0"/>
    <x v="0"/>
    <s v="Y"/>
    <s v="Y"/>
    <s v="Y"/>
    <s v="Y"/>
    <s v="Y"/>
    <s v="Y"/>
    <s v="Limited  Liability Company(LLC)"/>
    <s v="N"/>
    <x v="0"/>
    <x v="0"/>
    <x v="1"/>
    <s v="Restaurant"/>
    <n v="0"/>
    <n v="0"/>
    <m/>
  </r>
  <r>
    <x v="1792"/>
    <d v="2021-05-26T00:00:00"/>
    <s v="Zeno's Italian Restaurant Inc"/>
    <s v="908 Albemarle Rd"/>
    <x v="209"/>
    <x v="0"/>
    <s v="27371"/>
    <x v="1789"/>
    <m/>
    <s v="R"/>
    <s v="Y"/>
    <s v="NC-08"/>
    <x v="0"/>
    <x v="0"/>
    <x v="1"/>
    <x v="0"/>
    <s v="N"/>
    <s v="Y"/>
    <s v="Y"/>
    <s v="Y"/>
    <s v="N"/>
    <s v="Y"/>
    <s v="Corporation"/>
    <s v="N"/>
    <x v="1"/>
    <x v="0"/>
    <x v="0"/>
    <s v="Restaurant"/>
    <n v="0"/>
    <n v="0"/>
    <m/>
  </r>
  <r>
    <x v="1793"/>
    <d v="2021-05-26T00:00:00"/>
    <s v="Dine by Design LLC"/>
    <s v="3801 Willowood Dr"/>
    <x v="160"/>
    <x v="0"/>
    <s v="27012"/>
    <x v="1790"/>
    <m/>
    <s v="U"/>
    <s v="N"/>
    <s v="NC-10"/>
    <x v="0"/>
    <x v="0"/>
    <x v="1"/>
    <x v="0"/>
    <s v="Y"/>
    <s v="Y"/>
    <s v="Y"/>
    <s v="Y"/>
    <s v="Y"/>
    <s v="Y"/>
    <s v="Subchapter S Corporation"/>
    <s v="N"/>
    <x v="0"/>
    <x v="1"/>
    <x v="1"/>
    <s v="Caterer"/>
    <n v="0"/>
    <n v="0"/>
    <m/>
  </r>
  <r>
    <x v="1794"/>
    <d v="2021-05-26T00:00:00"/>
    <s v="Court Street Grille"/>
    <s v="113 West Court Square"/>
    <x v="75"/>
    <x v="0"/>
    <s v="28092"/>
    <x v="1791"/>
    <m/>
    <s v="R"/>
    <s v="Y"/>
    <s v="NC-05"/>
    <x v="0"/>
    <x v="1"/>
    <x v="1"/>
    <x v="0"/>
    <s v="Y"/>
    <s v="Y"/>
    <s v="Y"/>
    <s v="N"/>
    <s v="Y"/>
    <s v="Y"/>
    <s v="Corporation"/>
    <s v="Y"/>
    <x v="0"/>
    <x v="0"/>
    <x v="1"/>
    <s v="Restaurant"/>
    <n v="0"/>
    <n v="0"/>
    <m/>
  </r>
  <r>
    <x v="1795"/>
    <d v="2021-05-26T00:00:00"/>
    <s v="Neo K&amp;H LLC."/>
    <s v="8314 Pineville Matthews Rd Suite 901"/>
    <x v="11"/>
    <x v="0"/>
    <s v="28226"/>
    <x v="1792"/>
    <m/>
    <s v="U"/>
    <s v="Y"/>
    <s v="NC-09"/>
    <x v="0"/>
    <x v="0"/>
    <x v="0"/>
    <x v="0"/>
    <s v="Y"/>
    <s v="Y"/>
    <s v="Y"/>
    <s v="Y"/>
    <s v="Y"/>
    <s v="Y"/>
    <s v="Limited  Liability Company(LLC)"/>
    <s v="N"/>
    <x v="1"/>
    <x v="0"/>
    <x v="0"/>
    <s v="Restaurant"/>
    <n v="0"/>
    <n v="0"/>
    <m/>
  </r>
  <r>
    <x v="1796"/>
    <d v="2021-05-26T00:00:00"/>
    <s v="Wine Merchants Warehouse Inc."/>
    <s v="205 S Stratford Rd Ste N"/>
    <x v="54"/>
    <x v="0"/>
    <n v="27103"/>
    <x v="1793"/>
    <m/>
    <s v="U"/>
    <s v="N"/>
    <s v="NC-06"/>
    <x v="0"/>
    <x v="1"/>
    <x v="1"/>
    <x v="0"/>
    <s v="Y"/>
    <s v="Y"/>
    <s v="Y"/>
    <s v="Y"/>
    <s v="Y"/>
    <s v="Y"/>
    <s v="Corporation"/>
    <s v="N"/>
    <x v="0"/>
    <x v="0"/>
    <x v="1"/>
    <s v="Other &amp;&amp; Caterer &amp;&amp; Restaurant"/>
    <n v="0"/>
    <n v="0"/>
    <m/>
  </r>
  <r>
    <x v="1797"/>
    <d v="2021-05-26T00:00:00"/>
    <s v="ISLAND CUISINE LLC"/>
    <s v="6246 Towncenter Dr"/>
    <x v="160"/>
    <x v="0"/>
    <s v="27012"/>
    <x v="1794"/>
    <m/>
    <s v="U"/>
    <s v="N"/>
    <s v="NC-10"/>
    <x v="1"/>
    <x v="0"/>
    <x v="0"/>
    <x v="0"/>
    <s v="Y"/>
    <s v="Y"/>
    <s v="Y"/>
    <s v="Y"/>
    <s v="Y"/>
    <s v="Y"/>
    <s v="Limited  Liability Company(LLC)"/>
    <s v="N"/>
    <x v="1"/>
    <x v="0"/>
    <x v="0"/>
    <s v="Caterer &amp;&amp; Restaurant"/>
    <n v="0"/>
    <n v="0"/>
    <m/>
  </r>
  <r>
    <x v="1798"/>
    <d v="2021-05-26T00:00:00"/>
    <s v="JBAK LLC"/>
    <s v="2347 Nc Highway 751"/>
    <x v="140"/>
    <x v="0"/>
    <s v="27523"/>
    <x v="1795"/>
    <m/>
    <s v="U"/>
    <s v="Y"/>
    <s v="NC-02"/>
    <x v="0"/>
    <x v="1"/>
    <x v="0"/>
    <x v="1"/>
    <s v="Y"/>
    <s v="N"/>
    <s v="Y"/>
    <s v="Y"/>
    <s v="Y"/>
    <s v="Y"/>
    <s v="Limited  Liability Company(LLC)"/>
    <s v="N"/>
    <x v="0"/>
    <x v="0"/>
    <x v="1"/>
    <s v="Snack and Nonalcoholic Beverage Bar &amp;&amp; Caterer &amp;&amp; Food Stand, Food Truck, Food Cart &amp;&amp; Restaurant"/>
    <n v="0"/>
    <n v="0"/>
    <m/>
  </r>
  <r>
    <x v="1799"/>
    <d v="2021-05-26T00:00:00"/>
    <s v="Press and Porter Coffeehouse and Taps LLC"/>
    <s v="8 Union St S"/>
    <x v="22"/>
    <x v="0"/>
    <s v="28025"/>
    <x v="1796"/>
    <m/>
    <s v="U"/>
    <s v="Y"/>
    <s v="NC-08"/>
    <x v="0"/>
    <x v="1"/>
    <x v="1"/>
    <x v="1"/>
    <s v="Y"/>
    <s v="Y"/>
    <s v="Y"/>
    <s v="Y"/>
    <s v="N"/>
    <s v="Y"/>
    <s v="Limited  Liability Company(LLC)"/>
    <s v="N"/>
    <x v="0"/>
    <x v="0"/>
    <x v="1"/>
    <s v="Restaurant"/>
    <n v="0"/>
    <n v="0"/>
    <m/>
  </r>
  <r>
    <x v="1800"/>
    <d v="2021-05-26T00:00:00"/>
    <s v="New China Buffet at Hendersonville Inc."/>
    <s v="114 Henderson Crossing Plaza"/>
    <x v="7"/>
    <x v="0"/>
    <s v="28792"/>
    <x v="1797"/>
    <m/>
    <s v="R"/>
    <s v="Y"/>
    <s v="NC-11"/>
    <x v="0"/>
    <x v="0"/>
    <x v="0"/>
    <x v="0"/>
    <s v="Y"/>
    <s v="Y"/>
    <s v="Y"/>
    <s v="Y"/>
    <s v="Y"/>
    <s v="Y"/>
    <s v="Corporation"/>
    <s v="N"/>
    <x v="1"/>
    <x v="0"/>
    <x v="0"/>
    <s v="Restaurant"/>
    <n v="0"/>
    <n v="0"/>
    <m/>
  </r>
  <r>
    <x v="1801"/>
    <d v="2021-05-26T00:00:00"/>
    <s v="L &amp; M Vending LLC"/>
    <s v="164 Kiskadee Dr"/>
    <x v="10"/>
    <x v="0"/>
    <s v="28117"/>
    <x v="1798"/>
    <m/>
    <s v="R"/>
    <s v="N"/>
    <s v="NC-10"/>
    <x v="0"/>
    <x v="0"/>
    <x v="1"/>
    <x v="0"/>
    <s v="N"/>
    <s v="N"/>
    <s v="Y"/>
    <s v="N"/>
    <s v="Y"/>
    <s v="N"/>
    <s v="Limited  Liability Company(LLC)"/>
    <s v="N"/>
    <x v="0"/>
    <x v="0"/>
    <x v="1"/>
    <s v="Other &amp;&amp; Snack and Nonalcoholic Beverage Bar"/>
    <n v="0"/>
    <n v="0"/>
    <m/>
  </r>
  <r>
    <x v="1802"/>
    <d v="2021-05-26T00:00:00"/>
    <s v="NOAH'S GRILL INC."/>
    <s v="2434 Oak Grove Church Rd"/>
    <x v="131"/>
    <x v="0"/>
    <s v="27501"/>
    <x v="1799"/>
    <m/>
    <s v="R"/>
    <s v="Y"/>
    <s v="NC-02"/>
    <x v="1"/>
    <x v="0"/>
    <x v="0"/>
    <x v="0"/>
    <s v="Y"/>
    <s v="Y"/>
    <s v="Y"/>
    <s v="Y"/>
    <s v="Y"/>
    <s v="Y"/>
    <s v="Subchapter S Corporation"/>
    <s v="N"/>
    <x v="0"/>
    <x v="0"/>
    <x v="1"/>
    <s v="Restaurant"/>
    <n v="0"/>
    <n v="0"/>
    <m/>
  </r>
  <r>
    <x v="1803"/>
    <d v="2021-05-26T00:00:00"/>
    <s v="King Canary Brewing Company"/>
    <s v="562 Williamson Rd"/>
    <x v="10"/>
    <x v="0"/>
    <s v="28117"/>
    <x v="1800"/>
    <m/>
    <s v="R"/>
    <s v="N"/>
    <s v="NC-10"/>
    <x v="1"/>
    <x v="0"/>
    <x v="1"/>
    <x v="0"/>
    <s v="Y"/>
    <s v="Y"/>
    <s v="Y"/>
    <s v="N"/>
    <s v="Y"/>
    <s v="Y"/>
    <s v="Limited  Liability Company(LLC)"/>
    <s v="N"/>
    <x v="0"/>
    <x v="0"/>
    <x v="1"/>
    <s v="Licensed Alcohol Producer &amp;&amp; Brewery and/or microbrewery ** &amp;&amp; Brewpub, Tasting Room, Taproom **"/>
    <n v="0"/>
    <n v="0"/>
    <m/>
  </r>
  <r>
    <x v="1804"/>
    <d v="2021-05-26T00:00:00"/>
    <s v="The Cafe On Loach LLC"/>
    <s v="329 Loach St"/>
    <x v="51"/>
    <x v="0"/>
    <s v="27203"/>
    <x v="1801"/>
    <m/>
    <s v="R"/>
    <s v="Y"/>
    <s v="NC-13"/>
    <x v="0"/>
    <x v="0"/>
    <x v="0"/>
    <x v="0"/>
    <s v="N"/>
    <s v="Y"/>
    <s v="Y"/>
    <s v="Y"/>
    <s v="Y"/>
    <s v="Y"/>
    <s v="Limited  Liability Company(LLC)"/>
    <s v="Y"/>
    <x v="1"/>
    <x v="0"/>
    <x v="1"/>
    <s v="Restaurant"/>
    <n v="0"/>
    <n v="0"/>
    <m/>
  </r>
  <r>
    <x v="1805"/>
    <d v="2021-05-26T00:00:00"/>
    <s v="Lindsey Galvez"/>
    <s v="175 Weaverville Rd Suite 1b"/>
    <x v="9"/>
    <x v="0"/>
    <s v="28804"/>
    <x v="1802"/>
    <m/>
    <s v="U"/>
    <s v="N"/>
    <s v="NC-11"/>
    <x v="0"/>
    <x v="1"/>
    <x v="1"/>
    <x v="0"/>
    <s v="N"/>
    <s v="Y"/>
    <s v="Y"/>
    <s v="Y"/>
    <s v="N"/>
    <s v="Y"/>
    <s v="Sole Proprietorship"/>
    <s v="N"/>
    <x v="0"/>
    <x v="0"/>
    <x v="1"/>
    <s v="Caterer"/>
    <n v="0"/>
    <n v="0"/>
    <m/>
  </r>
  <r>
    <x v="1806"/>
    <d v="2021-05-26T00:00:00"/>
    <s v="CHUNG TAI CHAN"/>
    <s v="2302 Nash St N"/>
    <x v="101"/>
    <x v="0"/>
    <s v="27896"/>
    <x v="1803"/>
    <m/>
    <s v="R"/>
    <s v="Y"/>
    <s v="NC-01"/>
    <x v="1"/>
    <x v="0"/>
    <x v="0"/>
    <x v="0"/>
    <s v="Y"/>
    <s v="Y"/>
    <s v="Y"/>
    <s v="Y"/>
    <s v="Y"/>
    <s v="Y"/>
    <s v="Sole Proprietorship"/>
    <s v="N"/>
    <x v="1"/>
    <x v="0"/>
    <x v="0"/>
    <s v="Restaurant"/>
    <n v="0"/>
    <n v="0"/>
    <m/>
  </r>
  <r>
    <x v="1807"/>
    <d v="2021-05-26T00:00:00"/>
    <s v="LA POBLANITA BAR AND GRILL INC"/>
    <s v="1925 Westinghouse Blvd"/>
    <x v="11"/>
    <x v="0"/>
    <s v="28273"/>
    <x v="1804"/>
    <m/>
    <s v="U"/>
    <s v="N"/>
    <s v="NC-09"/>
    <x v="1"/>
    <x v="0"/>
    <x v="1"/>
    <x v="0"/>
    <s v="Y"/>
    <s v="Y"/>
    <s v="Y"/>
    <s v="Y"/>
    <s v="Y"/>
    <s v="Y"/>
    <s v="Corporation"/>
    <s v="N"/>
    <x v="1"/>
    <x v="0"/>
    <x v="0"/>
    <s v="Restaurant"/>
    <n v="0"/>
    <n v="0"/>
    <m/>
  </r>
  <r>
    <x v="1808"/>
    <d v="2021-05-26T00:00:00"/>
    <s v="Jackson's Cafeteria of Gastonia Inc."/>
    <s v="1453 E Franklin Blvd"/>
    <x v="66"/>
    <x v="0"/>
    <s v="28054"/>
    <x v="1805"/>
    <m/>
    <s v="U"/>
    <s v="N"/>
    <s v="NC-05"/>
    <x v="0"/>
    <x v="1"/>
    <x v="1"/>
    <x v="1"/>
    <s v="N"/>
    <s v="N"/>
    <s v="Y"/>
    <s v="Y"/>
    <s v="Y"/>
    <s v="Y"/>
    <s v="Corporation"/>
    <s v="N"/>
    <x v="0"/>
    <x v="1"/>
    <x v="1"/>
    <s v="Restaurant"/>
    <n v="0"/>
    <n v="0"/>
    <m/>
  </r>
  <r>
    <x v="1809"/>
    <d v="2021-05-26T00:00:00"/>
    <s v="TruBlu Ventures Inc"/>
    <s v="1417 N Marine Blvd"/>
    <x v="59"/>
    <x v="0"/>
    <s v="28540"/>
    <x v="1806"/>
    <m/>
    <s v="U"/>
    <s v="N"/>
    <s v="NC-03"/>
    <x v="0"/>
    <x v="1"/>
    <x v="1"/>
    <x v="0"/>
    <s v="N"/>
    <s v="Y"/>
    <s v="Y"/>
    <s v="Y"/>
    <s v="N"/>
    <s v="Y"/>
    <s v="Subchapter S Corporation"/>
    <s v="N"/>
    <x v="0"/>
    <x v="1"/>
    <x v="0"/>
    <s v="Restaurant"/>
    <n v="0"/>
    <n v="0"/>
    <m/>
  </r>
  <r>
    <x v="1810"/>
    <d v="2021-05-26T00:00:00"/>
    <s v="Blackwater Cider LLC"/>
    <s v="106 Railroad St"/>
    <x v="5"/>
    <x v="0"/>
    <s v="27892"/>
    <x v="1807"/>
    <m/>
    <s v="R"/>
    <s v="Y"/>
    <s v="NC-01"/>
    <x v="1"/>
    <x v="1"/>
    <x v="0"/>
    <x v="0"/>
    <s v="Y"/>
    <s v="Y"/>
    <s v="N"/>
    <s v="N"/>
    <s v="Y"/>
    <s v="Y"/>
    <s v="Limited  Liability Company(LLC)"/>
    <s v="N"/>
    <x v="1"/>
    <x v="0"/>
    <x v="0"/>
    <s v="Brewery and/or microbrewery **"/>
    <n v="0"/>
    <n v="0"/>
    <m/>
  </r>
  <r>
    <x v="1811"/>
    <d v="2021-05-26T00:00:00"/>
    <s v="CB Cross Creek LLC"/>
    <s v="419 Cross Creek Mall FC10"/>
    <x v="40"/>
    <x v="0"/>
    <s v="28303"/>
    <x v="1808"/>
    <s v="Cinnabon"/>
    <s v="U"/>
    <s v="N"/>
    <s v="NC-08"/>
    <x v="0"/>
    <x v="1"/>
    <x v="1"/>
    <x v="1"/>
    <s v="N"/>
    <s v="Y"/>
    <s v="Y"/>
    <s v="Y"/>
    <s v="N"/>
    <s v="N"/>
    <s v="Limited  Liability Company(LLC)"/>
    <s v="N"/>
    <x v="1"/>
    <x v="0"/>
    <x v="0"/>
    <s v="Restaurant"/>
    <n v="0"/>
    <n v="0"/>
    <m/>
  </r>
  <r>
    <x v="1812"/>
    <d v="2021-05-26T00:00:00"/>
    <s v="STONE BOWL KOREAN RESTAURANT INC"/>
    <s v="1987 Hendersonville Rd Ste A"/>
    <x v="9"/>
    <x v="0"/>
    <s v="28803"/>
    <x v="1809"/>
    <m/>
    <s v="U"/>
    <s v="N"/>
    <s v="NC-11"/>
    <x v="1"/>
    <x v="0"/>
    <x v="0"/>
    <x v="0"/>
    <s v="Y"/>
    <s v="Y"/>
    <s v="Y"/>
    <s v="Y"/>
    <s v="Y"/>
    <s v="Y"/>
    <s v="Corporation"/>
    <s v="N"/>
    <x v="1"/>
    <x v="0"/>
    <x v="1"/>
    <s v="Restaurant"/>
    <n v="0"/>
    <n v="0"/>
    <m/>
  </r>
  <r>
    <x v="1813"/>
    <d v="2021-05-26T00:00:00"/>
    <s v="K &amp; D OF CHARLOTTE INC"/>
    <s v="14126 RIVERGATE PARKWAY STE 400"/>
    <x v="11"/>
    <x v="0"/>
    <s v="28273"/>
    <x v="1810"/>
    <m/>
    <s v="U"/>
    <s v="N"/>
    <s v="NC-09"/>
    <x v="1"/>
    <x v="0"/>
    <x v="0"/>
    <x v="0"/>
    <s v="Y"/>
    <s v="Y"/>
    <s v="Y"/>
    <s v="Y"/>
    <s v="Y"/>
    <s v="Y"/>
    <s v="Subchapter S Corporation"/>
    <s v="N"/>
    <x v="1"/>
    <x v="0"/>
    <x v="0"/>
    <s v="Restaurant"/>
    <n v="0"/>
    <n v="0"/>
    <m/>
  </r>
  <r>
    <x v="1814"/>
    <d v="2021-05-26T00:00:00"/>
    <s v="Tasty Grill NC Inc"/>
    <s v="1500 E Market St Ste G"/>
    <x v="12"/>
    <x v="0"/>
    <s v="27401"/>
    <x v="1811"/>
    <m/>
    <s v="U"/>
    <s v="Y"/>
    <s v="NC-06"/>
    <x v="0"/>
    <x v="1"/>
    <x v="1"/>
    <x v="0"/>
    <s v="Y"/>
    <s v="Y"/>
    <s v="Y"/>
    <s v="Y"/>
    <s v="Y"/>
    <s v="Y"/>
    <s v="Corporation"/>
    <s v="Y"/>
    <x v="1"/>
    <x v="0"/>
    <x v="1"/>
    <s v="Restaurant"/>
    <n v="0"/>
    <n v="0"/>
    <m/>
  </r>
  <r>
    <x v="1815"/>
    <d v="2021-05-26T00:00:00"/>
    <s v="IOLA LILLIE KIM LEGENDARY SOUL FOOD"/>
    <s v="1495 College Ave"/>
    <x v="149"/>
    <x v="0"/>
    <s v="28160"/>
    <x v="1812"/>
    <m/>
    <s v="R"/>
    <s v="Y"/>
    <s v="NC-05"/>
    <x v="0"/>
    <x v="1"/>
    <x v="1"/>
    <x v="0"/>
    <s v="Y"/>
    <s v="Y"/>
    <s v="Y"/>
    <s v="Y"/>
    <s v="Y"/>
    <s v="Y"/>
    <s v="Limited  Liability Company(LLC)"/>
    <s v="Y"/>
    <x v="1"/>
    <x v="0"/>
    <x v="0"/>
    <s v="Caterer &amp;&amp; Food Stand, Food Truck, Food Cart"/>
    <n v="0"/>
    <n v="0"/>
    <m/>
  </r>
  <r>
    <x v="1816"/>
    <d v="2021-05-26T00:00:00"/>
    <s v="Comer Khori LLC"/>
    <s v="433 Spring Garden St Suite 107"/>
    <x v="12"/>
    <x v="0"/>
    <s v="27401"/>
    <x v="1813"/>
    <m/>
    <s v="U"/>
    <s v="Y"/>
    <s v="NC-06"/>
    <x v="1"/>
    <x v="0"/>
    <x v="0"/>
    <x v="0"/>
    <s v="Y"/>
    <s v="Y"/>
    <s v="Y"/>
    <s v="Y"/>
    <s v="Y"/>
    <s v="Y"/>
    <s v="Limited  Liability Company(LLC)"/>
    <s v="Y"/>
    <x v="0"/>
    <x v="0"/>
    <x v="1"/>
    <s v="Caterer &amp;&amp; Restaurant"/>
    <n v="0"/>
    <n v="0"/>
    <m/>
  </r>
  <r>
    <x v="1817"/>
    <d v="2021-05-26T00:00:00"/>
    <s v="M &amp; S INVESTOR CORPORATION"/>
    <s v="1058 W Club Blvd Ste 434"/>
    <x v="8"/>
    <x v="0"/>
    <s v="27701"/>
    <x v="1814"/>
    <m/>
    <s v="U"/>
    <s v="Y"/>
    <s v="NC-04"/>
    <x v="1"/>
    <x v="0"/>
    <x v="0"/>
    <x v="0"/>
    <s v="Y"/>
    <s v="Y"/>
    <s v="Y"/>
    <s v="Y"/>
    <s v="Y"/>
    <s v="Y"/>
    <s v="Corporation"/>
    <s v="N"/>
    <x v="1"/>
    <x v="0"/>
    <x v="0"/>
    <s v="Restaurant"/>
    <n v="0"/>
    <n v="0"/>
    <m/>
  </r>
  <r>
    <x v="1818"/>
    <d v="2021-05-26T00:00:00"/>
    <s v="KJL Enterprises LLC"/>
    <s v="1407 E Main St"/>
    <x v="100"/>
    <x v="0"/>
    <s v="28001"/>
    <x v="1815"/>
    <m/>
    <s v="R"/>
    <s v="N"/>
    <s v="NC-08"/>
    <x v="0"/>
    <x v="1"/>
    <x v="1"/>
    <x v="0"/>
    <s v="Y"/>
    <s v="Y"/>
    <s v="Y"/>
    <s v="Y"/>
    <s v="Y"/>
    <s v="Y"/>
    <s v="Limited  Liability Company(LLC)"/>
    <s v="Y"/>
    <x v="0"/>
    <x v="0"/>
    <x v="1"/>
    <s v="Restaurant"/>
    <n v="0"/>
    <n v="0"/>
    <m/>
  </r>
  <r>
    <x v="1819"/>
    <d v="2021-05-26T00:00:00"/>
    <s v="YEUNG BROTHERINC."/>
    <s v="90 LOWES DR"/>
    <x v="114"/>
    <x v="0"/>
    <s v="27312"/>
    <x v="1816"/>
    <m/>
    <s v="R"/>
    <s v="N"/>
    <s v="NC-04"/>
    <x v="1"/>
    <x v="0"/>
    <x v="0"/>
    <x v="0"/>
    <s v="Y"/>
    <s v="Y"/>
    <s v="Y"/>
    <s v="Y"/>
    <s v="Y"/>
    <s v="Y"/>
    <s v="Corporation"/>
    <s v="N"/>
    <x v="1"/>
    <x v="0"/>
    <x v="0"/>
    <s v="Restaurant"/>
    <n v="0"/>
    <n v="0"/>
    <m/>
  </r>
  <r>
    <x v="1820"/>
    <d v="2021-05-26T00:00:00"/>
    <s v="Crabtree Food Corp"/>
    <s v="4325 Glenwood Ave Ste 2043"/>
    <x v="4"/>
    <x v="0"/>
    <s v="27612"/>
    <x v="1817"/>
    <m/>
    <s v="U"/>
    <s v="N"/>
    <s v="NC-02"/>
    <x v="0"/>
    <x v="1"/>
    <x v="0"/>
    <x v="1"/>
    <s v="N"/>
    <s v="N"/>
    <s v="N"/>
    <s v="Y"/>
    <s v="N"/>
    <s v="N"/>
    <s v="Corporation"/>
    <s v="N"/>
    <x v="1"/>
    <x v="0"/>
    <x v="0"/>
    <s v="Restaurant"/>
    <n v="0"/>
    <n v="0"/>
    <m/>
  </r>
  <r>
    <x v="1821"/>
    <d v="2021-05-26T00:00:00"/>
    <s v="Chef Mario's Inc."/>
    <s v="2610 Wycliff Road Ste. 23"/>
    <x v="4"/>
    <x v="0"/>
    <s v="27607"/>
    <x v="1818"/>
    <m/>
    <s v="U"/>
    <s v="N"/>
    <s v="NC-02"/>
    <x v="0"/>
    <x v="1"/>
    <x v="1"/>
    <x v="0"/>
    <s v="Y"/>
    <s v="Y"/>
    <s v="Y"/>
    <s v="Y"/>
    <s v="Y"/>
    <s v="Y"/>
    <s v="Subchapter S Corporation"/>
    <s v="N"/>
    <x v="1"/>
    <x v="0"/>
    <x v="0"/>
    <s v="Caterer"/>
    <n v="0"/>
    <n v="0"/>
    <m/>
  </r>
  <r>
    <x v="1822"/>
    <d v="2021-05-26T00:00:00"/>
    <s v="Reihaneh Fazl Inc."/>
    <s v="3789-102 NC Highway 42 W"/>
    <x v="103"/>
    <x v="0"/>
    <s v="27520"/>
    <x v="1819"/>
    <s v="Subway"/>
    <s v="R"/>
    <s v="N"/>
    <s v="NC-02"/>
    <x v="0"/>
    <x v="1"/>
    <x v="1"/>
    <x v="0"/>
    <s v="Y"/>
    <s v="Y"/>
    <s v="Y"/>
    <s v="Y"/>
    <s v="Y"/>
    <s v="Y"/>
    <s v="Corporation"/>
    <s v="Y"/>
    <x v="1"/>
    <x v="0"/>
    <x v="1"/>
    <s v="Restaurant"/>
    <n v="0"/>
    <n v="0"/>
    <m/>
  </r>
  <r>
    <x v="1823"/>
    <d v="2021-05-26T00:00:00"/>
    <s v="THAI CHINA BUFFET LLC"/>
    <s v="4900 NC HWY 55 STE 200"/>
    <x v="8"/>
    <x v="0"/>
    <s v="27713"/>
    <x v="1820"/>
    <m/>
    <s v="U"/>
    <s v="N"/>
    <s v="NC-02"/>
    <x v="1"/>
    <x v="0"/>
    <x v="0"/>
    <x v="0"/>
    <s v="Y"/>
    <s v="Y"/>
    <s v="Y"/>
    <s v="Y"/>
    <s v="Y"/>
    <s v="Y"/>
    <s v="Single Member LLC"/>
    <s v="N"/>
    <x v="1"/>
    <x v="0"/>
    <x v="0"/>
    <s v="Restaurant"/>
    <n v="0"/>
    <n v="0"/>
    <m/>
  </r>
  <r>
    <x v="1824"/>
    <d v="2021-05-26T00:00:00"/>
    <s v="Galloway and Sons Investment Group INC"/>
    <s v="115 S Elm St"/>
    <x v="12"/>
    <x v="0"/>
    <s v="27401"/>
    <x v="1821"/>
    <m/>
    <s v="U"/>
    <s v="Y"/>
    <s v="NC-06"/>
    <x v="1"/>
    <x v="0"/>
    <x v="1"/>
    <x v="0"/>
    <s v="Y"/>
    <s v="Y"/>
    <s v="Y"/>
    <s v="Y"/>
    <s v="Y"/>
    <s v="Y"/>
    <s v="Corporation"/>
    <s v="Y"/>
    <x v="1"/>
    <x v="0"/>
    <x v="0"/>
    <s v="Other &amp;&amp; Bar, Saloon, Lounge, Tavern"/>
    <n v="0"/>
    <n v="0"/>
    <m/>
  </r>
  <r>
    <x v="1825"/>
    <d v="2021-05-26T00:00:00"/>
    <s v="Craftboro Brewing Depot LLC"/>
    <s v="101 Two Hills Drive Unit 180"/>
    <x v="32"/>
    <x v="0"/>
    <s v="27510"/>
    <x v="1822"/>
    <m/>
    <s v="U"/>
    <s v="N"/>
    <s v="NC-04"/>
    <x v="0"/>
    <x v="1"/>
    <x v="1"/>
    <x v="1"/>
    <s v="Y"/>
    <s v="Y"/>
    <s v="Y"/>
    <s v="Y"/>
    <s v="Y"/>
    <s v="Y"/>
    <s v="Corporation"/>
    <s v="Y"/>
    <x v="0"/>
    <x v="1"/>
    <x v="0"/>
    <s v="Brewery and/or microbrewery ** &amp;&amp; Brewpub, Tasting Room, Taproom **"/>
    <n v="0"/>
    <n v="0"/>
    <m/>
  </r>
  <r>
    <x v="1826"/>
    <d v="2021-05-26T00:00:00"/>
    <s v="RALEIGH FOOD GROUP INC"/>
    <s v="7277 HWY 42 W STE 213"/>
    <x v="4"/>
    <x v="0"/>
    <s v="27603"/>
    <x v="1823"/>
    <m/>
    <s v="U"/>
    <s v="N"/>
    <s v="NC-02"/>
    <x v="1"/>
    <x v="0"/>
    <x v="0"/>
    <x v="0"/>
    <s v="Y"/>
    <s v="Y"/>
    <s v="Y"/>
    <s v="Y"/>
    <s v="Y"/>
    <s v="Y"/>
    <s v="Corporation"/>
    <s v="N"/>
    <x v="1"/>
    <x v="0"/>
    <x v="0"/>
    <s v="Restaurant"/>
    <n v="0"/>
    <n v="0"/>
    <m/>
  </r>
  <r>
    <x v="1827"/>
    <d v="2021-05-26T00:00:00"/>
    <s v="PORT CITY SUSHI INC"/>
    <s v="16 SOUTH FRONT ST"/>
    <x v="0"/>
    <x v="0"/>
    <s v="28401"/>
    <x v="1824"/>
    <m/>
    <s v="U"/>
    <s v="Y"/>
    <s v="NC-07"/>
    <x v="1"/>
    <x v="0"/>
    <x v="0"/>
    <x v="0"/>
    <s v="Y"/>
    <s v="Y"/>
    <s v="Y"/>
    <s v="Y"/>
    <s v="Y"/>
    <s v="Y"/>
    <s v="Corporation"/>
    <s v="N"/>
    <x v="1"/>
    <x v="0"/>
    <x v="0"/>
    <s v="Restaurant"/>
    <n v="0"/>
    <n v="0"/>
    <m/>
  </r>
  <r>
    <x v="1828"/>
    <d v="2021-05-26T00:00:00"/>
    <s v="Mon Macaron LLC"/>
    <s v="111 Seaboard Ave Ste 118"/>
    <x v="4"/>
    <x v="0"/>
    <s v="27604"/>
    <x v="1825"/>
    <m/>
    <s v="U"/>
    <s v="Y"/>
    <s v="NC-02"/>
    <x v="0"/>
    <x v="1"/>
    <x v="1"/>
    <x v="1"/>
    <s v="N"/>
    <s v="N"/>
    <s v="Y"/>
    <s v="Y"/>
    <s v="N"/>
    <s v="Y"/>
    <s v="Limited  Liability Company(LLC)"/>
    <s v="Y"/>
    <x v="0"/>
    <x v="0"/>
    <x v="1"/>
    <s v="Other &amp;&amp; Bakery ** &amp;&amp; Caterer &amp;&amp; Restaurant"/>
    <n v="0"/>
    <n v="0"/>
    <m/>
  </r>
  <r>
    <x v="1829"/>
    <d v="2021-05-26T00:00:00"/>
    <s v="ASIAN GRILL INTERNATIONAL INC."/>
    <s v="2635 Hendersonville Rd"/>
    <x v="55"/>
    <x v="0"/>
    <s v="28704"/>
    <x v="1826"/>
    <m/>
    <s v="U"/>
    <s v="Y"/>
    <s v="NC-11"/>
    <x v="0"/>
    <x v="0"/>
    <x v="1"/>
    <x v="0"/>
    <s v="Y"/>
    <s v="Y"/>
    <s v="Y"/>
    <s v="Y"/>
    <s v="Y"/>
    <s v="Y"/>
    <s v="Subchapter S Corporation"/>
    <s v="Y"/>
    <x v="1"/>
    <x v="0"/>
    <x v="1"/>
    <s v="Restaurant"/>
    <n v="0"/>
    <n v="0"/>
    <m/>
  </r>
  <r>
    <x v="1830"/>
    <d v="2021-05-26T00:00:00"/>
    <s v="HE'S GROUP INC"/>
    <s v="1029 E Broad St"/>
    <x v="189"/>
    <x v="0"/>
    <s v="27526"/>
    <x v="1827"/>
    <m/>
    <s v="R"/>
    <s v="N"/>
    <s v="NC-02"/>
    <x v="0"/>
    <x v="1"/>
    <x v="1"/>
    <x v="0"/>
    <s v="Y"/>
    <s v="Y"/>
    <s v="Y"/>
    <s v="Y"/>
    <s v="Y"/>
    <s v="Y"/>
    <s v="Corporation"/>
    <s v="Y"/>
    <x v="1"/>
    <x v="0"/>
    <x v="0"/>
    <s v="Restaurant"/>
    <n v="0"/>
    <n v="0"/>
    <m/>
  </r>
  <r>
    <x v="1831"/>
    <d v="2021-05-26T00:00:00"/>
    <s v="THOMAS STREET TAVERN INC"/>
    <s v="1218 Thomas Ave"/>
    <x v="11"/>
    <x v="0"/>
    <s v="28205"/>
    <x v="1828"/>
    <m/>
    <s v="U"/>
    <s v="N"/>
    <s v="NC-12"/>
    <x v="0"/>
    <x v="1"/>
    <x v="1"/>
    <x v="0"/>
    <s v="Y"/>
    <s v="Y"/>
    <s v="Y"/>
    <s v="Y"/>
    <s v="Y"/>
    <s v="Y"/>
    <s v="Corporation"/>
    <s v="Y"/>
    <x v="1"/>
    <x v="0"/>
    <x v="0"/>
    <s v="Bar, Saloon, Lounge, Tavern &amp;&amp; Restaurant"/>
    <n v="0"/>
    <n v="0"/>
    <m/>
  </r>
  <r>
    <x v="1832"/>
    <d v="2021-05-26T00:00:00"/>
    <s v="Tufano's Wine Bar LLC"/>
    <s v="110 W Walnut St"/>
    <x v="25"/>
    <x v="0"/>
    <s v="27530"/>
    <x v="1829"/>
    <m/>
    <s v="R"/>
    <s v="Y"/>
    <s v="NC-01"/>
    <x v="0"/>
    <x v="1"/>
    <x v="1"/>
    <x v="0"/>
    <s v="N"/>
    <s v="N"/>
    <s v="Y"/>
    <s v="Y"/>
    <s v="N"/>
    <s v="Y"/>
    <s v="Limited  Liability Company(LLC)"/>
    <s v="Y"/>
    <x v="0"/>
    <x v="1"/>
    <x v="0"/>
    <s v="Bar, Saloon, Lounge, Tavern"/>
    <n v="0"/>
    <n v="0"/>
    <m/>
  </r>
  <r>
    <x v="1833"/>
    <d v="2021-05-26T00:00:00"/>
    <s v="Rivers Capitol"/>
    <s v="1124 North North 4th street"/>
    <x v="0"/>
    <x v="0"/>
    <s v="28401"/>
    <x v="1830"/>
    <m/>
    <s v="U"/>
    <s v="N"/>
    <s v="NC-07"/>
    <x v="0"/>
    <x v="0"/>
    <x v="0"/>
    <x v="0"/>
    <s v="Y"/>
    <s v="Y"/>
    <s v="Y"/>
    <s v="Y"/>
    <s v="Y"/>
    <s v="Y"/>
    <s v="Limited  Liability Company(LLC)"/>
    <s v="N"/>
    <x v="1"/>
    <x v="0"/>
    <x v="0"/>
    <s v="Restaurant"/>
    <n v="0"/>
    <n v="0"/>
    <m/>
  </r>
  <r>
    <x v="1834"/>
    <d v="2021-05-26T00:00:00"/>
    <s v="WEHRLOOM AVL LLC"/>
    <s v="32 Banks Ave Ste"/>
    <x v="9"/>
    <x v="0"/>
    <s v="28801"/>
    <x v="1831"/>
    <m/>
    <s v="U"/>
    <s v="Y"/>
    <s v="NC-11"/>
    <x v="1"/>
    <x v="0"/>
    <x v="1"/>
    <x v="0"/>
    <s v="Y"/>
    <s v="Y"/>
    <s v="Y"/>
    <s v="Y"/>
    <s v="Y"/>
    <s v="Y"/>
    <s v="Limited  Liability Company(LLC)"/>
    <s v="N"/>
    <x v="0"/>
    <x v="0"/>
    <x v="1"/>
    <s v="Other &amp;&amp; Brewpub, Tasting Room, Taproom **"/>
    <n v="0"/>
    <n v="0"/>
    <m/>
  </r>
  <r>
    <x v="1835"/>
    <d v="2021-05-26T00:00:00"/>
    <s v="TS Cafe NC-24 LLC"/>
    <s v="228 Crossroads Blvd unit 2430"/>
    <x v="28"/>
    <x v="0"/>
    <s v="27518"/>
    <x v="1832"/>
    <s v="Tropical Smoothie Cafe"/>
    <s v="U"/>
    <s v="N"/>
    <s v="NC-02"/>
    <x v="0"/>
    <x v="0"/>
    <x v="0"/>
    <x v="0"/>
    <s v="Y"/>
    <s v="Y"/>
    <s v="Y"/>
    <s v="Y"/>
    <s v="Y"/>
    <s v="Y"/>
    <s v="Corporation"/>
    <s v="N"/>
    <x v="0"/>
    <x v="1"/>
    <x v="0"/>
    <s v="Restaurant"/>
    <n v="0"/>
    <n v="0"/>
    <m/>
  </r>
  <r>
    <x v="1836"/>
    <d v="2021-05-26T00:00:00"/>
    <s v="D&amp;F Catering INC"/>
    <s v="3512 Indian Heaps Rd"/>
    <x v="264"/>
    <x v="0"/>
    <s v="27018"/>
    <x v="1833"/>
    <m/>
    <s v="R"/>
    <s v="N"/>
    <s v="NC-10"/>
    <x v="0"/>
    <x v="1"/>
    <x v="1"/>
    <x v="0"/>
    <s v="Y"/>
    <s v="Y"/>
    <s v="N"/>
    <s v="N"/>
    <s v="Y"/>
    <s v="Y"/>
    <s v="Subchapter S Corporation"/>
    <s v="Y"/>
    <x v="0"/>
    <x v="0"/>
    <x v="1"/>
    <s v="Caterer"/>
    <n v="0"/>
    <n v="0"/>
    <m/>
  </r>
  <r>
    <x v="1837"/>
    <d v="2021-05-26T00:00:00"/>
    <s v="PARSA INC."/>
    <s v="13200 Falls Of Neuse Rd Ste 129"/>
    <x v="4"/>
    <x v="0"/>
    <s v="27614"/>
    <x v="1834"/>
    <s v="Subway"/>
    <s v="U"/>
    <s v="N"/>
    <s v="NC-04"/>
    <x v="1"/>
    <x v="0"/>
    <x v="0"/>
    <x v="0"/>
    <s v="Y"/>
    <s v="Y"/>
    <s v="Y"/>
    <s v="Y"/>
    <s v="Y"/>
    <s v="Y"/>
    <s v="Corporation"/>
    <s v="N"/>
    <x v="1"/>
    <x v="0"/>
    <x v="0"/>
    <s v="Restaurant"/>
    <n v="0"/>
    <n v="0"/>
    <m/>
  </r>
  <r>
    <x v="1838"/>
    <d v="2021-05-26T00:00:00"/>
    <s v="Fields Corral LLC"/>
    <s v="2618 S Horner Blvd"/>
    <x v="74"/>
    <x v="0"/>
    <s v="27332"/>
    <x v="1835"/>
    <s v="Golden Corral"/>
    <s v="R"/>
    <s v="Y"/>
    <s v="NC-08"/>
    <x v="0"/>
    <x v="0"/>
    <x v="0"/>
    <x v="0"/>
    <s v="Y"/>
    <s v="Y"/>
    <s v="Y"/>
    <s v="Y"/>
    <s v="Y"/>
    <s v="Y"/>
    <s v="Limited  Liability Company(LLC)"/>
    <s v="N"/>
    <x v="1"/>
    <x v="0"/>
    <x v="0"/>
    <s v="Restaurant"/>
    <n v="0"/>
    <n v="0"/>
    <m/>
  </r>
  <r>
    <x v="1839"/>
    <d v="2021-05-26T00:00:00"/>
    <s v="Three Compadres Inc"/>
    <s v="1962 N Roberts Ave"/>
    <x v="107"/>
    <x v="0"/>
    <s v="28358"/>
    <x v="1836"/>
    <m/>
    <s v="R"/>
    <s v="Y"/>
    <s v="NC-09"/>
    <x v="0"/>
    <x v="1"/>
    <x v="1"/>
    <x v="0"/>
    <s v="Y"/>
    <s v="Y"/>
    <s v="Y"/>
    <s v="Y"/>
    <s v="Y"/>
    <s v="Y"/>
    <s v="Corporation"/>
    <s v="Y"/>
    <x v="1"/>
    <x v="0"/>
    <x v="0"/>
    <s v="Restaurant"/>
    <n v="0"/>
    <n v="0"/>
    <m/>
  </r>
  <r>
    <x v="1840"/>
    <d v="2021-05-26T00:00:00"/>
    <s v="Lewis Hill"/>
    <s v="6838 beach drive"/>
    <x v="42"/>
    <x v="0"/>
    <s v="28469"/>
    <x v="1837"/>
    <m/>
    <s v="R"/>
    <s v="N"/>
    <s v="NC-07"/>
    <x v="1"/>
    <x v="0"/>
    <x v="1"/>
    <x v="0"/>
    <s v="Y"/>
    <s v="Y"/>
    <s v="Y"/>
    <s v="Y"/>
    <s v="Y"/>
    <s v="Y"/>
    <s v="Sole Proprietorship"/>
    <s v="N"/>
    <x v="0"/>
    <x v="1"/>
    <x v="0"/>
    <s v="Caterer &amp;&amp; Restaurant"/>
    <n v="0"/>
    <n v="0"/>
    <m/>
  </r>
  <r>
    <x v="1841"/>
    <d v="2021-05-26T00:00:00"/>
    <s v="YUMMY ORIENT INC."/>
    <s v="1104 N BREAZEALE AVE"/>
    <x v="168"/>
    <x v="0"/>
    <s v="28365"/>
    <x v="1838"/>
    <m/>
    <s v="R"/>
    <s v="Y"/>
    <s v="NC-01"/>
    <x v="1"/>
    <x v="0"/>
    <x v="0"/>
    <x v="0"/>
    <s v="Y"/>
    <s v="Y"/>
    <s v="Y"/>
    <s v="Y"/>
    <s v="Y"/>
    <s v="Y"/>
    <s v="Subchapter S Corporation"/>
    <s v="N"/>
    <x v="0"/>
    <x v="0"/>
    <x v="1"/>
    <s v="Restaurant"/>
    <n v="0"/>
    <n v="0"/>
    <m/>
  </r>
  <r>
    <x v="1842"/>
    <d v="2021-05-26T00:00:00"/>
    <s v="THREE STAR GRACE LLC"/>
    <s v="1401 SE Maynard Rd Ste J"/>
    <x v="28"/>
    <x v="0"/>
    <s v="27511"/>
    <x v="1839"/>
    <m/>
    <s v="U"/>
    <s v="N"/>
    <s v="NC-02"/>
    <x v="0"/>
    <x v="1"/>
    <x v="1"/>
    <x v="0"/>
    <s v="Y"/>
    <s v="Y"/>
    <s v="Y"/>
    <s v="Y"/>
    <s v="Y"/>
    <s v="Y"/>
    <s v="Single Member LLC"/>
    <s v="N"/>
    <x v="1"/>
    <x v="0"/>
    <x v="0"/>
    <s v="Restaurant"/>
    <n v="0"/>
    <n v="0"/>
    <m/>
  </r>
  <r>
    <x v="1843"/>
    <d v="2021-05-26T00:00:00"/>
    <s v="Heidi Billotto"/>
    <s v="3425 Pondview Ln"/>
    <x v="11"/>
    <x v="0"/>
    <s v="28210"/>
    <x v="1840"/>
    <m/>
    <s v="U"/>
    <s v="N"/>
    <s v="NC-09"/>
    <x v="0"/>
    <x v="0"/>
    <x v="0"/>
    <x v="0"/>
    <s v="Y"/>
    <s v="Y"/>
    <s v="Y"/>
    <s v="Y"/>
    <s v="Y"/>
    <s v="Y"/>
    <s v="Sole Proprietorship"/>
    <s v="N"/>
    <x v="0"/>
    <x v="0"/>
    <x v="1"/>
    <s v="Caterer"/>
    <n v="0"/>
    <n v="0"/>
    <m/>
  </r>
  <r>
    <x v="1844"/>
    <d v="2021-05-26T00:00:00"/>
    <s v="Always Fresh Fruit &amp; Snacks LLC."/>
    <s v="2624 Leighton Ridge Dr Ste 124"/>
    <x v="14"/>
    <x v="0"/>
    <s v="27587"/>
    <x v="1841"/>
    <m/>
    <s v="U"/>
    <s v="N"/>
    <s v="NC-04"/>
    <x v="0"/>
    <x v="0"/>
    <x v="0"/>
    <x v="0"/>
    <s v="Y"/>
    <s v="Y"/>
    <s v="Y"/>
    <s v="Y"/>
    <s v="Y"/>
    <s v="Y"/>
    <s v="Limited  Liability Company(LLC)"/>
    <s v="N"/>
    <x v="0"/>
    <x v="0"/>
    <x v="1"/>
    <s v="Food Stand, Food Truck, Food Cart"/>
    <n v="0"/>
    <n v="0"/>
    <m/>
  </r>
  <r>
    <x v="1845"/>
    <d v="2021-05-26T00:00:00"/>
    <s v="Doumas and Sheeprock Ventures"/>
    <s v="905 Burke St"/>
    <x v="54"/>
    <x v="0"/>
    <s v="27101"/>
    <x v="1842"/>
    <m/>
    <s v="U"/>
    <s v="Y"/>
    <s v="NC-06"/>
    <x v="0"/>
    <x v="0"/>
    <x v="0"/>
    <x v="0"/>
    <s v="Y"/>
    <s v="Y"/>
    <s v="Y"/>
    <s v="Y"/>
    <s v="Y"/>
    <s v="Y"/>
    <s v="Partnership"/>
    <s v="Y"/>
    <x v="0"/>
    <x v="0"/>
    <x v="1"/>
    <s v="Restaurant"/>
    <n v="0"/>
    <n v="0"/>
    <m/>
  </r>
  <r>
    <x v="1846"/>
    <d v="2021-05-26T00:00:00"/>
    <s v="The Summit Craft Bottle Shop &amp; Taproom LLC"/>
    <s v="122 S Main St"/>
    <x v="259"/>
    <x v="0"/>
    <s v="28120"/>
    <x v="1843"/>
    <m/>
    <s v="U"/>
    <s v="N"/>
    <s v="NC-05"/>
    <x v="0"/>
    <x v="0"/>
    <x v="1"/>
    <x v="0"/>
    <s v="Y"/>
    <s v="Y"/>
    <s v="Y"/>
    <s v="Y"/>
    <s v="Y"/>
    <s v="Y"/>
    <s v="Single Member LLC"/>
    <s v="Y"/>
    <x v="1"/>
    <x v="0"/>
    <x v="0"/>
    <s v="Brewpub, Tasting Room, Taproom ** &amp;&amp; Bar, Saloon, Lounge, Tavern"/>
    <n v="0"/>
    <n v="0"/>
    <m/>
  </r>
  <r>
    <x v="1847"/>
    <d v="2021-05-26T00:00:00"/>
    <s v="JIN XIU HUANG"/>
    <s v="5167 US HIGHWAY 70 STE 210"/>
    <x v="1"/>
    <x v="0"/>
    <s v="28557"/>
    <x v="1844"/>
    <m/>
    <s v="R"/>
    <s v="N"/>
    <s v="NC-03"/>
    <x v="1"/>
    <x v="0"/>
    <x v="0"/>
    <x v="0"/>
    <s v="Y"/>
    <s v="Y"/>
    <s v="Y"/>
    <s v="Y"/>
    <s v="Y"/>
    <s v="Y"/>
    <s v="Limited  Liability Company(LLC)"/>
    <s v="N"/>
    <x v="1"/>
    <x v="0"/>
    <x v="1"/>
    <s v="Restaurant"/>
    <n v="0"/>
    <n v="0"/>
    <m/>
  </r>
  <r>
    <x v="1848"/>
    <d v="2021-05-26T00:00:00"/>
    <s v="GenX Endeavors LLC"/>
    <s v="6815 Fayetteville Rd Suite 101"/>
    <x v="8"/>
    <x v="0"/>
    <s v="27713"/>
    <x v="1845"/>
    <s v="Potbelly Sandwich Works"/>
    <s v="U"/>
    <s v="N"/>
    <s v="NC-02"/>
    <x v="0"/>
    <x v="0"/>
    <x v="0"/>
    <x v="1"/>
    <s v="N"/>
    <s v="Y"/>
    <s v="Y"/>
    <s v="Y"/>
    <s v="N"/>
    <s v="Y"/>
    <s v="Limited  Liability Company(LLC)"/>
    <s v="N"/>
    <x v="1"/>
    <x v="0"/>
    <x v="0"/>
    <s v="Restaurant"/>
    <n v="0"/>
    <n v="0"/>
    <m/>
  </r>
  <r>
    <x v="1849"/>
    <d v="2021-05-26T00:00:00"/>
    <s v="AARON WILLIS"/>
    <s v="2325 Red Carpet Dr"/>
    <x v="189"/>
    <x v="0"/>
    <s v="27526"/>
    <x v="1846"/>
    <m/>
    <s v="R"/>
    <s v="N"/>
    <s v="NC-02"/>
    <x v="0"/>
    <x v="1"/>
    <x v="1"/>
    <x v="1"/>
    <s v="N"/>
    <s v="N"/>
    <s v="Y"/>
    <s v="N"/>
    <s v="Y"/>
    <s v="Y"/>
    <s v="Sole Proprietorship"/>
    <s v="Y"/>
    <x v="0"/>
    <x v="1"/>
    <x v="0"/>
    <s v="Caterer"/>
    <n v="0"/>
    <n v="0"/>
    <m/>
  </r>
  <r>
    <x v="1850"/>
    <d v="2021-05-26T00:00:00"/>
    <s v="JIANG'S GROUP 88 INC"/>
    <s v="136 W BROAD ST"/>
    <x v="262"/>
    <x v="0"/>
    <s v="28337"/>
    <x v="1847"/>
    <m/>
    <s v="R"/>
    <s v="Y"/>
    <s v="NC-07"/>
    <x v="1"/>
    <x v="0"/>
    <x v="0"/>
    <x v="0"/>
    <s v="Y"/>
    <s v="Y"/>
    <s v="Y"/>
    <s v="Y"/>
    <s v="Y"/>
    <s v="Y"/>
    <s v="Corporation"/>
    <s v="N"/>
    <x v="1"/>
    <x v="0"/>
    <x v="0"/>
    <s v="Restaurant"/>
    <n v="0"/>
    <n v="0"/>
    <m/>
  </r>
  <r>
    <x v="1851"/>
    <d v="2021-05-26T00:00:00"/>
    <s v="Adolfo Penaherrera"/>
    <s v="806 W 5th St Apt 307"/>
    <x v="11"/>
    <x v="0"/>
    <s v="28202"/>
    <x v="1848"/>
    <m/>
    <s v="U"/>
    <s v="N"/>
    <s v="NC-12"/>
    <x v="0"/>
    <x v="1"/>
    <x v="1"/>
    <x v="1"/>
    <s v="N"/>
    <s v="N"/>
    <s v="Y"/>
    <s v="N"/>
    <s v="N"/>
    <s v="N"/>
    <s v="Sole Proprietorship"/>
    <s v="N"/>
    <x v="0"/>
    <x v="1"/>
    <x v="0"/>
    <s v="Caterer"/>
    <n v="0"/>
    <n v="0"/>
    <m/>
  </r>
  <r>
    <x v="1852"/>
    <d v="2021-05-26T00:00:00"/>
    <s v="SHAMICA COLWELL"/>
    <s v="530 E 8th St"/>
    <x v="11"/>
    <x v="0"/>
    <s v="28202"/>
    <x v="1849"/>
    <m/>
    <s v="U"/>
    <s v="N"/>
    <s v="NC-12"/>
    <x v="0"/>
    <x v="1"/>
    <x v="1"/>
    <x v="1"/>
    <s v="N"/>
    <s v="N"/>
    <s v="Y"/>
    <s v="N"/>
    <s v="N"/>
    <s v="N"/>
    <s v="Sole Proprietorship"/>
    <s v="N"/>
    <x v="0"/>
    <x v="0"/>
    <x v="1"/>
    <s v="Restaurant"/>
    <n v="0"/>
    <n v="0"/>
    <m/>
  </r>
  <r>
    <x v="1853"/>
    <d v="2021-05-26T00:00:00"/>
    <s v="Panida Seepolmuang"/>
    <s v="1206 Raleigh Rd"/>
    <x v="3"/>
    <x v="0"/>
    <s v="27517"/>
    <x v="1850"/>
    <m/>
    <s v="U"/>
    <s v="N"/>
    <s v="NC-04"/>
    <x v="0"/>
    <x v="1"/>
    <x v="1"/>
    <x v="0"/>
    <s v="Y"/>
    <s v="Y"/>
    <s v="Y"/>
    <s v="Y"/>
    <s v="N"/>
    <s v="Y"/>
    <s v="Sole Proprietorship"/>
    <s v="N"/>
    <x v="0"/>
    <x v="0"/>
    <x v="1"/>
    <s v="Restaurant"/>
    <n v="0"/>
    <n v="0"/>
    <m/>
  </r>
  <r>
    <x v="1854"/>
    <d v="2021-05-26T00:00:00"/>
    <s v="La Caseta 1 CN LLC"/>
    <s v="300 N College St Suite 101"/>
    <x v="11"/>
    <x v="0"/>
    <s v="28202"/>
    <x v="1851"/>
    <m/>
    <s v="U"/>
    <s v="N"/>
    <s v="NC-12"/>
    <x v="1"/>
    <x v="0"/>
    <x v="1"/>
    <x v="0"/>
    <s v="Y"/>
    <s v="Y"/>
    <s v="Y"/>
    <s v="Y"/>
    <s v="Y"/>
    <s v="Y"/>
    <s v="Partnership"/>
    <s v="N"/>
    <x v="1"/>
    <x v="0"/>
    <x v="0"/>
    <s v="Restaurant"/>
    <n v="0"/>
    <n v="0"/>
    <m/>
  </r>
  <r>
    <x v="1855"/>
    <d v="2021-05-26T00:00:00"/>
    <s v="Alfredo Matos"/>
    <s v="665 South Main Street Suite 150"/>
    <x v="23"/>
    <x v="0"/>
    <s v="28675"/>
    <x v="1852"/>
    <m/>
    <s v="R"/>
    <s v="Y"/>
    <s v="NC-05"/>
    <x v="0"/>
    <x v="0"/>
    <x v="1"/>
    <x v="0"/>
    <s v="Y"/>
    <s v="Y"/>
    <s v="Y"/>
    <s v="Y"/>
    <s v="Y"/>
    <s v="Y"/>
    <s v="Sole Proprietorship"/>
    <s v="Y"/>
    <x v="1"/>
    <x v="0"/>
    <x v="0"/>
    <s v="Restaurant"/>
    <n v="0"/>
    <n v="0"/>
    <m/>
  </r>
  <r>
    <x v="1856"/>
    <d v="2021-05-26T00:00:00"/>
    <s v="BWS CITY TAVERN INC"/>
    <s v="113 E FISHER STREET"/>
    <x v="78"/>
    <x v="0"/>
    <s v="28144"/>
    <x v="1853"/>
    <m/>
    <s v="R"/>
    <s v="Y"/>
    <s v="NC-13"/>
    <x v="1"/>
    <x v="0"/>
    <x v="0"/>
    <x v="0"/>
    <s v="Y"/>
    <s v="Y"/>
    <s v="Y"/>
    <s v="Y"/>
    <s v="Y"/>
    <s v="Y"/>
    <s v="Corporation"/>
    <s v="N"/>
    <x v="0"/>
    <x v="1"/>
    <x v="0"/>
    <s v="Restaurant"/>
    <n v="0"/>
    <n v="0"/>
    <m/>
  </r>
  <r>
    <x v="1857"/>
    <d v="2021-05-26T00:00:00"/>
    <s v="UNIVERSITY BLAZE LLC"/>
    <s v="8948 J M Keynes Dr"/>
    <x v="11"/>
    <x v="0"/>
    <s v="28262"/>
    <x v="1854"/>
    <s v="Blaze Pizza"/>
    <s v="U"/>
    <s v="N"/>
    <s v="NC-08"/>
    <x v="0"/>
    <x v="0"/>
    <x v="1"/>
    <x v="0"/>
    <s v="Y"/>
    <s v="Y"/>
    <s v="Y"/>
    <s v="Y"/>
    <s v="Y"/>
    <s v="Y"/>
    <s v="Limited  Liability Company(LLC)"/>
    <s v="N"/>
    <x v="1"/>
    <x v="0"/>
    <x v="0"/>
    <s v="Restaurant"/>
    <n v="0"/>
    <n v="0"/>
    <m/>
  </r>
  <r>
    <x v="1858"/>
    <d v="2021-05-26T00:00:00"/>
    <s v="Meadows-Bodega LLC"/>
    <s v="250 Reade Cir Suite 115"/>
    <x v="34"/>
    <x v="0"/>
    <s v="27858"/>
    <x v="1855"/>
    <m/>
    <s v="U"/>
    <s v="Y"/>
    <s v="NC-01"/>
    <x v="0"/>
    <x v="1"/>
    <x v="1"/>
    <x v="0"/>
    <s v="Y"/>
    <s v="Y"/>
    <s v="Y"/>
    <s v="Y"/>
    <s v="Y"/>
    <s v="Y"/>
    <s v="Limited  Liability Company(LLC)"/>
    <s v="N"/>
    <x v="1"/>
    <x v="0"/>
    <x v="1"/>
    <s v="Other &amp;&amp; Snack and Nonalcoholic Beverage Bar"/>
    <n v="0"/>
    <n v="0"/>
    <m/>
  </r>
  <r>
    <x v="1859"/>
    <d v="2021-05-26T00:00:00"/>
    <s v="LIN CHINESE BUFFET INC"/>
    <s v="3131 Capital Blvd Ste 109"/>
    <x v="4"/>
    <x v="0"/>
    <s v="27604"/>
    <x v="1856"/>
    <m/>
    <s v="U"/>
    <s v="N"/>
    <s v="NC-02"/>
    <x v="1"/>
    <x v="0"/>
    <x v="0"/>
    <x v="0"/>
    <s v="Y"/>
    <s v="Y"/>
    <s v="Y"/>
    <s v="Y"/>
    <s v="Y"/>
    <s v="Y"/>
    <s v="Corporation"/>
    <s v="Y"/>
    <x v="1"/>
    <x v="0"/>
    <x v="0"/>
    <s v="Restaurant"/>
    <n v="0"/>
    <n v="0"/>
    <m/>
  </r>
  <r>
    <x v="1860"/>
    <d v="2021-05-27T00:00:00"/>
    <s v="Legacy Heritage LLC"/>
    <s v="120 Barnhardt St"/>
    <x v="12"/>
    <x v="0"/>
    <s v="27406"/>
    <x v="1857"/>
    <s v="Fat Tuesday"/>
    <s v="U"/>
    <s v="Y"/>
    <s v="NC-06"/>
    <x v="1"/>
    <x v="0"/>
    <x v="0"/>
    <x v="0"/>
    <s v="Y"/>
    <s v="Y"/>
    <s v="Y"/>
    <s v="Y"/>
    <s v="Y"/>
    <s v="Y"/>
    <s v="Limited  Liability Company(LLC)"/>
    <s v="N"/>
    <x v="1"/>
    <x v="0"/>
    <x v="0"/>
    <s v="Bar, Saloon, Lounge, Tavern &amp;&amp; Restaurant"/>
    <n v="0"/>
    <n v="0"/>
    <m/>
  </r>
  <r>
    <x v="1861"/>
    <d v="2021-05-27T00:00:00"/>
    <s v="Capital Beijing Inc"/>
    <s v="1603 South Blvd"/>
    <x v="11"/>
    <x v="0"/>
    <s v="28203"/>
    <x v="1858"/>
    <m/>
    <s v="U"/>
    <s v="N"/>
    <s v="NC-12"/>
    <x v="1"/>
    <x v="0"/>
    <x v="0"/>
    <x v="0"/>
    <s v="Y"/>
    <s v="Y"/>
    <s v="Y"/>
    <s v="Y"/>
    <s v="Y"/>
    <s v="Y"/>
    <s v="Corporation"/>
    <s v="N"/>
    <x v="1"/>
    <x v="0"/>
    <x v="0"/>
    <s v="Restaurant"/>
    <n v="0"/>
    <n v="0"/>
    <m/>
  </r>
  <r>
    <x v="1862"/>
    <d v="2021-05-27T00:00:00"/>
    <s v="JJ Family Ventures LLC"/>
    <s v="235 Medical Park Rd Ste 101"/>
    <x v="10"/>
    <x v="0"/>
    <s v="28117"/>
    <x v="1859"/>
    <m/>
    <s v="R"/>
    <s v="N"/>
    <s v="NC-10"/>
    <x v="0"/>
    <x v="0"/>
    <x v="1"/>
    <x v="0"/>
    <s v="Y"/>
    <s v="Y"/>
    <s v="Y"/>
    <s v="Y"/>
    <s v="Y"/>
    <s v="Y"/>
    <s v="Limited  Liability Company(LLC)"/>
    <s v="N"/>
    <x v="0"/>
    <x v="0"/>
    <x v="1"/>
    <s v="Restaurant"/>
    <n v="0"/>
    <n v="0"/>
    <m/>
  </r>
  <r>
    <x v="1863"/>
    <d v="2021-05-27T00:00:00"/>
    <s v="Panacea Junkiez"/>
    <s v="1320 W Vernon Ave"/>
    <x v="125"/>
    <x v="0"/>
    <s v="28504"/>
    <x v="1860"/>
    <m/>
    <s v="R"/>
    <s v="Y"/>
    <s v="NC-03"/>
    <x v="1"/>
    <x v="1"/>
    <x v="1"/>
    <x v="0"/>
    <s v="N"/>
    <s v="Y"/>
    <s v="Y"/>
    <s v="Y"/>
    <s v="Y"/>
    <s v="N"/>
    <s v="Limited  Liability Company(LLC)"/>
    <s v="N"/>
    <x v="1"/>
    <x v="0"/>
    <x v="1"/>
    <s v="Restaurant"/>
    <n v="0"/>
    <n v="0"/>
    <m/>
  </r>
  <r>
    <x v="1864"/>
    <d v="2021-05-27T00:00:00"/>
    <s v="Los raspaditos corp"/>
    <s v="3521 Shamrock Dr"/>
    <x v="11"/>
    <x v="0"/>
    <s v="28215"/>
    <x v="1861"/>
    <m/>
    <s v="U"/>
    <s v="Y"/>
    <s v="NC-08"/>
    <x v="0"/>
    <x v="1"/>
    <x v="1"/>
    <x v="0"/>
    <s v="N"/>
    <s v="Y"/>
    <s v="Y"/>
    <s v="Y"/>
    <s v="N"/>
    <s v="N"/>
    <s v="Corporation"/>
    <s v="N"/>
    <x v="0"/>
    <x v="0"/>
    <x v="1"/>
    <s v="Other &amp;&amp; Snack and Nonalcoholic Beverage Bar &amp;&amp; Food Stand, Food Truck, Food Cart"/>
    <n v="0"/>
    <n v="0"/>
    <m/>
  </r>
  <r>
    <x v="1865"/>
    <d v="2021-05-27T00:00:00"/>
    <s v="East Durham Brewing CompanyLLC"/>
    <s v="1147 Falls Rd 145"/>
    <x v="26"/>
    <x v="0"/>
    <s v="27804"/>
    <x v="1862"/>
    <m/>
    <s v="R"/>
    <s v="Y"/>
    <s v="NC-01"/>
    <x v="0"/>
    <x v="1"/>
    <x v="1"/>
    <x v="0"/>
    <s v="N"/>
    <s v="Y"/>
    <s v="Y"/>
    <s v="Y"/>
    <s v="Y"/>
    <s v="N"/>
    <s v="Sole Proprietorship"/>
    <s v="N"/>
    <x v="1"/>
    <x v="0"/>
    <x v="1"/>
    <s v="Brewpub, Tasting Room, Taproom ** &amp;&amp; Brewery and/or microbrewery **"/>
    <n v="0"/>
    <n v="0"/>
    <m/>
  </r>
  <r>
    <x v="1866"/>
    <d v="2021-05-27T00:00:00"/>
    <s v="Evel Beans Holly Springs LLC"/>
    <s v="242 S Main St Suite 118"/>
    <x v="88"/>
    <x v="0"/>
    <s v="27540"/>
    <x v="1863"/>
    <m/>
    <s v="R"/>
    <s v="N"/>
    <s v="NC-02"/>
    <x v="0"/>
    <x v="0"/>
    <x v="0"/>
    <x v="0"/>
    <s v="Y"/>
    <s v="Y"/>
    <s v="Y"/>
    <s v="Y"/>
    <s v="Y"/>
    <s v="Y"/>
    <s v="Partnership"/>
    <s v="N"/>
    <x v="0"/>
    <x v="0"/>
    <x v="0"/>
    <s v="Restaurant"/>
    <n v="0"/>
    <n v="0"/>
    <m/>
  </r>
  <r>
    <x v="1867"/>
    <d v="2021-05-27T00:00:00"/>
    <s v="AWESOME FOODS LLC"/>
    <s v="7021 Murray Grey Ln"/>
    <x v="11"/>
    <x v="0"/>
    <s v="28273"/>
    <x v="1864"/>
    <m/>
    <s v="U"/>
    <s v="N"/>
    <s v="NC-09"/>
    <x v="0"/>
    <x v="1"/>
    <x v="1"/>
    <x v="0"/>
    <s v="Y"/>
    <s v="N"/>
    <s v="N"/>
    <s v="Y"/>
    <s v="Y"/>
    <s v="N"/>
    <s v="Limited  Liability Company(LLC)"/>
    <s v="N"/>
    <x v="1"/>
    <x v="0"/>
    <x v="0"/>
    <s v="Food Stand, Food Truck, Food Cart"/>
    <n v="0"/>
    <n v="0"/>
    <m/>
  </r>
  <r>
    <x v="1868"/>
    <d v="2021-05-27T00:00:00"/>
    <s v="CR2AV Group Corp"/>
    <s v="118 Timber Creek Path"/>
    <x v="3"/>
    <x v="0"/>
    <s v="27517"/>
    <x v="1865"/>
    <s v="Aladdinâ€™s Eatery"/>
    <s v="U"/>
    <s v="N"/>
    <s v="NC-04"/>
    <x v="0"/>
    <x v="0"/>
    <x v="0"/>
    <x v="0"/>
    <s v="Y"/>
    <s v="Y"/>
    <s v="Y"/>
    <s v="Y"/>
    <s v="Y"/>
    <s v="Y"/>
    <s v="Corporation"/>
    <s v="N"/>
    <x v="1"/>
    <x v="0"/>
    <x v="0"/>
    <s v="Restaurant"/>
    <n v="0"/>
    <n v="0"/>
    <m/>
  </r>
  <r>
    <x v="1869"/>
    <d v="2021-05-27T00:00:00"/>
    <s v="SPOA Inc."/>
    <s v="431 E Innes St"/>
    <x v="78"/>
    <x v="0"/>
    <s v="28144"/>
    <x v="1866"/>
    <m/>
    <s v="R"/>
    <s v="Y"/>
    <s v="NC-13"/>
    <x v="0"/>
    <x v="0"/>
    <x v="1"/>
    <x v="0"/>
    <s v="N"/>
    <s v="Y"/>
    <s v="Y"/>
    <s v="Y"/>
    <s v="Y"/>
    <s v="Y"/>
    <s v="Corporation"/>
    <s v="N"/>
    <x v="0"/>
    <x v="0"/>
    <x v="1"/>
    <s v="Restaurant"/>
    <n v="0"/>
    <n v="0"/>
    <m/>
  </r>
  <r>
    <x v="1870"/>
    <d v="2021-05-27T00:00:00"/>
    <s v="Willys Rolls LLC"/>
    <s v="35 Chatham Street West"/>
    <x v="114"/>
    <x v="0"/>
    <s v="27312"/>
    <x v="1867"/>
    <m/>
    <s v="R"/>
    <s v="N"/>
    <s v="NC-04"/>
    <x v="0"/>
    <x v="0"/>
    <x v="1"/>
    <x v="0"/>
    <s v="Y"/>
    <s v="Y"/>
    <s v="N"/>
    <s v="Y"/>
    <s v="Y"/>
    <s v="Y"/>
    <s v="Limited  Liability Company(LLC)"/>
    <s v="N"/>
    <x v="0"/>
    <x v="0"/>
    <x v="0"/>
    <s v="Restaurant"/>
    <n v="0"/>
    <n v="0"/>
    <m/>
  </r>
  <r>
    <x v="1871"/>
    <d v="2021-05-27T00:00:00"/>
    <s v="aggie treats II inc"/>
    <s v="1524 E Market St"/>
    <x v="12"/>
    <x v="0"/>
    <s v="27401"/>
    <x v="1868"/>
    <m/>
    <s v="U"/>
    <s v="Y"/>
    <s v="NC-06"/>
    <x v="0"/>
    <x v="1"/>
    <x v="1"/>
    <x v="0"/>
    <s v="N"/>
    <s v="Y"/>
    <s v="Y"/>
    <s v="Y"/>
    <s v="N"/>
    <s v="Y"/>
    <s v="Corporation"/>
    <s v="Y"/>
    <x v="0"/>
    <x v="0"/>
    <x v="0"/>
    <s v="Restaurant"/>
    <n v="0"/>
    <n v="0"/>
    <m/>
  </r>
  <r>
    <x v="1872"/>
    <d v="2021-05-27T00:00:00"/>
    <s v="The Cardinal Lounge LLC"/>
    <s v="1832 Gum Branch Rd"/>
    <x v="59"/>
    <x v="0"/>
    <s v="28540"/>
    <x v="1869"/>
    <m/>
    <s v="U"/>
    <s v="N"/>
    <s v="NC-03"/>
    <x v="0"/>
    <x v="0"/>
    <x v="1"/>
    <x v="0"/>
    <s v="Y"/>
    <s v="Y"/>
    <s v="Y"/>
    <s v="Y"/>
    <s v="Y"/>
    <s v="Y"/>
    <s v="Limited  Liability Company(LLC)"/>
    <s v="N"/>
    <x v="0"/>
    <x v="0"/>
    <x v="1"/>
    <s v="Bar, Saloon, Lounge, Tavern"/>
    <n v="0"/>
    <n v="0"/>
    <m/>
  </r>
  <r>
    <x v="1873"/>
    <d v="2021-05-27T00:00:00"/>
    <s v="Bout Thyme Kitchen"/>
    <s v="109 n church st. Suite G"/>
    <x v="124"/>
    <x v="0"/>
    <s v="27944"/>
    <x v="1870"/>
    <m/>
    <s v="R"/>
    <s v="Y"/>
    <s v="NC-03"/>
    <x v="0"/>
    <x v="1"/>
    <x v="1"/>
    <x v="0"/>
    <s v="N"/>
    <s v="Y"/>
    <s v="Y"/>
    <s v="Y"/>
    <s v="Y"/>
    <s v="Y"/>
    <s v="Limited  Liability Company(LLC)"/>
    <s v="N"/>
    <x v="0"/>
    <x v="0"/>
    <x v="0"/>
    <s v="Restaurant"/>
    <n v="0"/>
    <n v="0"/>
    <m/>
  </r>
  <r>
    <x v="1874"/>
    <d v="2021-05-27T00:00:00"/>
    <s v="Second Helpings NC"/>
    <s v="3906 Woodberry Lake Dr."/>
    <x v="12"/>
    <x v="0"/>
    <s v="27455"/>
    <x v="1871"/>
    <m/>
    <s v="U"/>
    <s v="N"/>
    <s v="NC-06"/>
    <x v="0"/>
    <x v="0"/>
    <x v="0"/>
    <x v="0"/>
    <s v="Y"/>
    <s v="Y"/>
    <s v="N"/>
    <s v="Y"/>
    <s v="Y"/>
    <s v="N"/>
    <s v="Limited  Liability Company(LLC)"/>
    <s v="N"/>
    <x v="0"/>
    <x v="0"/>
    <x v="0"/>
    <s v="Food Stand, Food Truck, Food Cart"/>
    <n v="0"/>
    <n v="0"/>
    <m/>
  </r>
  <r>
    <x v="1875"/>
    <d v="2021-05-27T00:00:00"/>
    <s v="Michael Jamil"/>
    <s v="900 S Lafayette St"/>
    <x v="158"/>
    <x v="0"/>
    <s v="28152"/>
    <x v="1872"/>
    <m/>
    <s v="R"/>
    <s v="Y"/>
    <s v="NC-05"/>
    <x v="0"/>
    <x v="0"/>
    <x v="1"/>
    <x v="0"/>
    <s v="Y"/>
    <s v="Y"/>
    <s v="Y"/>
    <s v="N"/>
    <s v="Y"/>
    <s v="Y"/>
    <s v="Sole Proprietorship"/>
    <s v="N"/>
    <x v="0"/>
    <x v="0"/>
    <x v="0"/>
    <s v="Food Stand, Food Truck, Food Cart"/>
    <n v="0"/>
    <n v="0"/>
    <m/>
  </r>
  <r>
    <x v="1876"/>
    <d v="2021-05-27T00:00:00"/>
    <s v="Tarheel Dog Inc."/>
    <s v="9100 Fisher Rd"/>
    <x v="265"/>
    <x v="0"/>
    <s v="28124"/>
    <x v="1873"/>
    <m/>
    <s v="U"/>
    <s v="N"/>
    <s v="NC-08"/>
    <x v="0"/>
    <x v="1"/>
    <x v="1"/>
    <x v="0"/>
    <s v="Y"/>
    <s v="Y"/>
    <s v="N"/>
    <s v="N"/>
    <s v="Y"/>
    <s v="Y"/>
    <s v="Subchapter S Corporation"/>
    <s v="N"/>
    <x v="0"/>
    <x v="1"/>
    <x v="0"/>
    <s v="Caterer &amp;&amp; Food Stand, Food Truck, Food Cart"/>
    <n v="0"/>
    <n v="0"/>
    <m/>
  </r>
  <r>
    <x v="1877"/>
    <d v="2021-05-27T00:00:00"/>
    <s v="Michelle Creel"/>
    <s v="6711 freedom dr"/>
    <x v="11"/>
    <x v="0"/>
    <s v="28214"/>
    <x v="1874"/>
    <m/>
    <s v="U"/>
    <s v="N"/>
    <s v="NC-12"/>
    <x v="0"/>
    <x v="1"/>
    <x v="0"/>
    <x v="1"/>
    <s v="N"/>
    <s v="N"/>
    <s v="N"/>
    <s v="Y"/>
    <s v="N"/>
    <s v="Y"/>
    <s v="Sole Proprietorship"/>
    <s v="Y"/>
    <x v="0"/>
    <x v="0"/>
    <x v="0"/>
    <s v="Bar, Saloon, Lounge, Tavern"/>
    <n v="0"/>
    <n v="0"/>
    <m/>
  </r>
  <r>
    <x v="1878"/>
    <d v="2021-05-27T00:00:00"/>
    <s v="Gene Clark"/>
    <s v="319 Hunslet circle"/>
    <x v="11"/>
    <x v="0"/>
    <s v="28206"/>
    <x v="1875"/>
    <m/>
    <s v="U"/>
    <s v="Y"/>
    <s v="NC-12"/>
    <x v="0"/>
    <x v="1"/>
    <x v="1"/>
    <x v="0"/>
    <s v="N"/>
    <s v="Y"/>
    <s v="N"/>
    <s v="Y"/>
    <s v="Y"/>
    <s v="N"/>
    <s v="Sole Proprietorship"/>
    <s v="Y"/>
    <x v="0"/>
    <x v="0"/>
    <x v="0"/>
    <s v="Food Stand, Food Truck, Food Cart"/>
    <n v="0"/>
    <n v="0"/>
    <m/>
  </r>
  <r>
    <x v="1879"/>
    <d v="2021-05-27T00:00:00"/>
    <s v="Lichtenberg Inc"/>
    <s v="107 E Murphy St"/>
    <x v="191"/>
    <x v="0"/>
    <s v="27025"/>
    <x v="1876"/>
    <m/>
    <s v="R"/>
    <s v="Y"/>
    <s v="NC-10"/>
    <x v="0"/>
    <x v="1"/>
    <x v="1"/>
    <x v="0"/>
    <s v="N"/>
    <s v="Y"/>
    <s v="Y"/>
    <s v="Y"/>
    <s v="Y"/>
    <s v="Y"/>
    <s v="Corporation"/>
    <s v="N"/>
    <x v="0"/>
    <x v="0"/>
    <x v="0"/>
    <s v="Brewery and/or microbrewery ** &amp;&amp; Brewpub, Tasting Room, Taproom **"/>
    <n v="0"/>
    <n v="0"/>
    <m/>
  </r>
  <r>
    <x v="1880"/>
    <d v="2021-05-27T00:00:00"/>
    <s v="Bigs Bottle &amp; Brew LLC"/>
    <s v="201 S Elliott Rd Unit 500"/>
    <x v="3"/>
    <x v="0"/>
    <s v="27514"/>
    <x v="1877"/>
    <s v="The Casual Pint"/>
    <s v="U"/>
    <s v="N"/>
    <s v="NC-04"/>
    <x v="1"/>
    <x v="0"/>
    <x v="1"/>
    <x v="0"/>
    <s v="Y"/>
    <s v="Y"/>
    <s v="Y"/>
    <s v="Y"/>
    <s v="Y"/>
    <s v="Y"/>
    <s v="Limited  Liability Company(LLC)"/>
    <s v="N"/>
    <x v="0"/>
    <x v="0"/>
    <x v="0"/>
    <s v="Other &amp;&amp; Bar, Saloon, Lounge, Tavern &amp;&amp; Restaurant"/>
    <n v="0"/>
    <n v="0"/>
    <m/>
  </r>
  <r>
    <x v="1881"/>
    <d v="2021-05-27T00:00:00"/>
    <s v="MEBANE WAYBACK BURGERS INC"/>
    <s v="4000 ARROWHEAD BLVD 100"/>
    <x v="162"/>
    <x v="0"/>
    <s v="27302"/>
    <x v="1878"/>
    <s v="Wayback Burgers"/>
    <s v="U"/>
    <s v="N"/>
    <s v="NC-04"/>
    <x v="1"/>
    <x v="0"/>
    <x v="0"/>
    <x v="0"/>
    <s v="Y"/>
    <s v="Y"/>
    <s v="Y"/>
    <s v="Y"/>
    <s v="Y"/>
    <s v="Y"/>
    <s v="Corporation"/>
    <s v="N"/>
    <x v="1"/>
    <x v="0"/>
    <x v="0"/>
    <s v="Restaurant"/>
    <n v="0"/>
    <n v="0"/>
    <m/>
  </r>
  <r>
    <x v="1882"/>
    <d v="2021-05-27T00:00:00"/>
    <s v="ORIENT EXPRESS INC"/>
    <s v="3200 N Graham St"/>
    <x v="11"/>
    <x v="0"/>
    <s v="28206"/>
    <x v="1879"/>
    <m/>
    <s v="U"/>
    <s v="Y"/>
    <s v="NC-12"/>
    <x v="0"/>
    <x v="0"/>
    <x v="1"/>
    <x v="0"/>
    <s v="Y"/>
    <s v="Y"/>
    <s v="Y"/>
    <s v="Y"/>
    <s v="Y"/>
    <s v="Y"/>
    <s v="Corporation"/>
    <s v="Y"/>
    <x v="1"/>
    <x v="0"/>
    <x v="1"/>
    <s v="Restaurant"/>
    <n v="0"/>
    <n v="0"/>
    <m/>
  </r>
  <r>
    <x v="1883"/>
    <d v="2021-05-27T00:00:00"/>
    <s v="VH Food Management Inc"/>
    <s v="2000 E.  Wendover"/>
    <x v="12"/>
    <x v="0"/>
    <s v="27405"/>
    <x v="1880"/>
    <m/>
    <s v="U"/>
    <s v="N"/>
    <s v="NC-06"/>
    <x v="0"/>
    <x v="1"/>
    <x v="0"/>
    <x v="0"/>
    <s v="N"/>
    <s v="Y"/>
    <s v="Y"/>
    <s v="Y"/>
    <s v="Y"/>
    <s v="Y"/>
    <s v="Subchapter S Corporation"/>
    <s v="Y"/>
    <x v="0"/>
    <x v="0"/>
    <x v="0"/>
    <s v="Caterer"/>
    <n v="0"/>
    <n v="0"/>
    <m/>
  </r>
  <r>
    <x v="1884"/>
    <d v="2021-05-27T00:00:00"/>
    <s v="Waits Investment Corporation"/>
    <s v="7228 S Virginia Dare Trl"/>
    <x v="61"/>
    <x v="0"/>
    <s v="27959"/>
    <x v="1881"/>
    <m/>
    <s v="U"/>
    <s v="Y"/>
    <s v="NC-03"/>
    <x v="0"/>
    <x v="1"/>
    <x v="1"/>
    <x v="0"/>
    <s v="Y"/>
    <s v="Y"/>
    <s v="Y"/>
    <s v="Y"/>
    <s v="Y"/>
    <s v="Y"/>
    <s v="Subchapter S Corporation"/>
    <s v="N"/>
    <x v="0"/>
    <x v="0"/>
    <x v="1"/>
    <s v="Restaurant"/>
    <n v="0"/>
    <n v="0"/>
    <m/>
  </r>
  <r>
    <x v="1885"/>
    <d v="2021-05-27T00:00:00"/>
    <s v="Whitman May Enterprises Inc."/>
    <s v="6123 The Meadows Ln"/>
    <x v="50"/>
    <x v="0"/>
    <s v="28075"/>
    <x v="1882"/>
    <m/>
    <s v="U"/>
    <s v="N"/>
    <s v="NC-08"/>
    <x v="0"/>
    <x v="1"/>
    <x v="1"/>
    <x v="1"/>
    <s v="N"/>
    <s v="N"/>
    <s v="Y"/>
    <s v="Y"/>
    <s v="N"/>
    <s v="N"/>
    <s v="Corporation"/>
    <s v="N"/>
    <x v="1"/>
    <x v="0"/>
    <x v="0"/>
    <s v="Restaurant"/>
    <n v="0"/>
    <n v="0"/>
    <m/>
  </r>
  <r>
    <x v="1886"/>
    <d v="2021-05-27T00:00:00"/>
    <s v="Tran Group Inc."/>
    <s v="1737 Wilkesboro Hwy Ste I"/>
    <x v="72"/>
    <x v="0"/>
    <s v="28625"/>
    <x v="1883"/>
    <m/>
    <s v="R"/>
    <s v="N"/>
    <s v="NC-05"/>
    <x v="1"/>
    <x v="0"/>
    <x v="0"/>
    <x v="0"/>
    <s v="Y"/>
    <s v="Y"/>
    <s v="Y"/>
    <s v="Y"/>
    <s v="Y"/>
    <s v="Y"/>
    <s v="Corporation"/>
    <s v="N"/>
    <x v="1"/>
    <x v="0"/>
    <x v="0"/>
    <s v="Restaurant"/>
    <n v="0"/>
    <n v="0"/>
    <m/>
  </r>
  <r>
    <x v="1887"/>
    <d v="2021-05-27T00:00:00"/>
    <s v="Kathy Woody"/>
    <s v="103 N Trade St"/>
    <x v="158"/>
    <x v="0"/>
    <s v="28150"/>
    <x v="1884"/>
    <m/>
    <s v="R"/>
    <s v="Y"/>
    <s v="NC-05"/>
    <x v="0"/>
    <x v="0"/>
    <x v="1"/>
    <x v="0"/>
    <s v="Y"/>
    <s v="Y"/>
    <s v="Y"/>
    <s v="Y"/>
    <s v="Y"/>
    <s v="Y"/>
    <s v="Sole Proprietorship"/>
    <s v="Y"/>
    <x v="0"/>
    <x v="0"/>
    <x v="1"/>
    <s v="Caterer"/>
    <n v="0"/>
    <n v="0"/>
    <m/>
  </r>
  <r>
    <x v="1888"/>
    <d v="2021-05-27T00:00:00"/>
    <s v="Old Stone Steakhouse LLC"/>
    <s v="23 S Main St"/>
    <x v="261"/>
    <x v="0"/>
    <s v="28012"/>
    <x v="1885"/>
    <m/>
    <s v="U"/>
    <s v="N"/>
    <s v="NC-05"/>
    <x v="1"/>
    <x v="1"/>
    <x v="1"/>
    <x v="0"/>
    <s v="N"/>
    <s v="N"/>
    <s v="Y"/>
    <s v="Y"/>
    <s v="Y"/>
    <s v="Y"/>
    <s v="Limited  Liability Company(LLC)"/>
    <s v="N"/>
    <x v="0"/>
    <x v="0"/>
    <x v="1"/>
    <s v="Restaurant"/>
    <n v="0"/>
    <n v="0"/>
    <m/>
  </r>
  <r>
    <x v="1889"/>
    <d v="2021-05-27T00:00:00"/>
    <s v="C and B Interests Tipsy'z Tacos Urban Cantina LLC"/>
    <s v="1345 N Main St Suite 103/104"/>
    <x v="62"/>
    <x v="0"/>
    <s v="27262"/>
    <x v="1886"/>
    <m/>
    <s v="R"/>
    <s v="N"/>
    <s v="NC-06"/>
    <x v="0"/>
    <x v="1"/>
    <x v="1"/>
    <x v="1"/>
    <s v="N"/>
    <s v="N"/>
    <s v="Y"/>
    <s v="N"/>
    <s v="N"/>
    <s v="N"/>
    <s v="Limited  Liability Company(LLC)"/>
    <s v="N"/>
    <x v="0"/>
    <x v="0"/>
    <x v="1"/>
    <s v="Restaurant"/>
    <n v="0"/>
    <n v="0"/>
    <m/>
  </r>
  <r>
    <x v="1890"/>
    <d v="2021-05-27T00:00:00"/>
    <s v="deborah logelfo"/>
    <s v="101 N Main St"/>
    <x v="266"/>
    <x v="0"/>
    <s v="27808"/>
    <x v="1887"/>
    <m/>
    <s v="R"/>
    <s v="N"/>
    <s v="NC-03"/>
    <x v="1"/>
    <x v="0"/>
    <x v="0"/>
    <x v="0"/>
    <s v="Y"/>
    <s v="Y"/>
    <s v="Y"/>
    <s v="Y"/>
    <s v="Y"/>
    <s v="Y"/>
    <s v="Single Member LLC"/>
    <s v="N"/>
    <x v="0"/>
    <x v="0"/>
    <x v="1"/>
    <s v="Restaurant"/>
    <n v="0"/>
    <n v="0"/>
    <m/>
  </r>
  <r>
    <x v="1891"/>
    <d v="2021-05-27T00:00:00"/>
    <s v="S&amp;G LLC"/>
    <s v="235 Branchview Dr SE"/>
    <x v="22"/>
    <x v="0"/>
    <s v="28025"/>
    <x v="1888"/>
    <m/>
    <s v="U"/>
    <s v="Y"/>
    <s v="NC-08"/>
    <x v="0"/>
    <x v="0"/>
    <x v="1"/>
    <x v="0"/>
    <s v="Y"/>
    <s v="Y"/>
    <s v="Y"/>
    <s v="Y"/>
    <s v="Y"/>
    <s v="Y"/>
    <s v="Limited  Liability Company(LLC)"/>
    <s v="N"/>
    <x v="0"/>
    <x v="0"/>
    <x v="1"/>
    <s v="Restaurant"/>
    <n v="0"/>
    <n v="0"/>
    <m/>
  </r>
  <r>
    <x v="1892"/>
    <d v="2021-05-27T00:00:00"/>
    <s v="Quimistan LLC"/>
    <s v="1118 S Main St"/>
    <x v="259"/>
    <x v="0"/>
    <s v="28120"/>
    <x v="1889"/>
    <m/>
    <s v="U"/>
    <s v="N"/>
    <s v="NC-05"/>
    <x v="0"/>
    <x v="1"/>
    <x v="1"/>
    <x v="1"/>
    <s v="N"/>
    <s v="N"/>
    <s v="Y"/>
    <s v="Y"/>
    <s v="N"/>
    <s v="N"/>
    <s v="Subchapter S Corporation"/>
    <s v="Y"/>
    <x v="1"/>
    <x v="0"/>
    <x v="0"/>
    <s v="Restaurant"/>
    <n v="0"/>
    <n v="0"/>
    <m/>
  </r>
  <r>
    <x v="1893"/>
    <d v="2021-05-27T00:00:00"/>
    <s v="SIMPLY NC LLC"/>
    <s v="100 EAST MAIN ST."/>
    <x v="90"/>
    <x v="0"/>
    <s v="28328"/>
    <x v="1890"/>
    <m/>
    <s v="R"/>
    <s v="Y"/>
    <s v="NC-07"/>
    <x v="0"/>
    <x v="1"/>
    <x v="1"/>
    <x v="0"/>
    <s v="N"/>
    <s v="Y"/>
    <s v="Y"/>
    <s v="Y"/>
    <s v="Y"/>
    <s v="Y"/>
    <s v="Single Member LLC"/>
    <s v="N"/>
    <x v="0"/>
    <x v="0"/>
    <x v="1"/>
    <s v="Other &amp;&amp; Snack and Nonalcoholic Beverage Bar"/>
    <n v="0"/>
    <n v="0"/>
    <m/>
  </r>
  <r>
    <x v="1894"/>
    <d v="2021-05-27T00:00:00"/>
    <s v="M Squared Management Inc"/>
    <s v="347 Jackson Plz"/>
    <x v="117"/>
    <x v="0"/>
    <s v="28779"/>
    <x v="1891"/>
    <m/>
    <s v="R"/>
    <s v="N"/>
    <s v="NC-11"/>
    <x v="0"/>
    <x v="1"/>
    <x v="1"/>
    <x v="0"/>
    <s v="Y"/>
    <s v="Y"/>
    <s v="Y"/>
    <s v="Y"/>
    <s v="Y"/>
    <s v="Y"/>
    <s v="Sole Proprietorship"/>
    <s v="N"/>
    <x v="0"/>
    <x v="1"/>
    <x v="1"/>
    <s v="Snack and Nonalcoholic Beverage Bar &amp;&amp; Bar, Saloon, Lounge, Tavern"/>
    <n v="0"/>
    <n v="0"/>
    <m/>
  </r>
  <r>
    <x v="1895"/>
    <d v="2021-05-27T00:00:00"/>
    <s v="Bali Hai J&amp;J LLC"/>
    <s v="120 Morrisville Square Way"/>
    <x v="2"/>
    <x v="0"/>
    <s v="27560"/>
    <x v="1892"/>
    <m/>
    <s v="U"/>
    <s v="N"/>
    <s v="NC-02"/>
    <x v="0"/>
    <x v="1"/>
    <x v="0"/>
    <x v="0"/>
    <s v="N"/>
    <s v="Y"/>
    <s v="Y"/>
    <s v="Y"/>
    <s v="N"/>
    <s v="Y"/>
    <s v="Limited  Liability Company(LLC)"/>
    <s v="N"/>
    <x v="1"/>
    <x v="0"/>
    <x v="1"/>
    <s v="Restaurant"/>
    <n v="0"/>
    <n v="0"/>
    <m/>
  </r>
  <r>
    <x v="1896"/>
    <d v="2021-05-27T00:00:00"/>
    <s v="Sithara LLC"/>
    <s v="8008 Red Water Rd"/>
    <x v="11"/>
    <x v="0"/>
    <s v="28277"/>
    <x v="1893"/>
    <m/>
    <s v="U"/>
    <s v="N"/>
    <s v="NC-09"/>
    <x v="0"/>
    <x v="1"/>
    <x v="0"/>
    <x v="0"/>
    <s v="Y"/>
    <s v="Y"/>
    <s v="Y"/>
    <s v="Y"/>
    <s v="Y"/>
    <s v="Y"/>
    <s v="Limited  Liability Company(LLC)"/>
    <s v="N"/>
    <x v="0"/>
    <x v="0"/>
    <x v="1"/>
    <s v="Restaurant"/>
    <n v="0"/>
    <n v="0"/>
    <m/>
  </r>
  <r>
    <x v="1897"/>
    <d v="2021-05-27T00:00:00"/>
    <s v="Michael Link"/>
    <s v="160 Franklin Dr"/>
    <x v="144"/>
    <x v="0"/>
    <s v="28584"/>
    <x v="1894"/>
    <m/>
    <s v="U"/>
    <s v="N"/>
    <s v="NC-03"/>
    <x v="0"/>
    <x v="1"/>
    <x v="0"/>
    <x v="0"/>
    <s v="Y"/>
    <s v="Y"/>
    <s v="Y"/>
    <s v="Y"/>
    <s v="Y"/>
    <s v="Y"/>
    <s v="Sole Proprietorship"/>
    <s v="N"/>
    <x v="1"/>
    <x v="0"/>
    <x v="0"/>
    <s v="Food Stand, Food Truck, Food Cart"/>
    <n v="0"/>
    <n v="0"/>
    <m/>
  </r>
  <r>
    <x v="1898"/>
    <d v="2021-05-27T00:00:00"/>
    <s v="L &amp; L NEW GOLDEN CHINA INC."/>
    <s v="222-C Central Park Ave"/>
    <x v="118"/>
    <x v="0"/>
    <s v="28374"/>
    <x v="1895"/>
    <m/>
    <s v="R"/>
    <s v="N"/>
    <s v="NC-09"/>
    <x v="1"/>
    <x v="0"/>
    <x v="0"/>
    <x v="0"/>
    <s v="Y"/>
    <s v="Y"/>
    <s v="Y"/>
    <s v="Y"/>
    <s v="Y"/>
    <s v="Y"/>
    <s v="Corporation"/>
    <s v="N"/>
    <x v="1"/>
    <x v="0"/>
    <x v="1"/>
    <s v="Restaurant"/>
    <n v="0"/>
    <n v="0"/>
    <m/>
  </r>
  <r>
    <x v="1899"/>
    <d v="2021-05-27T00:00:00"/>
    <s v="GHCM.INC"/>
    <s v="2131 Central Ave"/>
    <x v="11"/>
    <x v="0"/>
    <s v="28205"/>
    <x v="1896"/>
    <m/>
    <s v="U"/>
    <s v="N"/>
    <s v="NC-12"/>
    <x v="1"/>
    <x v="1"/>
    <x v="1"/>
    <x v="1"/>
    <s v="Y"/>
    <s v="Y"/>
    <s v="N"/>
    <s v="Y"/>
    <s v="N"/>
    <s v="Y"/>
    <s v="Corporation"/>
    <s v="Y"/>
    <x v="1"/>
    <x v="0"/>
    <x v="0"/>
    <s v="Bar, Saloon, Lounge, Tavern"/>
    <n v="0"/>
    <n v="0"/>
    <m/>
  </r>
  <r>
    <x v="1900"/>
    <d v="2021-05-27T00:00:00"/>
    <s v="Hula Whip LLC"/>
    <s v="827 Spruce St"/>
    <x v="11"/>
    <x v="0"/>
    <s v="28203"/>
    <x v="1897"/>
    <m/>
    <s v="U"/>
    <s v="Y"/>
    <s v="NC-12"/>
    <x v="0"/>
    <x v="1"/>
    <x v="1"/>
    <x v="1"/>
    <s v="N"/>
    <s v="Y"/>
    <s v="Y"/>
    <s v="Y"/>
    <s v="Y"/>
    <s v="N"/>
    <s v="Limited  Liability Company(LLC)"/>
    <s v="N"/>
    <x v="0"/>
    <x v="0"/>
    <x v="0"/>
    <s v="Food Stand, Food Truck, Food Cart"/>
    <n v="0"/>
    <n v="0"/>
    <m/>
  </r>
  <r>
    <x v="1901"/>
    <d v="2021-05-27T00:00:00"/>
    <s v="Shoney's of Lake Junaluska"/>
    <s v="3334 Asheville Rd"/>
    <x v="37"/>
    <x v="0"/>
    <s v="28786"/>
    <x v="1898"/>
    <s v="Shoney's"/>
    <s v="R"/>
    <s v="N"/>
    <s v="NC-11"/>
    <x v="1"/>
    <x v="0"/>
    <x v="0"/>
    <x v="0"/>
    <s v="Y"/>
    <s v="Y"/>
    <s v="Y"/>
    <s v="Y"/>
    <s v="Y"/>
    <s v="Y"/>
    <s v="Corporation"/>
    <s v="N"/>
    <x v="0"/>
    <x v="0"/>
    <x v="1"/>
    <s v="Restaurant"/>
    <n v="0"/>
    <n v="0"/>
    <m/>
  </r>
  <r>
    <x v="1902"/>
    <d v="2021-05-27T00:00:00"/>
    <s v="DEL SUR UNIVERSITY CITY LLC"/>
    <s v="8935 Happiness Rd"/>
    <x v="50"/>
    <x v="0"/>
    <s v="28075"/>
    <x v="1899"/>
    <m/>
    <s v="U"/>
    <s v="N"/>
    <s v="NC-08"/>
    <x v="1"/>
    <x v="0"/>
    <x v="0"/>
    <x v="0"/>
    <s v="Y"/>
    <s v="Y"/>
    <s v="Y"/>
    <s v="Y"/>
    <s v="Y"/>
    <s v="Y"/>
    <s v="Limited  Liability Company(LLC)"/>
    <s v="N"/>
    <x v="1"/>
    <x v="0"/>
    <x v="0"/>
    <s v="Restaurant"/>
    <n v="0"/>
    <n v="0"/>
    <m/>
  </r>
  <r>
    <x v="1903"/>
    <d v="2021-05-27T00:00:00"/>
    <s v="Y &amp; C INC"/>
    <s v="3342 DOCTOR M L KING JR BLVD"/>
    <x v="130"/>
    <x v="0"/>
    <s v="28562"/>
    <x v="1900"/>
    <m/>
    <s v="U"/>
    <s v="N"/>
    <s v="NC-03"/>
    <x v="0"/>
    <x v="1"/>
    <x v="1"/>
    <x v="0"/>
    <s v="Y"/>
    <s v="Y"/>
    <s v="Y"/>
    <s v="Y"/>
    <s v="Y"/>
    <s v="Y"/>
    <s v="Corporation"/>
    <s v="N"/>
    <x v="1"/>
    <x v="0"/>
    <x v="1"/>
    <s v="Restaurant"/>
    <n v="0"/>
    <n v="0"/>
    <m/>
  </r>
  <r>
    <x v="1904"/>
    <d v="2021-05-27T00:00:00"/>
    <s v="Kangnam Garden Inc"/>
    <s v="3925 Sedgebrook St #113"/>
    <x v="62"/>
    <x v="0"/>
    <s v="27265"/>
    <x v="1901"/>
    <m/>
    <s v="U"/>
    <s v="N"/>
    <s v="NC-06"/>
    <x v="0"/>
    <x v="0"/>
    <x v="0"/>
    <x v="0"/>
    <s v="Y"/>
    <s v="Y"/>
    <s v="Y"/>
    <s v="Y"/>
    <s v="Y"/>
    <s v="Y"/>
    <s v="Limited Liability Partnership"/>
    <s v="N"/>
    <x v="0"/>
    <x v="0"/>
    <x v="1"/>
    <s v="Restaurant"/>
    <n v="0"/>
    <n v="0"/>
    <m/>
  </r>
  <r>
    <x v="1905"/>
    <d v="2021-05-27T00:00:00"/>
    <s v="DEL SUR MATTHEWS LLC"/>
    <s v="3022 Weddington Rd Ste 100"/>
    <x v="53"/>
    <x v="0"/>
    <s v="28105"/>
    <x v="1902"/>
    <m/>
    <s v="U"/>
    <s v="N"/>
    <s v="NC-09"/>
    <x v="1"/>
    <x v="1"/>
    <x v="0"/>
    <x v="0"/>
    <s v="Y"/>
    <s v="Y"/>
    <s v="Y"/>
    <s v="Y"/>
    <s v="Y"/>
    <s v="Y"/>
    <s v="Partnership"/>
    <s v="N"/>
    <x v="1"/>
    <x v="0"/>
    <x v="0"/>
    <s v="Restaurant"/>
    <n v="0"/>
    <n v="0"/>
    <m/>
  </r>
  <r>
    <x v="1906"/>
    <d v="2021-05-27T00:00:00"/>
    <s v="GET CRACKIN INC"/>
    <s v="1064 Diamond Dove Ln"/>
    <x v="140"/>
    <x v="0"/>
    <s v="27502"/>
    <x v="1903"/>
    <m/>
    <s v="U"/>
    <s v="N"/>
    <s v="NC-02"/>
    <x v="1"/>
    <x v="0"/>
    <x v="0"/>
    <x v="0"/>
    <s v="Y"/>
    <s v="Y"/>
    <s v="Y"/>
    <s v="Y"/>
    <s v="Y"/>
    <s v="Y"/>
    <s v="Corporation"/>
    <s v="N"/>
    <x v="1"/>
    <x v="0"/>
    <x v="1"/>
    <s v="Restaurant"/>
    <n v="0"/>
    <n v="0"/>
    <m/>
  </r>
  <r>
    <x v="1907"/>
    <d v="2021-05-27T00:00:00"/>
    <s v="Peking Chinese Kitchen Inc."/>
    <s v="224 W. Board Street"/>
    <x v="72"/>
    <x v="0"/>
    <s v="28677"/>
    <x v="1904"/>
    <m/>
    <s v="R"/>
    <s v="Y"/>
    <s v="NC-10"/>
    <x v="0"/>
    <x v="0"/>
    <x v="1"/>
    <x v="0"/>
    <s v="Y"/>
    <s v="Y"/>
    <s v="Y"/>
    <s v="Y"/>
    <s v="Y"/>
    <s v="Y"/>
    <s v="Corporation"/>
    <s v="Y"/>
    <x v="1"/>
    <x v="0"/>
    <x v="1"/>
    <s v="Restaurant"/>
    <n v="0"/>
    <n v="0"/>
    <m/>
  </r>
  <r>
    <x v="1908"/>
    <d v="2021-05-27T00:00:00"/>
    <s v="AJ FAMILY RESTAURANT CORPORATION"/>
    <s v="4829 OLD CHARLOTTE HWY"/>
    <x v="174"/>
    <x v="0"/>
    <s v="28110"/>
    <x v="1905"/>
    <m/>
    <s v="U"/>
    <s v="N"/>
    <s v="NC-09"/>
    <x v="0"/>
    <x v="1"/>
    <x v="1"/>
    <x v="0"/>
    <s v="N"/>
    <s v="N"/>
    <s v="Y"/>
    <s v="Y"/>
    <s v="N"/>
    <s v="Y"/>
    <s v="Subchapter S Corporation"/>
    <s v="N"/>
    <x v="1"/>
    <x v="0"/>
    <x v="0"/>
    <s v="Restaurant"/>
    <n v="0"/>
    <n v="0"/>
    <m/>
  </r>
  <r>
    <x v="1909"/>
    <d v="2021-05-27T00:00:00"/>
    <s v="Stardust Cellars LLC"/>
    <s v="1764 Camden Rd"/>
    <x v="54"/>
    <x v="0"/>
    <n v="27103"/>
    <x v="1906"/>
    <m/>
    <s v="U"/>
    <s v="Y"/>
    <s v="NC-06"/>
    <x v="0"/>
    <x v="1"/>
    <x v="1"/>
    <x v="1"/>
    <s v="N"/>
    <s v="Y"/>
    <s v="Y"/>
    <s v="Y"/>
    <s v="Y"/>
    <s v="Y"/>
    <s v="Limited  Liability Company(LLC)"/>
    <s v="N"/>
    <x v="0"/>
    <x v="0"/>
    <x v="0"/>
    <s v="Winery ** &amp;&amp; Brewpub, Tasting Room, Taproom **"/>
    <n v="0"/>
    <n v="0"/>
    <m/>
  </r>
  <r>
    <x v="1910"/>
    <d v="2021-05-27T00:00:00"/>
    <s v="CRAZY D's LLC"/>
    <s v="8175 Cliffdale Rd"/>
    <x v="40"/>
    <x v="0"/>
    <s v="28314"/>
    <x v="1907"/>
    <m/>
    <s v="U"/>
    <s v="N"/>
    <s v="NC-08"/>
    <x v="0"/>
    <x v="0"/>
    <x v="0"/>
    <x v="0"/>
    <s v="Y"/>
    <s v="Y"/>
    <s v="Y"/>
    <s v="Y"/>
    <s v="Y"/>
    <s v="Y"/>
    <s v="Single Member LLC"/>
    <s v="N"/>
    <x v="0"/>
    <x v="1"/>
    <x v="0"/>
    <s v="Bar, Saloon, Lounge, Tavern &amp;&amp; Restaurant"/>
    <n v="0"/>
    <n v="0"/>
    <m/>
  </r>
  <r>
    <x v="1911"/>
    <d v="2021-05-27T00:00:00"/>
    <s v="Chef Solutions LLC"/>
    <s v="125 Poplar St"/>
    <x v="267"/>
    <x v="0"/>
    <s v="28023"/>
    <x v="1908"/>
    <m/>
    <s v="R"/>
    <s v="Y"/>
    <s v="NC-13"/>
    <x v="1"/>
    <x v="1"/>
    <x v="1"/>
    <x v="0"/>
    <s v="N"/>
    <s v="Y"/>
    <s v="N"/>
    <s v="N"/>
    <s v="Y"/>
    <s v="N"/>
    <s v="Single Member LLC"/>
    <s v="Y"/>
    <x v="0"/>
    <x v="0"/>
    <x v="0"/>
    <s v="Caterer"/>
    <n v="0"/>
    <n v="0"/>
    <m/>
  </r>
  <r>
    <x v="1912"/>
    <d v="2021-05-27T00:00:00"/>
    <s v="CAJUN RESTAURANT GREENVILLE LLC"/>
    <s v="500 SW Greenville Blvd"/>
    <x v="34"/>
    <x v="0"/>
    <s v="27834"/>
    <x v="1909"/>
    <s v="Hook &amp; Reel"/>
    <s v="U"/>
    <s v="N"/>
    <s v="NC-01"/>
    <x v="1"/>
    <x v="0"/>
    <x v="0"/>
    <x v="0"/>
    <s v="Y"/>
    <s v="Y"/>
    <s v="Y"/>
    <s v="Y"/>
    <s v="Y"/>
    <s v="Y"/>
    <s v="Limited  Liability Company(LLC)"/>
    <s v="Y"/>
    <x v="1"/>
    <x v="0"/>
    <x v="0"/>
    <s v="Restaurant"/>
    <n v="0"/>
    <n v="0"/>
    <m/>
  </r>
  <r>
    <x v="1913"/>
    <d v="2021-05-27T00:00:00"/>
    <s v="GREAT WHEEL FORTUNE INC"/>
    <s v="2909 E Millbrook Rd"/>
    <x v="4"/>
    <x v="0"/>
    <s v="27604"/>
    <x v="1910"/>
    <m/>
    <s v="U"/>
    <s v="Y"/>
    <s v="NC-02"/>
    <x v="1"/>
    <x v="0"/>
    <x v="0"/>
    <x v="0"/>
    <s v="Y"/>
    <s v="Y"/>
    <s v="Y"/>
    <s v="Y"/>
    <s v="Y"/>
    <s v="Y"/>
    <s v="Corporation"/>
    <s v="Y"/>
    <x v="1"/>
    <x v="0"/>
    <x v="0"/>
    <s v="Restaurant"/>
    <n v="0"/>
    <n v="0"/>
    <m/>
  </r>
  <r>
    <x v="1914"/>
    <d v="2021-05-27T00:00:00"/>
    <s v="James McLeod"/>
    <s v="21 Willie McLeod Ln"/>
    <x v="186"/>
    <x v="0"/>
    <s v="28334"/>
    <x v="1911"/>
    <m/>
    <s v="R"/>
    <s v="N"/>
    <s v="NC-07"/>
    <x v="0"/>
    <x v="1"/>
    <x v="1"/>
    <x v="0"/>
    <s v="Y"/>
    <s v="N"/>
    <s v="N"/>
    <s v="Y"/>
    <s v="Y"/>
    <s v="Y"/>
    <s v="Sole Proprietorship"/>
    <s v="Y"/>
    <x v="0"/>
    <x v="0"/>
    <x v="0"/>
    <s v="Food Stand, Food Truck, Food Cart"/>
    <n v="0"/>
    <n v="0"/>
    <m/>
  </r>
  <r>
    <x v="1915"/>
    <d v="2021-05-27T00:00:00"/>
    <s v="The Vision Nutrition"/>
    <s v="2808 Randleman Rd Ste C"/>
    <x v="12"/>
    <x v="0"/>
    <s v="27406"/>
    <x v="1912"/>
    <m/>
    <s v="U"/>
    <s v="Y"/>
    <s v="NC-06"/>
    <x v="0"/>
    <x v="0"/>
    <x v="1"/>
    <x v="1"/>
    <s v="Y"/>
    <s v="Y"/>
    <s v="N"/>
    <s v="Y"/>
    <s v="Y"/>
    <s v="Y"/>
    <s v="Limited  Liability Company(LLC)"/>
    <s v="N"/>
    <x v="0"/>
    <x v="0"/>
    <x v="1"/>
    <s v="Other &amp;&amp; Restaurant"/>
    <n v="0"/>
    <n v="0"/>
    <m/>
  </r>
  <r>
    <x v="1916"/>
    <d v="2021-05-27T00:00:00"/>
    <s v="CB CHARLOTTE INC"/>
    <s v="4336 E Independence Blvd"/>
    <x v="11"/>
    <x v="0"/>
    <s v="28205"/>
    <x v="1913"/>
    <m/>
    <s v="U"/>
    <s v="Y"/>
    <s v="NC-12"/>
    <x v="1"/>
    <x v="0"/>
    <x v="0"/>
    <x v="0"/>
    <s v="Y"/>
    <s v="Y"/>
    <s v="Y"/>
    <s v="Y"/>
    <s v="Y"/>
    <s v="Y"/>
    <s v="Corporation"/>
    <s v="Y"/>
    <x v="1"/>
    <x v="0"/>
    <x v="0"/>
    <s v="Restaurant"/>
    <n v="0"/>
    <n v="0"/>
    <m/>
  </r>
  <r>
    <x v="1917"/>
    <d v="2021-05-27T00:00:00"/>
    <s v="Pratt Family Food Solutions LLC"/>
    <s v="1023 North main Street"/>
    <x v="64"/>
    <x v="0"/>
    <s v="27217"/>
    <x v="1914"/>
    <m/>
    <s v="U"/>
    <s v="Y"/>
    <s v="NC-13"/>
    <x v="0"/>
    <x v="1"/>
    <x v="1"/>
    <x v="0"/>
    <s v="N"/>
    <s v="N"/>
    <s v="Y"/>
    <s v="Y"/>
    <s v="N"/>
    <s v="Y"/>
    <s v="Limited  Liability Company(LLC)"/>
    <s v="N"/>
    <x v="0"/>
    <x v="0"/>
    <x v="0"/>
    <s v="Food Stand, Food Truck, Food Cart"/>
    <n v="0"/>
    <n v="0"/>
    <m/>
  </r>
  <r>
    <x v="1918"/>
    <d v="2021-05-27T00:00:00"/>
    <s v="Cam Sandwiches INC"/>
    <s v="930 Park Center Dr Ste 101"/>
    <x v="53"/>
    <x v="0"/>
    <s v="28105"/>
    <x v="1915"/>
    <s v="Which Wich"/>
    <s v="U"/>
    <s v="N"/>
    <s v="NC-09"/>
    <x v="0"/>
    <x v="0"/>
    <x v="0"/>
    <x v="0"/>
    <s v="Y"/>
    <s v="Y"/>
    <s v="Y"/>
    <s v="Y"/>
    <s v="Y"/>
    <s v="Y"/>
    <s v="Subchapter S Corporation"/>
    <s v="N"/>
    <x v="0"/>
    <x v="0"/>
    <x v="1"/>
    <s v="Restaurant"/>
    <n v="0"/>
    <n v="0"/>
    <m/>
  </r>
  <r>
    <x v="1919"/>
    <d v="2021-05-29T00:00:00"/>
    <s v="Justice Brewing LLC"/>
    <s v="1127 Sweeten Creek Rd"/>
    <x v="9"/>
    <x v="0"/>
    <s v="28803"/>
    <x v="1916"/>
    <m/>
    <s v="U"/>
    <s v="N"/>
    <s v="NC-11"/>
    <x v="1"/>
    <x v="0"/>
    <x v="0"/>
    <x v="0"/>
    <s v="Y"/>
    <s v="Y"/>
    <s v="Y"/>
    <s v="Y"/>
    <s v="Y"/>
    <s v="Y"/>
    <s v="Limited  Liability Company(LLC)"/>
    <s v="N"/>
    <x v="0"/>
    <x v="0"/>
    <x v="0"/>
    <s v="Brewery and/or microbrewery **"/>
    <n v="0"/>
    <n v="0"/>
    <m/>
  </r>
  <r>
    <x v="1920"/>
    <d v="2021-05-29T00:00:00"/>
    <s v="Not Just Coffee Packard  LLC"/>
    <s v="417 E 18th St"/>
    <x v="11"/>
    <x v="0"/>
    <s v="28206"/>
    <x v="1917"/>
    <m/>
    <s v="U"/>
    <s v="Y"/>
    <s v="NC-12"/>
    <x v="0"/>
    <x v="0"/>
    <x v="0"/>
    <x v="0"/>
    <s v="Y"/>
    <s v="Y"/>
    <s v="Y"/>
    <s v="Y"/>
    <s v="Y"/>
    <s v="Y"/>
    <s v="Limited  Liability Company(LLC)"/>
    <s v="Y"/>
    <x v="0"/>
    <x v="0"/>
    <x v="0"/>
    <s v="Food Stand, Food Truck, Food Cart &amp;&amp; Restaurant"/>
    <n v="0"/>
    <n v="0"/>
    <m/>
  </r>
  <r>
    <x v="1921"/>
    <d v="2021-05-29T00:00:00"/>
    <s v="Tremont Inc"/>
    <s v="7822 Fairview Rd"/>
    <x v="11"/>
    <x v="0"/>
    <s v="28226"/>
    <x v="1918"/>
    <m/>
    <s v="U"/>
    <s v="N"/>
    <s v="NC-09"/>
    <x v="1"/>
    <x v="0"/>
    <x v="1"/>
    <x v="0"/>
    <s v="Y"/>
    <s v="Y"/>
    <s v="Y"/>
    <s v="Y"/>
    <s v="Y"/>
    <s v="Y"/>
    <s v="Corporation"/>
    <s v="N"/>
    <x v="0"/>
    <x v="0"/>
    <x v="0"/>
    <s v="Restaurant"/>
    <n v="0"/>
    <n v="0"/>
    <m/>
  </r>
  <r>
    <x v="1922"/>
    <d v="2021-05-29T00:00:00"/>
    <s v="Sultans deli inc"/>
    <s v="1459 Beaver Creek Commons Dr"/>
    <x v="140"/>
    <x v="0"/>
    <s v="27502"/>
    <x v="1919"/>
    <m/>
    <s v="U"/>
    <s v="N"/>
    <s v="NC-02"/>
    <x v="0"/>
    <x v="0"/>
    <x v="1"/>
    <x v="1"/>
    <s v="N"/>
    <s v="N"/>
    <s v="Y"/>
    <s v="Y"/>
    <s v="N"/>
    <s v="N"/>
    <s v="Corporation"/>
    <s v="N"/>
    <x v="0"/>
    <x v="0"/>
    <x v="0"/>
    <s v="Restaurant"/>
    <n v="0"/>
    <n v="0"/>
    <m/>
  </r>
  <r>
    <x v="1923"/>
    <d v="2021-05-29T00:00:00"/>
    <s v="Safari Lux Lounge LLC"/>
    <s v="5020 E Independence Blvd"/>
    <x v="11"/>
    <x v="0"/>
    <s v="28212"/>
    <x v="1920"/>
    <m/>
    <s v="U"/>
    <s v="N"/>
    <s v="NC-12"/>
    <x v="1"/>
    <x v="0"/>
    <x v="0"/>
    <x v="0"/>
    <s v="Y"/>
    <s v="Y"/>
    <s v="Y"/>
    <s v="Y"/>
    <s v="Y"/>
    <s v="Y"/>
    <s v="Limited  Liability Company(LLC)"/>
    <s v="Y"/>
    <x v="0"/>
    <x v="0"/>
    <x v="0"/>
    <s v="Snack and Nonalcoholic Beverage Bar &amp;&amp; Bar, Saloon, Lounge, Tavern &amp;&amp; Caterer &amp;&amp; Restaurant"/>
    <n v="0"/>
    <n v="0"/>
    <m/>
  </r>
  <r>
    <x v="1924"/>
    <d v="2021-05-29T00:00:00"/>
    <s v="Y.M.A.P. LLC"/>
    <s v="13 W Walnut St"/>
    <x v="9"/>
    <x v="0"/>
    <s v="28801"/>
    <x v="1921"/>
    <m/>
    <s v="U"/>
    <s v="Y"/>
    <s v="NC-11"/>
    <x v="1"/>
    <x v="1"/>
    <x v="1"/>
    <x v="0"/>
    <s v="Y"/>
    <s v="Y"/>
    <s v="Y"/>
    <s v="Y"/>
    <s v="Y"/>
    <s v="Y"/>
    <s v="Limited  Liability Company(LLC)"/>
    <s v="N"/>
    <x v="0"/>
    <x v="0"/>
    <x v="0"/>
    <s v="Restaurant"/>
    <n v="0"/>
    <n v="0"/>
    <m/>
  </r>
  <r>
    <x v="1925"/>
    <d v="2021-05-29T00:00:00"/>
    <s v="Pinnix Distillery Inc"/>
    <s v="101 Fairview Rd Suite A"/>
    <x v="9"/>
    <x v="0"/>
    <s v="28803"/>
    <x v="1922"/>
    <m/>
    <s v="U"/>
    <s v="Y"/>
    <s v="NC-11"/>
    <x v="0"/>
    <x v="0"/>
    <x v="1"/>
    <x v="0"/>
    <s v="N"/>
    <s v="Y"/>
    <s v="Y"/>
    <s v="Y"/>
    <s v="Y"/>
    <s v="Y"/>
    <s v="Corporation"/>
    <s v="N"/>
    <x v="0"/>
    <x v="0"/>
    <x v="0"/>
    <s v="Licensed Alcohol Producer"/>
    <n v="0"/>
    <n v="0"/>
    <m/>
  </r>
  <r>
    <x v="1926"/>
    <d v="2021-05-29T00:00:00"/>
    <s v="Mills River Restaurant INC"/>
    <s v="4467 Boylston Hwy"/>
    <x v="268"/>
    <x v="0"/>
    <s v="28759"/>
    <x v="1923"/>
    <m/>
    <s v="R"/>
    <s v="N"/>
    <s v="NC-11"/>
    <x v="0"/>
    <x v="1"/>
    <x v="1"/>
    <x v="0"/>
    <s v="Y"/>
    <s v="Y"/>
    <s v="Y"/>
    <s v="Y"/>
    <s v="Y"/>
    <s v="Y"/>
    <s v="Corporation"/>
    <s v="N"/>
    <x v="0"/>
    <x v="0"/>
    <x v="0"/>
    <s v="Restaurant"/>
    <n v="0"/>
    <n v="0"/>
    <m/>
  </r>
  <r>
    <x v="1927"/>
    <d v="2021-05-29T00:00:00"/>
    <s v="BC GRILLE INC"/>
    <s v="108 E Moore St"/>
    <x v="36"/>
    <x v="0"/>
    <s v="28461"/>
    <x v="1924"/>
    <m/>
    <s v="R"/>
    <s v="N"/>
    <s v="NC-07"/>
    <x v="0"/>
    <x v="0"/>
    <x v="1"/>
    <x v="0"/>
    <s v="Y"/>
    <s v="Y"/>
    <s v="Y"/>
    <s v="Y"/>
    <s v="Y"/>
    <s v="Y"/>
    <s v="Subchapter S Corporation"/>
    <s v="Y"/>
    <x v="0"/>
    <x v="0"/>
    <x v="0"/>
    <s v="Restaurant"/>
    <n v="0"/>
    <n v="0"/>
    <m/>
  </r>
  <r>
    <x v="1928"/>
    <d v="2021-05-29T00:00:00"/>
    <s v="Spaghetti Bucket LLC"/>
    <s v="175 King St"/>
    <x v="39"/>
    <x v="0"/>
    <s v="28712"/>
    <x v="1925"/>
    <m/>
    <s v="R"/>
    <s v="N"/>
    <s v="NC-11"/>
    <x v="0"/>
    <x v="0"/>
    <x v="1"/>
    <x v="0"/>
    <s v="Y"/>
    <s v="Y"/>
    <s v="Y"/>
    <s v="Y"/>
    <s v="Y"/>
    <s v="Y"/>
    <s v="Limited  Liability Company(LLC)"/>
    <s v="N"/>
    <x v="0"/>
    <x v="0"/>
    <x v="0"/>
    <s v="Restaurant"/>
    <n v="0"/>
    <n v="0"/>
    <m/>
  </r>
  <r>
    <x v="1929"/>
    <d v="2021-05-29T00:00:00"/>
    <s v="Timothy Fisk"/>
    <s v="7 E Sylva Shopping Center"/>
    <x v="117"/>
    <x v="0"/>
    <s v="28779"/>
    <x v="1926"/>
    <m/>
    <s v="R"/>
    <s v="N"/>
    <s v="NC-11"/>
    <x v="1"/>
    <x v="0"/>
    <x v="0"/>
    <x v="0"/>
    <s v="Y"/>
    <s v="Y"/>
    <s v="Y"/>
    <s v="Y"/>
    <s v="Y"/>
    <s v="Y"/>
    <s v="Limited  Liability Company(LLC)"/>
    <s v="N"/>
    <x v="0"/>
    <x v="0"/>
    <x v="0"/>
    <s v="Caterer &amp;&amp; Food Stand, Food Truck, Food Cart &amp;&amp; Restaurant"/>
    <n v="0"/>
    <n v="0"/>
    <m/>
  </r>
  <r>
    <x v="1930"/>
    <d v="2021-05-29T00:00:00"/>
    <s v="TARPACKERS RESTAURANTS LLC"/>
    <s v="201 W Broad St"/>
    <x v="269"/>
    <x v="0"/>
    <s v="28384"/>
    <x v="1927"/>
    <m/>
    <s v="R"/>
    <s v="Y"/>
    <s v="NC-07"/>
    <x v="0"/>
    <x v="1"/>
    <x v="1"/>
    <x v="0"/>
    <s v="Y"/>
    <s v="Y"/>
    <s v="Y"/>
    <s v="Y"/>
    <s v="Y"/>
    <s v="Y"/>
    <s v="Corporation"/>
    <s v="Y"/>
    <x v="0"/>
    <x v="0"/>
    <x v="0"/>
    <s v="Restaurant"/>
    <n v="0"/>
    <n v="0"/>
    <m/>
  </r>
  <r>
    <x v="1931"/>
    <d v="2021-05-29T00:00:00"/>
    <s v="Weathervane Winery INC"/>
    <s v="1452 Welcome Arcadia Rd"/>
    <x v="73"/>
    <x v="0"/>
    <s v="27295"/>
    <x v="1928"/>
    <m/>
    <s v="R"/>
    <s v="N"/>
    <s v="NC-13"/>
    <x v="1"/>
    <x v="1"/>
    <x v="1"/>
    <x v="1"/>
    <s v="N"/>
    <s v="N"/>
    <s v="Y"/>
    <s v="N"/>
    <s v="Y"/>
    <s v="N"/>
    <s v="Corporation"/>
    <s v="N"/>
    <x v="0"/>
    <x v="0"/>
    <x v="0"/>
    <s v="Winery **"/>
    <n v="0"/>
    <n v="0"/>
    <m/>
  </r>
  <r>
    <x v="1932"/>
    <d v="2021-05-29T00:00:00"/>
    <s v="Atlantic Trade Group"/>
    <s v="20 E Second St"/>
    <x v="42"/>
    <x v="0"/>
    <s v="28469"/>
    <x v="1929"/>
    <m/>
    <s v="R"/>
    <s v="N"/>
    <s v="NC-07"/>
    <x v="1"/>
    <x v="1"/>
    <x v="1"/>
    <x v="0"/>
    <s v="Y"/>
    <s v="Y"/>
    <s v="Y"/>
    <s v="Y"/>
    <s v="N"/>
    <s v="Y"/>
    <s v="Limited  Liability Company(LLC)"/>
    <s v="N"/>
    <x v="0"/>
    <x v="0"/>
    <x v="0"/>
    <s v="Restaurant"/>
    <n v="0"/>
    <n v="0"/>
    <m/>
  </r>
  <r>
    <x v="1933"/>
    <d v="2021-05-29T00:00:00"/>
    <s v="GoodRoad CiderWorks LLC"/>
    <s v="117 Southside Dr"/>
    <x v="11"/>
    <x v="0"/>
    <s v="28217"/>
    <x v="1930"/>
    <m/>
    <s v="U"/>
    <s v="Y"/>
    <s v="NC-09"/>
    <x v="0"/>
    <x v="1"/>
    <x v="1"/>
    <x v="0"/>
    <s v="N"/>
    <s v="Y"/>
    <s v="Y"/>
    <s v="Y"/>
    <s v="Y"/>
    <s v="N"/>
    <s v="Limited  Liability Company(LLC)"/>
    <s v="Y"/>
    <x v="0"/>
    <x v="0"/>
    <x v="0"/>
    <s v="Licensed Alcohol Producer &amp;&amp; Winery ** &amp;&amp; Brewpub, Tasting Room, Taproom **"/>
    <n v="0"/>
    <n v="0"/>
    <m/>
  </r>
  <r>
    <x v="1934"/>
    <d v="2021-05-29T00:00:00"/>
    <s v="Sweet Lews BBQ LLC"/>
    <s v="923 Belmont Ave"/>
    <x v="11"/>
    <x v="0"/>
    <s v="28205"/>
    <x v="1931"/>
    <m/>
    <s v="U"/>
    <s v="Y"/>
    <s v="NC-12"/>
    <x v="0"/>
    <x v="0"/>
    <x v="0"/>
    <x v="0"/>
    <s v="Y"/>
    <s v="Y"/>
    <s v="Y"/>
    <s v="Y"/>
    <s v="Y"/>
    <s v="Y"/>
    <s v="Limited  Liability Company(LLC)"/>
    <s v="Y"/>
    <x v="0"/>
    <x v="0"/>
    <x v="0"/>
    <s v="Restaurant"/>
    <n v="0"/>
    <n v="0"/>
    <m/>
  </r>
  <r>
    <x v="1935"/>
    <d v="2021-05-29T00:00:00"/>
    <s v="The Barbour Group LLC"/>
    <s v="3055 Medlin Dr"/>
    <x v="4"/>
    <x v="0"/>
    <s v="27607"/>
    <x v="1932"/>
    <m/>
    <s v="U"/>
    <s v="N"/>
    <s v="NC-02"/>
    <x v="1"/>
    <x v="1"/>
    <x v="1"/>
    <x v="0"/>
    <s v="Y"/>
    <s v="Y"/>
    <s v="Y"/>
    <s v="Y"/>
    <s v="Y"/>
    <s v="Y"/>
    <s v="Limited  Liability Company(LLC)"/>
    <s v="N"/>
    <x v="0"/>
    <x v="0"/>
    <x v="0"/>
    <s v="Bar, Saloon, Lounge, Tavern"/>
    <n v="0"/>
    <n v="0"/>
    <m/>
  </r>
  <r>
    <x v="1936"/>
    <d v="2021-05-29T00:00:00"/>
    <s v="FAT BOYS GRILLE LLC"/>
    <s v="6734 Us Highway 70 E"/>
    <x v="166"/>
    <x v="0"/>
    <s v="28570"/>
    <x v="1933"/>
    <m/>
    <s v="R"/>
    <s v="N"/>
    <s v="NC-03"/>
    <x v="0"/>
    <x v="0"/>
    <x v="0"/>
    <x v="0"/>
    <s v="Y"/>
    <s v="Y"/>
    <s v="Y"/>
    <s v="Y"/>
    <s v="Y"/>
    <s v="Y"/>
    <s v="Limited  Liability Company(LLC)"/>
    <s v="N"/>
    <x v="0"/>
    <x v="0"/>
    <x v="0"/>
    <s v="Caterer &amp;&amp; Restaurant"/>
    <n v="0"/>
    <n v="0"/>
    <m/>
  </r>
  <r>
    <x v="1937"/>
    <d v="2021-05-29T00:00:00"/>
    <s v="Snap Pea LLC"/>
    <s v="1289 Fordham Blvd Suite 272"/>
    <x v="3"/>
    <x v="0"/>
    <s v="27514"/>
    <x v="1934"/>
    <m/>
    <s v="U"/>
    <s v="N"/>
    <s v="NC-04"/>
    <x v="0"/>
    <x v="0"/>
    <x v="1"/>
    <x v="0"/>
    <s v="Y"/>
    <s v="Y"/>
    <s v="Y"/>
    <s v="Y"/>
    <s v="Y"/>
    <s v="Y"/>
    <s v="Limited  Liability Company(LLC)"/>
    <s v="N"/>
    <x v="0"/>
    <x v="0"/>
    <x v="0"/>
    <s v="Caterer"/>
    <n v="0"/>
    <n v="0"/>
    <m/>
  </r>
  <r>
    <x v="1938"/>
    <d v="2021-05-29T00:00:00"/>
    <s v="9 Spices LLC"/>
    <s v="8145 Ardrey Kell Rd Ste 103"/>
    <x v="11"/>
    <x v="0"/>
    <s v="28277"/>
    <x v="1935"/>
    <m/>
    <s v="U"/>
    <s v="N"/>
    <s v="NC-09"/>
    <x v="1"/>
    <x v="0"/>
    <x v="0"/>
    <x v="0"/>
    <s v="Y"/>
    <s v="Y"/>
    <s v="Y"/>
    <s v="Y"/>
    <s v="Y"/>
    <s v="Y"/>
    <s v="Limited  Liability Company(LLC)"/>
    <s v="N"/>
    <x v="0"/>
    <x v="0"/>
    <x v="0"/>
    <s v="Restaurant"/>
    <n v="0"/>
    <n v="0"/>
    <m/>
  </r>
  <r>
    <x v="1939"/>
    <d v="2021-05-29T00:00:00"/>
    <s v="Yellow Canoe LLC"/>
    <s v="6791 Peele Rd"/>
    <x v="238"/>
    <x v="0"/>
    <s v="27807"/>
    <x v="1936"/>
    <s v="Schlotzsky's"/>
    <s v="R"/>
    <s v="N"/>
    <s v="NC-01"/>
    <x v="0"/>
    <x v="1"/>
    <x v="1"/>
    <x v="1"/>
    <s v="N"/>
    <s v="N"/>
    <s v="Y"/>
    <s v="Y"/>
    <s v="N"/>
    <s v="N"/>
    <s v="Limited  Liability Company(LLC)"/>
    <s v="N"/>
    <x v="0"/>
    <x v="0"/>
    <x v="0"/>
    <s v="Restaurant"/>
    <n v="0"/>
    <n v="0"/>
    <m/>
  </r>
  <r>
    <x v="1940"/>
    <d v="2021-05-29T00:00:00"/>
    <s v="Ironclad Brewery Corporation"/>
    <s v="115 N 2nd Street"/>
    <x v="0"/>
    <x v="0"/>
    <s v="28401"/>
    <x v="1937"/>
    <m/>
    <s v="U"/>
    <s v="Y"/>
    <s v="NC-07"/>
    <x v="0"/>
    <x v="1"/>
    <x v="1"/>
    <x v="0"/>
    <s v="Y"/>
    <s v="Y"/>
    <s v="Y"/>
    <s v="Y"/>
    <s v="N"/>
    <s v="Y"/>
    <s v="Subchapter S Corporation"/>
    <s v="N"/>
    <x v="0"/>
    <x v="0"/>
    <x v="0"/>
    <s v="Brewery and/or microbrewery **"/>
    <n v="0"/>
    <n v="0"/>
    <m/>
  </r>
  <r>
    <x v="1941"/>
    <d v="2021-05-29T00:00:00"/>
    <s v="ELAHI SUBWAY INC"/>
    <s v="1000 N Miami Blvd Ste 101"/>
    <x v="8"/>
    <x v="0"/>
    <s v="27703"/>
    <x v="1938"/>
    <s v="Subway"/>
    <s v="U"/>
    <s v="Y"/>
    <s v="NC-02"/>
    <x v="1"/>
    <x v="0"/>
    <x v="0"/>
    <x v="0"/>
    <s v="Y"/>
    <s v="Y"/>
    <s v="Y"/>
    <s v="Y"/>
    <s v="Y"/>
    <s v="Y"/>
    <s v="Corporation"/>
    <s v="N"/>
    <x v="0"/>
    <x v="0"/>
    <x v="0"/>
    <s v="Restaurant"/>
    <n v="0"/>
    <n v="0"/>
    <m/>
  </r>
  <r>
    <x v="1942"/>
    <d v="2021-05-29T00:00:00"/>
    <s v="FENWICK'S ON PROVIDENCE"/>
    <s v="511 Providence Rd"/>
    <x v="11"/>
    <x v="0"/>
    <s v="28207"/>
    <x v="1939"/>
    <m/>
    <s v="U"/>
    <s v="N"/>
    <s v="NC-12"/>
    <x v="1"/>
    <x v="0"/>
    <x v="0"/>
    <x v="0"/>
    <s v="Y"/>
    <s v="Y"/>
    <s v="Y"/>
    <s v="Y"/>
    <s v="Y"/>
    <s v="Y"/>
    <s v="Corporation"/>
    <s v="N"/>
    <x v="0"/>
    <x v="0"/>
    <x v="0"/>
    <s v="Restaurant"/>
    <n v="0"/>
    <n v="0"/>
    <m/>
  </r>
  <r>
    <x v="1943"/>
    <d v="2021-05-29T00:00:00"/>
    <s v="GP FOODS LLC"/>
    <s v="201 E Franklin Blvd"/>
    <x v="66"/>
    <x v="0"/>
    <s v="28052"/>
    <x v="1940"/>
    <m/>
    <s v="U"/>
    <s v="Y"/>
    <s v="NC-05"/>
    <x v="0"/>
    <x v="0"/>
    <x v="0"/>
    <x v="0"/>
    <s v="Y"/>
    <s v="Y"/>
    <s v="Y"/>
    <s v="Y"/>
    <s v="Y"/>
    <s v="Y"/>
    <s v="Limited  Liability Company(LLC)"/>
    <s v="Y"/>
    <x v="0"/>
    <x v="0"/>
    <x v="0"/>
    <s v="Caterer"/>
    <n v="0"/>
    <n v="0"/>
    <m/>
  </r>
  <r>
    <x v="1944"/>
    <d v="2021-05-29T00:00:00"/>
    <s v="Evel Beans LLC"/>
    <s v="145 E Davie St"/>
    <x v="4"/>
    <x v="0"/>
    <s v="27601"/>
    <x v="1941"/>
    <m/>
    <s v="U"/>
    <s v="Y"/>
    <s v="NC-02"/>
    <x v="0"/>
    <x v="0"/>
    <x v="0"/>
    <x v="0"/>
    <s v="Y"/>
    <s v="Y"/>
    <s v="Y"/>
    <s v="Y"/>
    <s v="Y"/>
    <s v="Y"/>
    <s v="Limited  Liability Company(LLC)"/>
    <s v="N"/>
    <x v="0"/>
    <x v="0"/>
    <x v="0"/>
    <s v="Restaurant"/>
    <n v="0"/>
    <n v="0"/>
    <m/>
  </r>
  <r>
    <x v="1945"/>
    <d v="2021-05-29T00:00:00"/>
    <s v="Smokin Story BBQ LLC"/>
    <s v="5224 Hartfelt Drive"/>
    <x v="127"/>
    <x v="0"/>
    <s v="27529"/>
    <x v="1942"/>
    <m/>
    <s v="U"/>
    <s v="N"/>
    <s v="NC-02"/>
    <x v="0"/>
    <x v="1"/>
    <x v="0"/>
    <x v="0"/>
    <s v="Y"/>
    <s v="N"/>
    <s v="Y"/>
    <s v="N"/>
    <s v="N"/>
    <s v="Y"/>
    <s v="Limited  Liability Company(LLC)"/>
    <s v="Y"/>
    <x v="0"/>
    <x v="0"/>
    <x v="0"/>
    <s v="Food Stand, Food Truck, Food Cart"/>
    <n v="0"/>
    <n v="0"/>
    <m/>
  </r>
  <r>
    <x v="1946"/>
    <d v="2021-05-29T00:00:00"/>
    <s v="Chinese Swaad LLC"/>
    <s v="3532 Davis Dr"/>
    <x v="2"/>
    <x v="0"/>
    <s v="27560"/>
    <x v="1943"/>
    <s v="Inchin's Bamboo Garden"/>
    <s v="U"/>
    <s v="N"/>
    <s v="NC-02"/>
    <x v="1"/>
    <x v="1"/>
    <x v="1"/>
    <x v="1"/>
    <s v="Y"/>
    <s v="N"/>
    <s v="Y"/>
    <s v="Y"/>
    <s v="N"/>
    <s v="N"/>
    <s v="Limited  Liability Company(LLC)"/>
    <s v="N"/>
    <x v="0"/>
    <x v="0"/>
    <x v="0"/>
    <s v="Restaurant"/>
    <n v="0"/>
    <n v="0"/>
    <m/>
  </r>
  <r>
    <x v="1947"/>
    <d v="2021-05-29T00:00:00"/>
    <s v="Greenville Subway LLC"/>
    <s v="110 E 10th St"/>
    <x v="34"/>
    <x v="0"/>
    <s v="27858"/>
    <x v="1944"/>
    <s v="Subway"/>
    <s v="U"/>
    <s v="Y"/>
    <s v="NC-01"/>
    <x v="1"/>
    <x v="0"/>
    <x v="0"/>
    <x v="0"/>
    <s v="Y"/>
    <s v="Y"/>
    <s v="Y"/>
    <s v="Y"/>
    <s v="Y"/>
    <s v="Y"/>
    <s v="Limited  Liability Company(LLC)"/>
    <s v="N"/>
    <x v="0"/>
    <x v="0"/>
    <x v="0"/>
    <s v="Restaurant"/>
    <n v="0"/>
    <n v="0"/>
    <m/>
  </r>
  <r>
    <x v="1948"/>
    <d v="2021-05-29T00:00:00"/>
    <s v="ShrivarInc"/>
    <s v="301 N Tryon St"/>
    <x v="11"/>
    <x v="0"/>
    <s v="28202"/>
    <x v="1945"/>
    <s v="Subway"/>
    <s v="U"/>
    <s v="N"/>
    <s v="NC-12"/>
    <x v="0"/>
    <x v="0"/>
    <x v="1"/>
    <x v="0"/>
    <s v="Y"/>
    <s v="Y"/>
    <s v="Y"/>
    <s v="Y"/>
    <s v="Y"/>
    <s v="Y"/>
    <s v="Subchapter S Corporation"/>
    <s v="N"/>
    <x v="0"/>
    <x v="0"/>
    <x v="0"/>
    <s v="Restaurant"/>
    <n v="0"/>
    <n v="0"/>
    <m/>
  </r>
  <r>
    <x v="1949"/>
    <d v="2021-05-29T00:00:00"/>
    <s v="Beck's of Calabash Inc."/>
    <s v="1014 River Rd"/>
    <x v="204"/>
    <x v="0"/>
    <s v="28467"/>
    <x v="1946"/>
    <m/>
    <s v="R"/>
    <s v="N"/>
    <s v="NC-07"/>
    <x v="1"/>
    <x v="0"/>
    <x v="1"/>
    <x v="0"/>
    <s v="Y"/>
    <s v="Y"/>
    <s v="Y"/>
    <s v="Y"/>
    <s v="Y"/>
    <s v="Y"/>
    <s v="Corporation"/>
    <s v="N"/>
    <x v="0"/>
    <x v="0"/>
    <x v="0"/>
    <s v="Restaurant"/>
    <n v="0"/>
    <n v="0"/>
    <m/>
  </r>
  <r>
    <x v="1950"/>
    <d v="2021-05-29T00:00:00"/>
    <s v="Blue Ridge Biscuit Company Inc."/>
    <s v="601 W State St"/>
    <x v="104"/>
    <x v="0"/>
    <s v="28711"/>
    <x v="1947"/>
    <m/>
    <s v="U"/>
    <s v="N"/>
    <s v="NC-11"/>
    <x v="0"/>
    <x v="1"/>
    <x v="1"/>
    <x v="1"/>
    <s v="N"/>
    <s v="Y"/>
    <s v="Y"/>
    <s v="Y"/>
    <s v="Y"/>
    <s v="Y"/>
    <s v="Corporation"/>
    <s v="N"/>
    <x v="0"/>
    <x v="0"/>
    <x v="0"/>
    <s v="Restaurant"/>
    <n v="0"/>
    <n v="0"/>
    <m/>
  </r>
  <r>
    <x v="1951"/>
    <d v="2021-05-29T00:00:00"/>
    <s v="Broken Ivories LLC"/>
    <s v="204 N Mendenhall St"/>
    <x v="12"/>
    <x v="0"/>
    <s v="27401"/>
    <x v="1948"/>
    <m/>
    <s v="U"/>
    <s v="N"/>
    <s v="NC-06"/>
    <x v="1"/>
    <x v="1"/>
    <x v="0"/>
    <x v="0"/>
    <s v="Y"/>
    <s v="Y"/>
    <s v="N"/>
    <s v="N"/>
    <s v="Y"/>
    <s v="Y"/>
    <s v="Limited  Liability Company(LLC)"/>
    <s v="Y"/>
    <x v="0"/>
    <x v="0"/>
    <x v="0"/>
    <s v="Inn **"/>
    <n v="0"/>
    <n v="0"/>
    <m/>
  </r>
  <r>
    <x v="1952"/>
    <d v="2021-05-29T00:00:00"/>
    <s v="AMRANI LLC"/>
    <s v="74 8th Street SE Ste 108"/>
    <x v="21"/>
    <x v="0"/>
    <s v="28602"/>
    <x v="1949"/>
    <m/>
    <s v="R"/>
    <s v="Y"/>
    <s v="NC-05"/>
    <x v="0"/>
    <x v="0"/>
    <x v="1"/>
    <x v="0"/>
    <s v="Y"/>
    <s v="Y"/>
    <s v="Y"/>
    <s v="Y"/>
    <s v="Y"/>
    <s v="Y"/>
    <s v="Limited  Liability Company(LLC)"/>
    <s v="N"/>
    <x v="0"/>
    <x v="0"/>
    <x v="0"/>
    <s v="Bar, Saloon, Lounge, Tavern &amp;&amp; Restaurant"/>
    <n v="0"/>
    <n v="0"/>
    <m/>
  </r>
  <r>
    <x v="1953"/>
    <d v="2021-05-29T00:00:00"/>
    <s v="Robert Skeel"/>
    <s v="410 Four Seasons Town Centre Suite 118D"/>
    <x v="12"/>
    <x v="0"/>
    <s v="27407"/>
    <x v="1950"/>
    <m/>
    <s v="U"/>
    <s v="Y"/>
    <s v="NC-06"/>
    <x v="0"/>
    <x v="0"/>
    <x v="1"/>
    <x v="0"/>
    <s v="Y"/>
    <s v="Y"/>
    <s v="Y"/>
    <s v="Y"/>
    <s v="Y"/>
    <s v="N"/>
    <s v="Sole Proprietorship"/>
    <s v="N"/>
    <x v="0"/>
    <x v="0"/>
    <x v="0"/>
    <s v="Snack and Nonalcoholic Beverage Bar"/>
    <n v="0"/>
    <n v="0"/>
    <m/>
  </r>
  <r>
    <x v="1954"/>
    <d v="2021-05-29T00:00:00"/>
    <s v="Smart Choice Catering LLC"/>
    <s v="3623 E Independence Blvd"/>
    <x v="11"/>
    <x v="0"/>
    <s v="28205"/>
    <x v="1951"/>
    <m/>
    <s v="U"/>
    <s v="Y"/>
    <s v="NC-12"/>
    <x v="0"/>
    <x v="0"/>
    <x v="1"/>
    <x v="0"/>
    <s v="Y"/>
    <s v="Y"/>
    <s v="Y"/>
    <s v="Y"/>
    <s v="Y"/>
    <s v="Y"/>
    <s v="Limited  Liability Company(LLC)"/>
    <s v="Y"/>
    <x v="0"/>
    <x v="0"/>
    <x v="0"/>
    <s v="Caterer"/>
    <n v="0"/>
    <n v="0"/>
    <m/>
  </r>
  <r>
    <x v="1955"/>
    <d v="2021-05-29T00:00:00"/>
    <s v="A S General Store Corp"/>
    <s v="301 S College Street 220"/>
    <x v="11"/>
    <x v="0"/>
    <s v="28202"/>
    <x v="1952"/>
    <m/>
    <s v="U"/>
    <s v="N"/>
    <s v="NC-12"/>
    <x v="0"/>
    <x v="0"/>
    <x v="1"/>
    <x v="0"/>
    <s v="Y"/>
    <s v="Y"/>
    <s v="Y"/>
    <s v="Y"/>
    <s v="Y"/>
    <s v="Y"/>
    <s v="Corporation"/>
    <s v="N"/>
    <x v="0"/>
    <x v="0"/>
    <x v="0"/>
    <s v="Other &amp;&amp; Snack and Nonalcoholic Beverage Bar"/>
    <n v="0"/>
    <n v="0"/>
    <m/>
  </r>
  <r>
    <x v="1956"/>
    <d v="2021-05-29T00:00:00"/>
    <s v="Palate LLC"/>
    <s v="1007 N 4th St"/>
    <x v="0"/>
    <x v="0"/>
    <s v="28401"/>
    <x v="1953"/>
    <m/>
    <s v="U"/>
    <s v="Y"/>
    <s v="NC-07"/>
    <x v="1"/>
    <x v="0"/>
    <x v="0"/>
    <x v="0"/>
    <s v="Y"/>
    <s v="Y"/>
    <s v="Y"/>
    <s v="Y"/>
    <s v="Y"/>
    <s v="Y"/>
    <s v="Limited  Liability Company(LLC)"/>
    <s v="N"/>
    <x v="0"/>
    <x v="0"/>
    <x v="0"/>
    <s v="Bar, Saloon, Lounge, Tavern"/>
    <n v="0"/>
    <n v="0"/>
    <m/>
  </r>
  <r>
    <x v="1957"/>
    <d v="2021-05-29T00:00:00"/>
    <s v="A &amp; F HAWKINS INC"/>
    <s v="4632 Lake Shore Rd N"/>
    <x v="180"/>
    <x v="0"/>
    <s v="28037"/>
    <x v="1954"/>
    <s v="Subway"/>
    <s v="R"/>
    <s v="N"/>
    <s v="NC-10"/>
    <x v="0"/>
    <x v="0"/>
    <x v="0"/>
    <x v="0"/>
    <s v="Y"/>
    <s v="Y"/>
    <s v="Y"/>
    <s v="Y"/>
    <s v="Y"/>
    <s v="Y"/>
    <s v="Subchapter S Corporation"/>
    <s v="N"/>
    <x v="0"/>
    <x v="0"/>
    <x v="0"/>
    <s v="Restaurant"/>
    <n v="0"/>
    <n v="0"/>
    <m/>
  </r>
  <r>
    <x v="1958"/>
    <d v="2021-05-29T00:00:00"/>
    <s v="What A Burger 13 Inc."/>
    <s v="8330 W Franklin St."/>
    <x v="265"/>
    <x v="0"/>
    <s v="28124"/>
    <x v="1955"/>
    <s v="Whataburger"/>
    <s v="U"/>
    <s v="N"/>
    <s v="NC-08"/>
    <x v="0"/>
    <x v="1"/>
    <x v="1"/>
    <x v="1"/>
    <s v="Y"/>
    <s v="Y"/>
    <s v="Y"/>
    <s v="Y"/>
    <s v="Y"/>
    <s v="Y"/>
    <s v="Corporation"/>
    <s v="N"/>
    <x v="0"/>
    <x v="0"/>
    <x v="0"/>
    <s v="Restaurant"/>
    <n v="0"/>
    <n v="0"/>
    <m/>
  </r>
  <r>
    <x v="1959"/>
    <d v="2021-05-29T00:00:00"/>
    <s v="DML Two Enterprises"/>
    <s v="280 Asheville Hwy Suite 4"/>
    <x v="117"/>
    <x v="0"/>
    <s v="28779"/>
    <x v="1956"/>
    <m/>
    <s v="R"/>
    <s v="N"/>
    <s v="NC-11"/>
    <x v="0"/>
    <x v="0"/>
    <x v="0"/>
    <x v="0"/>
    <s v="Y"/>
    <s v="Y"/>
    <s v="Y"/>
    <s v="Y"/>
    <s v="Y"/>
    <s v="Y"/>
    <s v="Partnership"/>
    <s v="N"/>
    <x v="0"/>
    <x v="0"/>
    <x v="0"/>
    <s v="Other"/>
    <n v="0"/>
    <n v="0"/>
    <m/>
  </r>
  <r>
    <x v="1960"/>
    <d v="2021-05-29T00:00:00"/>
    <s v="Justin Riek"/>
    <s v="4035 Lake Boone Trail Ste 115"/>
    <x v="4"/>
    <x v="0"/>
    <s v="27607"/>
    <x v="1957"/>
    <m/>
    <s v="U"/>
    <s v="N"/>
    <s v="NC-02"/>
    <x v="1"/>
    <x v="1"/>
    <x v="0"/>
    <x v="0"/>
    <s v="Y"/>
    <s v="Y"/>
    <s v="Y"/>
    <s v="Y"/>
    <s v="Y"/>
    <s v="Y"/>
    <s v="Limited Liability Partnership"/>
    <s v="N"/>
    <x v="0"/>
    <x v="0"/>
    <x v="0"/>
    <s v="Restaurant"/>
    <n v="0"/>
    <n v="0"/>
    <m/>
  </r>
  <r>
    <x v="1961"/>
    <d v="2021-05-29T00:00:00"/>
    <s v="GRANDEUR CUISINE LLC"/>
    <s v="11638 Northwoods Forest Dr"/>
    <x v="11"/>
    <x v="0"/>
    <s v="28214"/>
    <x v="1958"/>
    <m/>
    <s v="U"/>
    <s v="N"/>
    <s v="NC-12"/>
    <x v="1"/>
    <x v="0"/>
    <x v="0"/>
    <x v="0"/>
    <s v="Y"/>
    <s v="Y"/>
    <s v="Y"/>
    <s v="Y"/>
    <s v="Y"/>
    <s v="Y"/>
    <s v="Limited  Liability Company(LLC)"/>
    <s v="Y"/>
    <x v="0"/>
    <x v="0"/>
    <x v="0"/>
    <s v="Other &amp;&amp; Caterer &amp;&amp; Food Stand, Food Truck, Food Cart"/>
    <n v="0"/>
    <n v="0"/>
    <m/>
  </r>
  <r>
    <x v="1962"/>
    <d v="2021-05-29T00:00:00"/>
    <s v="Noni Bacca Winery LLC"/>
    <s v="420 Eastwood Rd. 108"/>
    <x v="0"/>
    <x v="0"/>
    <s v="28403"/>
    <x v="1959"/>
    <m/>
    <s v="U"/>
    <s v="Y"/>
    <s v="NC-07"/>
    <x v="0"/>
    <x v="0"/>
    <x v="1"/>
    <x v="1"/>
    <s v="N"/>
    <s v="Y"/>
    <s v="Y"/>
    <s v="Y"/>
    <s v="N"/>
    <s v="Y"/>
    <s v="Corporation"/>
    <s v="Y"/>
    <x v="0"/>
    <x v="0"/>
    <x v="0"/>
    <s v="Licensed Alcohol Producer"/>
    <n v="0"/>
    <n v="0"/>
    <m/>
  </r>
  <r>
    <x v="1963"/>
    <d v="2021-05-29T00:00:00"/>
    <s v="Beyond Sky Hospitality"/>
    <s v="1653 New Garden Rd"/>
    <x v="12"/>
    <x v="0"/>
    <s v="27410"/>
    <x v="1960"/>
    <m/>
    <s v="U"/>
    <s v="N"/>
    <s v="NC-06"/>
    <x v="1"/>
    <x v="0"/>
    <x v="0"/>
    <x v="0"/>
    <s v="Y"/>
    <s v="Y"/>
    <s v="Y"/>
    <s v="Y"/>
    <s v="Y"/>
    <s v="Y"/>
    <s v="Corporation"/>
    <s v="N"/>
    <x v="0"/>
    <x v="0"/>
    <x v="0"/>
    <s v="Restaurant"/>
    <n v="0"/>
    <n v="0"/>
    <m/>
  </r>
  <r>
    <x v="1964"/>
    <d v="2021-05-29T00:00:00"/>
    <s v="Rising Moon Endeavors"/>
    <s v="27 Tremont St"/>
    <x v="9"/>
    <x v="0"/>
    <s v="28806"/>
    <x v="1961"/>
    <m/>
    <s v="U"/>
    <s v="Y"/>
    <s v="NC-11"/>
    <x v="1"/>
    <x v="0"/>
    <x v="1"/>
    <x v="0"/>
    <s v="Y"/>
    <s v="Y"/>
    <s v="N"/>
    <s v="Y"/>
    <s v="Y"/>
    <s v="Y"/>
    <s v="Corporation"/>
    <s v="N"/>
    <x v="0"/>
    <x v="0"/>
    <x v="0"/>
    <s v="Other &amp;&amp; Licensed Alcohol Producer &amp;&amp; Brewery and/or microbrewery ** &amp;&amp; Brewpub, Tasting Room, Taproom ** &amp;&amp; Bar, Saloon, Lounge, Tavern &amp;&amp; Restaurant"/>
    <n v="0"/>
    <n v="0"/>
    <m/>
  </r>
  <r>
    <x v="1965"/>
    <d v="2021-05-29T00:00:00"/>
    <s v="The Kulfi Wala LLC"/>
    <s v="5302 Beckom St"/>
    <x v="4"/>
    <x v="0"/>
    <s v="27616"/>
    <x v="1962"/>
    <s v="Haagen-Dazs"/>
    <s v="U"/>
    <s v="N"/>
    <s v="NC-02"/>
    <x v="0"/>
    <x v="0"/>
    <x v="1"/>
    <x v="0"/>
    <s v="Y"/>
    <s v="Y"/>
    <s v="Y"/>
    <s v="Y"/>
    <s v="Y"/>
    <s v="Y"/>
    <s v="Limited  Liability Company(LLC)"/>
    <s v="Y"/>
    <x v="0"/>
    <x v="0"/>
    <x v="0"/>
    <s v="Snack and Nonalcoholic Beverage Bar"/>
    <n v="0"/>
    <n v="0"/>
    <m/>
  </r>
  <r>
    <x v="1966"/>
    <d v="2021-05-29T00:00:00"/>
    <s v="Mandolin Raleigh Partners LLC"/>
    <s v="2519 Fairview Rd"/>
    <x v="4"/>
    <x v="0"/>
    <s v="27608"/>
    <x v="1963"/>
    <m/>
    <s v="U"/>
    <s v="N"/>
    <s v="NC-02"/>
    <x v="0"/>
    <x v="1"/>
    <x v="1"/>
    <x v="1"/>
    <s v="N"/>
    <s v="N"/>
    <s v="Y"/>
    <s v="Y"/>
    <s v="N"/>
    <s v="Y"/>
    <s v="Limited  Liability Company(LLC)"/>
    <s v="N"/>
    <x v="0"/>
    <x v="0"/>
    <x v="0"/>
    <s v="Restaurant"/>
    <n v="0"/>
    <n v="0"/>
    <m/>
  </r>
  <r>
    <x v="1967"/>
    <d v="2021-05-29T00:00:00"/>
    <s v="Samajen LLC"/>
    <s v="627 W King St"/>
    <x v="48"/>
    <x v="0"/>
    <s v="28607"/>
    <x v="1964"/>
    <m/>
    <s v="R"/>
    <s v="Y"/>
    <s v="NC-05"/>
    <x v="0"/>
    <x v="0"/>
    <x v="0"/>
    <x v="0"/>
    <s v="Y"/>
    <s v="Y"/>
    <s v="Y"/>
    <s v="Y"/>
    <s v="Y"/>
    <s v="Y"/>
    <s v="Limited  Liability Company(LLC)"/>
    <s v="N"/>
    <x v="0"/>
    <x v="0"/>
    <x v="0"/>
    <s v="Restaurant"/>
    <n v="0"/>
    <n v="0"/>
    <m/>
  </r>
  <r>
    <x v="1968"/>
    <d v="2021-05-29T00:00:00"/>
    <s v="SHARKS DEN SPORTS BAR AND GRILL"/>
    <s v="8700 EMERALD DR STE 16"/>
    <x v="219"/>
    <x v="0"/>
    <s v="28594"/>
    <x v="1965"/>
    <m/>
    <s v="R"/>
    <s v="N"/>
    <s v="NC-03"/>
    <x v="0"/>
    <x v="1"/>
    <x v="1"/>
    <x v="0"/>
    <s v="N"/>
    <s v="N"/>
    <s v="Y"/>
    <s v="Y"/>
    <s v="N"/>
    <s v="Y"/>
    <s v="Subchapter S Corporation"/>
    <s v="N"/>
    <x v="0"/>
    <x v="0"/>
    <x v="0"/>
    <s v="Restaurant"/>
    <n v="0"/>
    <n v="0"/>
    <m/>
  </r>
  <r>
    <x v="1969"/>
    <d v="2021-05-29T00:00:00"/>
    <s v="Chiesa LLC"/>
    <s v="152 Montford Avenue"/>
    <x v="9"/>
    <x v="0"/>
    <s v="28801"/>
    <x v="1966"/>
    <m/>
    <s v="U"/>
    <s v="Y"/>
    <s v="NC-11"/>
    <x v="1"/>
    <x v="1"/>
    <x v="1"/>
    <x v="1"/>
    <s v="Y"/>
    <s v="Y"/>
    <s v="N"/>
    <s v="N"/>
    <s v="Y"/>
    <s v="N"/>
    <s v="Limited  Liability Company(LLC)"/>
    <s v="N"/>
    <x v="0"/>
    <x v="0"/>
    <x v="0"/>
    <s v="Restaurant"/>
    <n v="0"/>
    <n v="0"/>
    <m/>
  </r>
  <r>
    <x v="1970"/>
    <d v="2021-05-29T00:00:00"/>
    <s v="Gabelone LLC"/>
    <s v="305 Misty Waters Ln"/>
    <x v="65"/>
    <x v="0"/>
    <s v="27282"/>
    <x v="1967"/>
    <m/>
    <s v="U"/>
    <s v="N"/>
    <s v="NC-06"/>
    <x v="0"/>
    <x v="0"/>
    <x v="1"/>
    <x v="0"/>
    <s v="Y"/>
    <s v="Y"/>
    <s v="Y"/>
    <s v="Y"/>
    <s v="Y"/>
    <s v="Y"/>
    <s v="Limited  Liability Company(LLC)"/>
    <s v="N"/>
    <x v="0"/>
    <x v="0"/>
    <x v="0"/>
    <s v="Bar, Saloon, Lounge, Tavern"/>
    <n v="0"/>
    <n v="0"/>
    <m/>
  </r>
  <r>
    <x v="1971"/>
    <d v="2021-05-29T00:00:00"/>
    <s v="Carrboro Partners LLC"/>
    <s v="200 N Greensboro St Suite A-18"/>
    <x v="32"/>
    <x v="0"/>
    <s v="27510"/>
    <x v="1968"/>
    <m/>
    <s v="U"/>
    <s v="N"/>
    <s v="NC-04"/>
    <x v="1"/>
    <x v="0"/>
    <x v="0"/>
    <x v="0"/>
    <s v="Y"/>
    <s v="Y"/>
    <s v="Y"/>
    <s v="Y"/>
    <s v="Y"/>
    <s v="Y"/>
    <s v="Limited  Liability Company(LLC)"/>
    <s v="Y"/>
    <x v="0"/>
    <x v="0"/>
    <x v="0"/>
    <s v="Bar, Saloon, Lounge, Tavern"/>
    <n v="0"/>
    <n v="0"/>
    <m/>
  </r>
  <r>
    <x v="1972"/>
    <d v="2021-05-29T00:00:00"/>
    <s v="SMITTY'S HOMEMADE ICE CREAM LLC"/>
    <s v="300 N Main St"/>
    <x v="270"/>
    <x v="0"/>
    <s v="27253"/>
    <x v="1969"/>
    <m/>
    <s v="U"/>
    <s v="Y"/>
    <s v="NC-13"/>
    <x v="1"/>
    <x v="0"/>
    <x v="0"/>
    <x v="0"/>
    <s v="Y"/>
    <s v="Y"/>
    <s v="Y"/>
    <s v="Y"/>
    <s v="Y"/>
    <s v="Y"/>
    <s v="Corporation"/>
    <s v="N"/>
    <x v="0"/>
    <x v="0"/>
    <x v="0"/>
    <s v="Other"/>
    <n v="0"/>
    <n v="0"/>
    <m/>
  </r>
  <r>
    <x v="1973"/>
    <d v="2021-05-29T00:00:00"/>
    <s v="Davidson Bakery Partners LLC"/>
    <s v="208 S. Main Street"/>
    <x v="43"/>
    <x v="0"/>
    <s v="28036"/>
    <x v="1970"/>
    <m/>
    <s v="U"/>
    <s v="N"/>
    <s v="NC-08"/>
    <x v="0"/>
    <x v="0"/>
    <x v="1"/>
    <x v="0"/>
    <s v="Y"/>
    <s v="Y"/>
    <s v="N"/>
    <s v="N"/>
    <s v="Y"/>
    <s v="N"/>
    <s v="Limited  Liability Company(LLC)"/>
    <s v="N"/>
    <x v="0"/>
    <x v="0"/>
    <x v="0"/>
    <s v="Restaurant"/>
    <n v="0"/>
    <n v="0"/>
    <m/>
  </r>
  <r>
    <x v="1974"/>
    <d v="2021-05-29T00:00:00"/>
    <s v="subway of cullowhee inc."/>
    <s v="447 E Main St"/>
    <x v="117"/>
    <x v="0"/>
    <s v="28779"/>
    <x v="1971"/>
    <s v="Subway"/>
    <s v="R"/>
    <s v="N"/>
    <s v="NC-11"/>
    <x v="1"/>
    <x v="0"/>
    <x v="0"/>
    <x v="0"/>
    <s v="Y"/>
    <s v="Y"/>
    <s v="Y"/>
    <s v="Y"/>
    <s v="Y"/>
    <s v="Y"/>
    <s v="Limited  Liability Company(LLC)"/>
    <s v="N"/>
    <x v="0"/>
    <x v="0"/>
    <x v="0"/>
    <s v="Restaurant"/>
    <n v="0"/>
    <n v="0"/>
    <m/>
  </r>
  <r>
    <x v="1975"/>
    <d v="2021-05-29T00:00:00"/>
    <s v="Kula Love LLC"/>
    <s v="135 Emily Lane"/>
    <x v="271"/>
    <x v="0"/>
    <s v="28902"/>
    <x v="1972"/>
    <m/>
    <s v="R"/>
    <s v="Y"/>
    <s v="NC-11"/>
    <x v="1"/>
    <x v="0"/>
    <x v="1"/>
    <x v="0"/>
    <s v="Y"/>
    <s v="Y"/>
    <s v="Y"/>
    <s v="N"/>
    <s v="Y"/>
    <s v="Y"/>
    <s v="Corporation"/>
    <s v="N"/>
    <x v="0"/>
    <x v="0"/>
    <x v="0"/>
    <s v="Restaurant"/>
    <n v="0"/>
    <n v="0"/>
    <m/>
  </r>
  <r>
    <x v="1976"/>
    <d v="2021-05-29T00:00:00"/>
    <s v="Maxburger Inc."/>
    <s v="3450 Old Salisbury Rd"/>
    <x v="54"/>
    <x v="0"/>
    <n v="27127"/>
    <x v="1973"/>
    <m/>
    <s v="U"/>
    <s v="N"/>
    <s v="NC-06"/>
    <x v="1"/>
    <x v="0"/>
    <x v="0"/>
    <x v="0"/>
    <s v="Y"/>
    <s v="Y"/>
    <s v="Y"/>
    <s v="Y"/>
    <s v="Y"/>
    <s v="Y"/>
    <s v="Corporation"/>
    <s v="N"/>
    <x v="0"/>
    <x v="0"/>
    <x v="0"/>
    <s v="Restaurant"/>
    <n v="0"/>
    <n v="0"/>
    <m/>
  </r>
  <r>
    <x v="1977"/>
    <d v="2021-05-29T00:00:00"/>
    <s v="TWO COUSINS OF GARNER INC"/>
    <s v="7277 Nc Highway 42"/>
    <x v="4"/>
    <x v="0"/>
    <s v="27603"/>
    <x v="1974"/>
    <m/>
    <s v="U"/>
    <s v="N"/>
    <s v="NC-02"/>
    <x v="0"/>
    <x v="1"/>
    <x v="1"/>
    <x v="1"/>
    <s v="Y"/>
    <s v="Y"/>
    <s v="Y"/>
    <s v="Y"/>
    <s v="N"/>
    <s v="Y"/>
    <s v="Corporation"/>
    <s v="N"/>
    <x v="0"/>
    <x v="0"/>
    <x v="0"/>
    <s v="Restaurant"/>
    <n v="0"/>
    <n v="0"/>
    <m/>
  </r>
  <r>
    <x v="1978"/>
    <d v="2021-05-29T00:00:00"/>
    <s v="Double Y Enterprise Inc"/>
    <s v="3611 Spring Forest Rd Suite 100"/>
    <x v="4"/>
    <x v="0"/>
    <s v="27616"/>
    <x v="1975"/>
    <m/>
    <s v="U"/>
    <s v="N"/>
    <s v="NC-02"/>
    <x v="1"/>
    <x v="1"/>
    <x v="1"/>
    <x v="0"/>
    <s v="Y"/>
    <s v="Y"/>
    <s v="Y"/>
    <s v="Y"/>
    <s v="Y"/>
    <s v="Y"/>
    <s v="Corporation"/>
    <s v="Y"/>
    <x v="0"/>
    <x v="0"/>
    <x v="0"/>
    <s v="Restaurant"/>
    <n v="0"/>
    <n v="0"/>
    <m/>
  </r>
  <r>
    <x v="1979"/>
    <d v="2021-05-29T00:00:00"/>
    <s v="The Unknown Brewing Company LLC"/>
    <s v="1327 S Mint Street"/>
    <x v="11"/>
    <x v="0"/>
    <s v="28203"/>
    <x v="1976"/>
    <m/>
    <s v="U"/>
    <s v="N"/>
    <s v="NC-12"/>
    <x v="0"/>
    <x v="1"/>
    <x v="1"/>
    <x v="1"/>
    <s v="N"/>
    <s v="N"/>
    <s v="Y"/>
    <s v="Y"/>
    <s v="N"/>
    <s v="N"/>
    <s v="Limited  Liability Company(LLC)"/>
    <s v="N"/>
    <x v="0"/>
    <x v="0"/>
    <x v="0"/>
    <s v="Brewpub, Tasting Room, Taproom **"/>
    <n v="0"/>
    <n v="0"/>
    <m/>
  </r>
  <r>
    <x v="1980"/>
    <d v="2021-05-29T00:00:00"/>
    <s v="McDowell Local LLC"/>
    <s v="23 N Main St"/>
    <x v="68"/>
    <x v="0"/>
    <s v="28752"/>
    <x v="1977"/>
    <m/>
    <s v="R"/>
    <s v="N"/>
    <s v="NC-11"/>
    <x v="0"/>
    <x v="0"/>
    <x v="1"/>
    <x v="0"/>
    <s v="Y"/>
    <s v="Y"/>
    <s v="Y"/>
    <s v="Y"/>
    <s v="Y"/>
    <s v="Y"/>
    <s v="Limited  Liability Company(LLC)"/>
    <s v="N"/>
    <x v="0"/>
    <x v="0"/>
    <x v="0"/>
    <s v="Restaurant"/>
    <n v="0"/>
    <n v="0"/>
    <m/>
  </r>
  <r>
    <x v="1981"/>
    <d v="2021-05-29T00:00:00"/>
    <s v="Hylton Hospitality LLC"/>
    <s v="18 E Martin St"/>
    <x v="4"/>
    <x v="0"/>
    <s v="27601"/>
    <x v="1978"/>
    <m/>
    <s v="U"/>
    <s v="Y"/>
    <s v="NC-02"/>
    <x v="0"/>
    <x v="1"/>
    <x v="1"/>
    <x v="0"/>
    <s v="N"/>
    <s v="Y"/>
    <s v="Y"/>
    <s v="Y"/>
    <s v="Y"/>
    <s v="Y"/>
    <s v="Limited  Liability Company(LLC)"/>
    <s v="N"/>
    <x v="0"/>
    <x v="0"/>
    <x v="0"/>
    <s v="Restaurant"/>
    <n v="0"/>
    <n v="0"/>
    <m/>
  </r>
  <r>
    <x v="1982"/>
    <d v="2021-05-29T00:00:00"/>
    <s v="Wilson Subway LLC"/>
    <s v="3401 Raleigh Road Pkwy W Ste 9F"/>
    <x v="101"/>
    <x v="0"/>
    <s v="27896"/>
    <x v="1979"/>
    <s v="Subway"/>
    <s v="R"/>
    <s v="Y"/>
    <s v="NC-01"/>
    <x v="1"/>
    <x v="0"/>
    <x v="0"/>
    <x v="0"/>
    <s v="Y"/>
    <s v="Y"/>
    <s v="Y"/>
    <s v="Y"/>
    <s v="Y"/>
    <s v="Y"/>
    <s v="Limited  Liability Company(LLC)"/>
    <s v="N"/>
    <x v="0"/>
    <x v="0"/>
    <x v="0"/>
    <s v="Restaurant"/>
    <n v="0"/>
    <n v="0"/>
    <m/>
  </r>
  <r>
    <x v="1983"/>
    <d v="2021-05-29T00:00:00"/>
    <s v="Peabody Foods LLC"/>
    <s v="810 W Peabody St"/>
    <x v="8"/>
    <x v="0"/>
    <s v="27701"/>
    <x v="1980"/>
    <m/>
    <s v="U"/>
    <s v="Y"/>
    <s v="NC-04"/>
    <x v="1"/>
    <x v="1"/>
    <x v="1"/>
    <x v="0"/>
    <s v="Y"/>
    <s v="Y"/>
    <s v="N"/>
    <s v="Y"/>
    <s v="N"/>
    <s v="N"/>
    <s v="Partnership"/>
    <s v="N"/>
    <x v="0"/>
    <x v="0"/>
    <x v="0"/>
    <s v="Restaurant"/>
    <n v="0"/>
    <n v="0"/>
    <m/>
  </r>
  <r>
    <x v="1984"/>
    <d v="2021-05-29T00:00:00"/>
    <s v="JR Food Group Inc"/>
    <s v="4835 W Wendover Ave Ste 125"/>
    <x v="65"/>
    <x v="0"/>
    <s v="27282"/>
    <x v="1981"/>
    <m/>
    <s v="U"/>
    <s v="N"/>
    <s v="NC-06"/>
    <x v="0"/>
    <x v="0"/>
    <x v="1"/>
    <x v="0"/>
    <s v="Y"/>
    <s v="Y"/>
    <s v="Y"/>
    <s v="Y"/>
    <s v="Y"/>
    <s v="Y"/>
    <s v="Corporation"/>
    <s v="N"/>
    <x v="0"/>
    <x v="0"/>
    <x v="0"/>
    <s v="Restaurant"/>
    <n v="0"/>
    <n v="0"/>
    <m/>
  </r>
  <r>
    <x v="1985"/>
    <d v="2021-05-29T00:00:00"/>
    <s v="MSWG Chapel Hill LLC"/>
    <s v="5332 McFarland Rd"/>
    <x v="8"/>
    <x v="0"/>
    <s v="27707"/>
    <x v="1982"/>
    <s v="Moe's Southwest Grill"/>
    <s v="U"/>
    <s v="N"/>
    <s v="NC-04"/>
    <x v="0"/>
    <x v="0"/>
    <x v="1"/>
    <x v="0"/>
    <s v="Y"/>
    <s v="Y"/>
    <s v="N"/>
    <s v="Y"/>
    <s v="Y"/>
    <s v="Y"/>
    <s v="Limited  Liability Company(LLC)"/>
    <s v="Y"/>
    <x v="0"/>
    <x v="0"/>
    <x v="0"/>
    <s v="Restaurant"/>
    <n v="0"/>
    <n v="0"/>
    <m/>
  </r>
  <r>
    <x v="1986"/>
    <d v="2021-05-29T00:00:00"/>
    <s v="Blue Blaze Brewing"/>
    <s v="528 S Turner Ave."/>
    <x v="11"/>
    <x v="0"/>
    <s v="28208"/>
    <x v="1983"/>
    <m/>
    <s v="U"/>
    <s v="Y"/>
    <s v="NC-12"/>
    <x v="0"/>
    <x v="0"/>
    <x v="1"/>
    <x v="0"/>
    <s v="Y"/>
    <s v="Y"/>
    <s v="Y"/>
    <s v="Y"/>
    <s v="Y"/>
    <s v="Y"/>
    <s v="Subchapter S Corporation"/>
    <s v="Y"/>
    <x v="0"/>
    <x v="0"/>
    <x v="0"/>
    <s v="Other &amp;&amp; Licensed Alcohol Producer"/>
    <n v="0"/>
    <n v="0"/>
    <m/>
  </r>
  <r>
    <x v="1987"/>
    <d v="2021-05-29T00:00:00"/>
    <s v="WiFi Wines LLC"/>
    <s v="1605 N. Main St."/>
    <x v="62"/>
    <x v="0"/>
    <s v="27262"/>
    <x v="1984"/>
    <m/>
    <s v="R"/>
    <s v="N"/>
    <s v="NC-06"/>
    <x v="0"/>
    <x v="0"/>
    <x v="0"/>
    <x v="0"/>
    <s v="Y"/>
    <s v="Y"/>
    <s v="Y"/>
    <s v="Y"/>
    <s v="Y"/>
    <s v="Y"/>
    <s v="Limited  Liability Company(LLC)"/>
    <s v="N"/>
    <x v="0"/>
    <x v="0"/>
    <x v="0"/>
    <s v="Bar, Saloon, Lounge, Tavern"/>
    <n v="0"/>
    <n v="0"/>
    <m/>
  </r>
  <r>
    <x v="1988"/>
    <d v="2021-05-29T00:00:00"/>
    <s v="Falguni Puja Aman LLC"/>
    <s v="6106 Hanes Way"/>
    <x v="160"/>
    <x v="0"/>
    <s v="27012"/>
    <x v="1985"/>
    <s v="Subway"/>
    <s v="U"/>
    <s v="N"/>
    <s v="NC-10"/>
    <x v="0"/>
    <x v="1"/>
    <x v="0"/>
    <x v="0"/>
    <s v="Y"/>
    <s v="Y"/>
    <s v="Y"/>
    <s v="Y"/>
    <s v="Y"/>
    <s v="Y"/>
    <s v="Limited  Liability Company(LLC)"/>
    <s v="N"/>
    <x v="0"/>
    <x v="0"/>
    <x v="0"/>
    <s v="Restaurant"/>
    <n v="0"/>
    <n v="0"/>
    <m/>
  </r>
  <r>
    <x v="1989"/>
    <d v="2021-05-29T00:00:00"/>
    <s v="SOL Enterprises Inc"/>
    <s v="1525 W WT HARRIS BLVD. 1A"/>
    <x v="11"/>
    <x v="0"/>
    <s v="28262"/>
    <x v="1986"/>
    <m/>
    <s v="U"/>
    <s v="N"/>
    <s v="NC-08"/>
    <x v="0"/>
    <x v="0"/>
    <x v="0"/>
    <x v="0"/>
    <s v="Y"/>
    <s v="Y"/>
    <s v="Y"/>
    <s v="Y"/>
    <s v="Y"/>
    <s v="Y"/>
    <s v="Corporation"/>
    <s v="N"/>
    <x v="0"/>
    <x v="0"/>
    <x v="0"/>
    <s v="Snack and Nonalcoholic Beverage Bar"/>
    <n v="0"/>
    <n v="0"/>
    <m/>
  </r>
  <r>
    <x v="1990"/>
    <d v="2021-05-29T00:00:00"/>
    <s v="Quad Triangle Taproom LLC"/>
    <s v="202 N Corcoran St"/>
    <x v="8"/>
    <x v="0"/>
    <s v="27701"/>
    <x v="1987"/>
    <m/>
    <s v="U"/>
    <s v="Y"/>
    <s v="NC-04"/>
    <x v="1"/>
    <x v="1"/>
    <x v="0"/>
    <x v="0"/>
    <s v="Y"/>
    <s v="Y"/>
    <s v="Y"/>
    <s v="Y"/>
    <s v="Y"/>
    <s v="Y"/>
    <s v="Limited  Liability Company(LLC)"/>
    <s v="N"/>
    <x v="0"/>
    <x v="0"/>
    <x v="0"/>
    <s v="Brewpub, Tasting Room, Taproom **"/>
    <n v="0"/>
    <n v="0"/>
    <m/>
  </r>
  <r>
    <x v="1991"/>
    <d v="2021-05-29T00:00:00"/>
    <s v="Ufuk Food at Chapel Hill INC"/>
    <s v="169 E Franklin St"/>
    <x v="3"/>
    <x v="0"/>
    <s v="27514"/>
    <x v="1988"/>
    <m/>
    <s v="U"/>
    <s v="Y"/>
    <s v="NC-04"/>
    <x v="0"/>
    <x v="1"/>
    <x v="1"/>
    <x v="0"/>
    <s v="N"/>
    <s v="Y"/>
    <s v="Y"/>
    <s v="Y"/>
    <s v="N"/>
    <s v="Y"/>
    <s v="Corporation"/>
    <s v="N"/>
    <x v="0"/>
    <x v="0"/>
    <x v="0"/>
    <s v="Restaurant"/>
    <n v="0"/>
    <n v="0"/>
    <m/>
  </r>
  <r>
    <x v="1992"/>
    <d v="2021-05-29T00:00:00"/>
    <s v="The Lobster Trap"/>
    <s v="35 Patton Ave"/>
    <x v="9"/>
    <x v="0"/>
    <s v="28801"/>
    <x v="1989"/>
    <m/>
    <s v="U"/>
    <s v="Y"/>
    <s v="NC-11"/>
    <x v="0"/>
    <x v="1"/>
    <x v="1"/>
    <x v="1"/>
    <s v="N"/>
    <s v="N"/>
    <s v="Y"/>
    <s v="N"/>
    <s v="N"/>
    <s v="N"/>
    <s v="Corporation"/>
    <s v="N"/>
    <x v="0"/>
    <x v="0"/>
    <x v="0"/>
    <s v="Restaurant"/>
    <n v="0"/>
    <n v="0"/>
    <m/>
  </r>
  <r>
    <x v="1993"/>
    <d v="2021-05-29T00:00:00"/>
    <s v="J &amp; T Services L.L.C."/>
    <s v="320 S Tryon St Ste 114"/>
    <x v="11"/>
    <x v="0"/>
    <s v="28202"/>
    <x v="1990"/>
    <m/>
    <s v="U"/>
    <s v="N"/>
    <s v="NC-12"/>
    <x v="0"/>
    <x v="0"/>
    <x v="0"/>
    <x v="0"/>
    <s v="Y"/>
    <s v="Y"/>
    <s v="Y"/>
    <s v="Y"/>
    <s v="Y"/>
    <s v="Y"/>
    <s v="Limited  Liability Company(LLC)"/>
    <s v="N"/>
    <x v="0"/>
    <x v="0"/>
    <x v="0"/>
    <s v="Restaurant"/>
    <n v="0"/>
    <n v="0"/>
    <m/>
  </r>
  <r>
    <x v="1994"/>
    <d v="2021-05-29T00:00:00"/>
    <s v="Johnny Burrito LLC"/>
    <s v="301 S Tryon St Ste 55"/>
    <x v="11"/>
    <x v="0"/>
    <s v="28282"/>
    <x v="1991"/>
    <m/>
    <s v="U"/>
    <s v="N"/>
    <s v="NC-12"/>
    <x v="0"/>
    <x v="0"/>
    <x v="0"/>
    <x v="0"/>
    <s v="Y"/>
    <s v="Y"/>
    <s v="Y"/>
    <s v="Y"/>
    <s v="Y"/>
    <s v="Y"/>
    <s v="Limited  Liability Company(LLC)"/>
    <s v="N"/>
    <x v="0"/>
    <x v="0"/>
    <x v="0"/>
    <s v="Caterer &amp;&amp; Restaurant"/>
    <n v="0"/>
    <n v="0"/>
    <m/>
  </r>
  <r>
    <x v="1995"/>
    <d v="2021-05-29T00:00:00"/>
    <s v="PR Sundries LLC"/>
    <s v="1522 Providence Rd"/>
    <x v="11"/>
    <x v="0"/>
    <s v="28207"/>
    <x v="1992"/>
    <m/>
    <s v="U"/>
    <s v="N"/>
    <s v="NC-12"/>
    <x v="0"/>
    <x v="0"/>
    <x v="1"/>
    <x v="0"/>
    <s v="Y"/>
    <s v="Y"/>
    <s v="Y"/>
    <s v="Y"/>
    <s v="Y"/>
    <s v="Y"/>
    <s v="Limited  Liability Company(LLC)"/>
    <s v="N"/>
    <x v="0"/>
    <x v="0"/>
    <x v="0"/>
    <s v="Restaurant"/>
    <n v="0"/>
    <n v="0"/>
    <m/>
  </r>
  <r>
    <x v="1996"/>
    <d v="2021-05-29T00:00:00"/>
    <s v="JJ &amp; Company of NC"/>
    <s v="121 Wright Rd"/>
    <x v="272"/>
    <x v="0"/>
    <s v="28086"/>
    <x v="1993"/>
    <s v="Subway"/>
    <s v="R"/>
    <s v="N"/>
    <s v="NC-05"/>
    <x v="0"/>
    <x v="0"/>
    <x v="0"/>
    <x v="0"/>
    <s v="Y"/>
    <s v="Y"/>
    <s v="Y"/>
    <s v="Y"/>
    <s v="Y"/>
    <s v="Y"/>
    <s v="Corporation"/>
    <s v="N"/>
    <x v="0"/>
    <x v="0"/>
    <x v="0"/>
    <s v="Restaurant"/>
    <n v="0"/>
    <n v="0"/>
    <m/>
  </r>
  <r>
    <x v="1997"/>
    <d v="2021-05-29T00:00:00"/>
    <s v="Demake Enterprises LLC"/>
    <s v="9708 Kingsford Dr"/>
    <x v="28"/>
    <x v="0"/>
    <s v="27518"/>
    <x v="1994"/>
    <m/>
    <s v="U"/>
    <s v="N"/>
    <s v="NC-02"/>
    <x v="0"/>
    <x v="1"/>
    <x v="0"/>
    <x v="0"/>
    <s v="N"/>
    <s v="Y"/>
    <s v="Y"/>
    <s v="Y"/>
    <s v="N"/>
    <s v="Y"/>
    <s v="Limited  Liability Company(LLC)"/>
    <s v="N"/>
    <x v="0"/>
    <x v="0"/>
    <x v="0"/>
    <s v="Restaurant"/>
    <n v="0"/>
    <n v="0"/>
    <m/>
  </r>
  <r>
    <x v="1998"/>
    <d v="2021-05-29T00:00:00"/>
    <s v="Millers Creek Sandwich Shop LLC"/>
    <s v="4544 Boone Trl"/>
    <x v="235"/>
    <x v="0"/>
    <s v="28651"/>
    <x v="1995"/>
    <m/>
    <s v="R"/>
    <s v="Y"/>
    <s v="NC-05"/>
    <x v="0"/>
    <x v="1"/>
    <x v="1"/>
    <x v="0"/>
    <s v="Y"/>
    <s v="Y"/>
    <s v="Y"/>
    <s v="Y"/>
    <s v="Y"/>
    <s v="Y"/>
    <s v="Limited  Liability Company(LLC)"/>
    <s v="N"/>
    <x v="0"/>
    <x v="0"/>
    <x v="0"/>
    <s v="Restaurant"/>
    <n v="0"/>
    <n v="0"/>
    <m/>
  </r>
  <r>
    <x v="1999"/>
    <d v="2021-05-29T00:00:00"/>
    <s v="Seaboard Cafe Inc"/>
    <s v="707 A Semart Dr"/>
    <x v="4"/>
    <x v="0"/>
    <s v="27604"/>
    <x v="1996"/>
    <m/>
    <s v="U"/>
    <s v="Y"/>
    <s v="NC-02"/>
    <x v="0"/>
    <x v="0"/>
    <x v="0"/>
    <x v="0"/>
    <s v="Y"/>
    <s v="Y"/>
    <s v="Y"/>
    <s v="Y"/>
    <s v="Y"/>
    <s v="Y"/>
    <s v="Corporation"/>
    <s v="Y"/>
    <x v="0"/>
    <x v="0"/>
    <x v="0"/>
    <s v="Restaurant"/>
    <n v="0"/>
    <n v="0"/>
    <m/>
  </r>
  <r>
    <x v="2000"/>
    <d v="2021-05-29T00:00:00"/>
    <s v="Blue Dream LLC"/>
    <s v="81 Patton Ave."/>
    <x v="9"/>
    <x v="0"/>
    <s v="28801"/>
    <x v="1997"/>
    <m/>
    <s v="U"/>
    <s v="Y"/>
    <s v="NC-11"/>
    <x v="0"/>
    <x v="1"/>
    <x v="1"/>
    <x v="0"/>
    <s v="N"/>
    <s v="N"/>
    <s v="Y"/>
    <s v="Y"/>
    <s v="Y"/>
    <s v="N"/>
    <s v="Subchapter S Corporation"/>
    <s v="N"/>
    <x v="0"/>
    <x v="0"/>
    <x v="0"/>
    <s v="Restaurant"/>
    <n v="0"/>
    <n v="0"/>
    <m/>
  </r>
  <r>
    <x v="2001"/>
    <d v="2021-05-29T00:00:00"/>
    <s v="Ambrosia-DAK"/>
    <s v="1045 North Main Street"/>
    <x v="10"/>
    <x v="0"/>
    <s v="28115"/>
    <x v="1998"/>
    <m/>
    <s v="R"/>
    <s v="N"/>
    <s v="NC-10"/>
    <x v="1"/>
    <x v="0"/>
    <x v="0"/>
    <x v="0"/>
    <s v="Y"/>
    <s v="Y"/>
    <s v="N"/>
    <s v="Y"/>
    <s v="Y"/>
    <s v="Y"/>
    <s v="Corporation"/>
    <s v="N"/>
    <x v="0"/>
    <x v="0"/>
    <x v="0"/>
    <s v="Bar, Saloon, Lounge, Tavern &amp;&amp; Caterer &amp;&amp; Restaurant"/>
    <n v="0"/>
    <n v="0"/>
    <m/>
  </r>
  <r>
    <x v="2002"/>
    <d v="2021-05-29T00:00:00"/>
    <s v="Goodtimes Arcade and Tavern"/>
    <s v="74 Son Lan Pkwy Suite 108"/>
    <x v="127"/>
    <x v="0"/>
    <s v="27529"/>
    <x v="1999"/>
    <m/>
    <s v="U"/>
    <s v="N"/>
    <s v="NC-02"/>
    <x v="1"/>
    <x v="1"/>
    <x v="1"/>
    <x v="0"/>
    <s v="Y"/>
    <s v="Y"/>
    <s v="Y"/>
    <s v="Y"/>
    <s v="Y"/>
    <s v="Y"/>
    <s v="Limited  Liability Company(LLC)"/>
    <s v="Y"/>
    <x v="0"/>
    <x v="0"/>
    <x v="0"/>
    <s v="Other &amp;&amp; Licensed Alcohol Producer &amp;&amp; Bar, Saloon, Lounge, Tavern &amp;&amp; Restaurant"/>
    <n v="0"/>
    <n v="0"/>
    <m/>
  </r>
  <r>
    <x v="2003"/>
    <d v="2021-05-29T00:00:00"/>
    <s v="Central Coffee Co"/>
    <s v="719 Louise Avenue"/>
    <x v="11"/>
    <x v="0"/>
    <s v="28204"/>
    <x v="2000"/>
    <m/>
    <s v="U"/>
    <s v="N"/>
    <s v="NC-12"/>
    <x v="0"/>
    <x v="0"/>
    <x v="1"/>
    <x v="0"/>
    <s v="Y"/>
    <s v="Y"/>
    <s v="Y"/>
    <s v="Y"/>
    <s v="Y"/>
    <s v="Y"/>
    <s v="Corporation"/>
    <s v="N"/>
    <x v="0"/>
    <x v="0"/>
    <x v="0"/>
    <s v="Restaurant"/>
    <n v="0"/>
    <n v="0"/>
    <m/>
  </r>
  <r>
    <x v="2004"/>
    <d v="2021-05-29T00:00:00"/>
    <s v="Michael Goldstein"/>
    <s v="309 Brooklyn street"/>
    <x v="64"/>
    <x v="0"/>
    <s v="27217"/>
    <x v="2001"/>
    <m/>
    <s v="U"/>
    <s v="Y"/>
    <s v="NC-13"/>
    <x v="0"/>
    <x v="1"/>
    <x v="1"/>
    <x v="0"/>
    <s v="Y"/>
    <s v="N"/>
    <s v="Y"/>
    <s v="N"/>
    <s v="Y"/>
    <s v="N"/>
    <s v="Sole Proprietorship"/>
    <s v="N"/>
    <x v="0"/>
    <x v="0"/>
    <x v="0"/>
    <s v="Food Stand, Food Truck, Food Cart"/>
    <n v="0"/>
    <n v="0"/>
    <m/>
  </r>
  <r>
    <x v="2005"/>
    <d v="2021-05-29T00:00:00"/>
    <s v="Global Restaurant Bar and Lounge LLC."/>
    <s v="314 Main Street"/>
    <x v="19"/>
    <x v="0"/>
    <s v="28134"/>
    <x v="2002"/>
    <m/>
    <s v="U"/>
    <s v="Y"/>
    <s v="NC-09"/>
    <x v="0"/>
    <x v="0"/>
    <x v="0"/>
    <x v="0"/>
    <s v="Y"/>
    <s v="Y"/>
    <s v="Y"/>
    <s v="Y"/>
    <s v="Y"/>
    <s v="Y"/>
    <s v="Limited  Liability Company(LLC)"/>
    <s v="N"/>
    <x v="0"/>
    <x v="0"/>
    <x v="0"/>
    <s v="Restaurant"/>
    <n v="0"/>
    <n v="0"/>
    <m/>
  </r>
  <r>
    <x v="2006"/>
    <d v="2021-05-29T00:00:00"/>
    <s v="Medrano 1205"/>
    <s v="117 E Main St Suite B"/>
    <x v="8"/>
    <x v="0"/>
    <s v="27701"/>
    <x v="2003"/>
    <m/>
    <s v="U"/>
    <s v="Y"/>
    <s v="NC-04"/>
    <x v="0"/>
    <x v="0"/>
    <x v="0"/>
    <x v="0"/>
    <s v="Y"/>
    <s v="Y"/>
    <s v="Y"/>
    <s v="Y"/>
    <s v="Y"/>
    <s v="Y"/>
    <s v="Subchapter S Corporation"/>
    <s v="N"/>
    <x v="0"/>
    <x v="0"/>
    <x v="0"/>
    <s v="Bar, Saloon, Lounge, Tavern"/>
    <n v="0"/>
    <n v="0"/>
    <m/>
  </r>
  <r>
    <x v="2007"/>
    <d v="2021-05-29T00:00:00"/>
    <s v="Mister JIms on the border"/>
    <s v="100 caratoke hwy"/>
    <x v="273"/>
    <x v="0"/>
    <s v="27958"/>
    <x v="2004"/>
    <m/>
    <s v="R"/>
    <s v="N"/>
    <s v="NC-03"/>
    <x v="0"/>
    <x v="1"/>
    <x v="1"/>
    <x v="0"/>
    <s v="N"/>
    <s v="N"/>
    <s v="Y"/>
    <s v="Y"/>
    <s v="N"/>
    <s v="N"/>
    <s v="Subchapter S Corporation"/>
    <s v="N"/>
    <x v="0"/>
    <x v="0"/>
    <x v="0"/>
    <s v="Restaurant"/>
    <n v="0"/>
    <n v="0"/>
    <m/>
  </r>
  <r>
    <x v="2008"/>
    <d v="2021-05-29T00:00:00"/>
    <s v="Aboshie LLC"/>
    <s v="3150 Evans St Ste P"/>
    <x v="34"/>
    <x v="0"/>
    <s v="27834"/>
    <x v="2005"/>
    <s v="Muscle Maker Grill"/>
    <s v="U"/>
    <s v="N"/>
    <s v="NC-01"/>
    <x v="0"/>
    <x v="1"/>
    <x v="1"/>
    <x v="0"/>
    <s v="Y"/>
    <s v="Y"/>
    <s v="Y"/>
    <s v="Y"/>
    <s v="Y"/>
    <s v="Y"/>
    <s v="Limited  Liability Company(LLC)"/>
    <s v="Y"/>
    <x v="0"/>
    <x v="0"/>
    <x v="0"/>
    <s v="Restaurant"/>
    <n v="0"/>
    <n v="0"/>
    <m/>
  </r>
  <r>
    <x v="2009"/>
    <d v="2021-05-29T00:00:00"/>
    <s v="Midtown Deli &amp; Grill INC."/>
    <s v="2316 S.17th Street Unit 100"/>
    <x v="0"/>
    <x v="0"/>
    <s v="28401"/>
    <x v="2006"/>
    <m/>
    <s v="U"/>
    <s v="Y"/>
    <s v="NC-07"/>
    <x v="0"/>
    <x v="0"/>
    <x v="1"/>
    <x v="1"/>
    <s v="Y"/>
    <s v="Y"/>
    <s v="Y"/>
    <s v="Y"/>
    <s v="Y"/>
    <s v="Y"/>
    <s v="Corporation"/>
    <s v="N"/>
    <x v="0"/>
    <x v="0"/>
    <x v="0"/>
    <s v="Food Stand, Food Truck, Food Cart &amp;&amp; Restaurant"/>
    <n v="0"/>
    <n v="0"/>
    <m/>
  </r>
  <r>
    <x v="2010"/>
    <d v="2021-05-29T00:00:00"/>
    <s v="Advance Seafood Inc."/>
    <s v="218 Nc Highway 801 N"/>
    <x v="190"/>
    <x v="0"/>
    <s v="27006"/>
    <x v="2007"/>
    <m/>
    <s v="R"/>
    <s v="N"/>
    <s v="NC-13"/>
    <x v="1"/>
    <x v="0"/>
    <x v="0"/>
    <x v="0"/>
    <s v="Y"/>
    <s v="Y"/>
    <s v="Y"/>
    <s v="Y"/>
    <s v="Y"/>
    <s v="Y"/>
    <s v="Corporation"/>
    <s v="N"/>
    <x v="0"/>
    <x v="0"/>
    <x v="0"/>
    <s v="Restaurant"/>
    <n v="0"/>
    <n v="0"/>
    <m/>
  </r>
  <r>
    <x v="2011"/>
    <d v="2021-05-29T00:00:00"/>
    <s v="Food for Thought of Asheville Inc"/>
    <s v="One Town Square Blvd Ste 150"/>
    <x v="9"/>
    <x v="0"/>
    <s v="28803"/>
    <x v="2008"/>
    <m/>
    <s v="U"/>
    <s v="N"/>
    <s v="NC-11"/>
    <x v="0"/>
    <x v="1"/>
    <x v="1"/>
    <x v="0"/>
    <s v="Y"/>
    <s v="Y"/>
    <s v="Y"/>
    <s v="Y"/>
    <s v="N"/>
    <s v="Y"/>
    <s v="Corporation"/>
    <s v="N"/>
    <x v="0"/>
    <x v="0"/>
    <x v="0"/>
    <s v="Restaurant"/>
    <n v="0"/>
    <n v="0"/>
    <m/>
  </r>
  <r>
    <x v="2012"/>
    <d v="2021-05-29T00:00:00"/>
    <s v="Napoli Gourmet Pizza Inc."/>
    <s v="110 Hunter Hill Pl"/>
    <x v="3"/>
    <x v="0"/>
    <s v="27517"/>
    <x v="2009"/>
    <m/>
    <s v="U"/>
    <s v="N"/>
    <s v="NC-04"/>
    <x v="1"/>
    <x v="0"/>
    <x v="0"/>
    <x v="0"/>
    <s v="Y"/>
    <s v="Y"/>
    <s v="Y"/>
    <s v="Y"/>
    <s v="Y"/>
    <s v="Y"/>
    <s v="Corporation"/>
    <s v="N"/>
    <x v="0"/>
    <x v="0"/>
    <x v="0"/>
    <s v="Food Stand, Food Truck, Food Cart &amp;&amp; Restaurant"/>
    <n v="0"/>
    <n v="0"/>
    <m/>
  </r>
  <r>
    <x v="2013"/>
    <d v="2021-05-29T00:00:00"/>
    <s v="Silver Moon Productions Inc."/>
    <s v="632 N Trade St"/>
    <x v="54"/>
    <x v="0"/>
    <s v="27101"/>
    <x v="2010"/>
    <m/>
    <s v="U"/>
    <s v="Y"/>
    <s v="NC-06"/>
    <x v="1"/>
    <x v="1"/>
    <x v="0"/>
    <x v="1"/>
    <s v="N"/>
    <s v="Y"/>
    <s v="Y"/>
    <s v="Y"/>
    <s v="N"/>
    <s v="N"/>
    <s v="Corporation"/>
    <s v="Y"/>
    <x v="0"/>
    <x v="0"/>
    <x v="0"/>
    <s v="Bar, Saloon, Lounge, Tavern"/>
    <n v="0"/>
    <n v="0"/>
    <m/>
  </r>
  <r>
    <x v="2014"/>
    <d v="2021-05-29T00:00:00"/>
    <s v="Not Just Coffee Dilworth LLC"/>
    <s v="417 E 18th St"/>
    <x v="11"/>
    <x v="0"/>
    <s v="28206"/>
    <x v="2011"/>
    <m/>
    <s v="U"/>
    <s v="Y"/>
    <s v="NC-12"/>
    <x v="0"/>
    <x v="0"/>
    <x v="0"/>
    <x v="0"/>
    <s v="Y"/>
    <s v="Y"/>
    <s v="Y"/>
    <s v="Y"/>
    <s v="Y"/>
    <s v="Y"/>
    <s v="Limited  Liability Company(LLC)"/>
    <s v="Y"/>
    <x v="0"/>
    <x v="0"/>
    <x v="0"/>
    <s v="Snack and Nonalcoholic Beverage Bar &amp;&amp; Restaurant"/>
    <n v="0"/>
    <n v="0"/>
    <m/>
  </r>
  <r>
    <x v="2015"/>
    <d v="2021-05-29T00:00:00"/>
    <s v="Brunswick Properties LLC"/>
    <s v="4736 Main St"/>
    <x v="134"/>
    <x v="0"/>
    <s v="28470"/>
    <x v="2012"/>
    <s v="Zaxby's"/>
    <s v="R"/>
    <s v="N"/>
    <s v="NC-07"/>
    <x v="0"/>
    <x v="1"/>
    <x v="0"/>
    <x v="0"/>
    <s v="Y"/>
    <s v="Y"/>
    <s v="Y"/>
    <s v="Y"/>
    <s v="Y"/>
    <s v="Y"/>
    <s v="Limited  Liability Company(LLC)"/>
    <s v="N"/>
    <x v="0"/>
    <x v="0"/>
    <x v="0"/>
    <s v="Restaurant"/>
    <n v="0"/>
    <n v="0"/>
    <m/>
  </r>
  <r>
    <x v="2016"/>
    <d v="2021-05-29T00:00:00"/>
    <s v="NorEast Treats &amp; Eats LLC"/>
    <s v="3307 Arbor Pointe Dr"/>
    <x v="165"/>
    <x v="0"/>
    <s v="28079"/>
    <x v="2013"/>
    <m/>
    <s v="U"/>
    <s v="N"/>
    <s v="NC-09"/>
    <x v="0"/>
    <x v="1"/>
    <x v="0"/>
    <x v="0"/>
    <s v="Y"/>
    <s v="N"/>
    <s v="N"/>
    <s v="Y"/>
    <s v="N"/>
    <s v="N"/>
    <s v="Limited  Liability Company(LLC)"/>
    <s v="N"/>
    <x v="0"/>
    <x v="0"/>
    <x v="0"/>
    <s v="Food Stand, Food Truck, Food Cart"/>
    <n v="0"/>
    <n v="0"/>
    <m/>
  </r>
  <r>
    <x v="2017"/>
    <d v="2021-05-29T00:00:00"/>
    <s v="Kotronaki INC"/>
    <s v="2630 Lewisville Clemmons Rd"/>
    <x v="160"/>
    <x v="0"/>
    <s v="27012"/>
    <x v="2014"/>
    <m/>
    <s v="U"/>
    <s v="N"/>
    <s v="NC-10"/>
    <x v="0"/>
    <x v="1"/>
    <x v="1"/>
    <x v="1"/>
    <s v="N"/>
    <s v="Y"/>
    <s v="Y"/>
    <s v="Y"/>
    <s v="N"/>
    <s v="Y"/>
    <s v="Corporation"/>
    <s v="N"/>
    <x v="0"/>
    <x v="0"/>
    <x v="0"/>
    <s v="Restaurant"/>
    <n v="0"/>
    <n v="0"/>
    <m/>
  </r>
  <r>
    <x v="2018"/>
    <d v="2021-05-29T00:00:00"/>
    <s v="Fit Kitchen Plaza LLC"/>
    <s v="1311 Pecan Ave"/>
    <x v="11"/>
    <x v="0"/>
    <s v="28205"/>
    <x v="2015"/>
    <m/>
    <s v="U"/>
    <s v="N"/>
    <s v="NC-12"/>
    <x v="0"/>
    <x v="1"/>
    <x v="1"/>
    <x v="1"/>
    <s v="N"/>
    <s v="N"/>
    <s v="Y"/>
    <s v="Y"/>
    <s v="N"/>
    <s v="Y"/>
    <s v="Limited  Liability Company(LLC)"/>
    <s v="Y"/>
    <x v="0"/>
    <x v="0"/>
    <x v="0"/>
    <s v="Restaurant"/>
    <n v="0"/>
    <n v="0"/>
    <m/>
  </r>
  <r>
    <x v="2019"/>
    <d v="2021-05-29T00:00:00"/>
    <s v="HP Investment Group Inc."/>
    <s v="688 Bluefield Rd Ste A"/>
    <x v="10"/>
    <x v="0"/>
    <s v="28117"/>
    <x v="2016"/>
    <s v="Salsarita's Fresh Cantina"/>
    <s v="R"/>
    <s v="N"/>
    <s v="NC-10"/>
    <x v="0"/>
    <x v="1"/>
    <x v="1"/>
    <x v="1"/>
    <s v="N"/>
    <s v="N"/>
    <s v="Y"/>
    <s v="Y"/>
    <s v="N"/>
    <s v="Y"/>
    <s v="Subchapter S Corporation"/>
    <s v="N"/>
    <x v="0"/>
    <x v="0"/>
    <x v="0"/>
    <s v="Restaurant"/>
    <n v="0"/>
    <n v="0"/>
    <m/>
  </r>
  <r>
    <x v="2020"/>
    <d v="2021-05-29T00:00:00"/>
    <s v="The Hand Turkey LLC"/>
    <s v="961 Burlington Ave Ste A A"/>
    <x v="83"/>
    <x v="0"/>
    <s v="27249"/>
    <x v="2017"/>
    <m/>
    <s v="U"/>
    <s v="N"/>
    <s v="NC-06"/>
    <x v="0"/>
    <x v="1"/>
    <x v="1"/>
    <x v="0"/>
    <s v="Y"/>
    <s v="N"/>
    <s v="Y"/>
    <s v="Y"/>
    <s v="Y"/>
    <s v="Y"/>
    <s v="Partnership"/>
    <s v="N"/>
    <x v="0"/>
    <x v="0"/>
    <x v="0"/>
    <s v="Restaurant"/>
    <n v="0"/>
    <n v="0"/>
    <m/>
  </r>
  <r>
    <x v="2021"/>
    <d v="2021-05-29T00:00:00"/>
    <s v="Scarboro Fair Inc"/>
    <s v="1501 Bethel Rd"/>
    <x v="47"/>
    <x v="0"/>
    <s v="28655"/>
    <x v="2018"/>
    <m/>
    <s v="R"/>
    <s v="N"/>
    <s v="NC-05"/>
    <x v="0"/>
    <x v="0"/>
    <x v="1"/>
    <x v="0"/>
    <s v="Y"/>
    <s v="Y"/>
    <s v="Y"/>
    <s v="Y"/>
    <s v="Y"/>
    <s v="Y"/>
    <s v="Corporation"/>
    <s v="N"/>
    <x v="0"/>
    <x v="0"/>
    <x v="0"/>
    <s v="Restaurant"/>
    <n v="0"/>
    <n v="0"/>
    <m/>
  </r>
  <r>
    <x v="2022"/>
    <d v="2021-05-29T00:00:00"/>
    <s v="ISMAIL INC."/>
    <s v="333 N Raleigh St"/>
    <x v="131"/>
    <x v="0"/>
    <s v="27501"/>
    <x v="2019"/>
    <s v="Subway"/>
    <s v="R"/>
    <s v="N"/>
    <s v="NC-02"/>
    <x v="1"/>
    <x v="0"/>
    <x v="0"/>
    <x v="0"/>
    <s v="Y"/>
    <s v="Y"/>
    <s v="Y"/>
    <s v="Y"/>
    <s v="Y"/>
    <s v="Y"/>
    <s v="Corporation"/>
    <s v="N"/>
    <x v="0"/>
    <x v="0"/>
    <x v="0"/>
    <s v="Restaurant"/>
    <n v="0"/>
    <n v="0"/>
    <m/>
  </r>
  <r>
    <x v="2023"/>
    <d v="2021-05-29T00:00:00"/>
    <s v="Nikas Enterprises LLC"/>
    <s v="207 W 3rd St"/>
    <x v="54"/>
    <x v="0"/>
    <s v="27101"/>
    <x v="2020"/>
    <m/>
    <s v="U"/>
    <s v="Y"/>
    <s v="NC-06"/>
    <x v="0"/>
    <x v="0"/>
    <x v="0"/>
    <x v="0"/>
    <s v="Y"/>
    <s v="Y"/>
    <s v="Y"/>
    <s v="Y"/>
    <s v="Y"/>
    <s v="Y"/>
    <s v="Limited  Liability Company(LLC)"/>
    <s v="Y"/>
    <x v="0"/>
    <x v="0"/>
    <x v="0"/>
    <s v="Restaurant"/>
    <n v="0"/>
    <n v="0"/>
    <m/>
  </r>
  <r>
    <x v="2024"/>
    <d v="2021-05-29T00:00:00"/>
    <s v="Liturgy Beverage Company LLC"/>
    <s v="819 Midway Ave"/>
    <x v="8"/>
    <x v="0"/>
    <s v="27703"/>
    <x v="2021"/>
    <m/>
    <s v="U"/>
    <s v="Y"/>
    <s v="NC-02"/>
    <x v="0"/>
    <x v="1"/>
    <x v="0"/>
    <x v="0"/>
    <s v="Y"/>
    <s v="Y"/>
    <s v="Y"/>
    <s v="Y"/>
    <s v="N"/>
    <s v="N"/>
    <s v="Limited  Liability Company(LLC)"/>
    <s v="N"/>
    <x v="0"/>
    <x v="0"/>
    <x v="0"/>
    <s v="Snack and Nonalcoholic Beverage Bar &amp;&amp; Restaurant"/>
    <n v="0"/>
    <n v="0"/>
    <m/>
  </r>
  <r>
    <x v="2025"/>
    <d v="2021-05-29T00:00:00"/>
    <s v="James Joyce Irish Pub LLC"/>
    <s v="912 W Main St"/>
    <x v="8"/>
    <x v="0"/>
    <s v="27701"/>
    <x v="2022"/>
    <m/>
    <s v="U"/>
    <s v="Y"/>
    <s v="NC-04"/>
    <x v="1"/>
    <x v="0"/>
    <x v="0"/>
    <x v="0"/>
    <s v="Y"/>
    <s v="Y"/>
    <s v="Y"/>
    <s v="Y"/>
    <s v="Y"/>
    <s v="Y"/>
    <s v="Limited  Liability Company(LLC)"/>
    <s v="N"/>
    <x v="0"/>
    <x v="0"/>
    <x v="0"/>
    <s v="Restaurant"/>
    <n v="0"/>
    <n v="0"/>
    <m/>
  </r>
  <r>
    <x v="2026"/>
    <d v="2021-05-29T00:00:00"/>
    <s v="Queen City Grounds"/>
    <s v="644 North Church St."/>
    <x v="11"/>
    <x v="0"/>
    <s v="28202"/>
    <x v="2023"/>
    <m/>
    <s v="U"/>
    <s v="N"/>
    <s v="NC-12"/>
    <x v="0"/>
    <x v="0"/>
    <x v="0"/>
    <x v="0"/>
    <s v="Y"/>
    <s v="Y"/>
    <s v="Y"/>
    <s v="Y"/>
    <s v="Y"/>
    <s v="Y"/>
    <s v="Limited  Liability Company(LLC)"/>
    <s v="N"/>
    <x v="0"/>
    <x v="0"/>
    <x v="0"/>
    <s v="Restaurant"/>
    <n v="0"/>
    <n v="0"/>
    <m/>
  </r>
  <r>
    <x v="2027"/>
    <d v="2021-05-29T00:00:00"/>
    <s v="Defined Coffee LLC"/>
    <s v="15214 Colonial Park Dr"/>
    <x v="45"/>
    <x v="0"/>
    <s v="28078"/>
    <x v="2024"/>
    <m/>
    <s v="U"/>
    <s v="N"/>
    <s v="NC-08"/>
    <x v="0"/>
    <x v="1"/>
    <x v="1"/>
    <x v="1"/>
    <s v="N"/>
    <s v="Y"/>
    <s v="Y"/>
    <s v="N"/>
    <s v="N"/>
    <s v="N"/>
    <s v="Limited  Liability Company(LLC)"/>
    <s v="N"/>
    <x v="0"/>
    <x v="0"/>
    <x v="0"/>
    <s v="Snack and Nonalcoholic Beverage Bar"/>
    <n v="0"/>
    <n v="0"/>
    <m/>
  </r>
  <r>
    <x v="2028"/>
    <d v="2021-05-29T00:00:00"/>
    <s v="wnc subs inc."/>
    <s v="447 E Main St"/>
    <x v="117"/>
    <x v="0"/>
    <s v="28779"/>
    <x v="2025"/>
    <s v="Subway"/>
    <s v="R"/>
    <s v="N"/>
    <s v="NC-11"/>
    <x v="1"/>
    <x v="0"/>
    <x v="0"/>
    <x v="0"/>
    <s v="Y"/>
    <s v="Y"/>
    <s v="Y"/>
    <s v="Y"/>
    <s v="Y"/>
    <s v="Y"/>
    <s v="Limited  Liability Company(LLC)"/>
    <s v="N"/>
    <x v="0"/>
    <x v="0"/>
    <x v="0"/>
    <s v="Restaurant"/>
    <n v="0"/>
    <n v="0"/>
    <m/>
  </r>
  <r>
    <x v="2029"/>
    <d v="2021-05-29T00:00:00"/>
    <s v="PETRA HOOKAH BAR AND LOUNGE LLC"/>
    <s v="1808 B SPRING GARDEN ST"/>
    <x v="12"/>
    <x v="0"/>
    <s v="27403"/>
    <x v="2026"/>
    <m/>
    <s v="U"/>
    <s v="Y"/>
    <s v="NC-06"/>
    <x v="0"/>
    <x v="1"/>
    <x v="1"/>
    <x v="0"/>
    <s v="Y"/>
    <s v="Y"/>
    <s v="Y"/>
    <s v="Y"/>
    <s v="Y"/>
    <s v="Y"/>
    <s v="Limited  Liability Company(LLC)"/>
    <s v="N"/>
    <x v="0"/>
    <x v="0"/>
    <x v="0"/>
    <s v="Snack and Nonalcoholic Beverage Bar &amp;&amp; Bar, Saloon, Lounge, Tavern &amp;&amp; Restaurant"/>
    <n v="0"/>
    <n v="0"/>
    <m/>
  </r>
  <r>
    <x v="2030"/>
    <d v="2021-05-29T00:00:00"/>
    <s v="Appalachian Craft Brewery LLC"/>
    <s v="822 Locust St Ste 100"/>
    <x v="7"/>
    <x v="0"/>
    <s v="28792"/>
    <x v="2027"/>
    <m/>
    <s v="R"/>
    <s v="Y"/>
    <s v="NC-11"/>
    <x v="1"/>
    <x v="1"/>
    <x v="0"/>
    <x v="0"/>
    <s v="Y"/>
    <s v="N"/>
    <s v="N"/>
    <s v="Y"/>
    <s v="Y"/>
    <s v="Y"/>
    <s v="Limited  Liability Company(LLC)"/>
    <s v="N"/>
    <x v="0"/>
    <x v="0"/>
    <x v="0"/>
    <s v="Licensed Alcohol Producer &amp;&amp; Brewery and/or microbrewery ** &amp;&amp; Brewpub, Tasting Room, Taproom **"/>
    <n v="0"/>
    <n v="0"/>
    <m/>
  </r>
  <r>
    <x v="2031"/>
    <d v="2021-05-29T00:00:00"/>
    <s v="Ameer Enterprises Inc."/>
    <s v="944 W Broad St"/>
    <x v="269"/>
    <x v="0"/>
    <s v="28384"/>
    <x v="2028"/>
    <m/>
    <s v="R"/>
    <s v="Y"/>
    <s v="NC-07"/>
    <x v="0"/>
    <x v="1"/>
    <x v="1"/>
    <x v="0"/>
    <s v="Y"/>
    <s v="Y"/>
    <s v="Y"/>
    <s v="Y"/>
    <s v="Y"/>
    <s v="Y"/>
    <s v="Corporation"/>
    <s v="Y"/>
    <x v="0"/>
    <x v="0"/>
    <x v="0"/>
    <s v="Restaurant"/>
    <n v="0"/>
    <n v="0"/>
    <m/>
  </r>
  <r>
    <x v="2032"/>
    <d v="2021-05-29T00:00:00"/>
    <s v="Chhotes LLC"/>
    <s v="500 E Davie St #123"/>
    <x v="4"/>
    <x v="0"/>
    <s v="27601"/>
    <x v="2029"/>
    <m/>
    <s v="U"/>
    <s v="Y"/>
    <s v="NC-02"/>
    <x v="0"/>
    <x v="1"/>
    <x v="1"/>
    <x v="0"/>
    <s v="Y"/>
    <s v="Y"/>
    <s v="Y"/>
    <s v="Y"/>
    <s v="N"/>
    <s v="Y"/>
    <s v="Limited  Liability Company(LLC)"/>
    <s v="N"/>
    <x v="0"/>
    <x v="0"/>
    <x v="0"/>
    <s v="Restaurant"/>
    <n v="0"/>
    <n v="0"/>
    <m/>
  </r>
  <r>
    <x v="2033"/>
    <d v="2021-05-29T00:00:00"/>
    <s v="Athena Hospitality BC LLC"/>
    <s v="8521 Brier Creek Pkwy Suite 117"/>
    <x v="4"/>
    <x v="0"/>
    <s v="27617"/>
    <x v="2030"/>
    <m/>
    <s v="U"/>
    <s v="N"/>
    <s v="NC-02"/>
    <x v="0"/>
    <x v="0"/>
    <x v="0"/>
    <x v="1"/>
    <s v="Y"/>
    <s v="Y"/>
    <s v="Y"/>
    <s v="Y"/>
    <s v="Y"/>
    <s v="Y"/>
    <s v="Limited  Liability Company(LLC)"/>
    <s v="N"/>
    <x v="0"/>
    <x v="0"/>
    <x v="0"/>
    <s v="Restaurant"/>
    <n v="0"/>
    <n v="0"/>
    <m/>
  </r>
  <r>
    <x v="2034"/>
    <d v="2021-05-29T00:00:00"/>
    <s v="SAURAV LLC"/>
    <s v="14318 Rivergate View Dr Ste 100"/>
    <x v="11"/>
    <x v="0"/>
    <s v="28273"/>
    <x v="2031"/>
    <s v="Which Wich"/>
    <s v="U"/>
    <s v="N"/>
    <s v="NC-09"/>
    <x v="0"/>
    <x v="1"/>
    <x v="1"/>
    <x v="0"/>
    <s v="Y"/>
    <s v="Y"/>
    <s v="Y"/>
    <s v="Y"/>
    <s v="N"/>
    <s v="Y"/>
    <s v="Limited  Liability Company(LLC)"/>
    <s v="N"/>
    <x v="0"/>
    <x v="0"/>
    <x v="0"/>
    <s v="Restaurant"/>
    <n v="0"/>
    <n v="0"/>
    <m/>
  </r>
  <r>
    <x v="2035"/>
    <d v="2021-05-29T00:00:00"/>
    <s v="Luna Caffe"/>
    <s v="604 castle st."/>
    <x v="0"/>
    <x v="0"/>
    <s v="28401"/>
    <x v="2032"/>
    <m/>
    <s v="U"/>
    <s v="Y"/>
    <s v="NC-07"/>
    <x v="0"/>
    <x v="0"/>
    <x v="1"/>
    <x v="0"/>
    <s v="Y"/>
    <s v="Y"/>
    <s v="Y"/>
    <s v="Y"/>
    <s v="Y"/>
    <s v="Y"/>
    <s v="Limited  Liability Company(LLC)"/>
    <s v="N"/>
    <x v="0"/>
    <x v="0"/>
    <x v="0"/>
    <s v="Snack and Nonalcoholic Beverage Bar"/>
    <n v="0"/>
    <n v="0"/>
    <m/>
  </r>
  <r>
    <x v="2036"/>
    <d v="2021-05-29T00:00:00"/>
    <s v="RK Global LLC"/>
    <s v="1275 NW Maynard Rd"/>
    <x v="28"/>
    <x v="0"/>
    <s v="27513"/>
    <x v="2033"/>
    <m/>
    <s v="U"/>
    <s v="N"/>
    <s v="NC-02"/>
    <x v="1"/>
    <x v="0"/>
    <x v="0"/>
    <x v="0"/>
    <s v="Y"/>
    <s v="Y"/>
    <s v="Y"/>
    <s v="Y"/>
    <s v="Y"/>
    <s v="Y"/>
    <s v="Limited  Liability Company(LLC)"/>
    <s v="N"/>
    <x v="0"/>
    <x v="0"/>
    <x v="0"/>
    <s v="Restaurant"/>
    <n v="0"/>
    <n v="0"/>
    <m/>
  </r>
  <r>
    <x v="2037"/>
    <d v="2021-05-29T00:00:00"/>
    <s v="Rolands Barbecue LLC"/>
    <s v="1507 Live Oak St"/>
    <x v="105"/>
    <x v="0"/>
    <s v="28516"/>
    <x v="2034"/>
    <m/>
    <s v="R"/>
    <s v="N"/>
    <s v="NC-03"/>
    <x v="0"/>
    <x v="1"/>
    <x v="1"/>
    <x v="0"/>
    <s v="N"/>
    <s v="Y"/>
    <s v="Y"/>
    <s v="Y"/>
    <s v="N"/>
    <s v="Y"/>
    <s v="Limited  Liability Company(LLC)"/>
    <s v="N"/>
    <x v="0"/>
    <x v="0"/>
    <x v="0"/>
    <s v="Restaurant"/>
    <n v="0"/>
    <n v="0"/>
    <m/>
  </r>
  <r>
    <x v="2038"/>
    <d v="2021-05-29T00:00:00"/>
    <s v="High Place Ventures Inc"/>
    <s v="1856 Hendersonville Rd Ste C"/>
    <x v="9"/>
    <x v="0"/>
    <s v="28803"/>
    <x v="2035"/>
    <s v="Barberitos"/>
    <s v="U"/>
    <s v="N"/>
    <s v="NC-11"/>
    <x v="0"/>
    <x v="1"/>
    <x v="1"/>
    <x v="1"/>
    <s v="N"/>
    <s v="Y"/>
    <s v="Y"/>
    <s v="Y"/>
    <s v="N"/>
    <s v="Y"/>
    <s v="Corporation"/>
    <s v="N"/>
    <x v="0"/>
    <x v="0"/>
    <x v="0"/>
    <s v="Restaurant"/>
    <n v="0"/>
    <n v="0"/>
    <m/>
  </r>
  <r>
    <x v="2039"/>
    <d v="2021-05-29T00:00:00"/>
    <s v="ILBOSCO LLC"/>
    <s v="127 Depot Street"/>
    <x v="43"/>
    <x v="0"/>
    <s v="28036"/>
    <x v="2036"/>
    <m/>
    <s v="U"/>
    <s v="N"/>
    <s v="NC-08"/>
    <x v="1"/>
    <x v="1"/>
    <x v="1"/>
    <x v="0"/>
    <s v="Y"/>
    <s v="Y"/>
    <s v="Y"/>
    <s v="Y"/>
    <s v="Y"/>
    <s v="Y"/>
    <s v="Limited  Liability Company(LLC)"/>
    <s v="N"/>
    <x v="0"/>
    <x v="0"/>
    <x v="0"/>
    <s v="Restaurant"/>
    <n v="0"/>
    <n v="0"/>
    <m/>
  </r>
  <r>
    <x v="2040"/>
    <d v="2021-05-29T00:00:00"/>
    <s v="Barneys Cafe LLC"/>
    <s v="206 N Main St"/>
    <x v="126"/>
    <x v="0"/>
    <s v="27030"/>
    <x v="2037"/>
    <m/>
    <s v="R"/>
    <s v="N"/>
    <s v="NC-10"/>
    <x v="0"/>
    <x v="1"/>
    <x v="1"/>
    <x v="0"/>
    <s v="Y"/>
    <s v="Y"/>
    <s v="Y"/>
    <s v="Y"/>
    <s v="Y"/>
    <s v="Y"/>
    <s v="Limited  Liability Company(LLC)"/>
    <s v="N"/>
    <x v="0"/>
    <x v="0"/>
    <x v="0"/>
    <s v="Restaurant"/>
    <n v="0"/>
    <n v="0"/>
    <m/>
  </r>
  <r>
    <x v="2041"/>
    <d v="2021-05-29T00:00:00"/>
    <s v="Dom Bakeries NC LLC"/>
    <s v="908 W D St"/>
    <x v="258"/>
    <x v="0"/>
    <s v="28659"/>
    <x v="2038"/>
    <m/>
    <s v="R"/>
    <s v="Y"/>
    <s v="NC-05"/>
    <x v="0"/>
    <x v="1"/>
    <x v="1"/>
    <x v="0"/>
    <s v="Y"/>
    <s v="Y"/>
    <s v="Y"/>
    <s v="Y"/>
    <s v="Y"/>
    <s v="Y"/>
    <s v="Limited  Liability Company(LLC)"/>
    <s v="Y"/>
    <x v="0"/>
    <x v="0"/>
    <x v="0"/>
    <s v="Bakery ** &amp;&amp; Caterer &amp;&amp; Restaurant"/>
    <n v="0"/>
    <n v="0"/>
    <m/>
  </r>
  <r>
    <x v="2042"/>
    <d v="2021-05-29T00:00:00"/>
    <s v="Four Point Ventures TRT LLC"/>
    <s v="1007 Charlotte Hwy"/>
    <x v="172"/>
    <x v="0"/>
    <s v="28166"/>
    <x v="2039"/>
    <s v="Dunkin' Donut/Baskin-Robbins Co-Brand"/>
    <s v="R"/>
    <s v="N"/>
    <s v="NC-10"/>
    <x v="0"/>
    <x v="0"/>
    <x v="1"/>
    <x v="0"/>
    <s v="Y"/>
    <s v="Y"/>
    <s v="Y"/>
    <s v="Y"/>
    <s v="Y"/>
    <s v="Y"/>
    <s v="Limited  Liability Company(LLC)"/>
    <s v="N"/>
    <x v="0"/>
    <x v="0"/>
    <x v="0"/>
    <s v="Restaurant"/>
    <n v="0"/>
    <n v="0"/>
    <m/>
  </r>
  <r>
    <x v="2043"/>
    <d v="2021-05-29T00:00:00"/>
    <s v="A &amp; M Foods Inc."/>
    <s v="162 Holly Hill Ln"/>
    <x v="64"/>
    <x v="0"/>
    <s v="27215"/>
    <x v="2040"/>
    <m/>
    <s v="U"/>
    <s v="N"/>
    <s v="NC-06"/>
    <x v="0"/>
    <x v="0"/>
    <x v="1"/>
    <x v="0"/>
    <s v="Y"/>
    <s v="Y"/>
    <s v="Y"/>
    <s v="Y"/>
    <s v="Y"/>
    <s v="Y"/>
    <s v="Corporation"/>
    <s v="N"/>
    <x v="0"/>
    <x v="0"/>
    <x v="0"/>
    <s v="Restaurant"/>
    <n v="0"/>
    <n v="0"/>
    <m/>
  </r>
  <r>
    <x v="2044"/>
    <d v="2021-05-29T00:00:00"/>
    <s v="Bottle Riot LLC"/>
    <s v="37 Paynes Way Ste 009"/>
    <x v="9"/>
    <x v="0"/>
    <s v="28801"/>
    <x v="2041"/>
    <m/>
    <s v="U"/>
    <s v="Y"/>
    <s v="NC-11"/>
    <x v="1"/>
    <x v="0"/>
    <x v="1"/>
    <x v="0"/>
    <s v="Y"/>
    <s v="Y"/>
    <s v="Y"/>
    <s v="Y"/>
    <s v="Y"/>
    <s v="Y"/>
    <s v="Limited  Liability Company(LLC)"/>
    <s v="N"/>
    <x v="0"/>
    <x v="0"/>
    <x v="0"/>
    <s v="Bar, Saloon, Lounge, Tavern &amp;&amp; Restaurant"/>
    <n v="0"/>
    <n v="0"/>
    <m/>
  </r>
  <r>
    <x v="2045"/>
    <d v="2021-05-29T00:00:00"/>
    <s v="Southwinds of the Caribbean LLC"/>
    <s v="6434 West Sugarcreek Rd Suite F&amp;G"/>
    <x v="11"/>
    <x v="0"/>
    <s v="28269"/>
    <x v="2042"/>
    <m/>
    <s v="U"/>
    <s v="N"/>
    <s v="NC-08"/>
    <x v="1"/>
    <x v="1"/>
    <x v="1"/>
    <x v="0"/>
    <s v="N"/>
    <s v="Y"/>
    <s v="Y"/>
    <s v="Y"/>
    <s v="Y"/>
    <s v="Y"/>
    <s v="Partnership"/>
    <s v="N"/>
    <x v="0"/>
    <x v="0"/>
    <x v="0"/>
    <s v="Caterer &amp;&amp; Restaurant"/>
    <n v="0"/>
    <n v="0"/>
    <m/>
  </r>
  <r>
    <x v="2046"/>
    <d v="2021-05-29T00:00:00"/>
    <s v="Granite Falls Brewing Company"/>
    <s v="47 Duke Street"/>
    <x v="243"/>
    <x v="0"/>
    <s v="28630"/>
    <x v="2043"/>
    <m/>
    <s v="R"/>
    <s v="N"/>
    <s v="NC-05"/>
    <x v="0"/>
    <x v="0"/>
    <x v="0"/>
    <x v="0"/>
    <s v="N"/>
    <s v="Y"/>
    <s v="Y"/>
    <s v="N"/>
    <s v="Y"/>
    <s v="Y"/>
    <s v="Sole Proprietorship"/>
    <s v="N"/>
    <x v="0"/>
    <x v="0"/>
    <x v="0"/>
    <s v="Brewery and/or microbrewery ** &amp;&amp; Brewpub, Tasting Room, Taproom ** &amp;&amp; Restaurant"/>
    <n v="0"/>
    <n v="0"/>
    <m/>
  </r>
  <r>
    <x v="2047"/>
    <d v="2021-05-29T00:00:00"/>
    <s v="Wilmywoodie Inc."/>
    <s v="601 Arjean Dr"/>
    <x v="0"/>
    <x v="0"/>
    <s v="28411"/>
    <x v="2044"/>
    <m/>
    <s v="U"/>
    <s v="N"/>
    <s v="NC-07"/>
    <x v="0"/>
    <x v="1"/>
    <x v="1"/>
    <x v="0"/>
    <s v="Y"/>
    <s v="Y"/>
    <s v="Y"/>
    <s v="Y"/>
    <s v="N"/>
    <s v="Y"/>
    <s v="Subchapter S Corporation"/>
    <s v="N"/>
    <x v="0"/>
    <x v="0"/>
    <x v="0"/>
    <s v="Food Stand, Food Truck, Food Cart"/>
    <n v="0"/>
    <n v="0"/>
    <m/>
  </r>
  <r>
    <x v="2048"/>
    <d v="2021-05-29T00:00:00"/>
    <s v="The Corner Bar of Durham LLC"/>
    <s v="914 W Main St"/>
    <x v="8"/>
    <x v="0"/>
    <s v="27701"/>
    <x v="2045"/>
    <m/>
    <s v="U"/>
    <s v="Y"/>
    <s v="NC-04"/>
    <x v="1"/>
    <x v="0"/>
    <x v="1"/>
    <x v="0"/>
    <s v="Y"/>
    <s v="Y"/>
    <s v="Y"/>
    <s v="Y"/>
    <s v="Y"/>
    <s v="Y"/>
    <s v="Corporation"/>
    <s v="N"/>
    <x v="0"/>
    <x v="0"/>
    <x v="0"/>
    <s v="Restaurant"/>
    <n v="0"/>
    <n v="0"/>
    <m/>
  </r>
  <r>
    <x v="2049"/>
    <d v="2021-05-29T00:00:00"/>
    <s v="Zaika LLC"/>
    <s v="8 Primrose Ln"/>
    <x v="9"/>
    <x v="0"/>
    <s v="28805"/>
    <x v="2046"/>
    <m/>
    <s v="U"/>
    <s v="N"/>
    <s v="NC-11"/>
    <x v="0"/>
    <x v="1"/>
    <x v="1"/>
    <x v="1"/>
    <s v="Y"/>
    <s v="Y"/>
    <s v="Y"/>
    <s v="Y"/>
    <s v="N"/>
    <s v="Y"/>
    <s v="Partnership"/>
    <s v="N"/>
    <x v="0"/>
    <x v="0"/>
    <x v="0"/>
    <s v="Restaurant"/>
    <n v="0"/>
    <n v="0"/>
    <m/>
  </r>
  <r>
    <x v="2050"/>
    <d v="2021-05-29T00:00:00"/>
    <s v="Roy Inc."/>
    <s v="16646 Hawfield Way Dr suite 101"/>
    <x v="11"/>
    <x v="0"/>
    <s v="28277"/>
    <x v="2047"/>
    <m/>
    <s v="U"/>
    <s v="N"/>
    <s v="NC-09"/>
    <x v="1"/>
    <x v="0"/>
    <x v="0"/>
    <x v="0"/>
    <s v="Y"/>
    <s v="Y"/>
    <s v="N"/>
    <s v="N"/>
    <s v="Y"/>
    <s v="N"/>
    <s v="Corporation"/>
    <s v="N"/>
    <x v="0"/>
    <x v="0"/>
    <x v="0"/>
    <s v="Restaurant"/>
    <n v="0"/>
    <n v="0"/>
    <m/>
  </r>
  <r>
    <x v="2051"/>
    <d v="2021-05-29T00:00:00"/>
    <s v="Nachiket LLC"/>
    <s v="4708 Hybrid Ct"/>
    <x v="189"/>
    <x v="0"/>
    <s v="27526"/>
    <x v="2048"/>
    <s v="Subway"/>
    <s v="R"/>
    <s v="N"/>
    <s v="NC-02"/>
    <x v="0"/>
    <x v="1"/>
    <x v="1"/>
    <x v="0"/>
    <s v="Y"/>
    <s v="Y"/>
    <s v="Y"/>
    <s v="Y"/>
    <s v="Y"/>
    <s v="N"/>
    <s v="Limited  Liability Company(LLC)"/>
    <s v="Y"/>
    <x v="0"/>
    <x v="0"/>
    <x v="0"/>
    <s v="Restaurant"/>
    <n v="0"/>
    <n v="0"/>
    <m/>
  </r>
  <r>
    <x v="2052"/>
    <d v="2021-05-29T00:00:00"/>
    <s v="Hatz LLC"/>
    <s v="1315 N Broome St"/>
    <x v="13"/>
    <x v="0"/>
    <s v="28173"/>
    <x v="2049"/>
    <m/>
    <s v="U"/>
    <s v="N"/>
    <s v="NC-09"/>
    <x v="0"/>
    <x v="0"/>
    <x v="0"/>
    <x v="0"/>
    <s v="Y"/>
    <s v="Y"/>
    <s v="Y"/>
    <s v="Y"/>
    <s v="Y"/>
    <s v="Y"/>
    <s v="Limited  Liability Company(LLC)"/>
    <s v="N"/>
    <x v="0"/>
    <x v="0"/>
    <x v="0"/>
    <s v="Restaurant"/>
    <n v="0"/>
    <n v="0"/>
    <m/>
  </r>
  <r>
    <x v="2053"/>
    <d v="2021-05-29T00:00:00"/>
    <s v="Ward Restaurants LLC"/>
    <s v="1916 Fair Forest Dr"/>
    <x v="53"/>
    <x v="0"/>
    <s v="28105"/>
    <x v="2050"/>
    <m/>
    <s v="U"/>
    <s v="N"/>
    <s v="NC-09"/>
    <x v="0"/>
    <x v="0"/>
    <x v="0"/>
    <x v="0"/>
    <s v="Y"/>
    <s v="Y"/>
    <s v="Y"/>
    <s v="Y"/>
    <s v="Y"/>
    <s v="Y"/>
    <s v="Limited  Liability Company(LLC)"/>
    <s v="N"/>
    <x v="0"/>
    <x v="0"/>
    <x v="0"/>
    <s v="Restaurant"/>
    <n v="0"/>
    <n v="0"/>
    <m/>
  </r>
  <r>
    <x v="2054"/>
    <d v="2021-05-29T00:00:00"/>
    <s v="Sup Dogs Chapel Hill LLC"/>
    <s v="107 E Franklin St"/>
    <x v="3"/>
    <x v="0"/>
    <s v="27514"/>
    <x v="2051"/>
    <m/>
    <s v="U"/>
    <s v="Y"/>
    <s v="NC-04"/>
    <x v="0"/>
    <x v="1"/>
    <x v="1"/>
    <x v="0"/>
    <s v="N"/>
    <s v="Y"/>
    <s v="Y"/>
    <s v="N"/>
    <s v="N"/>
    <s v="N"/>
    <s v="Corporation"/>
    <s v="N"/>
    <x v="0"/>
    <x v="0"/>
    <x v="0"/>
    <s v="Restaurant"/>
    <n v="0"/>
    <n v="0"/>
    <m/>
  </r>
  <r>
    <x v="2055"/>
    <d v="2021-05-29T00:00:00"/>
    <s v="Carolina Smoothie Ventures of Charlotte LLC"/>
    <s v="5220 New Fashion Way Ste 299"/>
    <x v="11"/>
    <x v="0"/>
    <s v="28278"/>
    <x v="2052"/>
    <s v="Smoothie King"/>
    <s v="U"/>
    <s v="N"/>
    <s v="NC-12"/>
    <x v="0"/>
    <x v="1"/>
    <x v="0"/>
    <x v="0"/>
    <s v="N"/>
    <s v="Y"/>
    <s v="Y"/>
    <s v="Y"/>
    <s v="N"/>
    <s v="Y"/>
    <s v="Limited  Liability Company(LLC)"/>
    <s v="N"/>
    <x v="0"/>
    <x v="0"/>
    <x v="0"/>
    <s v="Snack and Nonalcoholic Beverage Bar"/>
    <n v="0"/>
    <n v="0"/>
    <m/>
  </r>
  <r>
    <x v="2056"/>
    <d v="2021-05-29T00:00:00"/>
    <s v="McGee St Boiler Room LLC"/>
    <s v="113 W McGee St"/>
    <x v="12"/>
    <x v="0"/>
    <s v="27401"/>
    <x v="2053"/>
    <m/>
    <s v="U"/>
    <s v="Y"/>
    <s v="NC-06"/>
    <x v="0"/>
    <x v="0"/>
    <x v="0"/>
    <x v="0"/>
    <s v="Y"/>
    <s v="Y"/>
    <s v="N"/>
    <s v="Y"/>
    <s v="Y"/>
    <s v="Y"/>
    <s v="Limited  Liability Company(LLC)"/>
    <s v="Y"/>
    <x v="0"/>
    <x v="0"/>
    <x v="0"/>
    <s v="Bar, Saloon, Lounge, Tavern"/>
    <n v="0"/>
    <n v="0"/>
    <m/>
  </r>
  <r>
    <x v="2057"/>
    <d v="2021-05-29T00:00:00"/>
    <s v="SCDURHAM LLC"/>
    <s v="2602 HEATHER GLEN RD"/>
    <x v="8"/>
    <x v="0"/>
    <s v="27712"/>
    <x v="2054"/>
    <s v="Sweet Charlie's"/>
    <s v="U"/>
    <s v="N"/>
    <s v="NC-04"/>
    <x v="0"/>
    <x v="0"/>
    <x v="0"/>
    <x v="0"/>
    <s v="Y"/>
    <s v="Y"/>
    <s v="Y"/>
    <s v="Y"/>
    <s v="Y"/>
    <s v="Y"/>
    <s v="Limited Liability Partnership"/>
    <s v="N"/>
    <x v="0"/>
    <x v="0"/>
    <x v="0"/>
    <s v="Snack and Nonalcoholic Beverage Bar"/>
    <n v="0"/>
    <n v="0"/>
    <m/>
  </r>
  <r>
    <x v="2058"/>
    <d v="2021-05-29T00:00:00"/>
    <s v="Boulevard Entertainment inc"/>
    <s v="513 Deacon Blvd"/>
    <x v="54"/>
    <x v="0"/>
    <s v="27105"/>
    <x v="2055"/>
    <m/>
    <s v="U"/>
    <s v="Y"/>
    <s v="NC-06"/>
    <x v="1"/>
    <x v="1"/>
    <x v="0"/>
    <x v="0"/>
    <s v="Y"/>
    <s v="Y"/>
    <s v="Y"/>
    <s v="Y"/>
    <s v="Y"/>
    <s v="Y"/>
    <s v="Corporation"/>
    <s v="Y"/>
    <x v="0"/>
    <x v="0"/>
    <x v="0"/>
    <s v="Bar, Saloon, Lounge, Tavern"/>
    <n v="0"/>
    <n v="0"/>
    <m/>
  </r>
  <r>
    <x v="2059"/>
    <d v="2021-05-29T00:00:00"/>
    <s v="Stroud and Miller"/>
    <s v="100 BREWER LANE A A"/>
    <x v="32"/>
    <x v="0"/>
    <s v="27510"/>
    <x v="2056"/>
    <m/>
    <s v="U"/>
    <s v="N"/>
    <s v="NC-04"/>
    <x v="0"/>
    <x v="1"/>
    <x v="0"/>
    <x v="0"/>
    <s v="Y"/>
    <s v="Y"/>
    <s v="Y"/>
    <s v="Y"/>
    <s v="Y"/>
    <s v="Y"/>
    <s v="Limited  Liability Company(LLC)"/>
    <s v="Y"/>
    <x v="0"/>
    <x v="0"/>
    <x v="0"/>
    <s v="Bar, Saloon, Lounge, Tavern"/>
    <n v="0"/>
    <n v="0"/>
    <m/>
  </r>
  <r>
    <x v="2060"/>
    <d v="2021-05-29T00:00:00"/>
    <s v="Paw-Paws Place LLC"/>
    <s v="2004 N Fayetteville St"/>
    <x v="51"/>
    <x v="0"/>
    <s v="27203"/>
    <x v="2057"/>
    <m/>
    <s v="R"/>
    <s v="Y"/>
    <s v="NC-13"/>
    <x v="0"/>
    <x v="0"/>
    <x v="1"/>
    <x v="0"/>
    <s v="Y"/>
    <s v="Y"/>
    <s v="Y"/>
    <s v="Y"/>
    <s v="Y"/>
    <s v="Y"/>
    <s v="Limited  Liability Company(LLC)"/>
    <s v="Y"/>
    <x v="0"/>
    <x v="0"/>
    <x v="0"/>
    <s v="Restaurant"/>
    <n v="0"/>
    <n v="0"/>
    <m/>
  </r>
  <r>
    <x v="2061"/>
    <d v="2021-05-29T00:00:00"/>
    <s v="Outer Banks Craft Distilling"/>
    <s v="510 Budleigh St Box 531"/>
    <x v="141"/>
    <x v="0"/>
    <s v="27954"/>
    <x v="2058"/>
    <m/>
    <s v="U"/>
    <s v="Y"/>
    <s v="NC-03"/>
    <x v="1"/>
    <x v="1"/>
    <x v="1"/>
    <x v="0"/>
    <s v="Y"/>
    <s v="Y"/>
    <s v="Y"/>
    <s v="Y"/>
    <s v="Y"/>
    <s v="Y"/>
    <s v="Limited  Liability Company(LLC)"/>
    <s v="N"/>
    <x v="0"/>
    <x v="0"/>
    <x v="0"/>
    <s v="Licensed Alcohol Producer &amp;&amp; Distillery **"/>
    <n v="0"/>
    <n v="0"/>
    <m/>
  </r>
  <r>
    <x v="2062"/>
    <d v="2021-05-29T00:00:00"/>
    <s v="Caspian Inc."/>
    <s v="9991 Beach Dr SW"/>
    <x v="204"/>
    <x v="0"/>
    <s v="28467"/>
    <x v="2059"/>
    <m/>
    <s v="R"/>
    <s v="N"/>
    <s v="NC-07"/>
    <x v="0"/>
    <x v="1"/>
    <x v="0"/>
    <x v="0"/>
    <s v="Y"/>
    <s v="Y"/>
    <s v="Y"/>
    <s v="Y"/>
    <s v="Y"/>
    <s v="Y"/>
    <s v="Corporation"/>
    <s v="N"/>
    <x v="0"/>
    <x v="0"/>
    <x v="0"/>
    <s v="Bar, Saloon, Lounge, Tavern &amp;&amp; Restaurant"/>
    <n v="0"/>
    <n v="0"/>
    <m/>
  </r>
  <r>
    <x v="2063"/>
    <d v="2021-05-29T00:00:00"/>
    <s v="courtney creations llc"/>
    <s v="11021 PADDERBORN CT"/>
    <x v="11"/>
    <x v="0"/>
    <s v="28215"/>
    <x v="2060"/>
    <m/>
    <s v="U"/>
    <s v="N"/>
    <s v="NC-12"/>
    <x v="0"/>
    <x v="0"/>
    <x v="0"/>
    <x v="0"/>
    <s v="Y"/>
    <s v="Y"/>
    <s v="Y"/>
    <s v="Y"/>
    <s v="Y"/>
    <s v="Y"/>
    <s v="Limited  Liability Company(LLC)"/>
    <s v="N"/>
    <x v="0"/>
    <x v="0"/>
    <x v="0"/>
    <s v="Food Stand, Food Truck, Food Cart"/>
    <n v="0"/>
    <n v="0"/>
    <m/>
  </r>
  <r>
    <x v="2064"/>
    <d v="2021-05-29T00:00:00"/>
    <s v="Zacharys Enterprises Inc."/>
    <s v="202 W Broad St"/>
    <x v="269"/>
    <x v="0"/>
    <s v="28384"/>
    <x v="2061"/>
    <m/>
    <s v="R"/>
    <s v="Y"/>
    <s v="NC-07"/>
    <x v="0"/>
    <x v="1"/>
    <x v="1"/>
    <x v="1"/>
    <s v="Y"/>
    <s v="Y"/>
    <s v="Y"/>
    <s v="Y"/>
    <s v="Y"/>
    <s v="Y"/>
    <s v="Subchapter S Corporation"/>
    <s v="Y"/>
    <x v="0"/>
    <x v="0"/>
    <x v="0"/>
    <s v="Restaurant"/>
    <n v="0"/>
    <n v="0"/>
    <m/>
  </r>
  <r>
    <x v="2065"/>
    <d v="2021-05-29T00:00:00"/>
    <s v="Antonios Pizza and Pasta Midtown LLC"/>
    <s v="3501 Oleander Dr Ste 2"/>
    <x v="0"/>
    <x v="0"/>
    <s v="28403"/>
    <x v="2062"/>
    <m/>
    <s v="U"/>
    <s v="N"/>
    <s v="NC-07"/>
    <x v="0"/>
    <x v="1"/>
    <x v="1"/>
    <x v="0"/>
    <s v="N"/>
    <s v="Y"/>
    <s v="Y"/>
    <s v="Y"/>
    <s v="Y"/>
    <s v="Y"/>
    <s v="Limited  Liability Company(LLC)"/>
    <s v="Y"/>
    <x v="0"/>
    <x v="0"/>
    <x v="0"/>
    <s v="Restaurant"/>
    <n v="0"/>
    <n v="0"/>
    <m/>
  </r>
  <r>
    <x v="2066"/>
    <d v="2021-05-29T00:00:00"/>
    <s v="CJ Durham 1 LLC"/>
    <s v="8202 Renaissance Pkwy Ste 103"/>
    <x v="8"/>
    <x v="0"/>
    <s v="27713"/>
    <x v="2063"/>
    <s v="Clean Juice"/>
    <s v="U"/>
    <s v="N"/>
    <s v="NC-02"/>
    <x v="0"/>
    <x v="1"/>
    <x v="0"/>
    <x v="1"/>
    <s v="N"/>
    <s v="N"/>
    <s v="Y"/>
    <s v="Y"/>
    <s v="N"/>
    <s v="N"/>
    <s v="Limited  Liability Company(LLC)"/>
    <s v="N"/>
    <x v="0"/>
    <x v="0"/>
    <x v="0"/>
    <s v="Restaurant"/>
    <n v="0"/>
    <n v="0"/>
    <m/>
  </r>
  <r>
    <x v="2067"/>
    <d v="2021-05-29T00:00:00"/>
    <s v="Pour Taproom Wilmington LLC"/>
    <s v="201 N Front St Suite G101"/>
    <x v="0"/>
    <x v="0"/>
    <s v="28401"/>
    <x v="2064"/>
    <m/>
    <s v="U"/>
    <s v="Y"/>
    <s v="NC-07"/>
    <x v="0"/>
    <x v="0"/>
    <x v="1"/>
    <x v="0"/>
    <s v="N"/>
    <s v="Y"/>
    <s v="Y"/>
    <s v="Y"/>
    <s v="N"/>
    <s v="Y"/>
    <s v="Limited  Liability Company(LLC)"/>
    <s v="N"/>
    <x v="0"/>
    <x v="0"/>
    <x v="0"/>
    <s v="Brewpub, Tasting Room, Taproom ** &amp;&amp; Restaurant"/>
    <n v="0"/>
    <n v="0"/>
    <m/>
  </r>
  <r>
    <x v="2068"/>
    <d v="2021-05-29T00:00:00"/>
    <s v="ELAHI SUBWAY II INC."/>
    <s v="2424 Wake Forest Rd"/>
    <x v="4"/>
    <x v="0"/>
    <s v="27608"/>
    <x v="2065"/>
    <s v="Subway"/>
    <s v="U"/>
    <s v="N"/>
    <s v="NC-02"/>
    <x v="1"/>
    <x v="0"/>
    <x v="0"/>
    <x v="0"/>
    <s v="Y"/>
    <s v="Y"/>
    <s v="Y"/>
    <s v="Y"/>
    <s v="Y"/>
    <s v="Y"/>
    <s v="Corporation"/>
    <s v="N"/>
    <x v="0"/>
    <x v="0"/>
    <x v="0"/>
    <s v="Restaurant"/>
    <n v="0"/>
    <n v="0"/>
    <m/>
  </r>
  <r>
    <x v="2069"/>
    <d v="2021-05-29T00:00:00"/>
    <s v="Outside Restaurant Group LLC"/>
    <s v="4151 Park Rd Ste A"/>
    <x v="11"/>
    <x v="0"/>
    <s v="28209"/>
    <x v="2066"/>
    <m/>
    <s v="U"/>
    <s v="N"/>
    <s v="NC-09"/>
    <x v="0"/>
    <x v="1"/>
    <x v="1"/>
    <x v="0"/>
    <s v="Y"/>
    <s v="N"/>
    <s v="Y"/>
    <s v="Y"/>
    <s v="Y"/>
    <s v="Y"/>
    <s v="Limited  Liability Company(LLC)"/>
    <s v="N"/>
    <x v="0"/>
    <x v="0"/>
    <x v="0"/>
    <s v="Bar, Saloon, Lounge, Tavern &amp;&amp; Caterer &amp;&amp; Restaurant"/>
    <n v="0"/>
    <n v="0"/>
    <m/>
  </r>
  <r>
    <x v="2070"/>
    <d v="2021-05-29T00:00:00"/>
    <s v="Woodard Industries LLC"/>
    <s v="122 S. Main Street"/>
    <x v="274"/>
    <x v="0"/>
    <s v="27505"/>
    <x v="2067"/>
    <m/>
    <s v="R"/>
    <s v="Y"/>
    <s v="NC-08"/>
    <x v="0"/>
    <x v="1"/>
    <x v="1"/>
    <x v="0"/>
    <s v="Y"/>
    <s v="Y"/>
    <s v="Y"/>
    <s v="Y"/>
    <s v="Y"/>
    <s v="Y"/>
    <s v="Sole Proprietorship"/>
    <s v="N"/>
    <x v="0"/>
    <x v="0"/>
    <x v="0"/>
    <s v="Restaurant"/>
    <n v="0"/>
    <n v="0"/>
    <m/>
  </r>
  <r>
    <x v="2071"/>
    <d v="2021-05-29T00:00:00"/>
    <s v="ALLGOOD COFFEE INC."/>
    <s v="10B S Main St"/>
    <x v="128"/>
    <x v="0"/>
    <s v="28787"/>
    <x v="2068"/>
    <m/>
    <s v="U"/>
    <s v="N"/>
    <s v="NC-11"/>
    <x v="0"/>
    <x v="0"/>
    <x v="0"/>
    <x v="0"/>
    <s v="Y"/>
    <s v="Y"/>
    <s v="Y"/>
    <s v="Y"/>
    <s v="Y"/>
    <s v="Y"/>
    <s v="Corporation"/>
    <s v="N"/>
    <x v="0"/>
    <x v="0"/>
    <x v="0"/>
    <s v="Snack and Nonalcoholic Beverage Bar"/>
    <n v="0"/>
    <n v="0"/>
    <m/>
  </r>
  <r>
    <x v="2072"/>
    <d v="2021-05-29T00:00:00"/>
    <s v="Main Street Tavern Huntersville Inc."/>
    <s v="106 S Main St."/>
    <x v="45"/>
    <x v="0"/>
    <s v="28078"/>
    <x v="2069"/>
    <m/>
    <s v="U"/>
    <s v="N"/>
    <s v="NC-08"/>
    <x v="0"/>
    <x v="1"/>
    <x v="1"/>
    <x v="0"/>
    <s v="N"/>
    <s v="Y"/>
    <s v="Y"/>
    <s v="Y"/>
    <s v="N"/>
    <s v="Y"/>
    <s v="Subchapter S Corporation"/>
    <s v="N"/>
    <x v="0"/>
    <x v="0"/>
    <x v="0"/>
    <s v="Bar, Saloon, Lounge, Tavern"/>
    <n v="0"/>
    <n v="0"/>
    <m/>
  </r>
  <r>
    <x v="2073"/>
    <d v="2021-05-29T00:00:00"/>
    <s v="Underground Baking Co LLC"/>
    <s v="304 Yon Hill Rd"/>
    <x v="7"/>
    <x v="0"/>
    <s v="28792"/>
    <x v="2070"/>
    <m/>
    <s v="R"/>
    <s v="Y"/>
    <s v="NC-11"/>
    <x v="0"/>
    <x v="1"/>
    <x v="1"/>
    <x v="0"/>
    <s v="N"/>
    <s v="N"/>
    <s v="Y"/>
    <s v="Y"/>
    <s v="N"/>
    <s v="Y"/>
    <s v="Limited  Liability Company(LLC)"/>
    <s v="N"/>
    <x v="0"/>
    <x v="0"/>
    <x v="0"/>
    <s v="Other &amp;&amp; Food Stand, Food Truck, Food Cart"/>
    <n v="0"/>
    <n v="0"/>
    <m/>
  </r>
  <r>
    <x v="2074"/>
    <d v="2021-05-29T00:00:00"/>
    <s v="Creative Solution Services LLC"/>
    <s v="757 Haywood Rd"/>
    <x v="9"/>
    <x v="0"/>
    <s v="28806"/>
    <x v="2071"/>
    <m/>
    <s v="U"/>
    <s v="N"/>
    <s v="NC-11"/>
    <x v="0"/>
    <x v="0"/>
    <x v="1"/>
    <x v="0"/>
    <s v="Y"/>
    <s v="Y"/>
    <s v="Y"/>
    <s v="Y"/>
    <s v="Y"/>
    <s v="Y"/>
    <s v="Limited  Liability Company(LLC)"/>
    <s v="N"/>
    <x v="0"/>
    <x v="0"/>
    <x v="0"/>
    <s v="Other &amp;&amp; Bakery ** &amp;&amp; Restaurant"/>
    <n v="0"/>
    <n v="0"/>
    <m/>
  </r>
  <r>
    <x v="2075"/>
    <d v="2021-05-29T00:00:00"/>
    <s v="Gracie Rae Enterprises LLC"/>
    <s v="121 N Center St Ste 104"/>
    <x v="72"/>
    <x v="0"/>
    <s v="28677"/>
    <x v="2072"/>
    <m/>
    <s v="R"/>
    <s v="Y"/>
    <s v="NC-10"/>
    <x v="1"/>
    <x v="0"/>
    <x v="0"/>
    <x v="0"/>
    <s v="Y"/>
    <s v="Y"/>
    <s v="Y"/>
    <s v="Y"/>
    <s v="Y"/>
    <s v="Y"/>
    <s v="Limited  Liability Company(LLC)"/>
    <s v="Y"/>
    <x v="0"/>
    <x v="0"/>
    <x v="0"/>
    <s v="Restaurant"/>
    <n v="0"/>
    <n v="0"/>
    <m/>
  </r>
  <r>
    <x v="2076"/>
    <d v="2021-05-29T00:00:00"/>
    <s v="Subway at Six Forks Inc."/>
    <s v="5410 Six Forks Rd"/>
    <x v="4"/>
    <x v="0"/>
    <s v="27609"/>
    <x v="2073"/>
    <s v="Subway"/>
    <s v="U"/>
    <s v="N"/>
    <s v="NC-02"/>
    <x v="1"/>
    <x v="0"/>
    <x v="0"/>
    <x v="0"/>
    <s v="Y"/>
    <s v="Y"/>
    <s v="Y"/>
    <s v="Y"/>
    <s v="Y"/>
    <s v="Y"/>
    <s v="Corporation"/>
    <s v="N"/>
    <x v="0"/>
    <x v="0"/>
    <x v="0"/>
    <s v="Restaurant"/>
    <n v="0"/>
    <n v="0"/>
    <m/>
  </r>
  <r>
    <x v="2077"/>
    <d v="2021-05-29T00:00:00"/>
    <s v="Rocker Down INC"/>
    <s v="1195 W Chatham St"/>
    <x v="28"/>
    <x v="0"/>
    <s v="27513"/>
    <x v="2074"/>
    <m/>
    <s v="U"/>
    <s v="N"/>
    <s v="NC-02"/>
    <x v="1"/>
    <x v="1"/>
    <x v="1"/>
    <x v="0"/>
    <s v="Y"/>
    <s v="Y"/>
    <s v="Y"/>
    <s v="Y"/>
    <s v="N"/>
    <s v="Y"/>
    <s v="Subchapter S Corporation"/>
    <s v="N"/>
    <x v="0"/>
    <x v="0"/>
    <x v="0"/>
    <s v="Bar, Saloon, Lounge, Tavern &amp;&amp; Restaurant"/>
    <n v="0"/>
    <n v="0"/>
    <m/>
  </r>
  <r>
    <x v="2078"/>
    <d v="2021-05-29T00:00:00"/>
    <s v="Ganey &amp; Garrison LLC"/>
    <s v="1110 New Pointe Blvd Ste 120"/>
    <x v="225"/>
    <x v="0"/>
    <s v="28451"/>
    <x v="2075"/>
    <m/>
    <s v="R"/>
    <s v="N"/>
    <s v="NC-07"/>
    <x v="0"/>
    <x v="1"/>
    <x v="1"/>
    <x v="0"/>
    <s v="N"/>
    <s v="Y"/>
    <s v="Y"/>
    <s v="Y"/>
    <s v="N"/>
    <s v="Y"/>
    <s v="Limited Liability Partnership"/>
    <s v="N"/>
    <x v="0"/>
    <x v="0"/>
    <x v="0"/>
    <s v="Restaurant"/>
    <n v="0"/>
    <n v="0"/>
    <m/>
  </r>
  <r>
    <x v="2079"/>
    <d v="2021-05-29T00:00:00"/>
    <s v="Bull City Joe's  LLC"/>
    <s v="900 W Main St"/>
    <x v="8"/>
    <x v="0"/>
    <s v="27701"/>
    <x v="2076"/>
    <m/>
    <s v="U"/>
    <s v="Y"/>
    <s v="NC-04"/>
    <x v="1"/>
    <x v="0"/>
    <x v="0"/>
    <x v="0"/>
    <s v="Y"/>
    <s v="Y"/>
    <s v="Y"/>
    <s v="Y"/>
    <s v="Y"/>
    <s v="Y"/>
    <s v="Limited  Liability Company(LLC)"/>
    <s v="N"/>
    <x v="0"/>
    <x v="0"/>
    <x v="0"/>
    <s v="Restaurant"/>
    <n v="0"/>
    <n v="0"/>
    <m/>
  </r>
  <r>
    <x v="2080"/>
    <d v="2021-05-29T00:00:00"/>
    <s v="Steaming Kings LLC"/>
    <s v="33 E Main St"/>
    <x v="39"/>
    <x v="0"/>
    <s v="28712"/>
    <x v="2077"/>
    <s v="Sully's Steamers"/>
    <s v="R"/>
    <s v="N"/>
    <s v="NC-11"/>
    <x v="0"/>
    <x v="1"/>
    <x v="1"/>
    <x v="0"/>
    <s v="Y"/>
    <s v="Y"/>
    <s v="Y"/>
    <s v="Y"/>
    <s v="Y"/>
    <s v="Y"/>
    <s v="Limited  Liability Company(LLC)"/>
    <s v="N"/>
    <x v="0"/>
    <x v="0"/>
    <x v="0"/>
    <s v="Restaurant"/>
    <n v="0"/>
    <n v="0"/>
    <m/>
  </r>
  <r>
    <x v="2081"/>
    <d v="2021-05-29T00:00:00"/>
    <s v="Pavao Enterprises L.L.C."/>
    <s v="105 Cannon Dr"/>
    <x v="7"/>
    <x v="0"/>
    <s v="28792"/>
    <x v="2078"/>
    <m/>
    <s v="R"/>
    <s v="N"/>
    <s v="NC-11"/>
    <x v="1"/>
    <x v="0"/>
    <x v="1"/>
    <x v="0"/>
    <s v="Y"/>
    <s v="Y"/>
    <s v="Y"/>
    <s v="Y"/>
    <s v="Y"/>
    <s v="Y"/>
    <s v="Limited  Liability Company(LLC)"/>
    <s v="N"/>
    <x v="0"/>
    <x v="0"/>
    <x v="0"/>
    <s v="Restaurant"/>
    <n v="0"/>
    <n v="0"/>
    <m/>
  </r>
  <r>
    <x v="2082"/>
    <d v="2021-05-29T00:00:00"/>
    <s v="Newsome Kite Investments Inc"/>
    <s v="127 Bent St"/>
    <x v="275"/>
    <x v="0"/>
    <s v="27006"/>
    <x v="2079"/>
    <s v="Subway"/>
    <s v="R"/>
    <s v="N"/>
    <s v="NC-13"/>
    <x v="0"/>
    <x v="1"/>
    <x v="0"/>
    <x v="0"/>
    <s v="Y"/>
    <s v="Y"/>
    <s v="Y"/>
    <s v="Y"/>
    <s v="Y"/>
    <s v="Y"/>
    <s v="Subchapter S Corporation"/>
    <s v="N"/>
    <x v="0"/>
    <x v="0"/>
    <x v="0"/>
    <s v="Restaurant"/>
    <n v="0"/>
    <n v="0"/>
    <m/>
  </r>
  <r>
    <x v="2083"/>
    <d v="2021-05-29T00:00:00"/>
    <s v="Axiom Brewing Company LLC"/>
    <s v="1426 E 4th St"/>
    <x v="11"/>
    <x v="0"/>
    <s v="28204"/>
    <x v="2080"/>
    <m/>
    <s v="U"/>
    <s v="N"/>
    <s v="NC-12"/>
    <x v="0"/>
    <x v="1"/>
    <x v="1"/>
    <x v="1"/>
    <s v="N"/>
    <s v="Y"/>
    <s v="Y"/>
    <s v="Y"/>
    <s v="N"/>
    <s v="Y"/>
    <s v="Limited  Liability Company(LLC)"/>
    <s v="N"/>
    <x v="0"/>
    <x v="0"/>
    <x v="0"/>
    <s v="Brewery and/or microbrewery **"/>
    <n v="0"/>
    <n v="0"/>
    <m/>
  </r>
  <r>
    <x v="2084"/>
    <d v="2021-05-29T00:00:00"/>
    <s v="BUFFALO BROTHERS INC"/>
    <s v="3111 Capital Blvd"/>
    <x v="4"/>
    <x v="0"/>
    <s v="27604"/>
    <x v="2081"/>
    <m/>
    <s v="U"/>
    <s v="N"/>
    <s v="NC-02"/>
    <x v="1"/>
    <x v="0"/>
    <x v="1"/>
    <x v="0"/>
    <s v="Y"/>
    <s v="Y"/>
    <s v="Y"/>
    <s v="Y"/>
    <s v="Y"/>
    <s v="Y"/>
    <s v="Corporation"/>
    <s v="Y"/>
    <x v="0"/>
    <x v="0"/>
    <x v="0"/>
    <s v="Restaurant"/>
    <n v="0"/>
    <n v="0"/>
    <m/>
  </r>
  <r>
    <x v="2085"/>
    <d v="2021-05-29T00:00:00"/>
    <s v="ishan and om inc"/>
    <s v="5226 Sigmon Rd"/>
    <x v="0"/>
    <x v="0"/>
    <s v="28403"/>
    <x v="2082"/>
    <s v="Checkers"/>
    <s v="U"/>
    <s v="Y"/>
    <s v="NC-07"/>
    <x v="0"/>
    <x v="1"/>
    <x v="1"/>
    <x v="0"/>
    <s v="Y"/>
    <s v="Y"/>
    <s v="Y"/>
    <s v="Y"/>
    <s v="Y"/>
    <s v="Y"/>
    <s v="Corporation"/>
    <s v="Y"/>
    <x v="0"/>
    <x v="0"/>
    <x v="0"/>
    <s v="Restaurant"/>
    <n v="0"/>
    <n v="0"/>
    <m/>
  </r>
  <r>
    <x v="2086"/>
    <d v="2021-05-29T00:00:00"/>
    <s v="SouthEnd Brewing Co"/>
    <s v="117 W Lewis St"/>
    <x v="12"/>
    <x v="0"/>
    <s v="27406"/>
    <x v="2083"/>
    <m/>
    <s v="U"/>
    <s v="Y"/>
    <s v="NC-06"/>
    <x v="1"/>
    <x v="0"/>
    <x v="0"/>
    <x v="0"/>
    <s v="Y"/>
    <s v="Y"/>
    <s v="Y"/>
    <s v="Y"/>
    <s v="Y"/>
    <s v="Y"/>
    <s v="Limited  Liability Company(LLC)"/>
    <s v="N"/>
    <x v="0"/>
    <x v="0"/>
    <x v="0"/>
    <s v="Brewery and/or microbrewery ** &amp;&amp; Brewpub, Tasting Room, Taproom ** &amp;&amp; Restaurant"/>
    <n v="0"/>
    <n v="0"/>
    <m/>
  </r>
  <r>
    <x v="2087"/>
    <d v="2021-05-29T00:00:00"/>
    <s v="Spindle City Cafe INC"/>
    <s v="207 W Main Ave"/>
    <x v="66"/>
    <x v="0"/>
    <s v="28052"/>
    <x v="2084"/>
    <m/>
    <s v="U"/>
    <s v="Y"/>
    <s v="NC-05"/>
    <x v="0"/>
    <x v="0"/>
    <x v="1"/>
    <x v="0"/>
    <s v="Y"/>
    <s v="Y"/>
    <s v="Y"/>
    <s v="Y"/>
    <s v="Y"/>
    <s v="Y"/>
    <s v="Corporation"/>
    <s v="Y"/>
    <x v="0"/>
    <x v="0"/>
    <x v="0"/>
    <s v="Caterer &amp;&amp; Restaurant"/>
    <n v="0"/>
    <n v="0"/>
    <m/>
  </r>
  <r>
    <x v="2088"/>
    <d v="2021-05-29T00:00:00"/>
    <s v="WCS Foods LLC"/>
    <s v="126 Kilmayne Dr"/>
    <x v="28"/>
    <x v="0"/>
    <s v="27511"/>
    <x v="2085"/>
    <m/>
    <s v="U"/>
    <s v="Y"/>
    <s v="NC-02"/>
    <x v="0"/>
    <x v="0"/>
    <x v="1"/>
    <x v="0"/>
    <s v="N"/>
    <s v="Y"/>
    <s v="Y"/>
    <s v="Y"/>
    <s v="Y"/>
    <s v="Y"/>
    <s v="Limited  Liability Company(LLC)"/>
    <s v="N"/>
    <x v="0"/>
    <x v="0"/>
    <x v="0"/>
    <s v="Restaurant"/>
    <n v="0"/>
    <n v="0"/>
    <m/>
  </r>
  <r>
    <x v="2089"/>
    <d v="2021-05-29T00:00:00"/>
    <s v="Butreel Inc."/>
    <s v="901 S Kings Dr Ste 140B"/>
    <x v="11"/>
    <x v="0"/>
    <s v="28204"/>
    <x v="2086"/>
    <s v="The Melting Pot"/>
    <s v="U"/>
    <s v="N"/>
    <s v="NC-12"/>
    <x v="0"/>
    <x v="1"/>
    <x v="1"/>
    <x v="1"/>
    <s v="N"/>
    <s v="N"/>
    <s v="Y"/>
    <s v="Y"/>
    <s v="N"/>
    <s v="Y"/>
    <s v="Corporation"/>
    <s v="N"/>
    <x v="0"/>
    <x v="0"/>
    <x v="0"/>
    <s v="Restaurant"/>
    <n v="0"/>
    <n v="0"/>
    <m/>
  </r>
  <r>
    <x v="2090"/>
    <d v="2021-05-29T00:00:00"/>
    <s v="Fiducia Inc"/>
    <s v="1508 E Franklin St"/>
    <x v="3"/>
    <x v="0"/>
    <s v="27514"/>
    <x v="2087"/>
    <m/>
    <s v="U"/>
    <s v="N"/>
    <s v="NC-04"/>
    <x v="0"/>
    <x v="0"/>
    <x v="0"/>
    <x v="0"/>
    <s v="Y"/>
    <s v="Y"/>
    <s v="Y"/>
    <s v="Y"/>
    <s v="Y"/>
    <s v="Y"/>
    <s v="Corporation"/>
    <s v="N"/>
    <x v="0"/>
    <x v="0"/>
    <x v="0"/>
    <s v="Caterer"/>
    <n v="0"/>
    <n v="0"/>
    <m/>
  </r>
  <r>
    <x v="2091"/>
    <d v="2021-05-29T00:00:00"/>
    <s v="Rico's Acai LLC"/>
    <s v="428 Julia Ave"/>
    <x v="261"/>
    <x v="0"/>
    <s v="28012"/>
    <x v="2088"/>
    <m/>
    <s v="U"/>
    <s v="N"/>
    <s v="NC-05"/>
    <x v="1"/>
    <x v="0"/>
    <x v="0"/>
    <x v="0"/>
    <s v="Y"/>
    <s v="Y"/>
    <s v="Y"/>
    <s v="Y"/>
    <s v="Y"/>
    <s v="Y"/>
    <s v="Limited  Liability Company(LLC)"/>
    <s v="N"/>
    <x v="0"/>
    <x v="0"/>
    <x v="0"/>
    <s v="Food Stand, Food Truck, Food Cart"/>
    <n v="0"/>
    <n v="0"/>
    <m/>
  </r>
  <r>
    <x v="2092"/>
    <d v="2021-05-29T00:00:00"/>
    <s v="High Five Coffee"/>
    <s v="190 Broadway St."/>
    <x v="9"/>
    <x v="0"/>
    <s v="28801"/>
    <x v="2089"/>
    <m/>
    <s v="U"/>
    <s v="Y"/>
    <s v="NC-11"/>
    <x v="0"/>
    <x v="0"/>
    <x v="0"/>
    <x v="0"/>
    <s v="Y"/>
    <s v="Y"/>
    <s v="Y"/>
    <s v="Y"/>
    <s v="Y"/>
    <s v="Y"/>
    <s v="Limited  Liability Company(LLC)"/>
    <s v="N"/>
    <x v="0"/>
    <x v="0"/>
    <x v="0"/>
    <s v="Other"/>
    <n v="0"/>
    <n v="0"/>
    <m/>
  </r>
  <r>
    <x v="2093"/>
    <d v="2021-05-29T00:00:00"/>
    <s v="TMTFROYO LLC"/>
    <s v="1183 University Dr Ste 107"/>
    <x v="64"/>
    <x v="0"/>
    <s v="27215"/>
    <x v="2090"/>
    <m/>
    <s v="U"/>
    <s v="N"/>
    <s v="NC-06"/>
    <x v="1"/>
    <x v="0"/>
    <x v="0"/>
    <x v="0"/>
    <s v="Y"/>
    <s v="Y"/>
    <s v="Y"/>
    <s v="Y"/>
    <s v="Y"/>
    <s v="Y"/>
    <s v="Limited  Liability Company(LLC)"/>
    <s v="N"/>
    <x v="0"/>
    <x v="0"/>
    <x v="0"/>
    <s v="Restaurant"/>
    <n v="0"/>
    <n v="0"/>
    <m/>
  </r>
  <r>
    <x v="2094"/>
    <d v="2021-05-29T00:00:00"/>
    <s v="Saveedas Restaurant Group LLC"/>
    <s v="5922 Weddington Rd Ste A13"/>
    <x v="53"/>
    <x v="0"/>
    <s v="28104"/>
    <x v="2091"/>
    <m/>
    <s v="U"/>
    <s v="N"/>
    <s v="NC-09"/>
    <x v="0"/>
    <x v="1"/>
    <x v="1"/>
    <x v="0"/>
    <s v="Y"/>
    <s v="Y"/>
    <s v="Y"/>
    <s v="Y"/>
    <s v="Y"/>
    <s v="Y"/>
    <s v="Corporation"/>
    <s v="N"/>
    <x v="0"/>
    <x v="0"/>
    <x v="0"/>
    <s v="Bar, Saloon, Lounge, Tavern &amp;&amp; Caterer &amp;&amp; Restaurant"/>
    <n v="0"/>
    <n v="0"/>
    <m/>
  </r>
  <r>
    <x v="2095"/>
    <d v="2021-05-29T00:00:00"/>
    <s v="D'ABBUSCO BROTHERS INC"/>
    <s v="3120 Gammon Ln"/>
    <x v="160"/>
    <x v="0"/>
    <s v="27012"/>
    <x v="2092"/>
    <m/>
    <s v="U"/>
    <s v="N"/>
    <s v="NC-10"/>
    <x v="1"/>
    <x v="0"/>
    <x v="0"/>
    <x v="0"/>
    <s v="Y"/>
    <s v="Y"/>
    <s v="Y"/>
    <s v="Y"/>
    <s v="Y"/>
    <s v="Y"/>
    <s v="Corporation"/>
    <s v="N"/>
    <x v="0"/>
    <x v="0"/>
    <x v="0"/>
    <s v="Restaurant"/>
    <n v="0"/>
    <n v="0"/>
    <m/>
  </r>
  <r>
    <x v="2096"/>
    <d v="2021-05-29T00:00:00"/>
    <s v="Pack'd Poke"/>
    <s v="8114 Dreamy Way"/>
    <x v="4"/>
    <x v="0"/>
    <s v="27613"/>
    <x v="2093"/>
    <m/>
    <s v="U"/>
    <s v="N"/>
    <s v="NC-02"/>
    <x v="0"/>
    <x v="1"/>
    <x v="0"/>
    <x v="0"/>
    <s v="N"/>
    <s v="Y"/>
    <s v="Y"/>
    <s v="Y"/>
    <s v="N"/>
    <s v="Y"/>
    <s v="Limited  Liability Company(LLC)"/>
    <s v="N"/>
    <x v="0"/>
    <x v="0"/>
    <x v="0"/>
    <s v="Restaurant"/>
    <n v="0"/>
    <n v="0"/>
    <m/>
  </r>
  <r>
    <x v="2097"/>
    <d v="2021-05-29T00:00:00"/>
    <s v="Pollo Pizza Pasta"/>
    <s v="602-100 Hickory Ridge Rd"/>
    <x v="12"/>
    <x v="0"/>
    <s v="27409"/>
    <x v="2094"/>
    <m/>
    <s v="U"/>
    <s v="N"/>
    <s v="NC-06"/>
    <x v="0"/>
    <x v="1"/>
    <x v="1"/>
    <x v="0"/>
    <s v="Y"/>
    <s v="Y"/>
    <s v="Y"/>
    <s v="Y"/>
    <s v="Y"/>
    <s v="Y"/>
    <s v="Partnership"/>
    <s v="N"/>
    <x v="0"/>
    <x v="0"/>
    <x v="0"/>
    <s v="Restaurant"/>
    <n v="0"/>
    <n v="0"/>
    <m/>
  </r>
  <r>
    <x v="2098"/>
    <d v="2021-05-29T00:00:00"/>
    <s v="Red and Black LLC"/>
    <s v="110 S Churton St"/>
    <x v="35"/>
    <x v="0"/>
    <s v="27278"/>
    <x v="2095"/>
    <m/>
    <s v="U"/>
    <s v="N"/>
    <s v="NC-04"/>
    <x v="0"/>
    <x v="0"/>
    <x v="1"/>
    <x v="0"/>
    <s v="Y"/>
    <s v="Y"/>
    <s v="Y"/>
    <s v="Y"/>
    <s v="Y"/>
    <s v="Y"/>
    <s v="Limited  Liability Company(LLC)"/>
    <s v="N"/>
    <x v="0"/>
    <x v="0"/>
    <x v="0"/>
    <s v="Restaurant"/>
    <n v="0"/>
    <n v="0"/>
    <m/>
  </r>
  <r>
    <x v="2099"/>
    <d v="2021-05-29T00:00:00"/>
    <s v="The Breakfastime Inc."/>
    <s v="3450 Old Salisbury Rd"/>
    <x v="54"/>
    <x v="0"/>
    <n v="27127"/>
    <x v="2096"/>
    <m/>
    <s v="U"/>
    <s v="N"/>
    <s v="NC-06"/>
    <x v="1"/>
    <x v="0"/>
    <x v="0"/>
    <x v="0"/>
    <s v="Y"/>
    <s v="Y"/>
    <s v="Y"/>
    <s v="Y"/>
    <s v="Y"/>
    <s v="Y"/>
    <s v="Corporation"/>
    <s v="N"/>
    <x v="0"/>
    <x v="0"/>
    <x v="0"/>
    <s v="Restaurant"/>
    <n v="0"/>
    <n v="0"/>
    <m/>
  </r>
  <r>
    <x v="2100"/>
    <d v="2021-05-29T00:00:00"/>
    <s v="Highlands Dive LLC"/>
    <s v="476 Carolina Way"/>
    <x v="122"/>
    <x v="0"/>
    <s v="28741"/>
    <x v="2097"/>
    <m/>
    <s v="R"/>
    <s v="N"/>
    <s v="NC-11"/>
    <x v="0"/>
    <x v="1"/>
    <x v="1"/>
    <x v="0"/>
    <s v="Y"/>
    <s v="Y"/>
    <s v="Y"/>
    <s v="Y"/>
    <s v="Y"/>
    <s v="Y"/>
    <s v="Limited  Liability Company(LLC)"/>
    <s v="N"/>
    <x v="0"/>
    <x v="0"/>
    <x v="0"/>
    <s v="Restaurant"/>
    <n v="0"/>
    <n v="0"/>
    <m/>
  </r>
  <r>
    <x v="2101"/>
    <d v="2021-05-29T00:00:00"/>
    <s v="The Q Shack Corporation"/>
    <s v="2510 University Dr"/>
    <x v="8"/>
    <x v="0"/>
    <s v="27707"/>
    <x v="2098"/>
    <m/>
    <s v="U"/>
    <s v="Y"/>
    <s v="NC-04"/>
    <x v="0"/>
    <x v="1"/>
    <x v="1"/>
    <x v="0"/>
    <s v="Y"/>
    <s v="Y"/>
    <s v="Y"/>
    <s v="Y"/>
    <s v="Y"/>
    <s v="Y"/>
    <s v="Subchapter S Corporation"/>
    <s v="Y"/>
    <x v="0"/>
    <x v="0"/>
    <x v="0"/>
    <s v="Restaurant"/>
    <n v="0"/>
    <n v="0"/>
    <m/>
  </r>
  <r>
    <x v="2102"/>
    <d v="2021-05-29T00:00:00"/>
    <s v="Gia Group LLC"/>
    <s v="1941 New Garden Rd Suite 208"/>
    <x v="12"/>
    <x v="0"/>
    <s v="27410"/>
    <x v="2099"/>
    <m/>
    <s v="U"/>
    <s v="N"/>
    <s v="NC-06"/>
    <x v="0"/>
    <x v="0"/>
    <x v="0"/>
    <x v="0"/>
    <s v="Y"/>
    <s v="Y"/>
    <s v="Y"/>
    <s v="Y"/>
    <s v="Y"/>
    <s v="Y"/>
    <s v="Limited  Liability Company(LLC)"/>
    <s v="N"/>
    <x v="0"/>
    <x v="0"/>
    <x v="0"/>
    <s v="Restaurant"/>
    <n v="0"/>
    <n v="0"/>
    <m/>
  </r>
  <r>
    <x v="2103"/>
    <d v="2021-05-29T00:00:00"/>
    <s v="Zillicoah Group Inc"/>
    <s v="870 Riverside Drive"/>
    <x v="276"/>
    <x v="0"/>
    <s v="28804"/>
    <x v="2100"/>
    <m/>
    <s v="U"/>
    <s v="Y"/>
    <s v="NC-11"/>
    <x v="0"/>
    <x v="1"/>
    <x v="0"/>
    <x v="0"/>
    <s v="Y"/>
    <s v="Y"/>
    <s v="Y"/>
    <s v="Y"/>
    <s v="Y"/>
    <s v="Y"/>
    <s v="Corporation"/>
    <s v="N"/>
    <x v="0"/>
    <x v="0"/>
    <x v="0"/>
    <s v="Bar, Saloon, Lounge, Tavern"/>
    <n v="0"/>
    <n v="0"/>
    <m/>
  </r>
  <r>
    <x v="2104"/>
    <d v="2021-05-29T00:00:00"/>
    <s v="Wine and Dining Inc"/>
    <s v="115 E. St. James St."/>
    <x v="201"/>
    <x v="0"/>
    <s v="27886"/>
    <x v="2101"/>
    <m/>
    <s v="R"/>
    <s v="Y"/>
    <s v="NC-01"/>
    <x v="0"/>
    <x v="0"/>
    <x v="0"/>
    <x v="0"/>
    <s v="Y"/>
    <s v="Y"/>
    <s v="N"/>
    <s v="N"/>
    <s v="Y"/>
    <s v="N"/>
    <s v="Corporation"/>
    <s v="N"/>
    <x v="0"/>
    <x v="0"/>
    <x v="0"/>
    <s v="Restaurant"/>
    <n v="0"/>
    <n v="0"/>
    <m/>
  </r>
  <r>
    <x v="2105"/>
    <d v="2021-05-29T00:00:00"/>
    <s v="Ultimate Ice Cream Company LLC"/>
    <s v="171 New Haw Creek Rd"/>
    <x v="9"/>
    <x v="0"/>
    <s v="28805"/>
    <x v="2102"/>
    <m/>
    <s v="U"/>
    <s v="N"/>
    <s v="NC-11"/>
    <x v="0"/>
    <x v="0"/>
    <x v="0"/>
    <x v="0"/>
    <s v="Y"/>
    <s v="Y"/>
    <s v="Y"/>
    <s v="Y"/>
    <s v="Y"/>
    <s v="Y"/>
    <s v="Limited  Liability Company(LLC)"/>
    <s v="N"/>
    <x v="0"/>
    <x v="0"/>
    <x v="0"/>
    <s v="Other &amp;&amp; Caterer"/>
    <n v="0"/>
    <n v="0"/>
    <m/>
  </r>
  <r>
    <x v="2106"/>
    <d v="2021-05-29T00:00:00"/>
    <s v="Fenwick Foods Corporation"/>
    <s v="20920 Torrence Chapel Rd"/>
    <x v="49"/>
    <x v="0"/>
    <s v="28031"/>
    <x v="2103"/>
    <m/>
    <s v="U"/>
    <s v="N"/>
    <s v="NC-12"/>
    <x v="0"/>
    <x v="1"/>
    <x v="1"/>
    <x v="0"/>
    <s v="Y"/>
    <s v="Y"/>
    <s v="Y"/>
    <s v="Y"/>
    <s v="Y"/>
    <s v="Y"/>
    <s v="Corporation"/>
    <s v="N"/>
    <x v="0"/>
    <x v="0"/>
    <x v="0"/>
    <s v="Restaurant"/>
    <n v="0"/>
    <n v="0"/>
    <m/>
  </r>
  <r>
    <x v="2107"/>
    <d v="2021-05-29T00:00:00"/>
    <s v="Midtown Cafe &amp; Dessertery Inc."/>
    <s v="151 S Stratford Rd"/>
    <x v="54"/>
    <x v="0"/>
    <s v="27104"/>
    <x v="2104"/>
    <m/>
    <s v="U"/>
    <s v="N"/>
    <s v="NC-06"/>
    <x v="0"/>
    <x v="0"/>
    <x v="0"/>
    <x v="0"/>
    <s v="Y"/>
    <s v="Y"/>
    <s v="Y"/>
    <s v="Y"/>
    <s v="Y"/>
    <s v="Y"/>
    <s v="Corporation"/>
    <s v="N"/>
    <x v="0"/>
    <x v="0"/>
    <x v="0"/>
    <s v="Restaurant"/>
    <n v="0"/>
    <n v="0"/>
    <m/>
  </r>
  <r>
    <x v="2108"/>
    <d v="2021-05-29T00:00:00"/>
    <s v="NEE INC"/>
    <s v="1984 Eastwood Rd"/>
    <x v="0"/>
    <x v="0"/>
    <s v="28403"/>
    <x v="2105"/>
    <m/>
    <s v="U"/>
    <s v="N"/>
    <s v="NC-07"/>
    <x v="1"/>
    <x v="0"/>
    <x v="0"/>
    <x v="0"/>
    <s v="Y"/>
    <s v="Y"/>
    <s v="Y"/>
    <s v="Y"/>
    <s v="Y"/>
    <s v="Y"/>
    <s v="Corporation"/>
    <s v="Y"/>
    <x v="0"/>
    <x v="0"/>
    <x v="0"/>
    <s v="Restaurant"/>
    <n v="0"/>
    <n v="0"/>
    <m/>
  </r>
  <r>
    <x v="2109"/>
    <d v="2021-05-29T00:00:00"/>
    <s v="Giovani Carandola LTD"/>
    <s v="4016 W Wendover Ave"/>
    <x v="12"/>
    <x v="0"/>
    <s v="27407"/>
    <x v="2106"/>
    <m/>
    <s v="U"/>
    <s v="Y"/>
    <s v="NC-06"/>
    <x v="0"/>
    <x v="1"/>
    <x v="1"/>
    <x v="0"/>
    <s v="Y"/>
    <s v="Y"/>
    <s v="Y"/>
    <s v="Y"/>
    <s v="Y"/>
    <s v="Y"/>
    <s v="Limited  Liability Company(LLC)"/>
    <s v="N"/>
    <x v="0"/>
    <x v="0"/>
    <x v="0"/>
    <s v="Bar, Saloon, Lounge, Tavern &amp;&amp; Restaurant"/>
    <n v="0"/>
    <n v="0"/>
    <m/>
  </r>
  <r>
    <x v="2110"/>
    <d v="2021-05-29T00:00:00"/>
    <s v="Twenty Six Acres Brewing Co. LLC"/>
    <s v="7285 Westwinds Blvd NW"/>
    <x v="22"/>
    <x v="0"/>
    <s v="28027"/>
    <x v="2107"/>
    <m/>
    <s v="U"/>
    <s v="N"/>
    <s v="NC-08"/>
    <x v="1"/>
    <x v="0"/>
    <x v="0"/>
    <x v="0"/>
    <s v="Y"/>
    <s v="Y"/>
    <s v="Y"/>
    <s v="Y"/>
    <s v="Y"/>
    <s v="Y"/>
    <s v="Limited  Liability Company(LLC)"/>
    <s v="N"/>
    <x v="0"/>
    <x v="0"/>
    <x v="0"/>
    <s v="Licensed Alcohol Producer &amp;&amp; Brewery and/or microbrewery ** &amp;&amp; Brewpub, Tasting Room, Taproom **"/>
    <n v="0"/>
    <n v="0"/>
    <m/>
  </r>
  <r>
    <x v="2111"/>
    <d v="2021-05-29T00:00:00"/>
    <s v="Three Seasons Catering"/>
    <s v="2701 Hillsborough Rd"/>
    <x v="8"/>
    <x v="0"/>
    <s v="27705"/>
    <x v="2108"/>
    <m/>
    <s v="U"/>
    <s v="N"/>
    <s v="NC-04"/>
    <x v="0"/>
    <x v="1"/>
    <x v="1"/>
    <x v="1"/>
    <s v="Y"/>
    <s v="Y"/>
    <s v="Y"/>
    <s v="Y"/>
    <s v="N"/>
    <s v="Y"/>
    <s v="Corporation"/>
    <s v="N"/>
    <x v="0"/>
    <x v="0"/>
    <x v="0"/>
    <s v="Caterer"/>
    <n v="0"/>
    <n v="0"/>
    <m/>
  </r>
  <r>
    <x v="2112"/>
    <d v="2021-05-29T00:00:00"/>
    <s v="Calogidos Incorporated"/>
    <s v="301 W Martin St"/>
    <x v="4"/>
    <x v="0"/>
    <s v="27601"/>
    <x v="2109"/>
    <m/>
    <s v="U"/>
    <s v="Y"/>
    <s v="NC-02"/>
    <x v="0"/>
    <x v="1"/>
    <x v="1"/>
    <x v="0"/>
    <s v="Y"/>
    <s v="Y"/>
    <s v="Y"/>
    <s v="Y"/>
    <s v="Y"/>
    <s v="Y"/>
    <s v="Subchapter S Corporation"/>
    <s v="N"/>
    <x v="0"/>
    <x v="0"/>
    <x v="0"/>
    <s v="Bar, Saloon, Lounge, Tavern &amp;&amp; Restaurant"/>
    <n v="0"/>
    <n v="0"/>
    <m/>
  </r>
  <r>
    <x v="2113"/>
    <d v="2021-05-29T00:00:00"/>
    <s v="Hoowel inc."/>
    <s v="447 E Main St"/>
    <x v="117"/>
    <x v="0"/>
    <s v="28779"/>
    <x v="2110"/>
    <s v="Subway"/>
    <s v="R"/>
    <s v="N"/>
    <s v="NC-11"/>
    <x v="1"/>
    <x v="0"/>
    <x v="0"/>
    <x v="0"/>
    <s v="Y"/>
    <s v="Y"/>
    <s v="Y"/>
    <s v="Y"/>
    <s v="Y"/>
    <s v="Y"/>
    <s v="Limited  Liability Company(LLC)"/>
    <s v="N"/>
    <x v="0"/>
    <x v="0"/>
    <x v="0"/>
    <s v="Restaurant"/>
    <n v="0"/>
    <n v="0"/>
    <m/>
  </r>
  <r>
    <x v="2114"/>
    <d v="2021-05-29T00:00:00"/>
    <s v="ncpretzel1"/>
    <s v="6910 Fayetteville Rd"/>
    <x v="8"/>
    <x v="0"/>
    <s v="27713"/>
    <x v="2111"/>
    <s v="The Pretzel Twister"/>
    <s v="U"/>
    <s v="N"/>
    <s v="NC-02"/>
    <x v="0"/>
    <x v="1"/>
    <x v="1"/>
    <x v="0"/>
    <s v="Y"/>
    <s v="Y"/>
    <s v="Y"/>
    <s v="Y"/>
    <s v="N"/>
    <s v="Y"/>
    <s v="Limited  Liability Company(LLC)"/>
    <s v="N"/>
    <x v="0"/>
    <x v="0"/>
    <x v="0"/>
    <s v="Snack and Nonalcoholic Beverage Bar"/>
    <n v="0"/>
    <n v="0"/>
    <m/>
  </r>
  <r>
    <x v="2115"/>
    <d v="2021-05-29T00:00:00"/>
    <s v="Third Half Brewing Company"/>
    <s v="400 N Polk St Ste B"/>
    <x v="19"/>
    <x v="0"/>
    <s v="28134"/>
    <x v="2112"/>
    <m/>
    <s v="U"/>
    <s v="Y"/>
    <s v="NC-09"/>
    <x v="1"/>
    <x v="1"/>
    <x v="1"/>
    <x v="0"/>
    <s v="N"/>
    <s v="Y"/>
    <s v="Y"/>
    <s v="Y"/>
    <s v="N"/>
    <s v="Y"/>
    <s v="Limited  Liability Company(LLC)"/>
    <s v="N"/>
    <x v="0"/>
    <x v="0"/>
    <x v="0"/>
    <s v="Licensed Alcohol Producer &amp;&amp; Brewery and/or microbrewery ** &amp;&amp; Brewpub, Tasting Room, Taproom ** &amp;&amp; Restaurant"/>
    <n v="0"/>
    <n v="0"/>
    <m/>
  </r>
  <r>
    <x v="2116"/>
    <d v="2021-05-29T00:00:00"/>
    <s v="The Eddy LLC"/>
    <s v="1715 Saxapahaw Bethlehem Church Road"/>
    <x v="270"/>
    <x v="0"/>
    <s v="27253"/>
    <x v="2113"/>
    <m/>
    <s v="U"/>
    <s v="Y"/>
    <s v="NC-13"/>
    <x v="0"/>
    <x v="1"/>
    <x v="1"/>
    <x v="0"/>
    <s v="Y"/>
    <s v="N"/>
    <s v="Y"/>
    <s v="Y"/>
    <s v="Y"/>
    <s v="Y"/>
    <s v="Limited  Liability Company(LLC)"/>
    <s v="N"/>
    <x v="0"/>
    <x v="0"/>
    <x v="0"/>
    <s v="Restaurant"/>
    <n v="0"/>
    <n v="0"/>
    <m/>
  </r>
  <r>
    <x v="2117"/>
    <d v="2021-05-29T00:00:00"/>
    <s v="The Poe House"/>
    <s v="105 1st Ave W"/>
    <x v="7"/>
    <x v="0"/>
    <s v="28792"/>
    <x v="2114"/>
    <m/>
    <s v="R"/>
    <s v="Y"/>
    <s v="NC-11"/>
    <x v="1"/>
    <x v="1"/>
    <x v="1"/>
    <x v="1"/>
    <s v="N"/>
    <s v="N"/>
    <s v="Y"/>
    <s v="Y"/>
    <s v="N"/>
    <s v="N"/>
    <s v="Corporation"/>
    <s v="N"/>
    <x v="0"/>
    <x v="0"/>
    <x v="0"/>
    <s v="Bar, Saloon, Lounge, Tavern &amp;&amp; Restaurant"/>
    <n v="0"/>
    <n v="0"/>
    <m/>
  </r>
  <r>
    <x v="2118"/>
    <d v="2021-05-29T00:00:00"/>
    <s v="Cadillac's Discotheque Inc"/>
    <s v="1520 Us Highway 70a W"/>
    <x v="21"/>
    <x v="0"/>
    <s v="28601"/>
    <x v="2115"/>
    <m/>
    <s v="R"/>
    <s v="N"/>
    <s v="NC-05"/>
    <x v="0"/>
    <x v="0"/>
    <x v="1"/>
    <x v="0"/>
    <s v="Y"/>
    <s v="Y"/>
    <s v="Y"/>
    <s v="Y"/>
    <s v="Y"/>
    <s v="Y"/>
    <s v="Subchapter S Corporation"/>
    <s v="Y"/>
    <x v="0"/>
    <x v="0"/>
    <x v="0"/>
    <s v="Other"/>
    <n v="0"/>
    <n v="0"/>
    <m/>
  </r>
  <r>
    <x v="2119"/>
    <d v="2021-05-29T00:00:00"/>
    <s v="TMRBBQ LLC"/>
    <s v="1183 University Dr Ste 101"/>
    <x v="64"/>
    <x v="0"/>
    <s v="27215"/>
    <x v="2116"/>
    <m/>
    <s v="U"/>
    <s v="N"/>
    <s v="NC-06"/>
    <x v="1"/>
    <x v="0"/>
    <x v="0"/>
    <x v="0"/>
    <s v="Y"/>
    <s v="Y"/>
    <s v="Y"/>
    <s v="Y"/>
    <s v="Y"/>
    <s v="Y"/>
    <s v="Limited  Liability Company(LLC)"/>
    <s v="N"/>
    <x v="0"/>
    <x v="0"/>
    <x v="0"/>
    <s v="Restaurant"/>
    <n v="0"/>
    <n v="0"/>
    <m/>
  </r>
  <r>
    <x v="2120"/>
    <d v="2021-05-29T00:00:00"/>
    <s v="KVEC LLC"/>
    <s v="9609 N Tryon St Suite A"/>
    <x v="11"/>
    <x v="0"/>
    <s v="28262"/>
    <x v="2117"/>
    <m/>
    <s v="U"/>
    <s v="N"/>
    <s v="NC-08"/>
    <x v="1"/>
    <x v="0"/>
    <x v="0"/>
    <x v="0"/>
    <s v="N"/>
    <s v="Y"/>
    <s v="Y"/>
    <s v="Y"/>
    <s v="Y"/>
    <s v="Y"/>
    <s v="Limited  Liability Company(LLC)"/>
    <s v="N"/>
    <x v="0"/>
    <x v="0"/>
    <x v="0"/>
    <s v="Other &amp;&amp; Bar, Saloon, Lounge, Tavern &amp;&amp; Caterer &amp;&amp; Restaurant"/>
    <n v="0"/>
    <n v="0"/>
    <m/>
  </r>
  <r>
    <x v="2121"/>
    <d v="2021-05-29T00:00:00"/>
    <s v="The String Bean Corp."/>
    <s v="106 N Main St"/>
    <x v="261"/>
    <x v="0"/>
    <s v="28012"/>
    <x v="2118"/>
    <m/>
    <s v="U"/>
    <s v="Y"/>
    <s v="NC-05"/>
    <x v="0"/>
    <x v="0"/>
    <x v="1"/>
    <x v="0"/>
    <s v="Y"/>
    <s v="Y"/>
    <s v="Y"/>
    <s v="Y"/>
    <s v="Y"/>
    <s v="Y"/>
    <s v="Corporation"/>
    <s v="N"/>
    <x v="0"/>
    <x v="0"/>
    <x v="0"/>
    <s v="Caterer &amp;&amp; Restaurant"/>
    <n v="0"/>
    <n v="0"/>
    <m/>
  </r>
  <r>
    <x v="2122"/>
    <d v="2021-05-29T00:00:00"/>
    <s v="APN PIZZA INC."/>
    <s v="12989 Us 70 Business Hwy W"/>
    <x v="103"/>
    <x v="0"/>
    <s v="27520"/>
    <x v="2119"/>
    <m/>
    <s v="R"/>
    <s v="Y"/>
    <s v="NC-02"/>
    <x v="0"/>
    <x v="1"/>
    <x v="1"/>
    <x v="1"/>
    <s v="N"/>
    <s v="Y"/>
    <s v="Y"/>
    <s v="Y"/>
    <s v="N"/>
    <s v="Y"/>
    <s v="Corporation"/>
    <s v="Y"/>
    <x v="0"/>
    <x v="0"/>
    <x v="0"/>
    <s v="Restaurant"/>
    <n v="0"/>
    <n v="0"/>
    <m/>
  </r>
  <r>
    <x v="2123"/>
    <d v="2021-05-29T00:00:00"/>
    <s v="Tropical Island Concessions Inc"/>
    <s v="5413 Round Hill Ln"/>
    <x v="4"/>
    <x v="0"/>
    <s v="27616"/>
    <x v="2120"/>
    <m/>
    <s v="U"/>
    <s v="Y"/>
    <s v="NC-02"/>
    <x v="0"/>
    <x v="1"/>
    <x v="1"/>
    <x v="0"/>
    <s v="N"/>
    <s v="Y"/>
    <s v="Y"/>
    <s v="N"/>
    <s v="Y"/>
    <s v="N"/>
    <s v="Corporation"/>
    <s v="Y"/>
    <x v="0"/>
    <x v="0"/>
    <x v="0"/>
    <s v="Other"/>
    <n v="0"/>
    <n v="0"/>
    <m/>
  </r>
  <r>
    <x v="2124"/>
    <d v="2021-05-29T00:00:00"/>
    <s v="MySausageBuddy LLC"/>
    <s v="15320 Jade Street"/>
    <x v="11"/>
    <x v="0"/>
    <s v="28277"/>
    <x v="2121"/>
    <m/>
    <s v="U"/>
    <s v="N"/>
    <s v="NC-09"/>
    <x v="0"/>
    <x v="1"/>
    <x v="0"/>
    <x v="0"/>
    <s v="Y"/>
    <s v="N"/>
    <s v="N"/>
    <s v="Y"/>
    <s v="Y"/>
    <s v="Y"/>
    <s v="Limited  Liability Company(LLC)"/>
    <s v="N"/>
    <x v="0"/>
    <x v="0"/>
    <x v="0"/>
    <s v="Food Stand, Food Truck, Food Cart"/>
    <n v="0"/>
    <n v="0"/>
    <m/>
  </r>
  <r>
    <x v="2125"/>
    <d v="2021-05-29T00:00:00"/>
    <s v="Nocturnal Brewing Company LLC"/>
    <s v="893 Highway 64 Business"/>
    <x v="181"/>
    <x v="0"/>
    <s v="28904"/>
    <x v="2122"/>
    <m/>
    <s v="R"/>
    <s v="Y"/>
    <s v="NC-11"/>
    <x v="1"/>
    <x v="0"/>
    <x v="1"/>
    <x v="0"/>
    <s v="Y"/>
    <s v="Y"/>
    <s v="Y"/>
    <s v="Y"/>
    <s v="Y"/>
    <s v="Y"/>
    <s v="Limited  Liability Company(LLC)"/>
    <s v="N"/>
    <x v="0"/>
    <x v="0"/>
    <x v="0"/>
    <s v="Brewpub, Tasting Room, Taproom ** &amp;&amp; Restaurant"/>
    <n v="0"/>
    <n v="0"/>
    <m/>
  </r>
  <r>
    <x v="2126"/>
    <d v="2021-05-29T00:00:00"/>
    <s v="Twin Leaf Brewery LLC"/>
    <s v="144 Coxe Ave"/>
    <x v="9"/>
    <x v="0"/>
    <s v="28801"/>
    <x v="2123"/>
    <m/>
    <s v="U"/>
    <s v="Y"/>
    <s v="NC-11"/>
    <x v="1"/>
    <x v="1"/>
    <x v="1"/>
    <x v="0"/>
    <s v="Y"/>
    <s v="Y"/>
    <s v="Y"/>
    <s v="Y"/>
    <s v="Y"/>
    <s v="Y"/>
    <s v="Corporation"/>
    <s v="N"/>
    <x v="0"/>
    <x v="0"/>
    <x v="0"/>
    <s v="Brewpub, Tasting Room, Taproom **"/>
    <n v="0"/>
    <n v="0"/>
    <m/>
  </r>
  <r>
    <x v="2127"/>
    <d v="2021-05-29T00:00:00"/>
    <s v="Greenville Subway Group Inc."/>
    <s v="3120 E 10th St"/>
    <x v="34"/>
    <x v="0"/>
    <s v="27858"/>
    <x v="2124"/>
    <s v="Subway"/>
    <s v="U"/>
    <s v="Y"/>
    <s v="NC-01"/>
    <x v="1"/>
    <x v="0"/>
    <x v="0"/>
    <x v="0"/>
    <s v="Y"/>
    <s v="Y"/>
    <s v="Y"/>
    <s v="Y"/>
    <s v="Y"/>
    <s v="Y"/>
    <s v="Subchapter S Corporation"/>
    <s v="N"/>
    <x v="0"/>
    <x v="0"/>
    <x v="0"/>
    <s v="Restaurant"/>
    <n v="0"/>
    <n v="0"/>
    <m/>
  </r>
  <r>
    <x v="2128"/>
    <d v="2021-05-29T00:00:00"/>
    <s v="Habatat Coffee Inc"/>
    <s v="369 Ransom Rd"/>
    <x v="54"/>
    <x v="0"/>
    <n v="27106"/>
    <x v="2125"/>
    <m/>
    <s v="U"/>
    <s v="N"/>
    <s v="NC-06"/>
    <x v="1"/>
    <x v="1"/>
    <x v="1"/>
    <x v="0"/>
    <s v="Y"/>
    <s v="Y"/>
    <s v="Y"/>
    <s v="Y"/>
    <s v="N"/>
    <s v="Y"/>
    <s v="Corporation"/>
    <s v="N"/>
    <x v="0"/>
    <x v="0"/>
    <x v="0"/>
    <s v="Other &amp;&amp; Bakery ** &amp;&amp; Caterer &amp;&amp; Food Stand, Food Truck, Food Cart &amp;&amp; Restaurant"/>
    <n v="0"/>
    <n v="0"/>
    <m/>
  </r>
  <r>
    <x v="2129"/>
    <d v="2021-05-29T00:00:00"/>
    <s v="NOPA Inc."/>
    <s v="708 Evans St"/>
    <x v="1"/>
    <x v="0"/>
    <s v="28557"/>
    <x v="2126"/>
    <m/>
    <s v="R"/>
    <s v="N"/>
    <s v="NC-03"/>
    <x v="0"/>
    <x v="1"/>
    <x v="1"/>
    <x v="1"/>
    <s v="N"/>
    <s v="N"/>
    <s v="Y"/>
    <s v="N"/>
    <s v="N"/>
    <s v="N"/>
    <s v="Corporation"/>
    <s v="N"/>
    <x v="0"/>
    <x v="0"/>
    <x v="0"/>
    <s v="Restaurant"/>
    <n v="0"/>
    <n v="0"/>
    <m/>
  </r>
  <r>
    <x v="2130"/>
    <d v="2021-05-29T00:00:00"/>
    <s v="Smokey Js BBQ and Ribs"/>
    <s v="1827 shearers rd"/>
    <x v="43"/>
    <x v="0"/>
    <s v="28036"/>
    <x v="2127"/>
    <m/>
    <s v="U"/>
    <s v="N"/>
    <s v="NC-08"/>
    <x v="0"/>
    <x v="1"/>
    <x v="1"/>
    <x v="1"/>
    <s v="N"/>
    <s v="N"/>
    <s v="Y"/>
    <s v="Y"/>
    <s v="N"/>
    <s v="Y"/>
    <s v="Sole Proprietorship"/>
    <s v="N"/>
    <x v="0"/>
    <x v="0"/>
    <x v="0"/>
    <s v="Food Stand, Food Truck, Food Cart &amp;&amp; Caterer &amp;&amp; Restaurant"/>
    <n v="0"/>
    <n v="0"/>
    <m/>
  </r>
  <r>
    <x v="2131"/>
    <d v="2021-05-29T00:00:00"/>
    <s v="Farmhouse Cafe LLC"/>
    <s v="320 Vintage Point Ln"/>
    <x v="132"/>
    <x v="0"/>
    <s v="27591"/>
    <x v="2128"/>
    <m/>
    <s v="U"/>
    <s v="N"/>
    <s v="NC-02"/>
    <x v="1"/>
    <x v="1"/>
    <x v="0"/>
    <x v="0"/>
    <s v="Y"/>
    <s v="Y"/>
    <s v="Y"/>
    <s v="N"/>
    <s v="Y"/>
    <s v="N"/>
    <s v="Limited  Liability Company(LLC)"/>
    <s v="N"/>
    <x v="0"/>
    <x v="0"/>
    <x v="0"/>
    <s v="Restaurant"/>
    <n v="0"/>
    <n v="0"/>
    <m/>
  </r>
  <r>
    <x v="2132"/>
    <d v="2021-05-29T00:00:00"/>
    <s v="4 F Holdings Inc."/>
    <s v="111 Matthews Station St"/>
    <x v="53"/>
    <x v="0"/>
    <s v="28105"/>
    <x v="2129"/>
    <s v="Moe's Original BBQ"/>
    <s v="U"/>
    <s v="N"/>
    <s v="NC-09"/>
    <x v="0"/>
    <x v="1"/>
    <x v="1"/>
    <x v="0"/>
    <s v="Y"/>
    <s v="Y"/>
    <s v="Y"/>
    <s v="Y"/>
    <s v="Y"/>
    <s v="Y"/>
    <s v="Corporation"/>
    <s v="N"/>
    <x v="0"/>
    <x v="0"/>
    <x v="0"/>
    <s v="Restaurant"/>
    <n v="0"/>
    <n v="0"/>
    <m/>
  </r>
  <r>
    <x v="2133"/>
    <d v="2021-05-29T00:00:00"/>
    <s v="TeamG"/>
    <s v="913 S. Chapman St"/>
    <x v="12"/>
    <x v="0"/>
    <s v="27403"/>
    <x v="2130"/>
    <m/>
    <s v="U"/>
    <s v="Y"/>
    <s v="NC-06"/>
    <x v="0"/>
    <x v="1"/>
    <x v="1"/>
    <x v="0"/>
    <s v="Y"/>
    <s v="Y"/>
    <s v="Y"/>
    <s v="Y"/>
    <s v="Y"/>
    <s v="Y"/>
    <s v="Qualified Joint-Venture (spouses)"/>
    <s v="N"/>
    <x v="0"/>
    <x v="0"/>
    <x v="0"/>
    <s v="Restaurant"/>
    <n v="0"/>
    <n v="0"/>
    <m/>
  </r>
  <r>
    <x v="2134"/>
    <d v="2021-05-29T00:00:00"/>
    <s v="JALOJE LLC"/>
    <s v="600 Nelly Green Cir"/>
    <x v="72"/>
    <x v="0"/>
    <s v="28625"/>
    <x v="2131"/>
    <m/>
    <s v="R"/>
    <s v="Y"/>
    <s v="NC-05"/>
    <x v="0"/>
    <x v="1"/>
    <x v="1"/>
    <x v="0"/>
    <s v="Y"/>
    <s v="Y"/>
    <s v="Y"/>
    <s v="N"/>
    <s v="Y"/>
    <s v="N"/>
    <s v="Corporation"/>
    <s v="N"/>
    <x v="0"/>
    <x v="0"/>
    <x v="0"/>
    <s v="Caterer &amp;&amp; Restaurant"/>
    <n v="0"/>
    <n v="0"/>
    <m/>
  </r>
  <r>
    <x v="2135"/>
    <d v="2021-05-29T00:00:00"/>
    <s v="The Koster Company Inc."/>
    <s v="8117 Owenston Ct"/>
    <x v="4"/>
    <x v="0"/>
    <s v="27612"/>
    <x v="2132"/>
    <m/>
    <s v="U"/>
    <s v="N"/>
    <s v="NC-02"/>
    <x v="1"/>
    <x v="0"/>
    <x v="0"/>
    <x v="0"/>
    <s v="Y"/>
    <s v="Y"/>
    <s v="Y"/>
    <s v="Y"/>
    <s v="Y"/>
    <s v="Y"/>
    <s v="Subchapter S Corporation"/>
    <s v="N"/>
    <x v="0"/>
    <x v="0"/>
    <x v="0"/>
    <s v="Restaurant"/>
    <n v="0"/>
    <n v="0"/>
    <m/>
  </r>
  <r>
    <x v="2136"/>
    <d v="2021-05-29T00:00:00"/>
    <s v="Magerks Elon Inc."/>
    <s v="138 W Lebanon Ave."/>
    <x v="31"/>
    <x v="0"/>
    <s v="27244"/>
    <x v="2133"/>
    <m/>
    <s v="U"/>
    <s v="N"/>
    <s v="NC-06"/>
    <x v="1"/>
    <x v="1"/>
    <x v="1"/>
    <x v="0"/>
    <s v="Y"/>
    <s v="Y"/>
    <s v="Y"/>
    <s v="Y"/>
    <s v="Y"/>
    <s v="Y"/>
    <s v="Limited  Liability Company(LLC)"/>
    <s v="N"/>
    <x v="0"/>
    <x v="0"/>
    <x v="0"/>
    <s v="Bar, Saloon, Lounge, Tavern &amp;&amp; Restaurant"/>
    <n v="0"/>
    <n v="0"/>
    <m/>
  </r>
  <r>
    <x v="2137"/>
    <d v="2021-05-29T00:00:00"/>
    <s v="Sodosopa Inc"/>
    <s v="146 S 3rd St"/>
    <x v="253"/>
    <x v="0"/>
    <s v="27577"/>
    <x v="2134"/>
    <m/>
    <s v="R"/>
    <s v="Y"/>
    <s v="NC-07"/>
    <x v="0"/>
    <x v="1"/>
    <x v="1"/>
    <x v="0"/>
    <s v="Y"/>
    <s v="Y"/>
    <s v="Y"/>
    <s v="Y"/>
    <s v="Y"/>
    <s v="Y"/>
    <s v="Corporation"/>
    <s v="Y"/>
    <x v="0"/>
    <x v="0"/>
    <x v="0"/>
    <s v="Restaurant"/>
    <n v="0"/>
    <n v="0"/>
    <m/>
  </r>
  <r>
    <x v="2138"/>
    <d v="2021-05-29T00:00:00"/>
    <s v="Eton Cafe Inc."/>
    <s v="108 N Gordon Dr"/>
    <x v="54"/>
    <x v="0"/>
    <s v="27104"/>
    <x v="2135"/>
    <m/>
    <s v="U"/>
    <s v="N"/>
    <s v="NC-06"/>
    <x v="0"/>
    <x v="1"/>
    <x v="1"/>
    <x v="0"/>
    <s v="Y"/>
    <s v="Y"/>
    <s v="Y"/>
    <s v="Y"/>
    <s v="Y"/>
    <s v="Y"/>
    <s v="Corporation"/>
    <s v="N"/>
    <x v="0"/>
    <x v="0"/>
    <x v="0"/>
    <s v="Restaurant"/>
    <n v="0"/>
    <n v="0"/>
    <m/>
  </r>
  <r>
    <x v="2139"/>
    <d v="2021-05-29T00:00:00"/>
    <s v="Pomodoros Inc."/>
    <s v="210 Julian Lane"/>
    <x v="55"/>
    <x v="0"/>
    <s v="28704"/>
    <x v="2136"/>
    <m/>
    <s v="U"/>
    <s v="N"/>
    <s v="NC-11"/>
    <x v="0"/>
    <x v="0"/>
    <x v="0"/>
    <x v="0"/>
    <s v="Y"/>
    <s v="Y"/>
    <s v="Y"/>
    <s v="Y"/>
    <s v="Y"/>
    <s v="Y"/>
    <s v="Corporation"/>
    <s v="Y"/>
    <x v="0"/>
    <x v="0"/>
    <x v="0"/>
    <s v="Restaurant"/>
    <n v="0"/>
    <n v="0"/>
    <m/>
  </r>
  <r>
    <x v="2140"/>
    <d v="2021-05-29T00:00:00"/>
    <s v="Kid Cashew Smokehouse LLC"/>
    <s v="1608 East Blvd"/>
    <x v="11"/>
    <x v="0"/>
    <s v="28203"/>
    <x v="2137"/>
    <m/>
    <s v="U"/>
    <s v="N"/>
    <s v="NC-12"/>
    <x v="0"/>
    <x v="1"/>
    <x v="1"/>
    <x v="0"/>
    <s v="N"/>
    <s v="N"/>
    <s v="Y"/>
    <s v="Y"/>
    <s v="N"/>
    <s v="Y"/>
    <s v="Limited  Liability Company(LLC)"/>
    <s v="N"/>
    <x v="0"/>
    <x v="0"/>
    <x v="0"/>
    <s v="Restaurant"/>
    <n v="0"/>
    <n v="0"/>
    <m/>
  </r>
  <r>
    <x v="2141"/>
    <d v="2021-05-29T00:00:00"/>
    <s v="Farmville Subway LLC"/>
    <s v="3434 Cooperative Way Ste. B"/>
    <x v="277"/>
    <x v="0"/>
    <s v="27828"/>
    <x v="2138"/>
    <s v="Subway"/>
    <s v="U"/>
    <s v="Y"/>
    <s v="NC-01"/>
    <x v="1"/>
    <x v="0"/>
    <x v="0"/>
    <x v="0"/>
    <s v="Y"/>
    <s v="Y"/>
    <s v="Y"/>
    <s v="Y"/>
    <s v="Y"/>
    <s v="Y"/>
    <s v="Limited  Liability Company(LLC)"/>
    <s v="N"/>
    <x v="0"/>
    <x v="0"/>
    <x v="0"/>
    <s v="Restaurant"/>
    <n v="0"/>
    <n v="0"/>
    <m/>
  </r>
  <r>
    <x v="2142"/>
    <d v="2021-05-29T00:00:00"/>
    <s v="RB3 Ventures LLC"/>
    <s v="13663 Providence Rd #322"/>
    <x v="53"/>
    <x v="0"/>
    <s v="28104"/>
    <x v="2139"/>
    <m/>
    <s v="U"/>
    <s v="N"/>
    <s v="NC-09"/>
    <x v="0"/>
    <x v="1"/>
    <x v="0"/>
    <x v="0"/>
    <s v="N"/>
    <s v="Y"/>
    <s v="N"/>
    <s v="Y"/>
    <s v="N"/>
    <s v="N"/>
    <s v="Limited  Liability Company(LLC)"/>
    <s v="N"/>
    <x v="0"/>
    <x v="0"/>
    <x v="0"/>
    <s v="Restaurant"/>
    <n v="0"/>
    <n v="0"/>
    <m/>
  </r>
  <r>
    <x v="2143"/>
    <d v="2021-05-29T00:00:00"/>
    <s v="Robert Martin Inc."/>
    <s v="2101 S Main St Ste 112"/>
    <x v="14"/>
    <x v="0"/>
    <s v="27587"/>
    <x v="2140"/>
    <m/>
    <s v="U"/>
    <s v="N"/>
    <s v="NC-04"/>
    <x v="0"/>
    <x v="0"/>
    <x v="0"/>
    <x v="0"/>
    <s v="Y"/>
    <s v="Y"/>
    <s v="Y"/>
    <s v="Y"/>
    <s v="Y"/>
    <s v="Y"/>
    <s v="Corporation"/>
    <s v="N"/>
    <x v="0"/>
    <x v="0"/>
    <x v="0"/>
    <s v="Bar, Saloon, Lounge, Tavern &amp;&amp; Restaurant"/>
    <n v="0"/>
    <n v="0"/>
    <m/>
  </r>
  <r>
    <x v="2144"/>
    <d v="2021-05-29T00:00:00"/>
    <s v="Dan'l Boone Inn of Boone Inc."/>
    <s v="130 Hardin St"/>
    <x v="48"/>
    <x v="0"/>
    <s v="28607"/>
    <x v="2141"/>
    <m/>
    <s v="R"/>
    <s v="Y"/>
    <s v="NC-05"/>
    <x v="0"/>
    <x v="1"/>
    <x v="1"/>
    <x v="0"/>
    <s v="Y"/>
    <s v="Y"/>
    <s v="Y"/>
    <s v="N"/>
    <s v="N"/>
    <s v="Y"/>
    <s v="Corporation"/>
    <s v="N"/>
    <x v="0"/>
    <x v="0"/>
    <x v="0"/>
    <s v="Restaurant"/>
    <n v="0"/>
    <n v="0"/>
    <m/>
  </r>
  <r>
    <x v="2145"/>
    <d v="2021-05-29T00:00:00"/>
    <s v="AAI Restaurant Group LLC"/>
    <s v="3660 E Franklin Blvd"/>
    <x v="66"/>
    <x v="0"/>
    <s v="28056"/>
    <x v="2142"/>
    <s v="Shane's Rib Shack"/>
    <s v="U"/>
    <s v="Y"/>
    <s v="NC-05"/>
    <x v="0"/>
    <x v="0"/>
    <x v="0"/>
    <x v="0"/>
    <s v="Y"/>
    <s v="Y"/>
    <s v="Y"/>
    <s v="Y"/>
    <s v="Y"/>
    <s v="Y"/>
    <s v="Limited  Liability Company(LLC)"/>
    <s v="N"/>
    <x v="0"/>
    <x v="0"/>
    <x v="0"/>
    <s v="Restaurant"/>
    <n v="0"/>
    <n v="0"/>
    <m/>
  </r>
  <r>
    <x v="2146"/>
    <d v="2021-05-29T00:00:00"/>
    <s v="Hungry Hill Enterprises LLC"/>
    <s v="1248 S Main St"/>
    <x v="14"/>
    <x v="0"/>
    <s v="27587"/>
    <x v="2143"/>
    <m/>
    <s v="U"/>
    <s v="N"/>
    <s v="NC-04"/>
    <x v="0"/>
    <x v="0"/>
    <x v="1"/>
    <x v="0"/>
    <s v="N"/>
    <s v="Y"/>
    <s v="Y"/>
    <s v="Y"/>
    <s v="Y"/>
    <s v="Y"/>
    <s v="Limited  Liability Company(LLC)"/>
    <s v="N"/>
    <x v="0"/>
    <x v="0"/>
    <x v="0"/>
    <s v="Restaurant"/>
    <n v="0"/>
    <n v="0"/>
    <m/>
  </r>
  <r>
    <x v="2147"/>
    <d v="2021-05-29T00:00:00"/>
    <s v="CJ Durham 2 LLC"/>
    <s v="917 Innovation Dr"/>
    <x v="0"/>
    <x v="0"/>
    <s v="28405"/>
    <x v="2144"/>
    <s v="Clean Juice"/>
    <s v="U"/>
    <s v="N"/>
    <s v="NC-07"/>
    <x v="0"/>
    <x v="1"/>
    <x v="1"/>
    <x v="0"/>
    <s v="N"/>
    <s v="N"/>
    <s v="Y"/>
    <s v="Y"/>
    <s v="Y"/>
    <s v="N"/>
    <s v="Limited  Liability Company(LLC)"/>
    <s v="N"/>
    <x v="0"/>
    <x v="0"/>
    <x v="0"/>
    <s v="Restaurant"/>
    <n v="0"/>
    <n v="0"/>
    <m/>
  </r>
  <r>
    <x v="2148"/>
    <d v="2021-05-29T00:00:00"/>
    <s v="Lost Worlds Brewing Company LLC"/>
    <s v="19700 One Norman Blvd Ste D"/>
    <x v="49"/>
    <x v="0"/>
    <s v="28031"/>
    <x v="2145"/>
    <m/>
    <s v="U"/>
    <s v="N"/>
    <s v="NC-12"/>
    <x v="1"/>
    <x v="0"/>
    <x v="0"/>
    <x v="0"/>
    <s v="Y"/>
    <s v="Y"/>
    <s v="Y"/>
    <s v="Y"/>
    <s v="Y"/>
    <s v="Y"/>
    <s v="Limited  Liability Company(LLC)"/>
    <s v="N"/>
    <x v="0"/>
    <x v="0"/>
    <x v="0"/>
    <s v="Brewery and/or microbrewery ** &amp;&amp; Brewpub, Tasting Room, Taproom **"/>
    <n v="0"/>
    <n v="0"/>
    <m/>
  </r>
  <r>
    <x v="2149"/>
    <d v="2021-05-29T00:00:00"/>
    <s v="Anchor Coffee Co. INC"/>
    <s v="1320 West D St"/>
    <x v="258"/>
    <x v="0"/>
    <s v="28659"/>
    <x v="2146"/>
    <m/>
    <s v="R"/>
    <s v="Y"/>
    <s v="NC-05"/>
    <x v="0"/>
    <x v="1"/>
    <x v="1"/>
    <x v="0"/>
    <s v="Y"/>
    <s v="Y"/>
    <s v="Y"/>
    <s v="Y"/>
    <s v="Y"/>
    <s v="Y"/>
    <s v="Corporation"/>
    <s v="Y"/>
    <x v="0"/>
    <x v="0"/>
    <x v="0"/>
    <s v="Other &amp;&amp; Brewpub, Tasting Room, Taproom **"/>
    <n v="0"/>
    <n v="0"/>
    <m/>
  </r>
  <r>
    <x v="2150"/>
    <d v="2021-05-29T00:00:00"/>
    <s v="Granieris Inc"/>
    <s v="983 main st"/>
    <x v="185"/>
    <x v="0"/>
    <s v="28901"/>
    <x v="2147"/>
    <m/>
    <s v="R"/>
    <s v="Y"/>
    <s v="NC-11"/>
    <x v="0"/>
    <x v="1"/>
    <x v="0"/>
    <x v="0"/>
    <s v="N"/>
    <s v="N"/>
    <s v="N"/>
    <s v="Y"/>
    <s v="N"/>
    <s v="Y"/>
    <s v="Corporation"/>
    <s v="Y"/>
    <x v="0"/>
    <x v="0"/>
    <x v="0"/>
    <s v="Restaurant"/>
    <n v="0"/>
    <n v="0"/>
    <m/>
  </r>
  <r>
    <x v="2151"/>
    <d v="2021-05-29T00:00:00"/>
    <s v="Michelle Creel"/>
    <s v="5416 mt Holly-Huntersville rd"/>
    <x v="11"/>
    <x v="0"/>
    <s v="28216"/>
    <x v="2148"/>
    <m/>
    <s v="U"/>
    <s v="N"/>
    <s v="NC-12"/>
    <x v="0"/>
    <x v="1"/>
    <x v="0"/>
    <x v="1"/>
    <s v="N"/>
    <s v="N"/>
    <s v="Y"/>
    <s v="Y"/>
    <s v="N"/>
    <s v="Y"/>
    <s v="Limited  Liability Company(LLC)"/>
    <s v="N"/>
    <x v="0"/>
    <x v="0"/>
    <x v="0"/>
    <s v="Bar, Saloon, Lounge, Tavern"/>
    <n v="0"/>
    <n v="0"/>
    <m/>
  </r>
  <r>
    <x v="2152"/>
    <d v="2021-05-29T00:00:00"/>
    <s v="Summit in Duck LLC"/>
    <s v="1314 Duck Rd."/>
    <x v="278"/>
    <x v="0"/>
    <s v="27949"/>
    <x v="2149"/>
    <m/>
    <s v="U"/>
    <s v="Y"/>
    <s v="NC-03"/>
    <x v="1"/>
    <x v="1"/>
    <x v="0"/>
    <x v="1"/>
    <s v="Y"/>
    <s v="Y"/>
    <s v="Y"/>
    <s v="N"/>
    <s v="N"/>
    <s v="N"/>
    <s v="Limited  Liability Company(LLC)"/>
    <s v="N"/>
    <x v="0"/>
    <x v="0"/>
    <x v="0"/>
    <s v="Restaurant"/>
    <n v="0"/>
    <n v="0"/>
    <m/>
  </r>
  <r>
    <x v="2153"/>
    <d v="2021-05-29T00:00:00"/>
    <s v="Family Dogs LLC"/>
    <s v="306 West Franklin St"/>
    <x v="3"/>
    <x v="0"/>
    <s v="27516"/>
    <x v="2150"/>
    <m/>
    <s v="U"/>
    <s v="Y"/>
    <s v="NC-04"/>
    <x v="1"/>
    <x v="0"/>
    <x v="1"/>
    <x v="0"/>
    <s v="Y"/>
    <s v="Y"/>
    <s v="Y"/>
    <s v="Y"/>
    <s v="Y"/>
    <s v="Y"/>
    <s v="Limited  Liability Company(LLC)"/>
    <s v="N"/>
    <x v="0"/>
    <x v="0"/>
    <x v="0"/>
    <s v="Restaurant"/>
    <n v="0"/>
    <n v="0"/>
    <m/>
  </r>
  <r>
    <x v="2154"/>
    <d v="2021-05-29T00:00:00"/>
    <s v="The Durham Ice Cream Company LLC"/>
    <s v="117 Market St."/>
    <x v="8"/>
    <x v="0"/>
    <s v="27701"/>
    <x v="2151"/>
    <m/>
    <s v="U"/>
    <s v="Y"/>
    <s v="NC-04"/>
    <x v="0"/>
    <x v="0"/>
    <x v="0"/>
    <x v="0"/>
    <s v="Y"/>
    <s v="Y"/>
    <s v="Y"/>
    <s v="Y"/>
    <s v="Y"/>
    <s v="Y"/>
    <s v="Limited  Liability Company(LLC)"/>
    <s v="N"/>
    <x v="0"/>
    <x v="0"/>
    <x v="0"/>
    <s v="Snack and Nonalcoholic Beverage Bar"/>
    <n v="0"/>
    <n v="0"/>
    <m/>
  </r>
  <r>
    <x v="2155"/>
    <d v="2021-05-29T00:00:00"/>
    <s v="Goldsboro Subway Inc"/>
    <s v="1330 Cannon Ave Bldg. 3735 AAFES Food Court"/>
    <x v="25"/>
    <x v="0"/>
    <s v="27534"/>
    <x v="2152"/>
    <s v="Subway"/>
    <s v="R"/>
    <s v="N"/>
    <s v="NC-01"/>
    <x v="1"/>
    <x v="0"/>
    <x v="0"/>
    <x v="0"/>
    <s v="Y"/>
    <s v="Y"/>
    <s v="Y"/>
    <s v="Y"/>
    <s v="Y"/>
    <s v="Y"/>
    <s v="Subchapter S Corporation"/>
    <s v="N"/>
    <x v="0"/>
    <x v="0"/>
    <x v="0"/>
    <s v="Restaurant"/>
    <n v="0"/>
    <n v="0"/>
    <m/>
  </r>
  <r>
    <x v="2156"/>
    <d v="2021-05-29T00:00:00"/>
    <s v="The Rock Bar &amp; Grill LLC"/>
    <s v="276 Watauga Village Dr Ste G"/>
    <x v="48"/>
    <x v="0"/>
    <s v="28607"/>
    <x v="2153"/>
    <m/>
    <s v="R"/>
    <s v="Y"/>
    <s v="NC-05"/>
    <x v="0"/>
    <x v="1"/>
    <x v="1"/>
    <x v="1"/>
    <s v="N"/>
    <s v="N"/>
    <s v="Y"/>
    <s v="Y"/>
    <s v="N"/>
    <s v="Y"/>
    <s v="Limited  Liability Company(LLC)"/>
    <s v="N"/>
    <x v="0"/>
    <x v="0"/>
    <x v="0"/>
    <s v="Other &amp;&amp; Restaurant"/>
    <n v="0"/>
    <n v="0"/>
    <m/>
  </r>
  <r>
    <x v="2157"/>
    <d v="2021-05-29T00:00:00"/>
    <s v="Farwin Foods Inc"/>
    <s v="1802 Martin Luther King Jr Blvd"/>
    <x v="3"/>
    <x v="0"/>
    <s v="27514"/>
    <x v="2154"/>
    <s v="Jersey Mike's"/>
    <s v="U"/>
    <s v="N"/>
    <s v="NC-04"/>
    <x v="0"/>
    <x v="1"/>
    <x v="1"/>
    <x v="0"/>
    <s v="Y"/>
    <s v="Y"/>
    <s v="Y"/>
    <s v="Y"/>
    <s v="Y"/>
    <s v="Y"/>
    <s v="Corporation"/>
    <s v="N"/>
    <x v="0"/>
    <x v="0"/>
    <x v="0"/>
    <s v="Restaurant"/>
    <n v="0"/>
    <n v="0"/>
    <m/>
  </r>
  <r>
    <x v="2158"/>
    <d v="2021-05-29T00:00:00"/>
    <s v="Get Vocal Entertainment LLC"/>
    <s v="1078 Tunnel Road Suites A&amp;B"/>
    <x v="9"/>
    <x v="0"/>
    <s v="28711"/>
    <x v="2155"/>
    <m/>
    <s v="U"/>
    <s v="N"/>
    <s v="NC-11"/>
    <x v="1"/>
    <x v="1"/>
    <x v="1"/>
    <x v="0"/>
    <s v="Y"/>
    <s v="Y"/>
    <s v="Y"/>
    <s v="Y"/>
    <s v="Y"/>
    <s v="Y"/>
    <s v="Corporation"/>
    <s v="N"/>
    <x v="0"/>
    <x v="0"/>
    <x v="0"/>
    <s v="Restaurant"/>
    <n v="0"/>
    <n v="0"/>
    <m/>
  </r>
  <r>
    <x v="2159"/>
    <d v="2021-05-29T00:00:00"/>
    <s v="R&amp;J ENTERPRISES OF CLEVELAND COUNTY INC."/>
    <s v="1025 Kiser St 1932 Topic street"/>
    <x v="158"/>
    <x v="0"/>
    <s v="28152"/>
    <x v="2156"/>
    <m/>
    <s v="R"/>
    <s v="N"/>
    <s v="NC-05"/>
    <x v="0"/>
    <x v="0"/>
    <x v="0"/>
    <x v="0"/>
    <s v="Y"/>
    <s v="Y"/>
    <s v="Y"/>
    <s v="Y"/>
    <s v="Y"/>
    <s v="Y"/>
    <s v="Corporation"/>
    <s v="N"/>
    <x v="0"/>
    <x v="0"/>
    <x v="0"/>
    <s v="Restaurant"/>
    <n v="0"/>
    <n v="0"/>
    <m/>
  </r>
  <r>
    <x v="2160"/>
    <d v="2021-05-29T00:00:00"/>
    <s v="JMCH FOODS INC"/>
    <s v="6118 Farrington Rd Suite C"/>
    <x v="3"/>
    <x v="0"/>
    <s v="27517"/>
    <x v="2157"/>
    <s v="Jersey Mike's"/>
    <s v="U"/>
    <s v="N"/>
    <s v="NC-04"/>
    <x v="0"/>
    <x v="1"/>
    <x v="1"/>
    <x v="0"/>
    <s v="Y"/>
    <s v="Y"/>
    <s v="Y"/>
    <s v="Y"/>
    <s v="Y"/>
    <s v="Y"/>
    <s v="Corporation"/>
    <s v="N"/>
    <x v="0"/>
    <x v="0"/>
    <x v="0"/>
    <s v="Restaurant"/>
    <n v="0"/>
    <n v="0"/>
    <m/>
  </r>
  <r>
    <x v="2161"/>
    <d v="2021-05-29T00:00:00"/>
    <s v="The Farmer's Kitchen LLC"/>
    <s v="333 Main Street"/>
    <x v="279"/>
    <x v="0"/>
    <s v="27508"/>
    <x v="2158"/>
    <m/>
    <s v="R"/>
    <s v="Y"/>
    <s v="NC-04"/>
    <x v="1"/>
    <x v="0"/>
    <x v="1"/>
    <x v="0"/>
    <s v="Y"/>
    <s v="Y"/>
    <s v="Y"/>
    <s v="Y"/>
    <s v="Y"/>
    <s v="Y"/>
    <s v="Limited  Liability Company(LLC)"/>
    <s v="Y"/>
    <x v="0"/>
    <x v="0"/>
    <x v="0"/>
    <s v="Restaurant"/>
    <n v="0"/>
    <n v="0"/>
    <m/>
  </r>
  <r>
    <x v="2162"/>
    <d v="2021-05-29T00:00:00"/>
    <s v="JIANG'S GARDEN LLC"/>
    <s v="2403 Battleground Ave Ste 5"/>
    <x v="12"/>
    <x v="0"/>
    <s v="27408"/>
    <x v="2159"/>
    <m/>
    <s v="U"/>
    <s v="N"/>
    <s v="NC-06"/>
    <x v="1"/>
    <x v="0"/>
    <x v="0"/>
    <x v="0"/>
    <s v="Y"/>
    <s v="Y"/>
    <s v="Y"/>
    <s v="Y"/>
    <s v="Y"/>
    <s v="Y"/>
    <s v="Limited  Liability Company(LLC)"/>
    <s v="N"/>
    <x v="0"/>
    <x v="0"/>
    <x v="0"/>
    <s v="Restaurant"/>
    <n v="0"/>
    <n v="0"/>
    <m/>
  </r>
  <r>
    <x v="2163"/>
    <d v="2021-05-29T00:00:00"/>
    <s v="Tasty Taps LLC"/>
    <s v="734 E Mountain St"/>
    <x v="18"/>
    <x v="0"/>
    <s v="27284"/>
    <x v="2160"/>
    <m/>
    <s v="U"/>
    <s v="Y"/>
    <s v="NC-06"/>
    <x v="0"/>
    <x v="1"/>
    <x v="0"/>
    <x v="0"/>
    <s v="Y"/>
    <s v="Y"/>
    <s v="Y"/>
    <s v="Y"/>
    <s v="Y"/>
    <s v="Y"/>
    <s v="Corporation"/>
    <s v="N"/>
    <x v="0"/>
    <x v="0"/>
    <x v="0"/>
    <s v="Bar, Saloon, Lounge, Tavern"/>
    <n v="0"/>
    <n v="0"/>
    <m/>
  </r>
  <r>
    <x v="2164"/>
    <d v="2021-05-29T00:00:00"/>
    <s v="TMW Retail LLC"/>
    <s v="120 E Chatham St"/>
    <x v="28"/>
    <x v="0"/>
    <s v="27511"/>
    <x v="2161"/>
    <m/>
    <s v="U"/>
    <s v="N"/>
    <s v="NC-02"/>
    <x v="1"/>
    <x v="1"/>
    <x v="1"/>
    <x v="1"/>
    <s v="N"/>
    <s v="N"/>
    <s v="Y"/>
    <s v="Y"/>
    <s v="Y"/>
    <s v="Y"/>
    <s v="Limited  Liability Company(LLC)"/>
    <s v="N"/>
    <x v="0"/>
    <x v="0"/>
    <x v="0"/>
    <s v="Brewpub, Tasting Room, Taproom **"/>
    <n v="0"/>
    <n v="0"/>
    <m/>
  </r>
  <r>
    <x v="2165"/>
    <d v="2021-05-29T00:00:00"/>
    <s v="MSWG Cary West LLC"/>
    <s v="5020 Arco St"/>
    <x v="28"/>
    <x v="0"/>
    <s v="27519"/>
    <x v="2162"/>
    <s v="Moe's Southwest Grill"/>
    <s v="U"/>
    <s v="N"/>
    <s v="NC-02"/>
    <x v="0"/>
    <x v="0"/>
    <x v="1"/>
    <x v="0"/>
    <s v="Y"/>
    <s v="Y"/>
    <s v="N"/>
    <s v="Y"/>
    <s v="Y"/>
    <s v="Y"/>
    <s v="Limited  Liability Company(LLC)"/>
    <s v="N"/>
    <x v="0"/>
    <x v="0"/>
    <x v="0"/>
    <s v="Restaurant"/>
    <n v="0"/>
    <n v="0"/>
    <m/>
  </r>
  <r>
    <x v="2166"/>
    <d v="2021-05-29T00:00:00"/>
    <s v="Athena Hospitality CT LLC"/>
    <s v="4325 Glenwood Ave Suite 2050"/>
    <x v="4"/>
    <x v="0"/>
    <s v="27612"/>
    <x v="2163"/>
    <m/>
    <s v="U"/>
    <s v="N"/>
    <s v="NC-02"/>
    <x v="0"/>
    <x v="1"/>
    <x v="0"/>
    <x v="0"/>
    <s v="Y"/>
    <s v="Y"/>
    <s v="Y"/>
    <s v="Y"/>
    <s v="Y"/>
    <s v="Y"/>
    <s v="Limited  Liability Company(LLC)"/>
    <s v="N"/>
    <x v="0"/>
    <x v="0"/>
    <x v="0"/>
    <s v="Restaurant"/>
    <n v="0"/>
    <n v="0"/>
    <m/>
  </r>
  <r>
    <x v="2167"/>
    <d v="2021-05-29T00:00:00"/>
    <s v="Masiello Enterprises Inc"/>
    <s v="60 S Main St."/>
    <x v="68"/>
    <x v="0"/>
    <s v="28752"/>
    <x v="2164"/>
    <m/>
    <s v="R"/>
    <s v="Y"/>
    <s v="NC-11"/>
    <x v="0"/>
    <x v="1"/>
    <x v="1"/>
    <x v="0"/>
    <s v="N"/>
    <s v="Y"/>
    <s v="Y"/>
    <s v="N"/>
    <s v="N"/>
    <s v="Y"/>
    <s v="Subchapter S Corporation"/>
    <s v="N"/>
    <x v="0"/>
    <x v="0"/>
    <x v="0"/>
    <s v="Restaurant"/>
    <n v="0"/>
    <n v="0"/>
    <m/>
  </r>
  <r>
    <x v="2168"/>
    <d v="2021-05-29T00:00:00"/>
    <s v="Rachie B's Inc."/>
    <s v="2002 New Garden Rd Unit 208"/>
    <x v="12"/>
    <x v="0"/>
    <s v="27410"/>
    <x v="2165"/>
    <m/>
    <s v="U"/>
    <s v="N"/>
    <s v="NC-06"/>
    <x v="1"/>
    <x v="0"/>
    <x v="0"/>
    <x v="0"/>
    <s v="Y"/>
    <s v="Y"/>
    <s v="Y"/>
    <s v="Y"/>
    <s v="Y"/>
    <s v="Y"/>
    <s v="Corporation"/>
    <s v="N"/>
    <x v="0"/>
    <x v="0"/>
    <x v="0"/>
    <s v="Restaurant"/>
    <n v="0"/>
    <n v="0"/>
    <m/>
  </r>
  <r>
    <x v="2169"/>
    <d v="2021-05-29T00:00:00"/>
    <s v="Wilkesboro SF LLC"/>
    <s v="1510 Winkler Mill Rd Ext"/>
    <x v="139"/>
    <x v="0"/>
    <s v="28697"/>
    <x v="2166"/>
    <s v="sweetFrog"/>
    <s v="R"/>
    <s v="N"/>
    <s v="NC-05"/>
    <x v="0"/>
    <x v="0"/>
    <x v="0"/>
    <x v="0"/>
    <s v="Y"/>
    <s v="Y"/>
    <s v="Y"/>
    <s v="Y"/>
    <s v="Y"/>
    <s v="Y"/>
    <s v="Corporation"/>
    <s v="N"/>
    <x v="0"/>
    <x v="0"/>
    <x v="0"/>
    <s v="Snack and Nonalcoholic Beverage Bar"/>
    <n v="0"/>
    <n v="0"/>
    <m/>
  </r>
  <r>
    <x v="2170"/>
    <d v="2021-05-29T00:00:00"/>
    <s v="BIG AL'S BBQ &amp; CATERING SERVICES INC."/>
    <s v="2920 forestville road ste 150"/>
    <x v="4"/>
    <x v="0"/>
    <s v="27616"/>
    <x v="2167"/>
    <m/>
    <s v="U"/>
    <s v="N"/>
    <s v="NC-02"/>
    <x v="0"/>
    <x v="1"/>
    <x v="1"/>
    <x v="0"/>
    <s v="N"/>
    <s v="Y"/>
    <s v="N"/>
    <s v="Y"/>
    <s v="Y"/>
    <s v="Y"/>
    <s v="Corporation"/>
    <s v="Y"/>
    <x v="0"/>
    <x v="0"/>
    <x v="0"/>
    <s v="Restaurant"/>
    <n v="0"/>
    <n v="0"/>
    <m/>
  </r>
  <r>
    <x v="2171"/>
    <d v="2021-05-29T00:00:00"/>
    <s v="580 Craft Beer LLC"/>
    <s v="354 EAST ST"/>
    <x v="114"/>
    <x v="0"/>
    <s v="27312"/>
    <x v="2168"/>
    <m/>
    <s v="R"/>
    <s v="N"/>
    <s v="NC-04"/>
    <x v="0"/>
    <x v="1"/>
    <x v="0"/>
    <x v="1"/>
    <s v="N"/>
    <s v="Y"/>
    <s v="Y"/>
    <s v="Y"/>
    <s v="Y"/>
    <s v="Y"/>
    <s v="Limited  Liability Company(LLC)"/>
    <s v="N"/>
    <x v="0"/>
    <x v="0"/>
    <x v="0"/>
    <s v="Bar, Saloon, Lounge, Tavern"/>
    <n v="0"/>
    <n v="0"/>
    <m/>
  </r>
  <r>
    <x v="2172"/>
    <d v="2021-05-29T00:00:00"/>
    <s v="Postmaster Cary LLC"/>
    <s v="160 E Cedar St"/>
    <x v="28"/>
    <x v="0"/>
    <s v="27511"/>
    <x v="2169"/>
    <m/>
    <s v="U"/>
    <s v="N"/>
    <s v="NC-02"/>
    <x v="0"/>
    <x v="1"/>
    <x v="0"/>
    <x v="1"/>
    <s v="N"/>
    <s v="N"/>
    <s v="N"/>
    <s v="N"/>
    <s v="N"/>
    <s v="N"/>
    <s v="Limited  Liability Company(LLC)"/>
    <s v="N"/>
    <x v="0"/>
    <x v="0"/>
    <x v="0"/>
    <s v="Restaurant"/>
    <n v="0"/>
    <n v="0"/>
    <m/>
  </r>
  <r>
    <x v="2173"/>
    <d v="2021-05-29T00:00:00"/>
    <s v="Jibarra Cary Inc."/>
    <s v="1388 Kildaire Farm Rd"/>
    <x v="28"/>
    <x v="0"/>
    <s v="27511"/>
    <x v="2170"/>
    <m/>
    <s v="U"/>
    <s v="Y"/>
    <s v="NC-02"/>
    <x v="1"/>
    <x v="0"/>
    <x v="0"/>
    <x v="0"/>
    <s v="Y"/>
    <s v="Y"/>
    <s v="N"/>
    <s v="Y"/>
    <s v="Y"/>
    <s v="Y"/>
    <s v="Subchapter S Corporation"/>
    <s v="N"/>
    <x v="0"/>
    <x v="0"/>
    <x v="0"/>
    <s v="Restaurant"/>
    <n v="0"/>
    <n v="0"/>
    <m/>
  </r>
  <r>
    <x v="2174"/>
    <d v="2021-05-29T00:00:00"/>
    <s v="Hudson Brothers Deli LLC"/>
    <s v="115 S Lee St"/>
    <x v="195"/>
    <x v="0"/>
    <s v="28379"/>
    <x v="2171"/>
    <m/>
    <s v="R"/>
    <s v="Y"/>
    <s v="NC-09"/>
    <x v="1"/>
    <x v="0"/>
    <x v="0"/>
    <x v="0"/>
    <s v="Y"/>
    <s v="Y"/>
    <s v="Y"/>
    <s v="N"/>
    <s v="Y"/>
    <s v="Y"/>
    <s v="Limited  Liability Company(LLC)"/>
    <s v="Y"/>
    <x v="0"/>
    <x v="0"/>
    <x v="0"/>
    <s v="Restaurant"/>
    <n v="0"/>
    <n v="0"/>
    <m/>
  </r>
  <r>
    <x v="2175"/>
    <d v="2021-05-29T00:00:00"/>
    <s v="MILANO PIZZA INC"/>
    <s v="343 Nc Highway 68 S"/>
    <x v="12"/>
    <x v="0"/>
    <s v="27409"/>
    <x v="2172"/>
    <m/>
    <s v="U"/>
    <s v="N"/>
    <s v="NC-06"/>
    <x v="1"/>
    <x v="0"/>
    <x v="0"/>
    <x v="0"/>
    <s v="Y"/>
    <s v="Y"/>
    <s v="Y"/>
    <s v="Y"/>
    <s v="Y"/>
    <s v="Y"/>
    <s v="Corporation"/>
    <s v="N"/>
    <x v="0"/>
    <x v="0"/>
    <x v="0"/>
    <s v="Restaurant"/>
    <n v="0"/>
    <n v="0"/>
    <m/>
  </r>
  <r>
    <x v="2176"/>
    <d v="2021-05-29T00:00:00"/>
    <s v="CDK PIZZA INC."/>
    <s v="2305 S College Rd"/>
    <x v="0"/>
    <x v="0"/>
    <s v="28412"/>
    <x v="2173"/>
    <m/>
    <s v="U"/>
    <s v="N"/>
    <s v="NC-07"/>
    <x v="0"/>
    <x v="1"/>
    <x v="0"/>
    <x v="0"/>
    <s v="Y"/>
    <s v="Y"/>
    <s v="Y"/>
    <s v="Y"/>
    <s v="Y"/>
    <s v="Y"/>
    <s v="Subchapter S Corporation"/>
    <s v="N"/>
    <x v="0"/>
    <x v="0"/>
    <x v="0"/>
    <s v="Restaurant"/>
    <n v="0"/>
    <n v="0"/>
    <m/>
  </r>
  <r>
    <x v="2177"/>
    <d v="2021-05-29T00:00:00"/>
    <s v="Jubala Village Coffee"/>
    <s v="8450 Honeycutt Rd 104"/>
    <x v="4"/>
    <x v="0"/>
    <s v="27615"/>
    <x v="2174"/>
    <m/>
    <s v="U"/>
    <s v="N"/>
    <s v="NC-02"/>
    <x v="0"/>
    <x v="1"/>
    <x v="1"/>
    <x v="0"/>
    <s v="N"/>
    <s v="N"/>
    <s v="Y"/>
    <s v="N"/>
    <s v="N"/>
    <s v="N"/>
    <s v="Corporation"/>
    <s v="N"/>
    <x v="0"/>
    <x v="0"/>
    <x v="0"/>
    <s v="Restaurant"/>
    <n v="0"/>
    <n v="0"/>
    <m/>
  </r>
  <r>
    <x v="2178"/>
    <d v="2021-05-29T00:00:00"/>
    <s v="Pattan's Downtown Grille LLC"/>
    <s v="228 A East Washington St"/>
    <x v="195"/>
    <x v="0"/>
    <s v="28379"/>
    <x v="2175"/>
    <m/>
    <s v="R"/>
    <s v="Y"/>
    <s v="NC-09"/>
    <x v="0"/>
    <x v="0"/>
    <x v="1"/>
    <x v="0"/>
    <s v="Y"/>
    <s v="Y"/>
    <s v="Y"/>
    <s v="Y"/>
    <s v="Y"/>
    <s v="Y"/>
    <s v="Limited  Liability Company(LLC)"/>
    <s v="Y"/>
    <x v="0"/>
    <x v="0"/>
    <x v="0"/>
    <s v="Restaurant"/>
    <n v="0"/>
    <n v="0"/>
    <m/>
  </r>
  <r>
    <x v="2179"/>
    <d v="2021-05-29T00:00:00"/>
    <s v="TuskerNC LLC"/>
    <s v="40 Lakeshore Dr"/>
    <x v="9"/>
    <x v="0"/>
    <s v="28804"/>
    <x v="2176"/>
    <m/>
    <s v="U"/>
    <s v="N"/>
    <s v="NC-11"/>
    <x v="0"/>
    <x v="0"/>
    <x v="0"/>
    <x v="0"/>
    <s v="N"/>
    <s v="Y"/>
    <s v="Y"/>
    <s v="Y"/>
    <s v="Y"/>
    <s v="Y"/>
    <s v="Limited  Liability Company(LLC)"/>
    <s v="N"/>
    <x v="0"/>
    <x v="0"/>
    <x v="0"/>
    <s v="Restaurant"/>
    <n v="0"/>
    <n v="0"/>
    <m/>
  </r>
  <r>
    <x v="2180"/>
    <d v="2021-05-29T00:00:00"/>
    <s v="Michelangelo's"/>
    <s v="7280 GB Alford HWY"/>
    <x v="88"/>
    <x v="0"/>
    <s v="27540"/>
    <x v="2177"/>
    <m/>
    <s v="R"/>
    <s v="N"/>
    <s v="NC-02"/>
    <x v="0"/>
    <x v="1"/>
    <x v="1"/>
    <x v="0"/>
    <s v="Y"/>
    <s v="Y"/>
    <s v="Y"/>
    <s v="Y"/>
    <s v="Y"/>
    <s v="Y"/>
    <s v="Corporation"/>
    <s v="N"/>
    <x v="0"/>
    <x v="0"/>
    <x v="0"/>
    <s v="Restaurant"/>
    <n v="0"/>
    <n v="0"/>
    <m/>
  </r>
  <r>
    <x v="2181"/>
    <d v="2021-05-29T00:00:00"/>
    <s v="Moonrakers Properties LLC"/>
    <s v="1107 Ann St"/>
    <x v="105"/>
    <x v="0"/>
    <s v="28516"/>
    <x v="2178"/>
    <m/>
    <s v="R"/>
    <s v="Y"/>
    <s v="NC-03"/>
    <x v="0"/>
    <x v="1"/>
    <x v="1"/>
    <x v="1"/>
    <s v="Y"/>
    <s v="Y"/>
    <s v="N"/>
    <s v="Y"/>
    <s v="Y"/>
    <s v="Y"/>
    <s v="Limited  Liability Company(LLC)"/>
    <s v="N"/>
    <x v="0"/>
    <x v="0"/>
    <x v="0"/>
    <s v="Restaurant"/>
    <n v="0"/>
    <n v="0"/>
    <m/>
  </r>
  <r>
    <x v="2182"/>
    <d v="2021-05-29T00:00:00"/>
    <s v="Brandys INC"/>
    <s v="108 Eric Court B"/>
    <x v="34"/>
    <x v="0"/>
    <s v="27858"/>
    <x v="2179"/>
    <m/>
    <s v="U"/>
    <s v="N"/>
    <s v="NC-01"/>
    <x v="0"/>
    <x v="1"/>
    <x v="0"/>
    <x v="1"/>
    <s v="Y"/>
    <s v="N"/>
    <s v="Y"/>
    <s v="N"/>
    <s v="N"/>
    <s v="N"/>
    <s v="Limited  Liability Company(LLC)"/>
    <s v="N"/>
    <x v="0"/>
    <x v="0"/>
    <x v="0"/>
    <s v="Food Stand, Food Truck, Food Cart"/>
    <n v="0"/>
    <n v="0"/>
    <m/>
  </r>
  <r>
    <x v="2183"/>
    <d v="2021-05-29T00:00:00"/>
    <s v="Red Radish Triad Inc"/>
    <s v="428 N Main St Ste F"/>
    <x v="18"/>
    <x v="0"/>
    <s v="27284"/>
    <x v="2180"/>
    <m/>
    <s v="U"/>
    <s v="N"/>
    <s v="NC-06"/>
    <x v="0"/>
    <x v="0"/>
    <x v="0"/>
    <x v="0"/>
    <s v="Y"/>
    <s v="Y"/>
    <s v="Y"/>
    <s v="Y"/>
    <s v="Y"/>
    <s v="Y"/>
    <s v="Corporation"/>
    <s v="N"/>
    <x v="0"/>
    <x v="0"/>
    <x v="0"/>
    <s v="Caterer"/>
    <n v="0"/>
    <n v="0"/>
    <m/>
  </r>
  <r>
    <x v="2184"/>
    <d v="2021-05-29T00:00:00"/>
    <s v="Myra's Inc."/>
    <s v="212 Main St W"/>
    <x v="171"/>
    <x v="0"/>
    <s v="28690"/>
    <x v="2181"/>
    <m/>
    <s v="R"/>
    <s v="N"/>
    <s v="NC-05"/>
    <x v="0"/>
    <x v="1"/>
    <x v="1"/>
    <x v="1"/>
    <s v="N"/>
    <s v="Y"/>
    <s v="N"/>
    <s v="N"/>
    <s v="Y"/>
    <s v="Y"/>
    <s v="Corporation"/>
    <s v="N"/>
    <x v="0"/>
    <x v="0"/>
    <x v="0"/>
    <s v="Caterer &amp;&amp; Restaurant"/>
    <n v="0"/>
    <n v="0"/>
    <m/>
  </r>
  <r>
    <x v="2185"/>
    <d v="2021-05-29T00:00:00"/>
    <s v="Class One Management LLC"/>
    <s v="1450 US Hwy 70 W"/>
    <x v="127"/>
    <x v="0"/>
    <s v="27529"/>
    <x v="2182"/>
    <s v="IHOP"/>
    <s v="U"/>
    <s v="Y"/>
    <s v="NC-02"/>
    <x v="0"/>
    <x v="1"/>
    <x v="0"/>
    <x v="0"/>
    <s v="N"/>
    <s v="Y"/>
    <s v="N"/>
    <s v="Y"/>
    <s v="Y"/>
    <s v="Y"/>
    <s v="Limited  Liability Company(LLC)"/>
    <s v="Y"/>
    <x v="0"/>
    <x v="0"/>
    <x v="0"/>
    <s v="Restaurant"/>
    <n v="0"/>
    <n v="0"/>
    <m/>
  </r>
  <r>
    <x v="2186"/>
    <d v="2021-05-29T00:00:00"/>
    <s v="JCD4 Inc."/>
    <s v="8903 E OAK ISLAND DR SUITE 1"/>
    <x v="280"/>
    <x v="0"/>
    <s v="28465"/>
    <x v="2183"/>
    <m/>
    <s v="R"/>
    <s v="N"/>
    <s v="NC-07"/>
    <x v="0"/>
    <x v="0"/>
    <x v="1"/>
    <x v="0"/>
    <s v="Y"/>
    <s v="Y"/>
    <s v="Y"/>
    <s v="Y"/>
    <s v="Y"/>
    <s v="Y"/>
    <s v="Corporation"/>
    <s v="N"/>
    <x v="0"/>
    <x v="0"/>
    <x v="0"/>
    <s v="Restaurant"/>
    <n v="0"/>
    <n v="0"/>
    <m/>
  </r>
  <r>
    <x v="2187"/>
    <d v="2021-05-29T00:00:00"/>
    <s v="ABCotrone Hospitality LLC"/>
    <s v="411 B Pisgah Church Rd"/>
    <x v="12"/>
    <x v="0"/>
    <s v="27455"/>
    <x v="2184"/>
    <m/>
    <s v="U"/>
    <s v="N"/>
    <s v="NC-06"/>
    <x v="0"/>
    <x v="1"/>
    <x v="1"/>
    <x v="0"/>
    <s v="N"/>
    <s v="Y"/>
    <s v="Y"/>
    <s v="Y"/>
    <s v="N"/>
    <s v="Y"/>
    <s v="Limited  Liability Company(LLC)"/>
    <s v="N"/>
    <x v="0"/>
    <x v="0"/>
    <x v="0"/>
    <s v="Restaurant"/>
    <n v="0"/>
    <n v="0"/>
    <m/>
  </r>
  <r>
    <x v="2188"/>
    <d v="2021-05-29T00:00:00"/>
    <s v="Karmic Eats LLC"/>
    <s v="111 East Main Street"/>
    <x v="32"/>
    <x v="0"/>
    <s v="27510"/>
    <x v="2185"/>
    <m/>
    <s v="U"/>
    <s v="N"/>
    <s v="NC-04"/>
    <x v="0"/>
    <x v="1"/>
    <x v="0"/>
    <x v="0"/>
    <s v="Y"/>
    <s v="Y"/>
    <s v="Y"/>
    <s v="Y"/>
    <s v="Y"/>
    <s v="Y"/>
    <s v="Limited  Liability Company(LLC)"/>
    <s v="Y"/>
    <x v="0"/>
    <x v="0"/>
    <x v="0"/>
    <s v="Restaurant"/>
    <n v="0"/>
    <n v="0"/>
    <m/>
  </r>
  <r>
    <x v="2189"/>
    <d v="2021-05-29T00:00:00"/>
    <s v="Foghorn Leghorn LLC"/>
    <s v="705 S Sharon Amity Rd"/>
    <x v="11"/>
    <x v="0"/>
    <s v="28211"/>
    <x v="2186"/>
    <m/>
    <s v="U"/>
    <s v="N"/>
    <s v="NC-09"/>
    <x v="1"/>
    <x v="1"/>
    <x v="1"/>
    <x v="0"/>
    <s v="Y"/>
    <s v="Y"/>
    <s v="Y"/>
    <s v="Y"/>
    <s v="Y"/>
    <s v="Y"/>
    <s v="Limited  Liability Company(LLC)"/>
    <s v="N"/>
    <x v="0"/>
    <x v="0"/>
    <x v="0"/>
    <s v="Restaurant"/>
    <n v="0"/>
    <n v="0"/>
    <m/>
  </r>
  <r>
    <x v="2190"/>
    <d v="2021-05-29T00:00:00"/>
    <s v="J's COOP Co."/>
    <s v="139 W Main St"/>
    <x v="149"/>
    <x v="0"/>
    <s v="28160"/>
    <x v="2187"/>
    <m/>
    <s v="R"/>
    <s v="Y"/>
    <s v="NC-05"/>
    <x v="1"/>
    <x v="0"/>
    <x v="1"/>
    <x v="1"/>
    <s v="Y"/>
    <s v="Y"/>
    <s v="Y"/>
    <s v="Y"/>
    <s v="Y"/>
    <s v="Y"/>
    <s v="Subchapter S Corporation"/>
    <s v="Y"/>
    <x v="0"/>
    <x v="0"/>
    <x v="0"/>
    <s v="Restaurant"/>
    <n v="0"/>
    <n v="0"/>
    <m/>
  </r>
  <r>
    <x v="2191"/>
    <d v="2021-05-29T00:00:00"/>
    <s v="Gilder Food Group LLC"/>
    <s v="1514 Us 70 Hwy W"/>
    <x v="127"/>
    <x v="0"/>
    <s v="27529"/>
    <x v="2188"/>
    <m/>
    <s v="U"/>
    <s v="Y"/>
    <s v="NC-02"/>
    <x v="1"/>
    <x v="1"/>
    <x v="0"/>
    <x v="0"/>
    <s v="Y"/>
    <s v="Y"/>
    <s v="Y"/>
    <s v="Y"/>
    <s v="Y"/>
    <s v="Y"/>
    <s v="Limited  Liability Company(LLC)"/>
    <s v="Y"/>
    <x v="0"/>
    <x v="0"/>
    <x v="0"/>
    <s v="Restaurant"/>
    <n v="0"/>
    <n v="0"/>
    <m/>
  </r>
  <r>
    <x v="2192"/>
    <d v="2021-05-29T00:00:00"/>
    <s v="Barrique LLC"/>
    <s v="217 N. John St."/>
    <x v="25"/>
    <x v="0"/>
    <s v="27530"/>
    <x v="2189"/>
    <m/>
    <s v="R"/>
    <s v="Y"/>
    <s v="NC-01"/>
    <x v="0"/>
    <x v="1"/>
    <x v="1"/>
    <x v="0"/>
    <s v="N"/>
    <s v="N"/>
    <s v="Y"/>
    <s v="Y"/>
    <s v="N"/>
    <s v="Y"/>
    <s v="Limited  Liability Company(LLC)"/>
    <s v="Y"/>
    <x v="0"/>
    <x v="0"/>
    <x v="0"/>
    <s v="Restaurant"/>
    <n v="0"/>
    <n v="0"/>
    <m/>
  </r>
  <r>
    <x v="2193"/>
    <d v="2021-05-29T00:00:00"/>
    <s v="Bad Boy Foods LLC"/>
    <s v="313 Pollock St"/>
    <x v="130"/>
    <x v="0"/>
    <s v="28560"/>
    <x v="2190"/>
    <m/>
    <s v="U"/>
    <s v="Y"/>
    <s v="NC-03"/>
    <x v="1"/>
    <x v="0"/>
    <x v="0"/>
    <x v="0"/>
    <s v="Y"/>
    <s v="Y"/>
    <s v="Y"/>
    <s v="Y"/>
    <s v="Y"/>
    <s v="Y"/>
    <s v="Limited  Liability Company(LLC)"/>
    <s v="N"/>
    <x v="0"/>
    <x v="0"/>
    <x v="0"/>
    <s v="Restaurant"/>
    <n v="0"/>
    <n v="0"/>
    <m/>
  </r>
  <r>
    <x v="2194"/>
    <d v="2021-05-29T00:00:00"/>
    <s v="Mt Everest inc"/>
    <s v="5038 Peters Creek Pkwy Unit 160"/>
    <x v="54"/>
    <x v="0"/>
    <n v="27127"/>
    <x v="2191"/>
    <m/>
    <s v="U"/>
    <s v="N"/>
    <s v="NC-06"/>
    <x v="1"/>
    <x v="1"/>
    <x v="1"/>
    <x v="0"/>
    <s v="Y"/>
    <s v="Y"/>
    <s v="Y"/>
    <s v="Y"/>
    <s v="Y"/>
    <s v="Y"/>
    <s v="Corporation"/>
    <s v="N"/>
    <x v="0"/>
    <x v="0"/>
    <x v="0"/>
    <s v="Restaurant"/>
    <n v="0"/>
    <n v="0"/>
    <m/>
  </r>
  <r>
    <x v="2195"/>
    <d v="2021-05-29T00:00:00"/>
    <s v="Harp Enterprises LLC"/>
    <s v="1423 S 3rd St"/>
    <x v="0"/>
    <x v="0"/>
    <s v="28401"/>
    <x v="2192"/>
    <m/>
    <s v="U"/>
    <s v="Y"/>
    <s v="NC-07"/>
    <x v="1"/>
    <x v="0"/>
    <x v="0"/>
    <x v="0"/>
    <s v="Y"/>
    <s v="Y"/>
    <s v="Y"/>
    <s v="Y"/>
    <s v="Y"/>
    <s v="Y"/>
    <s v="Limited  Liability Company(LLC)"/>
    <s v="N"/>
    <x v="0"/>
    <x v="0"/>
    <x v="0"/>
    <s v="Restaurant"/>
    <n v="0"/>
    <n v="0"/>
    <m/>
  </r>
  <r>
    <x v="2196"/>
    <d v="2021-05-29T00:00:00"/>
    <s v="MBPJRL Productions LLC"/>
    <s v="11 Buxton Ave"/>
    <x v="9"/>
    <x v="0"/>
    <s v="28801"/>
    <x v="2193"/>
    <m/>
    <s v="U"/>
    <s v="Y"/>
    <s v="NC-11"/>
    <x v="1"/>
    <x v="0"/>
    <x v="0"/>
    <x v="0"/>
    <s v="Y"/>
    <s v="Y"/>
    <s v="Y"/>
    <s v="Y"/>
    <s v="Y"/>
    <s v="Y"/>
    <s v="Limited  Liability Company(LLC)"/>
    <s v="N"/>
    <x v="0"/>
    <x v="0"/>
    <x v="0"/>
    <s v="Bar, Saloon, Lounge, Tavern"/>
    <n v="0"/>
    <n v="0"/>
    <m/>
  </r>
  <r>
    <x v="2197"/>
    <d v="2021-05-29T00:00:00"/>
    <s v="Blue Valley Group, LLC"/>
    <s v="1000 Lowe's Blvd"/>
    <x v="10"/>
    <x v="0"/>
    <s v="28117"/>
    <x v="2194"/>
    <m/>
    <s v="R"/>
    <s v="N"/>
    <s v="NC-10"/>
    <x v="0"/>
    <x v="1"/>
    <x v="0"/>
    <x v="0"/>
    <s v="N"/>
    <s v="Y"/>
    <s v="Y"/>
    <s v="N"/>
    <s v="Y"/>
    <s v="N"/>
    <s v="Limited  Liability Company(LLC)"/>
    <s v="N"/>
    <x v="0"/>
    <x v="0"/>
    <x v="0"/>
    <s v="Snack and Nonalcoholic Beverage Bar"/>
    <n v="0"/>
    <n v="0"/>
    <m/>
  </r>
  <r>
    <x v="2198"/>
    <d v="2021-05-29T00:00:00"/>
    <s v="Sharir Inc"/>
    <s v="5228 Hollyridge Dr"/>
    <x v="4"/>
    <x v="0"/>
    <s v="27612"/>
    <x v="2195"/>
    <m/>
    <s v="U"/>
    <s v="N"/>
    <s v="NC-02"/>
    <x v="1"/>
    <x v="1"/>
    <x v="1"/>
    <x v="0"/>
    <s v="N"/>
    <s v="Y"/>
    <s v="Y"/>
    <s v="Y"/>
    <s v="Y"/>
    <s v="Y"/>
    <s v="Limited  Liability Company(LLC)"/>
    <s v="N"/>
    <x v="0"/>
    <x v="0"/>
    <x v="0"/>
    <s v="Bar, Saloon, Lounge, Tavern &amp;&amp; Restaurant"/>
    <n v="0"/>
    <n v="0"/>
    <m/>
  </r>
  <r>
    <x v="2199"/>
    <d v="2021-05-29T00:00:00"/>
    <s v="Anh Nguyen"/>
    <s v="12905 Rosedale Hill Ave"/>
    <x v="45"/>
    <x v="0"/>
    <s v="28078"/>
    <x v="2196"/>
    <m/>
    <s v="U"/>
    <s v="N"/>
    <s v="NC-08"/>
    <x v="0"/>
    <x v="1"/>
    <x v="1"/>
    <x v="0"/>
    <s v="N"/>
    <s v="Y"/>
    <s v="N"/>
    <s v="Y"/>
    <s v="Y"/>
    <s v="Y"/>
    <s v="Sole Proprietorship"/>
    <s v="N"/>
    <x v="0"/>
    <x v="0"/>
    <x v="0"/>
    <s v="Restaurant"/>
    <n v="0"/>
    <n v="0"/>
    <m/>
  </r>
  <r>
    <x v="2200"/>
    <d v="2021-05-29T00:00:00"/>
    <s v="Holly Springs Restaurant Group LLC"/>
    <s v="124 Bass Lake Rd"/>
    <x v="88"/>
    <x v="0"/>
    <s v="27540"/>
    <x v="2197"/>
    <m/>
    <s v="R"/>
    <s v="N"/>
    <s v="NC-02"/>
    <x v="0"/>
    <x v="1"/>
    <x v="1"/>
    <x v="1"/>
    <s v="Y"/>
    <s v="Y"/>
    <s v="Y"/>
    <s v="Y"/>
    <s v="N"/>
    <s v="Y"/>
    <s v="Limited  Liability Company(LLC)"/>
    <s v="N"/>
    <x v="0"/>
    <x v="0"/>
    <x v="0"/>
    <s v="Restaurant"/>
    <n v="0"/>
    <n v="0"/>
    <m/>
  </r>
  <r>
    <x v="2201"/>
    <d v="2021-05-29T00:00:00"/>
    <s v="Randys Enterprises inc"/>
    <s v="5311 S Miami Blvd"/>
    <x v="8"/>
    <x v="0"/>
    <s v="27703"/>
    <x v="2198"/>
    <m/>
    <s v="U"/>
    <s v="N"/>
    <s v="NC-02"/>
    <x v="1"/>
    <x v="0"/>
    <x v="0"/>
    <x v="0"/>
    <s v="Y"/>
    <s v="Y"/>
    <s v="Y"/>
    <s v="Y"/>
    <s v="Y"/>
    <s v="Y"/>
    <s v="Subchapter S Corporation"/>
    <s v="N"/>
    <x v="0"/>
    <x v="0"/>
    <x v="0"/>
    <s v="Other &amp;&amp; Licensed Alcohol Producer &amp;&amp; Restaurant"/>
    <n v="0"/>
    <n v="0"/>
    <m/>
  </r>
  <r>
    <x v="2202"/>
    <d v="2021-05-29T00:00:00"/>
    <s v="Fullsteam Brewery LLC"/>
    <s v="726 Rigsbee Ave"/>
    <x v="8"/>
    <x v="0"/>
    <s v="27701"/>
    <x v="2199"/>
    <m/>
    <s v="U"/>
    <s v="Y"/>
    <s v="NC-04"/>
    <x v="1"/>
    <x v="0"/>
    <x v="0"/>
    <x v="0"/>
    <s v="Y"/>
    <s v="Y"/>
    <s v="Y"/>
    <s v="Y"/>
    <s v="Y"/>
    <s v="Y"/>
    <s v="Limited  Liability Company(LLC)"/>
    <s v="N"/>
    <x v="0"/>
    <x v="0"/>
    <x v="0"/>
    <s v="Brewery and/or microbrewery **"/>
    <n v="0"/>
    <n v="0"/>
    <m/>
  </r>
  <r>
    <x v="2203"/>
    <d v="2021-05-29T00:00:00"/>
    <s v="Leli inc"/>
    <s v="3325 Rogers Rd Ste 109"/>
    <x v="14"/>
    <x v="0"/>
    <s v="27587"/>
    <x v="2200"/>
    <m/>
    <s v="U"/>
    <s v="N"/>
    <s v="NC-04"/>
    <x v="1"/>
    <x v="1"/>
    <x v="1"/>
    <x v="0"/>
    <s v="N"/>
    <s v="Y"/>
    <s v="Y"/>
    <s v="Y"/>
    <s v="Y"/>
    <s v="Y"/>
    <s v="Corporation"/>
    <s v="N"/>
    <x v="0"/>
    <x v="0"/>
    <x v="0"/>
    <s v="Restaurant"/>
    <n v="0"/>
    <n v="0"/>
    <m/>
  </r>
  <r>
    <x v="2204"/>
    <d v="2021-05-29T00:00:00"/>
    <s v="Big Juicy Burgers LLC"/>
    <s v="343 N Main St"/>
    <x v="7"/>
    <x v="0"/>
    <s v="28792"/>
    <x v="2201"/>
    <m/>
    <s v="R"/>
    <s v="Y"/>
    <s v="NC-11"/>
    <x v="0"/>
    <x v="0"/>
    <x v="1"/>
    <x v="0"/>
    <s v="Y"/>
    <s v="Y"/>
    <s v="Y"/>
    <s v="Y"/>
    <s v="Y"/>
    <s v="Y"/>
    <s v="Limited  Liability Company(LLC)"/>
    <s v="N"/>
    <x v="0"/>
    <x v="0"/>
    <x v="0"/>
    <s v="Restaurant"/>
    <n v="0"/>
    <n v="0"/>
    <m/>
  </r>
  <r>
    <x v="2205"/>
    <d v="2021-05-29T00:00:00"/>
    <s v="Kevano Carrboro Holdings"/>
    <s v="11015 Emerald Creek Drive"/>
    <x v="4"/>
    <x v="0"/>
    <s v="27617"/>
    <x v="2202"/>
    <m/>
    <s v="U"/>
    <s v="N"/>
    <s v="NC-02"/>
    <x v="0"/>
    <x v="0"/>
    <x v="1"/>
    <x v="0"/>
    <s v="Y"/>
    <s v="Y"/>
    <s v="Y"/>
    <s v="Y"/>
    <s v="Y"/>
    <s v="Y"/>
    <s v="Limited  Liability Company(LLC)"/>
    <s v="N"/>
    <x v="0"/>
    <x v="0"/>
    <x v="0"/>
    <s v="Bar, Saloon, Lounge, Tavern"/>
    <n v="0"/>
    <n v="0"/>
    <m/>
  </r>
  <r>
    <x v="2206"/>
    <d v="2021-05-29T00:00:00"/>
    <s v="Ayden Subway LLC"/>
    <s v="130 E NC 102 West Suite E"/>
    <x v="224"/>
    <x v="0"/>
    <s v="28513"/>
    <x v="2203"/>
    <s v="Subway"/>
    <s v="U"/>
    <s v="Y"/>
    <s v="NC-01"/>
    <x v="1"/>
    <x v="0"/>
    <x v="0"/>
    <x v="0"/>
    <s v="Y"/>
    <s v="Y"/>
    <s v="Y"/>
    <s v="Y"/>
    <s v="Y"/>
    <s v="Y"/>
    <s v="Limited  Liability Company(LLC)"/>
    <s v="Y"/>
    <x v="0"/>
    <x v="0"/>
    <x v="0"/>
    <s v="Restaurant"/>
    <n v="0"/>
    <n v="0"/>
    <m/>
  </r>
  <r>
    <x v="2207"/>
    <d v="2021-05-29T00:00:00"/>
    <s v="KRE8 XPERIENCE LLC"/>
    <s v="211 Peachtree Dr S"/>
    <x v="11"/>
    <x v="0"/>
    <s v="28217"/>
    <x v="2204"/>
    <m/>
    <s v="U"/>
    <s v="N"/>
    <s v="NC-09"/>
    <x v="0"/>
    <x v="0"/>
    <x v="0"/>
    <x v="0"/>
    <s v="Y"/>
    <s v="Y"/>
    <s v="Y"/>
    <s v="Y"/>
    <s v="Y"/>
    <s v="Y"/>
    <s v="Corporation"/>
    <s v="Y"/>
    <x v="0"/>
    <x v="0"/>
    <x v="0"/>
    <s v="Caterer &amp;&amp; Food Stand, Food Truck, Food Cart &amp;&amp; Restaurant"/>
    <n v="0"/>
    <n v="0"/>
    <m/>
  </r>
  <r>
    <x v="2208"/>
    <d v="2021-05-29T00:00:00"/>
    <s v="42nd Street Tavern INC."/>
    <s v="1415 42nd St"/>
    <x v="0"/>
    <x v="0"/>
    <s v="28403"/>
    <x v="2205"/>
    <m/>
    <s v="U"/>
    <s v="Y"/>
    <s v="NC-07"/>
    <x v="1"/>
    <x v="0"/>
    <x v="0"/>
    <x v="0"/>
    <s v="Y"/>
    <s v="Y"/>
    <s v="Y"/>
    <s v="Y"/>
    <s v="Y"/>
    <s v="Y"/>
    <s v="Subchapter S Corporation"/>
    <s v="Y"/>
    <x v="0"/>
    <x v="0"/>
    <x v="0"/>
    <s v="Bar, Saloon, Lounge, Tavern"/>
    <n v="0"/>
    <n v="0"/>
    <m/>
  </r>
  <r>
    <x v="2209"/>
    <d v="2021-05-29T00:00:00"/>
    <s v="Chelsea Cafe LLC"/>
    <s v="1007 Slater Rd Suite190"/>
    <x v="8"/>
    <x v="0"/>
    <s v="27703"/>
    <x v="2206"/>
    <m/>
    <s v="U"/>
    <s v="N"/>
    <s v="NC-02"/>
    <x v="0"/>
    <x v="0"/>
    <x v="0"/>
    <x v="0"/>
    <s v="Y"/>
    <s v="Y"/>
    <s v="Y"/>
    <s v="Y"/>
    <s v="Y"/>
    <s v="Y"/>
    <s v="Limited  Liability Company(LLC)"/>
    <s v="N"/>
    <x v="0"/>
    <x v="0"/>
    <x v="0"/>
    <s v="Caterer &amp;&amp; Restaurant"/>
    <n v="0"/>
    <n v="0"/>
    <m/>
  </r>
  <r>
    <x v="2210"/>
    <d v="2021-05-29T00:00:00"/>
    <s v="Windsor Subway Inc"/>
    <s v="113 US Hwy 13 BYPASS SUITE A"/>
    <x v="121"/>
    <x v="0"/>
    <s v="27983"/>
    <x v="2207"/>
    <s v="Subway"/>
    <s v="R"/>
    <s v="N"/>
    <s v="NC-01"/>
    <x v="1"/>
    <x v="0"/>
    <x v="0"/>
    <x v="0"/>
    <s v="Y"/>
    <s v="Y"/>
    <s v="Y"/>
    <s v="Y"/>
    <s v="Y"/>
    <s v="Y"/>
    <s v="Subchapter S Corporation"/>
    <s v="N"/>
    <x v="0"/>
    <x v="0"/>
    <x v="0"/>
    <s v="Restaurant"/>
    <n v="0"/>
    <n v="0"/>
    <m/>
  </r>
  <r>
    <x v="2211"/>
    <d v="2021-05-29T00:00:00"/>
    <s v="WoodbrewLLC"/>
    <s v="175 E Franklin St"/>
    <x v="3"/>
    <x v="0"/>
    <s v="27514"/>
    <x v="2208"/>
    <m/>
    <s v="U"/>
    <s v="Y"/>
    <s v="NC-04"/>
    <x v="1"/>
    <x v="1"/>
    <x v="1"/>
    <x v="1"/>
    <s v="N"/>
    <s v="N"/>
    <s v="Y"/>
    <s v="Y"/>
    <s v="N"/>
    <s v="N"/>
    <s v="Limited  Liability Company(LLC)"/>
    <s v="N"/>
    <x v="0"/>
    <x v="0"/>
    <x v="0"/>
    <s v="Restaurant"/>
    <n v="0"/>
    <n v="0"/>
    <m/>
  </r>
  <r>
    <x v="2212"/>
    <d v="2021-05-29T00:00:00"/>
    <s v="Camel City Craft Chocolate LLC"/>
    <s v="450 N Patterson Ave Suite 110"/>
    <x v="54"/>
    <x v="0"/>
    <s v="27101"/>
    <x v="2209"/>
    <m/>
    <s v="U"/>
    <s v="Y"/>
    <s v="NC-06"/>
    <x v="0"/>
    <x v="1"/>
    <x v="1"/>
    <x v="0"/>
    <s v="N"/>
    <s v="Y"/>
    <s v="Y"/>
    <s v="Y"/>
    <s v="N"/>
    <s v="Y"/>
    <s v="Sole Proprietorship"/>
    <s v="Y"/>
    <x v="0"/>
    <x v="0"/>
    <x v="0"/>
    <s v="Other"/>
    <n v="0"/>
    <n v="0"/>
    <m/>
  </r>
  <r>
    <x v="2213"/>
    <d v="2021-05-29T00:00:00"/>
    <s v="The Oak House at Elon LLC"/>
    <s v="112 N Williamson Ave"/>
    <x v="31"/>
    <x v="0"/>
    <s v="27244"/>
    <x v="2210"/>
    <m/>
    <s v="U"/>
    <s v="N"/>
    <s v="NC-06"/>
    <x v="0"/>
    <x v="1"/>
    <x v="1"/>
    <x v="0"/>
    <s v="Y"/>
    <s v="Y"/>
    <s v="Y"/>
    <s v="Y"/>
    <s v="Y"/>
    <s v="Y"/>
    <s v="Limited  Liability Company(LLC)"/>
    <s v="N"/>
    <x v="0"/>
    <x v="0"/>
    <x v="0"/>
    <s v="Snack and Nonalcoholic Beverage Bar &amp;&amp; Bar, Saloon, Lounge, Tavern"/>
    <n v="0"/>
    <n v="0"/>
    <m/>
  </r>
  <r>
    <x v="2214"/>
    <d v="2021-05-29T00:00:00"/>
    <s v="BBKILDAIRE LLC"/>
    <s v="1289 Kildaire Farm Rd"/>
    <x v="28"/>
    <x v="0"/>
    <s v="27511"/>
    <x v="2211"/>
    <m/>
    <s v="U"/>
    <s v="N"/>
    <s v="NC-02"/>
    <x v="0"/>
    <x v="0"/>
    <x v="0"/>
    <x v="0"/>
    <s v="Y"/>
    <s v="Y"/>
    <s v="Y"/>
    <s v="Y"/>
    <s v="Y"/>
    <s v="Y"/>
    <s v="Limited  Liability Company(LLC)"/>
    <s v="N"/>
    <x v="0"/>
    <x v="0"/>
    <x v="0"/>
    <s v="Restaurant"/>
    <n v="0"/>
    <n v="0"/>
    <m/>
  </r>
  <r>
    <x v="2215"/>
    <d v="2021-05-29T00:00:00"/>
    <s v="Prohibition: Drinks and Desserts Inc."/>
    <s v="243 Craven Street"/>
    <x v="130"/>
    <x v="0"/>
    <s v="28560"/>
    <x v="2212"/>
    <m/>
    <s v="U"/>
    <s v="Y"/>
    <s v="NC-03"/>
    <x v="1"/>
    <x v="1"/>
    <x v="1"/>
    <x v="0"/>
    <s v="N"/>
    <s v="Y"/>
    <s v="N"/>
    <s v="N"/>
    <s v="N"/>
    <s v="N"/>
    <s v="Corporation"/>
    <s v="N"/>
    <x v="0"/>
    <x v="0"/>
    <x v="0"/>
    <s v="Bar, Saloon, Lounge, Tavern &amp;&amp; Restaurant"/>
    <n v="0"/>
    <n v="0"/>
    <m/>
  </r>
  <r>
    <x v="2216"/>
    <d v="2021-05-29T00:00:00"/>
    <s v="King-Whitt's Famous Flavored Ice LLC"/>
    <s v="420 John Carroll Rd"/>
    <x v="281"/>
    <x v="0"/>
    <s v="27239"/>
    <x v="2213"/>
    <s v="Kona Ice"/>
    <s v="R"/>
    <s v="N"/>
    <s v="NC-08"/>
    <x v="1"/>
    <x v="0"/>
    <x v="0"/>
    <x v="0"/>
    <s v="Y"/>
    <s v="Y"/>
    <s v="Y"/>
    <s v="Y"/>
    <s v="Y"/>
    <s v="Y"/>
    <s v="Limited  Liability Company(LLC)"/>
    <s v="N"/>
    <x v="0"/>
    <x v="0"/>
    <x v="0"/>
    <s v="Food Stand, Food Truck, Food Cart"/>
    <n v="0"/>
    <n v="0"/>
    <m/>
  </r>
  <r>
    <x v="2217"/>
    <d v="2021-05-29T00:00:00"/>
    <s v="Ponysaurus Brewing LLC"/>
    <s v="219 Hood St"/>
    <x v="8"/>
    <x v="0"/>
    <s v="27701"/>
    <x v="2214"/>
    <m/>
    <s v="U"/>
    <s v="Y"/>
    <s v="NC-04"/>
    <x v="1"/>
    <x v="0"/>
    <x v="0"/>
    <x v="0"/>
    <s v="Y"/>
    <s v="Y"/>
    <s v="Y"/>
    <s v="Y"/>
    <s v="Y"/>
    <s v="Y"/>
    <s v="Limited  Liability Company(LLC)"/>
    <s v="N"/>
    <x v="0"/>
    <x v="0"/>
    <x v="0"/>
    <s v="Brewpub, Tasting Room, Taproom **"/>
    <n v="0"/>
    <n v="0"/>
    <m/>
  </r>
  <r>
    <x v="2218"/>
    <d v="2021-05-29T00:00:00"/>
    <s v="Yadkin Plaza Family Restaurant"/>
    <s v="940 S State St"/>
    <x v="81"/>
    <x v="0"/>
    <s v="27055"/>
    <x v="2215"/>
    <m/>
    <s v="R"/>
    <s v="Y"/>
    <s v="NC-10"/>
    <x v="0"/>
    <x v="1"/>
    <x v="1"/>
    <x v="1"/>
    <s v="N"/>
    <s v="N"/>
    <s v="Y"/>
    <s v="Y"/>
    <s v="N"/>
    <s v="Y"/>
    <s v="Subchapter S Corporation"/>
    <s v="N"/>
    <x v="0"/>
    <x v="0"/>
    <x v="0"/>
    <s v="Restaurant"/>
    <n v="0"/>
    <n v="0"/>
    <m/>
  </r>
  <r>
    <x v="2219"/>
    <d v="2021-05-29T00:00:00"/>
    <s v="KMI Investments LLC"/>
    <s v="105 S Norwood St"/>
    <x v="222"/>
    <x v="0"/>
    <s v="28466"/>
    <x v="2216"/>
    <m/>
    <s v="R"/>
    <s v="Y"/>
    <s v="NC-03"/>
    <x v="1"/>
    <x v="1"/>
    <x v="1"/>
    <x v="0"/>
    <s v="Y"/>
    <s v="Y"/>
    <s v="Y"/>
    <s v="Y"/>
    <s v="Y"/>
    <s v="Y"/>
    <s v="Limited  Liability Company(LLC)"/>
    <s v="N"/>
    <x v="0"/>
    <x v="0"/>
    <x v="0"/>
    <s v="Bar, Saloon, Lounge, Tavern &amp;&amp; Restaurant"/>
    <n v="0"/>
    <n v="0"/>
    <m/>
  </r>
  <r>
    <x v="2220"/>
    <d v="2021-05-29T00:00:00"/>
    <s v="TAYLOE SLADE INCORPORATED"/>
    <s v="101 Black Mountain Ave"/>
    <x v="104"/>
    <x v="0"/>
    <s v="28711"/>
    <x v="2217"/>
    <m/>
    <s v="U"/>
    <s v="N"/>
    <s v="NC-11"/>
    <x v="0"/>
    <x v="1"/>
    <x v="1"/>
    <x v="0"/>
    <s v="N"/>
    <s v="Y"/>
    <s v="Y"/>
    <s v="Y"/>
    <s v="Y"/>
    <s v="Y"/>
    <s v="Corporation"/>
    <s v="N"/>
    <x v="0"/>
    <x v="0"/>
    <x v="0"/>
    <s v="Restaurant"/>
    <n v="0"/>
    <n v="0"/>
    <m/>
  </r>
  <r>
    <x v="2221"/>
    <d v="2021-05-29T00:00:00"/>
    <s v="Paul Morley &amp; Sons LLC"/>
    <s v="14112 Bradford Green Sq"/>
    <x v="28"/>
    <x v="0"/>
    <s v="27519"/>
    <x v="2218"/>
    <s v="Brixx Wood Fired Pizza"/>
    <s v="U"/>
    <s v="N"/>
    <s v="NC-02"/>
    <x v="1"/>
    <x v="1"/>
    <x v="1"/>
    <x v="1"/>
    <s v="N"/>
    <s v="N"/>
    <s v="Y"/>
    <s v="Y"/>
    <s v="N"/>
    <s v="Y"/>
    <s v="Limited  Liability Company(LLC)"/>
    <s v="N"/>
    <x v="0"/>
    <x v="0"/>
    <x v="0"/>
    <s v="Restaurant"/>
    <n v="0"/>
    <n v="0"/>
    <m/>
  </r>
  <r>
    <x v="2222"/>
    <d v="2021-05-29T00:00:00"/>
    <s v="Slice Downtown LLC"/>
    <s v="125 Market St"/>
    <x v="0"/>
    <x v="0"/>
    <s v="28401"/>
    <x v="2219"/>
    <m/>
    <s v="U"/>
    <s v="Y"/>
    <s v="NC-07"/>
    <x v="0"/>
    <x v="1"/>
    <x v="1"/>
    <x v="0"/>
    <s v="N"/>
    <s v="Y"/>
    <s v="Y"/>
    <s v="Y"/>
    <s v="N"/>
    <s v="Y"/>
    <s v="Limited  Liability Company(LLC)"/>
    <s v="N"/>
    <x v="0"/>
    <x v="0"/>
    <x v="0"/>
    <s v="Restaurant"/>
    <n v="0"/>
    <n v="0"/>
    <m/>
  </r>
  <r>
    <x v="2223"/>
    <d v="2021-05-29T00:00:00"/>
    <s v="LJR Entertainment Inc"/>
    <s v="407 East Main St"/>
    <x v="63"/>
    <x v="0"/>
    <s v="28734"/>
    <x v="2220"/>
    <m/>
    <s v="R"/>
    <s v="Y"/>
    <s v="NC-11"/>
    <x v="0"/>
    <x v="1"/>
    <x v="1"/>
    <x v="0"/>
    <s v="Y"/>
    <s v="Y"/>
    <s v="Y"/>
    <s v="Y"/>
    <s v="Y"/>
    <s v="Y"/>
    <s v="Corporation"/>
    <s v="N"/>
    <x v="0"/>
    <x v="0"/>
    <x v="0"/>
    <s v="Bar, Saloon, Lounge, Tavern"/>
    <n v="0"/>
    <n v="0"/>
    <m/>
  </r>
  <r>
    <x v="2224"/>
    <d v="2021-05-29T00:00:00"/>
    <s v="Tristan LLC"/>
    <s v="6905 Fayetteville Rd"/>
    <x v="8"/>
    <x v="0"/>
    <s v="27713"/>
    <x v="2221"/>
    <m/>
    <s v="U"/>
    <s v="N"/>
    <s v="NC-02"/>
    <x v="0"/>
    <x v="1"/>
    <x v="1"/>
    <x v="0"/>
    <s v="N"/>
    <s v="N"/>
    <s v="Y"/>
    <s v="Y"/>
    <s v="N"/>
    <s v="N"/>
    <s v="Limited  Liability Company(LLC)"/>
    <s v="N"/>
    <x v="0"/>
    <x v="0"/>
    <x v="0"/>
    <s v="Restaurant"/>
    <n v="0"/>
    <n v="0"/>
    <m/>
  </r>
  <r>
    <x v="2225"/>
    <d v="2021-05-29T00:00:00"/>
    <s v="BBGARNER LLC"/>
    <s v="7245 White Oak Rd"/>
    <x v="127"/>
    <x v="0"/>
    <s v="27529"/>
    <x v="2222"/>
    <m/>
    <s v="U"/>
    <s v="N"/>
    <s v="NC-02"/>
    <x v="0"/>
    <x v="0"/>
    <x v="1"/>
    <x v="0"/>
    <s v="Y"/>
    <s v="Y"/>
    <s v="Y"/>
    <s v="Y"/>
    <s v="Y"/>
    <s v="Y"/>
    <s v="Limited  Liability Company(LLC)"/>
    <s v="Y"/>
    <x v="0"/>
    <x v="0"/>
    <x v="0"/>
    <s v="Restaurant"/>
    <n v="0"/>
    <n v="0"/>
    <m/>
  </r>
  <r>
    <x v="2226"/>
    <d v="2021-05-29T00:00:00"/>
    <s v="Greek and Mediterranean Cuisine Inc."/>
    <s v="4243 Lake Ridge Dr"/>
    <x v="4"/>
    <x v="0"/>
    <s v="27604"/>
    <x v="2223"/>
    <m/>
    <s v="U"/>
    <s v="Y"/>
    <s v="NC-02"/>
    <x v="1"/>
    <x v="0"/>
    <x v="0"/>
    <x v="0"/>
    <s v="Y"/>
    <s v="Y"/>
    <s v="Y"/>
    <s v="Y"/>
    <s v="Y"/>
    <s v="Y"/>
    <s v="Corporation"/>
    <s v="Y"/>
    <x v="0"/>
    <x v="0"/>
    <x v="0"/>
    <s v="Caterer &amp;&amp; Food Stand, Food Truck, Food Cart"/>
    <n v="0"/>
    <n v="0"/>
    <m/>
  </r>
  <r>
    <x v="2227"/>
    <d v="2021-05-29T00:00:00"/>
    <s v="GLJE LLC"/>
    <s v="125 Underwood Rd"/>
    <x v="218"/>
    <x v="0"/>
    <s v="28732"/>
    <x v="2224"/>
    <m/>
    <s v="R"/>
    <s v="N"/>
    <s v="NC-11"/>
    <x v="1"/>
    <x v="1"/>
    <x v="1"/>
    <x v="1"/>
    <s v="Y"/>
    <s v="Y"/>
    <s v="Y"/>
    <s v="Y"/>
    <s v="N"/>
    <s v="N"/>
    <s v="Corporation"/>
    <s v="N"/>
    <x v="0"/>
    <x v="0"/>
    <x v="0"/>
    <s v="Brewpub, Tasting Room, Taproom **"/>
    <n v="0"/>
    <n v="0"/>
    <m/>
  </r>
  <r>
    <x v="2228"/>
    <d v="2021-05-29T00:00:00"/>
    <s v="Four Point Ventures INS LLC"/>
    <s v="417 E Plaza Dr"/>
    <x v="10"/>
    <x v="0"/>
    <s v="28115"/>
    <x v="2225"/>
    <s v="Dunkin' Donut/Baskin-Robbins Co-Brand"/>
    <s v="R"/>
    <s v="N"/>
    <s v="NC-10"/>
    <x v="0"/>
    <x v="0"/>
    <x v="1"/>
    <x v="0"/>
    <s v="Y"/>
    <s v="Y"/>
    <s v="Y"/>
    <s v="Y"/>
    <s v="Y"/>
    <s v="Y"/>
    <s v="Limited  Liability Company(LLC)"/>
    <s v="N"/>
    <x v="0"/>
    <x v="0"/>
    <x v="0"/>
    <s v="Restaurant"/>
    <n v="0"/>
    <n v="0"/>
    <m/>
  </r>
  <r>
    <x v="2229"/>
    <d v="2021-05-29T00:00:00"/>
    <s v="A&amp;M of Charlotte"/>
    <s v="6401 Morrison Blvd Suite 6B"/>
    <x v="11"/>
    <x v="0"/>
    <s v="28211"/>
    <x v="2226"/>
    <m/>
    <s v="U"/>
    <s v="N"/>
    <s v="NC-09"/>
    <x v="0"/>
    <x v="1"/>
    <x v="1"/>
    <x v="0"/>
    <s v="Y"/>
    <s v="Y"/>
    <s v="Y"/>
    <s v="Y"/>
    <s v="Y"/>
    <s v="Y"/>
    <s v="Subchapter S Corporation"/>
    <s v="N"/>
    <x v="0"/>
    <x v="0"/>
    <x v="0"/>
    <s v="Restaurant"/>
    <n v="0"/>
    <n v="0"/>
    <m/>
  </r>
  <r>
    <x v="2230"/>
    <d v="2021-05-29T00:00:00"/>
    <s v="East Carolina Subway LLC"/>
    <s v="801 B Moye Blvd"/>
    <x v="34"/>
    <x v="0"/>
    <s v="27834"/>
    <x v="2227"/>
    <s v="Subway"/>
    <s v="U"/>
    <s v="Y"/>
    <s v="NC-01"/>
    <x v="1"/>
    <x v="0"/>
    <x v="0"/>
    <x v="0"/>
    <s v="Y"/>
    <s v="Y"/>
    <s v="Y"/>
    <s v="Y"/>
    <s v="Y"/>
    <s v="Y"/>
    <s v="Limited  Liability Company(LLC)"/>
    <s v="Y"/>
    <x v="0"/>
    <x v="0"/>
    <x v="0"/>
    <s v="Restaurant"/>
    <n v="0"/>
    <n v="0"/>
    <m/>
  </r>
  <r>
    <x v="2231"/>
    <d v="2021-05-29T00:00:00"/>
    <s v="Stagioni LLC"/>
    <s v="715 Providence Rd"/>
    <x v="11"/>
    <x v="0"/>
    <s v="28207"/>
    <x v="2228"/>
    <m/>
    <s v="U"/>
    <s v="N"/>
    <s v="NC-12"/>
    <x v="1"/>
    <x v="0"/>
    <x v="1"/>
    <x v="0"/>
    <s v="Y"/>
    <s v="Y"/>
    <s v="Y"/>
    <s v="Y"/>
    <s v="Y"/>
    <s v="Y"/>
    <s v="Limited  Liability Company(LLC)"/>
    <s v="N"/>
    <x v="0"/>
    <x v="0"/>
    <x v="0"/>
    <s v="Restaurant"/>
    <n v="0"/>
    <n v="0"/>
    <m/>
  </r>
  <r>
    <x v="2232"/>
    <d v="2021-05-29T00:00:00"/>
    <s v="Capricci's True Italian"/>
    <s v="109 W South Main"/>
    <x v="13"/>
    <x v="0"/>
    <s v="28173"/>
    <x v="2229"/>
    <m/>
    <s v="U"/>
    <s v="Y"/>
    <s v="NC-09"/>
    <x v="1"/>
    <x v="1"/>
    <x v="0"/>
    <x v="0"/>
    <s v="Y"/>
    <s v="Y"/>
    <s v="Y"/>
    <s v="Y"/>
    <s v="N"/>
    <s v="Y"/>
    <s v="Corporation"/>
    <s v="N"/>
    <x v="0"/>
    <x v="0"/>
    <x v="0"/>
    <s v="Restaurant"/>
    <n v="0"/>
    <n v="0"/>
    <m/>
  </r>
  <r>
    <x v="2233"/>
    <d v="2021-05-29T00:00:00"/>
    <s v="Vino Partners LLC"/>
    <s v="1603 Battleground Ave Ste D"/>
    <x v="12"/>
    <x v="0"/>
    <s v="27408"/>
    <x v="2230"/>
    <m/>
    <s v="U"/>
    <s v="N"/>
    <s v="NC-06"/>
    <x v="0"/>
    <x v="1"/>
    <x v="1"/>
    <x v="0"/>
    <s v="Y"/>
    <s v="Y"/>
    <s v="Y"/>
    <s v="Y"/>
    <s v="N"/>
    <s v="Y"/>
    <s v="Limited  Liability Company(LLC)"/>
    <s v="N"/>
    <x v="0"/>
    <x v="0"/>
    <x v="0"/>
    <s v="Bar, Saloon, Lounge, Tavern"/>
    <n v="0"/>
    <n v="0"/>
    <m/>
  </r>
  <r>
    <x v="2234"/>
    <d v="2021-05-29T00:00:00"/>
    <s v="Sun Valley Cafe Inc"/>
    <s v="6751 Old Monroe Rd Suite 106"/>
    <x v="165"/>
    <x v="0"/>
    <s v="28079"/>
    <x v="2231"/>
    <m/>
    <s v="U"/>
    <s v="N"/>
    <s v="NC-09"/>
    <x v="0"/>
    <x v="0"/>
    <x v="1"/>
    <x v="0"/>
    <s v="Y"/>
    <s v="Y"/>
    <s v="Y"/>
    <s v="Y"/>
    <s v="Y"/>
    <s v="Y"/>
    <s v="Corporation"/>
    <s v="N"/>
    <x v="0"/>
    <x v="0"/>
    <x v="0"/>
    <s v="Restaurant"/>
    <n v="0"/>
    <n v="0"/>
    <m/>
  </r>
  <r>
    <x v="2235"/>
    <d v="2021-05-29T00:00:00"/>
    <s v="Raleigh Raw LLC."/>
    <s v="7 W Hargett St"/>
    <x v="4"/>
    <x v="0"/>
    <s v="27601"/>
    <x v="2232"/>
    <m/>
    <s v="U"/>
    <s v="Y"/>
    <s v="NC-02"/>
    <x v="0"/>
    <x v="1"/>
    <x v="1"/>
    <x v="1"/>
    <s v="N"/>
    <s v="Y"/>
    <s v="Y"/>
    <s v="Y"/>
    <s v="N"/>
    <s v="N"/>
    <s v="Corporation"/>
    <s v="N"/>
    <x v="0"/>
    <x v="0"/>
    <x v="0"/>
    <s v="Restaurant"/>
    <n v="0"/>
    <n v="0"/>
    <m/>
  </r>
  <r>
    <x v="2236"/>
    <d v="2021-05-29T00:00:00"/>
    <s v="THAC INC"/>
    <s v="77 Ruffin Street"/>
    <x v="282"/>
    <x v="0"/>
    <s v="28646"/>
    <x v="2233"/>
    <m/>
    <s v="R"/>
    <s v="N"/>
    <s v="NC-11"/>
    <x v="0"/>
    <x v="0"/>
    <x v="0"/>
    <x v="0"/>
    <s v="Y"/>
    <s v="Y"/>
    <s v="Y"/>
    <s v="Y"/>
    <s v="Y"/>
    <s v="Y"/>
    <s v="Subchapter S Corporation"/>
    <s v="N"/>
    <x v="0"/>
    <x v="0"/>
    <x v="0"/>
    <s v="Bar, Saloon, Lounge, Tavern &amp;&amp; Licensed Alcohol Producer &amp;&amp; Restaurant"/>
    <n v="0"/>
    <n v="0"/>
    <m/>
  </r>
  <r>
    <x v="2237"/>
    <d v="2021-05-29T00:00:00"/>
    <s v="A&amp;M Dawat inc"/>
    <s v="7616 Derek Dr"/>
    <x v="4"/>
    <x v="0"/>
    <s v="27613"/>
    <x v="2234"/>
    <m/>
    <s v="U"/>
    <s v="N"/>
    <s v="NC-02"/>
    <x v="0"/>
    <x v="0"/>
    <x v="0"/>
    <x v="0"/>
    <s v="Y"/>
    <s v="Y"/>
    <s v="Y"/>
    <s v="Y"/>
    <s v="Y"/>
    <s v="Y"/>
    <s v="Corporation"/>
    <s v="N"/>
    <x v="0"/>
    <x v="0"/>
    <x v="0"/>
    <s v="Restaurant"/>
    <n v="0"/>
    <n v="0"/>
    <m/>
  </r>
  <r>
    <x v="2238"/>
    <d v="2021-05-29T00:00:00"/>
    <s v="Southern Roots Bar &amp; Grille LLC"/>
    <s v="350 E Franklin St"/>
    <x v="174"/>
    <x v="0"/>
    <s v="28112"/>
    <x v="2235"/>
    <m/>
    <s v="U"/>
    <s v="N"/>
    <s v="NC-09"/>
    <x v="1"/>
    <x v="0"/>
    <x v="0"/>
    <x v="0"/>
    <s v="Y"/>
    <s v="Y"/>
    <s v="Y"/>
    <s v="Y"/>
    <s v="Y"/>
    <s v="Y"/>
    <s v="Limited  Liability Company(LLC)"/>
    <s v="N"/>
    <x v="0"/>
    <x v="0"/>
    <x v="0"/>
    <s v="Restaurant"/>
    <n v="0"/>
    <n v="0"/>
    <m/>
  </r>
  <r>
    <x v="2239"/>
    <d v="2021-05-29T00:00:00"/>
    <s v="BCC Foods LLC"/>
    <s v="394 E Main St"/>
    <x v="283"/>
    <x v="0"/>
    <s v="28714"/>
    <x v="2236"/>
    <m/>
    <s v="R"/>
    <s v="Y"/>
    <s v="NC-11"/>
    <x v="0"/>
    <x v="1"/>
    <x v="1"/>
    <x v="1"/>
    <s v="Y"/>
    <s v="Y"/>
    <s v="N"/>
    <s v="N"/>
    <s v="N"/>
    <s v="N"/>
    <s v="Limited  Liability Company(LLC)"/>
    <s v="N"/>
    <x v="0"/>
    <x v="0"/>
    <x v="0"/>
    <s v="Restaurant"/>
    <n v="0"/>
    <n v="0"/>
    <m/>
  </r>
  <r>
    <x v="2240"/>
    <d v="2021-05-29T00:00:00"/>
    <s v="The Brew Depot LLC"/>
    <s v="26 Church St"/>
    <x v="175"/>
    <x v="0"/>
    <s v="28773"/>
    <x v="2237"/>
    <m/>
    <s v="R"/>
    <s v="N"/>
    <s v="NC-11"/>
    <x v="1"/>
    <x v="1"/>
    <x v="1"/>
    <x v="0"/>
    <s v="Y"/>
    <s v="Y"/>
    <s v="Y"/>
    <s v="Y"/>
    <s v="Y"/>
    <s v="Y"/>
    <s v="Limited  Liability Company(LLC)"/>
    <s v="N"/>
    <x v="0"/>
    <x v="0"/>
    <x v="0"/>
    <s v="Bar, Saloon, Lounge, Tavern"/>
    <n v="0"/>
    <n v="0"/>
    <m/>
  </r>
  <r>
    <x v="2241"/>
    <d v="2021-05-29T00:00:00"/>
    <s v="Not Just Coffee Jay Street"/>
    <s v="417 E 18th St"/>
    <x v="11"/>
    <x v="0"/>
    <s v="28206"/>
    <x v="2238"/>
    <m/>
    <s v="U"/>
    <s v="Y"/>
    <s v="NC-12"/>
    <x v="0"/>
    <x v="0"/>
    <x v="0"/>
    <x v="0"/>
    <s v="Y"/>
    <s v="Y"/>
    <s v="Y"/>
    <s v="Y"/>
    <s v="Y"/>
    <s v="Y"/>
    <s v="Limited  Liability Company(LLC)"/>
    <s v="Y"/>
    <x v="0"/>
    <x v="0"/>
    <x v="0"/>
    <s v="Food Stand, Food Truck, Food Cart &amp;&amp; Restaurant"/>
    <n v="0"/>
    <n v="0"/>
    <m/>
  </r>
  <r>
    <x v="2242"/>
    <d v="2021-05-29T00:00:00"/>
    <s v="A &amp; G Timms LLC"/>
    <s v="620 Red Banks Rd Unit D"/>
    <x v="34"/>
    <x v="0"/>
    <s v="27858"/>
    <x v="2239"/>
    <m/>
    <s v="U"/>
    <s v="Y"/>
    <s v="NC-01"/>
    <x v="1"/>
    <x v="1"/>
    <x v="1"/>
    <x v="0"/>
    <s v="N"/>
    <s v="N"/>
    <s v="Y"/>
    <s v="Y"/>
    <s v="Y"/>
    <s v="Y"/>
    <s v="Limited Liability Partnership"/>
    <s v="N"/>
    <x v="0"/>
    <x v="0"/>
    <x v="0"/>
    <s v="Bakery ** &amp;&amp; Caterer &amp;&amp; Restaurant"/>
    <n v="0"/>
    <n v="0"/>
    <m/>
  </r>
  <r>
    <x v="2243"/>
    <d v="2021-05-29T00:00:00"/>
    <s v="Frogs Leap LLC"/>
    <s v="44 Church St"/>
    <x v="37"/>
    <x v="0"/>
    <s v="28786"/>
    <x v="2240"/>
    <m/>
    <s v="R"/>
    <s v="Y"/>
    <s v="NC-11"/>
    <x v="0"/>
    <x v="0"/>
    <x v="1"/>
    <x v="0"/>
    <s v="Y"/>
    <s v="Y"/>
    <s v="Y"/>
    <s v="Y"/>
    <s v="Y"/>
    <s v="Y"/>
    <s v="Limited  Liability Company(LLC)"/>
    <s v="N"/>
    <x v="0"/>
    <x v="0"/>
    <x v="0"/>
    <s v="Restaurant"/>
    <n v="0"/>
    <n v="0"/>
    <m/>
  </r>
  <r>
    <x v="2244"/>
    <d v="2021-05-29T00:00:00"/>
    <s v="Kabab n More"/>
    <s v="3130 Driwood Ct Ste A"/>
    <x v="11"/>
    <x v="0"/>
    <s v="28269"/>
    <x v="2241"/>
    <m/>
    <s v="U"/>
    <s v="N"/>
    <s v="NC-08"/>
    <x v="0"/>
    <x v="1"/>
    <x v="1"/>
    <x v="0"/>
    <s v="Y"/>
    <s v="Y"/>
    <s v="N"/>
    <s v="Y"/>
    <s v="Y"/>
    <s v="Y"/>
    <s v="Limited  Liability Company(LLC)"/>
    <s v="N"/>
    <x v="0"/>
    <x v="0"/>
    <x v="0"/>
    <s v="Food Stand, Food Truck, Food Cart &amp;&amp; Restaurant"/>
    <n v="0"/>
    <n v="0"/>
    <m/>
  </r>
  <r>
    <x v="2245"/>
    <d v="2021-05-29T00:00:00"/>
    <s v="Cuzco Latin Fusion LLC"/>
    <s v="4195 Haywood Rd"/>
    <x v="268"/>
    <x v="0"/>
    <s v="28759"/>
    <x v="2242"/>
    <m/>
    <s v="R"/>
    <s v="N"/>
    <s v="NC-11"/>
    <x v="1"/>
    <x v="0"/>
    <x v="0"/>
    <x v="1"/>
    <s v="Y"/>
    <s v="Y"/>
    <s v="Y"/>
    <s v="Y"/>
    <s v="N"/>
    <s v="N"/>
    <s v="Partnership"/>
    <s v="N"/>
    <x v="0"/>
    <x v="0"/>
    <x v="0"/>
    <s v="Restaurant"/>
    <n v="0"/>
    <n v="0"/>
    <m/>
  </r>
  <r>
    <x v="2246"/>
    <d v="2021-05-29T00:00:00"/>
    <s v="Juggheads LLC"/>
    <s v="4843 Country Club Rd"/>
    <x v="54"/>
    <x v="0"/>
    <s v="27104"/>
    <x v="2243"/>
    <m/>
    <s v="U"/>
    <s v="N"/>
    <s v="NC-06"/>
    <x v="0"/>
    <x v="1"/>
    <x v="1"/>
    <x v="0"/>
    <s v="N"/>
    <s v="Y"/>
    <s v="Y"/>
    <s v="Y"/>
    <s v="N"/>
    <s v="Y"/>
    <s v="Corporation"/>
    <s v="N"/>
    <x v="0"/>
    <x v="0"/>
    <x v="0"/>
    <s v="Bar, Saloon, Lounge, Tavern"/>
    <n v="0"/>
    <n v="0"/>
    <m/>
  </r>
  <r>
    <x v="2247"/>
    <d v="2021-05-29T00:00:00"/>
    <s v="The Doner LLC"/>
    <s v="6 Dale St"/>
    <x v="9"/>
    <x v="0"/>
    <s v="28806"/>
    <x v="2244"/>
    <m/>
    <s v="U"/>
    <s v="N"/>
    <s v="NC-11"/>
    <x v="1"/>
    <x v="1"/>
    <x v="0"/>
    <x v="0"/>
    <s v="Y"/>
    <s v="Y"/>
    <s v="Y"/>
    <s v="Y"/>
    <s v="Y"/>
    <s v="Y"/>
    <s v="Corporation"/>
    <s v="N"/>
    <x v="0"/>
    <x v="0"/>
    <x v="0"/>
    <s v="Restaurant"/>
    <n v="0"/>
    <n v="0"/>
    <m/>
  </r>
  <r>
    <x v="2248"/>
    <d v="2021-05-29T00:00:00"/>
    <s v="S&amp;R 700 LLC"/>
    <s v="1564 Market Place Blvd  Sute 700"/>
    <x v="42"/>
    <x v="0"/>
    <s v="28469"/>
    <x v="2245"/>
    <m/>
    <s v="R"/>
    <s v="N"/>
    <s v="NC-07"/>
    <x v="1"/>
    <x v="1"/>
    <x v="1"/>
    <x v="0"/>
    <s v="N"/>
    <s v="Y"/>
    <s v="Y"/>
    <s v="Y"/>
    <s v="Y"/>
    <s v="Y"/>
    <s v="Limited  Liability Company(LLC)"/>
    <s v="N"/>
    <x v="0"/>
    <x v="0"/>
    <x v="0"/>
    <s v="Restaurant"/>
    <n v="0"/>
    <n v="0"/>
    <m/>
  </r>
  <r>
    <x v="2249"/>
    <d v="2021-05-29T00:00:00"/>
    <s v="Speakers in the House Inc"/>
    <s v="2917 Battleground Ave Ste D"/>
    <x v="12"/>
    <x v="0"/>
    <s v="27408"/>
    <x v="2246"/>
    <m/>
    <s v="U"/>
    <s v="N"/>
    <s v="NC-06"/>
    <x v="1"/>
    <x v="0"/>
    <x v="0"/>
    <x v="0"/>
    <s v="Y"/>
    <s v="Y"/>
    <s v="Y"/>
    <s v="Y"/>
    <s v="Y"/>
    <s v="Y"/>
    <s v="Corporation"/>
    <s v="N"/>
    <x v="0"/>
    <x v="0"/>
    <x v="0"/>
    <s v="Restaurant"/>
    <n v="0"/>
    <n v="0"/>
    <m/>
  </r>
  <r>
    <x v="2250"/>
    <d v="2021-05-29T00:00:00"/>
    <s v="Dream Sports Inc"/>
    <s v="835 N Smithfield Rd"/>
    <x v="99"/>
    <x v="0"/>
    <s v="27545"/>
    <x v="2247"/>
    <m/>
    <s v="U"/>
    <s v="Y"/>
    <s v="NC-02"/>
    <x v="0"/>
    <x v="1"/>
    <x v="1"/>
    <x v="0"/>
    <s v="Y"/>
    <s v="N"/>
    <s v="Y"/>
    <s v="Y"/>
    <s v="Y"/>
    <s v="Y"/>
    <s v="Subchapter S Corporation"/>
    <s v="N"/>
    <x v="0"/>
    <x v="0"/>
    <x v="0"/>
    <s v="Restaurant"/>
    <n v="0"/>
    <n v="0"/>
    <m/>
  </r>
  <r>
    <x v="2251"/>
    <d v="2021-05-29T00:00:00"/>
    <s v="Paz Enterprises LLC"/>
    <s v="238 S Nash St"/>
    <x v="35"/>
    <x v="0"/>
    <s v="27278"/>
    <x v="2248"/>
    <m/>
    <s v="U"/>
    <s v="N"/>
    <s v="NC-04"/>
    <x v="1"/>
    <x v="0"/>
    <x v="1"/>
    <x v="0"/>
    <s v="Y"/>
    <s v="Y"/>
    <s v="Y"/>
    <s v="Y"/>
    <s v="Y"/>
    <s v="Y"/>
    <s v="Limited  Liability Company(LLC)"/>
    <s v="N"/>
    <x v="0"/>
    <x v="0"/>
    <x v="0"/>
    <s v="Bar, Saloon, Lounge, Tavern"/>
    <n v="0"/>
    <n v="0"/>
    <m/>
  </r>
  <r>
    <x v="2252"/>
    <d v="2021-05-29T00:00:00"/>
    <s v="Garden Deli Incorporated"/>
    <s v="107 Town Sq"/>
    <x v="283"/>
    <x v="0"/>
    <s v="28714"/>
    <x v="2249"/>
    <m/>
    <s v="R"/>
    <s v="Y"/>
    <s v="NC-11"/>
    <x v="0"/>
    <x v="0"/>
    <x v="1"/>
    <x v="0"/>
    <s v="Y"/>
    <s v="Y"/>
    <s v="Y"/>
    <s v="Y"/>
    <s v="Y"/>
    <s v="Y"/>
    <s v="Subchapter S Corporation"/>
    <s v="N"/>
    <x v="0"/>
    <x v="0"/>
    <x v="0"/>
    <s v="Other &amp;&amp; Bar, Saloon, Lounge, Tavern &amp;&amp; Restaurant"/>
    <n v="0"/>
    <n v="0"/>
    <m/>
  </r>
  <r>
    <x v="2253"/>
    <d v="2021-05-29T00:00:00"/>
    <s v="Honey and Salt LLC"/>
    <s v="2730 Greenville Highway"/>
    <x v="284"/>
    <x v="0"/>
    <s v="28731"/>
    <x v="2250"/>
    <m/>
    <s v="R"/>
    <s v="N"/>
    <s v="NC-11"/>
    <x v="0"/>
    <x v="1"/>
    <x v="1"/>
    <x v="0"/>
    <s v="Y"/>
    <s v="Y"/>
    <s v="Y"/>
    <s v="Y"/>
    <s v="Y"/>
    <s v="Y"/>
    <s v="Limited  Liability Company(LLC)"/>
    <s v="N"/>
    <x v="0"/>
    <x v="0"/>
    <x v="0"/>
    <s v="Restaurant"/>
    <n v="0"/>
    <n v="0"/>
    <m/>
  </r>
  <r>
    <x v="2254"/>
    <d v="2021-05-29T00:00:00"/>
    <s v="Thirds Enterprise Inc"/>
    <s v="1058 W Club Blvd #556"/>
    <x v="8"/>
    <x v="0"/>
    <s v="27701"/>
    <x v="2251"/>
    <m/>
    <s v="U"/>
    <s v="Y"/>
    <s v="NC-04"/>
    <x v="1"/>
    <x v="1"/>
    <x v="1"/>
    <x v="0"/>
    <s v="Y"/>
    <s v="Y"/>
    <s v="Y"/>
    <s v="Y"/>
    <s v="Y"/>
    <s v="Y"/>
    <s v="Corporation"/>
    <s v="N"/>
    <x v="0"/>
    <x v="0"/>
    <x v="0"/>
    <s v="Restaurant"/>
    <n v="0"/>
    <n v="0"/>
    <m/>
  </r>
  <r>
    <x v="2255"/>
    <d v="2021-05-29T00:00:00"/>
    <s v="Breakfastime Enterprise INC"/>
    <s v="1650 Hanes Mall Blvd"/>
    <x v="54"/>
    <x v="0"/>
    <n v="27103"/>
    <x v="2252"/>
    <m/>
    <s v="U"/>
    <s v="Y"/>
    <s v="NC-06"/>
    <x v="0"/>
    <x v="1"/>
    <x v="1"/>
    <x v="1"/>
    <s v="N"/>
    <s v="Y"/>
    <s v="Y"/>
    <s v="Y"/>
    <s v="N"/>
    <s v="Y"/>
    <s v="Corporation"/>
    <s v="N"/>
    <x v="0"/>
    <x v="0"/>
    <x v="0"/>
    <s v="Restaurant"/>
    <n v="0"/>
    <n v="0"/>
    <m/>
  </r>
  <r>
    <x v="2256"/>
    <d v="2021-05-29T00:00:00"/>
    <s v="Kaybear Inc"/>
    <s v="427 S Broad St"/>
    <x v="220"/>
    <x v="0"/>
    <s v="27932"/>
    <x v="2253"/>
    <m/>
    <s v="R"/>
    <s v="Y"/>
    <s v="NC-03"/>
    <x v="0"/>
    <x v="1"/>
    <x v="1"/>
    <x v="1"/>
    <s v="Y"/>
    <s v="N"/>
    <s v="Y"/>
    <s v="Y"/>
    <s v="Y"/>
    <s v="Y"/>
    <s v="Subchapter S Corporation"/>
    <s v="N"/>
    <x v="0"/>
    <x v="0"/>
    <x v="0"/>
    <s v="Restaurant"/>
    <n v="0"/>
    <n v="0"/>
    <m/>
  </r>
  <r>
    <x v="2257"/>
    <d v="2021-05-29T00:00:00"/>
    <s v="Miyako Japanese Steakhouse"/>
    <s v="5086 Peters Creek Pkwy"/>
    <x v="54"/>
    <x v="0"/>
    <n v="27127"/>
    <x v="2254"/>
    <m/>
    <s v="U"/>
    <s v="N"/>
    <s v="NC-06"/>
    <x v="0"/>
    <x v="0"/>
    <x v="1"/>
    <x v="0"/>
    <s v="N"/>
    <s v="Y"/>
    <s v="Y"/>
    <s v="N"/>
    <s v="Y"/>
    <s v="Y"/>
    <s v="Limited  Liability Company(LLC)"/>
    <s v="N"/>
    <x v="0"/>
    <x v="0"/>
    <x v="0"/>
    <s v="Restaurant"/>
    <n v="0"/>
    <n v="0"/>
    <m/>
  </r>
  <r>
    <x v="2258"/>
    <d v="2021-05-29T00:00:00"/>
    <s v="Club Vibrations Inc."/>
    <s v="5237 Albemarle Rd"/>
    <x v="11"/>
    <x v="0"/>
    <s v="28212"/>
    <x v="2255"/>
    <m/>
    <s v="U"/>
    <s v="Y"/>
    <s v="NC-12"/>
    <x v="0"/>
    <x v="0"/>
    <x v="1"/>
    <x v="0"/>
    <s v="N"/>
    <s v="Y"/>
    <s v="Y"/>
    <s v="Y"/>
    <s v="Y"/>
    <s v="Y"/>
    <s v="Corporation"/>
    <s v="Y"/>
    <x v="0"/>
    <x v="0"/>
    <x v="0"/>
    <s v="Bar, Saloon, Lounge, Tavern"/>
    <n v="0"/>
    <n v="0"/>
    <m/>
  </r>
  <r>
    <x v="2259"/>
    <d v="2021-05-29T00:00:00"/>
    <s v="The Mason Jar Lager Co. LLC"/>
    <s v="341 E Broad St"/>
    <x v="189"/>
    <x v="0"/>
    <s v="27526"/>
    <x v="2256"/>
    <m/>
    <s v="R"/>
    <s v="N"/>
    <s v="NC-02"/>
    <x v="1"/>
    <x v="0"/>
    <x v="0"/>
    <x v="0"/>
    <s v="Y"/>
    <s v="Y"/>
    <s v="Y"/>
    <s v="Y"/>
    <s v="Y"/>
    <s v="Y"/>
    <s v="Limited  Liability Company(LLC)"/>
    <s v="Y"/>
    <x v="0"/>
    <x v="0"/>
    <x v="0"/>
    <s v="Brewery and/or microbrewery **"/>
    <n v="0"/>
    <n v="0"/>
    <m/>
  </r>
  <r>
    <x v="2260"/>
    <d v="2021-05-29T00:00:00"/>
    <s v="Patrose LLC"/>
    <s v="85 Fletcher Commercial Dr"/>
    <x v="218"/>
    <x v="0"/>
    <s v="28732"/>
    <x v="2257"/>
    <m/>
    <s v="R"/>
    <s v="N"/>
    <s v="NC-11"/>
    <x v="0"/>
    <x v="1"/>
    <x v="1"/>
    <x v="1"/>
    <s v="N"/>
    <s v="N"/>
    <s v="Y"/>
    <s v="Y"/>
    <s v="N"/>
    <s v="N"/>
    <s v="Limited  Liability Company(LLC)"/>
    <s v="N"/>
    <x v="0"/>
    <x v="0"/>
    <x v="0"/>
    <s v="Bakery **"/>
    <n v="0"/>
    <n v="0"/>
    <m/>
  </r>
  <r>
    <x v="2261"/>
    <d v="2021-05-29T00:00:00"/>
    <s v="LA CARRETA ASHEVILLEINC"/>
    <s v="1435 Merrimon Ave"/>
    <x v="9"/>
    <x v="0"/>
    <s v="28804"/>
    <x v="2258"/>
    <m/>
    <s v="U"/>
    <s v="N"/>
    <s v="NC-11"/>
    <x v="0"/>
    <x v="1"/>
    <x v="1"/>
    <x v="0"/>
    <s v="Y"/>
    <s v="N"/>
    <s v="Y"/>
    <s v="Y"/>
    <s v="Y"/>
    <s v="Y"/>
    <s v="Corporation"/>
    <s v="N"/>
    <x v="0"/>
    <x v="0"/>
    <x v="0"/>
    <s v="Restaurant"/>
    <n v="0"/>
    <n v="0"/>
    <m/>
  </r>
  <r>
    <x v="2262"/>
    <d v="2021-05-29T00:00:00"/>
    <s v="Morteza inc"/>
    <s v="9212 Dansforeshire Way"/>
    <x v="14"/>
    <x v="0"/>
    <s v="27587"/>
    <x v="2259"/>
    <m/>
    <s v="U"/>
    <s v="N"/>
    <s v="NC-04"/>
    <x v="1"/>
    <x v="0"/>
    <x v="0"/>
    <x v="0"/>
    <s v="Y"/>
    <s v="Y"/>
    <s v="Y"/>
    <s v="Y"/>
    <s v="Y"/>
    <s v="Y"/>
    <s v="Corporation"/>
    <s v="N"/>
    <x v="0"/>
    <x v="0"/>
    <x v="0"/>
    <s v="Restaurant"/>
    <n v="0"/>
    <n v="0"/>
    <m/>
  </r>
  <r>
    <x v="2263"/>
    <d v="2021-05-29T00:00:00"/>
    <s v="BBD Hospitality LLC"/>
    <s v="3720 North Main St"/>
    <x v="277"/>
    <x v="0"/>
    <s v="27828"/>
    <x v="2260"/>
    <m/>
    <s v="U"/>
    <s v="Y"/>
    <s v="NC-01"/>
    <x v="0"/>
    <x v="1"/>
    <x v="1"/>
    <x v="0"/>
    <s v="N"/>
    <s v="Y"/>
    <s v="Y"/>
    <s v="Y"/>
    <s v="N"/>
    <s v="Y"/>
    <s v="Limited  Liability Company(LLC)"/>
    <s v="N"/>
    <x v="0"/>
    <x v="0"/>
    <x v="0"/>
    <s v="Restaurant"/>
    <n v="0"/>
    <n v="0"/>
    <m/>
  </r>
  <r>
    <x v="2264"/>
    <d v="2021-05-29T00:00:00"/>
    <s v="Pennycup Co"/>
    <s v="362 Depot St ste 202"/>
    <x v="9"/>
    <x v="0"/>
    <s v="28801"/>
    <x v="2261"/>
    <m/>
    <s v="U"/>
    <s v="Y"/>
    <s v="NC-11"/>
    <x v="1"/>
    <x v="1"/>
    <x v="1"/>
    <x v="0"/>
    <s v="Y"/>
    <s v="Y"/>
    <s v="Y"/>
    <s v="Y"/>
    <s v="Y"/>
    <s v="Y"/>
    <s v="Corporation"/>
    <s v="N"/>
    <x v="0"/>
    <x v="0"/>
    <x v="0"/>
    <s v="Snack and Nonalcoholic Beverage Bar"/>
    <n v="0"/>
    <n v="0"/>
    <m/>
  </r>
  <r>
    <x v="2265"/>
    <d v="2021-05-29T00:00:00"/>
    <s v="ENCB&amp;JLLC"/>
    <s v="8204 Emerald Dr Unit"/>
    <x v="219"/>
    <x v="0"/>
    <s v="28594"/>
    <x v="2262"/>
    <s v="Ben &amp; Jerry's"/>
    <s v="R"/>
    <s v="N"/>
    <s v="NC-03"/>
    <x v="0"/>
    <x v="1"/>
    <x v="1"/>
    <x v="0"/>
    <s v="N"/>
    <s v="Y"/>
    <s v="Y"/>
    <s v="Y"/>
    <s v="Y"/>
    <s v="Y"/>
    <s v="Limited  Liability Company(LLC)"/>
    <s v="N"/>
    <x v="0"/>
    <x v="0"/>
    <x v="0"/>
    <s v="Snack and Nonalcoholic Beverage Bar"/>
    <n v="0"/>
    <n v="0"/>
    <m/>
  </r>
  <r>
    <x v="2266"/>
    <d v="2021-05-29T00:00:00"/>
    <s v="Mr Smoothie"/>
    <s v="Mr Smoothie PK 45"/>
    <x v="54"/>
    <x v="0"/>
    <n v="27103"/>
    <x v="2263"/>
    <m/>
    <s v="U"/>
    <s v="Y"/>
    <s v="NC-06"/>
    <x v="0"/>
    <x v="1"/>
    <x v="1"/>
    <x v="0"/>
    <s v="Y"/>
    <s v="Y"/>
    <s v="Y"/>
    <s v="Y"/>
    <s v="Y"/>
    <s v="N"/>
    <s v="Limited  Liability Company(LLC)"/>
    <s v="N"/>
    <x v="0"/>
    <x v="0"/>
    <x v="0"/>
    <s v="Snack and Nonalcoholic Beverage Bar"/>
    <n v="0"/>
    <n v="0"/>
    <m/>
  </r>
  <r>
    <x v="2267"/>
    <d v="2021-05-29T00:00:00"/>
    <s v="BMB Eats II LLC"/>
    <s v="2340 Bale St Ste 100"/>
    <x v="4"/>
    <x v="0"/>
    <s v="27608"/>
    <x v="2264"/>
    <s v="Shuckin' Shack Oyster Bar"/>
    <s v="U"/>
    <s v="Y"/>
    <s v="NC-02"/>
    <x v="1"/>
    <x v="0"/>
    <x v="0"/>
    <x v="0"/>
    <s v="Y"/>
    <s v="Y"/>
    <s v="Y"/>
    <s v="Y"/>
    <s v="Y"/>
    <s v="Y"/>
    <s v="Subchapter S Corporation"/>
    <s v="N"/>
    <x v="0"/>
    <x v="0"/>
    <x v="0"/>
    <s v="Restaurant"/>
    <n v="0"/>
    <n v="0"/>
    <m/>
  </r>
  <r>
    <x v="2268"/>
    <d v="2021-05-29T00:00:00"/>
    <s v="DEES DINER ONE LLC"/>
    <s v="1314 W Grantham St"/>
    <x v="25"/>
    <x v="0"/>
    <s v="27530"/>
    <x v="2265"/>
    <m/>
    <s v="R"/>
    <s v="Y"/>
    <s v="NC-01"/>
    <x v="1"/>
    <x v="0"/>
    <x v="0"/>
    <x v="0"/>
    <s v="Y"/>
    <s v="Y"/>
    <s v="Y"/>
    <s v="Y"/>
    <s v="Y"/>
    <s v="Y"/>
    <s v="Limited  Liability Company(LLC)"/>
    <s v="Y"/>
    <x v="0"/>
    <x v="0"/>
    <x v="0"/>
    <s v="Restaurant"/>
    <n v="0"/>
    <n v="0"/>
    <m/>
  </r>
  <r>
    <x v="2269"/>
    <d v="2021-05-29T00:00:00"/>
    <s v="Jefferson Street Deli LLC"/>
    <s v="107 A East Jefferson Street"/>
    <x v="174"/>
    <x v="0"/>
    <s v="28112"/>
    <x v="2266"/>
    <m/>
    <s v="U"/>
    <s v="N"/>
    <s v="NC-09"/>
    <x v="0"/>
    <x v="0"/>
    <x v="1"/>
    <x v="0"/>
    <s v="Y"/>
    <s v="Y"/>
    <s v="Y"/>
    <s v="Y"/>
    <s v="Y"/>
    <s v="Y"/>
    <s v="Limited  Liability Company(LLC)"/>
    <s v="N"/>
    <x v="0"/>
    <x v="0"/>
    <x v="0"/>
    <s v="Restaurant"/>
    <n v="0"/>
    <n v="0"/>
    <m/>
  </r>
  <r>
    <x v="2270"/>
    <d v="2021-05-29T00:00:00"/>
    <s v="Food Investments LLC"/>
    <s v="1101 W Chapel Hill St"/>
    <x v="8"/>
    <x v="0"/>
    <s v="27701"/>
    <x v="2267"/>
    <m/>
    <s v="U"/>
    <s v="Y"/>
    <s v="NC-04"/>
    <x v="1"/>
    <x v="0"/>
    <x v="0"/>
    <x v="0"/>
    <s v="Y"/>
    <s v="Y"/>
    <s v="Y"/>
    <s v="Y"/>
    <s v="Y"/>
    <s v="Y"/>
    <s v="Limited  Liability Company(LLC)"/>
    <s v="N"/>
    <x v="0"/>
    <x v="0"/>
    <x v="0"/>
    <s v="Caterer &amp;&amp; Food Stand, Food Truck, Food Cart"/>
    <n v="0"/>
    <n v="0"/>
    <m/>
  </r>
  <r>
    <x v="2271"/>
    <d v="2021-05-29T00:00:00"/>
    <s v="Luna Empanada LLC"/>
    <s v="112 W Main St"/>
    <x v="8"/>
    <x v="0"/>
    <s v="27701"/>
    <x v="2268"/>
    <m/>
    <s v="U"/>
    <s v="Y"/>
    <s v="NC-04"/>
    <x v="1"/>
    <x v="0"/>
    <x v="0"/>
    <x v="0"/>
    <s v="Y"/>
    <s v="Y"/>
    <s v="Y"/>
    <s v="Y"/>
    <s v="Y"/>
    <s v="Y"/>
    <s v="Corporation"/>
    <s v="N"/>
    <x v="0"/>
    <x v="0"/>
    <x v="0"/>
    <s v="Restaurant"/>
    <n v="0"/>
    <n v="0"/>
    <m/>
  </r>
  <r>
    <x v="2272"/>
    <d v="2021-05-29T00:00:00"/>
    <s v="Riccis Pizzeria LLC"/>
    <s v="10110 Green Level Church Rd Ste 108"/>
    <x v="28"/>
    <x v="0"/>
    <s v="27519"/>
    <x v="2269"/>
    <m/>
    <s v="U"/>
    <s v="N"/>
    <s v="NC-02"/>
    <x v="0"/>
    <x v="0"/>
    <x v="1"/>
    <x v="0"/>
    <s v="Y"/>
    <s v="Y"/>
    <s v="Y"/>
    <s v="Y"/>
    <s v="Y"/>
    <s v="Y"/>
    <s v="Limited  Liability Company(LLC)"/>
    <s v="N"/>
    <x v="0"/>
    <x v="0"/>
    <x v="0"/>
    <s v="Other &amp;&amp; Restaurant"/>
    <n v="0"/>
    <n v="0"/>
    <m/>
  </r>
  <r>
    <x v="2273"/>
    <d v="2021-05-29T00:00:00"/>
    <s v="C &amp; H European Foods Inc"/>
    <s v="316 Nutt St"/>
    <x v="0"/>
    <x v="0"/>
    <s v="28401"/>
    <x v="2270"/>
    <m/>
    <s v="U"/>
    <s v="Y"/>
    <s v="NC-07"/>
    <x v="0"/>
    <x v="1"/>
    <x v="1"/>
    <x v="0"/>
    <s v="Y"/>
    <s v="Y"/>
    <s v="Y"/>
    <s v="Y"/>
    <s v="Y"/>
    <s v="Y"/>
    <s v="Corporation"/>
    <s v="N"/>
    <x v="0"/>
    <x v="0"/>
    <x v="0"/>
    <s v="Restaurant"/>
    <n v="0"/>
    <n v="0"/>
    <m/>
  </r>
  <r>
    <x v="2274"/>
    <d v="2021-05-29T00:00:00"/>
    <s v="David Jackson"/>
    <s v="969 n main st"/>
    <x v="10"/>
    <x v="0"/>
    <s v="28115"/>
    <x v="2271"/>
    <m/>
    <s v="R"/>
    <s v="N"/>
    <s v="NC-10"/>
    <x v="0"/>
    <x v="1"/>
    <x v="1"/>
    <x v="0"/>
    <s v="N"/>
    <s v="Y"/>
    <s v="Y"/>
    <s v="Y"/>
    <s v="Y"/>
    <s v="Y"/>
    <s v="Limited  Liability Company(LLC)"/>
    <s v="N"/>
    <x v="0"/>
    <x v="0"/>
    <x v="0"/>
    <s v="Restaurant"/>
    <n v="0"/>
    <n v="0"/>
    <m/>
  </r>
  <r>
    <x v="2275"/>
    <d v="2021-05-29T00:00:00"/>
    <s v="Belmont Jailhouse LLC"/>
    <s v="23 S Main St Unit B"/>
    <x v="261"/>
    <x v="0"/>
    <s v="28012"/>
    <x v="2272"/>
    <m/>
    <s v="U"/>
    <s v="N"/>
    <s v="NC-05"/>
    <x v="0"/>
    <x v="1"/>
    <x v="1"/>
    <x v="0"/>
    <s v="N"/>
    <s v="N"/>
    <s v="Y"/>
    <s v="Y"/>
    <s v="Y"/>
    <s v="Y"/>
    <s v="Limited  Liability Company(LLC)"/>
    <s v="N"/>
    <x v="0"/>
    <x v="0"/>
    <x v="0"/>
    <s v="Bar, Saloon, Lounge, Tavern"/>
    <n v="0"/>
    <n v="0"/>
    <m/>
  </r>
  <r>
    <x v="2276"/>
    <d v="2021-05-29T00:00:00"/>
    <s v="Oakmont Corp."/>
    <s v="905 Highway 107 South"/>
    <x v="77"/>
    <x v="0"/>
    <s v="28717"/>
    <x v="2273"/>
    <m/>
    <s v="R"/>
    <s v="N"/>
    <s v="NC-11"/>
    <x v="0"/>
    <x v="1"/>
    <x v="1"/>
    <x v="0"/>
    <s v="Y"/>
    <s v="Y"/>
    <s v="N"/>
    <s v="Y"/>
    <s v="N"/>
    <s v="Y"/>
    <s v="Corporation"/>
    <s v="N"/>
    <x v="0"/>
    <x v="0"/>
    <x v="0"/>
    <s v="Restaurant"/>
    <n v="0"/>
    <n v="0"/>
    <m/>
  </r>
  <r>
    <x v="2277"/>
    <d v="2021-05-29T00:00:00"/>
    <s v="Pizzeria Faulisi LLC"/>
    <s v="215 E Chatham St Suite 101"/>
    <x v="28"/>
    <x v="0"/>
    <s v="27511"/>
    <x v="2274"/>
    <m/>
    <s v="U"/>
    <s v="N"/>
    <s v="NC-02"/>
    <x v="1"/>
    <x v="0"/>
    <x v="0"/>
    <x v="0"/>
    <s v="Y"/>
    <s v="Y"/>
    <s v="Y"/>
    <s v="Y"/>
    <s v="Y"/>
    <s v="Y"/>
    <s v="Limited  Liability Company(LLC)"/>
    <s v="N"/>
    <x v="0"/>
    <x v="0"/>
    <x v="0"/>
    <s v="Restaurant"/>
    <n v="0"/>
    <n v="0"/>
    <m/>
  </r>
  <r>
    <x v="2278"/>
    <d v="2021-05-29T00:00:00"/>
    <s v="Fresh Wood Fired Pizza and Pasta Inc"/>
    <s v="100 S Ridgeway Ave"/>
    <x v="104"/>
    <x v="0"/>
    <s v="28711"/>
    <x v="2275"/>
    <m/>
    <s v="U"/>
    <s v="N"/>
    <s v="NC-11"/>
    <x v="0"/>
    <x v="1"/>
    <x v="1"/>
    <x v="0"/>
    <s v="Y"/>
    <s v="Y"/>
    <s v="Y"/>
    <s v="Y"/>
    <s v="Y"/>
    <s v="Y"/>
    <s v="Corporation"/>
    <s v="N"/>
    <x v="0"/>
    <x v="0"/>
    <x v="0"/>
    <s v="Restaurant"/>
    <n v="0"/>
    <n v="0"/>
    <m/>
  </r>
  <r>
    <x v="2279"/>
    <d v="2021-05-29T00:00:00"/>
    <s v="Mozzarella Fellas Pizza Co"/>
    <s v="134 N Spruce St"/>
    <x v="54"/>
    <x v="0"/>
    <s v="27101"/>
    <x v="2276"/>
    <m/>
    <s v="U"/>
    <s v="Y"/>
    <s v="NC-06"/>
    <x v="1"/>
    <x v="0"/>
    <x v="1"/>
    <x v="0"/>
    <s v="Y"/>
    <s v="Y"/>
    <s v="Y"/>
    <s v="Y"/>
    <s v="Y"/>
    <s v="Y"/>
    <s v="Corporation"/>
    <s v="Y"/>
    <x v="0"/>
    <x v="0"/>
    <x v="0"/>
    <s v="Other &amp;&amp; Caterer &amp;&amp; Restaurant"/>
    <n v="0"/>
    <n v="0"/>
    <m/>
  </r>
  <r>
    <x v="2280"/>
    <d v="2021-05-29T00:00:00"/>
    <s v="Blackbeard Coffee Roasters LLC"/>
    <s v="203 E 5th St"/>
    <x v="34"/>
    <x v="0"/>
    <s v="27858"/>
    <x v="2277"/>
    <m/>
    <s v="U"/>
    <s v="Y"/>
    <s v="NC-01"/>
    <x v="0"/>
    <x v="0"/>
    <x v="0"/>
    <x v="0"/>
    <s v="Y"/>
    <s v="Y"/>
    <s v="Y"/>
    <s v="Y"/>
    <s v="Y"/>
    <s v="Y"/>
    <s v="Limited  Liability Company(LLC)"/>
    <s v="N"/>
    <x v="0"/>
    <x v="0"/>
    <x v="0"/>
    <s v="Snack and Nonalcoholic Beverage Bar"/>
    <n v="0"/>
    <n v="0"/>
    <m/>
  </r>
  <r>
    <x v="2281"/>
    <d v="2021-05-29T00:00:00"/>
    <s v="Om Neelkanth Inc"/>
    <s v="6106 Hanes Way"/>
    <x v="160"/>
    <x v="0"/>
    <s v="27012"/>
    <x v="2278"/>
    <s v="Subway"/>
    <s v="U"/>
    <s v="N"/>
    <s v="NC-10"/>
    <x v="0"/>
    <x v="1"/>
    <x v="0"/>
    <x v="0"/>
    <s v="Y"/>
    <s v="Y"/>
    <s v="Y"/>
    <s v="Y"/>
    <s v="Y"/>
    <s v="Y"/>
    <s v="Corporation"/>
    <s v="N"/>
    <x v="0"/>
    <x v="0"/>
    <x v="0"/>
    <s v="Restaurant"/>
    <n v="0"/>
    <n v="0"/>
    <m/>
  </r>
  <r>
    <x v="2282"/>
    <d v="2021-05-29T00:00:00"/>
    <s v="BBWF LLC"/>
    <s v="11735 Retail Dr"/>
    <x v="14"/>
    <x v="0"/>
    <s v="27587"/>
    <x v="2279"/>
    <m/>
    <s v="U"/>
    <s v="N"/>
    <s v="NC-04"/>
    <x v="1"/>
    <x v="0"/>
    <x v="1"/>
    <x v="0"/>
    <s v="Y"/>
    <s v="Y"/>
    <s v="Y"/>
    <s v="Y"/>
    <s v="Y"/>
    <s v="Y"/>
    <s v="Limited Liability Partnership"/>
    <s v="N"/>
    <x v="0"/>
    <x v="0"/>
    <x v="0"/>
    <s v="Restaurant"/>
    <n v="0"/>
    <n v="0"/>
    <m/>
  </r>
  <r>
    <x v="2283"/>
    <d v="2021-05-29T00:00:00"/>
    <s v="Zookeper LLC"/>
    <s v="45 Slab Town rd"/>
    <x v="77"/>
    <x v="0"/>
    <s v="28717"/>
    <x v="2280"/>
    <m/>
    <s v="R"/>
    <s v="N"/>
    <s v="NC-11"/>
    <x v="0"/>
    <x v="1"/>
    <x v="1"/>
    <x v="1"/>
    <s v="N"/>
    <s v="Y"/>
    <s v="Y"/>
    <s v="Y"/>
    <s v="N"/>
    <s v="Y"/>
    <s v="Limited  Liability Company(LLC)"/>
    <s v="N"/>
    <x v="0"/>
    <x v="0"/>
    <x v="0"/>
    <s v="Caterer &amp;&amp; Restaurant"/>
    <n v="0"/>
    <n v="0"/>
    <m/>
  </r>
  <r>
    <x v="2284"/>
    <d v="2021-05-29T00:00:00"/>
    <s v="Club Chubz LLC"/>
    <s v="5990 Beach Dr SW Unit C"/>
    <x v="134"/>
    <x v="0"/>
    <s v="28470"/>
    <x v="2281"/>
    <m/>
    <s v="R"/>
    <s v="N"/>
    <s v="NC-07"/>
    <x v="1"/>
    <x v="0"/>
    <x v="0"/>
    <x v="0"/>
    <s v="Y"/>
    <s v="Y"/>
    <s v="Y"/>
    <s v="Y"/>
    <s v="Y"/>
    <s v="Y"/>
    <s v="Limited  Liability Company(LLC)"/>
    <s v="N"/>
    <x v="0"/>
    <x v="0"/>
    <x v="0"/>
    <s v="Bar, Saloon, Lounge, Tavern"/>
    <n v="0"/>
    <n v="0"/>
    <m/>
  </r>
  <r>
    <x v="2285"/>
    <d v="2021-05-29T00:00:00"/>
    <s v="Lark Restaurants Inc."/>
    <s v="4625 Hillsborough Rd"/>
    <x v="8"/>
    <x v="0"/>
    <s v="27705"/>
    <x v="2282"/>
    <m/>
    <s v="U"/>
    <s v="N"/>
    <s v="NC-04"/>
    <x v="1"/>
    <x v="0"/>
    <x v="1"/>
    <x v="0"/>
    <s v="Y"/>
    <s v="Y"/>
    <s v="Y"/>
    <s v="Y"/>
    <s v="Y"/>
    <s v="Y"/>
    <s v="Corporation"/>
    <s v="N"/>
    <x v="0"/>
    <x v="0"/>
    <x v="0"/>
    <s v="Bar, Saloon, Lounge, Tavern &amp;&amp; Restaurant"/>
    <n v="0"/>
    <n v="0"/>
    <m/>
  </r>
  <r>
    <x v="2286"/>
    <d v="2021-05-29T00:00:00"/>
    <s v="MAKHANI ENTERPRISES INCORPORATED"/>
    <s v="420 Jonestown Rd Ste N"/>
    <x v="54"/>
    <x v="0"/>
    <s v="27104"/>
    <x v="2283"/>
    <m/>
    <s v="U"/>
    <s v="N"/>
    <s v="NC-06"/>
    <x v="0"/>
    <x v="1"/>
    <x v="1"/>
    <x v="0"/>
    <s v="Y"/>
    <s v="Y"/>
    <s v="Y"/>
    <s v="Y"/>
    <s v="N"/>
    <s v="Y"/>
    <s v="Corporation"/>
    <s v="N"/>
    <x v="0"/>
    <x v="0"/>
    <x v="0"/>
    <s v="Bar, Saloon, Lounge, Tavern &amp;&amp; Restaurant"/>
    <n v="0"/>
    <n v="0"/>
    <m/>
  </r>
  <r>
    <x v="2287"/>
    <d v="2021-05-29T00:00:00"/>
    <s v="Vinos Finos y Picadas Inc."/>
    <s v="8450 Honeycutt Rd Suite 110"/>
    <x v="4"/>
    <x v="0"/>
    <s v="27615"/>
    <x v="2284"/>
    <m/>
    <s v="U"/>
    <s v="N"/>
    <s v="NC-02"/>
    <x v="1"/>
    <x v="1"/>
    <x v="0"/>
    <x v="0"/>
    <s v="Y"/>
    <s v="Y"/>
    <s v="Y"/>
    <s v="Y"/>
    <s v="Y"/>
    <s v="Y"/>
    <s v="Corporation"/>
    <s v="N"/>
    <x v="0"/>
    <x v="0"/>
    <x v="0"/>
    <s v="Restaurant"/>
    <n v="0"/>
    <n v="0"/>
    <m/>
  </r>
  <r>
    <x v="2288"/>
    <d v="2021-05-29T00:00:00"/>
    <s v="Ruddsak LLC"/>
    <s v="3101 Edwards Mill Rd Ste 101"/>
    <x v="4"/>
    <x v="0"/>
    <s v="27612"/>
    <x v="2285"/>
    <m/>
    <s v="U"/>
    <s v="N"/>
    <s v="NC-02"/>
    <x v="0"/>
    <x v="1"/>
    <x v="1"/>
    <x v="1"/>
    <s v="N"/>
    <s v="Y"/>
    <s v="Y"/>
    <s v="Y"/>
    <s v="N"/>
    <s v="Y"/>
    <s v="Limited  Liability Company(LLC)"/>
    <s v="N"/>
    <x v="0"/>
    <x v="0"/>
    <x v="0"/>
    <s v="Restaurant"/>
    <n v="0"/>
    <n v="0"/>
    <m/>
  </r>
  <r>
    <x v="2289"/>
    <d v="2021-05-29T00:00:00"/>
    <s v="Alex Paul Inc"/>
    <s v="8111 Concord Mills Blvd Ste 424"/>
    <x v="22"/>
    <x v="0"/>
    <s v="28027"/>
    <x v="2286"/>
    <s v="Rocky Mountain Chocolate Factory"/>
    <s v="U"/>
    <s v="N"/>
    <s v="NC-08"/>
    <x v="0"/>
    <x v="1"/>
    <x v="1"/>
    <x v="1"/>
    <s v="N"/>
    <s v="Y"/>
    <s v="Y"/>
    <s v="Y"/>
    <s v="N"/>
    <s v="N"/>
    <s v="Subchapter S Corporation"/>
    <s v="N"/>
    <x v="0"/>
    <x v="0"/>
    <x v="0"/>
    <s v="Other"/>
    <n v="0"/>
    <n v="0"/>
    <m/>
  </r>
  <r>
    <x v="2290"/>
    <d v="2021-05-29T00:00:00"/>
    <s v="The Grecian Corner Inc"/>
    <s v="101 Eden Ter"/>
    <x v="54"/>
    <x v="0"/>
    <n v="27103"/>
    <x v="2287"/>
    <m/>
    <s v="U"/>
    <s v="Y"/>
    <s v="NC-06"/>
    <x v="0"/>
    <x v="1"/>
    <x v="1"/>
    <x v="1"/>
    <s v="N"/>
    <s v="N"/>
    <s v="Y"/>
    <s v="N"/>
    <s v="N"/>
    <s v="N"/>
    <s v="Corporation"/>
    <s v="N"/>
    <x v="0"/>
    <x v="0"/>
    <x v="0"/>
    <s v="Caterer &amp;&amp; Restaurant"/>
    <n v="0"/>
    <n v="0"/>
    <m/>
  </r>
  <r>
    <x v="2291"/>
    <d v="2021-05-29T00:00:00"/>
    <s v="Moe's Durham LLC"/>
    <s v="6807 Fayetteville Rd Suite 122"/>
    <x v="8"/>
    <x v="0"/>
    <s v="27713"/>
    <x v="2288"/>
    <s v="Moe's Southwest Grill"/>
    <s v="U"/>
    <s v="N"/>
    <s v="NC-02"/>
    <x v="0"/>
    <x v="0"/>
    <x v="1"/>
    <x v="0"/>
    <s v="Y"/>
    <s v="Y"/>
    <s v="N"/>
    <s v="Y"/>
    <s v="Y"/>
    <s v="Y"/>
    <s v="Corporation"/>
    <s v="N"/>
    <x v="0"/>
    <x v="0"/>
    <x v="0"/>
    <s v="Restaurant"/>
    <n v="0"/>
    <n v="0"/>
    <m/>
  </r>
  <r>
    <x v="2292"/>
    <d v="2021-05-29T00:00:00"/>
    <s v="Triskelion Brewing Company LLC"/>
    <s v="257 Pine Valley Rd"/>
    <x v="285"/>
    <x v="0"/>
    <s v="28726"/>
    <x v="2289"/>
    <m/>
    <s v="R"/>
    <s v="Y"/>
    <s v="NC-11"/>
    <x v="1"/>
    <x v="0"/>
    <x v="0"/>
    <x v="0"/>
    <s v="Y"/>
    <s v="Y"/>
    <s v="Y"/>
    <s v="Y"/>
    <s v="Y"/>
    <s v="Y"/>
    <s v="Limited  Liability Company(LLC)"/>
    <s v="Y"/>
    <x v="0"/>
    <x v="0"/>
    <x v="0"/>
    <s v="Other &amp;&amp; Licensed Alcohol Producer &amp;&amp; Brewery and/or microbrewery ** &amp;&amp; Brewpub, Tasting Room, Taproom **"/>
    <n v="0"/>
    <n v="0"/>
    <m/>
  </r>
  <r>
    <x v="2293"/>
    <d v="2021-05-29T00:00:00"/>
    <s v="fair witness llc"/>
    <s v="21 E Sprague St"/>
    <x v="54"/>
    <x v="0"/>
    <n v="27127"/>
    <x v="2290"/>
    <m/>
    <s v="U"/>
    <s v="N"/>
    <s v="NC-06"/>
    <x v="1"/>
    <x v="0"/>
    <x v="1"/>
    <x v="0"/>
    <s v="Y"/>
    <s v="Y"/>
    <s v="Y"/>
    <s v="Y"/>
    <s v="Y"/>
    <s v="Y"/>
    <s v="Limited  Liability Company(LLC)"/>
    <s v="N"/>
    <x v="0"/>
    <x v="0"/>
    <x v="0"/>
    <s v="Bar, Saloon, Lounge, Tavern"/>
    <n v="0"/>
    <n v="0"/>
    <m/>
  </r>
  <r>
    <x v="2294"/>
    <d v="2021-05-29T00:00:00"/>
    <s v="Luminous Food Inc"/>
    <s v="1908 Eastwood Rd Suite 111"/>
    <x v="0"/>
    <x v="0"/>
    <s v="28403"/>
    <x v="2291"/>
    <m/>
    <s v="U"/>
    <s v="N"/>
    <s v="NC-07"/>
    <x v="1"/>
    <x v="0"/>
    <x v="0"/>
    <x v="1"/>
    <s v="Y"/>
    <s v="Y"/>
    <s v="Y"/>
    <s v="Y"/>
    <s v="Y"/>
    <s v="Y"/>
    <s v="Corporation"/>
    <s v="Y"/>
    <x v="0"/>
    <x v="0"/>
    <x v="0"/>
    <s v="Restaurant"/>
    <n v="0"/>
    <n v="0"/>
    <m/>
  </r>
  <r>
    <x v="2295"/>
    <d v="2021-05-29T00:00:00"/>
    <s v="HEX Coffee"/>
    <s v="125 Remount Rd. B"/>
    <x v="11"/>
    <x v="0"/>
    <s v="28203"/>
    <x v="2292"/>
    <m/>
    <s v="U"/>
    <s v="N"/>
    <s v="NC-12"/>
    <x v="0"/>
    <x v="1"/>
    <x v="1"/>
    <x v="0"/>
    <s v="N"/>
    <s v="Y"/>
    <s v="Y"/>
    <s v="Y"/>
    <s v="N"/>
    <s v="Y"/>
    <s v="Limited  Liability Company(LLC)"/>
    <s v="N"/>
    <x v="0"/>
    <x v="0"/>
    <x v="0"/>
    <s v="Restaurant"/>
    <n v="0"/>
    <n v="0"/>
    <m/>
  </r>
  <r>
    <x v="2296"/>
    <d v="2021-05-29T00:00:00"/>
    <s v="DSSOLVR LLC"/>
    <s v="63 N Lexington Ave"/>
    <x v="9"/>
    <x v="0"/>
    <s v="28801"/>
    <x v="2293"/>
    <m/>
    <s v="U"/>
    <s v="Y"/>
    <s v="NC-11"/>
    <x v="1"/>
    <x v="1"/>
    <x v="0"/>
    <x v="1"/>
    <s v="Y"/>
    <s v="N"/>
    <s v="Y"/>
    <s v="Y"/>
    <s v="N"/>
    <s v="Y"/>
    <s v="Limited  Liability Company(LLC)"/>
    <s v="N"/>
    <x v="0"/>
    <x v="0"/>
    <x v="0"/>
    <s v="Winery ** &amp;&amp; Brewery and/or microbrewery ** &amp;&amp; Brewpub, Tasting Room, Taproom **"/>
    <n v="0"/>
    <n v="0"/>
    <m/>
  </r>
  <r>
    <x v="2297"/>
    <d v="2021-05-29T00:00:00"/>
    <s v="KMS Enterprises Inc"/>
    <s v="1112 Offshore Dr"/>
    <x v="40"/>
    <x v="0"/>
    <s v="28305"/>
    <x v="2294"/>
    <s v="Menchie's"/>
    <s v="U"/>
    <s v="Y"/>
    <s v="NC-08"/>
    <x v="0"/>
    <x v="0"/>
    <x v="1"/>
    <x v="0"/>
    <s v="Y"/>
    <s v="Y"/>
    <s v="Y"/>
    <s v="Y"/>
    <s v="Y"/>
    <s v="Y"/>
    <s v="Corporation"/>
    <s v="N"/>
    <x v="0"/>
    <x v="0"/>
    <x v="0"/>
    <s v="Restaurant"/>
    <n v="0"/>
    <n v="0"/>
    <m/>
  </r>
  <r>
    <x v="2298"/>
    <d v="2021-05-29T00:00:00"/>
    <s v="Backstreets of Mooresville"/>
    <s v="111 Market Place Ave"/>
    <x v="10"/>
    <x v="0"/>
    <s v="28117"/>
    <x v="2295"/>
    <m/>
    <s v="R"/>
    <s v="N"/>
    <s v="NC-10"/>
    <x v="0"/>
    <x v="0"/>
    <x v="0"/>
    <x v="1"/>
    <s v="Y"/>
    <s v="Y"/>
    <s v="Y"/>
    <s v="Y"/>
    <s v="Y"/>
    <s v="Y"/>
    <s v="Corporation"/>
    <s v="N"/>
    <x v="0"/>
    <x v="0"/>
    <x v="0"/>
    <s v="Restaurant"/>
    <n v="0"/>
    <n v="0"/>
    <m/>
  </r>
  <r>
    <x v="2299"/>
    <d v="2021-05-29T00:00:00"/>
    <s v="TJP Holdings"/>
    <s v="109 N MAIN ST"/>
    <x v="88"/>
    <x v="0"/>
    <s v="27540"/>
    <x v="2296"/>
    <m/>
    <s v="R"/>
    <s v="N"/>
    <s v="NC-02"/>
    <x v="0"/>
    <x v="0"/>
    <x v="1"/>
    <x v="0"/>
    <s v="Y"/>
    <s v="Y"/>
    <s v="Y"/>
    <s v="Y"/>
    <s v="Y"/>
    <s v="Y"/>
    <s v="Corporation"/>
    <s v="N"/>
    <x v="0"/>
    <x v="0"/>
    <x v="0"/>
    <s v="Bar, Saloon, Lounge, Tavern"/>
    <n v="0"/>
    <n v="0"/>
    <m/>
  </r>
  <r>
    <x v="2300"/>
    <d v="2021-05-29T00:00:00"/>
    <s v="Two Kahn'd Brothers Inc."/>
    <s v="912 N. Spence Ave."/>
    <x v="25"/>
    <x v="0"/>
    <s v="27530"/>
    <x v="2297"/>
    <m/>
    <s v="R"/>
    <s v="Y"/>
    <s v="NC-01"/>
    <x v="0"/>
    <x v="0"/>
    <x v="1"/>
    <x v="0"/>
    <s v="Y"/>
    <s v="Y"/>
    <s v="Y"/>
    <s v="Y"/>
    <s v="Y"/>
    <s v="Y"/>
    <s v="Subchapter S Corporation"/>
    <s v="N"/>
    <x v="0"/>
    <x v="0"/>
    <x v="0"/>
    <s v="Restaurant"/>
    <n v="0"/>
    <n v="0"/>
    <m/>
  </r>
  <r>
    <x v="2301"/>
    <d v="2021-05-29T00:00:00"/>
    <s v="Alton's Kitchen &amp; Cocktails LLC"/>
    <s v="19918 North Cove Rd"/>
    <x v="49"/>
    <x v="0"/>
    <s v="28031"/>
    <x v="2298"/>
    <m/>
    <s v="U"/>
    <s v="N"/>
    <s v="NC-12"/>
    <x v="0"/>
    <x v="0"/>
    <x v="1"/>
    <x v="0"/>
    <s v="Y"/>
    <s v="Y"/>
    <s v="Y"/>
    <s v="Y"/>
    <s v="Y"/>
    <s v="Y"/>
    <s v="Limited  Liability Company(LLC)"/>
    <s v="N"/>
    <x v="0"/>
    <x v="0"/>
    <x v="0"/>
    <s v="Restaurant"/>
    <n v="0"/>
    <n v="0"/>
    <m/>
  </r>
  <r>
    <x v="2302"/>
    <d v="2021-05-29T00:00:00"/>
    <s v="M Pourium LLC"/>
    <s v="1902 Tottenham Ct"/>
    <x v="184"/>
    <x v="0"/>
    <s v="28590"/>
    <x v="2299"/>
    <m/>
    <s v="U"/>
    <s v="N"/>
    <s v="NC-01"/>
    <x v="1"/>
    <x v="1"/>
    <x v="1"/>
    <x v="1"/>
    <s v="Y"/>
    <s v="Y"/>
    <s v="Y"/>
    <s v="Y"/>
    <s v="Y"/>
    <s v="Y"/>
    <s v="Limited  Liability Company(LLC)"/>
    <s v="N"/>
    <x v="0"/>
    <x v="0"/>
    <x v="0"/>
    <s v="Bar, Saloon, Lounge, Tavern"/>
    <n v="0"/>
    <n v="0"/>
    <m/>
  </r>
  <r>
    <x v="2303"/>
    <d v="2021-05-29T00:00:00"/>
    <s v="Appalachian Coffee Company LLC"/>
    <s v="1628 5th Ave W"/>
    <x v="7"/>
    <x v="0"/>
    <s v="28739"/>
    <x v="2300"/>
    <m/>
    <s v="R"/>
    <s v="Y"/>
    <s v="NC-11"/>
    <x v="1"/>
    <x v="1"/>
    <x v="0"/>
    <x v="0"/>
    <s v="Y"/>
    <s v="Y"/>
    <s v="Y"/>
    <s v="Y"/>
    <s v="Y"/>
    <s v="Y"/>
    <s v="Limited  Liability Company(LLC)"/>
    <s v="N"/>
    <x v="0"/>
    <x v="0"/>
    <x v="0"/>
    <s v="Bar, Saloon, Lounge, Tavern &amp;&amp; Restaurant"/>
    <n v="0"/>
    <n v="0"/>
    <m/>
  </r>
  <r>
    <x v="2304"/>
    <d v="2021-05-29T00:00:00"/>
    <s v="The Cary Pub"/>
    <s v="6454 TRYON RD"/>
    <x v="28"/>
    <x v="0"/>
    <s v="27518"/>
    <x v="2301"/>
    <m/>
    <s v="U"/>
    <s v="N"/>
    <s v="NC-02"/>
    <x v="1"/>
    <x v="1"/>
    <x v="0"/>
    <x v="0"/>
    <s v="Y"/>
    <s v="Y"/>
    <s v="Y"/>
    <s v="Y"/>
    <s v="Y"/>
    <s v="Y"/>
    <s v="Limited  Liability Company(LLC)"/>
    <s v="N"/>
    <x v="0"/>
    <x v="0"/>
    <x v="0"/>
    <s v="Bar, Saloon, Lounge, Tavern &amp;&amp; Restaurant"/>
    <n v="0"/>
    <n v="0"/>
    <m/>
  </r>
  <r>
    <x v="2305"/>
    <d v="2021-05-29T00:00:00"/>
    <s v="Crafty Beer Guys LLC"/>
    <s v="114 S Old Statesville Rd"/>
    <x v="45"/>
    <x v="0"/>
    <s v="28078"/>
    <x v="2302"/>
    <m/>
    <s v="U"/>
    <s v="N"/>
    <s v="NC-08"/>
    <x v="0"/>
    <x v="0"/>
    <x v="0"/>
    <x v="0"/>
    <s v="Y"/>
    <s v="Y"/>
    <s v="Y"/>
    <s v="Y"/>
    <s v="Y"/>
    <s v="Y"/>
    <s v="Corporation"/>
    <s v="N"/>
    <x v="0"/>
    <x v="0"/>
    <x v="0"/>
    <s v="Brewpub, Tasting Room, Taproom **"/>
    <n v="0"/>
    <n v="0"/>
    <m/>
  </r>
  <r>
    <x v="2306"/>
    <d v="2021-05-29T00:00:00"/>
    <s v="Hartsoe Investment Company LLC"/>
    <s v="99 Heron Cove Loop"/>
    <x v="21"/>
    <x v="0"/>
    <s v="28601"/>
    <x v="2303"/>
    <m/>
    <s v="R"/>
    <s v="N"/>
    <s v="NC-05"/>
    <x v="0"/>
    <x v="0"/>
    <x v="1"/>
    <x v="0"/>
    <s v="N"/>
    <s v="Y"/>
    <s v="Y"/>
    <s v="Y"/>
    <s v="Y"/>
    <s v="Y"/>
    <s v="Limited  Liability Company(LLC)"/>
    <s v="Y"/>
    <x v="0"/>
    <x v="0"/>
    <x v="0"/>
    <s v="Bar, Saloon, Lounge, Tavern &amp;&amp; Restaurant"/>
    <n v="0"/>
    <n v="0"/>
    <m/>
  </r>
  <r>
    <x v="2307"/>
    <d v="2021-05-29T00:00:00"/>
    <s v="Grate Catering Co. LLC"/>
    <s v="1402 S Ridge Ave"/>
    <x v="113"/>
    <x v="0"/>
    <s v="28083"/>
    <x v="2304"/>
    <m/>
    <s v="R"/>
    <s v="N"/>
    <s v="NC-08"/>
    <x v="0"/>
    <x v="0"/>
    <x v="1"/>
    <x v="0"/>
    <s v="Y"/>
    <s v="Y"/>
    <s v="Y"/>
    <s v="Y"/>
    <s v="Y"/>
    <s v="Y"/>
    <s v="Corporation"/>
    <s v="Y"/>
    <x v="0"/>
    <x v="0"/>
    <x v="0"/>
    <s v="Caterer"/>
    <n v="0"/>
    <n v="0"/>
    <m/>
  </r>
  <r>
    <x v="2308"/>
    <d v="2021-05-29T00:00:00"/>
    <s v="Sweetheart treats"/>
    <s v="10930 Raven Ridge Rd. Suite 105"/>
    <x v="4"/>
    <x v="0"/>
    <s v="27614"/>
    <x v="2305"/>
    <m/>
    <s v="U"/>
    <s v="N"/>
    <s v="NC-04"/>
    <x v="0"/>
    <x v="1"/>
    <x v="1"/>
    <x v="0"/>
    <s v="Y"/>
    <s v="Y"/>
    <s v="Y"/>
    <s v="Y"/>
    <s v="Y"/>
    <s v="Y"/>
    <s v="Partnership"/>
    <s v="N"/>
    <x v="0"/>
    <x v="0"/>
    <x v="0"/>
    <s v="Restaurant"/>
    <n v="0"/>
    <n v="0"/>
    <m/>
  </r>
  <r>
    <x v="2309"/>
    <d v="2021-05-29T00:00:00"/>
    <s v="JAYBIRDS BURGER JOINT LLC"/>
    <s v="7920 Matthews Mint Hill Rd"/>
    <x v="286"/>
    <x v="0"/>
    <s v="28227"/>
    <x v="2306"/>
    <m/>
    <s v="U"/>
    <s v="N"/>
    <s v="NC-08"/>
    <x v="0"/>
    <x v="1"/>
    <x v="1"/>
    <x v="1"/>
    <s v="N"/>
    <s v="Y"/>
    <s v="Y"/>
    <s v="Y"/>
    <s v="Y"/>
    <s v="Y"/>
    <s v="Limited  Liability Company(LLC)"/>
    <s v="N"/>
    <x v="0"/>
    <x v="0"/>
    <x v="0"/>
    <s v="Restaurant"/>
    <n v="0"/>
    <n v="0"/>
    <m/>
  </r>
  <r>
    <x v="2310"/>
    <d v="2021-05-29T00:00:00"/>
    <s v="Christopher Walls"/>
    <s v="1316 South Hawthorne Road"/>
    <x v="54"/>
    <x v="0"/>
    <n v="27103"/>
    <x v="2307"/>
    <m/>
    <s v="U"/>
    <s v="N"/>
    <s v="NC-06"/>
    <x v="0"/>
    <x v="1"/>
    <x v="1"/>
    <x v="0"/>
    <s v="N"/>
    <s v="N"/>
    <s v="Y"/>
    <s v="Y"/>
    <s v="N"/>
    <s v="Y"/>
    <s v="Sole Proprietorship"/>
    <s v="N"/>
    <x v="0"/>
    <x v="0"/>
    <x v="0"/>
    <s v="Snack and Nonalcoholic Beverage Bar"/>
    <n v="0"/>
    <n v="0"/>
    <m/>
  </r>
  <r>
    <x v="2311"/>
    <d v="2021-05-29T00:00:00"/>
    <s v="Flying Tiger At Carthage Inc."/>
    <s v="1001 Monroe St Ste A"/>
    <x v="82"/>
    <x v="0"/>
    <s v="28327"/>
    <x v="2308"/>
    <m/>
    <s v="R"/>
    <s v="N"/>
    <s v="NC-08"/>
    <x v="0"/>
    <x v="0"/>
    <x v="0"/>
    <x v="0"/>
    <s v="Y"/>
    <s v="Y"/>
    <s v="Y"/>
    <s v="Y"/>
    <s v="Y"/>
    <s v="Y"/>
    <s v="Corporation"/>
    <s v="N"/>
    <x v="0"/>
    <x v="0"/>
    <x v="0"/>
    <s v="Restaurant"/>
    <n v="0"/>
    <n v="0"/>
    <m/>
  </r>
  <r>
    <x v="2312"/>
    <d v="2021-05-29T00:00:00"/>
    <s v="Sunrise Trading Enterprise"/>
    <s v="9739 Northlake Centre Pkwy Ste J"/>
    <x v="11"/>
    <x v="0"/>
    <s v="28216"/>
    <x v="2309"/>
    <m/>
    <s v="U"/>
    <s v="N"/>
    <s v="NC-12"/>
    <x v="0"/>
    <x v="1"/>
    <x v="1"/>
    <x v="0"/>
    <s v="Y"/>
    <s v="N"/>
    <s v="Y"/>
    <s v="Y"/>
    <s v="N"/>
    <s v="Y"/>
    <s v="Subchapter S Corporation"/>
    <s v="N"/>
    <x v="0"/>
    <x v="0"/>
    <x v="0"/>
    <s v="Restaurant"/>
    <n v="0"/>
    <n v="0"/>
    <m/>
  </r>
  <r>
    <x v="2313"/>
    <d v="2021-05-29T00:00:00"/>
    <s v="Lefteris Pizzeria LLC"/>
    <s v="15080 Idlewild Rd Ste C"/>
    <x v="53"/>
    <x v="0"/>
    <s v="28104"/>
    <x v="2310"/>
    <m/>
    <s v="U"/>
    <s v="N"/>
    <s v="NC-09"/>
    <x v="0"/>
    <x v="1"/>
    <x v="0"/>
    <x v="0"/>
    <s v="Y"/>
    <s v="Y"/>
    <s v="Y"/>
    <s v="Y"/>
    <s v="Y"/>
    <s v="Y"/>
    <s v="Limited  Liability Company(LLC)"/>
    <s v="N"/>
    <x v="0"/>
    <x v="0"/>
    <x v="0"/>
    <s v="Restaurant"/>
    <n v="0"/>
    <n v="0"/>
    <m/>
  </r>
  <r>
    <x v="2314"/>
    <d v="2021-05-29T00:00:00"/>
    <s v="3ZS Corporation"/>
    <s v="1601 E 7th St"/>
    <x v="11"/>
    <x v="0"/>
    <s v="28204"/>
    <x v="2311"/>
    <m/>
    <s v="U"/>
    <s v="N"/>
    <s v="NC-12"/>
    <x v="1"/>
    <x v="0"/>
    <x v="1"/>
    <x v="0"/>
    <s v="Y"/>
    <s v="Y"/>
    <s v="Y"/>
    <s v="Y"/>
    <s v="Y"/>
    <s v="Y"/>
    <s v="Corporation"/>
    <s v="N"/>
    <x v="0"/>
    <x v="0"/>
    <x v="0"/>
    <s v="Restaurant"/>
    <n v="0"/>
    <n v="0"/>
    <m/>
  </r>
  <r>
    <x v="2315"/>
    <d v="2021-05-29T00:00:00"/>
    <s v="DDJ of NC LLC"/>
    <s v="39 Miller St"/>
    <x v="37"/>
    <x v="0"/>
    <s v="28786"/>
    <x v="2312"/>
    <m/>
    <s v="R"/>
    <s v="Y"/>
    <s v="NC-11"/>
    <x v="0"/>
    <x v="0"/>
    <x v="1"/>
    <x v="0"/>
    <s v="Y"/>
    <s v="Y"/>
    <s v="Y"/>
    <s v="Y"/>
    <s v="Y"/>
    <s v="Y"/>
    <s v="Limited  Liability Company(LLC)"/>
    <s v="N"/>
    <x v="0"/>
    <x v="0"/>
    <x v="0"/>
    <s v="Restaurant"/>
    <n v="0"/>
    <n v="0"/>
    <m/>
  </r>
  <r>
    <x v="2316"/>
    <d v="2021-05-29T00:00:00"/>
    <s v="COUP2012 LLC"/>
    <s v="540 Cotanche St"/>
    <x v="34"/>
    <x v="0"/>
    <s v="27858"/>
    <x v="2313"/>
    <s v="Jimmy John's"/>
    <s v="U"/>
    <s v="Y"/>
    <s v="NC-01"/>
    <x v="0"/>
    <x v="1"/>
    <x v="0"/>
    <x v="0"/>
    <s v="N"/>
    <s v="N"/>
    <s v="Y"/>
    <s v="Y"/>
    <s v="N"/>
    <s v="Y"/>
    <s v="Limited  Liability Company(LLC)"/>
    <s v="N"/>
    <x v="0"/>
    <x v="0"/>
    <x v="0"/>
    <s v="Restaurant"/>
    <n v="0"/>
    <n v="0"/>
    <m/>
  </r>
  <r>
    <x v="2317"/>
    <d v="2021-05-29T00:00:00"/>
    <s v="Shree Verai Corporation"/>
    <s v="350 Four Seasons Town Ctr"/>
    <x v="12"/>
    <x v="0"/>
    <s v="27407"/>
    <x v="2314"/>
    <s v="Subway"/>
    <s v="U"/>
    <s v="Y"/>
    <s v="NC-06"/>
    <x v="0"/>
    <x v="1"/>
    <x v="0"/>
    <x v="0"/>
    <s v="N"/>
    <s v="Y"/>
    <s v="Y"/>
    <s v="Y"/>
    <s v="Y"/>
    <s v="Y"/>
    <s v="Corporation"/>
    <s v="N"/>
    <x v="0"/>
    <x v="0"/>
    <x v="0"/>
    <s v="Restaurant"/>
    <n v="0"/>
    <n v="0"/>
    <m/>
  </r>
  <r>
    <x v="2318"/>
    <d v="2021-05-29T00:00:00"/>
    <s v="H&amp;M Catering LLC"/>
    <s v="119 N Main St"/>
    <x v="259"/>
    <x v="0"/>
    <s v="28120"/>
    <x v="2315"/>
    <m/>
    <s v="U"/>
    <s v="N"/>
    <s v="NC-05"/>
    <x v="0"/>
    <x v="0"/>
    <x v="0"/>
    <x v="0"/>
    <s v="Y"/>
    <s v="Y"/>
    <s v="Y"/>
    <s v="Y"/>
    <s v="Y"/>
    <s v="Y"/>
    <s v="Limited  Liability Company(LLC)"/>
    <s v="Y"/>
    <x v="0"/>
    <x v="0"/>
    <x v="0"/>
    <s v="Caterer"/>
    <n v="0"/>
    <n v="0"/>
    <m/>
  </r>
  <r>
    <x v="2319"/>
    <d v="2021-05-29T00:00:00"/>
    <s v="Vinopolis"/>
    <s v="62 N Lexington Ave"/>
    <x v="9"/>
    <x v="0"/>
    <s v="28801"/>
    <x v="2316"/>
    <m/>
    <s v="U"/>
    <s v="Y"/>
    <s v="NC-11"/>
    <x v="1"/>
    <x v="1"/>
    <x v="1"/>
    <x v="1"/>
    <s v="Y"/>
    <s v="N"/>
    <s v="Y"/>
    <s v="Y"/>
    <s v="N"/>
    <s v="Y"/>
    <s v="Corporation"/>
    <s v="N"/>
    <x v="0"/>
    <x v="0"/>
    <x v="0"/>
    <s v="Restaurant"/>
    <n v="0"/>
    <n v="0"/>
    <m/>
  </r>
  <r>
    <x v="2320"/>
    <d v="2021-05-29T00:00:00"/>
    <s v="Mini Donut Place"/>
    <s v="964 Tsali Blvd"/>
    <x v="95"/>
    <x v="0"/>
    <s v="28719"/>
    <x v="2317"/>
    <m/>
    <s v="R"/>
    <s v="Y"/>
    <s v="NC-11"/>
    <x v="0"/>
    <x v="1"/>
    <x v="1"/>
    <x v="1"/>
    <s v="N"/>
    <s v="N"/>
    <s v="Y"/>
    <s v="N"/>
    <s v="N"/>
    <s v="N"/>
    <s v="Corporation"/>
    <s v="Y"/>
    <x v="0"/>
    <x v="0"/>
    <x v="0"/>
    <s v="Restaurant"/>
    <n v="0"/>
    <n v="0"/>
    <m/>
  </r>
  <r>
    <x v="2321"/>
    <d v="2021-05-29T00:00:00"/>
    <s v="Zia-Mex Concepts LLC"/>
    <s v="521 Haywood Rd"/>
    <x v="9"/>
    <x v="0"/>
    <s v="28806"/>
    <x v="2318"/>
    <m/>
    <s v="U"/>
    <s v="N"/>
    <s v="NC-11"/>
    <x v="1"/>
    <x v="0"/>
    <x v="1"/>
    <x v="0"/>
    <s v="Y"/>
    <s v="Y"/>
    <s v="Y"/>
    <s v="Y"/>
    <s v="Y"/>
    <s v="Y"/>
    <s v="Limited  Liability Company(LLC)"/>
    <s v="N"/>
    <x v="0"/>
    <x v="0"/>
    <x v="0"/>
    <s v="Restaurant"/>
    <n v="0"/>
    <n v="0"/>
    <m/>
  </r>
  <r>
    <x v="2322"/>
    <d v="2021-05-29T00:00:00"/>
    <s v="E Zyglis Enterprises"/>
    <s v="249 W. 4th Street"/>
    <x v="54"/>
    <x v="0"/>
    <s v="27101"/>
    <x v="2319"/>
    <m/>
    <s v="U"/>
    <s v="Y"/>
    <s v="NC-06"/>
    <x v="0"/>
    <x v="1"/>
    <x v="1"/>
    <x v="0"/>
    <s v="Y"/>
    <s v="Y"/>
    <s v="Y"/>
    <s v="Y"/>
    <s v="Y"/>
    <s v="Y"/>
    <s v="Limited  Liability Company(LLC)"/>
    <s v="Y"/>
    <x v="0"/>
    <x v="0"/>
    <x v="0"/>
    <s v="Bar, Saloon, Lounge, Tavern"/>
    <n v="0"/>
    <n v="0"/>
    <m/>
  </r>
  <r>
    <x v="2323"/>
    <d v="2021-05-29T00:00:00"/>
    <s v="Cin Cin Napoletana LLC"/>
    <s v="707 N Trade St"/>
    <x v="54"/>
    <x v="0"/>
    <s v="27101"/>
    <x v="2320"/>
    <m/>
    <s v="U"/>
    <s v="Y"/>
    <s v="NC-06"/>
    <x v="1"/>
    <x v="0"/>
    <x v="1"/>
    <x v="0"/>
    <s v="Y"/>
    <s v="Y"/>
    <s v="Y"/>
    <s v="Y"/>
    <s v="Y"/>
    <s v="Y"/>
    <s v="Limited  Liability Company(LLC)"/>
    <s v="Y"/>
    <x v="0"/>
    <x v="0"/>
    <x v="0"/>
    <s v="Restaurant"/>
    <n v="0"/>
    <n v="0"/>
    <m/>
  </r>
  <r>
    <x v="2324"/>
    <d v="2021-05-29T00:00:00"/>
    <s v="Lebowski's LLC"/>
    <s v="1524 East Blvd"/>
    <x v="11"/>
    <x v="0"/>
    <s v="28203"/>
    <x v="2321"/>
    <m/>
    <s v="U"/>
    <s v="N"/>
    <s v="NC-12"/>
    <x v="0"/>
    <x v="0"/>
    <x v="1"/>
    <x v="0"/>
    <s v="Y"/>
    <s v="Y"/>
    <s v="Y"/>
    <s v="Y"/>
    <s v="Y"/>
    <s v="Y"/>
    <s v="Limited  Liability Company(LLC)"/>
    <s v="N"/>
    <x v="0"/>
    <x v="0"/>
    <x v="0"/>
    <s v="Restaurant"/>
    <n v="0"/>
    <n v="0"/>
    <m/>
  </r>
  <r>
    <x v="2325"/>
    <d v="2021-05-29T00:00:00"/>
    <s v="The Levee Brewing Company Inc"/>
    <s v="118 Main St W"/>
    <x v="171"/>
    <x v="0"/>
    <s v="28690"/>
    <x v="2322"/>
    <m/>
    <s v="R"/>
    <s v="N"/>
    <s v="NC-05"/>
    <x v="0"/>
    <x v="1"/>
    <x v="1"/>
    <x v="0"/>
    <s v="N"/>
    <s v="N"/>
    <s v="Y"/>
    <s v="Y"/>
    <s v="N"/>
    <s v="Y"/>
    <s v="Subchapter S Corporation"/>
    <s v="N"/>
    <x v="0"/>
    <x v="0"/>
    <x v="0"/>
    <s v="Licensed Alcohol Producer"/>
    <n v="0"/>
    <n v="0"/>
    <m/>
  </r>
  <r>
    <x v="2326"/>
    <d v="2021-05-29T00:00:00"/>
    <s v="Fat Burgers Sports Bar &amp; GrillLLC"/>
    <s v="1044 Nc Highway 210"/>
    <x v="188"/>
    <x v="0"/>
    <s v="28460"/>
    <x v="2323"/>
    <m/>
    <s v="U"/>
    <s v="N"/>
    <s v="NC-03"/>
    <x v="0"/>
    <x v="0"/>
    <x v="1"/>
    <x v="0"/>
    <s v="Y"/>
    <s v="Y"/>
    <s v="Y"/>
    <s v="Y"/>
    <s v="Y"/>
    <s v="Y"/>
    <s v="Limited  Liability Company(LLC)"/>
    <s v="N"/>
    <x v="0"/>
    <x v="0"/>
    <x v="0"/>
    <s v="Restaurant"/>
    <n v="0"/>
    <n v="0"/>
    <m/>
  </r>
  <r>
    <x v="2327"/>
    <d v="2021-05-29T00:00:00"/>
    <s v="Sunshine Sammies LLC"/>
    <s v="99 S Lexington Ave"/>
    <x v="9"/>
    <x v="0"/>
    <s v="28801"/>
    <x v="2324"/>
    <m/>
    <s v="U"/>
    <s v="Y"/>
    <s v="NC-11"/>
    <x v="0"/>
    <x v="1"/>
    <x v="1"/>
    <x v="1"/>
    <s v="N"/>
    <s v="Y"/>
    <s v="Y"/>
    <s v="Y"/>
    <s v="N"/>
    <s v="Y"/>
    <s v="Limited  Liability Company(LLC)"/>
    <s v="N"/>
    <x v="0"/>
    <x v="0"/>
    <x v="0"/>
    <s v="Bakery **"/>
    <n v="0"/>
    <n v="0"/>
    <m/>
  </r>
  <r>
    <x v="2328"/>
    <d v="2021-05-29T00:00:00"/>
    <s v="Martin Campbell"/>
    <s v="1901 NORTHROP DR"/>
    <x v="20"/>
    <x v="0"/>
    <s v="27377"/>
    <x v="2325"/>
    <m/>
    <s v="U"/>
    <s v="N"/>
    <s v="NC-06"/>
    <x v="0"/>
    <x v="0"/>
    <x v="1"/>
    <x v="1"/>
    <s v="Y"/>
    <s v="Y"/>
    <s v="N"/>
    <s v="N"/>
    <s v="Y"/>
    <s v="N"/>
    <s v="Sole Proprietorship"/>
    <s v="N"/>
    <x v="0"/>
    <x v="0"/>
    <x v="0"/>
    <s v="Food Stand, Food Truck, Food Cart"/>
    <n v="0"/>
    <n v="0"/>
    <m/>
  </r>
  <r>
    <x v="2329"/>
    <d v="2021-05-29T00:00:00"/>
    <s v="Taproom Social CLT LLC"/>
    <s v="430 W 4th St"/>
    <x v="11"/>
    <x v="0"/>
    <s v="28202"/>
    <x v="2326"/>
    <m/>
    <s v="U"/>
    <s v="N"/>
    <s v="NC-12"/>
    <x v="1"/>
    <x v="1"/>
    <x v="0"/>
    <x v="0"/>
    <s v="Y"/>
    <s v="Y"/>
    <s v="Y"/>
    <s v="Y"/>
    <s v="Y"/>
    <s v="Y"/>
    <s v="Limited  Liability Company(LLC)"/>
    <s v="N"/>
    <x v="0"/>
    <x v="0"/>
    <x v="0"/>
    <s v="Bar, Saloon, Lounge, Tavern &amp;&amp; Restaurant"/>
    <n v="0"/>
    <n v="0"/>
    <m/>
  </r>
  <r>
    <x v="2330"/>
    <d v="2021-05-29T00:00:00"/>
    <s v="Raleigh Deli Inc."/>
    <s v="10 Horne St #102"/>
    <x v="4"/>
    <x v="0"/>
    <s v="27607"/>
    <x v="2327"/>
    <m/>
    <s v="U"/>
    <s v="Y"/>
    <s v="NC-02"/>
    <x v="0"/>
    <x v="0"/>
    <x v="1"/>
    <x v="0"/>
    <s v="Y"/>
    <s v="Y"/>
    <s v="Y"/>
    <s v="Y"/>
    <s v="Y"/>
    <s v="Y"/>
    <s v="Subchapter S Corporation"/>
    <s v="N"/>
    <x v="0"/>
    <x v="0"/>
    <x v="0"/>
    <s v="Restaurant"/>
    <n v="0"/>
    <n v="0"/>
    <m/>
  </r>
  <r>
    <x v="2331"/>
    <d v="2021-05-29T00:00:00"/>
    <s v="UGOTTHE8 Marketing &amp; Entertainment inc"/>
    <s v="5800 Duraleigh Rd Suite 101"/>
    <x v="4"/>
    <x v="0"/>
    <s v="27612"/>
    <x v="2328"/>
    <m/>
    <s v="U"/>
    <s v="N"/>
    <s v="NC-02"/>
    <x v="0"/>
    <x v="1"/>
    <x v="1"/>
    <x v="0"/>
    <s v="N"/>
    <s v="N"/>
    <s v="Y"/>
    <s v="Y"/>
    <s v="N"/>
    <s v="Y"/>
    <s v="Corporation"/>
    <s v="N"/>
    <x v="0"/>
    <x v="0"/>
    <x v="0"/>
    <s v="Bar, Saloon, Lounge, Tavern &amp;&amp; Restaurant"/>
    <n v="0"/>
    <n v="0"/>
    <m/>
  </r>
  <r>
    <x v="2332"/>
    <d v="2021-05-29T00:00:00"/>
    <s v="White Street Brewing Company Inc."/>
    <s v="218 S White St"/>
    <x v="14"/>
    <x v="0"/>
    <s v="27587"/>
    <x v="2329"/>
    <m/>
    <s v="U"/>
    <s v="N"/>
    <s v="NC-04"/>
    <x v="0"/>
    <x v="0"/>
    <x v="0"/>
    <x v="0"/>
    <s v="Y"/>
    <s v="Y"/>
    <s v="Y"/>
    <s v="Y"/>
    <s v="Y"/>
    <s v="Y"/>
    <s v="Corporation"/>
    <s v="N"/>
    <x v="0"/>
    <x v="0"/>
    <x v="0"/>
    <s v="Brewery and/or microbrewery **"/>
    <n v="0"/>
    <n v="0"/>
    <m/>
  </r>
  <r>
    <x v="2333"/>
    <d v="2021-05-29T00:00:00"/>
    <s v="Krankies Coffee Cafe LLC"/>
    <s v="211 E 3rd St"/>
    <x v="54"/>
    <x v="0"/>
    <s v="27101"/>
    <x v="2330"/>
    <m/>
    <s v="U"/>
    <s v="Y"/>
    <s v="NC-06"/>
    <x v="1"/>
    <x v="1"/>
    <x v="0"/>
    <x v="1"/>
    <s v="Y"/>
    <s v="N"/>
    <s v="Y"/>
    <s v="Y"/>
    <s v="N"/>
    <s v="Y"/>
    <s v="Corporation"/>
    <s v="Y"/>
    <x v="0"/>
    <x v="0"/>
    <x v="0"/>
    <s v="Restaurant"/>
    <n v="0"/>
    <n v="0"/>
    <m/>
  </r>
  <r>
    <x v="2334"/>
    <d v="2021-05-29T00:00:00"/>
    <s v="Greensboro Brew Lab LLC"/>
    <s v="348 S Elm St"/>
    <x v="12"/>
    <x v="0"/>
    <s v="27401"/>
    <x v="2331"/>
    <m/>
    <s v="U"/>
    <s v="Y"/>
    <s v="NC-06"/>
    <x v="0"/>
    <x v="1"/>
    <x v="1"/>
    <x v="0"/>
    <s v="N"/>
    <s v="N"/>
    <s v="Y"/>
    <s v="Y"/>
    <s v="N"/>
    <s v="Y"/>
    <s v="Limited  Liability Company(LLC)"/>
    <s v="Y"/>
    <x v="0"/>
    <x v="0"/>
    <x v="0"/>
    <s v="Brewpub, Tasting Room, Taproom **"/>
    <n v="0"/>
    <n v="0"/>
    <m/>
  </r>
  <r>
    <x v="2335"/>
    <d v="2021-05-29T00:00:00"/>
    <s v="Carolina Smoothie Ventures of Huntersville LLC"/>
    <s v="14210 Market Square Dr F1"/>
    <x v="45"/>
    <x v="0"/>
    <s v="28078"/>
    <x v="2332"/>
    <s v="Smoothie King"/>
    <s v="U"/>
    <s v="N"/>
    <s v="NC-08"/>
    <x v="0"/>
    <x v="1"/>
    <x v="1"/>
    <x v="0"/>
    <s v="N"/>
    <s v="Y"/>
    <s v="Y"/>
    <s v="Y"/>
    <s v="N"/>
    <s v="Y"/>
    <s v="Limited  Liability Company(LLC)"/>
    <s v="N"/>
    <x v="0"/>
    <x v="0"/>
    <x v="0"/>
    <s v="Snack and Nonalcoholic Beverage Bar"/>
    <n v="0"/>
    <n v="0"/>
    <m/>
  </r>
  <r>
    <x v="2336"/>
    <d v="2021-05-29T00:00:00"/>
    <s v="delshooka inc"/>
    <s v="2471 Mill Race Rd"/>
    <x v="64"/>
    <x v="0"/>
    <s v="27217"/>
    <x v="2333"/>
    <m/>
    <s v="U"/>
    <s v="N"/>
    <s v="NC-13"/>
    <x v="0"/>
    <x v="1"/>
    <x v="1"/>
    <x v="0"/>
    <s v="Y"/>
    <s v="Y"/>
    <s v="Y"/>
    <s v="Y"/>
    <s v="Y"/>
    <s v="Y"/>
    <s v="Subchapter S Corporation"/>
    <s v="N"/>
    <x v="0"/>
    <x v="0"/>
    <x v="0"/>
    <s v="Restaurant"/>
    <n v="0"/>
    <n v="0"/>
    <m/>
  </r>
  <r>
    <x v="2337"/>
    <d v="2021-05-29T00:00:00"/>
    <s v="8300 Corporation"/>
    <s v="5 Yarrow Meadow Rd"/>
    <x v="128"/>
    <x v="0"/>
    <s v="28787"/>
    <x v="2334"/>
    <s v="Steak n Shake By Biglari"/>
    <s v="U"/>
    <s v="N"/>
    <s v="NC-11"/>
    <x v="1"/>
    <x v="0"/>
    <x v="1"/>
    <x v="1"/>
    <s v="Y"/>
    <s v="Y"/>
    <s v="Y"/>
    <s v="Y"/>
    <s v="Y"/>
    <s v="Y"/>
    <s v="Corporation"/>
    <s v="N"/>
    <x v="0"/>
    <x v="0"/>
    <x v="0"/>
    <s v="Restaurant"/>
    <n v="0"/>
    <n v="0"/>
    <m/>
  </r>
  <r>
    <x v="2338"/>
    <d v="2021-05-29T00:00:00"/>
    <s v="Kindred Restaurant LLC"/>
    <s v="131 North Main Street"/>
    <x v="43"/>
    <x v="0"/>
    <s v="28036"/>
    <x v="2335"/>
    <m/>
    <s v="U"/>
    <s v="N"/>
    <s v="NC-08"/>
    <x v="0"/>
    <x v="1"/>
    <x v="1"/>
    <x v="0"/>
    <s v="N"/>
    <s v="N"/>
    <s v="Y"/>
    <s v="Y"/>
    <s v="N"/>
    <s v="Y"/>
    <s v="Limited  Liability Company(LLC)"/>
    <s v="N"/>
    <x v="0"/>
    <x v="0"/>
    <x v="0"/>
    <s v="Restaurant"/>
    <n v="0"/>
    <n v="0"/>
    <m/>
  </r>
  <r>
    <x v="2339"/>
    <d v="2021-05-29T00:00:00"/>
    <s v="Bargo LLC"/>
    <s v="401 Haywood Rd"/>
    <x v="9"/>
    <x v="0"/>
    <s v="28806"/>
    <x v="2336"/>
    <m/>
    <s v="U"/>
    <s v="Y"/>
    <s v="NC-11"/>
    <x v="0"/>
    <x v="1"/>
    <x v="1"/>
    <x v="0"/>
    <s v="Y"/>
    <s v="Y"/>
    <s v="Y"/>
    <s v="Y"/>
    <s v="Y"/>
    <s v="Y"/>
    <s v="Limited  Liability Company(LLC)"/>
    <s v="N"/>
    <x v="0"/>
    <x v="0"/>
    <x v="0"/>
    <s v="Restaurant"/>
    <n v="0"/>
    <n v="0"/>
    <m/>
  </r>
  <r>
    <x v="2340"/>
    <d v="2021-06-04T00:00:00"/>
    <s v="Kipseli Inc"/>
    <s v="100 Doublegate Ct"/>
    <x v="160"/>
    <x v="0"/>
    <s v="27012"/>
    <x v="2337"/>
    <m/>
    <s v="U"/>
    <s v="N"/>
    <s v="NC-10"/>
    <x v="1"/>
    <x v="0"/>
    <x v="1"/>
    <x v="0"/>
    <s v="Y"/>
    <s v="Y"/>
    <s v="Y"/>
    <s v="Y"/>
    <s v="Y"/>
    <s v="Y"/>
    <s v="Corporation"/>
    <s v="N"/>
    <x v="0"/>
    <x v="0"/>
    <x v="0"/>
    <s v="Restaurant"/>
    <n v="0"/>
    <n v="0"/>
    <m/>
  </r>
  <r>
    <x v="2341"/>
    <d v="2021-06-04T00:00:00"/>
    <s v="Trailhead Restaurant Inc"/>
    <s v="207 W State St"/>
    <x v="104"/>
    <x v="0"/>
    <s v="28711"/>
    <x v="2338"/>
    <m/>
    <s v="U"/>
    <s v="N"/>
    <s v="NC-11"/>
    <x v="0"/>
    <x v="1"/>
    <x v="1"/>
    <x v="0"/>
    <s v="Y"/>
    <s v="Y"/>
    <s v="Y"/>
    <s v="Y"/>
    <s v="Y"/>
    <s v="Y"/>
    <s v="Corporation"/>
    <s v="N"/>
    <x v="0"/>
    <x v="0"/>
    <x v="0"/>
    <s v="Bar, Saloon, Lounge, Tavern &amp;&amp; Restaurant"/>
    <n v="0"/>
    <n v="0"/>
    <m/>
  </r>
  <r>
    <x v="2342"/>
    <d v="2021-06-04T00:00:00"/>
    <s v="Kelly Management Group Inc."/>
    <s v="1004 9th Ave"/>
    <x v="153"/>
    <x v="0"/>
    <s v="27948"/>
    <x v="2339"/>
    <m/>
    <s v="U"/>
    <s v="Y"/>
    <s v="NC-03"/>
    <x v="0"/>
    <x v="0"/>
    <x v="1"/>
    <x v="0"/>
    <s v="Y"/>
    <s v="Y"/>
    <s v="Y"/>
    <s v="N"/>
    <s v="Y"/>
    <s v="Y"/>
    <s v="Subchapter S Corporation"/>
    <s v="N"/>
    <x v="0"/>
    <x v="0"/>
    <x v="0"/>
    <s v="Caterer"/>
    <n v="0"/>
    <n v="0"/>
    <m/>
  </r>
  <r>
    <x v="2343"/>
    <d v="2021-06-04T00:00:00"/>
    <s v="Plenty LLC"/>
    <s v="218 S Blount St"/>
    <x v="4"/>
    <x v="0"/>
    <s v="27601"/>
    <x v="2340"/>
    <m/>
    <s v="U"/>
    <s v="Y"/>
    <s v="NC-02"/>
    <x v="1"/>
    <x v="0"/>
    <x v="0"/>
    <x v="0"/>
    <s v="Y"/>
    <s v="Y"/>
    <s v="Y"/>
    <s v="Y"/>
    <s v="Y"/>
    <s v="Y"/>
    <s v="Limited  Liability Company(LLC)"/>
    <s v="N"/>
    <x v="0"/>
    <x v="0"/>
    <x v="0"/>
    <s v="Brewery and/or microbrewery ** &amp;&amp; Restaurant"/>
    <n v="0"/>
    <n v="0"/>
    <m/>
  </r>
  <r>
    <x v="2344"/>
    <d v="2021-06-04T00:00:00"/>
    <s v="2 Chefs Rock Inc."/>
    <s v="18 North Mai Street"/>
    <x v="128"/>
    <x v="0"/>
    <s v="28787"/>
    <x v="2341"/>
    <m/>
    <s v="U"/>
    <s v="N"/>
    <s v="NC-11"/>
    <x v="0"/>
    <x v="1"/>
    <x v="1"/>
    <x v="0"/>
    <s v="Y"/>
    <s v="Y"/>
    <s v="Y"/>
    <s v="Y"/>
    <s v="Y"/>
    <s v="Y"/>
    <s v="Corporation"/>
    <s v="N"/>
    <x v="0"/>
    <x v="0"/>
    <x v="0"/>
    <s v="Restaurant"/>
    <n v="0"/>
    <n v="0"/>
    <m/>
  </r>
  <r>
    <x v="2345"/>
    <d v="2021-06-04T00:00:00"/>
    <s v="Perry's Pasta Inc."/>
    <s v="1430 NC 55 1430 West Williams Street"/>
    <x v="140"/>
    <x v="0"/>
    <s v="27523"/>
    <x v="2342"/>
    <m/>
    <s v="U"/>
    <s v="N"/>
    <s v="NC-02"/>
    <x v="0"/>
    <x v="0"/>
    <x v="1"/>
    <x v="0"/>
    <s v="Y"/>
    <s v="Y"/>
    <s v="Y"/>
    <s v="Y"/>
    <s v="Y"/>
    <s v="Y"/>
    <s v="Corporation"/>
    <s v="N"/>
    <x v="0"/>
    <x v="0"/>
    <x v="0"/>
    <s v="Restaurant"/>
    <n v="0"/>
    <n v="0"/>
    <m/>
  </r>
  <r>
    <x v="2346"/>
    <d v="2021-06-04T00:00:00"/>
    <s v="The Q Shack Unlimited Corporation"/>
    <s v="4205 Branchwood Drive"/>
    <x v="8"/>
    <x v="0"/>
    <s v="27705"/>
    <x v="2343"/>
    <m/>
    <s v="U"/>
    <s v="N"/>
    <s v="NC-04"/>
    <x v="0"/>
    <x v="1"/>
    <x v="0"/>
    <x v="0"/>
    <s v="N"/>
    <s v="Y"/>
    <s v="N"/>
    <s v="Y"/>
    <s v="Y"/>
    <s v="Y"/>
    <s v="Corporation"/>
    <s v="N"/>
    <x v="0"/>
    <x v="0"/>
    <x v="0"/>
    <s v="Caterer &amp;&amp; Restaurant"/>
    <n v="0"/>
    <n v="0"/>
    <m/>
  </r>
  <r>
    <x v="2347"/>
    <d v="2021-06-04T00:00:00"/>
    <s v="Asheville Club 1901 LLC"/>
    <s v="20 Haywood St"/>
    <x v="9"/>
    <x v="0"/>
    <s v="28801"/>
    <x v="2344"/>
    <m/>
    <s v="U"/>
    <s v="Y"/>
    <s v="NC-11"/>
    <x v="1"/>
    <x v="0"/>
    <x v="1"/>
    <x v="0"/>
    <s v="Y"/>
    <s v="Y"/>
    <s v="Y"/>
    <s v="Y"/>
    <s v="Y"/>
    <s v="Y"/>
    <s v="Partnership"/>
    <s v="N"/>
    <x v="0"/>
    <x v="0"/>
    <x v="0"/>
    <s v="Bar, Saloon, Lounge, Tavern"/>
    <n v="0"/>
    <n v="0"/>
    <m/>
  </r>
  <r>
    <x v="2348"/>
    <d v="2021-06-04T00:00:00"/>
    <s v="Noble Cider LLC"/>
    <s v="356 New Leicester Hwy"/>
    <x v="9"/>
    <x v="0"/>
    <s v="28806"/>
    <x v="2345"/>
    <m/>
    <s v="U"/>
    <s v="N"/>
    <s v="NC-11"/>
    <x v="0"/>
    <x v="0"/>
    <x v="0"/>
    <x v="0"/>
    <s v="Y"/>
    <s v="Y"/>
    <s v="Y"/>
    <s v="Y"/>
    <s v="Y"/>
    <s v="Y"/>
    <s v="Limited  Liability Company(LLC)"/>
    <s v="N"/>
    <x v="0"/>
    <x v="0"/>
    <x v="0"/>
    <s v="Brewpub, Tasting Room, Taproom **"/>
    <n v="0"/>
    <n v="0"/>
    <m/>
  </r>
  <r>
    <x v="2349"/>
    <d v="2021-06-04T00:00:00"/>
    <s v="Crank Arm Brewing Company"/>
    <s v="319 W Davie St"/>
    <x v="4"/>
    <x v="0"/>
    <s v="27601"/>
    <x v="2346"/>
    <m/>
    <s v="U"/>
    <s v="Y"/>
    <s v="NC-02"/>
    <x v="0"/>
    <x v="1"/>
    <x v="1"/>
    <x v="0"/>
    <s v="Y"/>
    <s v="Y"/>
    <s v="Y"/>
    <s v="Y"/>
    <s v="Y"/>
    <s v="Y"/>
    <s v="Corporation"/>
    <s v="N"/>
    <x v="0"/>
    <x v="0"/>
    <x v="0"/>
    <s v="Brewpub, Tasting Room, Taproom **"/>
    <n v="0"/>
    <n v="0"/>
    <m/>
  </r>
  <r>
    <x v="2350"/>
    <d v="2021-06-04T00:00:00"/>
    <s v="Kitchen Roselli Inc."/>
    <s v="105 E Main St"/>
    <x v="264"/>
    <x v="0"/>
    <s v="27018"/>
    <x v="2347"/>
    <m/>
    <s v="R"/>
    <s v="N"/>
    <s v="NC-10"/>
    <x v="1"/>
    <x v="1"/>
    <x v="1"/>
    <x v="0"/>
    <s v="Y"/>
    <s v="Y"/>
    <s v="Y"/>
    <s v="N"/>
    <s v="Y"/>
    <s v="Y"/>
    <s v="Subchapter S Corporation"/>
    <s v="Y"/>
    <x v="0"/>
    <x v="0"/>
    <x v="0"/>
    <s v="Restaurant"/>
    <n v="0"/>
    <n v="0"/>
    <m/>
  </r>
  <r>
    <x v="2351"/>
    <d v="2021-06-04T00:00:00"/>
    <s v="EJE Inc."/>
    <s v="305 State St"/>
    <x v="12"/>
    <x v="0"/>
    <s v="27408"/>
    <x v="2348"/>
    <m/>
    <s v="U"/>
    <s v="Y"/>
    <s v="NC-06"/>
    <x v="0"/>
    <x v="1"/>
    <x v="1"/>
    <x v="0"/>
    <s v="N"/>
    <s v="N"/>
    <s v="Y"/>
    <s v="Y"/>
    <s v="N"/>
    <s v="Y"/>
    <s v="Corporation"/>
    <s v="N"/>
    <x v="0"/>
    <x v="0"/>
    <x v="0"/>
    <s v="Restaurant"/>
    <n v="0"/>
    <n v="0"/>
    <m/>
  </r>
  <r>
    <x v="2352"/>
    <d v="2021-06-04T00:00:00"/>
    <s v="NC Baby Gators Inc"/>
    <s v="105 Currituck Commerical Dr"/>
    <x v="273"/>
    <x v="0"/>
    <s v="27958"/>
    <x v="2349"/>
    <m/>
    <s v="R"/>
    <s v="N"/>
    <s v="NC-03"/>
    <x v="0"/>
    <x v="1"/>
    <x v="1"/>
    <x v="1"/>
    <s v="N"/>
    <s v="N"/>
    <s v="Y"/>
    <s v="Y"/>
    <s v="N"/>
    <s v="N"/>
    <s v="Corporation"/>
    <s v="N"/>
    <x v="0"/>
    <x v="0"/>
    <x v="0"/>
    <s v="Restaurant"/>
    <n v="0"/>
    <n v="0"/>
    <m/>
  </r>
  <r>
    <x v="2353"/>
    <d v="2021-06-04T00:00:00"/>
    <s v="Southern Lunch of Lexington Inc."/>
    <s v="26 S Railroad St"/>
    <x v="73"/>
    <x v="0"/>
    <s v="27292"/>
    <x v="2350"/>
    <m/>
    <s v="R"/>
    <s v="Y"/>
    <s v="NC-13"/>
    <x v="1"/>
    <x v="0"/>
    <x v="0"/>
    <x v="0"/>
    <s v="Y"/>
    <s v="Y"/>
    <s v="Y"/>
    <s v="Y"/>
    <s v="Y"/>
    <s v="Y"/>
    <s v="Corporation"/>
    <s v="N"/>
    <x v="0"/>
    <x v="0"/>
    <x v="0"/>
    <s v="Caterer &amp;&amp; Restaurant"/>
    <n v="0"/>
    <n v="0"/>
    <m/>
  </r>
  <r>
    <x v="2354"/>
    <d v="2021-06-04T00:00:00"/>
    <s v="Andy and Miles Inc"/>
    <s v="2223 E NC Highway 54 Ste R"/>
    <x v="8"/>
    <x v="0"/>
    <s v="27713"/>
    <x v="2351"/>
    <m/>
    <s v="U"/>
    <s v="N"/>
    <s v="NC-02"/>
    <x v="0"/>
    <x v="1"/>
    <x v="1"/>
    <x v="0"/>
    <s v="Y"/>
    <s v="Y"/>
    <s v="Y"/>
    <s v="Y"/>
    <s v="Y"/>
    <s v="Y"/>
    <s v="Corporation"/>
    <s v="N"/>
    <x v="0"/>
    <x v="0"/>
    <x v="0"/>
    <s v="Restaurant"/>
    <n v="0"/>
    <n v="0"/>
    <m/>
  </r>
  <r>
    <x v="2355"/>
    <d v="2021-06-04T00:00:00"/>
    <s v="NCK Inc."/>
    <s v="2705 N Main St Suite 112"/>
    <x v="62"/>
    <x v="0"/>
    <s v="27265"/>
    <x v="2352"/>
    <s v="Cicis"/>
    <s v="U"/>
    <s v="N"/>
    <s v="NC-06"/>
    <x v="0"/>
    <x v="0"/>
    <x v="0"/>
    <x v="0"/>
    <s v="Y"/>
    <s v="Y"/>
    <s v="Y"/>
    <s v="Y"/>
    <s v="Y"/>
    <s v="Y"/>
    <s v="Corporation"/>
    <s v="N"/>
    <x v="0"/>
    <x v="0"/>
    <x v="0"/>
    <s v="Restaurant"/>
    <n v="0"/>
    <n v="0"/>
    <m/>
  </r>
  <r>
    <x v="2356"/>
    <d v="2021-06-04T00:00:00"/>
    <s v="ARARAT17 INC"/>
    <s v="1361 Chestnut Ln"/>
    <x v="53"/>
    <x v="0"/>
    <s v="28104"/>
    <x v="2353"/>
    <m/>
    <s v="U"/>
    <s v="N"/>
    <s v="NC-09"/>
    <x v="0"/>
    <x v="1"/>
    <x v="1"/>
    <x v="0"/>
    <s v="Y"/>
    <s v="Y"/>
    <s v="N"/>
    <s v="Y"/>
    <s v="Y"/>
    <s v="Y"/>
    <s v="Corporation"/>
    <s v="N"/>
    <x v="0"/>
    <x v="0"/>
    <x v="0"/>
    <s v="Restaurant"/>
    <n v="0"/>
    <n v="0"/>
    <m/>
  </r>
  <r>
    <x v="2357"/>
    <d v="2021-06-04T00:00:00"/>
    <s v="Backyard Hospitality LLC"/>
    <s v="1467 N. Main St"/>
    <x v="265"/>
    <x v="0"/>
    <s v="28124"/>
    <x v="2354"/>
    <m/>
    <s v="U"/>
    <s v="N"/>
    <s v="NC-08"/>
    <x v="0"/>
    <x v="0"/>
    <x v="0"/>
    <x v="0"/>
    <s v="Y"/>
    <s v="Y"/>
    <s v="Y"/>
    <s v="Y"/>
    <s v="Y"/>
    <s v="Y"/>
    <s v="Limited  Liability Company(LLC)"/>
    <s v="N"/>
    <x v="0"/>
    <x v="0"/>
    <x v="0"/>
    <s v="Restaurant"/>
    <n v="0"/>
    <n v="0"/>
    <m/>
  </r>
  <r>
    <x v="2358"/>
    <d v="2021-06-04T00:00:00"/>
    <s v="Pranzo Group LLC"/>
    <s v="130 E Davie St"/>
    <x v="4"/>
    <x v="0"/>
    <s v="27601"/>
    <x v="2355"/>
    <m/>
    <s v="U"/>
    <s v="Y"/>
    <s v="NC-02"/>
    <x v="0"/>
    <x v="1"/>
    <x v="1"/>
    <x v="0"/>
    <s v="Y"/>
    <s v="Y"/>
    <s v="Y"/>
    <s v="Y"/>
    <s v="Y"/>
    <s v="Y"/>
    <s v="Limited  Liability Company(LLC)"/>
    <s v="N"/>
    <x v="0"/>
    <x v="0"/>
    <x v="0"/>
    <s v="Restaurant"/>
    <n v="0"/>
    <n v="0"/>
    <m/>
  </r>
  <r>
    <x v="2359"/>
    <d v="2021-06-04T00:00:00"/>
    <s v="GKBL Investments Inc"/>
    <s v="833 Main St"/>
    <x v="258"/>
    <x v="0"/>
    <s v="28659"/>
    <x v="2356"/>
    <m/>
    <s v="R"/>
    <s v="Y"/>
    <s v="NC-05"/>
    <x v="0"/>
    <x v="1"/>
    <x v="0"/>
    <x v="0"/>
    <s v="Y"/>
    <s v="Y"/>
    <s v="Y"/>
    <s v="Y"/>
    <s v="Y"/>
    <s v="Y"/>
    <s v="Corporation"/>
    <s v="Y"/>
    <x v="0"/>
    <x v="0"/>
    <x v="0"/>
    <s v="Bar, Saloon, Lounge, Tavern &amp;&amp; Restaurant"/>
    <n v="0"/>
    <n v="0"/>
    <m/>
  </r>
  <r>
    <x v="2360"/>
    <d v="2021-06-04T00:00:00"/>
    <s v="Egg Yolk Cafe LLC"/>
    <s v="610 A Red Banks Rd."/>
    <x v="34"/>
    <x v="0"/>
    <s v="27858"/>
    <x v="2357"/>
    <m/>
    <s v="U"/>
    <s v="Y"/>
    <s v="NC-01"/>
    <x v="0"/>
    <x v="0"/>
    <x v="1"/>
    <x v="0"/>
    <s v="Y"/>
    <s v="Y"/>
    <s v="Y"/>
    <s v="Y"/>
    <s v="Y"/>
    <s v="Y"/>
    <s v="Corporation"/>
    <s v="N"/>
    <x v="0"/>
    <x v="0"/>
    <x v="0"/>
    <s v="Restaurant"/>
    <n v="0"/>
    <n v="0"/>
    <m/>
  </r>
  <r>
    <x v="2361"/>
    <d v="2021-06-04T00:00:00"/>
    <s v="zambra restaurant llc"/>
    <s v="85 Walnut St Ste 1"/>
    <x v="9"/>
    <x v="0"/>
    <s v="28801"/>
    <x v="2358"/>
    <m/>
    <s v="U"/>
    <s v="Y"/>
    <s v="NC-11"/>
    <x v="0"/>
    <x v="1"/>
    <x v="1"/>
    <x v="0"/>
    <s v="Y"/>
    <s v="Y"/>
    <s v="Y"/>
    <s v="Y"/>
    <s v="Y"/>
    <s v="Y"/>
    <s v="Limited Liability Partnership"/>
    <s v="N"/>
    <x v="0"/>
    <x v="0"/>
    <x v="0"/>
    <s v="Restaurant"/>
    <n v="0"/>
    <n v="0"/>
    <m/>
  </r>
  <r>
    <x v="2362"/>
    <d v="2021-06-04T00:00:00"/>
    <s v="Carolina Motel Associates Inc."/>
    <s v="105 Sugarloaf Rd"/>
    <x v="7"/>
    <x v="0"/>
    <s v="28792"/>
    <x v="2359"/>
    <s v="Best Western - Membership Agreement"/>
    <s v="R"/>
    <s v="Y"/>
    <s v="NC-11"/>
    <x v="0"/>
    <x v="0"/>
    <x v="1"/>
    <x v="0"/>
    <s v="Y"/>
    <s v="Y"/>
    <s v="Y"/>
    <s v="Y"/>
    <s v="Y"/>
    <s v="Y"/>
    <s v="Corporation"/>
    <s v="N"/>
    <x v="0"/>
    <x v="0"/>
    <x v="0"/>
    <s v="Inn **"/>
    <n v="0"/>
    <n v="0"/>
    <m/>
  </r>
  <r>
    <x v="2363"/>
    <d v="2021-06-04T00:00:00"/>
    <s v="Cary Restaurants Inc"/>
    <s v="10130 Green Level Church Rd Ste 300"/>
    <x v="28"/>
    <x v="0"/>
    <s v="27519"/>
    <x v="2360"/>
    <s v="Subway"/>
    <s v="U"/>
    <s v="N"/>
    <s v="NC-02"/>
    <x v="0"/>
    <x v="1"/>
    <x v="1"/>
    <x v="0"/>
    <s v="Y"/>
    <s v="Y"/>
    <s v="Y"/>
    <s v="Y"/>
    <s v="Y"/>
    <s v="Y"/>
    <s v="Corporation"/>
    <s v="N"/>
    <x v="0"/>
    <x v="0"/>
    <x v="0"/>
    <s v="Restaurant"/>
    <n v="0"/>
    <n v="0"/>
    <m/>
  </r>
  <r>
    <x v="2364"/>
    <d v="2021-06-04T00:00:00"/>
    <s v="Small Space Hospitality LLC"/>
    <s v="2713 Ashe St"/>
    <x v="8"/>
    <x v="0"/>
    <s v="27703"/>
    <x v="2361"/>
    <m/>
    <s v="U"/>
    <s v="Y"/>
    <s v="NC-02"/>
    <x v="1"/>
    <x v="0"/>
    <x v="0"/>
    <x v="0"/>
    <s v="Y"/>
    <s v="Y"/>
    <s v="Y"/>
    <s v="Y"/>
    <s v="Y"/>
    <s v="Y"/>
    <s v="Limited  Liability Company(LLC)"/>
    <s v="N"/>
    <x v="0"/>
    <x v="0"/>
    <x v="0"/>
    <s v="Bar, Saloon, Lounge, Tavern"/>
    <n v="0"/>
    <n v="0"/>
    <m/>
  </r>
  <r>
    <x v="2365"/>
    <d v="2021-06-04T00:00:00"/>
    <s v="Katie Button Restaurants LLC"/>
    <s v="22 S Pack Sq Ste 700"/>
    <x v="9"/>
    <x v="0"/>
    <s v="28801"/>
    <x v="2362"/>
    <m/>
    <s v="U"/>
    <s v="Y"/>
    <s v="NC-11"/>
    <x v="0"/>
    <x v="0"/>
    <x v="0"/>
    <x v="0"/>
    <s v="Y"/>
    <s v="Y"/>
    <s v="Y"/>
    <s v="Y"/>
    <s v="Y"/>
    <s v="Y"/>
    <s v="Limited  Liability Company(LLC)"/>
    <s v="N"/>
    <x v="0"/>
    <x v="0"/>
    <x v="0"/>
    <s v="Restaurant"/>
    <n v="0"/>
    <n v="0"/>
    <m/>
  </r>
  <r>
    <x v="2366"/>
    <d v="2021-06-04T00:00:00"/>
    <s v="Yesteryears Brewery LLC"/>
    <s v="300 East Main St Unit C"/>
    <x v="32"/>
    <x v="0"/>
    <s v="27510"/>
    <x v="2363"/>
    <m/>
    <s v="U"/>
    <s v="N"/>
    <s v="NC-04"/>
    <x v="0"/>
    <x v="1"/>
    <x v="1"/>
    <x v="0"/>
    <s v="Y"/>
    <s v="Y"/>
    <s v="Y"/>
    <s v="Y"/>
    <s v="Y"/>
    <s v="Y"/>
    <s v="Limited  Liability Company(LLC)"/>
    <s v="Y"/>
    <x v="0"/>
    <x v="0"/>
    <x v="0"/>
    <s v="Brewery and/or microbrewery ** &amp;&amp; Brewpub, Tasting Room, Taproom ** &amp;&amp; Restaurant"/>
    <n v="0"/>
    <n v="0"/>
    <m/>
  </r>
  <r>
    <x v="2367"/>
    <d v="2021-06-04T00:00:00"/>
    <s v="TYRELL CORPORATION"/>
    <s v="23A NORTH FRONT ST"/>
    <x v="0"/>
    <x v="0"/>
    <s v="28401"/>
    <x v="2364"/>
    <m/>
    <s v="U"/>
    <s v="Y"/>
    <s v="NC-07"/>
    <x v="1"/>
    <x v="0"/>
    <x v="0"/>
    <x v="0"/>
    <s v="Y"/>
    <s v="Y"/>
    <s v="Y"/>
    <s v="Y"/>
    <s v="Y"/>
    <s v="Y"/>
    <s v="Corporation"/>
    <s v="N"/>
    <x v="0"/>
    <x v="0"/>
    <x v="0"/>
    <s v="Bar, Saloon, Lounge, Tavern &amp;&amp; Restaurant"/>
    <n v="0"/>
    <n v="0"/>
    <m/>
  </r>
  <r>
    <x v="2368"/>
    <d v="2021-06-04T00:00:00"/>
    <s v="Augustus Enterprises Inc"/>
    <s v="5279 us hwy 158"/>
    <x v="190"/>
    <x v="0"/>
    <s v="27006"/>
    <x v="2365"/>
    <m/>
    <s v="R"/>
    <s v="N"/>
    <s v="NC-13"/>
    <x v="1"/>
    <x v="0"/>
    <x v="1"/>
    <x v="0"/>
    <s v="Y"/>
    <s v="Y"/>
    <s v="Y"/>
    <s v="Y"/>
    <s v="Y"/>
    <s v="Y"/>
    <s v="Corporation"/>
    <s v="N"/>
    <x v="0"/>
    <x v="0"/>
    <x v="0"/>
    <s v="Restaurant"/>
    <n v="0"/>
    <n v="0"/>
    <m/>
  </r>
  <r>
    <x v="2369"/>
    <d v="2021-06-04T00:00:00"/>
    <s v="Bilcat Inc."/>
    <s v="1103 Main St"/>
    <x v="287"/>
    <x v="0"/>
    <s v="28605"/>
    <x v="2366"/>
    <s v="Kilwins Chocolates and Ice Cream Store"/>
    <s v="R"/>
    <s v="N"/>
    <s v="NC-05"/>
    <x v="0"/>
    <x v="0"/>
    <x v="1"/>
    <x v="0"/>
    <s v="Y"/>
    <s v="Y"/>
    <s v="Y"/>
    <s v="Y"/>
    <s v="Y"/>
    <s v="Y"/>
    <s v="Subchapter S Corporation"/>
    <s v="N"/>
    <x v="0"/>
    <x v="0"/>
    <x v="0"/>
    <s v="Snack and Nonalcoholic Beverage Bar"/>
    <n v="0"/>
    <n v="0"/>
    <m/>
  </r>
  <r>
    <x v="2370"/>
    <d v="2021-06-04T00:00:00"/>
    <s v="Pita 68 Inc"/>
    <s v="3924 Sedgebrook St"/>
    <x v="62"/>
    <x v="0"/>
    <s v="27265"/>
    <x v="2367"/>
    <m/>
    <s v="U"/>
    <s v="N"/>
    <s v="NC-06"/>
    <x v="0"/>
    <x v="0"/>
    <x v="1"/>
    <x v="0"/>
    <s v="Y"/>
    <s v="Y"/>
    <s v="Y"/>
    <s v="Y"/>
    <s v="Y"/>
    <s v="Y"/>
    <s v="Corporation"/>
    <s v="N"/>
    <x v="0"/>
    <x v="0"/>
    <x v="0"/>
    <s v="Restaurant"/>
    <n v="0"/>
    <n v="0"/>
    <m/>
  </r>
  <r>
    <x v="2371"/>
    <d v="2021-06-04T00:00:00"/>
    <s v="Chinese Double Happiness Inc"/>
    <s v="4403 Wrightsville Ave"/>
    <x v="0"/>
    <x v="0"/>
    <s v="28403"/>
    <x v="2368"/>
    <m/>
    <s v="U"/>
    <s v="Y"/>
    <s v="NC-07"/>
    <x v="1"/>
    <x v="0"/>
    <x v="0"/>
    <x v="0"/>
    <s v="Y"/>
    <s v="Y"/>
    <s v="Y"/>
    <s v="Y"/>
    <s v="Y"/>
    <s v="Y"/>
    <s v="Corporation"/>
    <s v="Y"/>
    <x v="0"/>
    <x v="0"/>
    <x v="0"/>
    <s v="Restaurant"/>
    <n v="0"/>
    <n v="0"/>
    <m/>
  </r>
  <r>
    <x v="2372"/>
    <d v="2021-06-04T00:00:00"/>
    <s v="Slice 17th Inc"/>
    <s v="3715 Patriot Way Unit 101"/>
    <x v="0"/>
    <x v="0"/>
    <s v="28412"/>
    <x v="2369"/>
    <m/>
    <s v="U"/>
    <s v="N"/>
    <s v="NC-07"/>
    <x v="0"/>
    <x v="1"/>
    <x v="1"/>
    <x v="0"/>
    <s v="N"/>
    <s v="Y"/>
    <s v="Y"/>
    <s v="Y"/>
    <s v="N"/>
    <s v="Y"/>
    <s v="Sole Proprietorship"/>
    <s v="N"/>
    <x v="0"/>
    <x v="0"/>
    <x v="0"/>
    <s v="Restaurant"/>
    <n v="0"/>
    <n v="0"/>
    <m/>
  </r>
  <r>
    <x v="2373"/>
    <d v="2021-06-04T00:00:00"/>
    <s v="Freeborne's Eatery &amp; Lodge LLC"/>
    <s v="14300 NC Hwy 18 South"/>
    <x v="288"/>
    <x v="0"/>
    <s v="28644"/>
    <x v="2370"/>
    <m/>
    <s v="R"/>
    <s v="N"/>
    <s v="NC-05"/>
    <x v="1"/>
    <x v="0"/>
    <x v="0"/>
    <x v="0"/>
    <s v="Y"/>
    <s v="Y"/>
    <s v="Y"/>
    <s v="Y"/>
    <s v="Y"/>
    <s v="Y"/>
    <s v="Limited  Liability Company(LLC)"/>
    <s v="N"/>
    <x v="0"/>
    <x v="0"/>
    <x v="0"/>
    <s v="Inn ** &amp;&amp; Bar, Saloon, Lounge, Tavern &amp;&amp; Restaurant"/>
    <n v="0"/>
    <n v="0"/>
    <m/>
  </r>
  <r>
    <x v="2374"/>
    <d v="2021-06-04T00:00:00"/>
    <s v="Coastal Provisions Inc."/>
    <s v="1209 Duck Rd"/>
    <x v="123"/>
    <x v="0"/>
    <s v="27949"/>
    <x v="2371"/>
    <m/>
    <s v="U"/>
    <s v="Y"/>
    <s v="NC-03"/>
    <x v="0"/>
    <x v="1"/>
    <x v="1"/>
    <x v="1"/>
    <s v="N"/>
    <s v="N"/>
    <s v="Y"/>
    <s v="N"/>
    <s v="N"/>
    <s v="N"/>
    <s v="Subchapter S Corporation"/>
    <s v="N"/>
    <x v="0"/>
    <x v="0"/>
    <x v="0"/>
    <s v="Restaurant"/>
    <n v="0"/>
    <n v="0"/>
    <m/>
  </r>
  <r>
    <x v="2375"/>
    <d v="2021-06-04T00:00:00"/>
    <s v="Meck City Social Parent LLC"/>
    <s v="4125 Yancey Rd"/>
    <x v="11"/>
    <x v="0"/>
    <s v="28217"/>
    <x v="2372"/>
    <m/>
    <s v="U"/>
    <s v="Y"/>
    <s v="NC-09"/>
    <x v="1"/>
    <x v="0"/>
    <x v="0"/>
    <x v="0"/>
    <s v="Y"/>
    <s v="Y"/>
    <s v="Y"/>
    <s v="Y"/>
    <s v="Y"/>
    <s v="Y"/>
    <s v="Limited  Liability Company(LLC)"/>
    <s v="Y"/>
    <x v="0"/>
    <x v="0"/>
    <x v="0"/>
    <s v="Bar, Saloon, Lounge, Tavern &amp;&amp; Restaurant"/>
    <n v="0"/>
    <n v="0"/>
    <m/>
  </r>
  <r>
    <x v="2376"/>
    <d v="2021-06-04T00:00:00"/>
    <s v="Wilmington Brewers LLC"/>
    <s v="9 N. Front Street"/>
    <x v="0"/>
    <x v="0"/>
    <s v="28401"/>
    <x v="2373"/>
    <m/>
    <s v="U"/>
    <s v="Y"/>
    <s v="NC-07"/>
    <x v="1"/>
    <x v="0"/>
    <x v="0"/>
    <x v="0"/>
    <s v="Y"/>
    <s v="Y"/>
    <s v="Y"/>
    <s v="Y"/>
    <s v="Y"/>
    <s v="Y"/>
    <s v="Limited  Liability Company(LLC)"/>
    <s v="N"/>
    <x v="0"/>
    <x v="0"/>
    <x v="0"/>
    <s v="Restaurant"/>
    <n v="0"/>
    <n v="0"/>
    <m/>
  </r>
  <r>
    <x v="2377"/>
    <d v="2021-06-04T00:00:00"/>
    <s v="Southern Concepts Inc"/>
    <s v="2422 Stantonsburg Rd"/>
    <x v="34"/>
    <x v="0"/>
    <s v="27834"/>
    <x v="2374"/>
    <m/>
    <s v="U"/>
    <s v="Y"/>
    <s v="NC-01"/>
    <x v="0"/>
    <x v="0"/>
    <x v="0"/>
    <x v="0"/>
    <s v="N"/>
    <s v="Y"/>
    <s v="Y"/>
    <s v="Y"/>
    <s v="Y"/>
    <s v="Y"/>
    <s v="Corporation"/>
    <s v="Y"/>
    <x v="0"/>
    <x v="0"/>
    <x v="0"/>
    <s v="Restaurant"/>
    <n v="0"/>
    <n v="0"/>
    <m/>
  </r>
  <r>
    <x v="2378"/>
    <d v="2021-06-04T00:00:00"/>
    <s v="Dakotas II LLC"/>
    <s v="8140 Providence Rd Ste 300"/>
    <x v="11"/>
    <x v="0"/>
    <s v="28277"/>
    <x v="2375"/>
    <m/>
    <s v="U"/>
    <s v="N"/>
    <s v="NC-09"/>
    <x v="1"/>
    <x v="0"/>
    <x v="0"/>
    <x v="0"/>
    <s v="Y"/>
    <s v="Y"/>
    <s v="Y"/>
    <s v="Y"/>
    <s v="Y"/>
    <s v="Y"/>
    <s v="Limited  Liability Company(LLC)"/>
    <s v="N"/>
    <x v="0"/>
    <x v="0"/>
    <x v="0"/>
    <s v="Restaurant"/>
    <n v="0"/>
    <n v="0"/>
    <m/>
  </r>
  <r>
    <x v="2379"/>
    <d v="2021-06-04T00:00:00"/>
    <s v="Crawford and Son Restaurant LLC"/>
    <s v="618 N Person St"/>
    <x v="4"/>
    <x v="0"/>
    <s v="27604"/>
    <x v="2376"/>
    <m/>
    <s v="U"/>
    <s v="Y"/>
    <s v="NC-02"/>
    <x v="0"/>
    <x v="0"/>
    <x v="1"/>
    <x v="0"/>
    <s v="Y"/>
    <s v="Y"/>
    <s v="Y"/>
    <s v="Y"/>
    <s v="Y"/>
    <s v="Y"/>
    <s v="Limited  Liability Company(LLC)"/>
    <s v="Y"/>
    <x v="0"/>
    <x v="0"/>
    <x v="0"/>
    <s v="Restaurant"/>
    <n v="0"/>
    <n v="0"/>
    <m/>
  </r>
  <r>
    <x v="2380"/>
    <d v="2021-06-04T00:00:00"/>
    <s v="EBC Brewery LLC"/>
    <s v="1249 Wicker Dr"/>
    <x v="4"/>
    <x v="0"/>
    <s v="27604"/>
    <x v="2377"/>
    <m/>
    <s v="U"/>
    <s v="N"/>
    <s v="NC-02"/>
    <x v="1"/>
    <x v="1"/>
    <x v="0"/>
    <x v="0"/>
    <s v="Y"/>
    <s v="Y"/>
    <s v="Y"/>
    <s v="Y"/>
    <s v="Y"/>
    <s v="Y"/>
    <s v="Limited  Liability Company(LLC)"/>
    <s v="Y"/>
    <x v="0"/>
    <x v="0"/>
    <x v="0"/>
    <s v="Brewery and/or microbrewery **"/>
    <n v="0"/>
    <n v="0"/>
    <m/>
  </r>
  <r>
    <x v="2381"/>
    <d v="2021-06-04T00:00:00"/>
    <s v="Barrows Kitchen llc"/>
    <s v="764 Martin Luther King Jr Blvd"/>
    <x v="3"/>
    <x v="0"/>
    <s v="27514"/>
    <x v="2378"/>
    <m/>
    <s v="U"/>
    <s v="Y"/>
    <s v="NC-04"/>
    <x v="1"/>
    <x v="0"/>
    <x v="1"/>
    <x v="0"/>
    <s v="Y"/>
    <s v="Y"/>
    <s v="Y"/>
    <s v="Y"/>
    <s v="Y"/>
    <s v="Y"/>
    <s v="Limited  Liability Company(LLC)"/>
    <s v="N"/>
    <x v="0"/>
    <x v="0"/>
    <x v="0"/>
    <s v="Restaurant"/>
    <n v="0"/>
    <n v="0"/>
    <m/>
  </r>
  <r>
    <x v="2382"/>
    <d v="2021-06-04T00:00:00"/>
    <s v="Triangle Restaurants Inc"/>
    <s v="1534 S Miami Blvd"/>
    <x v="8"/>
    <x v="0"/>
    <s v="27703"/>
    <x v="2379"/>
    <s v="Subway"/>
    <s v="U"/>
    <s v="N"/>
    <s v="NC-02"/>
    <x v="0"/>
    <x v="1"/>
    <x v="1"/>
    <x v="0"/>
    <s v="Y"/>
    <s v="Y"/>
    <s v="Y"/>
    <s v="Y"/>
    <s v="Y"/>
    <s v="Y"/>
    <s v="Corporation"/>
    <s v="N"/>
    <x v="0"/>
    <x v="0"/>
    <x v="0"/>
    <s v="Restaurant"/>
    <n v="0"/>
    <n v="0"/>
    <m/>
  </r>
  <r>
    <x v="2383"/>
    <d v="2021-06-04T00:00:00"/>
    <s v="ACMEC Management LLC"/>
    <s v="133 Fayetteville St Ste 600"/>
    <x v="4"/>
    <x v="0"/>
    <s v="27601"/>
    <x v="2380"/>
    <m/>
    <s v="U"/>
    <s v="Y"/>
    <s v="NC-02"/>
    <x v="1"/>
    <x v="0"/>
    <x v="0"/>
    <x v="0"/>
    <s v="Y"/>
    <s v="Y"/>
    <s v="Y"/>
    <s v="Y"/>
    <s v="Y"/>
    <s v="Y"/>
    <s v="Limited  Liability Company(LLC)"/>
    <s v="N"/>
    <x v="0"/>
    <x v="0"/>
    <x v="0"/>
    <s v="Restaurant"/>
    <n v="0"/>
    <n v="0"/>
    <m/>
  </r>
  <r>
    <x v="2384"/>
    <d v="2021-06-04T00:00:00"/>
    <s v="Carolina Restaurants Group LLC"/>
    <s v="2120 Avondale Dr"/>
    <x v="8"/>
    <x v="0"/>
    <s v="27704"/>
    <x v="2381"/>
    <s v="Subway"/>
    <s v="U"/>
    <s v="Y"/>
    <s v="NC-04"/>
    <x v="0"/>
    <x v="1"/>
    <x v="1"/>
    <x v="0"/>
    <s v="Y"/>
    <s v="Y"/>
    <s v="Y"/>
    <s v="Y"/>
    <s v="Y"/>
    <s v="Y"/>
    <s v="Limited  Liability Company(LLC)"/>
    <s v="N"/>
    <x v="0"/>
    <x v="0"/>
    <x v="0"/>
    <s v="Restaurant"/>
    <n v="0"/>
    <n v="0"/>
    <m/>
  </r>
  <r>
    <x v="2385"/>
    <d v="2021-06-04T00:00:00"/>
    <s v="JMP Managment Group LLC"/>
    <s v="8500 Pineville Matthews Rd"/>
    <x v="11"/>
    <x v="0"/>
    <s v="28226"/>
    <x v="2382"/>
    <m/>
    <s v="U"/>
    <s v="Y"/>
    <s v="NC-09"/>
    <x v="0"/>
    <x v="0"/>
    <x v="1"/>
    <x v="0"/>
    <s v="Y"/>
    <s v="Y"/>
    <s v="Y"/>
    <s v="Y"/>
    <s v="Y"/>
    <s v="Y"/>
    <s v="Limited  Liability Company(LLC)"/>
    <s v="N"/>
    <x v="0"/>
    <x v="0"/>
    <x v="0"/>
    <s v="Restaurant"/>
    <n v="0"/>
    <n v="0"/>
    <m/>
  </r>
  <r>
    <x v="2386"/>
    <d v="2021-06-04T00:00:00"/>
    <s v="J. Gregg Enterprises Inc."/>
    <s v="751 N Avalon Rd"/>
    <x v="54"/>
    <x v="0"/>
    <s v="27104"/>
    <x v="2383"/>
    <m/>
    <s v="U"/>
    <s v="N"/>
    <s v="NC-06"/>
    <x v="0"/>
    <x v="1"/>
    <x v="1"/>
    <x v="0"/>
    <s v="Y"/>
    <s v="Y"/>
    <s v="Y"/>
    <s v="Y"/>
    <s v="Y"/>
    <s v="Y"/>
    <s v="Corporation"/>
    <s v="N"/>
    <x v="0"/>
    <x v="0"/>
    <x v="0"/>
    <s v="Restaurant"/>
    <n v="0"/>
    <n v="0"/>
    <m/>
  </r>
  <r>
    <x v="2387"/>
    <d v="2021-06-04T00:00:00"/>
    <s v="Corral GulfSouth Inc"/>
    <s v="4010 Dover Rd"/>
    <x v="8"/>
    <x v="0"/>
    <s v="27707"/>
    <x v="2384"/>
    <s v="Golden Corral"/>
    <s v="U"/>
    <s v="N"/>
    <s v="NC-04"/>
    <x v="1"/>
    <x v="0"/>
    <x v="0"/>
    <x v="0"/>
    <s v="Y"/>
    <s v="Y"/>
    <s v="Y"/>
    <s v="Y"/>
    <s v="Y"/>
    <s v="Y"/>
    <s v="Subchapter S Corporation"/>
    <s v="Y"/>
    <x v="0"/>
    <x v="0"/>
    <x v="0"/>
    <s v="Restaurant"/>
    <n v="0"/>
    <n v="0"/>
    <m/>
  </r>
  <r>
    <x v="2388"/>
    <d v="2021-06-04T00:00:00"/>
    <s v="Mint Hill Catering LLC"/>
    <s v="1544 Matthews Mint Hill Rd Suite G"/>
    <x v="53"/>
    <x v="0"/>
    <s v="28105"/>
    <x v="2385"/>
    <s v="Corporate Caterers"/>
    <s v="U"/>
    <s v="N"/>
    <s v="NC-09"/>
    <x v="0"/>
    <x v="0"/>
    <x v="0"/>
    <x v="0"/>
    <s v="Y"/>
    <s v="Y"/>
    <s v="Y"/>
    <s v="Y"/>
    <s v="Y"/>
    <s v="Y"/>
    <s v="Limited  Liability Company(LLC)"/>
    <s v="N"/>
    <x v="0"/>
    <x v="0"/>
    <x v="0"/>
    <s v="Caterer"/>
    <n v="0"/>
    <n v="0"/>
    <m/>
  </r>
  <r>
    <x v="2389"/>
    <d v="2021-06-04T00:00:00"/>
    <s v="Standard Oyster Bar Inc."/>
    <s v="2147 N Center St"/>
    <x v="21"/>
    <x v="0"/>
    <s v="28601"/>
    <x v="2386"/>
    <m/>
    <s v="R"/>
    <s v="N"/>
    <s v="NC-05"/>
    <x v="1"/>
    <x v="0"/>
    <x v="0"/>
    <x v="0"/>
    <s v="Y"/>
    <s v="Y"/>
    <s v="Y"/>
    <s v="Y"/>
    <s v="Y"/>
    <s v="Y"/>
    <s v="Subchapter S Corporation"/>
    <s v="Y"/>
    <x v="0"/>
    <x v="0"/>
    <x v="0"/>
    <s v="Restaurant"/>
    <n v="0"/>
    <n v="0"/>
    <m/>
  </r>
  <r>
    <x v="2390"/>
    <d v="2021-06-04T00:00:00"/>
    <s v="Upward Trend LLC"/>
    <s v="7 Rankin Ave"/>
    <x v="9"/>
    <x v="0"/>
    <s v="28801"/>
    <x v="2387"/>
    <m/>
    <s v="U"/>
    <s v="Y"/>
    <s v="NC-11"/>
    <x v="0"/>
    <x v="1"/>
    <x v="1"/>
    <x v="0"/>
    <s v="N"/>
    <s v="Y"/>
    <s v="Y"/>
    <s v="Y"/>
    <s v="Y"/>
    <s v="Y"/>
    <s v="Limited  Liability Company(LLC)"/>
    <s v="N"/>
    <x v="0"/>
    <x v="0"/>
    <x v="0"/>
    <s v="Restaurant"/>
    <n v="0"/>
    <n v="0"/>
    <m/>
  </r>
  <r>
    <x v="2391"/>
    <d v="2021-06-04T00:00:00"/>
    <s v="GC of Fayetteville Inc"/>
    <s v="1806 Skibo Rd"/>
    <x v="40"/>
    <x v="0"/>
    <s v="28303"/>
    <x v="2388"/>
    <s v="Golden Corral"/>
    <s v="U"/>
    <s v="N"/>
    <s v="NC-08"/>
    <x v="0"/>
    <x v="0"/>
    <x v="1"/>
    <x v="0"/>
    <s v="Y"/>
    <s v="Y"/>
    <s v="Y"/>
    <s v="Y"/>
    <s v="Y"/>
    <s v="Y"/>
    <s v="Subchapter S Corporation"/>
    <s v="N"/>
    <x v="0"/>
    <x v="0"/>
    <x v="0"/>
    <s v="Restaurant"/>
    <n v="0"/>
    <n v="0"/>
    <m/>
  </r>
  <r>
    <x v="2392"/>
    <d v="2021-06-04T00:00:00"/>
    <s v="Vorbeck Hospitality Group LLC"/>
    <s v="9108 Coconut Ln"/>
    <x v="4"/>
    <x v="0"/>
    <s v="27603"/>
    <x v="2389"/>
    <m/>
    <s v="U"/>
    <s v="N"/>
    <s v="NC-02"/>
    <x v="1"/>
    <x v="0"/>
    <x v="0"/>
    <x v="0"/>
    <s v="Y"/>
    <s v="Y"/>
    <s v="Y"/>
    <s v="Y"/>
    <s v="Y"/>
    <s v="Y"/>
    <s v="Limited  Liability Company(LLC)"/>
    <s v="N"/>
    <x v="0"/>
    <x v="0"/>
    <x v="0"/>
    <s v="Caterer &amp;&amp; Restaurant"/>
    <n v="0"/>
    <n v="0"/>
    <m/>
  </r>
  <r>
    <x v="2393"/>
    <d v="2021-06-04T00:00:00"/>
    <s v="B. Christopher's LLC"/>
    <s v="201 N Elm St suite 105"/>
    <x v="12"/>
    <x v="0"/>
    <s v="27401"/>
    <x v="2390"/>
    <m/>
    <s v="U"/>
    <s v="Y"/>
    <s v="NC-06"/>
    <x v="1"/>
    <x v="0"/>
    <x v="0"/>
    <x v="0"/>
    <s v="Y"/>
    <s v="Y"/>
    <s v="Y"/>
    <s v="Y"/>
    <s v="Y"/>
    <s v="Y"/>
    <s v="Limited Liability Partnership"/>
    <s v="Y"/>
    <x v="0"/>
    <x v="0"/>
    <x v="0"/>
    <s v="Restaurant"/>
    <n v="0"/>
    <n v="0"/>
    <m/>
  </r>
  <r>
    <x v="2394"/>
    <d v="2021-06-04T00:00:00"/>
    <s v="Arana Inc."/>
    <s v="375 Haywood Rd"/>
    <x v="9"/>
    <x v="0"/>
    <s v="28806"/>
    <x v="2391"/>
    <m/>
    <s v="U"/>
    <s v="Y"/>
    <s v="NC-11"/>
    <x v="0"/>
    <x v="1"/>
    <x v="1"/>
    <x v="0"/>
    <s v="Y"/>
    <s v="Y"/>
    <s v="Y"/>
    <s v="Y"/>
    <s v="Y"/>
    <s v="Y"/>
    <s v="Corporation"/>
    <s v="N"/>
    <x v="0"/>
    <x v="0"/>
    <x v="0"/>
    <s v="Bar, Saloon, Lounge, Tavern"/>
    <n v="0"/>
    <n v="0"/>
    <m/>
  </r>
  <r>
    <x v="2395"/>
    <d v="2021-06-04T00:00:00"/>
    <s v="Pizza 22 LLC"/>
    <s v="5130 N Fayetteville Rd"/>
    <x v="107"/>
    <x v="0"/>
    <s v="28360"/>
    <x v="2392"/>
    <s v="Your Pie"/>
    <s v="R"/>
    <s v="N"/>
    <s v="NC-09"/>
    <x v="1"/>
    <x v="0"/>
    <x v="1"/>
    <x v="0"/>
    <s v="Y"/>
    <s v="Y"/>
    <s v="Y"/>
    <s v="Y"/>
    <s v="Y"/>
    <s v="Y"/>
    <s v="Limited  Liability Company(LLC)"/>
    <s v="N"/>
    <x v="0"/>
    <x v="0"/>
    <x v="0"/>
    <s v="Restaurant"/>
    <n v="0"/>
    <n v="0"/>
    <m/>
  </r>
  <r>
    <x v="2396"/>
    <d v="2021-06-04T00:00:00"/>
    <s v="Jersey Carolinas LLC"/>
    <s v="109 Chestnut St"/>
    <x v="0"/>
    <x v="0"/>
    <s v="28401"/>
    <x v="2393"/>
    <m/>
    <s v="U"/>
    <s v="Y"/>
    <s v="NC-07"/>
    <x v="1"/>
    <x v="0"/>
    <x v="0"/>
    <x v="0"/>
    <s v="Y"/>
    <s v="Y"/>
    <s v="Y"/>
    <s v="Y"/>
    <s v="Y"/>
    <s v="Y"/>
    <s v="Partnership"/>
    <s v="N"/>
    <x v="0"/>
    <x v="0"/>
    <x v="0"/>
    <s v="Restaurant"/>
    <n v="0"/>
    <n v="0"/>
    <m/>
  </r>
  <r>
    <x v="2397"/>
    <d v="2021-06-04T00:00:00"/>
    <s v="Jolie Restaurant LLC"/>
    <s v="620 N Person St"/>
    <x v="4"/>
    <x v="0"/>
    <s v="27604"/>
    <x v="2394"/>
    <m/>
    <s v="U"/>
    <s v="Y"/>
    <s v="NC-02"/>
    <x v="0"/>
    <x v="0"/>
    <x v="0"/>
    <x v="0"/>
    <s v="Y"/>
    <s v="Y"/>
    <s v="Y"/>
    <s v="Y"/>
    <s v="Y"/>
    <s v="Y"/>
    <s v="Limited  Liability Company(LLC)"/>
    <s v="Y"/>
    <x v="0"/>
    <x v="0"/>
    <x v="0"/>
    <s v="Restaurant"/>
    <n v="0"/>
    <n v="0"/>
    <m/>
  </r>
  <r>
    <x v="2398"/>
    <d v="2021-06-04T00:00:00"/>
    <s v="red onion cafe inc"/>
    <s v="227 Hardin St"/>
    <x v="48"/>
    <x v="0"/>
    <s v="28607"/>
    <x v="2395"/>
    <m/>
    <s v="R"/>
    <s v="Y"/>
    <s v="NC-05"/>
    <x v="1"/>
    <x v="0"/>
    <x v="0"/>
    <x v="0"/>
    <s v="Y"/>
    <s v="Y"/>
    <s v="Y"/>
    <s v="Y"/>
    <s v="Y"/>
    <s v="Y"/>
    <s v="Corporation"/>
    <s v="N"/>
    <x v="0"/>
    <x v="0"/>
    <x v="0"/>
    <s v="Restaurant"/>
    <n v="0"/>
    <n v="0"/>
    <m/>
  </r>
  <r>
    <x v="2399"/>
    <d v="2021-06-04T00:00:00"/>
    <s v="Made to Order LLC"/>
    <s v="935 E Mountain St Ste K"/>
    <x v="18"/>
    <x v="0"/>
    <s v="27284"/>
    <x v="2396"/>
    <s v="Uncle Maddio's Pizza"/>
    <s v="U"/>
    <s v="Y"/>
    <s v="NC-06"/>
    <x v="0"/>
    <x v="1"/>
    <x v="0"/>
    <x v="1"/>
    <s v="N"/>
    <s v="Y"/>
    <s v="Y"/>
    <s v="Y"/>
    <s v="Y"/>
    <s v="Y"/>
    <s v="Limited  Liability Company(LLC)"/>
    <s v="N"/>
    <x v="0"/>
    <x v="0"/>
    <x v="0"/>
    <s v="Restaurant"/>
    <n v="0"/>
    <n v="0"/>
    <m/>
  </r>
  <r>
    <x v="2400"/>
    <d v="2021-06-04T00:00:00"/>
    <s v="State Bird Restaurant LLC"/>
    <s v="1711 Highway 105"/>
    <x v="48"/>
    <x v="0"/>
    <s v="28607"/>
    <x v="2397"/>
    <m/>
    <s v="R"/>
    <s v="Y"/>
    <s v="NC-05"/>
    <x v="1"/>
    <x v="0"/>
    <x v="0"/>
    <x v="0"/>
    <s v="Y"/>
    <s v="Y"/>
    <s v="Y"/>
    <s v="Y"/>
    <s v="Y"/>
    <s v="Y"/>
    <s v="Limited  Liability Company(LLC)"/>
    <s v="N"/>
    <x v="0"/>
    <x v="0"/>
    <x v="0"/>
    <s v="Food Stand, Food Truck, Food Cart &amp;&amp; Restaurant"/>
    <n v="0"/>
    <n v="0"/>
    <m/>
  </r>
  <r>
    <x v="2401"/>
    <d v="2021-06-04T00:00:00"/>
    <s v="Market Street Corral LLC"/>
    <s v="100 Towne Centre Pl"/>
    <x v="253"/>
    <x v="0"/>
    <s v="27577"/>
    <x v="2398"/>
    <s v="Golden Corral"/>
    <s v="R"/>
    <s v="N"/>
    <s v="NC-07"/>
    <x v="0"/>
    <x v="0"/>
    <x v="0"/>
    <x v="0"/>
    <s v="Y"/>
    <s v="Y"/>
    <s v="Y"/>
    <s v="Y"/>
    <s v="Y"/>
    <s v="Y"/>
    <s v="Limited  Liability Company(LLC)"/>
    <s v="Y"/>
    <x v="0"/>
    <x v="0"/>
    <x v="0"/>
    <s v="Restaurant"/>
    <n v="0"/>
    <n v="0"/>
    <m/>
  </r>
  <r>
    <x v="2402"/>
    <d v="2021-06-04T00:00:00"/>
    <s v="Jocks II Inc."/>
    <s v="4109 South Stream Blvd"/>
    <x v="11"/>
    <x v="0"/>
    <s v="28217"/>
    <x v="2399"/>
    <m/>
    <s v="U"/>
    <s v="N"/>
    <s v="NC-09"/>
    <x v="1"/>
    <x v="0"/>
    <x v="0"/>
    <x v="0"/>
    <s v="Y"/>
    <s v="Y"/>
    <s v="Y"/>
    <s v="Y"/>
    <s v="Y"/>
    <s v="Y"/>
    <s v="Corporation"/>
    <s v="Y"/>
    <x v="0"/>
    <x v="0"/>
    <x v="0"/>
    <s v="Restaurant"/>
    <n v="0"/>
    <n v="0"/>
    <m/>
  </r>
  <r>
    <x v="2403"/>
    <d v="2021-06-04T00:00:00"/>
    <s v="Moon Dot Inc."/>
    <s v="10822 Providence Rd STE 900"/>
    <x v="11"/>
    <x v="0"/>
    <s v="28277"/>
    <x v="2400"/>
    <m/>
    <s v="U"/>
    <s v="N"/>
    <s v="NC-09"/>
    <x v="0"/>
    <x v="1"/>
    <x v="1"/>
    <x v="0"/>
    <s v="N"/>
    <s v="Y"/>
    <s v="Y"/>
    <s v="Y"/>
    <s v="N"/>
    <s v="N"/>
    <s v="Subchapter S Corporation"/>
    <s v="N"/>
    <x v="0"/>
    <x v="0"/>
    <x v="0"/>
    <s v="Caterer &amp;&amp; Restaurant"/>
    <n v="0"/>
    <n v="0"/>
    <m/>
  </r>
  <r>
    <x v="2404"/>
    <d v="2021-06-04T00:00:00"/>
    <s v="Old Toll Food Group"/>
    <s v="285 Haywood Rd Suite 20"/>
    <x v="9"/>
    <x v="0"/>
    <s v="28806"/>
    <x v="2401"/>
    <m/>
    <s v="U"/>
    <s v="Y"/>
    <s v="NC-11"/>
    <x v="1"/>
    <x v="0"/>
    <x v="0"/>
    <x v="0"/>
    <s v="Y"/>
    <s v="Y"/>
    <s v="Y"/>
    <s v="Y"/>
    <s v="Y"/>
    <s v="Y"/>
    <s v="Limited  Liability Company(LLC)"/>
    <s v="N"/>
    <x v="0"/>
    <x v="0"/>
    <x v="0"/>
    <s v="Restaurant"/>
    <n v="0"/>
    <n v="0"/>
    <m/>
  </r>
  <r>
    <x v="2405"/>
    <d v="2021-06-04T00:00:00"/>
    <s v="Lenny Boy LLC"/>
    <s v="3000 South Tryon"/>
    <x v="11"/>
    <x v="0"/>
    <s v="28217"/>
    <x v="2402"/>
    <m/>
    <s v="U"/>
    <s v="N"/>
    <s v="NC-09"/>
    <x v="1"/>
    <x v="0"/>
    <x v="1"/>
    <x v="0"/>
    <s v="N"/>
    <s v="Y"/>
    <s v="Y"/>
    <s v="Y"/>
    <s v="N"/>
    <s v="Y"/>
    <s v="Limited  Liability Company(LLC)"/>
    <s v="Y"/>
    <x v="0"/>
    <x v="0"/>
    <x v="0"/>
    <s v="Other &amp;&amp; Licensed Alcohol Producer &amp;&amp; Brewery and/or microbrewery ** &amp;&amp; Brewpub, Tasting Room, Taproom ** &amp;&amp; Restaurant"/>
    <n v="0"/>
    <n v="0"/>
    <m/>
  </r>
  <r>
    <x v="2406"/>
    <d v="2021-06-04T00:00:00"/>
    <s v="Miller's Waterfront Inc"/>
    <s v="6916 S Croatan Hwy"/>
    <x v="61"/>
    <x v="0"/>
    <s v="27959"/>
    <x v="2403"/>
    <m/>
    <s v="U"/>
    <s v="Y"/>
    <s v="NC-03"/>
    <x v="0"/>
    <x v="1"/>
    <x v="1"/>
    <x v="1"/>
    <s v="N"/>
    <s v="Y"/>
    <s v="Y"/>
    <s v="Y"/>
    <s v="N"/>
    <s v="N"/>
    <s v="Subchapter S Corporation"/>
    <s v="N"/>
    <x v="0"/>
    <x v="0"/>
    <x v="0"/>
    <s v="Bar, Saloon, Lounge, Tavern &amp;&amp; Restaurant"/>
    <n v="0"/>
    <n v="0"/>
    <m/>
  </r>
  <r>
    <x v="2407"/>
    <d v="2021-06-04T00:00:00"/>
    <s v="Chance Hospitality Inc"/>
    <s v="5130 New Centre Dr"/>
    <x v="0"/>
    <x v="0"/>
    <s v="28403"/>
    <x v="2404"/>
    <s v="Golden Corral"/>
    <s v="U"/>
    <s v="Y"/>
    <s v="NC-07"/>
    <x v="1"/>
    <x v="0"/>
    <x v="0"/>
    <x v="0"/>
    <s v="Y"/>
    <s v="Y"/>
    <s v="Y"/>
    <s v="Y"/>
    <s v="Y"/>
    <s v="Y"/>
    <s v="Corporation"/>
    <s v="Y"/>
    <x v="0"/>
    <x v="0"/>
    <x v="0"/>
    <s v="Restaurant"/>
    <n v="0"/>
    <n v="0"/>
    <m/>
  </r>
  <r>
    <x v="2408"/>
    <d v="2021-06-04T00:00:00"/>
    <s v="Har-Del Inc."/>
    <s v="245 Tunnel Rd"/>
    <x v="9"/>
    <x v="0"/>
    <s v="28805"/>
    <x v="2405"/>
    <s v="IHOP"/>
    <s v="U"/>
    <s v="N"/>
    <s v="NC-11"/>
    <x v="0"/>
    <x v="1"/>
    <x v="1"/>
    <x v="1"/>
    <s v="N"/>
    <s v="N"/>
    <s v="Y"/>
    <s v="Y"/>
    <s v="N"/>
    <s v="Y"/>
    <s v="Corporation"/>
    <s v="N"/>
    <x v="0"/>
    <x v="0"/>
    <x v="0"/>
    <s v="Restaurant"/>
    <n v="0"/>
    <n v="0"/>
    <m/>
  </r>
  <r>
    <x v="2409"/>
    <d v="2021-06-04T00:00:00"/>
    <s v="Apple international Inc."/>
    <s v="7114 Brighton Park Dr Ste 330"/>
    <x v="286"/>
    <x v="0"/>
    <s v="28227"/>
    <x v="2406"/>
    <m/>
    <s v="U"/>
    <s v="N"/>
    <s v="NC-08"/>
    <x v="0"/>
    <x v="0"/>
    <x v="1"/>
    <x v="0"/>
    <s v="Y"/>
    <s v="Y"/>
    <s v="Y"/>
    <s v="Y"/>
    <s v="Y"/>
    <s v="Y"/>
    <s v="Subchapter S Corporation"/>
    <s v="N"/>
    <x v="0"/>
    <x v="0"/>
    <x v="0"/>
    <s v="Restaurant"/>
    <n v="0"/>
    <n v="0"/>
    <m/>
  </r>
  <r>
    <x v="2410"/>
    <d v="2021-06-04T00:00:00"/>
    <s v="Down on Mainstreet LLC"/>
    <s v="107 W Main St"/>
    <x v="67"/>
    <x v="0"/>
    <s v="27889"/>
    <x v="2407"/>
    <m/>
    <s v="R"/>
    <s v="Y"/>
    <s v="NC-01"/>
    <x v="1"/>
    <x v="0"/>
    <x v="1"/>
    <x v="0"/>
    <s v="Y"/>
    <s v="Y"/>
    <s v="Y"/>
    <s v="Y"/>
    <s v="Y"/>
    <s v="Y"/>
    <s v="Limited  Liability Company(LLC)"/>
    <s v="N"/>
    <x v="0"/>
    <x v="0"/>
    <x v="0"/>
    <s v="Restaurant"/>
    <n v="0"/>
    <n v="0"/>
    <m/>
  </r>
  <r>
    <x v="2411"/>
    <d v="2021-06-04T00:00:00"/>
    <s v="BTT ENTERPRISES OF ROXBORO LLC"/>
    <s v="4080 Durham Rd."/>
    <x v="187"/>
    <x v="0"/>
    <s v="27574"/>
    <x v="2408"/>
    <m/>
    <s v="R"/>
    <s v="N"/>
    <s v="NC-04"/>
    <x v="1"/>
    <x v="0"/>
    <x v="1"/>
    <x v="0"/>
    <s v="Y"/>
    <s v="Y"/>
    <s v="Y"/>
    <s v="Y"/>
    <s v="Y"/>
    <s v="Y"/>
    <s v="Limited  Liability Company(LLC)"/>
    <s v="Y"/>
    <x v="0"/>
    <x v="0"/>
    <x v="0"/>
    <s v="Caterer &amp;&amp; Restaurant"/>
    <n v="0"/>
    <n v="0"/>
    <m/>
  </r>
  <r>
    <x v="2412"/>
    <d v="2021-06-04T00:00:00"/>
    <s v="Jax LLC"/>
    <s v="9541 Julian Clark Ave Ste 210"/>
    <x v="45"/>
    <x v="0"/>
    <s v="28078"/>
    <x v="2409"/>
    <s v="Golden Corral"/>
    <s v="U"/>
    <s v="N"/>
    <s v="NC-08"/>
    <x v="0"/>
    <x v="0"/>
    <x v="0"/>
    <x v="0"/>
    <s v="Y"/>
    <s v="Y"/>
    <s v="Y"/>
    <s v="Y"/>
    <s v="Y"/>
    <s v="Y"/>
    <s v="Limited  Liability Company(LLC)"/>
    <s v="N"/>
    <x v="0"/>
    <x v="0"/>
    <x v="0"/>
    <s v="Caterer &amp;&amp; Restaurant"/>
    <n v="0"/>
    <n v="0"/>
    <m/>
  </r>
  <r>
    <x v="2413"/>
    <d v="2021-06-04T00:00:00"/>
    <s v="MSWG RTP LLC"/>
    <s v="359 Blackwell St Suite 115"/>
    <x v="8"/>
    <x v="0"/>
    <s v="27701"/>
    <x v="2410"/>
    <s v="Moe's Southwest Grill"/>
    <s v="U"/>
    <s v="Y"/>
    <s v="NC-04"/>
    <x v="0"/>
    <x v="0"/>
    <x v="1"/>
    <x v="0"/>
    <s v="Y"/>
    <s v="Y"/>
    <s v="N"/>
    <s v="Y"/>
    <s v="Y"/>
    <s v="Y"/>
    <s v="Limited  Liability Company(LLC)"/>
    <s v="N"/>
    <x v="0"/>
    <x v="0"/>
    <x v="0"/>
    <s v="Restaurant"/>
    <n v="0"/>
    <n v="0"/>
    <m/>
  </r>
  <r>
    <x v="2414"/>
    <d v="2021-06-04T00:00:00"/>
    <s v="Goofy Foot Taproom &amp; Brewery LLC"/>
    <s v="2762 NC 68 Unit 109"/>
    <x v="62"/>
    <x v="0"/>
    <s v="27265"/>
    <x v="2411"/>
    <m/>
    <s v="U"/>
    <s v="N"/>
    <s v="NC-06"/>
    <x v="0"/>
    <x v="1"/>
    <x v="1"/>
    <x v="0"/>
    <s v="N"/>
    <s v="Y"/>
    <s v="Y"/>
    <s v="Y"/>
    <s v="Y"/>
    <s v="Y"/>
    <s v="Limited  Liability Company(LLC)"/>
    <s v="N"/>
    <x v="0"/>
    <x v="0"/>
    <x v="0"/>
    <s v="Brewery and/or microbrewery ** &amp;&amp; Brewpub, Tasting Room, Taproom **"/>
    <n v="0"/>
    <n v="0"/>
    <m/>
  </r>
  <r>
    <x v="2415"/>
    <d v="2021-06-04T00:00:00"/>
    <s v="Whiskey Kitchen LLC"/>
    <s v="201 W Martin St"/>
    <x v="4"/>
    <x v="0"/>
    <s v="27601"/>
    <x v="2412"/>
    <m/>
    <s v="U"/>
    <s v="Y"/>
    <s v="NC-02"/>
    <x v="0"/>
    <x v="0"/>
    <x v="0"/>
    <x v="0"/>
    <s v="Y"/>
    <s v="Y"/>
    <s v="Y"/>
    <s v="Y"/>
    <s v="Y"/>
    <s v="Y"/>
    <s v="Limited  Liability Company(LLC)"/>
    <s v="N"/>
    <x v="0"/>
    <x v="0"/>
    <x v="0"/>
    <s v="Caterer &amp;&amp; Restaurant"/>
    <n v="0"/>
    <n v="0"/>
    <m/>
  </r>
  <r>
    <x v="2416"/>
    <d v="2021-06-04T00:00:00"/>
    <s v="SUN STREET LLC"/>
    <s v="118 W 5th St"/>
    <x v="11"/>
    <x v="0"/>
    <s v="28202"/>
    <x v="2413"/>
    <m/>
    <s v="U"/>
    <s v="N"/>
    <s v="NC-12"/>
    <x v="0"/>
    <x v="0"/>
    <x v="1"/>
    <x v="0"/>
    <s v="Y"/>
    <s v="Y"/>
    <s v="Y"/>
    <s v="Y"/>
    <s v="N"/>
    <s v="Y"/>
    <s v="Limited  Liability Company(LLC)"/>
    <s v="N"/>
    <x v="0"/>
    <x v="0"/>
    <x v="0"/>
    <s v="Restaurant"/>
    <n v="0"/>
    <n v="0"/>
    <m/>
  </r>
  <r>
    <x v="2417"/>
    <d v="2021-06-04T00:00:00"/>
    <s v="Innovation Catering INC"/>
    <s v="601 Calvert St"/>
    <x v="11"/>
    <x v="0"/>
    <s v="28208"/>
    <x v="2414"/>
    <m/>
    <s v="U"/>
    <s v="Y"/>
    <s v="NC-12"/>
    <x v="0"/>
    <x v="0"/>
    <x v="1"/>
    <x v="0"/>
    <s v="Y"/>
    <s v="Y"/>
    <s v="Y"/>
    <s v="Y"/>
    <s v="Y"/>
    <s v="Y"/>
    <s v="Subchapter S Corporation"/>
    <s v="Y"/>
    <x v="0"/>
    <x v="0"/>
    <x v="0"/>
    <s v="Caterer"/>
    <n v="0"/>
    <n v="0"/>
    <m/>
  </r>
  <r>
    <x v="2418"/>
    <d v="2021-06-04T00:00:00"/>
    <s v="Stark Equity Management LLC"/>
    <s v="20 Wall St"/>
    <x v="9"/>
    <x v="0"/>
    <s v="28801"/>
    <x v="2415"/>
    <m/>
    <s v="U"/>
    <s v="Y"/>
    <s v="NC-11"/>
    <x v="1"/>
    <x v="0"/>
    <x v="0"/>
    <x v="0"/>
    <s v="Y"/>
    <s v="Y"/>
    <s v="Y"/>
    <s v="Y"/>
    <s v="Y"/>
    <s v="Y"/>
    <s v="Limited  Liability Company(LLC)"/>
    <s v="N"/>
    <x v="0"/>
    <x v="0"/>
    <x v="0"/>
    <s v="Restaurant"/>
    <n v="0"/>
    <n v="0"/>
    <m/>
  </r>
  <r>
    <x v="2419"/>
    <d v="2021-06-04T00:00:00"/>
    <s v="BBC Investments LLC"/>
    <s v="486 N Patterson Ave Ste 105"/>
    <x v="54"/>
    <x v="0"/>
    <s v="27101"/>
    <x v="2416"/>
    <m/>
    <s v="U"/>
    <s v="Y"/>
    <s v="NC-06"/>
    <x v="1"/>
    <x v="1"/>
    <x v="1"/>
    <x v="1"/>
    <s v="N"/>
    <s v="Y"/>
    <s v="Y"/>
    <s v="Y"/>
    <s v="N"/>
    <s v="Y"/>
    <s v="Limited  Liability Company(LLC)"/>
    <s v="Y"/>
    <x v="0"/>
    <x v="0"/>
    <x v="0"/>
    <s v="Brewery and/or microbrewery **"/>
    <n v="0"/>
    <n v="0"/>
    <m/>
  </r>
  <r>
    <x v="2420"/>
    <d v="2021-06-04T00:00:00"/>
    <s v="Pizza Pazzo of Asheville Inc"/>
    <s v="140 Airport Rd Suite G"/>
    <x v="55"/>
    <x v="0"/>
    <s v="28704"/>
    <x v="2417"/>
    <m/>
    <s v="U"/>
    <s v="Y"/>
    <s v="NC-11"/>
    <x v="0"/>
    <x v="1"/>
    <x v="1"/>
    <x v="0"/>
    <s v="Y"/>
    <s v="Y"/>
    <s v="Y"/>
    <s v="Y"/>
    <s v="Y"/>
    <s v="Y"/>
    <s v="Corporation"/>
    <s v="Y"/>
    <x v="0"/>
    <x v="0"/>
    <x v="0"/>
    <s v="Restaurant"/>
    <n v="0"/>
    <n v="0"/>
    <m/>
  </r>
  <r>
    <x v="2421"/>
    <d v="2021-06-04T00:00:00"/>
    <s v="SM2 Inc."/>
    <s v="5583 Hendersonville Rd"/>
    <x v="218"/>
    <x v="0"/>
    <s v="28732"/>
    <x v="2418"/>
    <s v="Subway"/>
    <s v="R"/>
    <s v="N"/>
    <s v="NC-11"/>
    <x v="0"/>
    <x v="0"/>
    <x v="1"/>
    <x v="0"/>
    <s v="Y"/>
    <s v="Y"/>
    <s v="Y"/>
    <s v="Y"/>
    <s v="Y"/>
    <s v="Y"/>
    <s v="Corporation"/>
    <s v="N"/>
    <x v="0"/>
    <x v="0"/>
    <x v="0"/>
    <s v="Restaurant"/>
    <n v="0"/>
    <n v="0"/>
    <m/>
  </r>
  <r>
    <x v="2422"/>
    <d v="2021-06-04T00:00:00"/>
    <s v="The Trawick Company"/>
    <s v="143 Poole Rd Unit A"/>
    <x v="289"/>
    <x v="0"/>
    <s v="28451"/>
    <x v="2419"/>
    <m/>
    <s v="R"/>
    <s v="N"/>
    <s v="NC-07"/>
    <x v="1"/>
    <x v="0"/>
    <x v="1"/>
    <x v="0"/>
    <s v="Y"/>
    <s v="Y"/>
    <s v="Y"/>
    <s v="Y"/>
    <s v="Y"/>
    <s v="Y"/>
    <s v="Subchapter S Corporation"/>
    <s v="N"/>
    <x v="0"/>
    <x v="0"/>
    <x v="0"/>
    <s v="Restaurant"/>
    <n v="0"/>
    <n v="0"/>
    <m/>
  </r>
  <r>
    <x v="2423"/>
    <d v="2021-06-04T00:00:00"/>
    <s v="Holden Seafood Inc."/>
    <s v="112 Ocean Blvd W"/>
    <x v="290"/>
    <x v="0"/>
    <s v="28462"/>
    <x v="2420"/>
    <m/>
    <s v="R"/>
    <s v="N"/>
    <s v="NC-07"/>
    <x v="0"/>
    <x v="1"/>
    <x v="1"/>
    <x v="1"/>
    <s v="N"/>
    <s v="N"/>
    <s v="Y"/>
    <s v="Y"/>
    <s v="N"/>
    <s v="N"/>
    <s v="Corporation"/>
    <s v="Y"/>
    <x v="0"/>
    <x v="0"/>
    <x v="0"/>
    <s v="Restaurant"/>
    <n v="0"/>
    <n v="0"/>
    <m/>
  </r>
  <r>
    <x v="2424"/>
    <d v="2021-06-04T00:00:00"/>
    <s v="All Souls Pizza Inc."/>
    <s v="175 Clingman Ave"/>
    <x v="9"/>
    <x v="0"/>
    <s v="28801"/>
    <x v="2421"/>
    <m/>
    <s v="U"/>
    <s v="Y"/>
    <s v="NC-11"/>
    <x v="1"/>
    <x v="0"/>
    <x v="0"/>
    <x v="0"/>
    <s v="Y"/>
    <s v="Y"/>
    <s v="Y"/>
    <s v="Y"/>
    <s v="Y"/>
    <s v="Y"/>
    <s v="Corporation"/>
    <s v="N"/>
    <x v="0"/>
    <x v="0"/>
    <x v="0"/>
    <s v="Restaurant"/>
    <n v="0"/>
    <n v="0"/>
    <m/>
  </r>
  <r>
    <x v="2425"/>
    <d v="2021-06-04T00:00:00"/>
    <s v="Bibb-Chatellier Enterprises"/>
    <s v="6886 Main St"/>
    <x v="0"/>
    <x v="0"/>
    <s v="28405"/>
    <x v="2422"/>
    <s v="Atlanta Bread Company"/>
    <s v="U"/>
    <s v="N"/>
    <s v="NC-07"/>
    <x v="0"/>
    <x v="1"/>
    <x v="1"/>
    <x v="1"/>
    <s v="N"/>
    <s v="N"/>
    <s v="Y"/>
    <s v="Y"/>
    <s v="N"/>
    <s v="Y"/>
    <s v="Limited  Liability Company(LLC)"/>
    <s v="N"/>
    <x v="0"/>
    <x v="0"/>
    <x v="0"/>
    <s v="Bakery ** &amp;&amp; Caterer &amp;&amp; Restaurant"/>
    <n v="0"/>
    <n v="0"/>
    <m/>
  </r>
  <r>
    <x v="2426"/>
    <d v="2021-06-04T00:00:00"/>
    <s v="Lob Steer Inn of Laurinburg Inc."/>
    <s v="1709 Us Highway 15 401 Bypass"/>
    <x v="177"/>
    <x v="0"/>
    <s v="28352"/>
    <x v="2423"/>
    <m/>
    <s v="R"/>
    <s v="Y"/>
    <s v="NC-09"/>
    <x v="1"/>
    <x v="0"/>
    <x v="1"/>
    <x v="0"/>
    <s v="Y"/>
    <s v="Y"/>
    <s v="Y"/>
    <s v="Y"/>
    <s v="Y"/>
    <s v="Y"/>
    <s v="Corporation"/>
    <s v="N"/>
    <x v="0"/>
    <x v="0"/>
    <x v="0"/>
    <s v="Restaurant"/>
    <n v="0"/>
    <n v="0"/>
    <m/>
  </r>
  <r>
    <x v="2427"/>
    <d v="2021-06-04T00:00:00"/>
    <s v="LAWRENCE FOOD CO LLC"/>
    <s v="105 Trottington Ct"/>
    <x v="127"/>
    <x v="0"/>
    <s v="27529"/>
    <x v="2424"/>
    <m/>
    <s v="U"/>
    <s v="N"/>
    <s v="NC-02"/>
    <x v="1"/>
    <x v="0"/>
    <x v="0"/>
    <x v="0"/>
    <s v="Y"/>
    <s v="Y"/>
    <s v="Y"/>
    <s v="Y"/>
    <s v="Y"/>
    <s v="Y"/>
    <s v="Limited  Liability Company(LLC)"/>
    <s v="Y"/>
    <x v="0"/>
    <x v="0"/>
    <x v="0"/>
    <s v="Restaurant"/>
    <n v="0"/>
    <n v="0"/>
    <m/>
  </r>
  <r>
    <x v="2428"/>
    <d v="2021-06-04T00:00:00"/>
    <s v="Souhail Enterprises 2 LLC"/>
    <s v="18 Lodge Street"/>
    <x v="9"/>
    <x v="0"/>
    <s v="28803"/>
    <x v="2425"/>
    <m/>
    <s v="U"/>
    <s v="Y"/>
    <s v="NC-11"/>
    <x v="0"/>
    <x v="0"/>
    <x v="0"/>
    <x v="0"/>
    <s v="Y"/>
    <s v="Y"/>
    <s v="Y"/>
    <s v="Y"/>
    <s v="Y"/>
    <s v="Y"/>
    <s v="Limited  Liability Company(LLC)"/>
    <s v="N"/>
    <x v="0"/>
    <x v="0"/>
    <x v="0"/>
    <s v="Bar, Saloon, Lounge, Tavern"/>
    <n v="0"/>
    <n v="0"/>
    <m/>
  </r>
  <r>
    <x v="2429"/>
    <d v="2021-06-04T00:00:00"/>
    <s v="Rocky Mount Corral Inc."/>
    <s v="921 N Wesleyan Blvd"/>
    <x v="26"/>
    <x v="0"/>
    <s v="27804"/>
    <x v="2426"/>
    <s v="Golden Corral"/>
    <s v="R"/>
    <s v="N"/>
    <s v="NC-01"/>
    <x v="0"/>
    <x v="0"/>
    <x v="0"/>
    <x v="0"/>
    <s v="Y"/>
    <s v="Y"/>
    <s v="Y"/>
    <s v="N"/>
    <s v="Y"/>
    <s v="Y"/>
    <s v="Corporation"/>
    <s v="N"/>
    <x v="0"/>
    <x v="0"/>
    <x v="0"/>
    <s v="Restaurant"/>
    <n v="0"/>
    <n v="0"/>
    <m/>
  </r>
  <r>
    <x v="2430"/>
    <d v="2021-06-04T00:00:00"/>
    <s v="Innovation Brewing LLC"/>
    <s v="414 W Main St"/>
    <x v="117"/>
    <x v="0"/>
    <s v="28779"/>
    <x v="2427"/>
    <m/>
    <s v="R"/>
    <s v="N"/>
    <s v="NC-11"/>
    <x v="1"/>
    <x v="1"/>
    <x v="0"/>
    <x v="0"/>
    <s v="N"/>
    <s v="N"/>
    <s v="Y"/>
    <s v="Y"/>
    <s v="N"/>
    <s v="Y"/>
    <s v="Limited  Liability Company(LLC)"/>
    <s v="N"/>
    <x v="0"/>
    <x v="0"/>
    <x v="0"/>
    <s v="Brewery and/or microbrewery ** &amp;&amp; Brewpub, Tasting Room, Taproom **"/>
    <n v="0"/>
    <n v="0"/>
    <m/>
  </r>
  <r>
    <x v="2431"/>
    <d v="2021-06-04T00:00:00"/>
    <s v="Twin City Catering LLC"/>
    <s v="382 D Hanover Arms Ct"/>
    <x v="54"/>
    <x v="0"/>
    <s v="27104"/>
    <x v="2428"/>
    <m/>
    <s v="U"/>
    <s v="N"/>
    <s v="NC-06"/>
    <x v="0"/>
    <x v="0"/>
    <x v="0"/>
    <x v="0"/>
    <s v="Y"/>
    <s v="Y"/>
    <s v="Y"/>
    <s v="Y"/>
    <s v="Y"/>
    <s v="Y"/>
    <s v="Limited  Liability Company(LLC)"/>
    <s v="N"/>
    <x v="0"/>
    <x v="0"/>
    <x v="0"/>
    <s v="Caterer &amp;&amp; Restaurant"/>
    <n v="0"/>
    <n v="0"/>
    <m/>
  </r>
  <r>
    <x v="2432"/>
    <d v="2021-06-04T00:00:00"/>
    <s v="WILLABBEY LLC"/>
    <s v="1231 Eastchester Dr Ste 118"/>
    <x v="62"/>
    <x v="0"/>
    <s v="27265"/>
    <x v="2429"/>
    <s v="Barberitos"/>
    <s v="U"/>
    <s v="Y"/>
    <s v="NC-06"/>
    <x v="0"/>
    <x v="0"/>
    <x v="1"/>
    <x v="0"/>
    <s v="Y"/>
    <s v="Y"/>
    <s v="Y"/>
    <s v="Y"/>
    <s v="Y"/>
    <s v="Y"/>
    <s v="Limited  Liability Company(LLC)"/>
    <s v="N"/>
    <x v="0"/>
    <x v="0"/>
    <x v="0"/>
    <s v="Restaurant"/>
    <n v="0"/>
    <n v="0"/>
    <m/>
  </r>
  <r>
    <x v="2433"/>
    <d v="2021-06-04T00:00:00"/>
    <s v="EPR II LLC"/>
    <s v="617 S Sharon Amity Rd"/>
    <x v="11"/>
    <x v="0"/>
    <s v="28211"/>
    <x v="2430"/>
    <m/>
    <s v="U"/>
    <s v="N"/>
    <s v="NC-09"/>
    <x v="0"/>
    <x v="1"/>
    <x v="1"/>
    <x v="1"/>
    <s v="N"/>
    <s v="N"/>
    <s v="Y"/>
    <s v="N"/>
    <s v="N"/>
    <s v="N"/>
    <s v="Limited  Liability Company(LLC)"/>
    <s v="N"/>
    <x v="0"/>
    <x v="0"/>
    <x v="0"/>
    <s v="Restaurant"/>
    <n v="0"/>
    <n v="0"/>
    <m/>
  </r>
  <r>
    <x v="2434"/>
    <d v="2021-06-04T00:00:00"/>
    <s v="Ruckus 3 0 Inc"/>
    <s v="1101 Market Center Drive"/>
    <x v="2"/>
    <x v="0"/>
    <s v="27560"/>
    <x v="2431"/>
    <m/>
    <s v="U"/>
    <s v="N"/>
    <s v="NC-02"/>
    <x v="1"/>
    <x v="1"/>
    <x v="1"/>
    <x v="0"/>
    <s v="N"/>
    <s v="N"/>
    <s v="Y"/>
    <s v="Y"/>
    <s v="N"/>
    <s v="Y"/>
    <s v="Corporation"/>
    <s v="N"/>
    <x v="0"/>
    <x v="0"/>
    <x v="0"/>
    <s v="Restaurant"/>
    <n v="0"/>
    <n v="0"/>
    <m/>
  </r>
  <r>
    <x v="2435"/>
    <d v="2021-06-04T00:00:00"/>
    <s v="BLAKE'S RESTAURANT INC"/>
    <s v="165 HILLVIEW STREET"/>
    <x v="291"/>
    <x v="0"/>
    <s v="27229"/>
    <x v="2432"/>
    <m/>
    <s v="R"/>
    <s v="Y"/>
    <s v="NC-08"/>
    <x v="0"/>
    <x v="1"/>
    <x v="1"/>
    <x v="0"/>
    <s v="N"/>
    <s v="Y"/>
    <s v="Y"/>
    <s v="Y"/>
    <s v="Y"/>
    <s v="Y"/>
    <s v="Corporation"/>
    <s v="Y"/>
    <x v="0"/>
    <x v="0"/>
    <x v="0"/>
    <s v="Restaurant"/>
    <n v="0"/>
    <n v="0"/>
    <m/>
  </r>
  <r>
    <x v="2436"/>
    <d v="2021-06-04T00:00:00"/>
    <s v="Bivalve Beverage Company LLC"/>
    <s v="625 Haywood Rd"/>
    <x v="9"/>
    <x v="0"/>
    <s v="28806"/>
    <x v="2433"/>
    <m/>
    <s v="U"/>
    <s v="N"/>
    <s v="NC-11"/>
    <x v="0"/>
    <x v="1"/>
    <x v="0"/>
    <x v="1"/>
    <s v="Y"/>
    <s v="Y"/>
    <s v="Y"/>
    <s v="Y"/>
    <s v="N"/>
    <s v="Y"/>
    <s v="Limited  Liability Company(LLC)"/>
    <s v="N"/>
    <x v="0"/>
    <x v="0"/>
    <x v="0"/>
    <s v="Brewery and/or microbrewery ** &amp;&amp; Brewpub, Tasting Room, Taproom ** &amp;&amp; Restaurant"/>
    <n v="0"/>
    <n v="0"/>
    <m/>
  </r>
  <r>
    <x v="2437"/>
    <d v="2021-06-04T00:00:00"/>
    <s v="Horse Shoe Enterprises TwoINC"/>
    <s v="134 S Churchill Dr"/>
    <x v="40"/>
    <x v="0"/>
    <s v="28303"/>
    <x v="2434"/>
    <s v="Quiznos"/>
    <s v="U"/>
    <s v="N"/>
    <s v="NC-08"/>
    <x v="0"/>
    <x v="0"/>
    <x v="1"/>
    <x v="0"/>
    <s v="Y"/>
    <s v="Y"/>
    <s v="Y"/>
    <s v="Y"/>
    <s v="Y"/>
    <s v="Y"/>
    <s v="Corporation"/>
    <s v="N"/>
    <x v="0"/>
    <x v="0"/>
    <x v="0"/>
    <s v="Restaurant"/>
    <n v="0"/>
    <n v="0"/>
    <m/>
  </r>
  <r>
    <x v="2438"/>
    <d v="2021-06-04T00:00:00"/>
    <s v="Ruddy Duck Tavern Inc"/>
    <s v="513 Arendell St"/>
    <x v="1"/>
    <x v="0"/>
    <s v="28557"/>
    <x v="2435"/>
    <m/>
    <s v="R"/>
    <s v="N"/>
    <s v="NC-03"/>
    <x v="1"/>
    <x v="0"/>
    <x v="0"/>
    <x v="0"/>
    <s v="Y"/>
    <s v="Y"/>
    <s v="Y"/>
    <s v="Y"/>
    <s v="Y"/>
    <s v="Y"/>
    <s v="Corporation"/>
    <s v="N"/>
    <x v="0"/>
    <x v="0"/>
    <x v="0"/>
    <s v="Restaurant"/>
    <n v="0"/>
    <n v="0"/>
    <m/>
  </r>
  <r>
    <x v="2439"/>
    <d v="2021-06-04T00:00:00"/>
    <s v="KCBO LLC"/>
    <s v="125 Jeffress Dr"/>
    <x v="44"/>
    <x v="0"/>
    <s v="27549"/>
    <x v="2436"/>
    <s v="Burger 21"/>
    <s v="R"/>
    <s v="Y"/>
    <s v="NC-04"/>
    <x v="0"/>
    <x v="0"/>
    <x v="1"/>
    <x v="0"/>
    <s v="Y"/>
    <s v="Y"/>
    <s v="Y"/>
    <s v="Y"/>
    <s v="Y"/>
    <s v="Y"/>
    <s v="Limited  Liability Company(LLC)"/>
    <s v="Y"/>
    <x v="0"/>
    <x v="0"/>
    <x v="0"/>
    <s v="Food Stand, Food Truck, Food Cart &amp;&amp; Restaurant"/>
    <n v="0"/>
    <n v="0"/>
    <m/>
  </r>
  <r>
    <x v="2440"/>
    <d v="2021-06-04T00:00:00"/>
    <s v="Galactic Pie LLC"/>
    <s v="339 Sardis Rd"/>
    <x v="9"/>
    <x v="0"/>
    <s v="28806"/>
    <x v="2437"/>
    <m/>
    <s v="U"/>
    <s v="N"/>
    <s v="NC-11"/>
    <x v="1"/>
    <x v="0"/>
    <x v="1"/>
    <x v="0"/>
    <s v="Y"/>
    <s v="Y"/>
    <s v="Y"/>
    <s v="Y"/>
    <s v="Y"/>
    <s v="Y"/>
    <s v="Limited  Liability Company(LLC)"/>
    <s v="N"/>
    <x v="0"/>
    <x v="0"/>
    <x v="0"/>
    <s v="Restaurant"/>
    <n v="0"/>
    <n v="0"/>
    <m/>
  </r>
  <r>
    <x v="2441"/>
    <d v="2021-06-04T00:00:00"/>
    <s v="Nines Management LLC"/>
    <s v="800 Golf Course Dr"/>
    <x v="10"/>
    <x v="0"/>
    <s v="28115"/>
    <x v="2438"/>
    <m/>
    <s v="R"/>
    <s v="N"/>
    <s v="NC-10"/>
    <x v="0"/>
    <x v="1"/>
    <x v="1"/>
    <x v="0"/>
    <s v="N"/>
    <s v="Y"/>
    <s v="Y"/>
    <s v="Y"/>
    <s v="Y"/>
    <s v="Y"/>
    <s v="Limited  Liability Company(LLC)"/>
    <s v="N"/>
    <x v="0"/>
    <x v="0"/>
    <x v="0"/>
    <s v="Caterer &amp;&amp; Restaurant"/>
    <n v="0"/>
    <n v="0"/>
    <m/>
  </r>
  <r>
    <x v="2442"/>
    <d v="2021-06-04T00:00:00"/>
    <s v="Acorn to Oak LLC"/>
    <s v="180 E Davie St"/>
    <x v="4"/>
    <x v="0"/>
    <s v="27601"/>
    <x v="2439"/>
    <m/>
    <s v="U"/>
    <s v="Y"/>
    <s v="NC-02"/>
    <x v="0"/>
    <x v="0"/>
    <x v="0"/>
    <x v="0"/>
    <s v="Y"/>
    <s v="Y"/>
    <s v="Y"/>
    <s v="Y"/>
    <s v="Y"/>
    <s v="Y"/>
    <s v="Limited  Liability Company(LLC)"/>
    <s v="N"/>
    <x v="0"/>
    <x v="0"/>
    <x v="0"/>
    <s v="Restaurant"/>
    <n v="0"/>
    <n v="0"/>
    <m/>
  </r>
  <r>
    <x v="2443"/>
    <d v="2021-06-04T00:00:00"/>
    <s v="Yolo Entertainment Group"/>
    <s v="480 Hillsboro St Suite 500"/>
    <x v="114"/>
    <x v="0"/>
    <s v="27312"/>
    <x v="2440"/>
    <m/>
    <s v="R"/>
    <s v="N"/>
    <s v="NC-04"/>
    <x v="1"/>
    <x v="0"/>
    <x v="0"/>
    <x v="0"/>
    <s v="Y"/>
    <s v="Y"/>
    <s v="Y"/>
    <s v="Y"/>
    <s v="Y"/>
    <s v="Y"/>
    <s v="Corporation"/>
    <s v="N"/>
    <x v="0"/>
    <x v="0"/>
    <x v="0"/>
    <s v="Other &amp;&amp; Caterer &amp;&amp; Restaurant"/>
    <n v="0"/>
    <n v="0"/>
    <m/>
  </r>
  <r>
    <x v="2444"/>
    <d v="2021-06-04T00:00:00"/>
    <s v="The Ale House Inc"/>
    <s v="957 Rivers St"/>
    <x v="48"/>
    <x v="0"/>
    <s v="28607"/>
    <x v="2441"/>
    <m/>
    <s v="R"/>
    <s v="Y"/>
    <s v="NC-05"/>
    <x v="1"/>
    <x v="1"/>
    <x v="1"/>
    <x v="1"/>
    <s v="N"/>
    <s v="Y"/>
    <s v="Y"/>
    <s v="Y"/>
    <s v="N"/>
    <s v="Y"/>
    <s v="Corporation"/>
    <s v="N"/>
    <x v="0"/>
    <x v="0"/>
    <x v="0"/>
    <s v="Restaurant"/>
    <n v="0"/>
    <n v="0"/>
    <m/>
  </r>
  <r>
    <x v="2445"/>
    <d v="2021-06-04T00:00:00"/>
    <s v="MAJRBpizza L.L.C."/>
    <s v="1 Summer Breeze Dr"/>
    <x v="218"/>
    <x v="0"/>
    <s v="28732"/>
    <x v="2442"/>
    <m/>
    <s v="R"/>
    <s v="N"/>
    <s v="NC-11"/>
    <x v="0"/>
    <x v="0"/>
    <x v="1"/>
    <x v="1"/>
    <s v="Y"/>
    <s v="Y"/>
    <s v="Y"/>
    <s v="Y"/>
    <s v="Y"/>
    <s v="Y"/>
    <s v="Limited  Liability Company(LLC)"/>
    <s v="N"/>
    <x v="0"/>
    <x v="0"/>
    <x v="0"/>
    <s v="Restaurant"/>
    <n v="0"/>
    <n v="0"/>
    <m/>
  </r>
  <r>
    <x v="2446"/>
    <d v="2021-06-04T00:00:00"/>
    <s v="Camel City Events LLC"/>
    <s v="701 N Liberty St"/>
    <x v="54"/>
    <x v="0"/>
    <s v="27101"/>
    <x v="2443"/>
    <m/>
    <s v="U"/>
    <s v="Y"/>
    <s v="NC-06"/>
    <x v="0"/>
    <x v="0"/>
    <x v="0"/>
    <x v="0"/>
    <s v="Y"/>
    <s v="Y"/>
    <s v="Y"/>
    <s v="Y"/>
    <s v="Y"/>
    <s v="Y"/>
    <s v="Limited  Liability Company(LLC)"/>
    <s v="Y"/>
    <x v="0"/>
    <x v="0"/>
    <x v="0"/>
    <s v="Bar, Saloon, Lounge, Tavern &amp;&amp; Restaurant"/>
    <n v="0"/>
    <n v="0"/>
    <m/>
  </r>
  <r>
    <x v="2447"/>
    <d v="2021-06-04T00:00:00"/>
    <s v="Pisgah Marketing Associates Inc"/>
    <s v="69 Hendersonville Hwy Ste 12"/>
    <x v="292"/>
    <x v="0"/>
    <s v="28768"/>
    <x v="2444"/>
    <m/>
    <s v="R"/>
    <s v="Y"/>
    <s v="NC-11"/>
    <x v="1"/>
    <x v="0"/>
    <x v="0"/>
    <x v="0"/>
    <s v="Y"/>
    <s v="Y"/>
    <s v="Y"/>
    <s v="Y"/>
    <s v="Y"/>
    <s v="Y"/>
    <s v="Corporation"/>
    <s v="N"/>
    <x v="0"/>
    <x v="0"/>
    <x v="0"/>
    <s v="Restaurant"/>
    <n v="0"/>
    <n v="0"/>
    <m/>
  </r>
  <r>
    <x v="2448"/>
    <d v="2021-06-04T00:00:00"/>
    <s v="Mojo LLC"/>
    <s v="2207 White Oak Rd"/>
    <x v="4"/>
    <x v="0"/>
    <s v="27608"/>
    <x v="2445"/>
    <s v="Moe's Southwest Grill"/>
    <s v="U"/>
    <s v="N"/>
    <s v="NC-02"/>
    <x v="0"/>
    <x v="0"/>
    <x v="0"/>
    <x v="0"/>
    <s v="Y"/>
    <s v="Y"/>
    <s v="Y"/>
    <s v="Y"/>
    <s v="Y"/>
    <s v="Y"/>
    <s v="Limited  Liability Company(LLC)"/>
    <s v="N"/>
    <x v="0"/>
    <x v="0"/>
    <x v="0"/>
    <s v="Restaurant"/>
    <n v="0"/>
    <n v="0"/>
    <m/>
  </r>
  <r>
    <x v="2449"/>
    <d v="2021-06-04T00:00:00"/>
    <s v="Little Jumbo LLC"/>
    <s v="241 Broadway St"/>
    <x v="9"/>
    <x v="0"/>
    <s v="28801"/>
    <x v="2446"/>
    <m/>
    <s v="U"/>
    <s v="Y"/>
    <s v="NC-11"/>
    <x v="1"/>
    <x v="1"/>
    <x v="0"/>
    <x v="0"/>
    <s v="Y"/>
    <s v="Y"/>
    <s v="Y"/>
    <s v="Y"/>
    <s v="Y"/>
    <s v="Y"/>
    <s v="Limited  Liability Company(LLC)"/>
    <s v="N"/>
    <x v="0"/>
    <x v="0"/>
    <x v="0"/>
    <s v="Bar, Saloon, Lounge, Tavern &amp;&amp; Restaurant"/>
    <n v="0"/>
    <n v="0"/>
    <m/>
  </r>
  <r>
    <x v="2450"/>
    <d v="2021-06-04T00:00:00"/>
    <s v="CCABLLC"/>
    <s v="401 Daniels St"/>
    <x v="4"/>
    <x v="0"/>
    <s v="27605"/>
    <x v="2447"/>
    <m/>
    <s v="U"/>
    <s v="Y"/>
    <s v="NC-02"/>
    <x v="0"/>
    <x v="0"/>
    <x v="0"/>
    <x v="0"/>
    <s v="Y"/>
    <s v="Y"/>
    <s v="Y"/>
    <s v="Y"/>
    <s v="Y"/>
    <s v="Y"/>
    <s v="Limited  Liability Company(LLC)"/>
    <s v="N"/>
    <x v="0"/>
    <x v="0"/>
    <x v="0"/>
    <s v="Restaurant"/>
    <n v="0"/>
    <n v="0"/>
    <m/>
  </r>
  <r>
    <x v="2451"/>
    <d v="2021-06-04T00:00:00"/>
    <s v="Lewisville Public House LLC"/>
    <s v="191 Lowes Foods Dr"/>
    <x v="293"/>
    <x v="0"/>
    <s v="27023"/>
    <x v="2448"/>
    <m/>
    <s v="U"/>
    <s v="N"/>
    <s v="NC-10"/>
    <x v="0"/>
    <x v="0"/>
    <x v="0"/>
    <x v="0"/>
    <s v="Y"/>
    <s v="Y"/>
    <s v="Y"/>
    <s v="Y"/>
    <s v="Y"/>
    <s v="Y"/>
    <s v="Limited  Liability Company(LLC)"/>
    <s v="N"/>
    <x v="0"/>
    <x v="0"/>
    <x v="0"/>
    <s v="Bar, Saloon, Lounge, Tavern"/>
    <n v="0"/>
    <n v="0"/>
    <m/>
  </r>
  <r>
    <x v="2452"/>
    <d v="2021-06-04T00:00:00"/>
    <s v="Pub Ventures Inc"/>
    <s v="42 Biltmore Ave"/>
    <x v="9"/>
    <x v="0"/>
    <s v="28801"/>
    <x v="2449"/>
    <m/>
    <s v="U"/>
    <s v="Y"/>
    <s v="NC-11"/>
    <x v="0"/>
    <x v="0"/>
    <x v="0"/>
    <x v="0"/>
    <s v="Y"/>
    <s v="Y"/>
    <s v="Y"/>
    <s v="Y"/>
    <s v="Y"/>
    <s v="Y"/>
    <s v="Corporation"/>
    <s v="N"/>
    <x v="0"/>
    <x v="0"/>
    <x v="0"/>
    <s v="Restaurant"/>
    <n v="0"/>
    <n v="0"/>
    <m/>
  </r>
  <r>
    <x v="2453"/>
    <d v="2021-06-04T00:00:00"/>
    <s v="Ultimate Family Dining Inc"/>
    <s v="40 Weeks Dr"/>
    <x v="187"/>
    <x v="0"/>
    <s v="27573"/>
    <x v="2450"/>
    <s v="Golden Corral"/>
    <s v="R"/>
    <s v="N"/>
    <s v="NC-13"/>
    <x v="0"/>
    <x v="0"/>
    <x v="0"/>
    <x v="0"/>
    <s v="Y"/>
    <s v="Y"/>
    <s v="Y"/>
    <s v="Y"/>
    <s v="Y"/>
    <s v="Y"/>
    <s v="Corporation"/>
    <s v="Y"/>
    <x v="0"/>
    <x v="0"/>
    <x v="0"/>
    <s v="Restaurant"/>
    <n v="0"/>
    <n v="0"/>
    <m/>
  </r>
  <r>
    <x v="2454"/>
    <d v="2021-06-04T00:00:00"/>
    <s v="Two Old Hippies LLC"/>
    <s v="1900 South Croatan Highway"/>
    <x v="153"/>
    <x v="0"/>
    <s v="27948"/>
    <x v="2451"/>
    <m/>
    <s v="U"/>
    <s v="Y"/>
    <s v="NC-03"/>
    <x v="1"/>
    <x v="0"/>
    <x v="0"/>
    <x v="0"/>
    <s v="Y"/>
    <s v="Y"/>
    <s v="N"/>
    <s v="Y"/>
    <s v="Y"/>
    <s v="Y"/>
    <s v="Limited  Liability Company(LLC)"/>
    <s v="N"/>
    <x v="0"/>
    <x v="0"/>
    <x v="0"/>
    <s v="Restaurant"/>
    <n v="0"/>
    <n v="0"/>
    <m/>
  </r>
  <r>
    <x v="2455"/>
    <d v="2021-06-04T00:00:00"/>
    <s v="Barbary Coast LLC"/>
    <s v="116 S FRONT STREET UNIT B"/>
    <x v="0"/>
    <x v="0"/>
    <s v="28401"/>
    <x v="2452"/>
    <m/>
    <s v="U"/>
    <s v="Y"/>
    <s v="NC-07"/>
    <x v="0"/>
    <x v="1"/>
    <x v="1"/>
    <x v="0"/>
    <s v="Y"/>
    <s v="Y"/>
    <s v="Y"/>
    <s v="Y"/>
    <s v="Y"/>
    <s v="Y"/>
    <s v="Limited  Liability Company(LLC)"/>
    <s v="N"/>
    <x v="0"/>
    <x v="0"/>
    <x v="0"/>
    <s v="Bar, Saloon, Lounge, Tavern"/>
    <n v="0"/>
    <n v="0"/>
    <m/>
  </r>
  <r>
    <x v="2456"/>
    <d v="2021-06-04T00:00:00"/>
    <s v="Snaxx Restaurant Group LLC"/>
    <s v="455 Blowing Rock Rd"/>
    <x v="48"/>
    <x v="0"/>
    <s v="28607"/>
    <x v="2453"/>
    <m/>
    <s v="R"/>
    <s v="Y"/>
    <s v="NC-05"/>
    <x v="1"/>
    <x v="0"/>
    <x v="0"/>
    <x v="0"/>
    <s v="Y"/>
    <s v="Y"/>
    <s v="Y"/>
    <s v="Y"/>
    <s v="Y"/>
    <s v="Y"/>
    <s v="Limited  Liability Company(LLC)"/>
    <s v="N"/>
    <x v="0"/>
    <x v="0"/>
    <x v="0"/>
    <s v="Restaurant"/>
    <n v="0"/>
    <n v="0"/>
    <m/>
  </r>
  <r>
    <x v="2457"/>
    <d v="2021-06-04T00:00:00"/>
    <s v="Froggy Ventures Inc"/>
    <s v="114 Palace Green"/>
    <x v="28"/>
    <x v="0"/>
    <s v="27518"/>
    <x v="2454"/>
    <s v="Penn Station East Coast Subs"/>
    <s v="U"/>
    <s v="N"/>
    <s v="NC-02"/>
    <x v="0"/>
    <x v="1"/>
    <x v="1"/>
    <x v="0"/>
    <s v="Y"/>
    <s v="Y"/>
    <s v="Y"/>
    <s v="Y"/>
    <s v="Y"/>
    <s v="Y"/>
    <s v="Corporation"/>
    <s v="N"/>
    <x v="0"/>
    <x v="0"/>
    <x v="0"/>
    <s v="Restaurant"/>
    <n v="0"/>
    <n v="0"/>
    <m/>
  </r>
  <r>
    <x v="2458"/>
    <d v="2021-06-04T00:00:00"/>
    <s v="Backstreets Grill Inc"/>
    <s v="246 14th Ave NE"/>
    <x v="21"/>
    <x v="0"/>
    <s v="28601"/>
    <x v="2455"/>
    <m/>
    <s v="R"/>
    <s v="Y"/>
    <s v="NC-05"/>
    <x v="1"/>
    <x v="1"/>
    <x v="1"/>
    <x v="1"/>
    <s v="N"/>
    <s v="N"/>
    <s v="Y"/>
    <s v="Y"/>
    <s v="N"/>
    <s v="Y"/>
    <s v="Subchapter S Corporation"/>
    <s v="Y"/>
    <x v="0"/>
    <x v="0"/>
    <x v="0"/>
    <s v="Restaurant"/>
    <n v="0"/>
    <n v="0"/>
    <m/>
  </r>
  <r>
    <x v="2459"/>
    <d v="2021-06-04T00:00:00"/>
    <s v="Signature Southport Inc"/>
    <s v="130 E Moore St"/>
    <x v="36"/>
    <x v="0"/>
    <s v="28461"/>
    <x v="2456"/>
    <m/>
    <s v="R"/>
    <s v="N"/>
    <s v="NC-07"/>
    <x v="0"/>
    <x v="1"/>
    <x v="1"/>
    <x v="0"/>
    <s v="Y"/>
    <s v="Y"/>
    <s v="Y"/>
    <s v="Y"/>
    <s v="N"/>
    <s v="Y"/>
    <s v="Subchapter S Corporation"/>
    <s v="Y"/>
    <x v="0"/>
    <x v="0"/>
    <x v="0"/>
    <s v="Restaurant"/>
    <n v="0"/>
    <n v="0"/>
    <m/>
  </r>
  <r>
    <x v="2460"/>
    <d v="2021-06-04T00:00:00"/>
    <s v="Slice market Inc"/>
    <s v="155 Porters Neck Rd"/>
    <x v="0"/>
    <x v="0"/>
    <s v="28411"/>
    <x v="2457"/>
    <m/>
    <s v="U"/>
    <s v="N"/>
    <s v="NC-07"/>
    <x v="0"/>
    <x v="1"/>
    <x v="1"/>
    <x v="0"/>
    <s v="N"/>
    <s v="Y"/>
    <s v="Y"/>
    <s v="Y"/>
    <s v="N"/>
    <s v="Y"/>
    <s v="Corporation"/>
    <s v="N"/>
    <x v="0"/>
    <x v="0"/>
    <x v="0"/>
    <s v="Restaurant"/>
    <n v="0"/>
    <n v="0"/>
    <m/>
  </r>
  <r>
    <x v="2461"/>
    <d v="2021-06-04T00:00:00"/>
    <s v="Five County Kona LLC"/>
    <s v="5716 Farragon Hill Ln"/>
    <x v="132"/>
    <x v="0"/>
    <s v="27591"/>
    <x v="2458"/>
    <s v="Kona Ice"/>
    <s v="U"/>
    <s v="N"/>
    <s v="NC-02"/>
    <x v="0"/>
    <x v="1"/>
    <x v="1"/>
    <x v="0"/>
    <s v="Y"/>
    <s v="Y"/>
    <s v="Y"/>
    <s v="Y"/>
    <s v="Y"/>
    <s v="Y"/>
    <s v="Limited  Liability Company(LLC)"/>
    <s v="N"/>
    <x v="0"/>
    <x v="0"/>
    <x v="0"/>
    <s v="Food Stand, Food Truck, Food Cart"/>
    <n v="0"/>
    <n v="0"/>
    <m/>
  </r>
  <r>
    <x v="2462"/>
    <d v="2021-06-04T00:00:00"/>
    <s v="2520 Tavern Inc"/>
    <s v="2520 Lewisville Clemmons Rd"/>
    <x v="160"/>
    <x v="0"/>
    <s v="27012"/>
    <x v="2459"/>
    <m/>
    <s v="U"/>
    <s v="N"/>
    <s v="NC-10"/>
    <x v="1"/>
    <x v="0"/>
    <x v="1"/>
    <x v="0"/>
    <s v="Y"/>
    <s v="Y"/>
    <s v="Y"/>
    <s v="Y"/>
    <s v="Y"/>
    <s v="Y"/>
    <s v="Corporation"/>
    <s v="N"/>
    <x v="0"/>
    <x v="0"/>
    <x v="0"/>
    <s v="Restaurant"/>
    <n v="0"/>
    <n v="0"/>
    <m/>
  </r>
  <r>
    <x v="2463"/>
    <d v="2021-06-04T00:00:00"/>
    <s v="Piedmont Ale House Inc."/>
    <s v="1149 A St. Marks Church Rd."/>
    <x v="64"/>
    <x v="0"/>
    <s v="27215"/>
    <x v="2460"/>
    <m/>
    <s v="U"/>
    <s v="N"/>
    <s v="NC-06"/>
    <x v="0"/>
    <x v="1"/>
    <x v="1"/>
    <x v="1"/>
    <s v="N"/>
    <s v="N"/>
    <s v="Y"/>
    <s v="Y"/>
    <s v="N"/>
    <s v="Y"/>
    <s v="Corporation"/>
    <s v="N"/>
    <x v="0"/>
    <x v="0"/>
    <x v="0"/>
    <s v="Restaurant"/>
    <n v="0"/>
    <n v="0"/>
    <m/>
  </r>
  <r>
    <x v="2464"/>
    <d v="2021-06-04T00:00:00"/>
    <s v="AG of Durham Inc"/>
    <s v="410 Blackwell St Ste 100"/>
    <x v="8"/>
    <x v="0"/>
    <s v="27701"/>
    <x v="2461"/>
    <s v="Mellow Mushroom"/>
    <s v="U"/>
    <s v="N"/>
    <s v="NC-04"/>
    <x v="0"/>
    <x v="0"/>
    <x v="1"/>
    <x v="0"/>
    <s v="Y"/>
    <s v="Y"/>
    <s v="Y"/>
    <s v="Y"/>
    <s v="Y"/>
    <s v="Y"/>
    <s v="Corporation"/>
    <s v="N"/>
    <x v="0"/>
    <x v="0"/>
    <x v="0"/>
    <s v="Restaurant"/>
    <n v="0"/>
    <n v="0"/>
    <m/>
  </r>
  <r>
    <x v="2465"/>
    <d v="2021-06-04T00:00:00"/>
    <s v="A Day in the Life LLC"/>
    <s v="605 Kanuga Rd"/>
    <x v="7"/>
    <x v="0"/>
    <s v="28739"/>
    <x v="2462"/>
    <m/>
    <s v="R"/>
    <s v="N"/>
    <s v="NC-11"/>
    <x v="0"/>
    <x v="0"/>
    <x v="1"/>
    <x v="0"/>
    <s v="N"/>
    <s v="Y"/>
    <s v="Y"/>
    <s v="Y"/>
    <s v="Y"/>
    <s v="Y"/>
    <s v="Limited  Liability Company(LLC)"/>
    <s v="N"/>
    <x v="0"/>
    <x v="0"/>
    <x v="0"/>
    <s v="Restaurant"/>
    <n v="0"/>
    <n v="0"/>
    <m/>
  </r>
  <r>
    <x v="2466"/>
    <d v="2021-06-04T00:00:00"/>
    <s v="Moore Or Less Empire LLC"/>
    <s v="133 Fayetteville St Ste 600"/>
    <x v="4"/>
    <x v="0"/>
    <s v="27601"/>
    <x v="2463"/>
    <m/>
    <s v="U"/>
    <s v="Y"/>
    <s v="NC-02"/>
    <x v="1"/>
    <x v="0"/>
    <x v="0"/>
    <x v="0"/>
    <s v="Y"/>
    <s v="Y"/>
    <s v="Y"/>
    <s v="Y"/>
    <s v="Y"/>
    <s v="Y"/>
    <s v="Limited  Liability Company(LLC)"/>
    <s v="N"/>
    <x v="0"/>
    <x v="0"/>
    <x v="0"/>
    <s v="Restaurant"/>
    <n v="0"/>
    <n v="0"/>
    <m/>
  </r>
  <r>
    <x v="2467"/>
    <d v="2021-06-04T00:00:00"/>
    <s v="Nazden Corporation"/>
    <s v="110 Flowers Crossroads Way Ste 105"/>
    <x v="103"/>
    <x v="0"/>
    <s v="27527"/>
    <x v="2464"/>
    <s v="Andyâ€™s Sprinkler, Drainage, and Lighting"/>
    <s v="R"/>
    <s v="N"/>
    <s v="NC-07"/>
    <x v="0"/>
    <x v="1"/>
    <x v="1"/>
    <x v="1"/>
    <s v="N"/>
    <s v="N"/>
    <s v="Y"/>
    <s v="Y"/>
    <s v="N"/>
    <s v="Y"/>
    <s v="Subchapter S Corporation"/>
    <s v="N"/>
    <x v="0"/>
    <x v="0"/>
    <x v="0"/>
    <s v="Restaurant"/>
    <n v="0"/>
    <n v="0"/>
    <m/>
  </r>
  <r>
    <x v="2468"/>
    <d v="2021-06-04T00:00:00"/>
    <s v="Arthurs of Charlotte inc"/>
    <s v="4400 Sharon Rd"/>
    <x v="11"/>
    <x v="0"/>
    <s v="28211"/>
    <x v="2465"/>
    <m/>
    <s v="U"/>
    <s v="N"/>
    <s v="NC-09"/>
    <x v="0"/>
    <x v="1"/>
    <x v="1"/>
    <x v="0"/>
    <s v="Y"/>
    <s v="Y"/>
    <s v="Y"/>
    <s v="Y"/>
    <s v="Y"/>
    <s v="Y"/>
    <s v="Corporation"/>
    <s v="N"/>
    <x v="0"/>
    <x v="0"/>
    <x v="0"/>
    <s v="Restaurant"/>
    <n v="0"/>
    <n v="0"/>
    <m/>
  </r>
  <r>
    <x v="2469"/>
    <d v="2021-06-04T00:00:00"/>
    <s v="BRICKHOUSE GRILL INC"/>
    <s v="455 Corban Ave SE"/>
    <x v="22"/>
    <x v="0"/>
    <s v="28025"/>
    <x v="2466"/>
    <m/>
    <s v="U"/>
    <s v="Y"/>
    <s v="NC-08"/>
    <x v="0"/>
    <x v="0"/>
    <x v="1"/>
    <x v="0"/>
    <s v="N"/>
    <s v="Y"/>
    <s v="Y"/>
    <s v="Y"/>
    <s v="Y"/>
    <s v="Y"/>
    <s v="Limited  Liability Company(LLC)"/>
    <s v="N"/>
    <x v="0"/>
    <x v="0"/>
    <x v="0"/>
    <s v="Caterer &amp;&amp; Restaurant"/>
    <n v="0"/>
    <n v="0"/>
    <m/>
  </r>
  <r>
    <x v="2470"/>
    <d v="2021-06-04T00:00:00"/>
    <s v="Inside the Rim Inc."/>
    <s v="327 Battleground Ave"/>
    <x v="12"/>
    <x v="0"/>
    <s v="27401"/>
    <x v="2467"/>
    <m/>
    <s v="U"/>
    <s v="Y"/>
    <s v="NC-06"/>
    <x v="0"/>
    <x v="0"/>
    <x v="1"/>
    <x v="0"/>
    <s v="Y"/>
    <s v="Y"/>
    <s v="Y"/>
    <s v="Y"/>
    <s v="Y"/>
    <s v="Y"/>
    <s v="Corporation"/>
    <s v="Y"/>
    <x v="0"/>
    <x v="0"/>
    <x v="0"/>
    <s v="Restaurant"/>
    <n v="0"/>
    <n v="0"/>
    <m/>
  </r>
  <r>
    <x v="2471"/>
    <d v="2021-06-04T00:00:00"/>
    <s v="Willden Inc."/>
    <s v="14825 Ballantyne Village Way Ste 160"/>
    <x v="11"/>
    <x v="0"/>
    <s v="28277"/>
    <x v="2468"/>
    <s v="Burger 21"/>
    <s v="U"/>
    <s v="N"/>
    <s v="NC-09"/>
    <x v="1"/>
    <x v="1"/>
    <x v="1"/>
    <x v="1"/>
    <s v="N"/>
    <s v="N"/>
    <s v="Y"/>
    <s v="Y"/>
    <s v="N"/>
    <s v="Y"/>
    <s v="Corporation"/>
    <s v="N"/>
    <x v="0"/>
    <x v="0"/>
    <x v="0"/>
    <s v="Restaurant"/>
    <n v="0"/>
    <n v="0"/>
    <m/>
  </r>
  <r>
    <x v="2472"/>
    <d v="2021-06-04T00:00:00"/>
    <s v="Janik Pizza Corporation"/>
    <s v="14520 Falls Of Neuse Rd"/>
    <x v="4"/>
    <x v="0"/>
    <s v="27614"/>
    <x v="2469"/>
    <m/>
    <s v="U"/>
    <s v="N"/>
    <s v="NC-04"/>
    <x v="1"/>
    <x v="0"/>
    <x v="0"/>
    <x v="0"/>
    <s v="Y"/>
    <s v="Y"/>
    <s v="Y"/>
    <s v="Y"/>
    <s v="Y"/>
    <s v="Y"/>
    <s v="Corporation"/>
    <s v="N"/>
    <x v="0"/>
    <x v="0"/>
    <x v="0"/>
    <s v="Restaurant"/>
    <n v="0"/>
    <n v="0"/>
    <m/>
  </r>
  <r>
    <x v="2473"/>
    <d v="2021-06-04T00:00:00"/>
    <s v="MITB Inc."/>
    <s v="140 Airport Rd"/>
    <x v="55"/>
    <x v="0"/>
    <s v="28704"/>
    <x v="2470"/>
    <s v="Subway"/>
    <s v="U"/>
    <s v="Y"/>
    <s v="NC-11"/>
    <x v="0"/>
    <x v="0"/>
    <x v="1"/>
    <x v="0"/>
    <s v="Y"/>
    <s v="Y"/>
    <s v="Y"/>
    <s v="Y"/>
    <s v="Y"/>
    <s v="Y"/>
    <s v="Corporation"/>
    <s v="Y"/>
    <x v="0"/>
    <x v="0"/>
    <x v="0"/>
    <s v="Restaurant"/>
    <n v="0"/>
    <n v="0"/>
    <m/>
  </r>
  <r>
    <x v="2474"/>
    <d v="2021-06-04T00:00:00"/>
    <s v="Urban Orchard Cider Co."/>
    <s v="210 Haywood Rd"/>
    <x v="9"/>
    <x v="0"/>
    <s v="28806"/>
    <x v="2471"/>
    <m/>
    <s v="U"/>
    <s v="Y"/>
    <s v="NC-11"/>
    <x v="1"/>
    <x v="0"/>
    <x v="0"/>
    <x v="0"/>
    <s v="Y"/>
    <s v="Y"/>
    <s v="Y"/>
    <s v="Y"/>
    <s v="Y"/>
    <s v="Y"/>
    <s v="Corporation"/>
    <s v="N"/>
    <x v="0"/>
    <x v="0"/>
    <x v="0"/>
    <s v="Winery ** &amp;&amp; Brewpub, Tasting Room, Taproom **"/>
    <n v="0"/>
    <n v="0"/>
    <m/>
  </r>
  <r>
    <x v="2475"/>
    <d v="2021-06-04T00:00:00"/>
    <s v="GMG CONCORD MILLS LLC"/>
    <s v="7731 Gateway Ln NW"/>
    <x v="22"/>
    <x v="0"/>
    <s v="28027"/>
    <x v="2472"/>
    <m/>
    <s v="U"/>
    <s v="Y"/>
    <s v="NC-08"/>
    <x v="0"/>
    <x v="0"/>
    <x v="1"/>
    <x v="0"/>
    <s v="Y"/>
    <s v="Y"/>
    <s v="Y"/>
    <s v="Y"/>
    <s v="Y"/>
    <s v="Y"/>
    <s v="Limited  Liability Company(LLC)"/>
    <s v="N"/>
    <x v="0"/>
    <x v="0"/>
    <x v="0"/>
    <s v="Restaurant"/>
    <n v="0"/>
    <n v="0"/>
    <m/>
  </r>
  <r>
    <x v="2476"/>
    <d v="2021-06-04T00:00:00"/>
    <s v="newfound lodge restaurant inc."/>
    <s v="1303 Tsali Blvd"/>
    <x v="95"/>
    <x v="0"/>
    <s v="28719"/>
    <x v="2473"/>
    <m/>
    <s v="R"/>
    <s v="Y"/>
    <s v="NC-11"/>
    <x v="0"/>
    <x v="0"/>
    <x v="1"/>
    <x v="0"/>
    <s v="Y"/>
    <s v="Y"/>
    <s v="Y"/>
    <s v="Y"/>
    <s v="Y"/>
    <s v="Y"/>
    <s v="Subchapter S Corporation"/>
    <s v="Y"/>
    <x v="0"/>
    <x v="0"/>
    <x v="0"/>
    <s v="Restaurant"/>
    <n v="0"/>
    <n v="0"/>
    <m/>
  </r>
  <r>
    <x v="2477"/>
    <d v="2021-06-04T00:00:00"/>
    <s v="Restaurant Provence Inc."/>
    <s v="203 W Weaver St"/>
    <x v="32"/>
    <x v="0"/>
    <s v="27510"/>
    <x v="2474"/>
    <m/>
    <s v="U"/>
    <s v="N"/>
    <s v="NC-04"/>
    <x v="0"/>
    <x v="1"/>
    <x v="1"/>
    <x v="0"/>
    <s v="N"/>
    <s v="Y"/>
    <s v="Y"/>
    <s v="Y"/>
    <s v="Y"/>
    <s v="Y"/>
    <s v="Subchapter S Corporation"/>
    <s v="Y"/>
    <x v="0"/>
    <x v="0"/>
    <x v="0"/>
    <s v="Restaurant"/>
    <n v="0"/>
    <n v="0"/>
    <m/>
  </r>
  <r>
    <x v="2478"/>
    <d v="2021-06-04T00:00:00"/>
    <s v="MNOB INC"/>
    <s v="204 W Main St"/>
    <x v="39"/>
    <x v="0"/>
    <s v="28712"/>
    <x v="2475"/>
    <m/>
    <s v="R"/>
    <s v="N"/>
    <s v="NC-11"/>
    <x v="0"/>
    <x v="1"/>
    <x v="1"/>
    <x v="1"/>
    <s v="Y"/>
    <s v="Y"/>
    <s v="Y"/>
    <s v="Y"/>
    <s v="N"/>
    <s v="Y"/>
    <s v="Corporation"/>
    <s v="N"/>
    <x v="0"/>
    <x v="0"/>
    <x v="0"/>
    <s v="Restaurant"/>
    <n v="0"/>
    <n v="0"/>
    <m/>
  </r>
  <r>
    <x v="2479"/>
    <d v="2021-06-04T00:00:00"/>
    <s v="Bohicket LLC"/>
    <s v="8128 Renaissance Pkwy Ste 114"/>
    <x v="8"/>
    <x v="0"/>
    <s v="27713"/>
    <x v="2476"/>
    <m/>
    <s v="U"/>
    <s v="N"/>
    <s v="NC-02"/>
    <x v="0"/>
    <x v="1"/>
    <x v="1"/>
    <x v="0"/>
    <s v="Y"/>
    <s v="Y"/>
    <s v="Y"/>
    <s v="Y"/>
    <s v="N"/>
    <s v="Y"/>
    <s v="Limited  Liability Company(LLC)"/>
    <s v="N"/>
    <x v="0"/>
    <x v="0"/>
    <x v="0"/>
    <s v="Restaurant"/>
    <n v="0"/>
    <n v="0"/>
    <m/>
  </r>
  <r>
    <x v="2480"/>
    <d v="2021-06-04T00:00:00"/>
    <s v="Eastcut LLC"/>
    <s v="3211 Old Chapel Hill Rd"/>
    <x v="8"/>
    <x v="0"/>
    <s v="27707"/>
    <x v="2477"/>
    <m/>
    <s v="U"/>
    <s v="N"/>
    <s v="NC-04"/>
    <x v="0"/>
    <x v="0"/>
    <x v="0"/>
    <x v="0"/>
    <s v="Y"/>
    <s v="Y"/>
    <s v="Y"/>
    <s v="Y"/>
    <s v="Y"/>
    <s v="Y"/>
    <s v="Limited  Liability Company(LLC)"/>
    <s v="Y"/>
    <x v="0"/>
    <x v="0"/>
    <x v="0"/>
    <s v="Restaurant"/>
    <n v="0"/>
    <n v="0"/>
    <m/>
  </r>
  <r>
    <x v="2481"/>
    <d v="2021-06-04T00:00:00"/>
    <s v="Outer Banks Brewing LLC"/>
    <s v="600 South Croatan Hwy"/>
    <x v="153"/>
    <x v="0"/>
    <s v="27948"/>
    <x v="2478"/>
    <m/>
    <s v="U"/>
    <s v="Y"/>
    <s v="NC-03"/>
    <x v="1"/>
    <x v="0"/>
    <x v="0"/>
    <x v="0"/>
    <s v="Y"/>
    <s v="Y"/>
    <s v="Y"/>
    <s v="Y"/>
    <s v="Y"/>
    <s v="Y"/>
    <s v="Limited  Liability Company(LLC)"/>
    <s v="N"/>
    <x v="0"/>
    <x v="0"/>
    <x v="0"/>
    <s v="Other &amp;&amp; Licensed Alcohol Producer &amp;&amp; Brewpub, Tasting Room, Taproom ** &amp;&amp; Bar, Saloon, Lounge, Tavern &amp;&amp; Restaurant"/>
    <n v="0"/>
    <n v="0"/>
    <m/>
  </r>
  <r>
    <x v="2482"/>
    <d v="2021-06-04T00:00:00"/>
    <s v="The Gourmet Chip Company"/>
    <s v="43 1/2 Broadway Street"/>
    <x v="9"/>
    <x v="0"/>
    <s v="28801"/>
    <x v="2479"/>
    <m/>
    <s v="U"/>
    <s v="Y"/>
    <s v="NC-11"/>
    <x v="0"/>
    <x v="1"/>
    <x v="1"/>
    <x v="0"/>
    <s v="Y"/>
    <s v="Y"/>
    <s v="Y"/>
    <s v="Y"/>
    <s v="Y"/>
    <s v="Y"/>
    <s v="Corporation"/>
    <s v="N"/>
    <x v="0"/>
    <x v="0"/>
    <x v="0"/>
    <s v="Restaurant"/>
    <n v="0"/>
    <n v="0"/>
    <m/>
  </r>
  <r>
    <x v="2483"/>
    <d v="2021-06-04T00:00:00"/>
    <s v="Rose Hill Restaurant Inc."/>
    <s v="312 N Sycamore St"/>
    <x v="294"/>
    <x v="0"/>
    <s v="28458"/>
    <x v="2480"/>
    <m/>
    <s v="R"/>
    <s v="Y"/>
    <s v="NC-03"/>
    <x v="0"/>
    <x v="0"/>
    <x v="1"/>
    <x v="0"/>
    <s v="Y"/>
    <s v="Y"/>
    <s v="Y"/>
    <s v="Y"/>
    <s v="Y"/>
    <s v="Y"/>
    <s v="Subchapter S Corporation"/>
    <s v="Y"/>
    <x v="0"/>
    <x v="0"/>
    <x v="0"/>
    <s v="Restaurant"/>
    <n v="0"/>
    <n v="0"/>
    <m/>
  </r>
  <r>
    <x v="2484"/>
    <d v="2021-06-04T00:00:00"/>
    <s v="PorterHouse LLC"/>
    <s v="4608 W Market St"/>
    <x v="12"/>
    <x v="0"/>
    <s v="27407"/>
    <x v="2481"/>
    <m/>
    <s v="U"/>
    <s v="N"/>
    <s v="NC-06"/>
    <x v="0"/>
    <x v="0"/>
    <x v="0"/>
    <x v="0"/>
    <s v="Y"/>
    <s v="Y"/>
    <s v="Y"/>
    <s v="Y"/>
    <s v="Y"/>
    <s v="Y"/>
    <s v="Limited  Liability Company(LLC)"/>
    <s v="N"/>
    <x v="0"/>
    <x v="0"/>
    <x v="0"/>
    <s v="Restaurant"/>
    <n v="0"/>
    <n v="0"/>
    <m/>
  </r>
  <r>
    <x v="2485"/>
    <d v="2021-06-04T00:00:00"/>
    <s v="Prince and Hound LLC"/>
    <s v="70 Soco Rd"/>
    <x v="295"/>
    <x v="0"/>
    <s v="28751"/>
    <x v="2482"/>
    <m/>
    <s v="R"/>
    <s v="N"/>
    <s v="NC-11"/>
    <x v="1"/>
    <x v="1"/>
    <x v="1"/>
    <x v="0"/>
    <s v="Y"/>
    <s v="Y"/>
    <s v="Y"/>
    <s v="Y"/>
    <s v="Y"/>
    <s v="Y"/>
    <s v="Limited  Liability Company(LLC)"/>
    <s v="N"/>
    <x v="0"/>
    <x v="0"/>
    <x v="0"/>
    <s v="Restaurant"/>
    <n v="0"/>
    <n v="0"/>
    <m/>
  </r>
  <r>
    <x v="2486"/>
    <d v="2021-06-04T00:00:00"/>
    <s v="Homestead Steakhouse Inc"/>
    <s v="205 Frank Timberlake Rd"/>
    <x v="296"/>
    <x v="0"/>
    <s v="27583"/>
    <x v="2483"/>
    <m/>
    <s v="R"/>
    <s v="N"/>
    <s v="NC-04"/>
    <x v="0"/>
    <x v="1"/>
    <x v="1"/>
    <x v="1"/>
    <s v="N"/>
    <s v="N"/>
    <s v="Y"/>
    <s v="Y"/>
    <s v="N"/>
    <s v="N"/>
    <s v="Corporation"/>
    <s v="N"/>
    <x v="0"/>
    <x v="0"/>
    <x v="0"/>
    <s v="Caterer &amp;&amp; Restaurant"/>
    <n v="0"/>
    <n v="0"/>
    <m/>
  </r>
  <r>
    <x v="2487"/>
    <d v="2021-06-04T00:00:00"/>
    <s v="Westco of Carteret CountyInc"/>
    <s v="311 Island Rd"/>
    <x v="202"/>
    <x v="0"/>
    <s v="28531"/>
    <x v="2484"/>
    <m/>
    <s v="R"/>
    <s v="N"/>
    <s v="NC-03"/>
    <x v="1"/>
    <x v="0"/>
    <x v="0"/>
    <x v="0"/>
    <s v="Y"/>
    <s v="Y"/>
    <s v="Y"/>
    <s v="N"/>
    <s v="Y"/>
    <s v="Y"/>
    <s v="Corporation"/>
    <s v="N"/>
    <x v="0"/>
    <x v="0"/>
    <x v="0"/>
    <s v="Other &amp;&amp; Restaurant"/>
    <n v="0"/>
    <n v="0"/>
    <m/>
  </r>
  <r>
    <x v="2488"/>
    <d v="2021-06-04T00:00:00"/>
    <s v="Jake's Pub Inc."/>
    <s v="1712 Spring Garden St"/>
    <x v="12"/>
    <x v="0"/>
    <s v="27403"/>
    <x v="2485"/>
    <m/>
    <s v="U"/>
    <s v="Y"/>
    <s v="NC-06"/>
    <x v="1"/>
    <x v="0"/>
    <x v="1"/>
    <x v="0"/>
    <s v="Y"/>
    <s v="Y"/>
    <s v="Y"/>
    <s v="Y"/>
    <s v="Y"/>
    <s v="Y"/>
    <s v="Subchapter S Corporation"/>
    <s v="N"/>
    <x v="0"/>
    <x v="0"/>
    <x v="0"/>
    <s v="Other &amp;&amp; Bar, Saloon, Lounge, Tavern &amp;&amp; Restaurant"/>
    <n v="0"/>
    <n v="0"/>
    <m/>
  </r>
  <r>
    <x v="2489"/>
    <d v="2021-06-04T00:00:00"/>
    <s v="Harry's Tavern LLC"/>
    <s v="2127 Ayrsley Town Blvd #103"/>
    <x v="11"/>
    <x v="0"/>
    <s v="28273"/>
    <x v="2486"/>
    <m/>
    <s v="U"/>
    <s v="N"/>
    <s v="NC-09"/>
    <x v="1"/>
    <x v="0"/>
    <x v="1"/>
    <x v="0"/>
    <s v="Y"/>
    <s v="Y"/>
    <s v="Y"/>
    <s v="Y"/>
    <s v="Y"/>
    <s v="Y"/>
    <s v="Limited  Liability Company(LLC)"/>
    <s v="N"/>
    <x v="0"/>
    <x v="0"/>
    <x v="0"/>
    <s v="Restaurant"/>
    <n v="0"/>
    <n v="0"/>
    <m/>
  </r>
  <r>
    <x v="2490"/>
    <d v="2021-06-04T00:00:00"/>
    <s v="JoymongersLLC"/>
    <s v="576 N Eugene St"/>
    <x v="12"/>
    <x v="0"/>
    <s v="27401"/>
    <x v="2487"/>
    <m/>
    <s v="U"/>
    <s v="Y"/>
    <s v="NC-06"/>
    <x v="0"/>
    <x v="0"/>
    <x v="1"/>
    <x v="0"/>
    <s v="Y"/>
    <s v="Y"/>
    <s v="Y"/>
    <s v="Y"/>
    <s v="Y"/>
    <s v="Y"/>
    <s v="Limited  Liability Company(LLC)"/>
    <s v="Y"/>
    <x v="0"/>
    <x v="0"/>
    <x v="0"/>
    <s v="Brewpub, Tasting Room, Taproom **"/>
    <n v="0"/>
    <n v="0"/>
    <m/>
  </r>
  <r>
    <x v="2491"/>
    <d v="2021-06-04T00:00:00"/>
    <s v="Hala Inc"/>
    <s v="5563 Western Blvd"/>
    <x v="4"/>
    <x v="0"/>
    <s v="27606"/>
    <x v="2488"/>
    <m/>
    <s v="U"/>
    <s v="Y"/>
    <s v="NC-02"/>
    <x v="1"/>
    <x v="0"/>
    <x v="0"/>
    <x v="0"/>
    <s v="Y"/>
    <s v="Y"/>
    <s v="Y"/>
    <s v="Y"/>
    <s v="Y"/>
    <s v="Y"/>
    <s v="Corporation"/>
    <s v="Y"/>
    <x v="0"/>
    <x v="0"/>
    <x v="0"/>
    <s v="Bar, Saloon, Lounge, Tavern"/>
    <n v="0"/>
    <n v="0"/>
    <m/>
  </r>
  <r>
    <x v="2492"/>
    <d v="2021-06-04T00:00:00"/>
    <s v="Taverna 100 LLC"/>
    <s v="100 N Tryon St"/>
    <x v="11"/>
    <x v="0"/>
    <s v="28202"/>
    <x v="2489"/>
    <m/>
    <s v="U"/>
    <s v="N"/>
    <s v="NC-12"/>
    <x v="1"/>
    <x v="0"/>
    <x v="0"/>
    <x v="0"/>
    <s v="Y"/>
    <s v="Y"/>
    <s v="Y"/>
    <s v="Y"/>
    <s v="Y"/>
    <s v="Y"/>
    <s v="Limited  Liability Company(LLC)"/>
    <s v="N"/>
    <x v="0"/>
    <x v="0"/>
    <x v="0"/>
    <s v="Restaurant"/>
    <n v="0"/>
    <n v="0"/>
    <m/>
  </r>
  <r>
    <x v="2493"/>
    <d v="2021-06-04T00:00:00"/>
    <s v="TRIPLE M PROVISIONS LLC"/>
    <s v="2301 HILLSBOROUGH ROAD"/>
    <x v="8"/>
    <x v="0"/>
    <s v="27705"/>
    <x v="2490"/>
    <s v="Moe's Original BBQ"/>
    <s v="U"/>
    <s v="N"/>
    <s v="NC-04"/>
    <x v="1"/>
    <x v="0"/>
    <x v="0"/>
    <x v="0"/>
    <s v="Y"/>
    <s v="Y"/>
    <s v="Y"/>
    <s v="Y"/>
    <s v="Y"/>
    <s v="Y"/>
    <s v="Limited  Liability Company(LLC)"/>
    <s v="N"/>
    <x v="0"/>
    <x v="0"/>
    <x v="0"/>
    <s v="Restaurant"/>
    <n v="0"/>
    <n v="0"/>
    <m/>
  </r>
  <r>
    <x v="2494"/>
    <d v="2021-06-04T00:00:00"/>
    <s v="Shooters Sports Lounge LLC"/>
    <s v="2149 N Center St"/>
    <x v="21"/>
    <x v="0"/>
    <s v="28601"/>
    <x v="2491"/>
    <m/>
    <s v="R"/>
    <s v="N"/>
    <s v="NC-05"/>
    <x v="0"/>
    <x v="0"/>
    <x v="0"/>
    <x v="0"/>
    <s v="Y"/>
    <s v="Y"/>
    <s v="Y"/>
    <s v="Y"/>
    <s v="Y"/>
    <s v="Y"/>
    <s v="Limited  Liability Company(LLC)"/>
    <s v="Y"/>
    <x v="0"/>
    <x v="0"/>
    <x v="0"/>
    <s v="Bar, Saloon, Lounge, Tavern"/>
    <n v="0"/>
    <n v="0"/>
    <m/>
  </r>
  <r>
    <x v="2495"/>
    <d v="2021-06-04T00:00:00"/>
    <s v="Ironsidesllc"/>
    <s v="1007 W Main St"/>
    <x v="8"/>
    <x v="0"/>
    <s v="27701"/>
    <x v="2492"/>
    <m/>
    <s v="U"/>
    <s v="Y"/>
    <s v="NC-04"/>
    <x v="1"/>
    <x v="0"/>
    <x v="0"/>
    <x v="0"/>
    <s v="Y"/>
    <s v="Y"/>
    <s v="Y"/>
    <s v="Y"/>
    <s v="Y"/>
    <s v="Y"/>
    <s v="Limited  Liability Company(LLC)"/>
    <s v="N"/>
    <x v="0"/>
    <x v="0"/>
    <x v="0"/>
    <s v="Bar, Saloon, Lounge, Tavern"/>
    <n v="0"/>
    <n v="0"/>
    <m/>
  </r>
  <r>
    <x v="2496"/>
    <d v="2021-06-04T00:00:00"/>
    <s v="Suen and Suen Inc"/>
    <s v="7432 Creedmoor Rd"/>
    <x v="4"/>
    <x v="0"/>
    <s v="27613"/>
    <x v="2493"/>
    <m/>
    <s v="U"/>
    <s v="N"/>
    <s v="NC-02"/>
    <x v="0"/>
    <x v="0"/>
    <x v="1"/>
    <x v="0"/>
    <s v="Y"/>
    <s v="Y"/>
    <s v="Y"/>
    <s v="Y"/>
    <s v="Y"/>
    <s v="Y"/>
    <s v="Corporation"/>
    <s v="N"/>
    <x v="0"/>
    <x v="0"/>
    <x v="0"/>
    <s v="Restaurant"/>
    <n v="0"/>
    <n v="0"/>
    <m/>
  </r>
  <r>
    <x v="2497"/>
    <d v="2021-06-04T00:00:00"/>
    <s v="YJBM CORPORATION"/>
    <s v="1305 NW Maynard Rd"/>
    <x v="28"/>
    <x v="0"/>
    <s v="27513"/>
    <x v="2494"/>
    <m/>
    <s v="U"/>
    <s v="N"/>
    <s v="NC-02"/>
    <x v="0"/>
    <x v="1"/>
    <x v="1"/>
    <x v="1"/>
    <s v="N"/>
    <s v="N"/>
    <s v="Y"/>
    <s v="Y"/>
    <s v="N"/>
    <s v="Y"/>
    <s v="Corporation"/>
    <s v="N"/>
    <x v="0"/>
    <x v="0"/>
    <x v="0"/>
    <s v="Restaurant"/>
    <n v="0"/>
    <n v="0"/>
    <m/>
  </r>
  <r>
    <x v="2498"/>
    <d v="2021-06-04T00:00:00"/>
    <s v="Wivott Company LLC"/>
    <s v="832 Spring Forest Rd"/>
    <x v="4"/>
    <x v="0"/>
    <s v="27609"/>
    <x v="2495"/>
    <s v="Cape Fear Seafood Company"/>
    <s v="U"/>
    <s v="N"/>
    <s v="NC-02"/>
    <x v="1"/>
    <x v="0"/>
    <x v="0"/>
    <x v="0"/>
    <s v="Y"/>
    <s v="Y"/>
    <s v="Y"/>
    <s v="Y"/>
    <s v="Y"/>
    <s v="Y"/>
    <s v="Limited  Liability Company(LLC)"/>
    <s v="N"/>
    <x v="0"/>
    <x v="0"/>
    <x v="0"/>
    <s v="Restaurant"/>
    <n v="0"/>
    <n v="0"/>
    <m/>
  </r>
  <r>
    <x v="2499"/>
    <d v="2021-06-04T00:00:00"/>
    <s v="Capra's Inc"/>
    <s v="2640 Willard Dairy Rd Suite 120"/>
    <x v="62"/>
    <x v="0"/>
    <s v="27265"/>
    <x v="2496"/>
    <m/>
    <s v="U"/>
    <s v="N"/>
    <s v="NC-06"/>
    <x v="0"/>
    <x v="0"/>
    <x v="1"/>
    <x v="0"/>
    <s v="Y"/>
    <s v="Y"/>
    <s v="Y"/>
    <s v="Y"/>
    <s v="Y"/>
    <s v="Y"/>
    <s v="Subchapter S Corporation"/>
    <s v="N"/>
    <x v="0"/>
    <x v="0"/>
    <x v="0"/>
    <s v="Restaurant"/>
    <n v="0"/>
    <n v="0"/>
    <m/>
  </r>
  <r>
    <x v="2500"/>
    <d v="2021-06-04T00:00:00"/>
    <s v="Ogan  Hospitality LLC"/>
    <s v="5000 Departure Dr"/>
    <x v="4"/>
    <x v="0"/>
    <s v="27616"/>
    <x v="2497"/>
    <m/>
    <s v="U"/>
    <s v="Y"/>
    <s v="NC-02"/>
    <x v="1"/>
    <x v="0"/>
    <x v="0"/>
    <x v="0"/>
    <s v="Y"/>
    <s v="Y"/>
    <s v="Y"/>
    <s v="Y"/>
    <s v="Y"/>
    <s v="Y"/>
    <s v="Limited  Liability Company(LLC)"/>
    <s v="Y"/>
    <x v="0"/>
    <x v="0"/>
    <x v="0"/>
    <s v="Other &amp;&amp; Caterer &amp;&amp; Restaurant"/>
    <n v="0"/>
    <n v="0"/>
    <m/>
  </r>
  <r>
    <x v="2501"/>
    <d v="2021-06-04T00:00:00"/>
    <s v="Wicked Sinsations LLC"/>
    <s v="1506 N Main St"/>
    <x v="62"/>
    <x v="0"/>
    <s v="27262"/>
    <x v="2498"/>
    <m/>
    <s v="R"/>
    <s v="Y"/>
    <s v="NC-06"/>
    <x v="1"/>
    <x v="0"/>
    <x v="0"/>
    <x v="0"/>
    <s v="Y"/>
    <s v="Y"/>
    <s v="Y"/>
    <s v="Y"/>
    <s v="Y"/>
    <s v="Y"/>
    <s v="Limited  Liability Company(LLC)"/>
    <s v="N"/>
    <x v="0"/>
    <x v="0"/>
    <x v="0"/>
    <s v="Restaurant"/>
    <n v="0"/>
    <n v="0"/>
    <m/>
  </r>
  <r>
    <x v="2502"/>
    <d v="2021-06-04T00:00:00"/>
    <s v="Carolina Pubs Inc"/>
    <s v="300 N Main St Suite A"/>
    <x v="7"/>
    <x v="0"/>
    <s v="28792"/>
    <x v="2499"/>
    <m/>
    <s v="R"/>
    <s v="Y"/>
    <s v="NC-11"/>
    <x v="0"/>
    <x v="0"/>
    <x v="1"/>
    <x v="0"/>
    <s v="N"/>
    <s v="Y"/>
    <s v="Y"/>
    <s v="Y"/>
    <s v="N"/>
    <s v="Y"/>
    <s v="Subchapter S Corporation"/>
    <s v="N"/>
    <x v="0"/>
    <x v="0"/>
    <x v="0"/>
    <s v="Bar, Saloon, Lounge, Tavern &amp;&amp; Restaurant"/>
    <n v="0"/>
    <n v="0"/>
    <m/>
  </r>
  <r>
    <x v="2503"/>
    <d v="2021-06-04T00:00:00"/>
    <s v="Raleigh Pitmaster LLC"/>
    <s v="133 Fayetteville St Ste 600"/>
    <x v="4"/>
    <x v="0"/>
    <s v="27601"/>
    <x v="2500"/>
    <m/>
    <s v="U"/>
    <s v="Y"/>
    <s v="NC-02"/>
    <x v="1"/>
    <x v="0"/>
    <x v="0"/>
    <x v="0"/>
    <s v="Y"/>
    <s v="Y"/>
    <s v="Y"/>
    <s v="Y"/>
    <s v="Y"/>
    <s v="Y"/>
    <s v="Limited  Liability Company(LLC)"/>
    <s v="N"/>
    <x v="0"/>
    <x v="0"/>
    <x v="0"/>
    <s v="Restaurant"/>
    <n v="0"/>
    <n v="0"/>
    <m/>
  </r>
  <r>
    <x v="2504"/>
    <d v="2021-06-04T00:00:00"/>
    <s v="SHELLFISH TO GO II INC"/>
    <s v="1 OCEAN BLVD UNIT 115"/>
    <x v="297"/>
    <x v="0"/>
    <s v="27949"/>
    <x v="2501"/>
    <m/>
    <s v="U"/>
    <s v="Y"/>
    <s v="NC-03"/>
    <x v="0"/>
    <x v="0"/>
    <x v="0"/>
    <x v="0"/>
    <s v="Y"/>
    <s v="Y"/>
    <s v="Y"/>
    <s v="Y"/>
    <s v="Y"/>
    <s v="Y"/>
    <s v="Corporation"/>
    <s v="N"/>
    <x v="0"/>
    <x v="0"/>
    <x v="0"/>
    <s v="Caterer &amp;&amp; Restaurant"/>
    <n v="0"/>
    <n v="0"/>
    <m/>
  </r>
  <r>
    <x v="2505"/>
    <d v="2021-06-04T00:00:00"/>
    <s v="Lucas Restaurant Group LLC"/>
    <s v="11611 N Community House Rd"/>
    <x v="11"/>
    <x v="0"/>
    <s v="28277"/>
    <x v="2502"/>
    <s v="Cabo Fish Taco"/>
    <s v="U"/>
    <s v="N"/>
    <s v="NC-09"/>
    <x v="0"/>
    <x v="0"/>
    <x v="0"/>
    <x v="0"/>
    <s v="Y"/>
    <s v="Y"/>
    <s v="Y"/>
    <s v="Y"/>
    <s v="Y"/>
    <s v="Y"/>
    <s v="Limited  Liability Company(LLC)"/>
    <s v="N"/>
    <x v="0"/>
    <x v="0"/>
    <x v="0"/>
    <s v="Restaurant"/>
    <n v="0"/>
    <n v="0"/>
    <m/>
  </r>
  <r>
    <x v="2506"/>
    <d v="2021-06-04T00:00:00"/>
    <s v="D. King Enterprises Inc"/>
    <s v="11961 S 226 Hwy"/>
    <x v="229"/>
    <x v="0"/>
    <s v="28777"/>
    <x v="2503"/>
    <s v="Western Sizzlin"/>
    <s v="R"/>
    <s v="Y"/>
    <s v="NC-11"/>
    <x v="0"/>
    <x v="1"/>
    <x v="1"/>
    <x v="0"/>
    <s v="N"/>
    <s v="Y"/>
    <s v="Y"/>
    <s v="Y"/>
    <s v="N"/>
    <s v="Y"/>
    <s v="Corporation"/>
    <s v="N"/>
    <x v="0"/>
    <x v="0"/>
    <x v="0"/>
    <s v="Restaurant"/>
    <n v="0"/>
    <n v="0"/>
    <m/>
  </r>
  <r>
    <x v="2507"/>
    <d v="2021-06-04T00:00:00"/>
    <s v="Weaverville Restaurants LLC"/>
    <s v="114 Kuykendall Rd"/>
    <x v="298"/>
    <x v="0"/>
    <s v="28701"/>
    <x v="2504"/>
    <m/>
    <s v="U"/>
    <s v="N"/>
    <s v="NC-11"/>
    <x v="1"/>
    <x v="0"/>
    <x v="0"/>
    <x v="0"/>
    <s v="Y"/>
    <s v="Y"/>
    <s v="Y"/>
    <s v="Y"/>
    <s v="Y"/>
    <s v="Y"/>
    <s v="Limited  Liability Company(LLC)"/>
    <s v="N"/>
    <x v="0"/>
    <x v="0"/>
    <x v="0"/>
    <s v="Restaurant"/>
    <n v="0"/>
    <n v="0"/>
    <m/>
  </r>
  <r>
    <x v="2508"/>
    <d v="2021-06-04T00:00:00"/>
    <s v="Plant 6 Provisions LLC"/>
    <s v="329 McGill Ave NW"/>
    <x v="22"/>
    <x v="0"/>
    <s v="28027"/>
    <x v="2505"/>
    <m/>
    <s v="U"/>
    <s v="Y"/>
    <s v="NC-08"/>
    <x v="0"/>
    <x v="1"/>
    <x v="1"/>
    <x v="0"/>
    <s v="Y"/>
    <s v="Y"/>
    <s v="N"/>
    <s v="Y"/>
    <s v="Y"/>
    <s v="Y"/>
    <s v="Limited  Liability Company(LLC)"/>
    <s v="N"/>
    <x v="0"/>
    <x v="0"/>
    <x v="0"/>
    <s v="Food Stand, Food Truck, Food Cart"/>
    <n v="0"/>
    <n v="0"/>
    <m/>
  </r>
  <r>
    <x v="2509"/>
    <d v="2021-06-04T00:00:00"/>
    <s v="Cantina 73"/>
    <s v="8830 Franklin St E"/>
    <x v="265"/>
    <x v="0"/>
    <s v="28124"/>
    <x v="2506"/>
    <m/>
    <s v="U"/>
    <s v="N"/>
    <s v="NC-08"/>
    <x v="0"/>
    <x v="1"/>
    <x v="1"/>
    <x v="0"/>
    <s v="N"/>
    <s v="Y"/>
    <s v="Y"/>
    <s v="Y"/>
    <s v="Y"/>
    <s v="Y"/>
    <s v="Corporation"/>
    <s v="N"/>
    <x v="0"/>
    <x v="0"/>
    <x v="0"/>
    <s v="Restaurant"/>
    <n v="0"/>
    <n v="0"/>
    <m/>
  </r>
  <r>
    <x v="2510"/>
    <d v="2021-06-04T00:00:00"/>
    <s v="Hazelnuts Creperie Inc"/>
    <s v="9830 Rea Rd Suite D"/>
    <x v="11"/>
    <x v="0"/>
    <s v="28277"/>
    <x v="2507"/>
    <m/>
    <s v="U"/>
    <s v="N"/>
    <s v="NC-09"/>
    <x v="0"/>
    <x v="0"/>
    <x v="1"/>
    <x v="0"/>
    <s v="Y"/>
    <s v="Y"/>
    <s v="Y"/>
    <s v="Y"/>
    <s v="Y"/>
    <s v="Y"/>
    <s v="Corporation"/>
    <s v="N"/>
    <x v="0"/>
    <x v="0"/>
    <x v="0"/>
    <s v="Food Stand, Food Truck, Food Cart &amp;&amp; Restaurant"/>
    <n v="0"/>
    <n v="0"/>
    <m/>
  </r>
  <r>
    <x v="2511"/>
    <d v="2021-06-04T00:00:00"/>
    <s v="Tate's American Bar Co."/>
    <s v="279 W 4th St"/>
    <x v="54"/>
    <x v="0"/>
    <s v="27101"/>
    <x v="2508"/>
    <m/>
    <s v="U"/>
    <s v="Y"/>
    <s v="NC-06"/>
    <x v="1"/>
    <x v="1"/>
    <x v="0"/>
    <x v="0"/>
    <s v="Y"/>
    <s v="Y"/>
    <s v="Y"/>
    <s v="Y"/>
    <s v="Y"/>
    <s v="Y"/>
    <s v="Corporation"/>
    <s v="Y"/>
    <x v="0"/>
    <x v="0"/>
    <x v="0"/>
    <s v="Bar, Saloon, Lounge, Tavern"/>
    <n v="0"/>
    <n v="0"/>
    <m/>
  </r>
  <r>
    <x v="2512"/>
    <d v="2021-06-04T00:00:00"/>
    <s v="Darryl's High Point Road Inc."/>
    <s v="3300 W Gate City Blvd"/>
    <x v="12"/>
    <x v="0"/>
    <s v="27407"/>
    <x v="2509"/>
    <m/>
    <s v="U"/>
    <s v="Y"/>
    <s v="NC-06"/>
    <x v="1"/>
    <x v="1"/>
    <x v="1"/>
    <x v="0"/>
    <s v="Y"/>
    <s v="Y"/>
    <s v="Y"/>
    <s v="Y"/>
    <s v="N"/>
    <s v="Y"/>
    <s v="Corporation"/>
    <s v="N"/>
    <x v="0"/>
    <x v="0"/>
    <x v="0"/>
    <s v="Restaurant"/>
    <n v="0"/>
    <n v="0"/>
    <m/>
  </r>
  <r>
    <x v="2513"/>
    <d v="2021-06-04T00:00:00"/>
    <s v="Ghassans Inc"/>
    <s v="1605 Battleground Ave"/>
    <x v="12"/>
    <x v="0"/>
    <s v="27408"/>
    <x v="2510"/>
    <m/>
    <s v="U"/>
    <s v="N"/>
    <s v="NC-06"/>
    <x v="0"/>
    <x v="1"/>
    <x v="1"/>
    <x v="0"/>
    <s v="N"/>
    <s v="Y"/>
    <s v="Y"/>
    <s v="Y"/>
    <s v="Y"/>
    <s v="N"/>
    <s v="Corporation"/>
    <s v="N"/>
    <x v="0"/>
    <x v="0"/>
    <x v="0"/>
    <s v="Caterer &amp;&amp; Food Stand, Food Truck, Food Cart &amp;&amp; Restaurant"/>
    <n v="0"/>
    <n v="0"/>
    <m/>
  </r>
  <r>
    <x v="2514"/>
    <d v="2021-06-04T00:00:00"/>
    <s v="Basil's Fresh Pasta Inc"/>
    <s v="246 Wilson Dr Ste K"/>
    <x v="48"/>
    <x v="0"/>
    <s v="28607"/>
    <x v="2511"/>
    <m/>
    <s v="R"/>
    <s v="Y"/>
    <s v="NC-05"/>
    <x v="1"/>
    <x v="0"/>
    <x v="0"/>
    <x v="0"/>
    <s v="Y"/>
    <s v="Y"/>
    <s v="Y"/>
    <s v="Y"/>
    <s v="Y"/>
    <s v="Y"/>
    <s v="Corporation"/>
    <s v="N"/>
    <x v="0"/>
    <x v="0"/>
    <x v="0"/>
    <s v="Restaurant"/>
    <n v="0"/>
    <n v="0"/>
    <m/>
  </r>
  <r>
    <x v="2515"/>
    <d v="2021-06-04T00:00:00"/>
    <s v="Sterling Restaurants Inc."/>
    <s v="11 Ashemont Drive"/>
    <x v="143"/>
    <x v="0"/>
    <s v="28694"/>
    <x v="2512"/>
    <s v="McDonalds"/>
    <s v="R"/>
    <s v="Y"/>
    <s v="NC-05"/>
    <x v="1"/>
    <x v="0"/>
    <x v="0"/>
    <x v="0"/>
    <s v="Y"/>
    <s v="Y"/>
    <s v="Y"/>
    <s v="Y"/>
    <s v="Y"/>
    <s v="Y"/>
    <s v="Subchapter S Corporation"/>
    <s v="N"/>
    <x v="0"/>
    <x v="0"/>
    <x v="0"/>
    <s v="Restaurant"/>
    <n v="0"/>
    <n v="0"/>
    <m/>
  </r>
  <r>
    <x v="2516"/>
    <d v="2021-06-04T00:00:00"/>
    <s v="Cup A Joe Ltd."/>
    <s v="3100 Hillsborough St"/>
    <x v="4"/>
    <x v="0"/>
    <s v="27607"/>
    <x v="2513"/>
    <m/>
    <s v="U"/>
    <s v="Y"/>
    <s v="NC-02"/>
    <x v="0"/>
    <x v="1"/>
    <x v="1"/>
    <x v="1"/>
    <s v="N"/>
    <s v="N"/>
    <s v="Y"/>
    <s v="Y"/>
    <s v="N"/>
    <s v="Y"/>
    <s v="Subchapter S Corporation"/>
    <s v="N"/>
    <x v="0"/>
    <x v="0"/>
    <x v="0"/>
    <s v="Restaurant"/>
    <n v="0"/>
    <n v="0"/>
    <m/>
  </r>
  <r>
    <x v="2517"/>
    <d v="2021-06-04T00:00:00"/>
    <s v="Ports of Call Inc"/>
    <s v="116 N Howe St"/>
    <x v="36"/>
    <x v="0"/>
    <s v="28461"/>
    <x v="2514"/>
    <m/>
    <s v="R"/>
    <s v="N"/>
    <s v="NC-07"/>
    <x v="0"/>
    <x v="0"/>
    <x v="0"/>
    <x v="0"/>
    <s v="Y"/>
    <s v="Y"/>
    <s v="Y"/>
    <s v="Y"/>
    <s v="Y"/>
    <s v="Y"/>
    <s v="Corporation"/>
    <s v="Y"/>
    <x v="0"/>
    <x v="0"/>
    <x v="0"/>
    <s v="Restaurant"/>
    <n v="0"/>
    <n v="0"/>
    <m/>
  </r>
  <r>
    <x v="2518"/>
    <d v="2021-06-04T00:00:00"/>
    <s v="Old North State Hospitality Group"/>
    <s v="2718 Graves Dr"/>
    <x v="25"/>
    <x v="0"/>
    <s v="27534"/>
    <x v="2515"/>
    <m/>
    <s v="R"/>
    <s v="N"/>
    <s v="NC-01"/>
    <x v="1"/>
    <x v="0"/>
    <x v="0"/>
    <x v="0"/>
    <s v="Y"/>
    <s v="Y"/>
    <s v="Y"/>
    <s v="Y"/>
    <s v="Y"/>
    <s v="Y"/>
    <s v="Limited  Liability Company(LLC)"/>
    <s v="N"/>
    <x v="0"/>
    <x v="0"/>
    <x v="0"/>
    <s v="Caterer"/>
    <n v="0"/>
    <n v="0"/>
    <m/>
  </r>
  <r>
    <x v="2519"/>
    <d v="2021-06-04T00:00:00"/>
    <s v="El Thrifty Charlotte LLC"/>
    <s v="1115 N Brevard St Ste 100"/>
    <x v="11"/>
    <x v="0"/>
    <s v="28206"/>
    <x v="2516"/>
    <m/>
    <s v="U"/>
    <s v="Y"/>
    <s v="NC-12"/>
    <x v="1"/>
    <x v="0"/>
    <x v="0"/>
    <x v="0"/>
    <s v="Y"/>
    <s v="Y"/>
    <s v="Y"/>
    <s v="Y"/>
    <s v="Y"/>
    <s v="Y"/>
    <s v="Limited  Liability Company(LLC)"/>
    <s v="Y"/>
    <x v="0"/>
    <x v="0"/>
    <x v="0"/>
    <s v="Bar, Saloon, Lounge, Tavern &amp;&amp; Restaurant"/>
    <n v="0"/>
    <n v="0"/>
    <m/>
  </r>
  <r>
    <x v="2520"/>
    <d v="2021-06-04T00:00:00"/>
    <s v="Natty Greene's Creekside LLC"/>
    <s v="2003 Yanceyville Street"/>
    <x v="12"/>
    <x v="0"/>
    <s v="27405"/>
    <x v="2517"/>
    <m/>
    <s v="U"/>
    <s v="Y"/>
    <s v="NC-06"/>
    <x v="0"/>
    <x v="1"/>
    <x v="1"/>
    <x v="0"/>
    <s v="Y"/>
    <s v="Y"/>
    <s v="Y"/>
    <s v="Y"/>
    <s v="Y"/>
    <s v="Y"/>
    <s v="Limited  Liability Company(LLC)"/>
    <s v="Y"/>
    <x v="0"/>
    <x v="0"/>
    <x v="0"/>
    <s v="Restaurant"/>
    <n v="0"/>
    <n v="0"/>
    <m/>
  </r>
  <r>
    <x v="2521"/>
    <d v="2021-06-07T00:00:00"/>
    <s v="M5 Hospitality Group LLC"/>
    <s v="101 S Tryon St"/>
    <x v="11"/>
    <x v="0"/>
    <s v="28280"/>
    <x v="2518"/>
    <m/>
    <s v="U"/>
    <s v="N"/>
    <s v="NC-12"/>
    <x v="1"/>
    <x v="1"/>
    <x v="1"/>
    <x v="1"/>
    <s v="Y"/>
    <s v="N"/>
    <s v="N"/>
    <s v="Y"/>
    <s v="N"/>
    <s v="Y"/>
    <s v="Limited  Liability Company(LLC)"/>
    <s v="N"/>
    <x v="0"/>
    <x v="0"/>
    <x v="0"/>
    <s v="Restaurant"/>
    <n v="0"/>
    <n v="0"/>
    <m/>
  </r>
  <r>
    <x v="2522"/>
    <d v="2021-06-07T00:00:00"/>
    <s v="Beech Street Ventures LLC"/>
    <s v="327 W Davie St Suite 100"/>
    <x v="4"/>
    <x v="0"/>
    <s v="27601"/>
    <x v="2519"/>
    <m/>
    <s v="U"/>
    <s v="Y"/>
    <s v="NC-02"/>
    <x v="1"/>
    <x v="0"/>
    <x v="1"/>
    <x v="0"/>
    <s v="Y"/>
    <s v="Y"/>
    <s v="Y"/>
    <s v="Y"/>
    <s v="Y"/>
    <s v="Y"/>
    <s v="Limited  Liability Company(LLC)"/>
    <s v="N"/>
    <x v="0"/>
    <x v="0"/>
    <x v="0"/>
    <s v="Other"/>
    <n v="0"/>
    <n v="0"/>
    <m/>
  </r>
  <r>
    <x v="2523"/>
    <d v="2021-06-07T00:00:00"/>
    <s v="Blue Mind OBX Inc."/>
    <s v="5204 Lunar Dr"/>
    <x v="123"/>
    <x v="0"/>
    <s v="27949"/>
    <x v="2520"/>
    <m/>
    <s v="U"/>
    <s v="Y"/>
    <s v="NC-03"/>
    <x v="0"/>
    <x v="1"/>
    <x v="0"/>
    <x v="0"/>
    <s v="Y"/>
    <s v="Y"/>
    <s v="Y"/>
    <s v="Y"/>
    <s v="Y"/>
    <s v="Y"/>
    <s v="Corporation"/>
    <s v="N"/>
    <x v="0"/>
    <x v="0"/>
    <x v="0"/>
    <s v="Other &amp;&amp; Snack and Nonalcoholic Beverage Bar &amp;&amp; Caterer &amp;&amp; Food Stand, Food Truck, Food Cart"/>
    <n v="0"/>
    <n v="0"/>
    <m/>
  </r>
  <r>
    <x v="2524"/>
    <d v="2021-06-07T00:00:00"/>
    <s v="WF Wood Fired Inc"/>
    <s v="101b  1st  Ave W"/>
    <x v="7"/>
    <x v="0"/>
    <s v="28792"/>
    <x v="2521"/>
    <m/>
    <s v="R"/>
    <s v="Y"/>
    <s v="NC-11"/>
    <x v="1"/>
    <x v="1"/>
    <x v="1"/>
    <x v="1"/>
    <s v="N"/>
    <s v="Y"/>
    <s v="Y"/>
    <s v="Y"/>
    <s v="N"/>
    <s v="Y"/>
    <s v="Subchapter S Corporation"/>
    <s v="N"/>
    <x v="0"/>
    <x v="0"/>
    <x v="0"/>
    <s v="Restaurant"/>
    <n v="0"/>
    <n v="0"/>
    <m/>
  </r>
  <r>
    <x v="2525"/>
    <d v="2021-06-07T00:00:00"/>
    <s v="Shaws Bar-B-Que INC"/>
    <s v="202 West Blvd"/>
    <x v="5"/>
    <x v="0"/>
    <s v="27892"/>
    <x v="2522"/>
    <m/>
    <s v="R"/>
    <s v="Y"/>
    <s v="NC-01"/>
    <x v="1"/>
    <x v="0"/>
    <x v="0"/>
    <x v="0"/>
    <s v="Y"/>
    <s v="Y"/>
    <s v="Y"/>
    <s v="Y"/>
    <s v="Y"/>
    <s v="Y"/>
    <s v="Subchapter S Corporation"/>
    <s v="N"/>
    <x v="0"/>
    <x v="0"/>
    <x v="0"/>
    <s v="Caterer &amp;&amp; Restaurant"/>
    <n v="0"/>
    <n v="0"/>
    <m/>
  </r>
  <r>
    <x v="2526"/>
    <d v="2021-06-07T00:00:00"/>
    <s v="GC PARTNERS INC"/>
    <s v="3816 Forrestgate Dr"/>
    <x v="54"/>
    <x v="0"/>
    <n v="27103"/>
    <x v="2409"/>
    <s v="Golden Corral"/>
    <s v="U"/>
    <s v="Y"/>
    <s v="NC-06"/>
    <x v="0"/>
    <x v="0"/>
    <x v="0"/>
    <x v="0"/>
    <s v="Y"/>
    <s v="Y"/>
    <s v="Y"/>
    <s v="Y"/>
    <s v="Y"/>
    <s v="Y"/>
    <s v="Corporation"/>
    <s v="N"/>
    <x v="0"/>
    <x v="0"/>
    <x v="0"/>
    <s v="Restaurant"/>
    <n v="0"/>
    <n v="0"/>
    <m/>
  </r>
  <r>
    <x v="2527"/>
    <d v="2021-06-07T00:00:00"/>
    <s v="Village Juice Company LLC"/>
    <s v="900 W Northwest Blvd"/>
    <x v="54"/>
    <x v="0"/>
    <s v="27101"/>
    <x v="2523"/>
    <m/>
    <s v="U"/>
    <s v="Y"/>
    <s v="NC-06"/>
    <x v="0"/>
    <x v="1"/>
    <x v="0"/>
    <x v="0"/>
    <s v="Y"/>
    <s v="Y"/>
    <s v="Y"/>
    <s v="Y"/>
    <s v="Y"/>
    <s v="Y"/>
    <s v="Limited  Liability Company(LLC)"/>
    <s v="Y"/>
    <x v="0"/>
    <x v="0"/>
    <x v="0"/>
    <s v="Restaurant"/>
    <n v="0"/>
    <n v="0"/>
    <m/>
  </r>
  <r>
    <x v="2528"/>
    <d v="2021-06-07T00:00:00"/>
    <s v="horbacz llc"/>
    <s v="250 Racine Dr Ste 15"/>
    <x v="0"/>
    <x v="0"/>
    <s v="28403"/>
    <x v="2524"/>
    <m/>
    <s v="U"/>
    <s v="Y"/>
    <s v="NC-07"/>
    <x v="1"/>
    <x v="0"/>
    <x v="0"/>
    <x v="0"/>
    <s v="Y"/>
    <s v="Y"/>
    <s v="N"/>
    <s v="Y"/>
    <s v="Y"/>
    <s v="Y"/>
    <s v="Corporation"/>
    <s v="Y"/>
    <x v="0"/>
    <x v="0"/>
    <x v="0"/>
    <s v="Restaurant"/>
    <n v="0"/>
    <n v="0"/>
    <m/>
  </r>
  <r>
    <x v="2529"/>
    <d v="2021-06-07T00:00:00"/>
    <s v="Happy + Hale Inc."/>
    <s v="703b 9th St"/>
    <x v="8"/>
    <x v="0"/>
    <s v="27705"/>
    <x v="2525"/>
    <m/>
    <s v="U"/>
    <s v="N"/>
    <s v="NC-04"/>
    <x v="0"/>
    <x v="0"/>
    <x v="1"/>
    <x v="0"/>
    <s v="N"/>
    <s v="Y"/>
    <s v="Y"/>
    <s v="Y"/>
    <s v="Y"/>
    <s v="Y"/>
    <s v="Corporation"/>
    <s v="N"/>
    <x v="0"/>
    <x v="0"/>
    <x v="0"/>
    <s v="Restaurant"/>
    <n v="0"/>
    <n v="0"/>
    <m/>
  </r>
  <r>
    <x v="2530"/>
    <d v="2021-06-07T00:00:00"/>
    <s v="The Eden Food Group LLC"/>
    <s v="200 N Greensboro St Ste 1A Suite 1A"/>
    <x v="32"/>
    <x v="0"/>
    <s v="27510"/>
    <x v="2526"/>
    <m/>
    <s v="U"/>
    <s v="N"/>
    <s v="NC-04"/>
    <x v="1"/>
    <x v="1"/>
    <x v="1"/>
    <x v="0"/>
    <s v="Y"/>
    <s v="Y"/>
    <s v="Y"/>
    <s v="Y"/>
    <s v="N"/>
    <s v="Y"/>
    <s v="Limited  Liability Company(LLC)"/>
    <s v="Y"/>
    <x v="0"/>
    <x v="0"/>
    <x v="0"/>
    <s v="Restaurant"/>
    <n v="0"/>
    <n v="0"/>
    <m/>
  </r>
  <r>
    <x v="2531"/>
    <d v="2021-06-07T00:00:00"/>
    <s v="Big Benjamin Inc"/>
    <s v="5900 Yadkin Rd"/>
    <x v="40"/>
    <x v="0"/>
    <s v="28303"/>
    <x v="2527"/>
    <m/>
    <s v="U"/>
    <s v="N"/>
    <s v="NC-08"/>
    <x v="0"/>
    <x v="0"/>
    <x v="1"/>
    <x v="0"/>
    <s v="Y"/>
    <s v="Y"/>
    <s v="Y"/>
    <s v="Y"/>
    <s v="Y"/>
    <s v="Y"/>
    <s v="Corporation"/>
    <s v="N"/>
    <x v="0"/>
    <x v="0"/>
    <x v="0"/>
    <s v="Restaurant"/>
    <n v="0"/>
    <n v="0"/>
    <m/>
  </r>
  <r>
    <x v="2532"/>
    <d v="2021-06-07T00:00:00"/>
    <s v="Boardwalk Billy's LLC"/>
    <s v="2620 Knollwood Rd"/>
    <x v="11"/>
    <x v="0"/>
    <s v="28211"/>
    <x v="2528"/>
    <m/>
    <s v="U"/>
    <s v="N"/>
    <s v="NC-09"/>
    <x v="1"/>
    <x v="1"/>
    <x v="1"/>
    <x v="0"/>
    <s v="Y"/>
    <s v="Y"/>
    <s v="Y"/>
    <s v="Y"/>
    <s v="Y"/>
    <s v="Y"/>
    <s v="Limited  Liability Company(LLC)"/>
    <s v="N"/>
    <x v="0"/>
    <x v="0"/>
    <x v="0"/>
    <s v="Restaurant"/>
    <n v="0"/>
    <n v="0"/>
    <m/>
  </r>
  <r>
    <x v="2533"/>
    <d v="2021-06-07T00:00:00"/>
    <s v="Food Enterprises Inc"/>
    <s v="1137 Tsali Blvd"/>
    <x v="95"/>
    <x v="0"/>
    <s v="28719"/>
    <x v="2529"/>
    <s v="DQ Grill &amp; Chill  Operating Agreement"/>
    <s v="R"/>
    <s v="Y"/>
    <s v="NC-11"/>
    <x v="1"/>
    <x v="0"/>
    <x v="0"/>
    <x v="0"/>
    <s v="Y"/>
    <s v="Y"/>
    <s v="Y"/>
    <s v="Y"/>
    <s v="Y"/>
    <s v="Y"/>
    <s v="Corporation"/>
    <s v="Y"/>
    <x v="0"/>
    <x v="0"/>
    <x v="0"/>
    <s v="Restaurant"/>
    <n v="0"/>
    <n v="0"/>
    <m/>
  </r>
  <r>
    <x v="2534"/>
    <d v="2021-06-07T00:00:00"/>
    <s v="Pine Crest Inn Limited Partnership"/>
    <s v="25 Community Rd"/>
    <x v="118"/>
    <x v="0"/>
    <s v="28374"/>
    <x v="2530"/>
    <m/>
    <s v="R"/>
    <s v="N"/>
    <s v="NC-09"/>
    <x v="1"/>
    <x v="0"/>
    <x v="0"/>
    <x v="0"/>
    <s v="Y"/>
    <s v="Y"/>
    <s v="Y"/>
    <s v="Y"/>
    <s v="Y"/>
    <s v="Y"/>
    <s v="Partnership"/>
    <s v="N"/>
    <x v="0"/>
    <x v="0"/>
    <x v="0"/>
    <s v="Inn **"/>
    <n v="0"/>
    <n v="0"/>
    <m/>
  </r>
  <r>
    <x v="2535"/>
    <d v="2021-06-07T00:00:00"/>
    <s v="Recreation Billiards Inc"/>
    <s v="412 W 4th St"/>
    <x v="54"/>
    <x v="0"/>
    <s v="27101"/>
    <x v="2531"/>
    <m/>
    <s v="U"/>
    <s v="Y"/>
    <s v="NC-06"/>
    <x v="1"/>
    <x v="1"/>
    <x v="1"/>
    <x v="0"/>
    <s v="Y"/>
    <s v="Y"/>
    <s v="Y"/>
    <s v="Y"/>
    <s v="Y"/>
    <s v="Y"/>
    <s v="Corporation"/>
    <s v="Y"/>
    <x v="0"/>
    <x v="0"/>
    <x v="0"/>
    <s v="Bar, Saloon, Lounge, Tavern"/>
    <n v="0"/>
    <n v="0"/>
    <m/>
  </r>
  <r>
    <x v="2536"/>
    <d v="2021-06-07T00:00:00"/>
    <s v="Nanasteak LLC"/>
    <s v="345 Blackwell St Suite H100"/>
    <x v="8"/>
    <x v="0"/>
    <s v="27701"/>
    <x v="2532"/>
    <m/>
    <s v="U"/>
    <s v="Y"/>
    <s v="NC-04"/>
    <x v="1"/>
    <x v="0"/>
    <x v="0"/>
    <x v="0"/>
    <s v="Y"/>
    <s v="Y"/>
    <s v="Y"/>
    <s v="Y"/>
    <s v="Y"/>
    <s v="Y"/>
    <s v="Subchapter S Corporation"/>
    <s v="N"/>
    <x v="0"/>
    <x v="0"/>
    <x v="0"/>
    <s v="Restaurant"/>
    <n v="0"/>
    <n v="0"/>
    <m/>
  </r>
  <r>
    <x v="2537"/>
    <d v="2021-06-07T00:00:00"/>
    <s v="MIKO Corporation"/>
    <s v="300 Marine Blvd"/>
    <x v="59"/>
    <x v="0"/>
    <s v="28540"/>
    <x v="2533"/>
    <m/>
    <s v="U"/>
    <s v="N"/>
    <s v="NC-03"/>
    <x v="0"/>
    <x v="0"/>
    <x v="1"/>
    <x v="0"/>
    <s v="Y"/>
    <s v="Y"/>
    <s v="Y"/>
    <s v="Y"/>
    <s v="Y"/>
    <s v="Y"/>
    <s v="Corporation"/>
    <s v="N"/>
    <x v="0"/>
    <x v="0"/>
    <x v="0"/>
    <s v="Restaurant"/>
    <n v="0"/>
    <n v="0"/>
    <m/>
  </r>
  <r>
    <x v="2538"/>
    <d v="2021-06-07T00:00:00"/>
    <s v="Heist Brewing Company LLC"/>
    <s v="2909 N Davidson St Ste 200"/>
    <x v="11"/>
    <x v="0"/>
    <s v="28205"/>
    <x v="2534"/>
    <m/>
    <s v="U"/>
    <s v="Y"/>
    <s v="NC-12"/>
    <x v="1"/>
    <x v="0"/>
    <x v="0"/>
    <x v="0"/>
    <s v="Y"/>
    <s v="Y"/>
    <s v="Y"/>
    <s v="Y"/>
    <s v="Y"/>
    <s v="Y"/>
    <s v="Limited  Liability Company(LLC)"/>
    <s v="Y"/>
    <x v="0"/>
    <x v="0"/>
    <x v="0"/>
    <s v="Brewery and/or microbrewery ** &amp;&amp; Brewpub, Tasting Room, Taproom ** &amp;&amp; Restaurant"/>
    <n v="0"/>
    <n v="0"/>
    <m/>
  </r>
  <r>
    <x v="2539"/>
    <d v="2021-06-07T00:00:00"/>
    <s v="Roots Food Co"/>
    <s v="3410-D St.Vardell Ln"/>
    <x v="11"/>
    <x v="0"/>
    <s v="28217"/>
    <x v="2535"/>
    <m/>
    <s v="U"/>
    <s v="Y"/>
    <s v="NC-09"/>
    <x v="1"/>
    <x v="1"/>
    <x v="0"/>
    <x v="0"/>
    <s v="Y"/>
    <s v="Y"/>
    <s v="Y"/>
    <s v="Y"/>
    <s v="Y"/>
    <s v="Y"/>
    <s v="Corporation"/>
    <s v="Y"/>
    <x v="0"/>
    <x v="0"/>
    <x v="0"/>
    <s v="Caterer"/>
    <n v="0"/>
    <n v="0"/>
    <m/>
  </r>
  <r>
    <x v="2540"/>
    <d v="2021-06-07T00:00:00"/>
    <s v="Plant Restaurant Inc"/>
    <s v="165 Merrimon Ave"/>
    <x v="9"/>
    <x v="0"/>
    <s v="28801"/>
    <x v="2536"/>
    <m/>
    <s v="U"/>
    <s v="Y"/>
    <s v="NC-11"/>
    <x v="1"/>
    <x v="1"/>
    <x v="0"/>
    <x v="0"/>
    <s v="N"/>
    <s v="Y"/>
    <s v="Y"/>
    <s v="Y"/>
    <s v="N"/>
    <s v="Y"/>
    <s v="Corporation"/>
    <s v="N"/>
    <x v="0"/>
    <x v="0"/>
    <x v="0"/>
    <s v="Restaurant"/>
    <n v="0"/>
    <n v="0"/>
    <m/>
  </r>
  <r>
    <x v="2541"/>
    <d v="2021-06-07T00:00:00"/>
    <s v="JV Ventures LLC"/>
    <s v="5406 Eastwind Rd"/>
    <x v="0"/>
    <x v="0"/>
    <s v="28403"/>
    <x v="2537"/>
    <m/>
    <s v="U"/>
    <s v="Y"/>
    <s v="NC-07"/>
    <x v="1"/>
    <x v="0"/>
    <x v="1"/>
    <x v="0"/>
    <s v="Y"/>
    <s v="Y"/>
    <s v="Y"/>
    <s v="Y"/>
    <s v="Y"/>
    <s v="Y"/>
    <s v="Subchapter S Corporation"/>
    <s v="Y"/>
    <x v="0"/>
    <x v="0"/>
    <x v="0"/>
    <s v="Bar, Saloon, Lounge, Tavern"/>
    <n v="0"/>
    <n v="0"/>
    <m/>
  </r>
  <r>
    <x v="2542"/>
    <d v="2021-06-07T00:00:00"/>
    <s v="YAO BUFFET SUSHI GRILL LLC"/>
    <s v="153 Smokey Park Hwy"/>
    <x v="9"/>
    <x v="0"/>
    <s v="28806"/>
    <x v="2538"/>
    <m/>
    <s v="U"/>
    <s v="Y"/>
    <s v="NC-11"/>
    <x v="0"/>
    <x v="0"/>
    <x v="0"/>
    <x v="0"/>
    <s v="Y"/>
    <s v="Y"/>
    <s v="Y"/>
    <s v="Y"/>
    <s v="Y"/>
    <s v="Y"/>
    <s v="Limited  Liability Company(LLC)"/>
    <s v="N"/>
    <x v="0"/>
    <x v="0"/>
    <x v="0"/>
    <s v="Restaurant"/>
    <n v="0"/>
    <n v="0"/>
    <m/>
  </r>
  <r>
    <x v="2543"/>
    <d v="2021-06-07T00:00:00"/>
    <s v="Isa's Bistro LLC"/>
    <s v="46 Haywood St Suite 340"/>
    <x v="9"/>
    <x v="0"/>
    <s v="28801"/>
    <x v="2539"/>
    <m/>
    <s v="U"/>
    <s v="Y"/>
    <s v="NC-11"/>
    <x v="1"/>
    <x v="0"/>
    <x v="0"/>
    <x v="0"/>
    <s v="Y"/>
    <s v="Y"/>
    <s v="Y"/>
    <s v="Y"/>
    <s v="Y"/>
    <s v="Y"/>
    <s v="Limited  Liability Company(LLC)"/>
    <s v="N"/>
    <x v="0"/>
    <x v="0"/>
    <x v="0"/>
    <s v="Restaurant"/>
    <n v="0"/>
    <n v="0"/>
    <m/>
  </r>
  <r>
    <x v="2544"/>
    <d v="2021-06-07T00:00:00"/>
    <s v="Tricor Inc."/>
    <s v="7422 Carmel Executive Park Dr Ste 201"/>
    <x v="11"/>
    <x v="0"/>
    <s v="28226"/>
    <x v="2540"/>
    <s v="Sonny's Real Pit Bar-B-Que"/>
    <s v="U"/>
    <s v="N"/>
    <s v="NC-09"/>
    <x v="0"/>
    <x v="1"/>
    <x v="1"/>
    <x v="0"/>
    <s v="Y"/>
    <s v="Y"/>
    <s v="Y"/>
    <s v="Y"/>
    <s v="Y"/>
    <s v="Y"/>
    <s v="Corporation"/>
    <s v="N"/>
    <x v="0"/>
    <x v="0"/>
    <x v="0"/>
    <s v="Caterer &amp;&amp; Restaurant"/>
    <n v="0"/>
    <n v="0"/>
    <m/>
  </r>
  <r>
    <x v="2545"/>
    <d v="2021-06-07T00:00:00"/>
    <s v="Renzo's LLC"/>
    <s v="502 N Main St"/>
    <x v="7"/>
    <x v="0"/>
    <s v="28792"/>
    <x v="2541"/>
    <m/>
    <s v="R"/>
    <s v="Y"/>
    <s v="NC-11"/>
    <x v="1"/>
    <x v="0"/>
    <x v="0"/>
    <x v="0"/>
    <s v="Y"/>
    <s v="Y"/>
    <s v="Y"/>
    <s v="Y"/>
    <s v="Y"/>
    <s v="Y"/>
    <s v="Limited  Liability Company(LLC)"/>
    <s v="N"/>
    <x v="0"/>
    <x v="0"/>
    <x v="0"/>
    <s v="Restaurant"/>
    <n v="0"/>
    <n v="0"/>
    <m/>
  </r>
  <r>
    <x v="2546"/>
    <d v="2021-06-07T00:00:00"/>
    <s v="Steakers and Shakers LLC"/>
    <s v="2711-C Pinedale Road"/>
    <x v="12"/>
    <x v="0"/>
    <s v="27408"/>
    <x v="2542"/>
    <m/>
    <s v="U"/>
    <s v="N"/>
    <s v="NC-06"/>
    <x v="0"/>
    <x v="1"/>
    <x v="1"/>
    <x v="0"/>
    <s v="N"/>
    <s v="Y"/>
    <s v="Y"/>
    <s v="Y"/>
    <s v="N"/>
    <s v="Y"/>
    <s v="Limited  Liability Company(LLC)"/>
    <s v="N"/>
    <x v="0"/>
    <x v="0"/>
    <x v="0"/>
    <s v="Restaurant"/>
    <n v="0"/>
    <n v="0"/>
    <m/>
  </r>
  <r>
    <x v="2547"/>
    <d v="2021-06-07T00:00:00"/>
    <s v="SAM Restaurants Inc"/>
    <s v="7303 Cessna Dr"/>
    <x v="12"/>
    <x v="0"/>
    <s v="27409"/>
    <x v="2543"/>
    <m/>
    <s v="U"/>
    <s v="N"/>
    <s v="NC-06"/>
    <x v="0"/>
    <x v="1"/>
    <x v="1"/>
    <x v="0"/>
    <s v="Y"/>
    <s v="Y"/>
    <s v="N"/>
    <s v="N"/>
    <s v="Y"/>
    <s v="N"/>
    <s v="Corporation"/>
    <s v="N"/>
    <x v="0"/>
    <x v="0"/>
    <x v="0"/>
    <s v="Restaurant"/>
    <n v="0"/>
    <n v="0"/>
    <m/>
  </r>
  <r>
    <x v="2548"/>
    <d v="2021-06-07T00:00:00"/>
    <s v="Amazing Pizza Co LLC"/>
    <s v="594 Tole Allison Rd"/>
    <x v="268"/>
    <x v="0"/>
    <s v="28759"/>
    <x v="2544"/>
    <m/>
    <s v="R"/>
    <s v="N"/>
    <s v="NC-11"/>
    <x v="0"/>
    <x v="1"/>
    <x v="0"/>
    <x v="1"/>
    <s v="Y"/>
    <s v="Y"/>
    <s v="N"/>
    <s v="Y"/>
    <s v="N"/>
    <s v="N"/>
    <s v="Limited  Liability Company(LLC)"/>
    <s v="N"/>
    <x v="0"/>
    <x v="0"/>
    <x v="0"/>
    <s v="Caterer &amp;&amp; Food Stand, Food Truck, Food Cart &amp;&amp; Restaurant"/>
    <n v="0"/>
    <n v="0"/>
    <m/>
  </r>
  <r>
    <x v="2549"/>
    <d v="2021-06-07T00:00:00"/>
    <s v="The Cowfish LLC"/>
    <s v="4310 Sharon Rd Ste X01 Suite X05"/>
    <x v="11"/>
    <x v="0"/>
    <s v="28211"/>
    <x v="2545"/>
    <m/>
    <s v="U"/>
    <s v="N"/>
    <s v="NC-09"/>
    <x v="1"/>
    <x v="1"/>
    <x v="1"/>
    <x v="0"/>
    <s v="N"/>
    <s v="N"/>
    <s v="Y"/>
    <s v="Y"/>
    <s v="N"/>
    <s v="Y"/>
    <s v="Limited  Liability Company(LLC)"/>
    <s v="N"/>
    <x v="0"/>
    <x v="0"/>
    <x v="0"/>
    <s v="Restaurant"/>
    <n v="0"/>
    <n v="0"/>
    <m/>
  </r>
  <r>
    <x v="2550"/>
    <d v="2021-06-07T00:00:00"/>
    <s v="2 guys catering"/>
    <s v="2130 Lawndale Dr"/>
    <x v="12"/>
    <x v="0"/>
    <s v="27408"/>
    <x v="2546"/>
    <m/>
    <s v="U"/>
    <s v="N"/>
    <s v="NC-06"/>
    <x v="0"/>
    <x v="1"/>
    <x v="0"/>
    <x v="0"/>
    <s v="Y"/>
    <s v="Y"/>
    <s v="Y"/>
    <s v="N"/>
    <s v="N"/>
    <s v="N"/>
    <s v="Corporation"/>
    <s v="N"/>
    <x v="0"/>
    <x v="0"/>
    <x v="0"/>
    <s v="Caterer"/>
    <n v="0"/>
    <n v="0"/>
    <m/>
  </r>
  <r>
    <x v="2551"/>
    <d v="2021-06-07T00:00:00"/>
    <s v="Ms. Allie's Inc."/>
    <s v="119 E Main St"/>
    <x v="41"/>
    <x v="0"/>
    <s v="28103"/>
    <x v="2547"/>
    <m/>
    <s v="U"/>
    <s v="N"/>
    <s v="NC-09"/>
    <x v="0"/>
    <x v="0"/>
    <x v="1"/>
    <x v="0"/>
    <s v="Y"/>
    <s v="Y"/>
    <s v="Y"/>
    <s v="Y"/>
    <s v="Y"/>
    <s v="Y"/>
    <s v="Subchapter S Corporation"/>
    <s v="N"/>
    <x v="0"/>
    <x v="0"/>
    <x v="0"/>
    <s v="Restaurant"/>
    <n v="0"/>
    <n v="0"/>
    <m/>
  </r>
  <r>
    <x v="2552"/>
    <d v="2021-06-07T00:00:00"/>
    <s v="QCarolina Restaurants LLC"/>
    <s v="207 Regency Executive Park Drive Suite 160"/>
    <x v="11"/>
    <x v="0"/>
    <s v="28217"/>
    <x v="2548"/>
    <s v="Qdoba"/>
    <s v="U"/>
    <s v="N"/>
    <s v="NC-09"/>
    <x v="0"/>
    <x v="0"/>
    <x v="0"/>
    <x v="0"/>
    <s v="Y"/>
    <s v="Y"/>
    <s v="Y"/>
    <s v="Y"/>
    <s v="Y"/>
    <s v="Y"/>
    <s v="Limited  Liability Company(LLC)"/>
    <s v="Y"/>
    <x v="0"/>
    <x v="0"/>
    <x v="0"/>
    <s v="Restaurant"/>
    <n v="0"/>
    <n v="0"/>
    <m/>
  </r>
  <r>
    <x v="2553"/>
    <d v="2021-06-11T00:00:00"/>
    <s v="Lyla Jones Bake Shop LLC"/>
    <s v="4325 Glenwood Ave Ste 2011"/>
    <x v="4"/>
    <x v="0"/>
    <s v="27612"/>
    <x v="2549"/>
    <m/>
    <s v="U"/>
    <s v="N"/>
    <s v="NC-02"/>
    <x v="1"/>
    <x v="0"/>
    <x v="0"/>
    <x v="0"/>
    <s v="Y"/>
    <s v="Y"/>
    <s v="Y"/>
    <s v="Y"/>
    <s v="Y"/>
    <s v="Y"/>
    <s v="Limited  Liability Company(LLC)"/>
    <s v="N"/>
    <x v="0"/>
    <x v="0"/>
    <x v="0"/>
    <s v="Caterer"/>
    <n v="0"/>
    <n v="0"/>
    <m/>
  </r>
  <r>
    <x v="2554"/>
    <d v="2021-06-11T00:00:00"/>
    <s v="MORGAN 2 LLC"/>
    <s v="411 W Morgan St"/>
    <x v="4"/>
    <x v="0"/>
    <s v="27603"/>
    <x v="2550"/>
    <m/>
    <s v="U"/>
    <s v="Y"/>
    <s v="NC-02"/>
    <x v="0"/>
    <x v="0"/>
    <x v="1"/>
    <x v="0"/>
    <s v="Y"/>
    <s v="Y"/>
    <s v="Y"/>
    <s v="Y"/>
    <s v="Y"/>
    <s v="Y"/>
    <s v="Limited  Liability Company(LLC)"/>
    <s v="N"/>
    <x v="0"/>
    <x v="0"/>
    <x v="0"/>
    <s v="Restaurant"/>
    <n v="0"/>
    <n v="0"/>
    <m/>
  </r>
  <r>
    <x v="2555"/>
    <d v="2021-06-11T00:00:00"/>
    <s v="The DH Group LLC"/>
    <s v="2108 S Broad St"/>
    <x v="54"/>
    <x v="0"/>
    <n v="27127"/>
    <x v="2551"/>
    <m/>
    <s v="U"/>
    <s v="N"/>
    <s v="NC-06"/>
    <x v="1"/>
    <x v="0"/>
    <x v="1"/>
    <x v="0"/>
    <s v="Y"/>
    <s v="Y"/>
    <s v="Y"/>
    <s v="Y"/>
    <s v="Y"/>
    <s v="Y"/>
    <s v="Limited  Liability Company(LLC)"/>
    <s v="N"/>
    <x v="0"/>
    <x v="0"/>
    <x v="0"/>
    <s v="Bar, Saloon, Lounge, Tavern"/>
    <n v="0"/>
    <n v="0"/>
    <m/>
  </r>
  <r>
    <x v="2556"/>
    <d v="2021-06-11T00:00:00"/>
    <s v="Corner Bar At Ayrsley LLC"/>
    <s v="2016 Ayrsley Town Blvd Ste 1A"/>
    <x v="11"/>
    <x v="0"/>
    <s v="28273"/>
    <x v="2552"/>
    <m/>
    <s v="U"/>
    <s v="N"/>
    <s v="NC-09"/>
    <x v="0"/>
    <x v="0"/>
    <x v="1"/>
    <x v="0"/>
    <s v="Y"/>
    <s v="Y"/>
    <s v="Y"/>
    <s v="Y"/>
    <s v="Y"/>
    <s v="Y"/>
    <s v="Limited  Liability Company(LLC)"/>
    <s v="N"/>
    <x v="0"/>
    <x v="0"/>
    <x v="0"/>
    <s v="Bar, Saloon, Lounge, Tavern &amp;&amp; Restaurant"/>
    <n v="0"/>
    <n v="0"/>
    <m/>
  </r>
  <r>
    <x v="2557"/>
    <d v="2021-06-11T00:00:00"/>
    <s v="Zilla Ventures LLC"/>
    <s v="118 E Charles St"/>
    <x v="53"/>
    <x v="0"/>
    <s v="28105"/>
    <x v="2553"/>
    <m/>
    <s v="U"/>
    <s v="N"/>
    <s v="NC-09"/>
    <x v="0"/>
    <x v="1"/>
    <x v="1"/>
    <x v="0"/>
    <s v="Y"/>
    <s v="Y"/>
    <s v="Y"/>
    <s v="Y"/>
    <s v="Y"/>
    <s v="Y"/>
    <s v="Limited  Liability Company(LLC)"/>
    <s v="N"/>
    <x v="0"/>
    <x v="0"/>
    <x v="0"/>
    <s v="Restaurant"/>
    <n v="0"/>
    <n v="0"/>
    <m/>
  </r>
  <r>
    <x v="2558"/>
    <d v="2021-06-11T00:00:00"/>
    <s v="DGN RESTAURANT INC"/>
    <s v="1945 High House Rd"/>
    <x v="28"/>
    <x v="0"/>
    <s v="27519"/>
    <x v="2554"/>
    <m/>
    <s v="U"/>
    <s v="N"/>
    <s v="NC-02"/>
    <x v="1"/>
    <x v="0"/>
    <x v="0"/>
    <x v="0"/>
    <s v="Y"/>
    <s v="Y"/>
    <s v="Y"/>
    <s v="Y"/>
    <s v="Y"/>
    <s v="Y"/>
    <s v="Corporation"/>
    <s v="N"/>
    <x v="0"/>
    <x v="0"/>
    <x v="0"/>
    <s v="Other &amp;&amp; Caterer &amp;&amp; Restaurant"/>
    <n v="0"/>
    <n v="0"/>
    <m/>
  </r>
  <r>
    <x v="2559"/>
    <d v="2021-06-11T00:00:00"/>
    <s v="Bakehouse Brunner Inc"/>
    <s v="120 N Poplar St"/>
    <x v="147"/>
    <x v="0"/>
    <s v="28315"/>
    <x v="2555"/>
    <m/>
    <s v="R"/>
    <s v="N"/>
    <s v="NC-09"/>
    <x v="0"/>
    <x v="1"/>
    <x v="1"/>
    <x v="0"/>
    <s v="Y"/>
    <s v="Y"/>
    <s v="Y"/>
    <s v="N"/>
    <s v="Y"/>
    <s v="Y"/>
    <s v="Corporation"/>
    <s v="N"/>
    <x v="0"/>
    <x v="0"/>
    <x v="0"/>
    <s v="Bakery ** &amp;&amp; Restaurant"/>
    <n v="0"/>
    <n v="0"/>
    <m/>
  </r>
  <r>
    <x v="2560"/>
    <d v="2021-06-11T00:00:00"/>
    <s v="The Cherry Peel INC"/>
    <s v="112 W King St"/>
    <x v="35"/>
    <x v="0"/>
    <s v="27278"/>
    <x v="2556"/>
    <m/>
    <s v="U"/>
    <s v="N"/>
    <s v="NC-04"/>
    <x v="1"/>
    <x v="1"/>
    <x v="0"/>
    <x v="0"/>
    <s v="Y"/>
    <s v="Y"/>
    <s v="Y"/>
    <s v="Y"/>
    <s v="Y"/>
    <s v="Y"/>
    <s v="Corporation"/>
    <s v="N"/>
    <x v="0"/>
    <x v="0"/>
    <x v="0"/>
    <s v="Bakery ** &amp;&amp; Snack and Nonalcoholic Beverage Bar &amp;&amp; Restaurant"/>
    <n v="0"/>
    <n v="0"/>
    <m/>
  </r>
  <r>
    <x v="2561"/>
    <d v="2021-06-11T00:00:00"/>
    <s v="WNP 113 Inc"/>
    <s v="113 N Churton"/>
    <x v="35"/>
    <x v="0"/>
    <s v="27278"/>
    <x v="2557"/>
    <m/>
    <s v="U"/>
    <s v="N"/>
    <s v="NC-04"/>
    <x v="1"/>
    <x v="0"/>
    <x v="0"/>
    <x v="0"/>
    <s v="Y"/>
    <s v="Y"/>
    <s v="Y"/>
    <s v="Y"/>
    <s v="Y"/>
    <s v="Y"/>
    <s v="Limited  Liability Company(LLC)"/>
    <s v="N"/>
    <x v="0"/>
    <x v="0"/>
    <x v="0"/>
    <s v="Restaurant"/>
    <n v="0"/>
    <n v="0"/>
    <m/>
  </r>
  <r>
    <x v="2562"/>
    <d v="2021-06-11T00:00:00"/>
    <s v="gofo llc"/>
    <s v="1115 N Brevard St Ste 5"/>
    <x v="11"/>
    <x v="0"/>
    <s v="28206"/>
    <x v="2558"/>
    <m/>
    <s v="U"/>
    <s v="Y"/>
    <s v="NC-12"/>
    <x v="0"/>
    <x v="0"/>
    <x v="1"/>
    <x v="0"/>
    <s v="Y"/>
    <s v="Y"/>
    <s v="Y"/>
    <s v="Y"/>
    <s v="Y"/>
    <s v="Y"/>
    <s v="Limited  Liability Company(LLC)"/>
    <s v="Y"/>
    <x v="0"/>
    <x v="0"/>
    <x v="0"/>
    <s v="Restaurant"/>
    <n v="0"/>
    <n v="0"/>
    <m/>
  </r>
  <r>
    <x v="2563"/>
    <d v="2021-06-11T00:00:00"/>
    <s v="Mayscraig LLC"/>
    <s v="310 S West St Ste 110"/>
    <x v="4"/>
    <x v="0"/>
    <s v="27603"/>
    <x v="2559"/>
    <m/>
    <s v="U"/>
    <s v="Y"/>
    <s v="NC-02"/>
    <x v="0"/>
    <x v="1"/>
    <x v="0"/>
    <x v="0"/>
    <s v="N"/>
    <s v="Y"/>
    <s v="Y"/>
    <s v="Y"/>
    <s v="Y"/>
    <s v="Y"/>
    <s v="Limited  Liability Company(LLC)"/>
    <s v="N"/>
    <x v="0"/>
    <x v="0"/>
    <x v="0"/>
    <s v="Bar, Saloon, Lounge, Tavern"/>
    <n v="0"/>
    <n v="0"/>
    <m/>
  </r>
  <r>
    <x v="2564"/>
    <d v="2021-06-11T00:00:00"/>
    <s v="Tin Tean Group LLC"/>
    <s v="208 N Tryon St"/>
    <x v="11"/>
    <x v="0"/>
    <s v="28202"/>
    <x v="2560"/>
    <m/>
    <s v="U"/>
    <s v="N"/>
    <s v="NC-12"/>
    <x v="1"/>
    <x v="0"/>
    <x v="1"/>
    <x v="0"/>
    <s v="Y"/>
    <s v="Y"/>
    <s v="Y"/>
    <s v="Y"/>
    <s v="Y"/>
    <s v="Y"/>
    <s v="Limited  Liability Company(LLC)"/>
    <s v="N"/>
    <x v="0"/>
    <x v="0"/>
    <x v="0"/>
    <s v="Bar, Saloon, Lounge, Tavern &amp;&amp; Restaurant"/>
    <n v="0"/>
    <n v="0"/>
    <m/>
  </r>
  <r>
    <x v="2565"/>
    <d v="2021-06-11T00:00:00"/>
    <s v="JB and  Associates Restaurant Group LLC"/>
    <s v="737 9th St Ste 210"/>
    <x v="8"/>
    <x v="0"/>
    <s v="27705"/>
    <x v="2561"/>
    <m/>
    <s v="U"/>
    <s v="N"/>
    <s v="NC-04"/>
    <x v="0"/>
    <x v="0"/>
    <x v="1"/>
    <x v="0"/>
    <s v="Y"/>
    <s v="Y"/>
    <s v="Y"/>
    <s v="Y"/>
    <s v="Y"/>
    <s v="Y"/>
    <s v="Corporation"/>
    <s v="N"/>
    <x v="0"/>
    <x v="0"/>
    <x v="0"/>
    <s v="Restaurant"/>
    <n v="0"/>
    <n v="0"/>
    <m/>
  </r>
  <r>
    <x v="2566"/>
    <d v="2021-06-11T00:00:00"/>
    <s v="Foghorn Loghorn II LLC"/>
    <s v="1616 Camden Road Suite 150"/>
    <x v="11"/>
    <x v="0"/>
    <s v="28203"/>
    <x v="2562"/>
    <m/>
    <s v="U"/>
    <s v="Y"/>
    <s v="NC-12"/>
    <x v="1"/>
    <x v="1"/>
    <x v="1"/>
    <x v="0"/>
    <s v="Y"/>
    <s v="Y"/>
    <s v="Y"/>
    <s v="Y"/>
    <s v="Y"/>
    <s v="Y"/>
    <s v="Limited  Liability Company(LLC)"/>
    <s v="N"/>
    <x v="0"/>
    <x v="0"/>
    <x v="0"/>
    <s v="Restaurant"/>
    <n v="0"/>
    <n v="0"/>
    <m/>
  </r>
  <r>
    <x v="2567"/>
    <d v="2021-06-11T00:00:00"/>
    <s v="BBQVILLEINC"/>
    <s v="2470 Gum Branch Road"/>
    <x v="59"/>
    <x v="0"/>
    <s v="28540"/>
    <x v="2563"/>
    <m/>
    <s v="U"/>
    <s v="N"/>
    <s v="NC-03"/>
    <x v="0"/>
    <x v="0"/>
    <x v="0"/>
    <x v="0"/>
    <s v="Y"/>
    <s v="Y"/>
    <s v="Y"/>
    <s v="Y"/>
    <s v="Y"/>
    <s v="Y"/>
    <s v="Subchapter S Corporation"/>
    <s v="N"/>
    <x v="0"/>
    <x v="0"/>
    <x v="0"/>
    <s v="Restaurant"/>
    <n v="0"/>
    <n v="0"/>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s v="Outdoor Seating"/>
    <n v="979"/>
  </r>
  <r>
    <s v="Covered Supplier"/>
    <n v="1483"/>
  </r>
  <r>
    <s v="Debt"/>
    <n v="1134"/>
  </r>
  <r>
    <s v="Food"/>
    <n v="2228"/>
  </r>
  <r>
    <s v="Maintenance Indoor"/>
    <n v="2014"/>
  </r>
  <r>
    <s v="Operations"/>
    <n v="2302"/>
  </r>
  <r>
    <s v="Payroll"/>
    <n v="2387"/>
  </r>
  <r>
    <s v="Rent"/>
    <n v="2371"/>
  </r>
  <r>
    <s v="Supplies"/>
    <n v="2131"/>
  </r>
  <r>
    <s v="Utility"/>
    <n v="235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C357EBF-7F34-4382-BDCF-4A0D7E36F1DB}" name="PivotTable2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F37:H44" firstHeaderRow="0" firstDataRow="1" firstDataCol="1"/>
  <pivotFields count="31">
    <pivotField dataField="1" showAll="0">
      <items count="25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t="default"/>
      </items>
    </pivotField>
    <pivotField numFmtId="14" showAll="0"/>
    <pivotField showAll="0"/>
    <pivotField showAll="0"/>
    <pivotField axis="axisRow" showAll="0" measureFilter="1">
      <items count="300">
        <item x="147"/>
        <item x="190"/>
        <item x="145"/>
        <item x="100"/>
        <item x="298"/>
        <item x="185"/>
        <item x="131"/>
        <item x="140"/>
        <item x="108"/>
        <item x="55"/>
        <item x="51"/>
        <item x="9"/>
        <item x="231"/>
        <item x="224"/>
        <item x="238"/>
        <item x="110"/>
        <item x="266"/>
        <item x="105"/>
        <item x="205"/>
        <item x="261"/>
        <item x="254"/>
        <item x="289"/>
        <item x="275"/>
        <item x="93"/>
        <item x="198"/>
        <item x="104"/>
        <item x="287"/>
        <item x="48"/>
        <item x="271"/>
        <item x="39"/>
        <item x="274"/>
        <item x="79"/>
        <item x="230"/>
        <item x="279"/>
        <item x="64"/>
        <item x="283"/>
        <item x="200"/>
        <item x="204"/>
        <item x="38"/>
        <item x="228"/>
        <item x="291"/>
        <item x="89"/>
        <item x="223"/>
        <item x="96"/>
        <item x="32"/>
        <item x="82"/>
        <item x="28"/>
        <item x="77"/>
        <item x="46"/>
        <item x="116"/>
        <item x="3"/>
        <item x="11"/>
        <item x="95"/>
        <item x="267"/>
        <item x="260"/>
        <item x="103"/>
        <item x="160"/>
        <item x="71"/>
        <item x="90"/>
        <item x="91"/>
        <item x="242"/>
        <item x="120"/>
        <item x="163"/>
        <item x="69"/>
        <item x="22"/>
        <item x="233"/>
        <item x="109"/>
        <item x="49"/>
        <item x="167"/>
        <item x="98"/>
        <item x="76"/>
        <item x="241"/>
        <item x="43"/>
        <item x="281"/>
        <item x="180"/>
        <item x="193"/>
        <item x="278"/>
        <item x="186"/>
        <item x="8"/>
        <item x="264"/>
        <item x="285"/>
        <item x="33"/>
        <item x="220"/>
        <item x="24"/>
        <item x="262"/>
        <item x="164"/>
        <item x="31"/>
        <item x="219"/>
        <item x="214"/>
        <item x="211"/>
        <item x="58"/>
        <item x="210"/>
        <item x="277"/>
        <item x="40"/>
        <item x="284"/>
        <item x="218"/>
        <item x="15"/>
        <item x="63"/>
        <item x="203"/>
        <item x="189"/>
        <item x="127"/>
        <item x="66"/>
        <item x="83"/>
        <item x="250"/>
        <item x="25"/>
        <item x="270"/>
        <item x="243"/>
        <item x="12"/>
        <item x="34"/>
        <item x="6"/>
        <item x="192"/>
        <item x="146"/>
        <item x="202"/>
        <item x="50"/>
        <item x="60"/>
        <item x="70"/>
        <item x="181"/>
        <item x="27"/>
        <item x="7"/>
        <item x="124"/>
        <item x="21"/>
        <item x="62"/>
        <item x="122"/>
        <item x="35"/>
        <item x="290"/>
        <item x="207"/>
        <item x="88"/>
        <item x="30"/>
        <item x="237"/>
        <item x="154"/>
        <item x="255"/>
        <item x="45"/>
        <item x="257"/>
        <item x="165"/>
        <item x="59"/>
        <item x="65"/>
        <item x="199"/>
        <item x="161"/>
        <item x="113"/>
        <item x="173"/>
        <item x="18"/>
        <item x="153"/>
        <item x="247"/>
        <item x="272"/>
        <item x="125"/>
        <item x="123"/>
        <item x="99"/>
        <item x="136"/>
        <item x="86"/>
        <item x="213"/>
        <item x="212"/>
        <item x="288"/>
        <item x="177"/>
        <item x="225"/>
        <item x="87"/>
        <item x="293"/>
        <item x="73"/>
        <item x="150"/>
        <item x="75"/>
        <item x="282"/>
        <item x="234"/>
        <item x="169"/>
        <item x="44"/>
        <item x="107"/>
        <item x="191"/>
        <item x="295"/>
        <item x="94"/>
        <item x="141"/>
        <item x="68"/>
        <item x="159"/>
        <item x="111"/>
        <item x="41"/>
        <item x="53"/>
        <item x="162"/>
        <item x="235"/>
        <item x="268"/>
        <item x="208"/>
        <item x="286"/>
        <item x="106"/>
        <item x="174"/>
        <item x="10"/>
        <item x="1"/>
        <item x="47"/>
        <item x="2"/>
        <item x="126"/>
        <item x="259"/>
        <item x="168"/>
        <item x="265"/>
        <item x="273"/>
        <item x="97"/>
        <item x="61"/>
        <item x="130"/>
        <item x="217"/>
        <item x="166"/>
        <item x="248"/>
        <item x="115"/>
        <item x="258"/>
        <item x="280"/>
        <item x="135"/>
        <item x="42"/>
        <item x="142"/>
        <item x="216"/>
        <item x="226"/>
        <item x="252"/>
        <item x="118"/>
        <item x="263"/>
        <item x="19"/>
        <item x="292"/>
        <item x="114"/>
        <item x="206"/>
        <item x="137"/>
        <item x="92"/>
        <item x="4"/>
        <item x="133"/>
        <item x="176"/>
        <item x="102"/>
        <item x="17"/>
        <item x="155"/>
        <item x="195"/>
        <item x="26"/>
        <item x="178"/>
        <item x="294"/>
        <item x="183"/>
        <item x="187"/>
        <item x="251"/>
        <item x="240"/>
        <item x="78"/>
        <item x="175"/>
        <item x="119"/>
        <item x="74"/>
        <item x="194"/>
        <item x="236"/>
        <item x="134"/>
        <item x="158"/>
        <item x="196"/>
        <item x="112"/>
        <item x="253"/>
        <item x="188"/>
        <item x="157"/>
        <item x="156"/>
        <item x="57"/>
        <item x="297"/>
        <item x="36"/>
        <item x="23"/>
        <item x="215"/>
        <item x="149"/>
        <item x="152"/>
        <item x="229"/>
        <item x="269"/>
        <item x="244"/>
        <item x="72"/>
        <item x="138"/>
        <item x="80"/>
        <item x="56"/>
        <item x="221"/>
        <item x="52"/>
        <item x="85"/>
        <item x="129"/>
        <item x="16"/>
        <item x="144"/>
        <item x="117"/>
        <item x="201"/>
        <item x="148"/>
        <item x="296"/>
        <item x="256"/>
        <item x="172"/>
        <item x="209"/>
        <item x="239"/>
        <item x="171"/>
        <item x="232"/>
        <item x="249"/>
        <item x="14"/>
        <item x="222"/>
        <item x="170"/>
        <item x="197"/>
        <item x="182"/>
        <item x="67"/>
        <item x="179"/>
        <item x="13"/>
        <item x="37"/>
        <item x="128"/>
        <item x="132"/>
        <item x="245"/>
        <item x="143"/>
        <item x="29"/>
        <item x="20"/>
        <item x="139"/>
        <item x="5"/>
        <item x="246"/>
        <item x="0"/>
        <item x="101"/>
        <item x="121"/>
        <item x="151"/>
        <item x="54"/>
        <item x="184"/>
        <item x="276"/>
        <item x="81"/>
        <item x="227"/>
        <item x="84"/>
        <item t="default"/>
      </items>
    </pivotField>
    <pivotField showAll="0"/>
    <pivotField showAll="0"/>
    <pivotField dataField="1" numFmtId="4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h="1" x="0"/>
        <item x="1"/>
        <item t="default"/>
      </items>
    </pivotField>
    <pivotField showAll="0">
      <items count="3">
        <item h="1" x="0"/>
        <item x="1"/>
        <item t="default"/>
      </items>
    </pivotField>
    <pivotField showAll="0">
      <items count="3">
        <item h="1" x="0"/>
        <item x="1"/>
        <item t="default"/>
      </items>
    </pivotField>
    <pivotField showAll="0"/>
    <pivotField showAll="0"/>
    <pivotField numFmtId="164" showAll="0"/>
    <pivotField showAll="0"/>
  </pivotFields>
  <rowFields count="1">
    <field x="4"/>
  </rowFields>
  <rowItems count="7">
    <i>
      <x v="25"/>
    </i>
    <i>
      <x v="51"/>
    </i>
    <i>
      <x v="78"/>
    </i>
    <i>
      <x v="93"/>
    </i>
    <i>
      <x v="104"/>
    </i>
    <i>
      <x v="294"/>
    </i>
    <i t="grand">
      <x/>
    </i>
  </rowItems>
  <colFields count="1">
    <field x="-2"/>
  </colFields>
  <colItems count="2">
    <i>
      <x/>
    </i>
    <i i="1">
      <x v="1"/>
    </i>
  </colItems>
  <dataFields count="2">
    <dataField name="Sum of GrantAmount" fld="7" baseField="0" baseItem="0" numFmtId="44"/>
    <dataField name="Count of LoanNumber" fld="0" subtotal="count" baseField="4" baseItem="0"/>
  </dataFields>
  <formats count="25">
    <format dxfId="29">
      <pivotArea outline="0" collapsedLevelsAreSubtotals="1" fieldPosition="0">
        <references count="1">
          <reference field="4294967294" count="1" selected="0">
            <x v="0"/>
          </reference>
        </references>
      </pivotArea>
    </format>
    <format dxfId="28">
      <pivotArea type="all" dataOnly="0" outline="0" fieldPosition="0"/>
    </format>
    <format dxfId="27">
      <pivotArea outline="0" collapsedLevelsAreSubtotals="1" fieldPosition="0"/>
    </format>
    <format dxfId="26">
      <pivotArea field="4" type="button" dataOnly="0" labelOnly="1" outline="0" axis="axisRow" fieldPosition="0"/>
    </format>
    <format dxfId="25">
      <pivotArea dataOnly="0" labelOnly="1" fieldPosition="0">
        <references count="1">
          <reference field="4" count="10">
            <x v="11"/>
            <x v="46"/>
            <x v="51"/>
            <x v="64"/>
            <x v="93"/>
            <x v="107"/>
            <x v="131"/>
            <x v="157"/>
            <x v="246"/>
            <x v="281"/>
          </reference>
        </references>
      </pivotArea>
    </format>
    <format dxfId="24">
      <pivotArea dataOnly="0" labelOnly="1" grandRow="1" outline="0" fieldPosition="0"/>
    </format>
    <format dxfId="23">
      <pivotArea dataOnly="0" labelOnly="1" outline="0" fieldPosition="0">
        <references count="1">
          <reference field="4294967294" count="2">
            <x v="0"/>
            <x v="1"/>
          </reference>
        </references>
      </pivotArea>
    </format>
    <format dxfId="22">
      <pivotArea type="all" dataOnly="0" outline="0" fieldPosition="0"/>
    </format>
    <format dxfId="21">
      <pivotArea outline="0" collapsedLevelsAreSubtotals="1" fieldPosition="0"/>
    </format>
    <format dxfId="20">
      <pivotArea field="4" type="button" dataOnly="0" labelOnly="1" outline="0" axis="axisRow" fieldPosition="0"/>
    </format>
    <format dxfId="19">
      <pivotArea dataOnly="0" labelOnly="1" fieldPosition="0">
        <references count="1">
          <reference field="4" count="10">
            <x v="11"/>
            <x v="51"/>
            <x v="78"/>
            <x v="93"/>
            <x v="107"/>
            <x v="118"/>
            <x v="131"/>
            <x v="212"/>
            <x v="289"/>
            <x v="293"/>
          </reference>
        </references>
      </pivotArea>
    </format>
    <format dxfId="18">
      <pivotArea dataOnly="0" labelOnly="1" grandRow="1" outline="0" fieldPosition="0"/>
    </format>
    <format dxfId="17">
      <pivotArea dataOnly="0" labelOnly="1" outline="0" fieldPosition="0">
        <references count="1">
          <reference field="4294967294" count="2">
            <x v="0"/>
            <x v="1"/>
          </reference>
        </references>
      </pivotArea>
    </format>
    <format dxfId="11">
      <pivotArea type="all" dataOnly="0" outline="0" fieldPosition="0"/>
    </format>
    <format dxfId="10">
      <pivotArea outline="0" collapsedLevelsAreSubtotals="1" fieldPosition="0"/>
    </format>
    <format dxfId="9">
      <pivotArea field="4" type="button" dataOnly="0" labelOnly="1" outline="0" axis="axisRow" fieldPosition="0"/>
    </format>
    <format dxfId="8">
      <pivotArea dataOnly="0" labelOnly="1" fieldPosition="0">
        <references count="1">
          <reference field="4" count="6">
            <x v="25"/>
            <x v="51"/>
            <x v="78"/>
            <x v="93"/>
            <x v="104"/>
            <x v="294"/>
          </reference>
        </references>
      </pivotArea>
    </format>
    <format dxfId="7">
      <pivotArea dataOnly="0" labelOnly="1" grandRow="1" outline="0" fieldPosition="0"/>
    </format>
    <format dxfId="6">
      <pivotArea dataOnly="0" labelOnly="1" outline="0" fieldPosition="0">
        <references count="1">
          <reference field="4294967294" count="2">
            <x v="0"/>
            <x v="1"/>
          </reference>
        </references>
      </pivotArea>
    </format>
    <format dxfId="5">
      <pivotArea type="all" dataOnly="0" outline="0" fieldPosition="0"/>
    </format>
    <format dxfId="4">
      <pivotArea outline="0" collapsedLevelsAreSubtotals="1" fieldPosition="0"/>
    </format>
    <format dxfId="3">
      <pivotArea field="4" type="button" dataOnly="0" labelOnly="1" outline="0" axis="axisRow" fieldPosition="0"/>
    </format>
    <format dxfId="2">
      <pivotArea dataOnly="0" labelOnly="1" fieldPosition="0">
        <references count="1">
          <reference field="4" count="6">
            <x v="25"/>
            <x v="51"/>
            <x v="78"/>
            <x v="93"/>
            <x v="104"/>
            <x v="294"/>
          </reference>
        </references>
      </pivotArea>
    </format>
    <format dxfId="1">
      <pivotArea dataOnly="0" labelOnly="1" grandRow="1" outline="0" fieldPosition="0"/>
    </format>
    <format dxfId="0">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4A4882A-8FC9-4111-8804-C10D3892F78D}" name="PivotTable1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C14" firstHeaderRow="0" firstDataRow="1" firstDataCol="1"/>
  <pivotFields count="31">
    <pivotField dataField="1" showAll="0">
      <items count="25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t="default"/>
      </items>
    </pivotField>
    <pivotField numFmtId="14" showAll="0"/>
    <pivotField showAll="0"/>
    <pivotField showAll="0"/>
    <pivotField axis="axisRow" showAll="0" measureFilter="1">
      <items count="300">
        <item x="147"/>
        <item x="190"/>
        <item x="145"/>
        <item x="100"/>
        <item x="298"/>
        <item x="185"/>
        <item x="131"/>
        <item x="140"/>
        <item x="108"/>
        <item x="55"/>
        <item x="51"/>
        <item x="9"/>
        <item x="231"/>
        <item x="224"/>
        <item x="238"/>
        <item x="110"/>
        <item x="266"/>
        <item x="105"/>
        <item x="205"/>
        <item x="261"/>
        <item x="254"/>
        <item x="289"/>
        <item x="275"/>
        <item x="93"/>
        <item x="198"/>
        <item x="104"/>
        <item x="287"/>
        <item x="48"/>
        <item x="271"/>
        <item x="39"/>
        <item x="274"/>
        <item x="79"/>
        <item x="230"/>
        <item x="279"/>
        <item x="64"/>
        <item x="283"/>
        <item x="200"/>
        <item x="204"/>
        <item x="38"/>
        <item x="228"/>
        <item x="291"/>
        <item x="89"/>
        <item x="223"/>
        <item x="96"/>
        <item x="32"/>
        <item x="82"/>
        <item x="28"/>
        <item x="77"/>
        <item x="46"/>
        <item x="116"/>
        <item x="3"/>
        <item x="11"/>
        <item x="95"/>
        <item x="267"/>
        <item x="260"/>
        <item x="103"/>
        <item x="160"/>
        <item x="71"/>
        <item x="90"/>
        <item x="91"/>
        <item x="242"/>
        <item x="120"/>
        <item x="163"/>
        <item x="69"/>
        <item x="22"/>
        <item x="233"/>
        <item x="109"/>
        <item x="49"/>
        <item x="167"/>
        <item x="98"/>
        <item x="76"/>
        <item x="241"/>
        <item x="43"/>
        <item x="281"/>
        <item x="180"/>
        <item x="193"/>
        <item x="278"/>
        <item x="186"/>
        <item x="8"/>
        <item x="264"/>
        <item x="285"/>
        <item x="33"/>
        <item x="220"/>
        <item x="24"/>
        <item x="262"/>
        <item x="164"/>
        <item x="31"/>
        <item x="219"/>
        <item x="214"/>
        <item x="211"/>
        <item x="58"/>
        <item x="210"/>
        <item x="277"/>
        <item x="40"/>
        <item x="284"/>
        <item x="218"/>
        <item x="15"/>
        <item x="63"/>
        <item x="203"/>
        <item x="189"/>
        <item x="127"/>
        <item x="66"/>
        <item x="83"/>
        <item x="250"/>
        <item x="25"/>
        <item x="270"/>
        <item x="243"/>
        <item x="12"/>
        <item x="34"/>
        <item x="6"/>
        <item x="192"/>
        <item x="146"/>
        <item x="202"/>
        <item x="50"/>
        <item x="60"/>
        <item x="70"/>
        <item x="181"/>
        <item x="27"/>
        <item x="7"/>
        <item x="124"/>
        <item x="21"/>
        <item x="62"/>
        <item x="122"/>
        <item x="35"/>
        <item x="290"/>
        <item x="207"/>
        <item x="88"/>
        <item x="30"/>
        <item x="237"/>
        <item x="154"/>
        <item x="255"/>
        <item x="45"/>
        <item x="257"/>
        <item x="165"/>
        <item x="59"/>
        <item x="65"/>
        <item x="199"/>
        <item x="161"/>
        <item x="113"/>
        <item x="173"/>
        <item x="18"/>
        <item x="153"/>
        <item x="247"/>
        <item x="272"/>
        <item x="125"/>
        <item x="123"/>
        <item x="99"/>
        <item x="136"/>
        <item x="86"/>
        <item x="213"/>
        <item x="212"/>
        <item x="288"/>
        <item x="177"/>
        <item x="225"/>
        <item x="87"/>
        <item x="293"/>
        <item x="73"/>
        <item x="150"/>
        <item x="75"/>
        <item x="282"/>
        <item x="234"/>
        <item x="169"/>
        <item x="44"/>
        <item x="107"/>
        <item x="191"/>
        <item x="295"/>
        <item x="94"/>
        <item x="141"/>
        <item x="68"/>
        <item x="159"/>
        <item x="111"/>
        <item x="41"/>
        <item x="53"/>
        <item x="162"/>
        <item x="235"/>
        <item x="268"/>
        <item x="208"/>
        <item x="286"/>
        <item x="106"/>
        <item x="174"/>
        <item x="10"/>
        <item x="1"/>
        <item x="47"/>
        <item x="2"/>
        <item x="126"/>
        <item x="259"/>
        <item x="168"/>
        <item x="265"/>
        <item x="273"/>
        <item x="97"/>
        <item x="61"/>
        <item x="130"/>
        <item x="217"/>
        <item x="166"/>
        <item x="248"/>
        <item x="115"/>
        <item x="258"/>
        <item x="280"/>
        <item x="135"/>
        <item x="42"/>
        <item x="142"/>
        <item x="216"/>
        <item x="226"/>
        <item x="252"/>
        <item x="118"/>
        <item x="263"/>
        <item x="19"/>
        <item x="292"/>
        <item x="114"/>
        <item x="206"/>
        <item x="137"/>
        <item x="92"/>
        <item x="4"/>
        <item x="133"/>
        <item x="176"/>
        <item x="102"/>
        <item x="17"/>
        <item x="155"/>
        <item x="195"/>
        <item x="26"/>
        <item x="178"/>
        <item x="294"/>
        <item x="183"/>
        <item x="187"/>
        <item x="251"/>
        <item x="240"/>
        <item x="78"/>
        <item x="175"/>
        <item x="119"/>
        <item x="74"/>
        <item x="194"/>
        <item x="236"/>
        <item x="134"/>
        <item x="158"/>
        <item x="196"/>
        <item x="112"/>
        <item x="253"/>
        <item x="188"/>
        <item x="157"/>
        <item x="156"/>
        <item x="57"/>
        <item x="297"/>
        <item x="36"/>
        <item x="23"/>
        <item x="215"/>
        <item x="149"/>
        <item x="152"/>
        <item x="229"/>
        <item x="269"/>
        <item x="244"/>
        <item x="72"/>
        <item x="138"/>
        <item x="80"/>
        <item x="56"/>
        <item x="221"/>
        <item x="52"/>
        <item x="85"/>
        <item x="129"/>
        <item x="16"/>
        <item x="144"/>
        <item x="117"/>
        <item x="201"/>
        <item x="148"/>
        <item x="296"/>
        <item x="256"/>
        <item x="172"/>
        <item x="209"/>
        <item x="239"/>
        <item x="171"/>
        <item x="232"/>
        <item x="249"/>
        <item x="14"/>
        <item x="222"/>
        <item x="170"/>
        <item x="197"/>
        <item x="182"/>
        <item x="67"/>
        <item x="179"/>
        <item x="13"/>
        <item x="37"/>
        <item x="128"/>
        <item x="132"/>
        <item x="245"/>
        <item x="143"/>
        <item x="29"/>
        <item x="20"/>
        <item x="139"/>
        <item x="5"/>
        <item x="246"/>
        <item x="0"/>
        <item x="101"/>
        <item x="121"/>
        <item x="151"/>
        <item x="54"/>
        <item x="184"/>
        <item x="276"/>
        <item x="81"/>
        <item x="227"/>
        <item x="84"/>
        <item t="default"/>
      </items>
    </pivotField>
    <pivotField showAll="0"/>
    <pivotField showAll="0"/>
    <pivotField dataField="1" numFmtId="4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h="1" x="1"/>
        <item t="default"/>
      </items>
    </pivotField>
    <pivotField showAll="0">
      <items count="3">
        <item x="0"/>
        <item h="1" x="1"/>
        <item t="default"/>
      </items>
    </pivotField>
    <pivotField showAll="0">
      <items count="3">
        <item x="0"/>
        <item h="1" x="1"/>
        <item t="default"/>
      </items>
    </pivotField>
    <pivotField showAll="0"/>
    <pivotField showAll="0"/>
    <pivotField numFmtId="164" showAll="0"/>
    <pivotField showAll="0"/>
  </pivotFields>
  <rowFields count="1">
    <field x="4"/>
  </rowFields>
  <rowItems count="11">
    <i>
      <x v="11"/>
    </i>
    <i>
      <x v="51"/>
    </i>
    <i>
      <x v="78"/>
    </i>
    <i>
      <x v="93"/>
    </i>
    <i>
      <x v="107"/>
    </i>
    <i>
      <x v="118"/>
    </i>
    <i>
      <x v="131"/>
    </i>
    <i>
      <x v="212"/>
    </i>
    <i>
      <x v="289"/>
    </i>
    <i>
      <x v="293"/>
    </i>
    <i t="grand">
      <x/>
    </i>
  </rowItems>
  <colFields count="1">
    <field x="-2"/>
  </colFields>
  <colItems count="2">
    <i>
      <x/>
    </i>
    <i i="1">
      <x v="1"/>
    </i>
  </colItems>
  <dataFields count="2">
    <dataField name="Sum of GrantAmount" fld="7" baseField="0" baseItem="0" numFmtId="44"/>
    <dataField name="Count of LoanNumber" fld="0" subtotal="count" baseField="4" baseItem="0"/>
  </dataFields>
  <formats count="1">
    <format dxfId="16">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B11E8CE-CD4B-4A37-AFD1-1F9CA49F86B2}" name="PivotTable4" cacheId="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C20" firstHeaderRow="1" firstDataRow="1" firstDataCol="0"/>
  <pivotFields count="2">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1CAAEC7-7DC8-45B8-80BA-EEB51A7F5617}"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C303" firstHeaderRow="0" firstDataRow="1" firstDataCol="1"/>
  <pivotFields count="31">
    <pivotField dataField="1" showAll="0"/>
    <pivotField numFmtId="14" showAll="0"/>
    <pivotField showAll="0"/>
    <pivotField showAll="0"/>
    <pivotField axis="axisRow" showAll="0">
      <items count="300">
        <item x="147"/>
        <item x="190"/>
        <item x="145"/>
        <item x="100"/>
        <item x="298"/>
        <item x="185"/>
        <item x="131"/>
        <item x="140"/>
        <item x="108"/>
        <item x="55"/>
        <item x="51"/>
        <item x="9"/>
        <item x="231"/>
        <item x="224"/>
        <item x="238"/>
        <item x="110"/>
        <item x="266"/>
        <item x="105"/>
        <item x="205"/>
        <item x="261"/>
        <item x="254"/>
        <item x="289"/>
        <item x="275"/>
        <item x="93"/>
        <item x="198"/>
        <item x="104"/>
        <item x="287"/>
        <item x="48"/>
        <item x="271"/>
        <item x="39"/>
        <item x="274"/>
        <item x="79"/>
        <item x="230"/>
        <item x="279"/>
        <item x="64"/>
        <item x="283"/>
        <item x="200"/>
        <item x="204"/>
        <item x="38"/>
        <item x="228"/>
        <item x="291"/>
        <item x="89"/>
        <item x="223"/>
        <item x="96"/>
        <item x="32"/>
        <item x="82"/>
        <item x="28"/>
        <item x="77"/>
        <item x="46"/>
        <item x="116"/>
        <item x="3"/>
        <item x="11"/>
        <item x="95"/>
        <item x="267"/>
        <item x="260"/>
        <item x="103"/>
        <item x="160"/>
        <item x="71"/>
        <item x="90"/>
        <item x="91"/>
        <item x="242"/>
        <item x="120"/>
        <item x="163"/>
        <item x="69"/>
        <item x="22"/>
        <item x="233"/>
        <item x="109"/>
        <item x="49"/>
        <item x="167"/>
        <item x="98"/>
        <item x="76"/>
        <item x="241"/>
        <item x="43"/>
        <item x="281"/>
        <item x="180"/>
        <item x="193"/>
        <item x="278"/>
        <item x="186"/>
        <item x="8"/>
        <item x="264"/>
        <item x="285"/>
        <item x="33"/>
        <item x="220"/>
        <item x="24"/>
        <item x="262"/>
        <item x="164"/>
        <item x="31"/>
        <item x="219"/>
        <item x="214"/>
        <item x="211"/>
        <item x="58"/>
        <item x="210"/>
        <item x="277"/>
        <item x="40"/>
        <item x="284"/>
        <item x="218"/>
        <item x="15"/>
        <item x="63"/>
        <item x="203"/>
        <item x="189"/>
        <item x="127"/>
        <item x="66"/>
        <item x="83"/>
        <item x="250"/>
        <item x="25"/>
        <item x="270"/>
        <item x="243"/>
        <item x="12"/>
        <item x="34"/>
        <item x="6"/>
        <item x="192"/>
        <item x="146"/>
        <item x="202"/>
        <item x="50"/>
        <item x="60"/>
        <item x="70"/>
        <item x="181"/>
        <item x="27"/>
        <item x="7"/>
        <item x="124"/>
        <item x="21"/>
        <item x="62"/>
        <item x="122"/>
        <item x="35"/>
        <item x="290"/>
        <item x="207"/>
        <item x="88"/>
        <item x="30"/>
        <item x="237"/>
        <item x="154"/>
        <item x="255"/>
        <item x="45"/>
        <item x="257"/>
        <item x="165"/>
        <item x="59"/>
        <item x="65"/>
        <item x="199"/>
        <item x="161"/>
        <item x="113"/>
        <item x="173"/>
        <item x="18"/>
        <item x="153"/>
        <item x="247"/>
        <item x="272"/>
        <item x="125"/>
        <item x="123"/>
        <item x="99"/>
        <item x="136"/>
        <item x="86"/>
        <item x="213"/>
        <item x="212"/>
        <item x="288"/>
        <item x="177"/>
        <item x="225"/>
        <item x="87"/>
        <item x="293"/>
        <item x="73"/>
        <item x="150"/>
        <item x="75"/>
        <item x="282"/>
        <item x="234"/>
        <item x="169"/>
        <item x="44"/>
        <item x="107"/>
        <item x="191"/>
        <item x="295"/>
        <item x="94"/>
        <item x="141"/>
        <item x="68"/>
        <item x="159"/>
        <item x="111"/>
        <item x="41"/>
        <item x="53"/>
        <item x="162"/>
        <item x="235"/>
        <item x="268"/>
        <item x="208"/>
        <item x="286"/>
        <item x="106"/>
        <item x="174"/>
        <item x="10"/>
        <item x="1"/>
        <item x="47"/>
        <item x="2"/>
        <item x="126"/>
        <item x="259"/>
        <item x="168"/>
        <item x="265"/>
        <item x="273"/>
        <item x="97"/>
        <item x="61"/>
        <item x="130"/>
        <item x="217"/>
        <item x="166"/>
        <item x="248"/>
        <item x="115"/>
        <item x="258"/>
        <item x="280"/>
        <item x="135"/>
        <item x="42"/>
        <item x="142"/>
        <item x="216"/>
        <item x="226"/>
        <item x="252"/>
        <item x="118"/>
        <item x="263"/>
        <item x="19"/>
        <item x="292"/>
        <item x="114"/>
        <item x="206"/>
        <item x="137"/>
        <item x="92"/>
        <item x="4"/>
        <item x="133"/>
        <item x="176"/>
        <item x="102"/>
        <item x="17"/>
        <item x="155"/>
        <item x="195"/>
        <item x="26"/>
        <item x="178"/>
        <item x="294"/>
        <item x="183"/>
        <item x="187"/>
        <item x="251"/>
        <item x="240"/>
        <item x="78"/>
        <item x="175"/>
        <item x="119"/>
        <item x="74"/>
        <item x="194"/>
        <item x="236"/>
        <item x="134"/>
        <item x="158"/>
        <item x="196"/>
        <item x="112"/>
        <item x="253"/>
        <item x="188"/>
        <item x="157"/>
        <item x="156"/>
        <item x="57"/>
        <item x="297"/>
        <item x="36"/>
        <item x="23"/>
        <item x="215"/>
        <item x="149"/>
        <item x="152"/>
        <item x="229"/>
        <item x="269"/>
        <item x="244"/>
        <item x="72"/>
        <item x="138"/>
        <item x="80"/>
        <item x="56"/>
        <item x="221"/>
        <item x="52"/>
        <item x="85"/>
        <item x="129"/>
        <item x="16"/>
        <item x="144"/>
        <item x="117"/>
        <item x="201"/>
        <item x="148"/>
        <item x="296"/>
        <item x="256"/>
        <item x="172"/>
        <item x="209"/>
        <item x="239"/>
        <item x="171"/>
        <item x="232"/>
        <item x="249"/>
        <item x="14"/>
        <item x="222"/>
        <item x="170"/>
        <item x="197"/>
        <item x="182"/>
        <item x="67"/>
        <item x="179"/>
        <item x="13"/>
        <item x="37"/>
        <item x="128"/>
        <item x="132"/>
        <item x="245"/>
        <item x="143"/>
        <item x="29"/>
        <item x="20"/>
        <item x="139"/>
        <item x="5"/>
        <item x="246"/>
        <item x="0"/>
        <item x="101"/>
        <item x="121"/>
        <item x="151"/>
        <item x="54"/>
        <item x="184"/>
        <item x="276"/>
        <item x="81"/>
        <item x="227"/>
        <item x="84"/>
        <item t="default"/>
      </items>
    </pivotField>
    <pivotField showAll="0"/>
    <pivotField showAll="0"/>
    <pivotField dataField="1" numFmtId="44" showAll="0">
      <items count="2565">
        <item x="1985"/>
        <item x="1625"/>
        <item x="1264"/>
        <item x="1104"/>
        <item x="1157"/>
        <item x="1535"/>
        <item x="1867"/>
        <item x="1201"/>
        <item x="1996"/>
        <item x="425"/>
        <item x="939"/>
        <item x="1281"/>
        <item x="658"/>
        <item x="1405"/>
        <item x="443"/>
        <item x="955"/>
        <item x="2216"/>
        <item x="1879"/>
        <item x="1647"/>
        <item x="1908"/>
        <item x="478"/>
        <item x="1410"/>
        <item x="99"/>
        <item x="1223"/>
        <item x="1855"/>
        <item x="1705"/>
        <item x="1284"/>
        <item x="1466"/>
        <item x="618"/>
        <item x="1862"/>
        <item x="1454"/>
        <item x="1544"/>
        <item x="778"/>
        <item x="1350"/>
        <item x="1329"/>
        <item x="1121"/>
        <item x="1876"/>
        <item x="1581"/>
        <item x="2236"/>
        <item x="154"/>
        <item x="1503"/>
        <item x="580"/>
        <item x="1234"/>
        <item x="1928"/>
        <item x="1579"/>
        <item x="940"/>
        <item x="565"/>
        <item x="1657"/>
        <item x="2127"/>
        <item x="547"/>
        <item x="1668"/>
        <item x="1188"/>
        <item x="899"/>
        <item x="536"/>
        <item x="1053"/>
        <item x="2184"/>
        <item x="837"/>
        <item x="1585"/>
        <item x="1332"/>
        <item x="926"/>
        <item x="1610"/>
        <item x="113"/>
        <item x="583"/>
        <item x="1107"/>
        <item x="726"/>
        <item x="2135"/>
        <item x="610"/>
        <item x="944"/>
        <item x="1219"/>
        <item x="2159"/>
        <item x="2019"/>
        <item x="1521"/>
        <item x="1124"/>
        <item x="1744"/>
        <item x="1801"/>
        <item x="676"/>
        <item x="1868"/>
        <item x="2013"/>
        <item x="1825"/>
        <item x="1661"/>
        <item x="2325"/>
        <item x="1414"/>
        <item x="597"/>
        <item x="863"/>
        <item x="965"/>
        <item x="735"/>
        <item x="1624"/>
        <item x="1352"/>
        <item x="2555"/>
        <item x="1371"/>
        <item x="1041"/>
        <item x="1252"/>
        <item x="1870"/>
        <item x="1675"/>
        <item x="1199"/>
        <item x="503"/>
        <item x="1528"/>
        <item x="2140"/>
        <item x="704"/>
        <item x="927"/>
        <item x="1304"/>
        <item x="1242"/>
        <item x="105"/>
        <item x="750"/>
        <item x="738"/>
        <item x="1771"/>
        <item x="445"/>
        <item x="1655"/>
        <item x="602"/>
        <item x="2203"/>
        <item x="1274"/>
        <item x="451"/>
        <item x="1822"/>
        <item x="1829"/>
        <item x="489"/>
        <item x="1807"/>
        <item x="409"/>
        <item x="1507"/>
        <item x="2293"/>
        <item x="511"/>
        <item x="1572"/>
        <item x="626"/>
        <item x="1802"/>
        <item x="2302"/>
        <item x="454"/>
        <item x="1043"/>
        <item x="1538"/>
        <item x="2334"/>
        <item x="1501"/>
        <item x="429"/>
        <item x="82"/>
        <item x="1196"/>
        <item x="1848"/>
        <item x="2110"/>
        <item x="1955"/>
        <item x="1849"/>
        <item x="191"/>
        <item x="908"/>
        <item x="1718"/>
        <item x="1261"/>
        <item x="1300"/>
        <item x="2011"/>
        <item x="1806"/>
        <item x="1213"/>
        <item x="784"/>
        <item x="1852"/>
        <item x="2494"/>
        <item x="341"/>
        <item x="1733"/>
        <item x="2297"/>
        <item x="1376"/>
        <item x="1754"/>
        <item x="343"/>
        <item x="1738"/>
        <item x="497"/>
        <item x="1911"/>
        <item x="901"/>
        <item x="2060"/>
        <item x="2084"/>
        <item x="617"/>
        <item x="782"/>
        <item x="224"/>
        <item x="2146"/>
        <item x="590"/>
        <item x="2032"/>
        <item x="440"/>
        <item x="1702"/>
        <item x="1272"/>
        <item x="1695"/>
        <item x="1301"/>
        <item x="594"/>
        <item x="593"/>
        <item x="213"/>
        <item x="2021"/>
        <item x="1369"/>
        <item x="1679"/>
        <item x="1611"/>
        <item x="245"/>
        <item x="856"/>
        <item x="578"/>
        <item x="1453"/>
        <item x="2207"/>
        <item x="1864"/>
        <item x="824"/>
        <item x="1348"/>
        <item x="1999"/>
        <item x="1425"/>
        <item x="1434"/>
        <item x="1132"/>
        <item x="975"/>
        <item x="1943"/>
        <item x="47"/>
        <item x="1220"/>
        <item x="945"/>
        <item x="630"/>
        <item x="1057"/>
        <item x="671"/>
        <item x="2124"/>
        <item x="592"/>
        <item x="464"/>
        <item x="1577"/>
        <item x="1399"/>
        <item x="371"/>
        <item x="1317"/>
        <item x="1904"/>
        <item x="1631"/>
        <item x="1545"/>
        <item x="1116"/>
        <item x="1616"/>
        <item x="1871"/>
        <item x="1746"/>
        <item x="455"/>
        <item x="392"/>
        <item x="139"/>
        <item x="1712"/>
        <item x="1129"/>
        <item x="880"/>
        <item x="948"/>
        <item x="571"/>
        <item x="2496"/>
        <item x="2317"/>
        <item x="2001"/>
        <item x="1470"/>
        <item x="347"/>
        <item x="68"/>
        <item x="535"/>
        <item x="727"/>
        <item x="165"/>
        <item x="1286"/>
        <item x="1628"/>
        <item x="1236"/>
        <item x="613"/>
        <item x="474"/>
        <item x="832"/>
        <item x="1994"/>
        <item x="688"/>
        <item x="539"/>
        <item x="1971"/>
        <item x="1766"/>
        <item x="2226"/>
        <item x="829"/>
        <item x="2191"/>
        <item x="1656"/>
        <item x="528"/>
        <item x="1418"/>
        <item x="1448"/>
        <item x="1669"/>
        <item x="353"/>
        <item x="1098"/>
        <item x="897"/>
        <item x="549"/>
        <item x="1479"/>
        <item x="877"/>
        <item x="1381"/>
        <item x="933"/>
        <item x="1995"/>
        <item x="1605"/>
        <item x="1492"/>
        <item x="1421"/>
        <item x="1672"/>
        <item x="1235"/>
        <item x="1696"/>
        <item x="327"/>
        <item x="1294"/>
        <item x="1914"/>
        <item x="1714"/>
        <item x="2213"/>
        <item x="2100"/>
        <item x="128"/>
        <item x="1880"/>
        <item x="1758"/>
        <item x="2086"/>
        <item x="2456"/>
        <item x="485"/>
        <item x="577"/>
        <item x="1299"/>
        <item x="2400"/>
        <item x="2349"/>
        <item x="1037"/>
        <item x="2332"/>
        <item x="844"/>
        <item x="2085"/>
        <item x="1440"/>
        <item x="1747"/>
        <item x="2420"/>
        <item x="276"/>
        <item x="1652"/>
        <item x="340"/>
        <item x="1860"/>
        <item x="1854"/>
        <item x="1942"/>
        <item x="1049"/>
        <item x="1890"/>
        <item x="1703"/>
        <item x="1042"/>
        <item x="1413"/>
        <item x="2214"/>
        <item x="1330"/>
        <item x="1135"/>
        <item x="1798"/>
        <item x="1262"/>
        <item x="62"/>
        <item x="187"/>
        <item x="414"/>
        <item x="876"/>
        <item x="1321"/>
        <item x="647"/>
        <item x="1238"/>
        <item x="687"/>
        <item x="2262"/>
        <item x="1419"/>
        <item x="2266"/>
        <item x="1812"/>
        <item x="1048"/>
        <item x="807"/>
        <item x="137"/>
        <item x="1875"/>
        <item x="283"/>
        <item x="1246"/>
        <item x="986"/>
        <item x="1210"/>
        <item x="1783"/>
        <item x="1045"/>
        <item x="438"/>
        <item x="1819"/>
        <item x="1084"/>
        <item x="249"/>
        <item x="466"/>
        <item x="481"/>
        <item x="1763"/>
        <item x="1117"/>
        <item x="2237"/>
        <item x="589"/>
        <item x="1816"/>
        <item x="1468"/>
        <item x="1745"/>
        <item x="1248"/>
        <item x="234"/>
        <item x="1808"/>
        <item x="313"/>
        <item x="1450"/>
        <item x="866"/>
        <item x="1872"/>
        <item x="1193"/>
        <item x="1959"/>
        <item x="1547"/>
        <item x="2339"/>
        <item x="1275"/>
        <item x="1667"/>
        <item x="764"/>
        <item x="1768"/>
        <item x="785"/>
        <item x="591"/>
        <item x="430"/>
        <item x="1700"/>
        <item x="2490"/>
        <item x="2187"/>
        <item x="1789"/>
        <item x="1318"/>
        <item x="810"/>
        <item x="1239"/>
        <item x="492"/>
        <item x="869"/>
        <item x="240"/>
        <item x="298"/>
        <item x="1088"/>
        <item x="640"/>
        <item x="1593"/>
        <item x="2039"/>
        <item x="377"/>
        <item x="581"/>
        <item x="1775"/>
        <item x="417"/>
        <item x="164"/>
        <item x="1561"/>
        <item x="1113"/>
        <item x="1166"/>
        <item x="182"/>
        <item x="1980"/>
        <item x="221"/>
        <item x="1142"/>
        <item x="2280"/>
        <item x="1326"/>
        <item x="1787"/>
        <item x="260"/>
        <item x="1912"/>
        <item x="731"/>
        <item x="1662"/>
        <item x="685"/>
        <item x="1664"/>
        <item x="924"/>
        <item x="1840"/>
        <item x="1725"/>
        <item x="878"/>
        <item x="608"/>
        <item x="2004"/>
        <item x="1698"/>
        <item x="1522"/>
        <item x="242"/>
        <item x="21"/>
        <item x="1063"/>
        <item x="1759"/>
        <item x="1938"/>
        <item x="2016"/>
        <item x="1764"/>
        <item x="2173"/>
        <item x="802"/>
        <item x="2310"/>
        <item x="273"/>
        <item x="1066"/>
        <item x="2138"/>
        <item x="1954"/>
        <item x="2073"/>
        <item x="2365"/>
        <item x="45"/>
        <item x="433"/>
        <item x="2139"/>
        <item x="2258"/>
        <item x="1025"/>
        <item x="2157"/>
        <item x="1988"/>
        <item x="116"/>
        <item x="2094"/>
        <item x="1723"/>
        <item x="1461"/>
        <item x="1760"/>
        <item x="1717"/>
        <item x="1901"/>
        <item x="623"/>
        <item x="759"/>
        <item x="1176"/>
        <item x="384"/>
        <item x="61"/>
        <item x="557"/>
        <item x="1328"/>
        <item x="442"/>
        <item x="1114"/>
        <item x="1740"/>
        <item x="1753"/>
        <item x="951"/>
        <item x="670"/>
        <item x="2005"/>
        <item x="2260"/>
        <item x="615"/>
        <item x="1617"/>
        <item x="238"/>
        <item x="651"/>
        <item x="564"/>
        <item x="461"/>
        <item x="1861"/>
        <item x="1494"/>
        <item x="1133"/>
        <item x="1998"/>
        <item x="888"/>
        <item x="342"/>
        <item x="2024"/>
        <item x="1094"/>
        <item x="1149"/>
        <item x="2044"/>
        <item x="2322"/>
        <item x="1843"/>
        <item x="1022"/>
        <item x="1433"/>
        <item x="2164"/>
        <item x="131"/>
        <item x="501"/>
        <item x="960"/>
        <item x="633"/>
        <item x="1460"/>
        <item x="1122"/>
        <item x="401"/>
        <item x="881"/>
        <item x="1842"/>
        <item x="2035"/>
        <item x="1948"/>
        <item x="46"/>
        <item x="2177"/>
        <item x="325"/>
        <item x="305"/>
        <item x="1886"/>
        <item x="695"/>
        <item x="804"/>
        <item x="1152"/>
        <item x="1895"/>
        <item x="1243"/>
        <item x="2470"/>
        <item x="1473"/>
        <item x="1613"/>
        <item x="2101"/>
        <item x="395"/>
        <item x="428"/>
        <item x="558"/>
        <item x="2428"/>
        <item x="1734"/>
        <item x="2522"/>
        <item x="2460"/>
        <item x="918"/>
        <item x="1353"/>
        <item x="192"/>
        <item x="2183"/>
        <item x="1159"/>
        <item x="2505"/>
        <item x="1472"/>
        <item x="1023"/>
        <item x="710"/>
        <item x="1573"/>
        <item x="2517"/>
        <item x="686"/>
        <item x="1845"/>
        <item x="1456"/>
        <item x="1254"/>
        <item x="575"/>
        <item x="1118"/>
        <item x="2057"/>
        <item x="1743"/>
        <item x="768"/>
        <item x="1256"/>
        <item x="1469"/>
        <item x="43"/>
        <item x="833"/>
        <item x="1362"/>
        <item x="1559"/>
        <item x="1570"/>
        <item x="1711"/>
        <item x="252"/>
        <item x="1897"/>
        <item x="360"/>
        <item x="367"/>
        <item x="1480"/>
        <item x="1108"/>
        <item x="262"/>
        <item x="1642"/>
        <item x="587"/>
        <item x="2067"/>
        <item x="2271"/>
        <item x="830"/>
        <item x="2259"/>
        <item x="1020"/>
        <item x="26"/>
        <item x="2077"/>
        <item x="1231"/>
        <item x="1270"/>
        <item x="541"/>
        <item x="2063"/>
        <item x="225"/>
        <item x="997"/>
        <item x="472"/>
        <item x="1361"/>
        <item x="1866"/>
        <item x="1209"/>
        <item x="255"/>
        <item x="1140"/>
        <item x="1795"/>
        <item x="2181"/>
        <item x="1185"/>
        <item x="1649"/>
        <item x="1374"/>
        <item x="794"/>
        <item x="734"/>
        <item x="669"/>
        <item x="1944"/>
        <item x="2037"/>
        <item x="1105"/>
        <item x="1608"/>
        <item x="104"/>
        <item x="301"/>
        <item x="991"/>
        <item x="527"/>
        <item x="426"/>
        <item x="1309"/>
        <item x="103"/>
        <item x="1296"/>
        <item x="2126"/>
        <item x="2520"/>
        <item x="555"/>
        <item x="211"/>
        <item x="394"/>
        <item x="2418"/>
        <item x="514"/>
        <item x="1306"/>
        <item x="10"/>
        <item x="2012"/>
        <item x="1420"/>
        <item x="2042"/>
        <item x="2238"/>
        <item x="188"/>
        <item x="2147"/>
        <item x="1267"/>
        <item x="519"/>
        <item x="1483"/>
        <item x="207"/>
        <item x="576"/>
        <item x="1728"/>
        <item x="175"/>
        <item x="2017"/>
        <item x="1742"/>
        <item x="1548"/>
        <item x="1565"/>
        <item x="196"/>
        <item x="1553"/>
        <item x="2263"/>
        <item x="692"/>
        <item x="2324"/>
        <item x="1186"/>
        <item x="1566"/>
        <item x="2161"/>
        <item x="2480"/>
        <item x="1516"/>
        <item x="1721"/>
        <item x="1792"/>
        <item x="159"/>
        <item x="2118"/>
        <item x="1478"/>
        <item x="69"/>
        <item x="2479"/>
        <item x="2396"/>
        <item x="1508"/>
        <item x="543"/>
        <item x="1029"/>
        <item x="2058"/>
        <item x="954"/>
        <item x="405"/>
        <item x="854"/>
        <item x="333"/>
        <item x="2462"/>
        <item x="910"/>
        <item x="1629"/>
        <item x="2306"/>
        <item x="1435"/>
        <item x="1915"/>
        <item x="1451"/>
        <item x="412"/>
        <item x="923"/>
        <item x="1918"/>
        <item x="2031"/>
        <item x="436"/>
        <item x="2227"/>
        <item x="1701"/>
        <item x="1690"/>
        <item x="1000"/>
        <item x="1767"/>
        <item x="1799"/>
        <item x="2052"/>
        <item x="1305"/>
        <item x="2129"/>
        <item x="2563"/>
        <item x="1165"/>
        <item x="352"/>
        <item x="272"/>
        <item x="2026"/>
        <item x="1443"/>
        <item x="2338"/>
        <item x="1069"/>
        <item x="2308"/>
        <item x="771"/>
        <item x="1811"/>
        <item x="355"/>
        <item x="2484"/>
        <item x="1666"/>
        <item x="1339"/>
        <item x="758"/>
        <item x="1179"/>
        <item x="1245"/>
        <item x="1465"/>
        <item x="643"/>
        <item x="31"/>
        <item x="1531"/>
        <item x="2277"/>
        <item x="1974"/>
        <item x="166"/>
        <item x="361"/>
        <item x="1919"/>
        <item x="2048"/>
        <item x="479"/>
        <item x="1678"/>
        <item x="24"/>
        <item x="2468"/>
        <item x="2458"/>
        <item x="1834"/>
        <item x="1463"/>
        <item x="518"/>
        <item x="1449"/>
        <item x="2121"/>
        <item x="1557"/>
        <item x="2154"/>
        <item x="1103"/>
        <item x="1966"/>
        <item x="161"/>
        <item x="217"/>
        <item x="2305"/>
        <item x="2168"/>
        <item x="919"/>
        <item x="1502"/>
        <item x="1894"/>
        <item x="1182"/>
        <item x="317"/>
        <item x="2239"/>
        <item x="746"/>
        <item x="1970"/>
        <item x="1510"/>
        <item x="369"/>
        <item x="290"/>
        <item x="1755"/>
        <item x="1729"/>
        <item x="2289"/>
        <item x="607"/>
        <item x="2278"/>
        <item x="2235"/>
        <item x="1791"/>
        <item x="1671"/>
        <item x="1070"/>
        <item x="259"/>
        <item x="64"/>
        <item x="582"/>
        <item x="1888"/>
        <item x="2028"/>
        <item x="653"/>
        <item x="1609"/>
        <item x="1627"/>
        <item x="507"/>
        <item x="1006"/>
        <item x="19"/>
        <item x="2451"/>
        <item x="800"/>
        <item x="96"/>
        <item x="2092"/>
        <item x="1749"/>
        <item x="2253"/>
        <item x="106"/>
        <item x="33"/>
        <item x="1731"/>
        <item x="1068"/>
        <item x="2155"/>
        <item x="949"/>
        <item x="781"/>
        <item x="779"/>
        <item x="1024"/>
        <item x="111"/>
        <item x="2247"/>
        <item x="579"/>
        <item x="2145"/>
        <item x="1720"/>
        <item x="1485"/>
        <item x="1493"/>
        <item x="236"/>
        <item x="4"/>
        <item x="2174"/>
        <item x="1930"/>
        <item x="1922"/>
        <item x="554"/>
        <item x="40"/>
        <item x="1150"/>
        <item x="1780"/>
        <item x="130"/>
        <item x="2049"/>
        <item x="180"/>
        <item x="1665"/>
        <item x="1055"/>
        <item x="896"/>
        <item x="2337"/>
        <item x="1395"/>
        <item x="922"/>
        <item x="1015"/>
        <item x="1583"/>
        <item x="627"/>
        <item x="2284"/>
        <item x="306"/>
        <item x="1929"/>
        <item x="1432"/>
        <item x="2506"/>
        <item x="2078"/>
        <item x="1303"/>
        <item x="2190"/>
        <item x="1540"/>
        <item x="2006"/>
        <item x="1005"/>
        <item x="28"/>
        <item x="1946"/>
        <item x="2513"/>
        <item x="1859"/>
        <item x="1956"/>
        <item x="1115"/>
        <item x="303"/>
        <item x="293"/>
        <item x="775"/>
        <item x="1216"/>
        <item x="1349"/>
        <item x="2551"/>
        <item x="1282"/>
        <item x="2106"/>
        <item x="1377"/>
        <item x="827"/>
        <item x="1663"/>
        <item x="681"/>
        <item x="2335"/>
        <item x="2027"/>
        <item x="1323"/>
        <item x="917"/>
        <item x="780"/>
        <item x="716"/>
        <item x="1437"/>
        <item x="2416"/>
        <item x="402"/>
        <item x="441"/>
        <item x="2430"/>
        <item x="265"/>
        <item x="2178"/>
        <item x="98"/>
        <item x="2182"/>
        <item x="961"/>
        <item x="2158"/>
        <item x="1757"/>
        <item x="1056"/>
        <item x="267"/>
        <item x="1958"/>
        <item x="1623"/>
        <item x="1346"/>
        <item x="2301"/>
        <item x="7"/>
        <item x="413"/>
        <item x="212"/>
        <item x="1093"/>
        <item x="2466"/>
        <item x="1865"/>
        <item x="1457"/>
        <item x="383"/>
        <item x="2134"/>
        <item x="2471"/>
        <item x="1097"/>
        <item x="94"/>
        <item x="420"/>
        <item x="562"/>
        <item x="1065"/>
        <item x="101"/>
        <item x="798"/>
        <item x="852"/>
        <item x="2544"/>
        <item x="605"/>
        <item x="380"/>
        <item x="2307"/>
        <item x="1761"/>
        <item x="916"/>
        <item x="1659"/>
        <item x="2176"/>
        <item x="1385"/>
        <item x="1100"/>
        <item x="862"/>
        <item x="1727"/>
        <item x="552"/>
        <item x="1818"/>
        <item x="1979"/>
        <item x="2241"/>
        <item x="1051"/>
        <item x="368"/>
        <item x="1936"/>
        <item x="1233"/>
        <item x="2225"/>
        <item x="351"/>
        <item x="477"/>
        <item x="1047"/>
        <item x="1178"/>
        <item x="1085"/>
        <item x="1127"/>
        <item x="294"/>
        <item x="1215"/>
        <item x="275"/>
        <item x="385"/>
        <item x="2131"/>
        <item x="2454"/>
        <item x="2245"/>
        <item x="419"/>
        <item x="336"/>
        <item x="1240"/>
        <item x="1222"/>
        <item x="2292"/>
        <item x="1803"/>
        <item x="1158"/>
        <item x="1653"/>
        <item x="56"/>
        <item x="449"/>
        <item x="585"/>
        <item x="1595"/>
        <item x="2294"/>
        <item x="1464"/>
        <item x="1044"/>
        <item x="1406"/>
        <item x="2360"/>
        <item x="789"/>
        <item x="848"/>
        <item x="1597"/>
        <item x="1046"/>
        <item x="2008"/>
        <item x="1073"/>
        <item x="375"/>
        <item x="1694"/>
        <item x="201"/>
        <item x="1184"/>
        <item x="777"/>
        <item x="89"/>
        <item x="93"/>
        <item x="1111"/>
        <item x="1756"/>
        <item x="2179"/>
        <item x="1459"/>
        <item x="2342"/>
        <item x="572"/>
        <item x="980"/>
        <item x="530"/>
        <item x="1004"/>
        <item x="2002"/>
        <item x="925"/>
        <item x="538"/>
        <item x="2254"/>
        <item x="202"/>
        <item x="721"/>
        <item x="1163"/>
        <item x="2287"/>
        <item x="2097"/>
        <item x="1002"/>
        <item x="243"/>
        <item x="1408"/>
        <item x="95"/>
        <item x="2119"/>
        <item x="2230"/>
        <item x="657"/>
        <item x="450"/>
        <item x="696"/>
        <item x="1161"/>
        <item x="1169"/>
        <item x="2250"/>
        <item x="1796"/>
        <item x="872"/>
        <item x="285"/>
        <item x="1092"/>
        <item x="678"/>
        <item x="525"/>
        <item x="277"/>
        <item x="601"/>
        <item x="1797"/>
        <item x="1441"/>
        <item x="1078"/>
        <item x="1327"/>
        <item x="423"/>
        <item x="998"/>
        <item x="1977"/>
        <item x="439"/>
        <item x="1997"/>
        <item x="1214"/>
        <item x="500"/>
        <item x="378"/>
        <item x="1099"/>
        <item x="1621"/>
        <item x="561"/>
        <item x="37"/>
        <item x="1643"/>
        <item x="817"/>
        <item x="1574"/>
        <item x="1402"/>
        <item x="2303"/>
        <item x="1839"/>
        <item x="2065"/>
        <item x="1258"/>
        <item x="656"/>
        <item x="542"/>
        <item x="1689"/>
        <item x="107"/>
        <item x="1003"/>
        <item x="447"/>
        <item x="83"/>
        <item x="744"/>
        <item x="1072"/>
        <item x="1091"/>
        <item x="296"/>
        <item x="23"/>
        <item x="2111"/>
        <item x="641"/>
        <item x="506"/>
        <item x="865"/>
        <item x="1707"/>
        <item x="55"/>
        <item x="1554"/>
        <item x="1953"/>
        <item x="482"/>
        <item x="2051"/>
        <item x="1962"/>
        <item x="1950"/>
        <item x="1737"/>
        <item x="86"/>
        <item x="2304"/>
        <item x="476"/>
        <item x="1358"/>
        <item x="1365"/>
        <item x="1079"/>
        <item x="1567"/>
        <item x="816"/>
        <item x="162"/>
        <item x="2223"/>
        <item x="1067"/>
        <item x="1477"/>
        <item x="903"/>
        <item x="226"/>
        <item x="637"/>
        <item x="1582"/>
        <item x="230"/>
        <item x="288"/>
        <item x="2153"/>
        <item x="2368"/>
        <item x="1846"/>
        <item x="1089"/>
        <item x="1602"/>
        <item x="160"/>
        <item x="421"/>
        <item x="1537"/>
        <item x="1892"/>
        <item x="2075"/>
        <item x="1833"/>
        <item x="842"/>
        <item x="1146"/>
        <item x="2000"/>
        <item x="977"/>
        <item x="1858"/>
        <item x="968"/>
        <item x="1969"/>
        <item x="1847"/>
        <item x="1396"/>
        <item x="1800"/>
        <item x="2353"/>
        <item x="1417"/>
        <item x="1455"/>
        <item x="168"/>
        <item x="989"/>
        <item x="463"/>
        <item x="1739"/>
        <item x="2514"/>
        <item x="540"/>
        <item x="410"/>
        <item x="1984"/>
        <item x="1458"/>
        <item x="1603"/>
        <item x="1539"/>
        <item x="2215"/>
        <item x="1269"/>
        <item x="1212"/>
        <item x="174"/>
        <item x="1452"/>
        <item x="1444"/>
        <item x="1600"/>
        <item x="1062"/>
        <item x="2061"/>
        <item x="1851"/>
        <item x="1805"/>
        <item x="1794"/>
        <item x="1050"/>
        <item x="2474"/>
        <item x="666"/>
        <item x="2197"/>
        <item x="271"/>
        <item x="1790"/>
        <item x="2295"/>
        <item x="344"/>
        <item x="1307"/>
        <item x="496"/>
        <item x="2132"/>
        <item x="1704"/>
        <item x="72"/>
        <item x="1793"/>
        <item x="390"/>
        <item x="2056"/>
        <item x="642"/>
        <item x="1645"/>
        <item x="1993"/>
        <item x="1601"/>
        <item x="1873"/>
        <item x="1383"/>
        <item x="2033"/>
        <item x="456"/>
        <item x="1724"/>
        <item x="1869"/>
        <item x="1568"/>
        <item x="504"/>
        <item x="1981"/>
        <item x="20"/>
        <item x="521"/>
        <item x="1120"/>
        <item x="1156"/>
        <item x="177"/>
        <item x="2232"/>
        <item x="1748"/>
        <item x="2432"/>
        <item x="29"/>
        <item x="1343"/>
        <item x="1074"/>
        <item x="761"/>
        <item x="2327"/>
        <item x="1183"/>
        <item x="952"/>
        <item x="619"/>
        <item x="36"/>
        <item x="1008"/>
        <item x="199"/>
        <item x="184"/>
        <item x="705"/>
        <item x="529"/>
        <item x="1560"/>
        <item x="424"/>
        <item x="1525"/>
        <item x="229"/>
        <item x="2116"/>
        <item x="533"/>
        <item x="2165"/>
        <item x="973"/>
        <item x="1961"/>
        <item x="1039"/>
        <item x="1265"/>
        <item x="1523"/>
        <item x="1279"/>
        <item x="762"/>
        <item x="2357"/>
        <item x="1569"/>
        <item x="1263"/>
        <item x="1533"/>
        <item x="393"/>
        <item x="279"/>
        <item x="2144"/>
        <item x="2311"/>
        <item x="1639"/>
        <item x="2477"/>
        <item x="227"/>
        <item x="1177"/>
        <item x="2054"/>
        <item x="1180"/>
        <item x="84"/>
        <item x="1826"/>
        <item x="1416"/>
        <item x="1692"/>
        <item x="1364"/>
        <item x="1874"/>
        <item x="399"/>
        <item x="1076"/>
        <item x="41"/>
        <item x="149"/>
        <item x="326"/>
        <item x="1253"/>
        <item x="90"/>
        <item x="1168"/>
        <item x="1951"/>
        <item x="2553"/>
        <item x="218"/>
        <item x="2411"/>
        <item x="1123"/>
        <item x="2552"/>
        <item x="195"/>
        <item x="280"/>
        <item x="1599"/>
        <item x="1708"/>
        <item x="604"/>
        <item x="189"/>
        <item x="595"/>
        <item x="1640"/>
        <item x="2367"/>
        <item x="712"/>
        <item x="1280"/>
        <item x="1367"/>
        <item x="1906"/>
        <item x="1630"/>
        <item x="366"/>
        <item x="1686"/>
        <item x="1119"/>
        <item x="871"/>
        <item x="67"/>
        <item x="493"/>
        <item x="307"/>
        <item x="1644"/>
        <item x="1965"/>
        <item x="2003"/>
        <item x="2314"/>
        <item x="80"/>
        <item x="932"/>
        <item x="1226"/>
        <item x="1736"/>
        <item x="2029"/>
        <item x="763"/>
        <item x="502"/>
        <item x="1576"/>
        <item x="1896"/>
        <item x="1735"/>
        <item x="1181"/>
        <item x="632"/>
        <item x="723"/>
        <item x="611"/>
        <item x="219"/>
        <item x="1137"/>
        <item x="1517"/>
        <item x="332"/>
        <item x="1389"/>
        <item x="70"/>
        <item x="1941"/>
        <item x="1442"/>
        <item x="1431"/>
        <item x="2300"/>
        <item x="1831"/>
        <item x="2055"/>
        <item x="548"/>
        <item x="1167"/>
        <item x="1017"/>
        <item x="228"/>
        <item x="886"/>
        <item x="1940"/>
        <item x="108"/>
        <item x="2256"/>
        <item x="1191"/>
        <item x="2491"/>
        <item x="1251"/>
        <item x="460"/>
        <item x="1331"/>
        <item x="356"/>
        <item x="2070"/>
        <item x="1382"/>
        <item x="614"/>
        <item x="2269"/>
        <item x="508"/>
        <item x="1244"/>
        <item x="1536"/>
        <item x="1174"/>
        <item x="2200"/>
        <item x="2038"/>
        <item x="2425"/>
        <item x="2386"/>
        <item x="2441"/>
        <item x="1947"/>
        <item x="1722"/>
        <item x="1491"/>
        <item x="1497"/>
        <item x="2309"/>
        <item x="1366"/>
        <item x="1260"/>
        <item x="1136"/>
        <item x="1498"/>
        <item x="34"/>
        <item x="2249"/>
        <item x="631"/>
        <item x="979"/>
        <item x="1562"/>
        <item x="748"/>
        <item x="1393"/>
        <item x="1154"/>
        <item x="2152"/>
        <item x="2356"/>
        <item x="1542"/>
        <item x="370"/>
        <item x="875"/>
        <item x="739"/>
        <item x="1963"/>
        <item x="560"/>
        <item x="2175"/>
        <item x="2162"/>
        <item x="2217"/>
        <item x="2103"/>
        <item x="2320"/>
        <item x="1189"/>
        <item x="2248"/>
        <item x="1670"/>
        <item x="1774"/>
        <item x="469"/>
        <item x="1556"/>
        <item x="2243"/>
        <item x="2333"/>
        <item x="956"/>
        <item x="334"/>
        <item x="295"/>
        <item x="1634"/>
        <item x="300"/>
        <item x="1241"/>
        <item x="391"/>
        <item x="215"/>
        <item x="1487"/>
        <item x="1445"/>
        <item x="88"/>
        <item x="1368"/>
        <item x="475"/>
        <item x="1192"/>
        <item x="2299"/>
        <item x="289"/>
        <item x="570"/>
        <item x="1751"/>
        <item x="1546"/>
        <item x="1674"/>
        <item x="345"/>
        <item x="1591"/>
        <item x="499"/>
        <item x="1249"/>
        <item x="1155"/>
        <item x="197"/>
        <item x="147"/>
        <item x="163"/>
        <item x="747"/>
        <item x="1777"/>
        <item x="1884"/>
        <item x="2464"/>
        <item x="2331"/>
        <item x="263"/>
        <item x="1198"/>
        <item x="1614"/>
        <item x="1412"/>
        <item x="2167"/>
        <item x="76"/>
        <item x="815"/>
        <item x="728"/>
        <item x="1732"/>
        <item x="1218"/>
        <item x="2313"/>
        <item x="1814"/>
        <item x="2381"/>
        <item x="1038"/>
        <item x="805"/>
        <item x="1071"/>
        <item x="1688"/>
        <item x="2142"/>
        <item x="1379"/>
        <item x="1090"/>
        <item x="537"/>
        <item x="1809"/>
        <item x="1134"/>
        <item x="1126"/>
        <item x="2036"/>
        <item x="858"/>
        <item x="1428"/>
        <item x="54"/>
        <item x="2043"/>
        <item x="1832"/>
        <item x="179"/>
        <item x="1217"/>
        <item x="1534"/>
        <item x="741"/>
        <item x="2547"/>
        <item x="1504"/>
        <item x="1589"/>
        <item x="2209"/>
        <item x="729"/>
        <item x="15"/>
        <item x="365"/>
        <item x="713"/>
        <item x="2221"/>
        <item x="2023"/>
        <item x="235"/>
        <item x="1681"/>
        <item x="471"/>
        <item x="38"/>
        <item x="44"/>
        <item x="1878"/>
        <item x="30"/>
        <item x="1357"/>
        <item x="2040"/>
        <item x="203"/>
        <item x="1552"/>
        <item x="905"/>
        <item x="1173"/>
        <item x="396"/>
        <item x="1462"/>
        <item x="1925"/>
        <item x="850"/>
        <item x="757"/>
        <item x="1302"/>
        <item x="437"/>
        <item x="2234"/>
        <item x="906"/>
        <item x="446"/>
        <item x="1529"/>
        <item x="2286"/>
        <item x="1424"/>
        <item x="599"/>
        <item x="418"/>
        <item x="2068"/>
        <item x="274"/>
        <item x="1475"/>
        <item x="18"/>
        <item x="1027"/>
        <item x="1680"/>
        <item x="2206"/>
        <item x="257"/>
        <item x="1153"/>
        <item x="487"/>
        <item x="483"/>
        <item x="314"/>
        <item x="790"/>
        <item x="389"/>
        <item x="855"/>
        <item x="173"/>
        <item x="2172"/>
        <item x="1750"/>
        <item x="1518"/>
        <item x="2275"/>
        <item x="1905"/>
        <item x="2018"/>
        <item x="75"/>
        <item x="2355"/>
        <item x="1075"/>
        <item x="1322"/>
        <item x="2025"/>
        <item x="2098"/>
        <item x="1931"/>
        <item x="53"/>
        <item x="1598"/>
        <item x="1255"/>
        <item x="958"/>
        <item x="1438"/>
        <item x="27"/>
        <item x="1363"/>
        <item x="1436"/>
        <item x="2224"/>
        <item x="1195"/>
        <item x="679"/>
        <item x="609"/>
        <item x="1604"/>
        <item x="2123"/>
        <item x="1823"/>
        <item x="176"/>
        <item x="1509"/>
        <item x="452"/>
        <item x="1139"/>
        <item x="596"/>
        <item x="661"/>
        <item x="2493"/>
        <item x="1752"/>
        <item x="2242"/>
        <item x="2285"/>
        <item x="2290"/>
        <item x="2557"/>
        <item x="1691"/>
        <item x="946"/>
        <item x="1932"/>
        <item x="786"/>
        <item x="1706"/>
        <item x="320"/>
        <item x="1773"/>
        <item x="1355"/>
        <item x="1916"/>
        <item x="1850"/>
        <item x="1398"/>
        <item x="1028"/>
        <item x="1145"/>
        <item x="2125"/>
        <item x="373"/>
        <item x="6"/>
        <item x="316"/>
        <item x="51"/>
        <item x="1310"/>
        <item x="1596"/>
        <item x="1580"/>
        <item x="170"/>
        <item x="1960"/>
        <item x="2030"/>
        <item x="1138"/>
        <item x="1403"/>
        <item x="1356"/>
        <item x="1411"/>
        <item x="1054"/>
        <item x="2429"/>
        <item x="1715"/>
        <item x="563"/>
        <item x="1933"/>
        <item x="2156"/>
        <item x="22"/>
        <item x="1384"/>
        <item x="470"/>
        <item x="2188"/>
        <item x="415"/>
        <item x="200"/>
        <item x="486"/>
        <item x="1821"/>
        <item x="2041"/>
        <item x="2550"/>
        <item x="1496"/>
        <item x="328"/>
        <item x="663"/>
        <item x="2504"/>
        <item x="861"/>
        <item x="315"/>
        <item x="2344"/>
        <item x="1257"/>
        <item x="1551"/>
        <item x="825"/>
        <item x="2143"/>
        <item x="2022"/>
        <item x="1782"/>
        <item x="628"/>
        <item x="2273"/>
        <item x="2083"/>
        <item x="767"/>
        <item x="2274"/>
        <item x="982"/>
        <item x="1563"/>
        <item x="1612"/>
        <item x="1786"/>
        <item x="774"/>
        <item x="1488"/>
        <item x="2455"/>
        <item x="220"/>
        <item x="167"/>
        <item x="551"/>
        <item x="2270"/>
        <item x="2189"/>
        <item x="404"/>
        <item x="2487"/>
        <item x="2272"/>
        <item x="1345"/>
        <item x="250"/>
        <item x="453"/>
        <item x="2276"/>
        <item x="645"/>
        <item x="883"/>
        <item x="311"/>
        <item x="2160"/>
        <item x="1380"/>
        <item x="700"/>
        <item x="1164"/>
        <item x="5"/>
        <item x="237"/>
        <item x="1125"/>
        <item x="1578"/>
        <item x="2554"/>
        <item x="962"/>
        <item x="2120"/>
        <item x="153"/>
        <item x="292"/>
        <item x="1336"/>
        <item x="2198"/>
        <item x="323"/>
        <item x="1512"/>
        <item x="2347"/>
        <item x="890"/>
        <item x="522"/>
        <item x="1268"/>
        <item x="1400"/>
        <item x="335"/>
        <item x="1637"/>
        <item x="1972"/>
        <item x="2261"/>
        <item x="286"/>
        <item x="2549"/>
        <item x="379"/>
        <item x="1314"/>
        <item x="8"/>
        <item x="1035"/>
        <item x="2050"/>
        <item x="2323"/>
        <item x="1471"/>
        <item x="465"/>
        <item x="2218"/>
        <item x="1031"/>
        <item x="1297"/>
        <item x="745"/>
        <item x="1926"/>
        <item x="2268"/>
        <item x="1555"/>
        <item x="2350"/>
        <item x="2319"/>
        <item x="1889"/>
        <item x="1500"/>
        <item x="1719"/>
        <item x="1660"/>
        <item x="1476"/>
        <item x="1549"/>
        <item x="1506"/>
        <item x="1654"/>
        <item x="1160"/>
        <item x="2091"/>
        <item x="1312"/>
        <item x="2059"/>
        <item x="1423"/>
        <item x="1584"/>
        <item x="321"/>
        <item x="155"/>
        <item x="1810"/>
        <item x="1316"/>
        <item x="791"/>
        <item x="152"/>
        <item x="1429"/>
        <item x="512"/>
        <item x="185"/>
        <item x="2090"/>
        <item x="2062"/>
        <item x="39"/>
        <item x="194"/>
        <item x="1693"/>
        <item x="206"/>
        <item x="1040"/>
        <item x="994"/>
        <item x="1082"/>
        <item x="462"/>
        <item x="736"/>
        <item x="1558"/>
        <item x="1983"/>
        <item x="1334"/>
        <item x="1"/>
        <item x="838"/>
        <item x="1638"/>
        <item x="612"/>
        <item x="1342"/>
        <item x="1607"/>
        <item x="2472"/>
        <item x="1397"/>
        <item x="655"/>
        <item x="181"/>
        <item x="934"/>
        <item x="1292"/>
        <item x="1820"/>
        <item x="1293"/>
        <item x="1010"/>
        <item x="1682"/>
        <item x="2475"/>
        <item x="406"/>
        <item x="1427"/>
        <item x="2385"/>
        <item x="232"/>
        <item x="584"/>
        <item x="1633"/>
        <item x="534"/>
        <item x="363"/>
        <item x="1626"/>
        <item x="2228"/>
        <item x="354"/>
        <item x="1486"/>
        <item x="752"/>
        <item x="1378"/>
        <item x="1489"/>
        <item x="1372"/>
        <item x="680"/>
        <item x="2081"/>
        <item x="531"/>
        <item x="912"/>
        <item x="25"/>
        <item x="1064"/>
        <item x="2265"/>
        <item x="665"/>
        <item x="1077"/>
        <item x="459"/>
        <item x="2375"/>
        <item x="1927"/>
        <item x="574"/>
        <item x="1817"/>
        <item x="1034"/>
        <item x="1550"/>
        <item x="1143"/>
        <item x="2193"/>
        <item x="2014"/>
        <item x="1883"/>
        <item x="1288"/>
        <item x="2150"/>
        <item x="820"/>
        <item x="151"/>
        <item x="297"/>
        <item x="1080"/>
        <item x="2244"/>
        <item x="1131"/>
        <item x="400"/>
        <item x="1144"/>
        <item x="1250"/>
        <item x="1059"/>
        <item x="2053"/>
        <item x="1967"/>
        <item x="895"/>
        <item x="813"/>
        <item x="2296"/>
        <item x="847"/>
        <item x="1351"/>
        <item x="874"/>
        <item x="1935"/>
        <item x="2163"/>
        <item x="1650"/>
        <item x="1335"/>
        <item x="1083"/>
        <item x="157"/>
        <item x="1087"/>
        <item x="2351"/>
        <item x="318"/>
        <item x="2082"/>
        <item x="444"/>
        <item x="1109"/>
        <item x="1923"/>
        <item x="330"/>
        <item x="1206"/>
        <item x="990"/>
        <item x="2107"/>
        <item x="1058"/>
        <item x="831"/>
        <item x="247"/>
        <item x="1527"/>
        <item x="545"/>
        <item x="2343"/>
        <item x="2072"/>
        <item x="795"/>
        <item x="754"/>
        <item x="526"/>
        <item x="312"/>
        <item x="148"/>
        <item x="2113"/>
        <item x="2034"/>
        <item x="248"/>
        <item x="376"/>
        <item x="1401"/>
        <item x="2114"/>
        <item x="2481"/>
        <item x="638"/>
        <item x="1247"/>
        <item x="284"/>
        <item x="2255"/>
        <item x="621"/>
        <item x="1232"/>
        <item x="2459"/>
        <item x="1259"/>
        <item x="1620"/>
        <item x="71"/>
        <item x="1278"/>
        <item x="2076"/>
        <item x="348"/>
        <item x="625"/>
        <item x="2240"/>
        <item x="1277"/>
        <item x="1519"/>
        <item x="718"/>
        <item x="2205"/>
        <item x="2196"/>
        <item x="138"/>
        <item x="2437"/>
        <item x="823"/>
        <item x="2556"/>
        <item x="1917"/>
        <item x="532"/>
        <item x="2264"/>
        <item x="2405"/>
        <item x="510"/>
        <item x="1387"/>
        <item x="1622"/>
        <item x="364"/>
        <item x="81"/>
        <item x="269"/>
        <item x="1474"/>
        <item x="1571"/>
        <item x="1673"/>
        <item x="1989"/>
        <item x="2020"/>
        <item x="1964"/>
        <item x="1949"/>
        <item x="52"/>
        <item x="1409"/>
        <item x="1347"/>
        <item x="1096"/>
        <item x="2133"/>
        <item x="42"/>
        <item x="329"/>
        <item x="2315"/>
        <item x="1526"/>
        <item x="1903"/>
        <item x="1837"/>
        <item x="2015"/>
        <item x="2510"/>
        <item x="1784"/>
        <item x="1658"/>
        <item x="244"/>
        <item x="2447"/>
        <item x="183"/>
        <item x="2212"/>
        <item x="2371"/>
        <item x="1530"/>
        <item x="2321"/>
        <item x="1141"/>
        <item x="1203"/>
        <item x="550"/>
        <item x="1341"/>
        <item x="887"/>
        <item x="999"/>
        <item x="974"/>
        <item x="480"/>
        <item x="1982"/>
        <item x="788"/>
        <item x="2558"/>
        <item x="1920"/>
        <item x="287"/>
        <item x="2148"/>
        <item x="397"/>
        <item x="266"/>
        <item x="1273"/>
        <item x="660"/>
        <item x="1197"/>
        <item x="2312"/>
        <item x="799"/>
        <item x="1147"/>
        <item x="567"/>
        <item x="2095"/>
        <item x="261"/>
        <item x="1224"/>
        <item x="1422"/>
        <item x="468"/>
        <item x="2482"/>
        <item x="639"/>
        <item x="1319"/>
        <item x="1060"/>
        <item x="1415"/>
        <item x="2346"/>
        <item x="1324"/>
        <item x="258"/>
        <item x="308"/>
        <item x="246"/>
        <item x="322"/>
        <item x="2252"/>
        <item x="498"/>
        <item x="1924"/>
        <item x="74"/>
        <item x="1187"/>
        <item x="2279"/>
        <item x="32"/>
        <item x="1394"/>
        <item x="509"/>
        <item x="2369"/>
        <item x="1225"/>
        <item x="2519"/>
        <item x="1175"/>
        <item x="2370"/>
        <item x="1945"/>
        <item x="978"/>
        <item x="1709"/>
        <item x="2377"/>
        <item x="822"/>
        <item x="2390"/>
        <item x="553"/>
        <item x="2137"/>
        <item x="1290"/>
        <item x="256"/>
        <item x="1200"/>
        <item x="1340"/>
        <item x="381"/>
        <item x="2427"/>
        <item x="362"/>
        <item x="2291"/>
        <item x="1106"/>
        <item x="851"/>
        <item x="270"/>
        <item x="1699"/>
        <item x="1677"/>
        <item x="1430"/>
        <item x="2298"/>
        <item x="1588"/>
        <item x="1021"/>
        <item x="513"/>
        <item x="2251"/>
        <item x="2105"/>
        <item x="1354"/>
        <item x="268"/>
        <item x="1683"/>
        <item x="1086"/>
        <item x="1824"/>
        <item x="1447"/>
        <item x="2267"/>
        <item x="1592"/>
        <item x="622"/>
        <item x="2257"/>
        <item x="1899"/>
        <item x="1887"/>
        <item x="1606"/>
        <item x="1373"/>
        <item x="374"/>
        <item x="2424"/>
        <item x="1162"/>
        <item x="2122"/>
        <item x="2283"/>
        <item x="1298"/>
        <item x="1992"/>
        <item x="668"/>
        <item x="719"/>
        <item x="2069"/>
        <item x="2448"/>
        <item x="546"/>
        <item x="2457"/>
        <item x="2202"/>
        <item x="1713"/>
        <item x="65"/>
        <item x="2503"/>
        <item x="205"/>
        <item x="281"/>
        <item x="1741"/>
        <item x="1685"/>
        <item x="97"/>
        <item x="91"/>
        <item x="1716"/>
        <item x="2387"/>
        <item x="1081"/>
        <item x="2210"/>
        <item x="2328"/>
        <item x="1170"/>
        <item x="2171"/>
        <item x="1505"/>
        <item x="1976"/>
        <item x="566"/>
        <item x="2511"/>
        <item x="1032"/>
        <item x="2128"/>
        <item x="382"/>
        <item x="2406"/>
        <item x="1986"/>
        <item x="1360"/>
        <item x="1285"/>
        <item x="346"/>
        <item x="1619"/>
        <item x="636"/>
        <item x="1684"/>
        <item x="1484"/>
        <item x="544"/>
        <item x="1204"/>
        <item x="2170"/>
        <item x="2080"/>
        <item x="2071"/>
        <item x="2316"/>
        <item x="2341"/>
        <item x="2417"/>
        <item x="971"/>
        <item x="1697"/>
        <item x="1128"/>
        <item x="310"/>
        <item x="358"/>
        <item x="2109"/>
        <item x="1276"/>
        <item x="398"/>
        <item x="1407"/>
        <item x="319"/>
        <item x="2141"/>
        <item x="2442"/>
        <item x="1921"/>
        <item x="2431"/>
        <item x="2112"/>
        <item x="66"/>
        <item x="2281"/>
        <item x="1337"/>
        <item x="1446"/>
        <item x="2488"/>
        <item x="1030"/>
        <item x="1615"/>
        <item x="2117"/>
        <item x="517"/>
        <item x="2136"/>
        <item x="422"/>
        <item x="2288"/>
        <item x="2379"/>
        <item x="2222"/>
        <item x="1172"/>
        <item x="1857"/>
        <item x="407"/>
        <item x="491"/>
        <item x="894"/>
        <item x="1646"/>
        <item x="204"/>
        <item x="2318"/>
        <item x="209"/>
        <item x="457"/>
        <item x="1687"/>
        <item x="1515"/>
        <item x="100"/>
        <item x="1532"/>
        <item x="1788"/>
        <item x="1520"/>
        <item x="403"/>
        <item x="1513"/>
        <item x="2087"/>
        <item x="304"/>
        <item x="1313"/>
        <item x="1978"/>
        <item x="629"/>
        <item x="239"/>
        <item x="2192"/>
        <item x="190"/>
        <item x="2007"/>
        <item x="857"/>
        <item x="1344"/>
        <item x="1564"/>
        <item x="63"/>
        <item x="2483"/>
        <item x="2220"/>
        <item x="720"/>
        <item x="1902"/>
        <item x="2166"/>
        <item x="2415"/>
        <item x="1541"/>
        <item x="193"/>
        <item x="282"/>
        <item x="1907"/>
        <item x="186"/>
        <item x="1130"/>
        <item x="495"/>
        <item x="1016"/>
        <item x="2359"/>
        <item x="1641"/>
        <item x="769"/>
        <item x="2523"/>
        <item x="2204"/>
        <item x="1590"/>
        <item x="2009"/>
        <item x="806"/>
        <item x="1033"/>
        <item x="198"/>
        <item x="388"/>
        <item x="2066"/>
        <item x="2208"/>
        <item x="603"/>
        <item x="1991"/>
        <item x="1151"/>
        <item x="1524"/>
        <item x="1762"/>
        <item x="2199"/>
        <item x="2536"/>
        <item x="1386"/>
        <item x="337"/>
        <item x="134"/>
        <item x="1439"/>
        <item x="473"/>
        <item x="291"/>
        <item x="172"/>
        <item x="2492"/>
        <item x="2433"/>
        <item x="2421"/>
        <item x="1730"/>
        <item x="1937"/>
        <item x="724"/>
        <item x="241"/>
        <item x="1939"/>
        <item x="2391"/>
        <item x="158"/>
        <item x="2378"/>
        <item x="1648"/>
        <item x="2096"/>
        <item x="1514"/>
        <item x="387"/>
        <item x="1481"/>
        <item x="1295"/>
        <item x="251"/>
        <item x="1772"/>
        <item x="359"/>
        <item x="1271"/>
        <item x="1467"/>
        <item x="2501"/>
        <item x="1877"/>
        <item x="1891"/>
        <item x="2326"/>
        <item x="2499"/>
        <item x="2246"/>
        <item x="2436"/>
        <item x="222"/>
        <item x="1990"/>
        <item x="216"/>
        <item x="1052"/>
        <item x="987"/>
        <item x="299"/>
        <item x="1221"/>
        <item x="2219"/>
        <item x="2201"/>
        <item x="2169"/>
        <item x="1490"/>
        <item x="1632"/>
        <item x="302"/>
        <item x="59"/>
        <item x="2229"/>
        <item x="490"/>
        <item x="2363"/>
        <item x="1651"/>
        <item x="57"/>
        <item x="411"/>
        <item x="2380"/>
        <item x="1618"/>
        <item x="2185"/>
        <item x="1973"/>
        <item x="169"/>
        <item x="214"/>
        <item x="2115"/>
        <item x="1863"/>
        <item x="2348"/>
        <item x="60"/>
        <item x="2329"/>
        <item x="1404"/>
        <item x="2533"/>
        <item x="1194"/>
        <item x="2211"/>
        <item x="1482"/>
        <item x="87"/>
        <item x="1952"/>
        <item x="2366"/>
        <item x="1230"/>
        <item x="2102"/>
        <item x="2093"/>
        <item x="1968"/>
        <item x="1636"/>
        <item x="1587"/>
        <item x="1499"/>
        <item x="2231"/>
        <item x="2045"/>
        <item x="2088"/>
        <item x="1975"/>
        <item x="2130"/>
        <item x="2099"/>
        <item x="264"/>
        <item x="35"/>
        <item x="1676"/>
        <item x="2010"/>
        <item x="2047"/>
        <item x="1934"/>
        <item x="2180"/>
        <item x="1392"/>
        <item x="102"/>
        <item x="1586"/>
        <item x="1726"/>
        <item x="9"/>
        <item x="1495"/>
        <item x="1710"/>
        <item x="1987"/>
        <item x="2422"/>
        <item x="1026"/>
        <item x="124"/>
        <item x="1112"/>
        <item x="2476"/>
        <item x="2064"/>
        <item x="2186"/>
        <item x="278"/>
        <item x="1390"/>
        <item x="2515"/>
        <item x="1635"/>
        <item x="2540"/>
        <item x="846"/>
        <item x="309"/>
        <item x="2374"/>
        <item x="711"/>
        <item x="2446"/>
        <item x="2046"/>
        <item x="50"/>
        <item x="2376"/>
        <item x="2336"/>
        <item x="386"/>
        <item x="1426"/>
        <item x="150"/>
        <item x="223"/>
        <item x="233"/>
        <item x="2089"/>
        <item x="1171"/>
        <item x="2"/>
        <item x="2104"/>
        <item x="1594"/>
        <item x="588"/>
        <item x="1511"/>
        <item x="2195"/>
        <item x="1543"/>
        <item x="1575"/>
        <item x="1061"/>
        <item x="2079"/>
        <item x="2074"/>
        <item x="1391"/>
        <item x="624"/>
        <item x="1388"/>
        <item x="1308"/>
        <item x="58"/>
        <item x="505"/>
        <item x="1359"/>
        <item x="2108"/>
        <item x="2282"/>
        <item x="1190"/>
        <item x="1095"/>
        <item x="911"/>
        <item x="963"/>
        <item x="1804"/>
        <item x="648"/>
        <item x="811"/>
        <item x="879"/>
        <item x="867"/>
        <item x="772"/>
        <item x="372"/>
        <item x="870"/>
        <item x="120"/>
        <item x="1009"/>
        <item x="2512"/>
        <item x="902"/>
        <item x="620"/>
        <item x="14"/>
        <item x="1830"/>
        <item x="2461"/>
        <item x="898"/>
        <item x="49"/>
        <item x="808"/>
        <item x="1102"/>
        <item x="845"/>
        <item x="722"/>
        <item x="947"/>
        <item x="78"/>
        <item x="1885"/>
        <item x="350"/>
        <item x="140"/>
        <item x="118"/>
        <item x="2407"/>
        <item x="2469"/>
        <item x="1036"/>
        <item x="2345"/>
        <item x="836"/>
        <item x="2395"/>
        <item x="1019"/>
        <item x="2463"/>
        <item x="2194"/>
        <item x="981"/>
        <item x="448"/>
        <item x="751"/>
        <item x="828"/>
        <item x="458"/>
        <item x="2498"/>
        <item x="1338"/>
        <item x="773"/>
        <item x="1770"/>
        <item x="889"/>
        <item x="834"/>
        <item x="667"/>
        <item x="146"/>
        <item x="915"/>
        <item x="1781"/>
        <item x="85"/>
        <item x="1893"/>
        <item x="2542"/>
        <item x="1853"/>
        <item x="2149"/>
        <item x="674"/>
        <item x="2508"/>
        <item x="2423"/>
        <item x="703"/>
        <item x="2392"/>
        <item x="909"/>
        <item x="2546"/>
        <item x="993"/>
        <item x="2402"/>
        <item x="1769"/>
        <item x="766"/>
        <item x="938"/>
        <item x="2539"/>
        <item x="0"/>
        <item x="1765"/>
        <item x="2562"/>
        <item x="2394"/>
        <item x="1838"/>
        <item x="516"/>
        <item x="740"/>
        <item x="598"/>
        <item x="2530"/>
        <item x="586"/>
        <item x="2419"/>
        <item x="644"/>
        <item x="650"/>
        <item x="755"/>
        <item x="2358"/>
        <item x="117"/>
        <item x="11"/>
        <item x="141"/>
        <item x="1012"/>
        <item x="1779"/>
        <item x="635"/>
        <item x="988"/>
        <item x="2452"/>
        <item x="144"/>
        <item x="210"/>
        <item x="2531"/>
        <item x="787"/>
        <item x="2410"/>
        <item x="559"/>
        <item x="1815"/>
        <item x="48"/>
        <item x="2526"/>
        <item x="2529"/>
        <item x="664"/>
        <item x="796"/>
        <item x="1844"/>
        <item x="2467"/>
        <item x="913"/>
        <item x="649"/>
        <item x="732"/>
        <item x="821"/>
        <item x="1211"/>
        <item x="2444"/>
        <item x="2364"/>
        <item x="1148"/>
        <item x="706"/>
        <item x="2537"/>
        <item x="812"/>
        <item x="349"/>
        <item x="693"/>
        <item x="1776"/>
        <item x="484"/>
        <item x="826"/>
        <item x="995"/>
        <item x="730"/>
        <item x="742"/>
        <item x="416"/>
        <item x="690"/>
        <item x="818"/>
        <item x="77"/>
        <item x="941"/>
        <item x="929"/>
        <item x="1881"/>
        <item x="2330"/>
        <item x="776"/>
        <item x="714"/>
        <item x="970"/>
        <item x="969"/>
        <item x="2543"/>
        <item x="797"/>
        <item x="885"/>
        <item x="606"/>
        <item x="694"/>
        <item x="2408"/>
        <item x="488"/>
        <item x="801"/>
        <item x="357"/>
        <item x="659"/>
        <item x="707"/>
        <item x="434"/>
        <item x="2541"/>
        <item x="568"/>
        <item x="2524"/>
        <item x="1900"/>
        <item x="783"/>
        <item x="435"/>
        <item x="79"/>
        <item x="115"/>
        <item x="2449"/>
        <item x="814"/>
        <item x="2450"/>
        <item x="959"/>
        <item x="1315"/>
        <item x="2383"/>
        <item x="132"/>
        <item x="1205"/>
        <item x="2354"/>
        <item x="682"/>
        <item x="3"/>
        <item x="1827"/>
        <item x="2434"/>
        <item x="819"/>
        <item x="964"/>
        <item x="208"/>
        <item x="792"/>
        <item x="569"/>
        <item x="835"/>
        <item x="2389"/>
        <item x="765"/>
        <item x="737"/>
        <item x="677"/>
        <item x="2507"/>
        <item x="1909"/>
        <item x="892"/>
        <item x="1001"/>
        <item x="427"/>
        <item x="156"/>
        <item x="2502"/>
        <item x="1325"/>
        <item x="884"/>
        <item x="2465"/>
        <item x="702"/>
        <item x="339"/>
        <item x="1836"/>
        <item x="749"/>
        <item x="1841"/>
        <item x="859"/>
        <item x="2535"/>
        <item x="2439"/>
        <item x="793"/>
        <item x="556"/>
        <item x="110"/>
        <item x="494"/>
        <item x="600"/>
        <item x="1283"/>
        <item x="743"/>
        <item x="2453"/>
        <item x="1228"/>
        <item x="2403"/>
        <item x="809"/>
        <item x="520"/>
        <item x="2401"/>
        <item x="725"/>
        <item x="324"/>
        <item x="673"/>
        <item x="914"/>
        <item x="2521"/>
        <item x="1229"/>
        <item x="646"/>
        <item x="2397"/>
        <item x="2527"/>
        <item x="178"/>
        <item x="2233"/>
        <item x="143"/>
        <item x="1014"/>
        <item x="467"/>
        <item x="891"/>
        <item x="1011"/>
        <item x="843"/>
        <item x="1835"/>
        <item x="109"/>
        <item x="2438"/>
        <item x="2534"/>
        <item x="1007"/>
        <item x="2559"/>
        <item x="1333"/>
        <item x="860"/>
        <item x="904"/>
        <item x="125"/>
        <item x="2151"/>
        <item x="942"/>
        <item x="2538"/>
        <item x="253"/>
        <item x="1370"/>
        <item x="92"/>
        <item x="697"/>
        <item x="996"/>
        <item x="114"/>
        <item x="616"/>
        <item x="2478"/>
        <item x="900"/>
        <item x="753"/>
        <item x="698"/>
        <item x="2516"/>
        <item x="1813"/>
        <item x="1110"/>
        <item x="2561"/>
        <item x="1266"/>
        <item x="985"/>
        <item x="907"/>
        <item x="634"/>
        <item x="760"/>
        <item x="691"/>
        <item x="715"/>
        <item x="1287"/>
        <item x="689"/>
        <item x="2435"/>
        <item x="2440"/>
        <item x="839"/>
        <item x="1013"/>
        <item x="12"/>
        <item x="708"/>
        <item x="1207"/>
        <item x="524"/>
        <item x="2486"/>
        <item x="1202"/>
        <item x="992"/>
        <item x="1320"/>
        <item x="2545"/>
        <item x="1237"/>
        <item x="2445"/>
        <item x="2382"/>
        <item x="684"/>
        <item x="2352"/>
        <item x="967"/>
        <item x="408"/>
        <item x="957"/>
        <item x="936"/>
        <item x="1375"/>
        <item x="1101"/>
        <item x="840"/>
        <item x="1882"/>
        <item x="733"/>
        <item x="1289"/>
        <item x="841"/>
        <item x="2399"/>
        <item x="2393"/>
        <item x="231"/>
        <item x="2426"/>
        <item x="126"/>
        <item x="1856"/>
        <item x="662"/>
        <item x="953"/>
        <item x="431"/>
        <item x="717"/>
        <item x="2443"/>
        <item x="882"/>
        <item x="2518"/>
        <item x="950"/>
        <item x="145"/>
        <item x="2373"/>
        <item x="2361"/>
        <item x="2495"/>
        <item x="937"/>
        <item x="129"/>
        <item x="853"/>
        <item x="127"/>
        <item x="2532"/>
        <item x="931"/>
        <item x="1227"/>
        <item x="2473"/>
        <item x="2548"/>
        <item x="893"/>
        <item x="573"/>
        <item x="770"/>
        <item x="122"/>
        <item x="1018"/>
        <item x="935"/>
        <item x="2485"/>
        <item x="1913"/>
        <item x="135"/>
        <item x="921"/>
        <item x="2525"/>
        <item x="523"/>
        <item x="121"/>
        <item x="1778"/>
        <item x="119"/>
        <item x="972"/>
        <item x="756"/>
        <item x="652"/>
        <item x="2489"/>
        <item x="864"/>
        <item x="2528"/>
        <item x="943"/>
        <item x="338"/>
        <item x="672"/>
        <item x="17"/>
        <item x="1898"/>
        <item x="654"/>
        <item x="920"/>
        <item x="699"/>
        <item x="73"/>
        <item x="683"/>
        <item x="112"/>
        <item x="1828"/>
        <item x="1311"/>
        <item x="966"/>
        <item x="2500"/>
        <item x="13"/>
        <item x="133"/>
        <item x="928"/>
        <item x="1957"/>
        <item x="1208"/>
        <item x="1910"/>
        <item x="2412"/>
        <item x="2362"/>
        <item x="983"/>
        <item x="123"/>
        <item x="2388"/>
        <item x="701"/>
        <item x="675"/>
        <item x="2560"/>
        <item x="873"/>
        <item x="2509"/>
        <item x="2414"/>
        <item x="1291"/>
        <item x="2413"/>
        <item x="2398"/>
        <item x="136"/>
        <item x="2372"/>
        <item x="803"/>
        <item x="432"/>
        <item x="2384"/>
        <item x="930"/>
        <item x="171"/>
        <item x="331"/>
        <item x="849"/>
        <item x="254"/>
        <item x="709"/>
        <item x="2340"/>
        <item x="2404"/>
        <item x="976"/>
        <item x="984"/>
        <item x="868"/>
        <item x="142"/>
        <item x="2497"/>
        <item x="515"/>
        <item x="16"/>
        <item x="1785"/>
        <item x="2409"/>
        <item t="default"/>
      </items>
    </pivotField>
    <pivotField showAll="0"/>
    <pivotField showAll="0"/>
    <pivotField showAll="0"/>
    <pivotField showAll="0"/>
    <pivotField showAll="0">
      <items count="3">
        <item x="0"/>
        <item x="1"/>
        <item t="default"/>
      </items>
    </pivotField>
    <pivotField showAll="0">
      <items count="3">
        <item x="1"/>
        <item x="0"/>
        <item t="default"/>
      </items>
    </pivotField>
    <pivotField showAll="0">
      <items count="3">
        <item x="1"/>
        <item x="0"/>
        <item t="default"/>
      </items>
    </pivotField>
    <pivotField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s>
  <rowFields count="1">
    <field x="4"/>
  </rowFields>
  <rowItems count="30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t="grand">
      <x/>
    </i>
  </rowItems>
  <colFields count="1">
    <field x="-2"/>
  </colFields>
  <colItems count="2">
    <i>
      <x/>
    </i>
    <i i="1">
      <x v="1"/>
    </i>
  </colItems>
  <dataFields count="2">
    <dataField name="Sum of GrantAmount" fld="7" baseField="0" baseItem="0"/>
    <dataField name="Count of LoanNumber" fld="0" subtotal="count" baseField="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ocioeconmicIndicator" xr10:uid="{69830B01-970D-43D2-BBE5-7D67B4D932EB}" sourceName="SocioeconmicIndicator">
  <pivotTables>
    <pivotTable tabId="10" name="PivotTable17"/>
  </pivotTables>
  <data>
    <tabular pivotCacheId="1908900369">
      <items count="2">
        <i x="0" s="1"/>
        <i x="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teranIndicator" xr10:uid="{454AC027-3184-4D82-A571-76CEB90DEEFB}" sourceName="VeteranIndicator">
  <pivotTables>
    <pivotTable tabId="10" name="PivotTable17"/>
  </pivotTables>
  <data>
    <tabular pivotCacheId="1908900369">
      <items count="2">
        <i x="0" s="1"/>
        <i x="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menOwnedIndicator" xr10:uid="{59CB7F9C-FA4A-4B9E-8D76-31F9078BB607}" sourceName="WomenOwnedIndicator">
  <pivotTables>
    <pivotTable tabId="10" name="PivotTable17"/>
  </pivotTables>
  <data>
    <tabular pivotCacheId="1908900369">
      <items count="2">
        <i x="0" s="1"/>
        <i x="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ocioeconmicIndicator1" xr10:uid="{7FC3309B-D0F5-459D-BD39-C8B8F6AD593D}" sourceName="SocioeconmicIndicator">
  <pivotTables>
    <pivotTable tabId="8" name="PivotTable27"/>
  </pivotTables>
  <data>
    <tabular pivotCacheId="1908900369">
      <items count="2">
        <i x="0"/>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teranIndicator1" xr10:uid="{0B0608F8-B90F-4577-A917-745139EAAD59}" sourceName="VeteranIndicator">
  <pivotTables>
    <pivotTable tabId="8" name="PivotTable27"/>
  </pivotTables>
  <data>
    <tabular pivotCacheId="1908900369">
      <items count="2">
        <i x="0"/>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menOwnedIndicator1" xr10:uid="{CECDABB7-AEE8-4ECA-A7C8-E48502839FAB}" sourceName="WomenOwnedIndicator">
  <pivotTables>
    <pivotTable tabId="8" name="PivotTable27"/>
  </pivotTables>
  <data>
    <tabular pivotCacheId="1908900369">
      <items count="2">
        <i x="0"/>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ocioeconmicIndicator 1" xr10:uid="{94AFDDAC-1B16-49CF-9576-F7CFBC2FDB7C}" cache="Slicer_SocioeconmicIndicator1" caption="SocioeconmicIndicator" rowHeight="241300"/>
  <slicer name="VeteranIndicator 1" xr10:uid="{D9AB3CAD-5E53-406C-9307-CFA948379B4A}" cache="Slicer_VeteranIndicator1" caption="VeteranIndicator" rowHeight="241300"/>
  <slicer name="WomenOwnedIndicator 1" xr10:uid="{7F730FA9-7D11-4664-B9A6-90FA1E2595DD}" cache="Slicer_WomenOwnedIndicator1" caption="WomenOwnedIndicato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ocioeconmicIndicator" xr10:uid="{71947159-D67E-4259-AEF0-F1965A415ED5}" cache="Slicer_SocioeconmicIndicator" caption="SocioeconmicIndicator" rowHeight="241300"/>
  <slicer name="VeteranIndicator" xr10:uid="{1E30862D-0357-4FD7-873C-9831CE0E7813}" cache="Slicer_VeteranIndicator" caption="VeteranIndicator" rowHeight="241300"/>
  <slicer name="WomenOwnedIndicator" xr10:uid="{521FDF19-E838-4D86-AE5C-1C6C8B511625}" cache="Slicer_WomenOwnedIndicator" caption="WomenOwnedIndicato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AB2570" totalsRowCount="1">
  <autoFilter ref="A1:AB2569" xr:uid="{00000000-000C-0000-FFFF-FFFF00000000}"/>
  <sortState xmlns:xlrd2="http://schemas.microsoft.com/office/spreadsheetml/2017/richdata2" ref="A2:AB2569">
    <sortCondition ref="E1:E2569"/>
  </sortState>
  <tableColumns count="28">
    <tableColumn id="1" xr3:uid="{00000000-0010-0000-0000-000001000000}" name="LoanNumber"/>
    <tableColumn id="2" xr3:uid="{00000000-0010-0000-0000-000002000000}" name="ApprovalDate" dataDxfId="15" totalsRowDxfId="14"/>
    <tableColumn id="3" xr3:uid="{00000000-0010-0000-0000-000003000000}" name="BusinessName"/>
    <tableColumn id="4" xr3:uid="{00000000-0010-0000-0000-000004000000}" name="BusinessAddress"/>
    <tableColumn id="5" xr3:uid="{00000000-0010-0000-0000-000005000000}" name="BusinessCity"/>
    <tableColumn id="6" xr3:uid="{00000000-0010-0000-0000-000006000000}" name="BusinessState"/>
    <tableColumn id="7" xr3:uid="{00000000-0010-0000-0000-000007000000}" name="BusinessZip"/>
    <tableColumn id="8" xr3:uid="{00000000-0010-0000-0000-000008000000}" name="GrantAmount" totalsRowFunction="custom" dataDxfId="12" totalsRowDxfId="13" dataCellStyle="Currency" totalsRowCellStyle="Currency">
      <totalsRowFormula>SUM(Table1[GrantAmount])</totalsRowFormula>
    </tableColumn>
    <tableColumn id="9" xr3:uid="{00000000-0010-0000-0000-000009000000}" name="FranchiseName"/>
    <tableColumn id="10" xr3:uid="{00000000-0010-0000-0000-00000A000000}" name="RuralUrbanIndicator"/>
    <tableColumn id="11" xr3:uid="{00000000-0010-0000-0000-00000B000000}" name="HubzoneIndicator"/>
    <tableColumn id="12" xr3:uid="{00000000-0010-0000-0000-00000C000000}" name="CD"/>
    <tableColumn id="13" xr3:uid="{00000000-0010-0000-0000-00000D000000}" name="grant_purp_cons_outdoor_seating"/>
    <tableColumn id="14" xr3:uid="{00000000-0010-0000-0000-00000E000000}" name="grant_purpose_covered_supplier"/>
    <tableColumn id="15" xr3:uid="{00000000-0010-0000-0000-00000F000000}" name="grant_purpose_debt"/>
    <tableColumn id="16" xr3:uid="{00000000-0010-0000-0000-000010000000}" name="grant_purpose_food"/>
    <tableColumn id="17" xr3:uid="{00000000-0010-0000-0000-000011000000}" name="grant_purpose_maintenance_indoor"/>
    <tableColumn id="18" xr3:uid="{00000000-0010-0000-0000-000012000000}" name="grant_purpose_operations"/>
    <tableColumn id="19" xr3:uid="{00000000-0010-0000-0000-000013000000}" name="grant_purpose_payroll"/>
    <tableColumn id="20" xr3:uid="{00000000-0010-0000-0000-000014000000}" name="grant_purpose_rent"/>
    <tableColumn id="21" xr3:uid="{00000000-0010-0000-0000-000015000000}" name="grant_purpose_supplies"/>
    <tableColumn id="22" xr3:uid="{00000000-0010-0000-0000-000016000000}" name="grant_purpose_utility"/>
    <tableColumn id="23" xr3:uid="{00000000-0010-0000-0000-000017000000}" name="LegalOrganizationType"/>
    <tableColumn id="24" xr3:uid="{00000000-0010-0000-0000-000018000000}" name="LMIIndicator"/>
    <tableColumn id="25" xr3:uid="{00000000-0010-0000-0000-000019000000}" name="SocioeconmicIndicator"/>
    <tableColumn id="26" xr3:uid="{00000000-0010-0000-0000-00001A000000}" name="VeteranIndicator"/>
    <tableColumn id="27" xr3:uid="{00000000-0010-0000-0000-00001B000000}" name="WomenOwnedIndicator"/>
    <tableColumn id="28" xr3:uid="{00000000-0010-0000-0000-00001C000000}" name="RestaurantTyp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9ABAAD-207A-470D-86AC-09034016D839}">
  <sheetPr>
    <tabColor theme="7"/>
  </sheetPr>
  <dimension ref="C1:W54"/>
  <sheetViews>
    <sheetView tabSelected="1" zoomScale="58" zoomScaleNormal="60" workbookViewId="0">
      <selection activeCell="V30" sqref="V30"/>
    </sheetView>
  </sheetViews>
  <sheetFormatPr defaultRowHeight="14.25" x14ac:dyDescent="0.45"/>
  <cols>
    <col min="3" max="3" width="2.6640625" customWidth="1"/>
    <col min="5" max="5" width="16.73046875" bestFit="1" customWidth="1"/>
    <col min="6" max="6" width="11.73046875" bestFit="1" customWidth="1"/>
    <col min="7" max="7" width="14.9296875" bestFit="1" customWidth="1"/>
    <col min="8" max="8" width="15.46484375" bestFit="1" customWidth="1"/>
    <col min="10" max="12" width="24.06640625" customWidth="1"/>
    <col min="13" max="13" width="9.06640625" customWidth="1"/>
    <col min="14" max="14" width="16.33203125" bestFit="1" customWidth="1"/>
    <col min="15" max="15" width="21.59765625" customWidth="1"/>
    <col min="20" max="20" width="2.3984375" style="32" customWidth="1"/>
    <col min="21" max="23" width="9.06640625" style="32"/>
  </cols>
  <sheetData>
    <row r="1" spans="3:23" ht="14.65" thickBot="1" x14ac:dyDescent="0.5">
      <c r="C1" s="47"/>
      <c r="D1" s="38"/>
      <c r="E1" s="39"/>
      <c r="F1" s="39"/>
      <c r="G1" s="39"/>
      <c r="H1" s="39"/>
      <c r="I1" s="39"/>
      <c r="J1" s="39"/>
      <c r="K1" s="39"/>
      <c r="L1" s="39"/>
      <c r="M1" s="39"/>
      <c r="N1" s="39"/>
      <c r="O1" s="39"/>
      <c r="P1" s="39"/>
      <c r="Q1" s="39"/>
      <c r="R1" s="39"/>
      <c r="S1" s="40"/>
      <c r="T1" s="48"/>
      <c r="U1" s="33"/>
      <c r="V1" s="33"/>
      <c r="W1" s="33"/>
    </row>
    <row r="2" spans="3:23" ht="33.4" x14ac:dyDescent="0.45">
      <c r="C2" s="49"/>
      <c r="D2" s="55" t="s">
        <v>6086</v>
      </c>
      <c r="E2" s="56"/>
      <c r="F2" s="56"/>
      <c r="G2" s="56"/>
      <c r="H2" s="56"/>
      <c r="I2" s="56"/>
      <c r="J2" s="56"/>
      <c r="K2" s="56"/>
      <c r="L2" s="56"/>
      <c r="M2" s="56"/>
      <c r="N2" s="56"/>
      <c r="O2" s="56"/>
      <c r="P2" s="56"/>
      <c r="Q2" s="56"/>
      <c r="R2" s="56"/>
      <c r="S2" s="57"/>
      <c r="T2" s="50"/>
      <c r="U2" s="34"/>
      <c r="V2" s="34"/>
      <c r="W2" s="34"/>
    </row>
    <row r="3" spans="3:23" ht="27" customHeight="1" x14ac:dyDescent="0.45">
      <c r="C3" s="49"/>
      <c r="D3" s="58" t="s">
        <v>6067</v>
      </c>
      <c r="E3" s="37"/>
      <c r="F3" s="37"/>
      <c r="G3" s="37"/>
      <c r="H3" s="37"/>
      <c r="I3" s="37"/>
      <c r="J3" s="37"/>
      <c r="K3" s="37"/>
      <c r="L3" s="37"/>
      <c r="M3" s="37"/>
      <c r="N3" s="37"/>
      <c r="O3" s="37"/>
      <c r="P3" s="37"/>
      <c r="Q3" s="37"/>
      <c r="R3" s="37"/>
      <c r="S3" s="59"/>
      <c r="T3" s="51"/>
      <c r="U3" s="35"/>
      <c r="V3" s="35"/>
      <c r="W3" s="35"/>
    </row>
    <row r="4" spans="3:23" x14ac:dyDescent="0.45">
      <c r="C4" s="49"/>
      <c r="D4" s="60" t="s">
        <v>6068</v>
      </c>
      <c r="E4" s="9"/>
      <c r="F4" s="9"/>
      <c r="G4" s="9"/>
      <c r="H4" s="9"/>
      <c r="I4" s="9"/>
      <c r="J4" s="9"/>
      <c r="K4" s="9"/>
      <c r="L4" s="9"/>
      <c r="M4" s="9"/>
      <c r="N4" s="9"/>
      <c r="O4" s="9"/>
      <c r="P4" s="9"/>
      <c r="Q4" s="9"/>
      <c r="R4" s="9"/>
      <c r="S4" s="61"/>
      <c r="T4" s="52"/>
      <c r="U4" s="36"/>
      <c r="V4" s="36"/>
      <c r="W4" s="36"/>
    </row>
    <row r="5" spans="3:23" x14ac:dyDescent="0.45">
      <c r="C5" s="49"/>
      <c r="D5" s="62"/>
      <c r="E5" s="41"/>
      <c r="F5" s="41"/>
      <c r="G5" s="41"/>
      <c r="H5" s="41"/>
      <c r="I5" s="41"/>
      <c r="J5" s="41"/>
      <c r="K5" s="41"/>
      <c r="L5" s="41"/>
      <c r="M5" s="41"/>
      <c r="N5" s="41"/>
      <c r="O5" s="41"/>
      <c r="P5" s="41"/>
      <c r="Q5" s="41"/>
      <c r="R5" s="41"/>
      <c r="S5" s="63"/>
      <c r="T5" s="53"/>
    </row>
    <row r="6" spans="3:23" ht="14.65" thickBot="1" x14ac:dyDescent="0.5">
      <c r="C6" s="49"/>
      <c r="D6" s="62"/>
      <c r="E6" s="8"/>
      <c r="F6" s="7"/>
      <c r="G6" s="41"/>
      <c r="H6" s="41"/>
      <c r="I6" s="41"/>
      <c r="J6" s="41"/>
      <c r="K6" s="41"/>
      <c r="L6" s="41"/>
      <c r="M6" s="41"/>
      <c r="N6" s="41"/>
      <c r="O6" s="41"/>
      <c r="P6" s="41"/>
      <c r="Q6" s="41"/>
      <c r="R6" s="41"/>
      <c r="S6" s="63"/>
      <c r="T6" s="53"/>
    </row>
    <row r="7" spans="3:23" ht="14.25" customHeight="1" x14ac:dyDescent="0.45">
      <c r="C7" s="49"/>
      <c r="D7" s="62"/>
      <c r="E7" s="41"/>
      <c r="F7" s="20" t="s">
        <v>6088</v>
      </c>
      <c r="G7" s="21"/>
      <c r="H7" s="21"/>
      <c r="I7" s="28">
        <v>2568</v>
      </c>
      <c r="J7" s="29"/>
      <c r="K7" s="20" t="s">
        <v>6087</v>
      </c>
      <c r="L7" s="21"/>
      <c r="M7" s="21"/>
      <c r="N7" s="24">
        <f>SUM(Table1[GrantAmount])</f>
        <v>645610228.63000095</v>
      </c>
      <c r="O7" s="25"/>
      <c r="P7" s="41"/>
      <c r="Q7" s="41"/>
      <c r="R7" s="41"/>
      <c r="S7" s="63"/>
      <c r="T7" s="53"/>
    </row>
    <row r="8" spans="3:23" ht="14.25" customHeight="1" thickBot="1" x14ac:dyDescent="0.5">
      <c r="C8" s="49"/>
      <c r="D8" s="62"/>
      <c r="E8" s="41"/>
      <c r="F8" s="22"/>
      <c r="G8" s="23"/>
      <c r="H8" s="23"/>
      <c r="I8" s="30"/>
      <c r="J8" s="31"/>
      <c r="K8" s="22"/>
      <c r="L8" s="23"/>
      <c r="M8" s="23"/>
      <c r="N8" s="26"/>
      <c r="O8" s="27"/>
      <c r="P8" s="41"/>
      <c r="Q8" s="41"/>
      <c r="R8" s="41"/>
      <c r="S8" s="63"/>
      <c r="T8" s="53"/>
    </row>
    <row r="9" spans="3:23" x14ac:dyDescent="0.45">
      <c r="C9" s="49"/>
      <c r="D9" s="62"/>
      <c r="E9" s="41"/>
      <c r="F9" s="41"/>
      <c r="G9" s="41"/>
      <c r="H9" s="41"/>
      <c r="I9" s="41"/>
      <c r="J9" s="41"/>
      <c r="K9" s="41"/>
      <c r="L9" s="41"/>
      <c r="M9" s="41"/>
      <c r="N9" s="41"/>
      <c r="O9" s="41"/>
      <c r="P9" s="41"/>
      <c r="Q9" s="41"/>
      <c r="R9" s="41"/>
      <c r="S9" s="63"/>
      <c r="T9" s="53"/>
    </row>
    <row r="10" spans="3:23" x14ac:dyDescent="0.45">
      <c r="C10" s="49"/>
      <c r="D10" s="62"/>
      <c r="E10" s="41"/>
      <c r="F10" s="41"/>
      <c r="G10" s="41"/>
      <c r="H10" s="41"/>
      <c r="I10" s="41"/>
      <c r="J10" s="41"/>
      <c r="K10" s="41"/>
      <c r="L10" s="41"/>
      <c r="M10" s="41"/>
      <c r="N10" s="41"/>
      <c r="O10" s="41"/>
      <c r="P10" s="41"/>
      <c r="Q10" s="41"/>
      <c r="R10" s="41"/>
      <c r="S10" s="63"/>
      <c r="T10" s="53"/>
    </row>
    <row r="11" spans="3:23" x14ac:dyDescent="0.45">
      <c r="C11" s="49"/>
      <c r="D11" s="62"/>
      <c r="E11" s="41"/>
      <c r="F11" s="41"/>
      <c r="G11" s="41"/>
      <c r="H11" s="41"/>
      <c r="I11" s="41"/>
      <c r="J11" s="41"/>
      <c r="K11" s="41"/>
      <c r="L11" s="41"/>
      <c r="M11" s="41"/>
      <c r="N11" s="41"/>
      <c r="O11" s="41"/>
      <c r="P11" s="41"/>
      <c r="Q11" s="41"/>
      <c r="R11" s="41"/>
      <c r="S11" s="63"/>
      <c r="T11" s="53"/>
    </row>
    <row r="12" spans="3:23" ht="18" x14ac:dyDescent="0.55000000000000004">
      <c r="C12" s="49"/>
      <c r="D12" s="62"/>
      <c r="E12" s="41"/>
      <c r="F12" s="41"/>
      <c r="G12" s="41"/>
      <c r="H12" s="41"/>
      <c r="I12" s="41"/>
      <c r="J12" s="41"/>
      <c r="K12" s="42"/>
      <c r="L12" s="41"/>
      <c r="M12" s="41"/>
      <c r="N12" s="41"/>
      <c r="O12" s="41"/>
      <c r="P12" s="41"/>
      <c r="Q12" s="41"/>
      <c r="R12" s="41"/>
      <c r="S12" s="63"/>
      <c r="T12" s="53"/>
    </row>
    <row r="13" spans="3:23" x14ac:dyDescent="0.45">
      <c r="C13" s="49"/>
      <c r="D13" s="62"/>
      <c r="E13" s="41"/>
      <c r="F13" s="41"/>
      <c r="G13" s="41"/>
      <c r="H13" s="41"/>
      <c r="I13" s="41"/>
      <c r="J13" s="41"/>
      <c r="K13" s="41"/>
      <c r="L13" s="41"/>
      <c r="M13" s="41"/>
      <c r="N13" s="41"/>
      <c r="O13" s="41"/>
      <c r="P13" s="41"/>
      <c r="Q13" s="41"/>
      <c r="R13" s="41"/>
      <c r="S13" s="63"/>
      <c r="T13" s="53"/>
    </row>
    <row r="14" spans="3:23" x14ac:dyDescent="0.45">
      <c r="C14" s="49"/>
      <c r="D14" s="62"/>
      <c r="E14" s="41"/>
      <c r="F14" s="41"/>
      <c r="G14" s="41"/>
      <c r="H14" s="41"/>
      <c r="I14" s="41"/>
      <c r="J14" s="41"/>
      <c r="K14" s="41"/>
      <c r="L14" s="41"/>
      <c r="M14" s="41"/>
      <c r="N14" s="41"/>
      <c r="O14" s="41"/>
      <c r="P14" s="41"/>
      <c r="Q14" s="41"/>
      <c r="R14" s="41"/>
      <c r="S14" s="63"/>
      <c r="T14" s="53"/>
    </row>
    <row r="15" spans="3:23" x14ac:dyDescent="0.45">
      <c r="C15" s="49"/>
      <c r="D15" s="62"/>
      <c r="E15" s="41"/>
      <c r="F15" s="41"/>
      <c r="G15" s="41"/>
      <c r="H15" s="41"/>
      <c r="I15" s="41"/>
      <c r="J15" s="41"/>
      <c r="K15" s="41"/>
      <c r="L15" s="41"/>
      <c r="M15" s="41"/>
      <c r="N15" s="41"/>
      <c r="O15" s="41"/>
      <c r="P15" s="41"/>
      <c r="Q15" s="41"/>
      <c r="R15" s="41"/>
      <c r="S15" s="63"/>
      <c r="T15" s="53"/>
    </row>
    <row r="16" spans="3:23" x14ac:dyDescent="0.45">
      <c r="C16" s="49"/>
      <c r="D16" s="62"/>
      <c r="E16" s="41"/>
      <c r="F16" s="41"/>
      <c r="G16" s="41"/>
      <c r="H16" s="41"/>
      <c r="I16" s="41"/>
      <c r="J16" s="41"/>
      <c r="K16" s="41"/>
      <c r="L16" s="41"/>
      <c r="M16" s="41"/>
      <c r="N16" s="41"/>
      <c r="O16" s="41"/>
      <c r="P16" s="41"/>
      <c r="Q16" s="41"/>
      <c r="R16" s="41"/>
      <c r="S16" s="63"/>
      <c r="T16" s="53"/>
    </row>
    <row r="17" spans="3:20" x14ac:dyDescent="0.45">
      <c r="C17" s="49"/>
      <c r="D17" s="62"/>
      <c r="E17" s="41"/>
      <c r="F17" s="41"/>
      <c r="G17" s="41"/>
      <c r="H17" s="41"/>
      <c r="I17" s="41"/>
      <c r="J17" s="41"/>
      <c r="K17" s="41"/>
      <c r="L17" s="41"/>
      <c r="M17" s="41"/>
      <c r="N17" s="41"/>
      <c r="O17" s="41"/>
      <c r="P17" s="41"/>
      <c r="Q17" s="41"/>
      <c r="R17" s="41"/>
      <c r="S17" s="63"/>
      <c r="T17" s="53"/>
    </row>
    <row r="18" spans="3:20" x14ac:dyDescent="0.45">
      <c r="C18" s="49"/>
      <c r="D18" s="62"/>
      <c r="E18" s="41"/>
      <c r="F18" s="41"/>
      <c r="G18" s="41"/>
      <c r="H18" s="41"/>
      <c r="I18" s="41"/>
      <c r="J18" s="41"/>
      <c r="K18" s="41"/>
      <c r="L18" s="41"/>
      <c r="M18" s="41"/>
      <c r="N18" s="41"/>
      <c r="O18" s="41"/>
      <c r="P18" s="41"/>
      <c r="Q18" s="41"/>
      <c r="R18" s="41"/>
      <c r="S18" s="63"/>
      <c r="T18" s="53"/>
    </row>
    <row r="19" spans="3:20" x14ac:dyDescent="0.45">
      <c r="C19" s="49"/>
      <c r="D19" s="62"/>
      <c r="E19" s="41"/>
      <c r="F19" s="41"/>
      <c r="G19" s="41"/>
      <c r="H19" s="41"/>
      <c r="I19" s="41"/>
      <c r="J19" s="41"/>
      <c r="K19" s="41"/>
      <c r="L19" s="41"/>
      <c r="M19" s="41"/>
      <c r="N19" s="41"/>
      <c r="O19" s="41"/>
      <c r="P19" s="41"/>
      <c r="Q19" s="41"/>
      <c r="R19" s="41"/>
      <c r="S19" s="63"/>
      <c r="T19" s="53"/>
    </row>
    <row r="20" spans="3:20" x14ac:dyDescent="0.45">
      <c r="C20" s="49"/>
      <c r="D20" s="62"/>
      <c r="E20" s="41"/>
      <c r="F20" s="41"/>
      <c r="G20" s="41"/>
      <c r="H20" s="41"/>
      <c r="I20" s="41"/>
      <c r="J20" s="41"/>
      <c r="K20" s="41"/>
      <c r="L20" s="41"/>
      <c r="M20" s="41"/>
      <c r="N20" s="41"/>
      <c r="O20" s="41"/>
      <c r="P20" s="41"/>
      <c r="Q20" s="41"/>
      <c r="R20" s="41"/>
      <c r="S20" s="63"/>
      <c r="T20" s="53"/>
    </row>
    <row r="21" spans="3:20" x14ac:dyDescent="0.45">
      <c r="C21" s="49"/>
      <c r="D21" s="62"/>
      <c r="E21" s="41"/>
      <c r="F21" s="41"/>
      <c r="G21" s="41"/>
      <c r="H21" s="41"/>
      <c r="I21" s="41"/>
      <c r="J21" s="41"/>
      <c r="K21" s="41"/>
      <c r="L21" s="41"/>
      <c r="M21" s="41"/>
      <c r="N21" s="41"/>
      <c r="O21" s="41"/>
      <c r="P21" s="41"/>
      <c r="Q21" s="41"/>
      <c r="R21" s="41"/>
      <c r="S21" s="63"/>
      <c r="T21" s="53"/>
    </row>
    <row r="22" spans="3:20" x14ac:dyDescent="0.45">
      <c r="C22" s="49"/>
      <c r="D22" s="62"/>
      <c r="E22" s="41"/>
      <c r="F22" s="41"/>
      <c r="G22" s="41"/>
      <c r="H22" s="41"/>
      <c r="I22" s="41"/>
      <c r="J22" s="41"/>
      <c r="K22" s="41"/>
      <c r="L22" s="41"/>
      <c r="M22" s="41"/>
      <c r="N22" s="41"/>
      <c r="O22" s="41"/>
      <c r="P22" s="41"/>
      <c r="Q22" s="41"/>
      <c r="R22" s="41"/>
      <c r="S22" s="63"/>
      <c r="T22" s="53"/>
    </row>
    <row r="23" spans="3:20" x14ac:dyDescent="0.45">
      <c r="C23" s="49"/>
      <c r="D23" s="62"/>
      <c r="E23" s="41"/>
      <c r="F23" s="41"/>
      <c r="G23" s="41"/>
      <c r="H23" s="41"/>
      <c r="I23" s="41"/>
      <c r="J23" s="41"/>
      <c r="K23" s="41"/>
      <c r="L23" s="41"/>
      <c r="M23" s="41"/>
      <c r="N23" s="41"/>
      <c r="O23" s="41"/>
      <c r="P23" s="41"/>
      <c r="Q23" s="41"/>
      <c r="R23" s="41"/>
      <c r="S23" s="63"/>
      <c r="T23" s="53"/>
    </row>
    <row r="24" spans="3:20" x14ac:dyDescent="0.45">
      <c r="C24" s="49"/>
      <c r="D24" s="62"/>
      <c r="E24" s="41"/>
      <c r="F24" s="41"/>
      <c r="G24" s="41"/>
      <c r="H24" s="41"/>
      <c r="I24" s="41"/>
      <c r="J24" s="41"/>
      <c r="K24" s="41"/>
      <c r="L24" s="41"/>
      <c r="M24" s="41"/>
      <c r="N24" s="41"/>
      <c r="O24" s="41"/>
      <c r="P24" s="41"/>
      <c r="Q24" s="41"/>
      <c r="R24" s="41"/>
      <c r="S24" s="63"/>
      <c r="T24" s="53"/>
    </row>
    <row r="25" spans="3:20" x14ac:dyDescent="0.45">
      <c r="C25" s="49"/>
      <c r="D25" s="62"/>
      <c r="E25" s="41"/>
      <c r="F25" s="41"/>
      <c r="G25" s="41"/>
      <c r="H25" s="41"/>
      <c r="I25" s="41"/>
      <c r="J25" s="41"/>
      <c r="K25" s="41"/>
      <c r="L25" s="41"/>
      <c r="M25" s="41"/>
      <c r="N25" s="41"/>
      <c r="O25" s="41"/>
      <c r="P25" s="41"/>
      <c r="Q25" s="41"/>
      <c r="R25" s="41"/>
      <c r="S25" s="63"/>
      <c r="T25" s="53"/>
    </row>
    <row r="26" spans="3:20" x14ac:dyDescent="0.45">
      <c r="C26" s="49"/>
      <c r="D26" s="62"/>
      <c r="E26" s="41"/>
      <c r="F26" s="41"/>
      <c r="G26" s="41"/>
      <c r="H26" s="41"/>
      <c r="I26" s="41"/>
      <c r="J26" s="41"/>
      <c r="K26" s="41"/>
      <c r="L26" s="41"/>
      <c r="M26" s="41"/>
      <c r="N26" s="41"/>
      <c r="O26" s="41"/>
      <c r="P26" s="41"/>
      <c r="Q26" s="41"/>
      <c r="R26" s="41"/>
      <c r="S26" s="63"/>
      <c r="T26" s="53"/>
    </row>
    <row r="27" spans="3:20" x14ac:dyDescent="0.45">
      <c r="C27" s="49"/>
      <c r="D27" s="62"/>
      <c r="E27" s="41"/>
      <c r="F27" s="41"/>
      <c r="G27" s="41"/>
      <c r="H27" s="41"/>
      <c r="I27" s="41"/>
      <c r="J27" s="41"/>
      <c r="K27" s="41"/>
      <c r="L27" s="41"/>
      <c r="M27" s="41"/>
      <c r="N27" s="41"/>
      <c r="O27" s="41"/>
      <c r="P27" s="41"/>
      <c r="Q27" s="41"/>
      <c r="R27" s="41"/>
      <c r="S27" s="63"/>
      <c r="T27" s="53"/>
    </row>
    <row r="28" spans="3:20" x14ac:dyDescent="0.45">
      <c r="C28" s="49"/>
      <c r="D28" s="62"/>
      <c r="E28" s="41"/>
      <c r="F28" s="41"/>
      <c r="G28" s="41"/>
      <c r="H28" s="41"/>
      <c r="I28" s="41"/>
      <c r="J28" s="41"/>
      <c r="K28" s="41"/>
      <c r="L28" s="41"/>
      <c r="M28" s="41"/>
      <c r="N28" s="41"/>
      <c r="O28" s="41"/>
      <c r="P28" s="41"/>
      <c r="Q28" s="41"/>
      <c r="R28" s="41"/>
      <c r="S28" s="63"/>
      <c r="T28" s="53"/>
    </row>
    <row r="29" spans="3:20" ht="18" x14ac:dyDescent="0.55000000000000004">
      <c r="C29" s="49"/>
      <c r="D29" s="62"/>
      <c r="E29" s="42" t="s">
        <v>6090</v>
      </c>
      <c r="F29" s="41"/>
      <c r="G29" s="41"/>
      <c r="H29" s="41"/>
      <c r="I29" s="41"/>
      <c r="J29" s="41"/>
      <c r="K29" s="41"/>
      <c r="L29" s="41"/>
      <c r="M29" s="41"/>
      <c r="N29" s="41"/>
      <c r="O29" s="41"/>
      <c r="P29" s="41"/>
      <c r="Q29" s="41"/>
      <c r="R29" s="41"/>
      <c r="S29" s="63"/>
      <c r="T29" s="53"/>
    </row>
    <row r="30" spans="3:20" x14ac:dyDescent="0.45">
      <c r="C30" s="49"/>
      <c r="D30" s="62"/>
      <c r="E30" s="67" t="s">
        <v>6091</v>
      </c>
      <c r="F30" s="41"/>
      <c r="G30" s="41"/>
      <c r="H30" s="41"/>
      <c r="I30" s="41"/>
      <c r="J30" s="41"/>
      <c r="K30" s="41"/>
      <c r="L30" s="41"/>
      <c r="M30" s="41"/>
      <c r="N30" s="41"/>
      <c r="O30" s="41"/>
      <c r="P30" s="41"/>
      <c r="Q30" s="41"/>
      <c r="R30" s="41"/>
      <c r="S30" s="63"/>
      <c r="T30" s="53"/>
    </row>
    <row r="31" spans="3:20" x14ac:dyDescent="0.45">
      <c r="C31" s="49"/>
      <c r="D31" s="62"/>
      <c r="E31" s="41"/>
      <c r="F31" s="41"/>
      <c r="G31" s="41"/>
      <c r="H31" s="41"/>
      <c r="I31" s="41"/>
      <c r="J31" s="41"/>
      <c r="K31" s="41"/>
      <c r="L31" s="41"/>
      <c r="M31" s="41"/>
      <c r="N31" s="41"/>
      <c r="O31" s="41"/>
      <c r="P31" s="41"/>
      <c r="Q31" s="41"/>
      <c r="R31" s="41"/>
      <c r="S31" s="63"/>
      <c r="T31" s="53"/>
    </row>
    <row r="32" spans="3:20" x14ac:dyDescent="0.45">
      <c r="C32" s="49"/>
      <c r="D32" s="62"/>
      <c r="E32" s="41"/>
      <c r="F32" s="41"/>
      <c r="G32" s="41"/>
      <c r="H32" s="41"/>
      <c r="I32" s="41"/>
      <c r="J32" s="41"/>
      <c r="K32" s="41"/>
      <c r="L32" s="41"/>
      <c r="M32" s="41"/>
      <c r="N32" s="41"/>
      <c r="O32" s="41"/>
      <c r="P32" s="41"/>
      <c r="Q32" s="41"/>
      <c r="R32" s="41"/>
      <c r="S32" s="63"/>
      <c r="T32" s="53"/>
    </row>
    <row r="33" spans="3:20" x14ac:dyDescent="0.45">
      <c r="C33" s="49"/>
      <c r="D33" s="62"/>
      <c r="E33" s="41"/>
      <c r="F33" s="41"/>
      <c r="G33" s="41"/>
      <c r="H33" s="41"/>
      <c r="I33" s="41"/>
      <c r="J33" s="41"/>
      <c r="K33" s="41"/>
      <c r="L33" s="41"/>
      <c r="M33" s="41"/>
      <c r="N33" s="41"/>
      <c r="O33" s="41"/>
      <c r="P33" s="41"/>
      <c r="Q33" s="41"/>
      <c r="R33" s="41"/>
      <c r="S33" s="63"/>
      <c r="T33" s="53"/>
    </row>
    <row r="34" spans="3:20" x14ac:dyDescent="0.45">
      <c r="C34" s="49"/>
      <c r="D34" s="62"/>
      <c r="E34" s="41"/>
      <c r="F34" s="41"/>
      <c r="G34" s="41"/>
      <c r="H34" s="41"/>
      <c r="I34" s="41"/>
      <c r="J34" s="41"/>
      <c r="K34" s="41"/>
      <c r="L34" s="41"/>
      <c r="M34" s="41"/>
      <c r="N34" s="41"/>
      <c r="O34" s="41"/>
      <c r="P34" s="41"/>
      <c r="Q34" s="41"/>
      <c r="R34" s="41"/>
      <c r="S34" s="63"/>
      <c r="T34" s="53"/>
    </row>
    <row r="35" spans="3:20" x14ac:dyDescent="0.45">
      <c r="C35" s="49"/>
      <c r="D35" s="62"/>
      <c r="E35" s="41"/>
      <c r="F35" s="41"/>
      <c r="G35" s="41"/>
      <c r="H35" s="41"/>
      <c r="I35" s="41"/>
      <c r="J35" s="41"/>
      <c r="K35" s="41"/>
      <c r="L35" s="41"/>
      <c r="M35" s="41"/>
      <c r="N35" s="41"/>
      <c r="O35" s="41"/>
      <c r="P35" s="41"/>
      <c r="Q35" s="41"/>
      <c r="R35" s="41"/>
      <c r="S35" s="63"/>
      <c r="T35" s="53"/>
    </row>
    <row r="36" spans="3:20" x14ac:dyDescent="0.45">
      <c r="C36" s="49"/>
      <c r="D36" s="62"/>
      <c r="E36" s="41"/>
      <c r="F36" s="41"/>
      <c r="G36" s="41"/>
      <c r="H36" s="41"/>
      <c r="I36" s="41"/>
      <c r="J36" s="41"/>
      <c r="K36" s="41"/>
      <c r="L36" s="41"/>
      <c r="M36" s="41"/>
      <c r="N36" s="41"/>
      <c r="O36" s="41"/>
      <c r="P36" s="41"/>
      <c r="Q36" s="41"/>
      <c r="R36" s="41"/>
      <c r="S36" s="63"/>
      <c r="T36" s="53"/>
    </row>
    <row r="37" spans="3:20" x14ac:dyDescent="0.45">
      <c r="C37" s="49"/>
      <c r="D37" s="62"/>
      <c r="E37" s="41"/>
      <c r="F37" s="43" t="s">
        <v>5648</v>
      </c>
      <c r="G37" s="43" t="s">
        <v>5650</v>
      </c>
      <c r="H37" s="43" t="s">
        <v>6066</v>
      </c>
      <c r="I37" s="41"/>
      <c r="J37" s="41"/>
      <c r="K37" s="41"/>
      <c r="L37" s="41"/>
      <c r="M37" s="41"/>
      <c r="N37" s="41"/>
      <c r="O37" s="41"/>
      <c r="P37" s="41"/>
      <c r="Q37" s="41"/>
      <c r="R37" s="41"/>
      <c r="S37" s="63"/>
      <c r="T37" s="53"/>
    </row>
    <row r="38" spans="3:20" x14ac:dyDescent="0.45">
      <c r="C38" s="49"/>
      <c r="D38" s="62"/>
      <c r="E38" s="41"/>
      <c r="F38" s="44" t="s">
        <v>965</v>
      </c>
      <c r="G38" s="45">
        <v>308891.33</v>
      </c>
      <c r="H38" s="46">
        <v>1</v>
      </c>
      <c r="I38" s="41"/>
      <c r="J38" s="41"/>
      <c r="K38" s="41"/>
      <c r="L38" s="41"/>
      <c r="M38" s="41"/>
      <c r="N38" s="41"/>
      <c r="O38" s="41"/>
      <c r="P38" s="41"/>
      <c r="Q38" s="41"/>
      <c r="R38" s="41"/>
      <c r="S38" s="63"/>
      <c r="T38" s="53"/>
    </row>
    <row r="39" spans="3:20" x14ac:dyDescent="0.45">
      <c r="C39" s="49"/>
      <c r="D39" s="62"/>
      <c r="E39" s="41"/>
      <c r="F39" s="44" t="s">
        <v>154</v>
      </c>
      <c r="G39" s="45">
        <v>976720.69</v>
      </c>
      <c r="H39" s="46">
        <v>2</v>
      </c>
      <c r="I39" s="41"/>
      <c r="J39" s="41"/>
      <c r="K39" s="41"/>
      <c r="L39" s="41"/>
      <c r="M39" s="41"/>
      <c r="N39" s="41"/>
      <c r="O39" s="41"/>
      <c r="P39" s="41"/>
      <c r="Q39" s="41"/>
      <c r="R39" s="41"/>
      <c r="S39" s="63"/>
      <c r="T39" s="53"/>
    </row>
    <row r="40" spans="3:20" x14ac:dyDescent="0.45">
      <c r="C40" s="49"/>
      <c r="D40" s="62"/>
      <c r="E40" s="41"/>
      <c r="F40" s="44" t="s">
        <v>135</v>
      </c>
      <c r="G40" s="45">
        <v>59396.36</v>
      </c>
      <c r="H40" s="46">
        <v>1</v>
      </c>
      <c r="I40" s="41"/>
      <c r="J40" s="41"/>
      <c r="K40" s="41"/>
      <c r="L40" s="41"/>
      <c r="M40" s="41"/>
      <c r="N40" s="41"/>
      <c r="O40" s="41"/>
      <c r="P40" s="41"/>
      <c r="Q40" s="41"/>
      <c r="R40" s="41"/>
      <c r="S40" s="63"/>
      <c r="T40" s="53"/>
    </row>
    <row r="41" spans="3:20" x14ac:dyDescent="0.45">
      <c r="C41" s="49"/>
      <c r="D41" s="62"/>
      <c r="E41" s="41"/>
      <c r="F41" s="44" t="s">
        <v>78</v>
      </c>
      <c r="G41" s="45">
        <v>46091.66</v>
      </c>
      <c r="H41" s="46">
        <v>2</v>
      </c>
      <c r="I41" s="41"/>
      <c r="J41" s="41"/>
      <c r="K41" s="41"/>
      <c r="L41" s="41"/>
      <c r="M41" s="41"/>
      <c r="N41" s="41"/>
      <c r="O41" s="41"/>
      <c r="P41" s="41"/>
      <c r="Q41" s="41"/>
      <c r="R41" s="41"/>
      <c r="S41" s="63"/>
      <c r="T41" s="53"/>
    </row>
    <row r="42" spans="3:20" x14ac:dyDescent="0.45">
      <c r="C42" s="49"/>
      <c r="D42" s="62"/>
      <c r="E42" s="41"/>
      <c r="F42" s="44" t="s">
        <v>290</v>
      </c>
      <c r="G42" s="45">
        <v>106529</v>
      </c>
      <c r="H42" s="46">
        <v>1</v>
      </c>
      <c r="I42" s="41"/>
      <c r="J42" s="41"/>
      <c r="K42" s="41"/>
      <c r="L42" s="41"/>
      <c r="M42" s="41"/>
      <c r="N42" s="41"/>
      <c r="O42" s="41"/>
      <c r="P42" s="41"/>
      <c r="Q42" s="41"/>
      <c r="R42" s="41"/>
      <c r="S42" s="63"/>
      <c r="T42" s="53"/>
    </row>
    <row r="43" spans="3:20" x14ac:dyDescent="0.45">
      <c r="C43" s="49"/>
      <c r="D43" s="62"/>
      <c r="E43" s="41"/>
      <c r="F43" s="44" t="s">
        <v>2150</v>
      </c>
      <c r="G43" s="45">
        <v>170923</v>
      </c>
      <c r="H43" s="46">
        <v>1</v>
      </c>
      <c r="I43" s="41"/>
      <c r="J43" s="41"/>
      <c r="K43" s="41"/>
      <c r="L43" s="41"/>
      <c r="M43" s="41"/>
      <c r="N43" s="41"/>
      <c r="O43" s="41"/>
      <c r="P43" s="41"/>
      <c r="Q43" s="41"/>
      <c r="R43" s="41"/>
      <c r="S43" s="63"/>
      <c r="T43" s="53"/>
    </row>
    <row r="44" spans="3:20" x14ac:dyDescent="0.45">
      <c r="C44" s="49"/>
      <c r="D44" s="62"/>
      <c r="E44" s="41"/>
      <c r="F44" s="44" t="s">
        <v>5649</v>
      </c>
      <c r="G44" s="45">
        <v>1668552.0400000003</v>
      </c>
      <c r="H44" s="46">
        <v>8</v>
      </c>
      <c r="I44" s="41"/>
      <c r="J44" s="41"/>
      <c r="K44" s="41"/>
      <c r="L44" s="41"/>
      <c r="M44" s="41"/>
      <c r="N44" s="41"/>
      <c r="O44" s="41"/>
      <c r="P44" s="41"/>
      <c r="Q44" s="41"/>
      <c r="R44" s="41"/>
      <c r="S44" s="63"/>
      <c r="T44" s="53"/>
    </row>
    <row r="45" spans="3:20" x14ac:dyDescent="0.45">
      <c r="C45" s="49"/>
      <c r="D45" s="62"/>
      <c r="E45" s="41"/>
      <c r="F45" s="41"/>
      <c r="G45" s="41"/>
      <c r="H45" s="41"/>
      <c r="I45" s="41"/>
      <c r="J45" s="41"/>
      <c r="K45" s="41"/>
      <c r="L45" s="41"/>
      <c r="M45" s="41"/>
      <c r="N45" s="41"/>
      <c r="O45" s="41"/>
      <c r="P45" s="41"/>
      <c r="Q45" s="41"/>
      <c r="R45" s="41"/>
      <c r="S45" s="63"/>
      <c r="T45" s="53"/>
    </row>
    <row r="46" spans="3:20" x14ac:dyDescent="0.45">
      <c r="C46" s="49"/>
      <c r="D46" s="62"/>
      <c r="E46" s="41"/>
      <c r="F46" s="41"/>
      <c r="G46" s="41"/>
      <c r="H46" s="41"/>
      <c r="I46" s="41"/>
      <c r="J46" s="41"/>
      <c r="K46" s="41"/>
      <c r="L46" s="41"/>
      <c r="M46" s="41"/>
      <c r="N46" s="41"/>
      <c r="O46" s="41"/>
      <c r="P46" s="41"/>
      <c r="Q46" s="41"/>
      <c r="R46" s="41"/>
      <c r="S46" s="63"/>
      <c r="T46" s="53"/>
    </row>
    <row r="47" spans="3:20" x14ac:dyDescent="0.45">
      <c r="C47" s="49"/>
      <c r="D47" s="62"/>
      <c r="E47" s="41"/>
      <c r="F47" s="41"/>
      <c r="G47" s="41"/>
      <c r="H47" s="41"/>
      <c r="I47" s="41"/>
      <c r="J47" s="41"/>
      <c r="K47" s="41"/>
      <c r="L47" s="41"/>
      <c r="M47" s="41"/>
      <c r="N47" s="41"/>
      <c r="O47" s="41"/>
      <c r="P47" s="41"/>
      <c r="Q47" s="41"/>
      <c r="R47" s="41"/>
      <c r="S47" s="63"/>
      <c r="T47" s="53"/>
    </row>
    <row r="48" spans="3:20" x14ac:dyDescent="0.45">
      <c r="C48" s="49"/>
      <c r="D48" s="62"/>
      <c r="E48" s="41"/>
      <c r="F48" s="41"/>
      <c r="G48" s="41"/>
      <c r="H48" s="41"/>
      <c r="I48" s="41"/>
      <c r="J48" s="41"/>
      <c r="K48" s="41"/>
      <c r="L48" s="41"/>
      <c r="M48" s="41"/>
      <c r="N48" s="41"/>
      <c r="O48" s="41"/>
      <c r="P48" s="41"/>
      <c r="Q48" s="41"/>
      <c r="R48" s="41"/>
      <c r="S48" s="63"/>
      <c r="T48" s="53"/>
    </row>
    <row r="49" spans="3:20" x14ac:dyDescent="0.45">
      <c r="C49" s="49"/>
      <c r="D49" s="62"/>
      <c r="E49" s="41"/>
      <c r="F49" s="41"/>
      <c r="G49" s="41"/>
      <c r="H49" s="41"/>
      <c r="I49" s="41"/>
      <c r="J49" s="41"/>
      <c r="K49" s="41"/>
      <c r="L49" s="41"/>
      <c r="M49" s="41"/>
      <c r="N49" s="41"/>
      <c r="O49" s="41"/>
      <c r="P49" s="41"/>
      <c r="Q49" s="41"/>
      <c r="R49" s="41"/>
      <c r="S49" s="63"/>
      <c r="T49" s="53"/>
    </row>
    <row r="50" spans="3:20" x14ac:dyDescent="0.45">
      <c r="C50" s="49"/>
      <c r="D50" s="62"/>
      <c r="E50" s="41"/>
      <c r="F50" s="41"/>
      <c r="G50" s="41"/>
      <c r="H50" s="41"/>
      <c r="I50" s="41"/>
      <c r="J50" s="41"/>
      <c r="K50" s="41"/>
      <c r="L50" s="41"/>
      <c r="M50" s="41"/>
      <c r="N50" s="41"/>
      <c r="O50" s="41"/>
      <c r="P50" s="41"/>
      <c r="Q50" s="41"/>
      <c r="R50" s="41"/>
      <c r="S50" s="63"/>
      <c r="T50" s="53"/>
    </row>
    <row r="51" spans="3:20" x14ac:dyDescent="0.45">
      <c r="C51" s="49"/>
      <c r="D51" s="62"/>
      <c r="E51" s="41"/>
      <c r="F51" s="41"/>
      <c r="G51" s="41"/>
      <c r="H51" s="41"/>
      <c r="I51" s="41"/>
      <c r="J51" s="41"/>
      <c r="K51" s="41"/>
      <c r="L51" s="41"/>
      <c r="M51" s="41"/>
      <c r="N51" s="41"/>
      <c r="O51" s="41"/>
      <c r="P51" s="41"/>
      <c r="Q51" s="41"/>
      <c r="R51" s="41"/>
      <c r="S51" s="63"/>
      <c r="T51" s="53"/>
    </row>
    <row r="52" spans="3:20" x14ac:dyDescent="0.45">
      <c r="C52" s="49"/>
      <c r="D52" s="62"/>
      <c r="E52" s="41"/>
      <c r="F52" s="41"/>
      <c r="G52" s="41"/>
      <c r="H52" s="41"/>
      <c r="I52" s="41"/>
      <c r="J52" s="41"/>
      <c r="K52" s="41"/>
      <c r="L52" s="41"/>
      <c r="M52" s="41"/>
      <c r="N52" s="41"/>
      <c r="O52" s="41"/>
      <c r="P52" s="41"/>
      <c r="Q52" s="41"/>
      <c r="R52" s="41"/>
      <c r="S52" s="63"/>
      <c r="T52" s="53"/>
    </row>
    <row r="53" spans="3:20" ht="14.65" thickBot="1" x14ac:dyDescent="0.5">
      <c r="C53" s="49"/>
      <c r="D53" s="64"/>
      <c r="E53" s="65"/>
      <c r="F53" s="65"/>
      <c r="G53" s="65"/>
      <c r="H53" s="65"/>
      <c r="I53" s="65"/>
      <c r="J53" s="65"/>
      <c r="K53" s="65"/>
      <c r="L53" s="65"/>
      <c r="M53" s="65"/>
      <c r="N53" s="65"/>
      <c r="O53" s="65"/>
      <c r="P53" s="65"/>
      <c r="Q53" s="65"/>
      <c r="R53" s="65"/>
      <c r="S53" s="66"/>
      <c r="T53" s="53"/>
    </row>
    <row r="54" spans="3:20" ht="14.65" thickBot="1" x14ac:dyDescent="0.5">
      <c r="C54" s="47"/>
      <c r="D54" s="54"/>
      <c r="E54" s="54"/>
      <c r="F54" s="54"/>
      <c r="G54" s="54"/>
      <c r="H54" s="54"/>
      <c r="I54" s="54"/>
      <c r="J54" s="54"/>
      <c r="K54" s="54"/>
      <c r="L54" s="54"/>
      <c r="M54" s="54"/>
      <c r="N54" s="54"/>
      <c r="O54" s="54"/>
      <c r="P54" s="54"/>
      <c r="Q54" s="54"/>
      <c r="R54" s="54"/>
      <c r="S54" s="54"/>
      <c r="T54" s="47"/>
    </row>
  </sheetData>
  <mergeCells count="7">
    <mergeCell ref="F7:H8"/>
    <mergeCell ref="I7:J8"/>
    <mergeCell ref="N7:O8"/>
    <mergeCell ref="K7:M8"/>
    <mergeCell ref="D2:S2"/>
    <mergeCell ref="D3:S3"/>
    <mergeCell ref="D4:S4"/>
  </mergeCells>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6A4C4-B259-4966-A85F-A9A66B7CF18B}">
  <dimension ref="A3:C14"/>
  <sheetViews>
    <sheetView workbookViewId="0">
      <selection activeCell="D23" sqref="A2:D23"/>
    </sheetView>
  </sheetViews>
  <sheetFormatPr defaultRowHeight="14.25" x14ac:dyDescent="0.45"/>
  <cols>
    <col min="1" max="1" width="12.6640625" bestFit="1" customWidth="1"/>
    <col min="2" max="2" width="18.265625" bestFit="1" customWidth="1"/>
    <col min="3" max="3" width="18.86328125" bestFit="1" customWidth="1"/>
  </cols>
  <sheetData>
    <row r="3" spans="1:3" x14ac:dyDescent="0.45">
      <c r="A3" s="2" t="s">
        <v>5648</v>
      </c>
      <c r="B3" t="s">
        <v>5650</v>
      </c>
      <c r="C3" t="s">
        <v>6066</v>
      </c>
    </row>
    <row r="4" spans="1:3" x14ac:dyDescent="0.45">
      <c r="A4" s="3" t="s">
        <v>142</v>
      </c>
      <c r="B4" s="6">
        <v>13638061.590000002</v>
      </c>
      <c r="C4" s="4">
        <v>49</v>
      </c>
    </row>
    <row r="5" spans="1:3" x14ac:dyDescent="0.45">
      <c r="A5" s="3" t="s">
        <v>154</v>
      </c>
      <c r="B5" s="6">
        <v>51552691.75</v>
      </c>
      <c r="C5" s="4">
        <v>86</v>
      </c>
    </row>
    <row r="6" spans="1:3" x14ac:dyDescent="0.45">
      <c r="A6" s="3" t="s">
        <v>135</v>
      </c>
      <c r="B6" s="6">
        <v>17566114.640000001</v>
      </c>
      <c r="C6" s="4">
        <v>47</v>
      </c>
    </row>
    <row r="7" spans="1:3" x14ac:dyDescent="0.45">
      <c r="A7" s="3" t="s">
        <v>78</v>
      </c>
      <c r="B7" s="6">
        <v>4609939.83</v>
      </c>
      <c r="C7" s="4">
        <v>7</v>
      </c>
    </row>
    <row r="8" spans="1:3" x14ac:dyDescent="0.45">
      <c r="A8" s="3" t="s">
        <v>160</v>
      </c>
      <c r="B8" s="6">
        <v>11365533.200000001</v>
      </c>
      <c r="C8" s="4">
        <v>35</v>
      </c>
    </row>
    <row r="9" spans="1:3" x14ac:dyDescent="0.45">
      <c r="A9" s="3" t="s">
        <v>126</v>
      </c>
      <c r="B9" s="6">
        <v>2867721.6599999997</v>
      </c>
      <c r="C9" s="4">
        <v>13</v>
      </c>
    </row>
    <row r="10" spans="1:3" x14ac:dyDescent="0.45">
      <c r="A10" s="3" t="s">
        <v>426</v>
      </c>
      <c r="B10" s="6">
        <v>11659165.880000001</v>
      </c>
      <c r="C10" s="4">
        <v>7</v>
      </c>
    </row>
    <row r="11" spans="1:3" x14ac:dyDescent="0.45">
      <c r="A11" s="3" t="s">
        <v>107</v>
      </c>
      <c r="B11" s="6">
        <v>32695366.340000004</v>
      </c>
      <c r="C11" s="4">
        <v>65</v>
      </c>
    </row>
    <row r="12" spans="1:3" x14ac:dyDescent="0.45">
      <c r="A12" s="3" t="s">
        <v>52</v>
      </c>
      <c r="B12" s="6">
        <v>12589896.800000001</v>
      </c>
      <c r="C12" s="4">
        <v>31</v>
      </c>
    </row>
    <row r="13" spans="1:3" x14ac:dyDescent="0.45">
      <c r="A13" s="3" t="s">
        <v>1938</v>
      </c>
      <c r="B13" s="6">
        <v>17958896</v>
      </c>
      <c r="C13" s="4">
        <v>34</v>
      </c>
    </row>
    <row r="14" spans="1:3" x14ac:dyDescent="0.45">
      <c r="A14" s="3" t="s">
        <v>5649</v>
      </c>
      <c r="B14" s="6">
        <v>176503387.69</v>
      </c>
      <c r="C14" s="4">
        <v>374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5C08B3-0FCA-4B92-A6D7-9F6235985AA2}">
  <dimension ref="A3:C20"/>
  <sheetViews>
    <sheetView workbookViewId="0">
      <selection activeCell="A3" sqref="A3"/>
    </sheetView>
  </sheetViews>
  <sheetFormatPr defaultRowHeight="14.25" x14ac:dyDescent="0.45"/>
  <sheetData>
    <row r="3" spans="1:3" x14ac:dyDescent="0.45">
      <c r="A3" s="11"/>
      <c r="B3" s="12"/>
      <c r="C3" s="13"/>
    </row>
    <row r="4" spans="1:3" x14ac:dyDescent="0.45">
      <c r="A4" s="14"/>
      <c r="B4" s="15"/>
      <c r="C4" s="16"/>
    </row>
    <row r="5" spans="1:3" x14ac:dyDescent="0.45">
      <c r="A5" s="14"/>
      <c r="B5" s="15"/>
      <c r="C5" s="16"/>
    </row>
    <row r="6" spans="1:3" x14ac:dyDescent="0.45">
      <c r="A6" s="14"/>
      <c r="B6" s="15"/>
      <c r="C6" s="16"/>
    </row>
    <row r="7" spans="1:3" x14ac:dyDescent="0.45">
      <c r="A7" s="14"/>
      <c r="B7" s="15"/>
      <c r="C7" s="16"/>
    </row>
    <row r="8" spans="1:3" x14ac:dyDescent="0.45">
      <c r="A8" s="14"/>
      <c r="B8" s="15"/>
      <c r="C8" s="16"/>
    </row>
    <row r="9" spans="1:3" x14ac:dyDescent="0.45">
      <c r="A9" s="14"/>
      <c r="B9" s="15"/>
      <c r="C9" s="16"/>
    </row>
    <row r="10" spans="1:3" x14ac:dyDescent="0.45">
      <c r="A10" s="14"/>
      <c r="B10" s="15"/>
      <c r="C10" s="16"/>
    </row>
    <row r="11" spans="1:3" x14ac:dyDescent="0.45">
      <c r="A11" s="14"/>
      <c r="B11" s="15"/>
      <c r="C11" s="16"/>
    </row>
    <row r="12" spans="1:3" x14ac:dyDescent="0.45">
      <c r="A12" s="14"/>
      <c r="B12" s="15"/>
      <c r="C12" s="16"/>
    </row>
    <row r="13" spans="1:3" x14ac:dyDescent="0.45">
      <c r="A13" s="14"/>
      <c r="B13" s="15"/>
      <c r="C13" s="16"/>
    </row>
    <row r="14" spans="1:3" x14ac:dyDescent="0.45">
      <c r="A14" s="14"/>
      <c r="B14" s="15"/>
      <c r="C14" s="16"/>
    </row>
    <row r="15" spans="1:3" x14ac:dyDescent="0.45">
      <c r="A15" s="14"/>
      <c r="B15" s="15"/>
      <c r="C15" s="16"/>
    </row>
    <row r="16" spans="1:3" x14ac:dyDescent="0.45">
      <c r="A16" s="14"/>
      <c r="B16" s="15"/>
      <c r="C16" s="16"/>
    </row>
    <row r="17" spans="1:3" x14ac:dyDescent="0.45">
      <c r="A17" s="14"/>
      <c r="B17" s="15"/>
      <c r="C17" s="16"/>
    </row>
    <row r="18" spans="1:3" x14ac:dyDescent="0.45">
      <c r="A18" s="14"/>
      <c r="B18" s="15"/>
      <c r="C18" s="16"/>
    </row>
    <row r="19" spans="1:3" x14ac:dyDescent="0.45">
      <c r="A19" s="14"/>
      <c r="B19" s="15"/>
      <c r="C19" s="16"/>
    </row>
    <row r="20" spans="1:3" x14ac:dyDescent="0.45">
      <c r="A20" s="17"/>
      <c r="B20" s="18"/>
      <c r="C20" s="19"/>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2570"/>
  <sheetViews>
    <sheetView topLeftCell="AB1" workbookViewId="0">
      <selection activeCell="AE2" sqref="AE2:AF12"/>
    </sheetView>
  </sheetViews>
  <sheetFormatPr defaultRowHeight="14.25" outlineLevelRow="1" x14ac:dyDescent="0.45"/>
  <cols>
    <col min="1" max="1" width="13.1328125" customWidth="1"/>
    <col min="2" max="2" width="13.796875" customWidth="1"/>
    <col min="3" max="3" width="38.06640625" customWidth="1"/>
    <col min="4" max="4" width="16.265625" customWidth="1"/>
    <col min="5" max="5" width="17.53125" bestFit="1" customWidth="1"/>
    <col min="6" max="6" width="13.86328125" customWidth="1"/>
    <col min="7" max="7" width="12.1328125" customWidth="1"/>
    <col min="8" max="8" width="15.46484375" bestFit="1" customWidth="1"/>
    <col min="9" max="9" width="15.06640625" customWidth="1"/>
    <col min="10" max="10" width="19.06640625" customWidth="1"/>
    <col min="11" max="11" width="17.1328125" customWidth="1"/>
    <col min="13" max="13" width="30.73046875" customWidth="1"/>
    <col min="14" max="14" width="29.53125" customWidth="1"/>
    <col min="15" max="16" width="19.265625" customWidth="1"/>
    <col min="17" max="17" width="32.3984375" customWidth="1"/>
    <col min="18" max="18" width="24.265625" customWidth="1"/>
    <col min="19" max="19" width="21.06640625" customWidth="1"/>
    <col min="20" max="20" width="18.86328125" customWidth="1"/>
    <col min="21" max="21" width="22.19921875" customWidth="1"/>
    <col min="22" max="22" width="20.19921875" customWidth="1"/>
    <col min="23" max="23" width="21.06640625" customWidth="1"/>
    <col min="24" max="24" width="12.86328125" customWidth="1"/>
    <col min="25" max="25" width="21" customWidth="1"/>
    <col min="26" max="26" width="16.33203125" customWidth="1"/>
    <col min="27" max="27" width="22.265625" customWidth="1"/>
    <col min="28" max="28" width="34.796875" customWidth="1"/>
    <col min="31" max="31" width="20.46484375" customWidth="1"/>
    <col min="33" max="33" width="11.86328125" bestFit="1" customWidth="1"/>
    <col min="34" max="34" width="15.3984375" bestFit="1" customWidth="1"/>
  </cols>
  <sheetData>
    <row r="1" spans="1:34" x14ac:dyDescent="0.4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spans="1:34" outlineLevel="1" x14ac:dyDescent="0.45">
      <c r="A2">
        <v>7518809008</v>
      </c>
      <c r="B2" s="1">
        <v>44341</v>
      </c>
      <c r="C2" t="s">
        <v>2642</v>
      </c>
      <c r="D2" t="s">
        <v>2643</v>
      </c>
      <c r="E2" t="s">
        <v>444</v>
      </c>
      <c r="F2" t="s">
        <v>5651</v>
      </c>
      <c r="G2" t="s">
        <v>5875</v>
      </c>
      <c r="H2" s="10">
        <v>77662.960000000006</v>
      </c>
      <c r="J2" t="s">
        <v>42</v>
      </c>
      <c r="K2" t="s">
        <v>30</v>
      </c>
      <c r="L2" t="s">
        <v>155</v>
      </c>
      <c r="M2" t="s">
        <v>30</v>
      </c>
      <c r="N2" t="s">
        <v>30</v>
      </c>
      <c r="O2" t="s">
        <v>29</v>
      </c>
      <c r="P2" t="s">
        <v>30</v>
      </c>
      <c r="Q2" t="s">
        <v>30</v>
      </c>
      <c r="R2" t="s">
        <v>30</v>
      </c>
      <c r="S2" t="s">
        <v>30</v>
      </c>
      <c r="T2" t="s">
        <v>30</v>
      </c>
      <c r="U2" t="s">
        <v>30</v>
      </c>
      <c r="V2" t="s">
        <v>30</v>
      </c>
      <c r="W2" t="s">
        <v>31</v>
      </c>
      <c r="X2" t="s">
        <v>29</v>
      </c>
      <c r="Y2" t="s">
        <v>29</v>
      </c>
      <c r="Z2" t="s">
        <v>29</v>
      </c>
      <c r="AA2" t="s">
        <v>30</v>
      </c>
      <c r="AB2" t="s">
        <v>32</v>
      </c>
      <c r="AE2" t="s">
        <v>6089</v>
      </c>
      <c r="AF2" t="s">
        <v>6079</v>
      </c>
    </row>
    <row r="3" spans="1:34" outlineLevel="1" x14ac:dyDescent="0.45">
      <c r="A3">
        <v>7539779000</v>
      </c>
      <c r="B3" s="1">
        <v>44341</v>
      </c>
      <c r="C3" t="s">
        <v>2876</v>
      </c>
      <c r="D3" t="s">
        <v>2877</v>
      </c>
      <c r="E3" t="s">
        <v>444</v>
      </c>
      <c r="F3" t="s">
        <v>5651</v>
      </c>
      <c r="G3" t="s">
        <v>5875</v>
      </c>
      <c r="H3" s="10">
        <v>41756</v>
      </c>
      <c r="J3" t="s">
        <v>42</v>
      </c>
      <c r="K3" t="s">
        <v>29</v>
      </c>
      <c r="L3" t="s">
        <v>155</v>
      </c>
      <c r="M3" t="s">
        <v>29</v>
      </c>
      <c r="N3" t="s">
        <v>29</v>
      </c>
      <c r="O3" t="s">
        <v>29</v>
      </c>
      <c r="P3" t="s">
        <v>30</v>
      </c>
      <c r="Q3" t="s">
        <v>30</v>
      </c>
      <c r="R3" t="s">
        <v>30</v>
      </c>
      <c r="S3" t="s">
        <v>30</v>
      </c>
      <c r="T3" t="s">
        <v>30</v>
      </c>
      <c r="U3" t="s">
        <v>30</v>
      </c>
      <c r="V3" t="s">
        <v>30</v>
      </c>
      <c r="W3" t="s">
        <v>60</v>
      </c>
      <c r="X3" t="s">
        <v>29</v>
      </c>
      <c r="Y3" t="s">
        <v>29</v>
      </c>
      <c r="Z3" t="s">
        <v>29</v>
      </c>
      <c r="AA3" t="s">
        <v>30</v>
      </c>
      <c r="AB3" t="s">
        <v>32</v>
      </c>
      <c r="AE3" t="s">
        <v>6069</v>
      </c>
      <c r="AF3">
        <f>COUNTIF(Table1[grant_purp_cons_outdoor_seating], "Y")</f>
        <v>979</v>
      </c>
    </row>
    <row r="4" spans="1:34" outlineLevel="1" x14ac:dyDescent="0.45">
      <c r="A4">
        <v>2729569005</v>
      </c>
      <c r="B4" s="1">
        <v>44334</v>
      </c>
      <c r="C4" t="s">
        <v>1463</v>
      </c>
      <c r="D4" t="s">
        <v>1464</v>
      </c>
      <c r="E4" t="s">
        <v>444</v>
      </c>
      <c r="F4" t="s">
        <v>5651</v>
      </c>
      <c r="G4" t="s">
        <v>5875</v>
      </c>
      <c r="H4" s="10">
        <v>40073</v>
      </c>
      <c r="J4" t="s">
        <v>42</v>
      </c>
      <c r="K4" t="s">
        <v>29</v>
      </c>
      <c r="L4" t="s">
        <v>155</v>
      </c>
      <c r="M4" t="s">
        <v>29</v>
      </c>
      <c r="N4" t="s">
        <v>30</v>
      </c>
      <c r="O4" t="s">
        <v>29</v>
      </c>
      <c r="P4" t="s">
        <v>30</v>
      </c>
      <c r="Q4" t="s">
        <v>30</v>
      </c>
      <c r="R4" t="s">
        <v>30</v>
      </c>
      <c r="S4" t="s">
        <v>30</v>
      </c>
      <c r="T4" t="s">
        <v>30</v>
      </c>
      <c r="U4" t="s">
        <v>30</v>
      </c>
      <c r="V4" t="s">
        <v>30</v>
      </c>
      <c r="W4" t="s">
        <v>40</v>
      </c>
      <c r="X4" t="s">
        <v>29</v>
      </c>
      <c r="Y4" t="s">
        <v>30</v>
      </c>
      <c r="Z4" t="s">
        <v>29</v>
      </c>
      <c r="AA4" t="s">
        <v>29</v>
      </c>
      <c r="AB4" t="s">
        <v>197</v>
      </c>
      <c r="AE4" t="s">
        <v>6070</v>
      </c>
      <c r="AF4">
        <f>COUNTIF(Table1[grant_purpose_covered_supplier], "Y")</f>
        <v>1483</v>
      </c>
    </row>
    <row r="5" spans="1:34" outlineLevel="1" x14ac:dyDescent="0.45">
      <c r="A5">
        <v>9993889008</v>
      </c>
      <c r="B5" s="1">
        <v>44358</v>
      </c>
      <c r="C5" t="s">
        <v>5630</v>
      </c>
      <c r="D5" t="s">
        <v>5631</v>
      </c>
      <c r="E5" t="s">
        <v>444</v>
      </c>
      <c r="F5" t="s">
        <v>5651</v>
      </c>
      <c r="G5" t="s">
        <v>5875</v>
      </c>
      <c r="H5" s="10">
        <v>8624</v>
      </c>
      <c r="J5" t="s">
        <v>42</v>
      </c>
      <c r="K5" t="s">
        <v>29</v>
      </c>
      <c r="L5" t="s">
        <v>155</v>
      </c>
      <c r="M5" t="s">
        <v>29</v>
      </c>
      <c r="N5" t="s">
        <v>29</v>
      </c>
      <c r="O5" t="s">
        <v>29</v>
      </c>
      <c r="P5" t="s">
        <v>30</v>
      </c>
      <c r="Q5" t="s">
        <v>30</v>
      </c>
      <c r="R5" t="s">
        <v>30</v>
      </c>
      <c r="S5" t="s">
        <v>30</v>
      </c>
      <c r="T5" t="s">
        <v>29</v>
      </c>
      <c r="U5" t="s">
        <v>30</v>
      </c>
      <c r="V5" t="s">
        <v>30</v>
      </c>
      <c r="W5" t="s">
        <v>40</v>
      </c>
      <c r="X5" t="s">
        <v>29</v>
      </c>
      <c r="Y5" t="s">
        <v>29</v>
      </c>
      <c r="Z5" t="s">
        <v>29</v>
      </c>
      <c r="AA5" t="s">
        <v>29</v>
      </c>
      <c r="AB5" t="s">
        <v>166</v>
      </c>
      <c r="AE5" t="s">
        <v>6071</v>
      </c>
      <c r="AF5">
        <f>COUNTIF(Table1[grant_purpose_debt], "Y")</f>
        <v>1134</v>
      </c>
    </row>
    <row r="6" spans="1:34" outlineLevel="1" x14ac:dyDescent="0.45">
      <c r="A6">
        <v>8856709010</v>
      </c>
      <c r="B6" s="1">
        <v>44345</v>
      </c>
      <c r="C6" t="s">
        <v>4537</v>
      </c>
      <c r="D6" t="s">
        <v>4538</v>
      </c>
      <c r="E6" t="s">
        <v>2221</v>
      </c>
      <c r="F6" t="s">
        <v>5651</v>
      </c>
      <c r="G6" t="s">
        <v>5934</v>
      </c>
      <c r="H6" s="10">
        <v>281287</v>
      </c>
      <c r="J6" t="s">
        <v>42</v>
      </c>
      <c r="K6" t="s">
        <v>29</v>
      </c>
      <c r="L6" t="s">
        <v>471</v>
      </c>
      <c r="M6" t="s">
        <v>30</v>
      </c>
      <c r="N6" t="s">
        <v>30</v>
      </c>
      <c r="O6" t="s">
        <v>30</v>
      </c>
      <c r="P6" t="s">
        <v>30</v>
      </c>
      <c r="Q6" t="s">
        <v>30</v>
      </c>
      <c r="R6" t="s">
        <v>30</v>
      </c>
      <c r="S6" t="s">
        <v>30</v>
      </c>
      <c r="T6" t="s">
        <v>30</v>
      </c>
      <c r="U6" t="s">
        <v>30</v>
      </c>
      <c r="V6" t="s">
        <v>30</v>
      </c>
      <c r="W6" t="s">
        <v>40</v>
      </c>
      <c r="X6" t="s">
        <v>29</v>
      </c>
      <c r="Y6" t="s">
        <v>29</v>
      </c>
      <c r="Z6" t="s">
        <v>29</v>
      </c>
      <c r="AA6" t="s">
        <v>29</v>
      </c>
      <c r="AB6" t="s">
        <v>32</v>
      </c>
      <c r="AE6" t="s">
        <v>6072</v>
      </c>
      <c r="AF6">
        <f>COUNTIF(Table1[grant_purpose_food], "Y")</f>
        <v>2228</v>
      </c>
    </row>
    <row r="7" spans="1:34" outlineLevel="1" x14ac:dyDescent="0.45">
      <c r="A7">
        <v>5229579005</v>
      </c>
      <c r="B7" s="1">
        <v>44337</v>
      </c>
      <c r="C7" t="s">
        <v>2219</v>
      </c>
      <c r="D7" t="s">
        <v>2220</v>
      </c>
      <c r="E7" t="s">
        <v>2221</v>
      </c>
      <c r="F7" t="s">
        <v>5651</v>
      </c>
      <c r="G7" t="s">
        <v>5934</v>
      </c>
      <c r="H7" s="10">
        <v>98402</v>
      </c>
      <c r="J7" t="s">
        <v>42</v>
      </c>
      <c r="K7" t="s">
        <v>30</v>
      </c>
      <c r="L7" t="s">
        <v>471</v>
      </c>
      <c r="M7" t="s">
        <v>30</v>
      </c>
      <c r="N7" t="s">
        <v>30</v>
      </c>
      <c r="O7" t="s">
        <v>30</v>
      </c>
      <c r="P7" t="s">
        <v>30</v>
      </c>
      <c r="Q7" t="s">
        <v>30</v>
      </c>
      <c r="R7" t="s">
        <v>30</v>
      </c>
      <c r="S7" t="s">
        <v>30</v>
      </c>
      <c r="T7" t="s">
        <v>30</v>
      </c>
      <c r="U7" t="s">
        <v>30</v>
      </c>
      <c r="V7" t="s">
        <v>30</v>
      </c>
      <c r="W7" t="s">
        <v>33</v>
      </c>
      <c r="X7" t="s">
        <v>29</v>
      </c>
      <c r="Y7" t="s">
        <v>29</v>
      </c>
      <c r="Z7" t="s">
        <v>30</v>
      </c>
      <c r="AA7" t="s">
        <v>29</v>
      </c>
      <c r="AB7" t="s">
        <v>32</v>
      </c>
      <c r="AE7" t="s">
        <v>6073</v>
      </c>
      <c r="AF7">
        <f>COUNTIF(Table1[grant_purpose_maintenance_indoor], "Y")</f>
        <v>2014</v>
      </c>
    </row>
    <row r="8" spans="1:34" outlineLevel="1" x14ac:dyDescent="0.45">
      <c r="A8">
        <v>9881719009</v>
      </c>
      <c r="B8" s="1">
        <v>44351</v>
      </c>
      <c r="C8" t="s">
        <v>5248</v>
      </c>
      <c r="D8" t="s">
        <v>5249</v>
      </c>
      <c r="E8" t="s">
        <v>2221</v>
      </c>
      <c r="F8" t="s">
        <v>5651</v>
      </c>
      <c r="G8" t="s">
        <v>5934</v>
      </c>
      <c r="H8" s="10">
        <v>29246</v>
      </c>
      <c r="J8" t="s">
        <v>42</v>
      </c>
      <c r="K8" t="s">
        <v>29</v>
      </c>
      <c r="L8" t="s">
        <v>471</v>
      </c>
      <c r="M8" t="s">
        <v>30</v>
      </c>
      <c r="N8" t="s">
        <v>30</v>
      </c>
      <c r="O8" t="s">
        <v>29</v>
      </c>
      <c r="P8" t="s">
        <v>30</v>
      </c>
      <c r="Q8" t="s">
        <v>30</v>
      </c>
      <c r="R8" t="s">
        <v>30</v>
      </c>
      <c r="S8" t="s">
        <v>30</v>
      </c>
      <c r="T8" t="s">
        <v>30</v>
      </c>
      <c r="U8" t="s">
        <v>30</v>
      </c>
      <c r="V8" t="s">
        <v>30</v>
      </c>
      <c r="W8" t="s">
        <v>40</v>
      </c>
      <c r="X8" t="s">
        <v>29</v>
      </c>
      <c r="Y8" t="s">
        <v>29</v>
      </c>
      <c r="Z8" t="s">
        <v>29</v>
      </c>
      <c r="AA8" t="s">
        <v>29</v>
      </c>
      <c r="AB8" t="s">
        <v>32</v>
      </c>
      <c r="AE8" t="s">
        <v>6074</v>
      </c>
      <c r="AF8">
        <f>COUNTIF(Table1[grant_purpose_operations], "Y")</f>
        <v>2302</v>
      </c>
    </row>
    <row r="9" spans="1:34" outlineLevel="1" x14ac:dyDescent="0.45">
      <c r="A9">
        <v>2724669001</v>
      </c>
      <c r="B9" s="1">
        <v>44334</v>
      </c>
      <c r="C9" t="s">
        <v>1450</v>
      </c>
      <c r="D9" t="s">
        <v>1451</v>
      </c>
      <c r="E9" t="s">
        <v>1452</v>
      </c>
      <c r="F9" t="s">
        <v>5651</v>
      </c>
      <c r="G9" t="s">
        <v>5873</v>
      </c>
      <c r="H9" s="10">
        <v>106335</v>
      </c>
      <c r="J9" t="s">
        <v>42</v>
      </c>
      <c r="K9" t="s">
        <v>29</v>
      </c>
      <c r="L9" t="s">
        <v>119</v>
      </c>
      <c r="M9" t="s">
        <v>30</v>
      </c>
      <c r="N9" t="s">
        <v>30</v>
      </c>
      <c r="O9" t="s">
        <v>29</v>
      </c>
      <c r="P9" t="s">
        <v>30</v>
      </c>
      <c r="Q9" t="s">
        <v>30</v>
      </c>
      <c r="R9" t="s">
        <v>30</v>
      </c>
      <c r="S9" t="s">
        <v>30</v>
      </c>
      <c r="T9" t="s">
        <v>30</v>
      </c>
      <c r="U9" t="s">
        <v>30</v>
      </c>
      <c r="V9" t="s">
        <v>30</v>
      </c>
      <c r="W9" t="s">
        <v>40</v>
      </c>
      <c r="X9" t="s">
        <v>30</v>
      </c>
      <c r="Y9" t="s">
        <v>30</v>
      </c>
      <c r="Z9" t="s">
        <v>29</v>
      </c>
      <c r="AA9" t="s">
        <v>30</v>
      </c>
      <c r="AB9" t="s">
        <v>32</v>
      </c>
      <c r="AE9" t="s">
        <v>6075</v>
      </c>
      <c r="AF9">
        <f>COUNTIF(Table1[grant_purpose_payroll], "Y")</f>
        <v>2387</v>
      </c>
    </row>
    <row r="10" spans="1:34" outlineLevel="1" x14ac:dyDescent="0.45">
      <c r="A10">
        <v>2759159001</v>
      </c>
      <c r="B10" s="1">
        <v>44334</v>
      </c>
      <c r="C10" t="s">
        <v>1599</v>
      </c>
      <c r="D10" t="s">
        <v>1600</v>
      </c>
      <c r="E10" t="s">
        <v>1452</v>
      </c>
      <c r="F10" t="s">
        <v>5651</v>
      </c>
      <c r="G10" t="s">
        <v>5873</v>
      </c>
      <c r="H10" s="10">
        <v>40723</v>
      </c>
      <c r="J10" t="s">
        <v>42</v>
      </c>
      <c r="K10" t="s">
        <v>30</v>
      </c>
      <c r="L10" t="s">
        <v>119</v>
      </c>
      <c r="M10" t="s">
        <v>30</v>
      </c>
      <c r="N10" t="s">
        <v>30</v>
      </c>
      <c r="O10" t="s">
        <v>30</v>
      </c>
      <c r="P10" t="s">
        <v>30</v>
      </c>
      <c r="Q10" t="s">
        <v>30</v>
      </c>
      <c r="R10" t="s">
        <v>30</v>
      </c>
      <c r="S10" t="s">
        <v>30</v>
      </c>
      <c r="T10" t="s">
        <v>30</v>
      </c>
      <c r="U10" t="s">
        <v>30</v>
      </c>
      <c r="V10" t="s">
        <v>30</v>
      </c>
      <c r="W10" t="s">
        <v>60</v>
      </c>
      <c r="X10" t="s">
        <v>30</v>
      </c>
      <c r="Y10" t="s">
        <v>30</v>
      </c>
      <c r="Z10" t="s">
        <v>29</v>
      </c>
      <c r="AA10" t="s">
        <v>29</v>
      </c>
      <c r="AB10" t="s">
        <v>113</v>
      </c>
      <c r="AE10" t="s">
        <v>6076</v>
      </c>
      <c r="AF10">
        <f>COUNTIF(Table1[grant_purpose_rent], "Y")</f>
        <v>2371</v>
      </c>
    </row>
    <row r="11" spans="1:34" outlineLevel="1" x14ac:dyDescent="0.45">
      <c r="A11">
        <v>8029419002</v>
      </c>
      <c r="B11" s="1">
        <v>44342</v>
      </c>
      <c r="C11" t="s">
        <v>4149</v>
      </c>
      <c r="D11" t="s">
        <v>4150</v>
      </c>
      <c r="E11" t="s">
        <v>938</v>
      </c>
      <c r="F11" t="s">
        <v>5651</v>
      </c>
      <c r="G11" t="s">
        <v>5811</v>
      </c>
      <c r="H11" s="10">
        <v>464758.69</v>
      </c>
      <c r="J11" t="s">
        <v>42</v>
      </c>
      <c r="K11" t="s">
        <v>29</v>
      </c>
      <c r="L11" t="s">
        <v>275</v>
      </c>
      <c r="M11" t="s">
        <v>29</v>
      </c>
      <c r="N11" t="s">
        <v>29</v>
      </c>
      <c r="O11" t="s">
        <v>29</v>
      </c>
      <c r="P11" t="s">
        <v>30</v>
      </c>
      <c r="Q11" t="s">
        <v>30</v>
      </c>
      <c r="R11" t="s">
        <v>30</v>
      </c>
      <c r="S11" t="s">
        <v>30</v>
      </c>
      <c r="T11" t="s">
        <v>30</v>
      </c>
      <c r="U11" t="s">
        <v>30</v>
      </c>
      <c r="V11" t="s">
        <v>30</v>
      </c>
      <c r="W11" t="s">
        <v>31</v>
      </c>
      <c r="X11" t="s">
        <v>30</v>
      </c>
      <c r="Y11" t="s">
        <v>29</v>
      </c>
      <c r="Z11" t="s">
        <v>29</v>
      </c>
      <c r="AA11" t="s">
        <v>30</v>
      </c>
      <c r="AB11" t="s">
        <v>32</v>
      </c>
      <c r="AE11" t="s">
        <v>6077</v>
      </c>
      <c r="AF11">
        <f>COUNTIF(Table1[grant_purpose_supplies], "Y")</f>
        <v>2131</v>
      </c>
    </row>
    <row r="12" spans="1:34" outlineLevel="1" x14ac:dyDescent="0.45">
      <c r="A12">
        <v>2724179007</v>
      </c>
      <c r="B12" s="1">
        <v>44334</v>
      </c>
      <c r="C12" t="s">
        <v>1443</v>
      </c>
      <c r="D12" t="s">
        <v>1444</v>
      </c>
      <c r="E12" t="s">
        <v>938</v>
      </c>
      <c r="F12" t="s">
        <v>5651</v>
      </c>
      <c r="G12" t="s">
        <v>5811</v>
      </c>
      <c r="H12" s="10">
        <v>355095</v>
      </c>
      <c r="I12" t="s">
        <v>146</v>
      </c>
      <c r="J12" t="s">
        <v>42</v>
      </c>
      <c r="K12" t="s">
        <v>30</v>
      </c>
      <c r="L12" t="s">
        <v>275</v>
      </c>
      <c r="M12" t="s">
        <v>29</v>
      </c>
      <c r="N12" t="s">
        <v>29</v>
      </c>
      <c r="O12" t="s">
        <v>30</v>
      </c>
      <c r="P12" t="s">
        <v>30</v>
      </c>
      <c r="Q12" t="s">
        <v>30</v>
      </c>
      <c r="R12" t="s">
        <v>30</v>
      </c>
      <c r="S12" t="s">
        <v>30</v>
      </c>
      <c r="T12" t="s">
        <v>30</v>
      </c>
      <c r="U12" t="s">
        <v>30</v>
      </c>
      <c r="V12" t="s">
        <v>30</v>
      </c>
      <c r="W12" t="s">
        <v>31</v>
      </c>
      <c r="X12" t="s">
        <v>30</v>
      </c>
      <c r="Y12" t="s">
        <v>30</v>
      </c>
      <c r="Z12" t="s">
        <v>29</v>
      </c>
      <c r="AA12" t="s">
        <v>29</v>
      </c>
      <c r="AB12" t="s">
        <v>32</v>
      </c>
      <c r="AE12" t="s">
        <v>6078</v>
      </c>
      <c r="AF12">
        <f>COUNTIF(Table1[grant_purpose_utility], "Y")</f>
        <v>2353</v>
      </c>
    </row>
    <row r="13" spans="1:34" outlineLevel="1" x14ac:dyDescent="0.45">
      <c r="A13">
        <v>7554488902</v>
      </c>
      <c r="B13" s="1">
        <v>44323</v>
      </c>
      <c r="C13" t="s">
        <v>3052</v>
      </c>
      <c r="D13" t="s">
        <v>450</v>
      </c>
      <c r="E13" t="s">
        <v>938</v>
      </c>
      <c r="F13" t="s">
        <v>5651</v>
      </c>
      <c r="G13" t="s">
        <v>5811</v>
      </c>
      <c r="H13" s="10">
        <v>226788.43</v>
      </c>
      <c r="J13" t="s">
        <v>42</v>
      </c>
      <c r="K13" t="s">
        <v>30</v>
      </c>
      <c r="L13" t="s">
        <v>275</v>
      </c>
      <c r="M13" t="s">
        <v>30</v>
      </c>
      <c r="N13" t="s">
        <v>30</v>
      </c>
      <c r="O13" t="s">
        <v>30</v>
      </c>
      <c r="P13" t="s">
        <v>30</v>
      </c>
      <c r="Q13" t="s">
        <v>30</v>
      </c>
      <c r="R13" t="s">
        <v>30</v>
      </c>
      <c r="S13" t="s">
        <v>30</v>
      </c>
      <c r="T13" t="s">
        <v>30</v>
      </c>
      <c r="U13" t="s">
        <v>30</v>
      </c>
      <c r="V13" t="s">
        <v>30</v>
      </c>
      <c r="W13" t="s">
        <v>31</v>
      </c>
      <c r="X13" t="s">
        <v>30</v>
      </c>
      <c r="Y13" t="s">
        <v>30</v>
      </c>
      <c r="Z13" t="s">
        <v>29</v>
      </c>
      <c r="AA13" t="s">
        <v>29</v>
      </c>
      <c r="AB13" t="s">
        <v>32</v>
      </c>
    </row>
    <row r="14" spans="1:34" outlineLevel="1" x14ac:dyDescent="0.45">
      <c r="A14">
        <v>7550379010</v>
      </c>
      <c r="B14" s="1">
        <v>44341</v>
      </c>
      <c r="C14" t="s">
        <v>3005</v>
      </c>
      <c r="D14" t="s">
        <v>3006</v>
      </c>
      <c r="E14" t="s">
        <v>938</v>
      </c>
      <c r="F14" t="s">
        <v>5651</v>
      </c>
      <c r="G14" t="s">
        <v>5811</v>
      </c>
      <c r="H14" s="10">
        <v>186558.43</v>
      </c>
      <c r="J14" t="s">
        <v>42</v>
      </c>
      <c r="K14" t="s">
        <v>30</v>
      </c>
      <c r="L14" t="s">
        <v>275</v>
      </c>
      <c r="M14" t="s">
        <v>29</v>
      </c>
      <c r="N14" t="s">
        <v>30</v>
      </c>
      <c r="O14" t="s">
        <v>29</v>
      </c>
      <c r="P14" t="s">
        <v>29</v>
      </c>
      <c r="Q14" t="s">
        <v>29</v>
      </c>
      <c r="R14" t="s">
        <v>30</v>
      </c>
      <c r="S14" t="s">
        <v>30</v>
      </c>
      <c r="T14" t="s">
        <v>30</v>
      </c>
      <c r="U14" t="s">
        <v>30</v>
      </c>
      <c r="V14" t="s">
        <v>30</v>
      </c>
      <c r="W14" t="s">
        <v>60</v>
      </c>
      <c r="X14" t="s">
        <v>30</v>
      </c>
      <c r="Y14" t="s">
        <v>29</v>
      </c>
      <c r="Z14" t="s">
        <v>29</v>
      </c>
      <c r="AA14" t="s">
        <v>30</v>
      </c>
      <c r="AB14" t="s">
        <v>46</v>
      </c>
      <c r="AE14" t="s">
        <v>6085</v>
      </c>
      <c r="AF14" t="s">
        <v>6079</v>
      </c>
      <c r="AG14" t="s">
        <v>6083</v>
      </c>
      <c r="AH14" t="s">
        <v>6084</v>
      </c>
    </row>
    <row r="15" spans="1:34" outlineLevel="1" x14ac:dyDescent="0.45">
      <c r="A15">
        <v>2351929003</v>
      </c>
      <c r="B15" s="1">
        <v>44331</v>
      </c>
      <c r="C15" t="s">
        <v>936</v>
      </c>
      <c r="D15" t="s">
        <v>937</v>
      </c>
      <c r="E15" t="s">
        <v>938</v>
      </c>
      <c r="F15" t="s">
        <v>5651</v>
      </c>
      <c r="G15" t="s">
        <v>5811</v>
      </c>
      <c r="H15" s="10">
        <v>23711</v>
      </c>
      <c r="J15" t="s">
        <v>42</v>
      </c>
      <c r="K15" t="s">
        <v>29</v>
      </c>
      <c r="L15" t="s">
        <v>275</v>
      </c>
      <c r="M15" t="s">
        <v>29</v>
      </c>
      <c r="N15" t="s">
        <v>30</v>
      </c>
      <c r="O15" t="s">
        <v>29</v>
      </c>
      <c r="P15" t="s">
        <v>30</v>
      </c>
      <c r="Q15" t="s">
        <v>30</v>
      </c>
      <c r="R15" t="s">
        <v>30</v>
      </c>
      <c r="S15" t="s">
        <v>30</v>
      </c>
      <c r="T15" t="s">
        <v>29</v>
      </c>
      <c r="U15" t="s">
        <v>30</v>
      </c>
      <c r="V15" t="s">
        <v>30</v>
      </c>
      <c r="W15" t="s">
        <v>33</v>
      </c>
      <c r="X15" t="s">
        <v>30</v>
      </c>
      <c r="Y15" t="s">
        <v>29</v>
      </c>
      <c r="Z15" t="s">
        <v>29</v>
      </c>
      <c r="AA15" t="s">
        <v>30</v>
      </c>
      <c r="AB15" t="s">
        <v>32</v>
      </c>
      <c r="AE15" t="s">
        <v>6080</v>
      </c>
      <c r="AF15">
        <f>COUNTIF(Table1[WomenOwnedIndicator], "Y")</f>
        <v>1096</v>
      </c>
      <c r="AG15" s="5">
        <f>AVERAGEIF(Table1[WomenOwnedIndicator],"Y",Table1[GrantAmount])</f>
        <v>207380.23006386854</v>
      </c>
      <c r="AH15" s="5">
        <f>SUMIF(Table1[WomenOwnedIndicator],"Y",Table1[GrantAmount])</f>
        <v>227288732.14999992</v>
      </c>
    </row>
    <row r="16" spans="1:34" outlineLevel="1" x14ac:dyDescent="0.45">
      <c r="A16">
        <v>9934229009</v>
      </c>
      <c r="B16" s="1">
        <v>44351</v>
      </c>
      <c r="C16" t="s">
        <v>5528</v>
      </c>
      <c r="D16" t="s">
        <v>5529</v>
      </c>
      <c r="E16" t="s">
        <v>5530</v>
      </c>
      <c r="F16" t="s">
        <v>5651</v>
      </c>
      <c r="G16" t="s">
        <v>6065</v>
      </c>
      <c r="H16" s="10">
        <v>143635</v>
      </c>
      <c r="J16" t="s">
        <v>28</v>
      </c>
      <c r="K16" t="s">
        <v>29</v>
      </c>
      <c r="L16" t="s">
        <v>127</v>
      </c>
      <c r="M16" t="s">
        <v>30</v>
      </c>
      <c r="N16" t="s">
        <v>30</v>
      </c>
      <c r="O16" t="s">
        <v>30</v>
      </c>
      <c r="P16" t="s">
        <v>30</v>
      </c>
      <c r="Q16" t="s">
        <v>30</v>
      </c>
      <c r="R16" t="s">
        <v>30</v>
      </c>
      <c r="S16" t="s">
        <v>30</v>
      </c>
      <c r="T16" t="s">
        <v>30</v>
      </c>
      <c r="U16" t="s">
        <v>30</v>
      </c>
      <c r="V16" t="s">
        <v>30</v>
      </c>
      <c r="W16" t="s">
        <v>31</v>
      </c>
      <c r="X16" t="s">
        <v>29</v>
      </c>
      <c r="Y16" t="s">
        <v>29</v>
      </c>
      <c r="Z16" t="s">
        <v>29</v>
      </c>
      <c r="AA16" t="s">
        <v>29</v>
      </c>
      <c r="AB16" t="s">
        <v>32</v>
      </c>
      <c r="AE16" t="s">
        <v>6081</v>
      </c>
      <c r="AF16">
        <f>COUNTIF(Table1[VeteranIndicator], "Y")</f>
        <v>224</v>
      </c>
      <c r="AG16" s="5">
        <f>AVERAGEIF(Table1[VeteranIndicator],"Y",Table1[GrantAmount])</f>
        <v>247087.84790178572</v>
      </c>
      <c r="AH16" s="5">
        <f>SUMIF(Table1[VeteranIndicator],"Y",Table1[GrantAmount])</f>
        <v>55347677.93</v>
      </c>
    </row>
    <row r="17" spans="1:34" outlineLevel="1" x14ac:dyDescent="0.45">
      <c r="A17">
        <v>7596598909</v>
      </c>
      <c r="B17" s="1">
        <v>44323</v>
      </c>
      <c r="C17" t="s">
        <v>3374</v>
      </c>
      <c r="D17" t="s">
        <v>3375</v>
      </c>
      <c r="E17" t="s">
        <v>2183</v>
      </c>
      <c r="F17" t="s">
        <v>5651</v>
      </c>
      <c r="G17" t="s">
        <v>5929</v>
      </c>
      <c r="H17" s="10">
        <v>103733.17</v>
      </c>
      <c r="J17" t="s">
        <v>42</v>
      </c>
      <c r="K17" t="s">
        <v>30</v>
      </c>
      <c r="L17" t="s">
        <v>127</v>
      </c>
      <c r="M17" t="s">
        <v>29</v>
      </c>
      <c r="N17" t="s">
        <v>30</v>
      </c>
      <c r="O17" t="s">
        <v>30</v>
      </c>
      <c r="P17" t="s">
        <v>30</v>
      </c>
      <c r="Q17" t="s">
        <v>30</v>
      </c>
      <c r="R17" t="s">
        <v>30</v>
      </c>
      <c r="S17" t="s">
        <v>30</v>
      </c>
      <c r="T17" t="s">
        <v>30</v>
      </c>
      <c r="U17" t="s">
        <v>30</v>
      </c>
      <c r="V17" t="s">
        <v>30</v>
      </c>
      <c r="W17" t="s">
        <v>40</v>
      </c>
      <c r="X17" t="s">
        <v>30</v>
      </c>
      <c r="Y17" t="s">
        <v>30</v>
      </c>
      <c r="Z17" t="s">
        <v>29</v>
      </c>
      <c r="AA17" t="s">
        <v>29</v>
      </c>
      <c r="AB17" t="s">
        <v>32</v>
      </c>
      <c r="AE17" t="s">
        <v>6082</v>
      </c>
      <c r="AF17">
        <f>COUNTIF(Table1[SocioeconmicIndicator], "Y")</f>
        <v>866</v>
      </c>
      <c r="AG17" s="5">
        <f>AVERAGEIF(Table1[SocioeconmicIndicator],"Y",Table1[GrantAmount])</f>
        <v>216725.93773672046</v>
      </c>
      <c r="AH17" s="5">
        <f>SUMIF(Table1[SocioeconmicIndicator],"Y",Table1[GrantAmount])</f>
        <v>187684662.07999992</v>
      </c>
    </row>
    <row r="18" spans="1:34" outlineLevel="1" x14ac:dyDescent="0.45">
      <c r="A18">
        <v>5222529009</v>
      </c>
      <c r="B18" s="1">
        <v>44337</v>
      </c>
      <c r="C18" t="s">
        <v>2182</v>
      </c>
      <c r="D18" t="s">
        <v>1953</v>
      </c>
      <c r="E18" t="s">
        <v>2183</v>
      </c>
      <c r="F18" t="s">
        <v>5651</v>
      </c>
      <c r="G18" t="s">
        <v>5929</v>
      </c>
      <c r="H18" s="10">
        <v>43072</v>
      </c>
      <c r="J18" t="s">
        <v>42</v>
      </c>
      <c r="K18" t="s">
        <v>30</v>
      </c>
      <c r="L18" t="s">
        <v>127</v>
      </c>
      <c r="M18" t="s">
        <v>29</v>
      </c>
      <c r="N18" t="s">
        <v>30</v>
      </c>
      <c r="O18" t="s">
        <v>29</v>
      </c>
      <c r="P18" t="s">
        <v>30</v>
      </c>
      <c r="Q18" t="s">
        <v>29</v>
      </c>
      <c r="R18" t="s">
        <v>30</v>
      </c>
      <c r="S18" t="s">
        <v>29</v>
      </c>
      <c r="T18" t="s">
        <v>29</v>
      </c>
      <c r="U18" t="s">
        <v>30</v>
      </c>
      <c r="V18" t="s">
        <v>30</v>
      </c>
      <c r="W18" t="s">
        <v>31</v>
      </c>
      <c r="X18" t="s">
        <v>30</v>
      </c>
      <c r="Y18" t="s">
        <v>29</v>
      </c>
      <c r="Z18" t="s">
        <v>29</v>
      </c>
      <c r="AA18" t="s">
        <v>30</v>
      </c>
      <c r="AB18" t="s">
        <v>32</v>
      </c>
    </row>
    <row r="19" spans="1:34" outlineLevel="1" x14ac:dyDescent="0.45">
      <c r="A19">
        <v>8911989006</v>
      </c>
      <c r="B19" s="1">
        <v>44345</v>
      </c>
      <c r="C19" t="s">
        <v>4812</v>
      </c>
      <c r="D19" t="s">
        <v>4813</v>
      </c>
      <c r="E19" t="s">
        <v>2183</v>
      </c>
      <c r="F19" t="s">
        <v>5651</v>
      </c>
      <c r="G19" t="s">
        <v>5929</v>
      </c>
      <c r="H19" s="10">
        <v>40508.49</v>
      </c>
      <c r="J19" t="s">
        <v>42</v>
      </c>
      <c r="K19" t="s">
        <v>30</v>
      </c>
      <c r="L19" t="s">
        <v>127</v>
      </c>
      <c r="M19" t="s">
        <v>29</v>
      </c>
      <c r="N19" t="s">
        <v>29</v>
      </c>
      <c r="O19" t="s">
        <v>30</v>
      </c>
      <c r="P19" t="s">
        <v>30</v>
      </c>
      <c r="Q19" t="s">
        <v>29</v>
      </c>
      <c r="R19" t="s">
        <v>29</v>
      </c>
      <c r="S19" t="s">
        <v>29</v>
      </c>
      <c r="T19" t="s">
        <v>30</v>
      </c>
      <c r="U19" t="s">
        <v>29</v>
      </c>
      <c r="V19" t="s">
        <v>30</v>
      </c>
      <c r="W19" t="s">
        <v>40</v>
      </c>
      <c r="X19" t="s">
        <v>30</v>
      </c>
      <c r="Y19" t="s">
        <v>29</v>
      </c>
      <c r="Z19" t="s">
        <v>29</v>
      </c>
      <c r="AA19" t="s">
        <v>29</v>
      </c>
      <c r="AB19" t="s">
        <v>32</v>
      </c>
    </row>
    <row r="20" spans="1:34" outlineLevel="1" x14ac:dyDescent="0.45">
      <c r="A20">
        <v>5242349000</v>
      </c>
      <c r="B20" s="1">
        <v>44337</v>
      </c>
      <c r="C20" t="s">
        <v>2281</v>
      </c>
      <c r="D20" t="s">
        <v>2282</v>
      </c>
      <c r="E20" t="s">
        <v>2183</v>
      </c>
      <c r="F20" t="s">
        <v>5651</v>
      </c>
      <c r="G20" t="s">
        <v>5929</v>
      </c>
      <c r="H20" s="10">
        <v>5353</v>
      </c>
      <c r="J20" t="s">
        <v>42</v>
      </c>
      <c r="K20" t="s">
        <v>30</v>
      </c>
      <c r="L20" t="s">
        <v>127</v>
      </c>
      <c r="M20" t="s">
        <v>30</v>
      </c>
      <c r="N20" t="s">
        <v>30</v>
      </c>
      <c r="O20" t="s">
        <v>29</v>
      </c>
      <c r="P20" t="s">
        <v>30</v>
      </c>
      <c r="Q20" t="s">
        <v>29</v>
      </c>
      <c r="R20" t="s">
        <v>30</v>
      </c>
      <c r="S20" t="s">
        <v>29</v>
      </c>
      <c r="T20" t="s">
        <v>30</v>
      </c>
      <c r="U20" t="s">
        <v>30</v>
      </c>
      <c r="V20" t="s">
        <v>30</v>
      </c>
      <c r="W20" t="s">
        <v>31</v>
      </c>
      <c r="X20" t="s">
        <v>30</v>
      </c>
      <c r="Y20" t="s">
        <v>29</v>
      </c>
      <c r="Z20" t="s">
        <v>30</v>
      </c>
      <c r="AA20" t="s">
        <v>30</v>
      </c>
      <c r="AB20" t="s">
        <v>189</v>
      </c>
    </row>
    <row r="21" spans="1:34" outlineLevel="1" x14ac:dyDescent="0.45">
      <c r="A21">
        <v>4915649008</v>
      </c>
      <c r="B21" s="1">
        <v>44336</v>
      </c>
      <c r="C21" t="s">
        <v>2111</v>
      </c>
      <c r="D21" t="s">
        <v>2112</v>
      </c>
      <c r="E21" t="s">
        <v>1271</v>
      </c>
      <c r="F21" t="s">
        <v>5651</v>
      </c>
      <c r="G21" t="s">
        <v>5858</v>
      </c>
      <c r="H21" s="10">
        <v>185490.75</v>
      </c>
      <c r="J21" t="s">
        <v>42</v>
      </c>
      <c r="K21" t="s">
        <v>29</v>
      </c>
      <c r="L21" t="s">
        <v>88</v>
      </c>
      <c r="M21" t="s">
        <v>30</v>
      </c>
      <c r="N21" t="s">
        <v>30</v>
      </c>
      <c r="O21" t="s">
        <v>29</v>
      </c>
      <c r="P21" t="s">
        <v>30</v>
      </c>
      <c r="Q21" t="s">
        <v>30</v>
      </c>
      <c r="R21" t="s">
        <v>30</v>
      </c>
      <c r="S21" t="s">
        <v>30</v>
      </c>
      <c r="T21" t="s">
        <v>30</v>
      </c>
      <c r="U21" t="s">
        <v>30</v>
      </c>
      <c r="V21" t="s">
        <v>30</v>
      </c>
      <c r="W21" t="s">
        <v>33</v>
      </c>
      <c r="X21" t="s">
        <v>29</v>
      </c>
      <c r="Y21" t="s">
        <v>29</v>
      </c>
      <c r="Z21" t="s">
        <v>29</v>
      </c>
      <c r="AA21" t="s">
        <v>30</v>
      </c>
      <c r="AB21" t="s">
        <v>32</v>
      </c>
    </row>
    <row r="22" spans="1:34" outlineLevel="1" x14ac:dyDescent="0.45">
      <c r="A22">
        <v>8023679009</v>
      </c>
      <c r="B22" s="1">
        <v>44342</v>
      </c>
      <c r="C22" t="s">
        <v>4118</v>
      </c>
      <c r="D22" t="s">
        <v>4119</v>
      </c>
      <c r="E22" t="s">
        <v>1271</v>
      </c>
      <c r="F22" t="s">
        <v>5651</v>
      </c>
      <c r="G22" t="s">
        <v>5858</v>
      </c>
      <c r="H22" s="10">
        <v>44721</v>
      </c>
      <c r="J22" t="s">
        <v>42</v>
      </c>
      <c r="K22" t="s">
        <v>30</v>
      </c>
      <c r="L22" t="s">
        <v>88</v>
      </c>
      <c r="M22" t="s">
        <v>30</v>
      </c>
      <c r="N22" t="s">
        <v>30</v>
      </c>
      <c r="O22" t="s">
        <v>30</v>
      </c>
      <c r="P22" t="s">
        <v>30</v>
      </c>
      <c r="Q22" t="s">
        <v>30</v>
      </c>
      <c r="R22" t="s">
        <v>30</v>
      </c>
      <c r="S22" t="s">
        <v>30</v>
      </c>
      <c r="T22" t="s">
        <v>30</v>
      </c>
      <c r="U22" t="s">
        <v>30</v>
      </c>
      <c r="V22" t="s">
        <v>30</v>
      </c>
      <c r="W22" t="s">
        <v>33</v>
      </c>
      <c r="X22" t="s">
        <v>29</v>
      </c>
      <c r="Y22" t="s">
        <v>29</v>
      </c>
      <c r="Z22" t="s">
        <v>29</v>
      </c>
      <c r="AA22" t="s">
        <v>30</v>
      </c>
      <c r="AB22" t="s">
        <v>32</v>
      </c>
    </row>
    <row r="23" spans="1:34" outlineLevel="1" x14ac:dyDescent="0.45">
      <c r="A23">
        <v>2648569003</v>
      </c>
      <c r="B23" s="1">
        <v>44333</v>
      </c>
      <c r="C23" t="s">
        <v>1269</v>
      </c>
      <c r="D23" t="s">
        <v>1270</v>
      </c>
      <c r="E23" t="s">
        <v>1271</v>
      </c>
      <c r="F23" t="s">
        <v>5651</v>
      </c>
      <c r="G23" t="s">
        <v>5858</v>
      </c>
      <c r="H23" s="10">
        <v>25806.39</v>
      </c>
      <c r="J23" t="s">
        <v>42</v>
      </c>
      <c r="K23" t="s">
        <v>29</v>
      </c>
      <c r="L23" t="s">
        <v>88</v>
      </c>
      <c r="M23" t="s">
        <v>29</v>
      </c>
      <c r="N23" t="s">
        <v>29</v>
      </c>
      <c r="O23" t="s">
        <v>29</v>
      </c>
      <c r="P23" t="s">
        <v>30</v>
      </c>
      <c r="Q23" t="s">
        <v>30</v>
      </c>
      <c r="R23" t="s">
        <v>30</v>
      </c>
      <c r="S23" t="s">
        <v>29</v>
      </c>
      <c r="T23" t="s">
        <v>29</v>
      </c>
      <c r="U23" t="s">
        <v>30</v>
      </c>
      <c r="V23" t="s">
        <v>29</v>
      </c>
      <c r="W23" t="s">
        <v>31</v>
      </c>
      <c r="X23" t="s">
        <v>29</v>
      </c>
      <c r="Y23" t="s">
        <v>30</v>
      </c>
      <c r="Z23" t="s">
        <v>29</v>
      </c>
      <c r="AA23" t="s">
        <v>30</v>
      </c>
      <c r="AB23" t="s">
        <v>39</v>
      </c>
    </row>
    <row r="24" spans="1:34" outlineLevel="1" x14ac:dyDescent="0.45">
      <c r="A24">
        <v>8860359004</v>
      </c>
      <c r="B24" s="1">
        <v>44345</v>
      </c>
      <c r="C24" t="s">
        <v>4560</v>
      </c>
      <c r="D24" t="s">
        <v>4561</v>
      </c>
      <c r="E24" t="s">
        <v>1271</v>
      </c>
      <c r="F24" t="s">
        <v>5651</v>
      </c>
      <c r="G24" t="s">
        <v>5858</v>
      </c>
      <c r="H24" s="10">
        <v>7139</v>
      </c>
      <c r="I24" t="s">
        <v>35</v>
      </c>
      <c r="J24" t="s">
        <v>42</v>
      </c>
      <c r="K24" t="s">
        <v>29</v>
      </c>
      <c r="L24" t="s">
        <v>88</v>
      </c>
      <c r="M24" t="s">
        <v>30</v>
      </c>
      <c r="N24" t="s">
        <v>30</v>
      </c>
      <c r="O24" t="s">
        <v>30</v>
      </c>
      <c r="P24" t="s">
        <v>30</v>
      </c>
      <c r="Q24" t="s">
        <v>30</v>
      </c>
      <c r="R24" t="s">
        <v>30</v>
      </c>
      <c r="S24" t="s">
        <v>30</v>
      </c>
      <c r="T24" t="s">
        <v>30</v>
      </c>
      <c r="U24" t="s">
        <v>30</v>
      </c>
      <c r="V24" t="s">
        <v>30</v>
      </c>
      <c r="W24" t="s">
        <v>40</v>
      </c>
      <c r="X24" t="s">
        <v>29</v>
      </c>
      <c r="Y24" t="s">
        <v>29</v>
      </c>
      <c r="Z24" t="s">
        <v>29</v>
      </c>
      <c r="AA24" t="s">
        <v>29</v>
      </c>
      <c r="AB24" t="s">
        <v>32</v>
      </c>
    </row>
    <row r="25" spans="1:34" outlineLevel="1" x14ac:dyDescent="0.45">
      <c r="A25">
        <v>8614539004</v>
      </c>
      <c r="B25" s="1">
        <v>44343</v>
      </c>
      <c r="C25" t="s">
        <v>4324</v>
      </c>
      <c r="D25" t="s">
        <v>4325</v>
      </c>
      <c r="E25" t="s">
        <v>1367</v>
      </c>
      <c r="F25" t="s">
        <v>5651</v>
      </c>
      <c r="G25" t="s">
        <v>5868</v>
      </c>
      <c r="H25" s="10">
        <v>216113</v>
      </c>
      <c r="J25" t="s">
        <v>28</v>
      </c>
      <c r="K25" t="s">
        <v>29</v>
      </c>
      <c r="L25" t="s">
        <v>88</v>
      </c>
      <c r="M25" t="s">
        <v>30</v>
      </c>
      <c r="N25" t="s">
        <v>30</v>
      </c>
      <c r="O25" t="s">
        <v>30</v>
      </c>
      <c r="P25" t="s">
        <v>30</v>
      </c>
      <c r="Q25" t="s">
        <v>30</v>
      </c>
      <c r="R25" t="s">
        <v>30</v>
      </c>
      <c r="S25" t="s">
        <v>30</v>
      </c>
      <c r="T25" t="s">
        <v>30</v>
      </c>
      <c r="U25" t="s">
        <v>30</v>
      </c>
      <c r="V25" t="s">
        <v>30</v>
      </c>
      <c r="W25" t="s">
        <v>40</v>
      </c>
      <c r="X25" t="s">
        <v>29</v>
      </c>
      <c r="Y25" t="s">
        <v>30</v>
      </c>
      <c r="Z25" t="s">
        <v>29</v>
      </c>
      <c r="AA25" t="s">
        <v>30</v>
      </c>
      <c r="AB25" t="s">
        <v>32</v>
      </c>
    </row>
    <row r="26" spans="1:34" outlineLevel="1" x14ac:dyDescent="0.45">
      <c r="A26">
        <v>7566868906</v>
      </c>
      <c r="B26" s="1">
        <v>44323</v>
      </c>
      <c r="C26" t="s">
        <v>3202</v>
      </c>
      <c r="D26" t="s">
        <v>3203</v>
      </c>
      <c r="E26" t="s">
        <v>1367</v>
      </c>
      <c r="F26" t="s">
        <v>5651</v>
      </c>
      <c r="G26" t="s">
        <v>5980</v>
      </c>
      <c r="H26" s="10">
        <v>214099.41</v>
      </c>
      <c r="J26" t="s">
        <v>28</v>
      </c>
      <c r="K26" t="s">
        <v>29</v>
      </c>
      <c r="L26" t="s">
        <v>88</v>
      </c>
      <c r="M26" t="s">
        <v>29</v>
      </c>
      <c r="N26" t="s">
        <v>30</v>
      </c>
      <c r="O26" t="s">
        <v>29</v>
      </c>
      <c r="P26" t="s">
        <v>30</v>
      </c>
      <c r="Q26" t="s">
        <v>30</v>
      </c>
      <c r="R26" t="s">
        <v>30</v>
      </c>
      <c r="S26" t="s">
        <v>30</v>
      </c>
      <c r="T26" t="s">
        <v>30</v>
      </c>
      <c r="U26" t="s">
        <v>30</v>
      </c>
      <c r="V26" t="s">
        <v>30</v>
      </c>
      <c r="W26" t="s">
        <v>33</v>
      </c>
      <c r="X26" t="s">
        <v>29</v>
      </c>
      <c r="Y26" t="s">
        <v>29</v>
      </c>
      <c r="Z26" t="s">
        <v>30</v>
      </c>
      <c r="AA26" t="s">
        <v>29</v>
      </c>
      <c r="AB26" t="s">
        <v>32</v>
      </c>
    </row>
    <row r="27" spans="1:34" outlineLevel="1" x14ac:dyDescent="0.45">
      <c r="A27">
        <v>2708809006</v>
      </c>
      <c r="B27" s="1">
        <v>44334</v>
      </c>
      <c r="C27" t="s">
        <v>1365</v>
      </c>
      <c r="D27" t="s">
        <v>1366</v>
      </c>
      <c r="E27" t="s">
        <v>1367</v>
      </c>
      <c r="F27" t="s">
        <v>5651</v>
      </c>
      <c r="G27" t="s">
        <v>5868</v>
      </c>
      <c r="H27" s="10">
        <v>142463.43</v>
      </c>
      <c r="I27" t="s">
        <v>283</v>
      </c>
      <c r="J27" t="s">
        <v>28</v>
      </c>
      <c r="K27" t="s">
        <v>29</v>
      </c>
      <c r="L27" t="s">
        <v>88</v>
      </c>
      <c r="M27" t="s">
        <v>29</v>
      </c>
      <c r="N27" t="s">
        <v>29</v>
      </c>
      <c r="O27" t="s">
        <v>29</v>
      </c>
      <c r="P27" t="s">
        <v>29</v>
      </c>
      <c r="Q27" t="s">
        <v>29</v>
      </c>
      <c r="R27" t="s">
        <v>30</v>
      </c>
      <c r="S27" t="s">
        <v>30</v>
      </c>
      <c r="T27" t="s">
        <v>30</v>
      </c>
      <c r="U27" t="s">
        <v>29</v>
      </c>
      <c r="V27" t="s">
        <v>29</v>
      </c>
      <c r="W27" t="s">
        <v>31</v>
      </c>
      <c r="X27" t="s">
        <v>29</v>
      </c>
      <c r="Y27" t="s">
        <v>30</v>
      </c>
      <c r="Z27" t="s">
        <v>29</v>
      </c>
      <c r="AA27" t="s">
        <v>29</v>
      </c>
      <c r="AB27" t="s">
        <v>32</v>
      </c>
    </row>
    <row r="28" spans="1:34" outlineLevel="1" x14ac:dyDescent="0.45">
      <c r="A28">
        <v>7581688909</v>
      </c>
      <c r="B28" s="1">
        <v>44323</v>
      </c>
      <c r="C28" t="s">
        <v>3302</v>
      </c>
      <c r="D28" t="s">
        <v>3303</v>
      </c>
      <c r="E28" t="s">
        <v>1367</v>
      </c>
      <c r="F28" t="s">
        <v>5651</v>
      </c>
      <c r="G28" t="s">
        <v>5868</v>
      </c>
      <c r="H28" s="10">
        <v>82189.73</v>
      </c>
      <c r="J28" t="s">
        <v>28</v>
      </c>
      <c r="K28" t="s">
        <v>29</v>
      </c>
      <c r="L28" t="s">
        <v>88</v>
      </c>
      <c r="M28" t="s">
        <v>30</v>
      </c>
      <c r="N28" t="s">
        <v>30</v>
      </c>
      <c r="O28" t="s">
        <v>30</v>
      </c>
      <c r="P28" t="s">
        <v>30</v>
      </c>
      <c r="Q28" t="s">
        <v>30</v>
      </c>
      <c r="R28" t="s">
        <v>30</v>
      </c>
      <c r="S28" t="s">
        <v>30</v>
      </c>
      <c r="T28" t="s">
        <v>30</v>
      </c>
      <c r="U28" t="s">
        <v>30</v>
      </c>
      <c r="V28" t="s">
        <v>30</v>
      </c>
      <c r="W28" t="s">
        <v>31</v>
      </c>
      <c r="X28" t="s">
        <v>29</v>
      </c>
      <c r="Y28" t="s">
        <v>29</v>
      </c>
      <c r="Z28" t="s">
        <v>29</v>
      </c>
      <c r="AA28" t="s">
        <v>30</v>
      </c>
      <c r="AB28" t="s">
        <v>32</v>
      </c>
    </row>
    <row r="29" spans="1:34" outlineLevel="1" x14ac:dyDescent="0.45">
      <c r="A29">
        <v>7632918907</v>
      </c>
      <c r="B29" s="1">
        <v>44323</v>
      </c>
      <c r="C29" t="s">
        <v>3590</v>
      </c>
      <c r="D29" t="s">
        <v>3591</v>
      </c>
      <c r="E29" t="s">
        <v>1367</v>
      </c>
      <c r="F29" t="s">
        <v>5651</v>
      </c>
      <c r="G29" t="s">
        <v>5980</v>
      </c>
      <c r="H29" s="10">
        <v>81307.66</v>
      </c>
      <c r="J29" t="s">
        <v>28</v>
      </c>
      <c r="K29" t="s">
        <v>29</v>
      </c>
      <c r="L29" t="s">
        <v>88</v>
      </c>
      <c r="M29" t="s">
        <v>29</v>
      </c>
      <c r="N29" t="s">
        <v>29</v>
      </c>
      <c r="O29" t="s">
        <v>29</v>
      </c>
      <c r="P29" t="s">
        <v>30</v>
      </c>
      <c r="Q29" t="s">
        <v>30</v>
      </c>
      <c r="R29" t="s">
        <v>30</v>
      </c>
      <c r="S29" t="s">
        <v>30</v>
      </c>
      <c r="T29" t="s">
        <v>30</v>
      </c>
      <c r="U29" t="s">
        <v>30</v>
      </c>
      <c r="V29" t="s">
        <v>30</v>
      </c>
      <c r="W29" t="s">
        <v>31</v>
      </c>
      <c r="X29" t="s">
        <v>29</v>
      </c>
      <c r="Y29" t="s">
        <v>29</v>
      </c>
      <c r="Z29" t="s">
        <v>29</v>
      </c>
      <c r="AA29" t="s">
        <v>30</v>
      </c>
      <c r="AB29" t="s">
        <v>39</v>
      </c>
    </row>
    <row r="30" spans="1:34" outlineLevel="1" x14ac:dyDescent="0.45">
      <c r="A30">
        <v>9874049000</v>
      </c>
      <c r="B30" s="1">
        <v>44351</v>
      </c>
      <c r="C30" t="s">
        <v>5200</v>
      </c>
      <c r="D30" t="s">
        <v>5201</v>
      </c>
      <c r="E30" t="s">
        <v>1367</v>
      </c>
      <c r="F30" t="s">
        <v>5651</v>
      </c>
      <c r="G30" t="s">
        <v>5980</v>
      </c>
      <c r="H30" s="10">
        <v>70618</v>
      </c>
      <c r="J30" t="s">
        <v>28</v>
      </c>
      <c r="K30" t="s">
        <v>29</v>
      </c>
      <c r="L30" t="s">
        <v>88</v>
      </c>
      <c r="M30" t="s">
        <v>29</v>
      </c>
      <c r="N30" t="s">
        <v>30</v>
      </c>
      <c r="O30" t="s">
        <v>29</v>
      </c>
      <c r="P30" t="s">
        <v>30</v>
      </c>
      <c r="Q30" t="s">
        <v>30</v>
      </c>
      <c r="R30" t="s">
        <v>30</v>
      </c>
      <c r="S30" t="s">
        <v>30</v>
      </c>
      <c r="T30" t="s">
        <v>30</v>
      </c>
      <c r="U30" t="s">
        <v>30</v>
      </c>
      <c r="V30" t="s">
        <v>30</v>
      </c>
      <c r="W30" t="s">
        <v>40</v>
      </c>
      <c r="X30" t="s">
        <v>29</v>
      </c>
      <c r="Y30" t="s">
        <v>29</v>
      </c>
      <c r="Z30" t="s">
        <v>29</v>
      </c>
      <c r="AA30" t="s">
        <v>29</v>
      </c>
      <c r="AB30" t="s">
        <v>32</v>
      </c>
    </row>
    <row r="31" spans="1:34" outlineLevel="1" x14ac:dyDescent="0.45">
      <c r="A31">
        <v>7905478902</v>
      </c>
      <c r="B31" s="1">
        <v>44327</v>
      </c>
      <c r="C31" t="s">
        <v>4032</v>
      </c>
      <c r="D31" t="s">
        <v>4033</v>
      </c>
      <c r="E31" t="s">
        <v>1367</v>
      </c>
      <c r="F31" t="s">
        <v>5651</v>
      </c>
      <c r="G31" t="s">
        <v>5868</v>
      </c>
      <c r="H31" s="10">
        <v>69854.62</v>
      </c>
      <c r="J31" t="s">
        <v>28</v>
      </c>
      <c r="K31" t="s">
        <v>29</v>
      </c>
      <c r="L31" t="s">
        <v>88</v>
      </c>
      <c r="M31" t="s">
        <v>30</v>
      </c>
      <c r="N31" t="s">
        <v>30</v>
      </c>
      <c r="O31" t="s">
        <v>30</v>
      </c>
      <c r="P31" t="s">
        <v>30</v>
      </c>
      <c r="Q31" t="s">
        <v>30</v>
      </c>
      <c r="R31" t="s">
        <v>30</v>
      </c>
      <c r="S31" t="s">
        <v>30</v>
      </c>
      <c r="T31" t="s">
        <v>30</v>
      </c>
      <c r="U31" t="s">
        <v>30</v>
      </c>
      <c r="V31" t="s">
        <v>30</v>
      </c>
      <c r="W31" t="s">
        <v>33</v>
      </c>
      <c r="X31" t="s">
        <v>29</v>
      </c>
      <c r="Y31" t="s">
        <v>30</v>
      </c>
      <c r="Z31" t="s">
        <v>29</v>
      </c>
      <c r="AA31" t="s">
        <v>29</v>
      </c>
      <c r="AB31" t="s">
        <v>32</v>
      </c>
    </row>
    <row r="32" spans="1:34" outlineLevel="1" x14ac:dyDescent="0.45">
      <c r="A32">
        <v>8823409007</v>
      </c>
      <c r="B32" s="1">
        <v>44345</v>
      </c>
      <c r="C32" t="s">
        <v>4356</v>
      </c>
      <c r="D32" t="s">
        <v>4357</v>
      </c>
      <c r="E32" t="s">
        <v>1367</v>
      </c>
      <c r="F32" t="s">
        <v>5651</v>
      </c>
      <c r="G32" t="s">
        <v>5868</v>
      </c>
      <c r="H32" s="10">
        <v>47054</v>
      </c>
      <c r="J32" t="s">
        <v>28</v>
      </c>
      <c r="K32" t="s">
        <v>29</v>
      </c>
      <c r="L32" t="s">
        <v>88</v>
      </c>
      <c r="M32" t="s">
        <v>29</v>
      </c>
      <c r="N32" t="s">
        <v>30</v>
      </c>
      <c r="O32" t="s">
        <v>29</v>
      </c>
      <c r="P32" t="s">
        <v>29</v>
      </c>
      <c r="Q32" t="s">
        <v>29</v>
      </c>
      <c r="R32" t="s">
        <v>29</v>
      </c>
      <c r="S32" t="s">
        <v>30</v>
      </c>
      <c r="T32" t="s">
        <v>30</v>
      </c>
      <c r="U32" t="s">
        <v>29</v>
      </c>
      <c r="V32" t="s">
        <v>29</v>
      </c>
      <c r="W32" t="s">
        <v>40</v>
      </c>
      <c r="X32" t="s">
        <v>29</v>
      </c>
      <c r="Y32" t="s">
        <v>29</v>
      </c>
      <c r="Z32" t="s">
        <v>29</v>
      </c>
      <c r="AA32" t="s">
        <v>29</v>
      </c>
      <c r="AB32" t="s">
        <v>32</v>
      </c>
    </row>
    <row r="33" spans="1:28" outlineLevel="1" x14ac:dyDescent="0.45">
      <c r="A33">
        <v>8021109009</v>
      </c>
      <c r="B33" s="1">
        <v>44342</v>
      </c>
      <c r="C33" t="s">
        <v>4110</v>
      </c>
      <c r="D33" t="s">
        <v>4111</v>
      </c>
      <c r="E33" t="s">
        <v>1367</v>
      </c>
      <c r="F33" t="s">
        <v>5651</v>
      </c>
      <c r="G33" t="s">
        <v>5980</v>
      </c>
      <c r="H33" s="10">
        <v>38955</v>
      </c>
      <c r="J33" t="s">
        <v>28</v>
      </c>
      <c r="K33" t="s">
        <v>30</v>
      </c>
      <c r="L33" t="s">
        <v>88</v>
      </c>
      <c r="M33" t="s">
        <v>29</v>
      </c>
      <c r="N33" t="s">
        <v>29</v>
      </c>
      <c r="O33" t="s">
        <v>30</v>
      </c>
      <c r="P33" t="s">
        <v>29</v>
      </c>
      <c r="Q33" t="s">
        <v>30</v>
      </c>
      <c r="R33" t="s">
        <v>29</v>
      </c>
      <c r="S33" t="s">
        <v>30</v>
      </c>
      <c r="T33" t="s">
        <v>30</v>
      </c>
      <c r="U33" t="s">
        <v>30</v>
      </c>
      <c r="V33" t="s">
        <v>30</v>
      </c>
      <c r="W33" t="s">
        <v>31</v>
      </c>
      <c r="X33" t="s">
        <v>29</v>
      </c>
      <c r="Y33" t="s">
        <v>29</v>
      </c>
      <c r="Z33" t="s">
        <v>29</v>
      </c>
      <c r="AA33" t="s">
        <v>30</v>
      </c>
      <c r="AB33" t="s">
        <v>227</v>
      </c>
    </row>
    <row r="34" spans="1:28" outlineLevel="1" x14ac:dyDescent="0.45">
      <c r="A34">
        <v>7617098901</v>
      </c>
      <c r="B34" s="1">
        <v>44323</v>
      </c>
      <c r="C34" t="s">
        <v>3501</v>
      </c>
      <c r="D34" t="s">
        <v>3502</v>
      </c>
      <c r="E34" t="s">
        <v>1367</v>
      </c>
      <c r="F34" t="s">
        <v>5651</v>
      </c>
      <c r="G34" t="s">
        <v>5993</v>
      </c>
      <c r="H34" s="10">
        <v>31825.86</v>
      </c>
      <c r="J34" t="s">
        <v>28</v>
      </c>
      <c r="K34" t="s">
        <v>29</v>
      </c>
      <c r="L34" t="s">
        <v>88</v>
      </c>
      <c r="M34" t="s">
        <v>29</v>
      </c>
      <c r="N34" t="s">
        <v>29</v>
      </c>
      <c r="O34" t="s">
        <v>30</v>
      </c>
      <c r="P34" t="s">
        <v>30</v>
      </c>
      <c r="Q34" t="s">
        <v>30</v>
      </c>
      <c r="R34" t="s">
        <v>30</v>
      </c>
      <c r="S34" t="s">
        <v>29</v>
      </c>
      <c r="T34" t="s">
        <v>29</v>
      </c>
      <c r="U34" t="s">
        <v>30</v>
      </c>
      <c r="V34" t="s">
        <v>29</v>
      </c>
      <c r="W34" t="s">
        <v>31</v>
      </c>
      <c r="X34" t="s">
        <v>29</v>
      </c>
      <c r="Y34" t="s">
        <v>29</v>
      </c>
      <c r="Z34" t="s">
        <v>30</v>
      </c>
      <c r="AA34" t="s">
        <v>29</v>
      </c>
      <c r="AB34" t="s">
        <v>234</v>
      </c>
    </row>
    <row r="35" spans="1:28" outlineLevel="1" x14ac:dyDescent="0.45">
      <c r="A35">
        <v>2366659008</v>
      </c>
      <c r="B35" s="1">
        <v>44331</v>
      </c>
      <c r="C35" t="s">
        <v>1011</v>
      </c>
      <c r="D35" t="s">
        <v>1012</v>
      </c>
      <c r="E35" t="s">
        <v>1013</v>
      </c>
      <c r="F35" t="s">
        <v>5651</v>
      </c>
      <c r="G35" t="s">
        <v>5809</v>
      </c>
      <c r="H35" s="10">
        <v>49150</v>
      </c>
      <c r="J35" t="s">
        <v>28</v>
      </c>
      <c r="K35" t="s">
        <v>29</v>
      </c>
      <c r="L35" t="s">
        <v>161</v>
      </c>
      <c r="M35" t="s">
        <v>29</v>
      </c>
      <c r="N35" t="s">
        <v>30</v>
      </c>
      <c r="O35" t="s">
        <v>29</v>
      </c>
      <c r="P35" t="s">
        <v>30</v>
      </c>
      <c r="Q35" t="s">
        <v>30</v>
      </c>
      <c r="R35" t="s">
        <v>30</v>
      </c>
      <c r="S35" t="s">
        <v>30</v>
      </c>
      <c r="T35" t="s">
        <v>30</v>
      </c>
      <c r="U35" t="s">
        <v>30</v>
      </c>
      <c r="V35" t="s">
        <v>30</v>
      </c>
      <c r="W35" t="s">
        <v>31</v>
      </c>
      <c r="X35" t="s">
        <v>29</v>
      </c>
      <c r="Y35" t="s">
        <v>29</v>
      </c>
      <c r="Z35" t="s">
        <v>29</v>
      </c>
      <c r="AA35" t="s">
        <v>30</v>
      </c>
      <c r="AB35" t="s">
        <v>32</v>
      </c>
    </row>
    <row r="36" spans="1:28" outlineLevel="1" x14ac:dyDescent="0.45">
      <c r="A36">
        <v>2751909007</v>
      </c>
      <c r="B36" s="1">
        <v>44334</v>
      </c>
      <c r="C36" t="s">
        <v>1572</v>
      </c>
      <c r="D36" t="s">
        <v>1573</v>
      </c>
      <c r="E36" t="s">
        <v>1013</v>
      </c>
      <c r="F36" t="s">
        <v>5651</v>
      </c>
      <c r="G36" t="s">
        <v>5809</v>
      </c>
      <c r="H36" s="10">
        <v>31698</v>
      </c>
      <c r="J36" t="s">
        <v>28</v>
      </c>
      <c r="K36" t="s">
        <v>29</v>
      </c>
      <c r="L36" t="s">
        <v>161</v>
      </c>
      <c r="M36" t="s">
        <v>29</v>
      </c>
      <c r="N36" t="s">
        <v>29</v>
      </c>
      <c r="O36" t="s">
        <v>29</v>
      </c>
      <c r="P36" t="s">
        <v>29</v>
      </c>
      <c r="Q36" t="s">
        <v>29</v>
      </c>
      <c r="R36" t="s">
        <v>29</v>
      </c>
      <c r="S36" t="s">
        <v>30</v>
      </c>
      <c r="T36" t="s">
        <v>30</v>
      </c>
      <c r="U36" t="s">
        <v>29</v>
      </c>
      <c r="V36" t="s">
        <v>29</v>
      </c>
      <c r="W36" t="s">
        <v>40</v>
      </c>
      <c r="X36" t="s">
        <v>29</v>
      </c>
      <c r="Y36" t="s">
        <v>30</v>
      </c>
      <c r="Z36" t="s">
        <v>29</v>
      </c>
      <c r="AA36" t="s">
        <v>30</v>
      </c>
      <c r="AB36" t="s">
        <v>32</v>
      </c>
    </row>
    <row r="37" spans="1:28" outlineLevel="1" x14ac:dyDescent="0.45">
      <c r="A37">
        <v>2349809003</v>
      </c>
      <c r="B37" s="1">
        <v>44331</v>
      </c>
      <c r="C37" t="s">
        <v>924</v>
      </c>
      <c r="D37" t="s">
        <v>925</v>
      </c>
      <c r="E37" t="s">
        <v>506</v>
      </c>
      <c r="F37" t="s">
        <v>5651</v>
      </c>
      <c r="G37" t="s">
        <v>5731</v>
      </c>
      <c r="H37" s="10">
        <v>339734</v>
      </c>
      <c r="J37" t="s">
        <v>28</v>
      </c>
      <c r="K37" t="s">
        <v>29</v>
      </c>
      <c r="L37" t="s">
        <v>127</v>
      </c>
      <c r="M37" t="s">
        <v>29</v>
      </c>
      <c r="N37" t="s">
        <v>30</v>
      </c>
      <c r="O37" t="s">
        <v>30</v>
      </c>
      <c r="P37" t="s">
        <v>30</v>
      </c>
      <c r="Q37" t="s">
        <v>29</v>
      </c>
      <c r="R37" t="s">
        <v>30</v>
      </c>
      <c r="S37" t="s">
        <v>30</v>
      </c>
      <c r="T37" t="s">
        <v>30</v>
      </c>
      <c r="U37" t="s">
        <v>30</v>
      </c>
      <c r="V37" t="s">
        <v>30</v>
      </c>
      <c r="W37" t="s">
        <v>40</v>
      </c>
      <c r="X37" t="s">
        <v>30</v>
      </c>
      <c r="Y37" t="s">
        <v>29</v>
      </c>
      <c r="Z37" t="s">
        <v>29</v>
      </c>
      <c r="AA37" t="s">
        <v>30</v>
      </c>
      <c r="AB37" t="s">
        <v>45</v>
      </c>
    </row>
    <row r="38" spans="1:28" outlineLevel="1" x14ac:dyDescent="0.45">
      <c r="A38">
        <v>8905409000</v>
      </c>
      <c r="B38" s="1">
        <v>44345</v>
      </c>
      <c r="C38" t="s">
        <v>4790</v>
      </c>
      <c r="D38" t="s">
        <v>4791</v>
      </c>
      <c r="E38" t="s">
        <v>506</v>
      </c>
      <c r="F38" t="s">
        <v>5651</v>
      </c>
      <c r="G38" t="s">
        <v>5731</v>
      </c>
      <c r="H38" s="10">
        <v>272026.33</v>
      </c>
      <c r="J38" t="s">
        <v>28</v>
      </c>
      <c r="K38" t="s">
        <v>29</v>
      </c>
      <c r="L38" t="s">
        <v>127</v>
      </c>
      <c r="M38" t="s">
        <v>29</v>
      </c>
      <c r="N38" t="s">
        <v>30</v>
      </c>
      <c r="O38" t="s">
        <v>30</v>
      </c>
      <c r="P38" t="s">
        <v>30</v>
      </c>
      <c r="Q38" t="s">
        <v>30</v>
      </c>
      <c r="R38" t="s">
        <v>30</v>
      </c>
      <c r="S38" t="s">
        <v>30</v>
      </c>
      <c r="T38" t="s">
        <v>30</v>
      </c>
      <c r="U38" t="s">
        <v>30</v>
      </c>
      <c r="V38" t="s">
        <v>30</v>
      </c>
      <c r="W38" t="s">
        <v>40</v>
      </c>
      <c r="X38" t="s">
        <v>30</v>
      </c>
      <c r="Y38" t="s">
        <v>29</v>
      </c>
      <c r="Z38" t="s">
        <v>29</v>
      </c>
      <c r="AA38" t="s">
        <v>29</v>
      </c>
      <c r="AB38" t="s">
        <v>32</v>
      </c>
    </row>
    <row r="39" spans="1:28" outlineLevel="1" x14ac:dyDescent="0.45">
      <c r="A39">
        <v>9901529009</v>
      </c>
      <c r="B39" s="1">
        <v>44351</v>
      </c>
      <c r="C39" t="s">
        <v>5350</v>
      </c>
      <c r="D39" t="s">
        <v>5351</v>
      </c>
      <c r="E39" t="s">
        <v>506</v>
      </c>
      <c r="F39" t="s">
        <v>5651</v>
      </c>
      <c r="G39" t="s">
        <v>5731</v>
      </c>
      <c r="H39" s="10">
        <v>263852</v>
      </c>
      <c r="J39" t="s">
        <v>28</v>
      </c>
      <c r="K39" t="s">
        <v>30</v>
      </c>
      <c r="L39" t="s">
        <v>127</v>
      </c>
      <c r="M39" t="s">
        <v>29</v>
      </c>
      <c r="N39" t="s">
        <v>29</v>
      </c>
      <c r="O39" t="s">
        <v>29</v>
      </c>
      <c r="P39" t="s">
        <v>30</v>
      </c>
      <c r="Q39" t="s">
        <v>30</v>
      </c>
      <c r="R39" t="s">
        <v>30</v>
      </c>
      <c r="S39" t="s">
        <v>30</v>
      </c>
      <c r="T39" t="s">
        <v>30</v>
      </c>
      <c r="U39" t="s">
        <v>30</v>
      </c>
      <c r="V39" t="s">
        <v>30</v>
      </c>
      <c r="W39" t="s">
        <v>40</v>
      </c>
      <c r="X39" t="s">
        <v>30</v>
      </c>
      <c r="Y39" t="s">
        <v>29</v>
      </c>
      <c r="Z39" t="s">
        <v>29</v>
      </c>
      <c r="AA39" t="s">
        <v>29</v>
      </c>
      <c r="AB39" t="s">
        <v>32</v>
      </c>
    </row>
    <row r="40" spans="1:28" outlineLevel="1" x14ac:dyDescent="0.45">
      <c r="A40">
        <v>2694719001</v>
      </c>
      <c r="B40" s="1">
        <v>44334</v>
      </c>
      <c r="C40" t="s">
        <v>1285</v>
      </c>
      <c r="D40" t="s">
        <v>1286</v>
      </c>
      <c r="E40" t="s">
        <v>506</v>
      </c>
      <c r="F40" t="s">
        <v>5651</v>
      </c>
      <c r="G40" t="s">
        <v>5731</v>
      </c>
      <c r="H40" s="10">
        <v>127689</v>
      </c>
      <c r="J40" t="s">
        <v>28</v>
      </c>
      <c r="K40" t="s">
        <v>29</v>
      </c>
      <c r="L40" t="s">
        <v>127</v>
      </c>
      <c r="M40" t="s">
        <v>30</v>
      </c>
      <c r="N40" t="s">
        <v>29</v>
      </c>
      <c r="O40" t="s">
        <v>29</v>
      </c>
      <c r="P40" t="s">
        <v>30</v>
      </c>
      <c r="Q40" t="s">
        <v>30</v>
      </c>
      <c r="R40" t="s">
        <v>30</v>
      </c>
      <c r="S40" t="s">
        <v>30</v>
      </c>
      <c r="T40" t="s">
        <v>30</v>
      </c>
      <c r="U40" t="s">
        <v>30</v>
      </c>
      <c r="V40" t="s">
        <v>30</v>
      </c>
      <c r="W40" t="s">
        <v>31</v>
      </c>
      <c r="X40" t="s">
        <v>30</v>
      </c>
      <c r="Y40" t="s">
        <v>29</v>
      </c>
      <c r="Z40" t="s">
        <v>29</v>
      </c>
      <c r="AA40" t="s">
        <v>30</v>
      </c>
      <c r="AB40" t="s">
        <v>32</v>
      </c>
    </row>
    <row r="41" spans="1:28" outlineLevel="1" x14ac:dyDescent="0.45">
      <c r="A41">
        <v>4911499003</v>
      </c>
      <c r="B41" s="1">
        <v>44336</v>
      </c>
      <c r="C41" t="s">
        <v>2100</v>
      </c>
      <c r="D41" t="s">
        <v>2101</v>
      </c>
      <c r="E41" t="s">
        <v>506</v>
      </c>
      <c r="F41" t="s">
        <v>5651</v>
      </c>
      <c r="G41" t="s">
        <v>5731</v>
      </c>
      <c r="H41" s="10">
        <v>119075</v>
      </c>
      <c r="I41" t="s">
        <v>878</v>
      </c>
      <c r="J41" t="s">
        <v>28</v>
      </c>
      <c r="K41" t="s">
        <v>30</v>
      </c>
      <c r="L41" t="s">
        <v>127</v>
      </c>
      <c r="M41" t="s">
        <v>29</v>
      </c>
      <c r="N41" t="s">
        <v>30</v>
      </c>
      <c r="O41" t="s">
        <v>29</v>
      </c>
      <c r="P41" t="s">
        <v>30</v>
      </c>
      <c r="Q41" t="s">
        <v>30</v>
      </c>
      <c r="R41" t="s">
        <v>30</v>
      </c>
      <c r="S41" t="s">
        <v>30</v>
      </c>
      <c r="T41" t="s">
        <v>30</v>
      </c>
      <c r="U41" t="s">
        <v>30</v>
      </c>
      <c r="V41" t="s">
        <v>30</v>
      </c>
      <c r="W41" t="s">
        <v>31</v>
      </c>
      <c r="X41" t="s">
        <v>30</v>
      </c>
      <c r="Y41" t="s">
        <v>29</v>
      </c>
      <c r="Z41" t="s">
        <v>30</v>
      </c>
      <c r="AA41" t="s">
        <v>30</v>
      </c>
      <c r="AB41" t="s">
        <v>32</v>
      </c>
    </row>
    <row r="42" spans="1:28" outlineLevel="1" x14ac:dyDescent="0.45">
      <c r="A42">
        <v>7570938906</v>
      </c>
      <c r="B42" s="1">
        <v>44323</v>
      </c>
      <c r="C42" t="s">
        <v>3241</v>
      </c>
      <c r="D42" t="s">
        <v>3242</v>
      </c>
      <c r="E42" t="s">
        <v>506</v>
      </c>
      <c r="F42" t="s">
        <v>5651</v>
      </c>
      <c r="G42" t="s">
        <v>5731</v>
      </c>
      <c r="H42" s="10">
        <v>108441.53</v>
      </c>
      <c r="J42" t="s">
        <v>28</v>
      </c>
      <c r="K42" t="s">
        <v>29</v>
      </c>
      <c r="L42" t="s">
        <v>127</v>
      </c>
      <c r="M42" t="s">
        <v>29</v>
      </c>
      <c r="N42" t="s">
        <v>30</v>
      </c>
      <c r="O42" t="s">
        <v>30</v>
      </c>
      <c r="P42" t="s">
        <v>30</v>
      </c>
      <c r="Q42" t="s">
        <v>30</v>
      </c>
      <c r="R42" t="s">
        <v>30</v>
      </c>
      <c r="S42" t="s">
        <v>30</v>
      </c>
      <c r="T42" t="s">
        <v>30</v>
      </c>
      <c r="U42" t="s">
        <v>30</v>
      </c>
      <c r="V42" t="s">
        <v>30</v>
      </c>
      <c r="W42" t="s">
        <v>31</v>
      </c>
      <c r="X42" t="s">
        <v>30</v>
      </c>
      <c r="Y42" t="s">
        <v>29</v>
      </c>
      <c r="Z42" t="s">
        <v>29</v>
      </c>
      <c r="AA42" t="s">
        <v>30</v>
      </c>
      <c r="AB42" t="s">
        <v>32</v>
      </c>
    </row>
    <row r="43" spans="1:28" outlineLevel="1" x14ac:dyDescent="0.45">
      <c r="A43">
        <v>1110989004</v>
      </c>
      <c r="B43" s="1">
        <v>44329</v>
      </c>
      <c r="C43" t="s">
        <v>504</v>
      </c>
      <c r="D43" t="s">
        <v>505</v>
      </c>
      <c r="E43" t="s">
        <v>506</v>
      </c>
      <c r="F43" t="s">
        <v>5651</v>
      </c>
      <c r="G43" t="s">
        <v>5731</v>
      </c>
      <c r="H43" s="10">
        <v>105346</v>
      </c>
      <c r="J43" t="s">
        <v>28</v>
      </c>
      <c r="K43" t="s">
        <v>29</v>
      </c>
      <c r="L43" t="s">
        <v>127</v>
      </c>
      <c r="M43" t="s">
        <v>29</v>
      </c>
      <c r="N43" t="s">
        <v>29</v>
      </c>
      <c r="O43" t="s">
        <v>29</v>
      </c>
      <c r="P43" t="s">
        <v>29</v>
      </c>
      <c r="Q43" t="s">
        <v>30</v>
      </c>
      <c r="R43" t="s">
        <v>29</v>
      </c>
      <c r="S43" t="s">
        <v>30</v>
      </c>
      <c r="T43" t="s">
        <v>29</v>
      </c>
      <c r="U43" t="s">
        <v>29</v>
      </c>
      <c r="V43" t="s">
        <v>30</v>
      </c>
      <c r="W43" t="s">
        <v>229</v>
      </c>
      <c r="X43" t="s">
        <v>30</v>
      </c>
      <c r="Y43" t="s">
        <v>29</v>
      </c>
      <c r="Z43" t="s">
        <v>30</v>
      </c>
      <c r="AA43" t="s">
        <v>29</v>
      </c>
      <c r="AB43" t="s">
        <v>45</v>
      </c>
    </row>
    <row r="44" spans="1:28" outlineLevel="1" x14ac:dyDescent="0.45">
      <c r="A44">
        <v>8032649002</v>
      </c>
      <c r="B44" s="1">
        <v>44342</v>
      </c>
      <c r="C44" t="s">
        <v>4170</v>
      </c>
      <c r="D44" t="s">
        <v>4171</v>
      </c>
      <c r="E44" t="s">
        <v>506</v>
      </c>
      <c r="F44" t="s">
        <v>5651</v>
      </c>
      <c r="G44" t="s">
        <v>5731</v>
      </c>
      <c r="H44" s="10">
        <v>94219.19</v>
      </c>
      <c r="J44" t="s">
        <v>28</v>
      </c>
      <c r="K44" t="s">
        <v>30</v>
      </c>
      <c r="L44" t="s">
        <v>127</v>
      </c>
      <c r="M44" t="s">
        <v>29</v>
      </c>
      <c r="N44" t="s">
        <v>30</v>
      </c>
      <c r="O44" t="s">
        <v>29</v>
      </c>
      <c r="P44" t="s">
        <v>30</v>
      </c>
      <c r="Q44" t="s">
        <v>30</v>
      </c>
      <c r="R44" t="s">
        <v>30</v>
      </c>
      <c r="S44" t="s">
        <v>30</v>
      </c>
      <c r="T44" t="s">
        <v>30</v>
      </c>
      <c r="U44" t="s">
        <v>30</v>
      </c>
      <c r="V44" t="s">
        <v>30</v>
      </c>
      <c r="W44" t="s">
        <v>33</v>
      </c>
      <c r="X44" t="s">
        <v>30</v>
      </c>
      <c r="Y44" t="s">
        <v>30</v>
      </c>
      <c r="Z44" t="s">
        <v>29</v>
      </c>
      <c r="AA44" t="s">
        <v>30</v>
      </c>
      <c r="AB44" t="s">
        <v>32</v>
      </c>
    </row>
    <row r="45" spans="1:28" outlineLevel="1" x14ac:dyDescent="0.45">
      <c r="A45">
        <v>9924039007</v>
      </c>
      <c r="B45" s="1">
        <v>44351</v>
      </c>
      <c r="C45" t="s">
        <v>5457</v>
      </c>
      <c r="D45" t="s">
        <v>5458</v>
      </c>
      <c r="E45" t="s">
        <v>506</v>
      </c>
      <c r="F45" t="s">
        <v>5651</v>
      </c>
      <c r="G45" t="s">
        <v>5731</v>
      </c>
      <c r="H45" s="10">
        <v>34017.79</v>
      </c>
      <c r="I45" t="s">
        <v>35</v>
      </c>
      <c r="J45" t="s">
        <v>28</v>
      </c>
      <c r="K45" t="s">
        <v>30</v>
      </c>
      <c r="L45" t="s">
        <v>127</v>
      </c>
      <c r="M45" t="s">
        <v>29</v>
      </c>
      <c r="N45" t="s">
        <v>30</v>
      </c>
      <c r="O45" t="s">
        <v>29</v>
      </c>
      <c r="P45" t="s">
        <v>30</v>
      </c>
      <c r="Q45" t="s">
        <v>30</v>
      </c>
      <c r="R45" t="s">
        <v>30</v>
      </c>
      <c r="S45" t="s">
        <v>30</v>
      </c>
      <c r="T45" t="s">
        <v>30</v>
      </c>
      <c r="U45" t="s">
        <v>30</v>
      </c>
      <c r="V45" t="s">
        <v>30</v>
      </c>
      <c r="W45" t="s">
        <v>40</v>
      </c>
      <c r="X45" t="s">
        <v>30</v>
      </c>
      <c r="Y45" t="s">
        <v>29</v>
      </c>
      <c r="Z45" t="s">
        <v>29</v>
      </c>
      <c r="AA45" t="s">
        <v>29</v>
      </c>
      <c r="AB45" t="s">
        <v>32</v>
      </c>
    </row>
    <row r="46" spans="1:28" outlineLevel="1" x14ac:dyDescent="0.45">
      <c r="A46">
        <v>7548878905</v>
      </c>
      <c r="B46" s="1">
        <v>44323</v>
      </c>
      <c r="C46" t="s">
        <v>2981</v>
      </c>
      <c r="D46" t="s">
        <v>2982</v>
      </c>
      <c r="E46" t="s">
        <v>506</v>
      </c>
      <c r="F46" t="s">
        <v>5651</v>
      </c>
      <c r="G46" t="s">
        <v>5731</v>
      </c>
      <c r="H46" s="10">
        <v>22999.98</v>
      </c>
      <c r="J46" t="s">
        <v>28</v>
      </c>
      <c r="K46" t="s">
        <v>29</v>
      </c>
      <c r="L46" t="s">
        <v>127</v>
      </c>
      <c r="M46" t="s">
        <v>29</v>
      </c>
      <c r="N46" t="s">
        <v>29</v>
      </c>
      <c r="O46" t="s">
        <v>29</v>
      </c>
      <c r="P46" t="s">
        <v>30</v>
      </c>
      <c r="Q46" t="s">
        <v>29</v>
      </c>
      <c r="R46" t="s">
        <v>30</v>
      </c>
      <c r="S46" t="s">
        <v>29</v>
      </c>
      <c r="T46" t="s">
        <v>30</v>
      </c>
      <c r="U46" t="s">
        <v>29</v>
      </c>
      <c r="V46" t="s">
        <v>29</v>
      </c>
      <c r="W46" t="s">
        <v>31</v>
      </c>
      <c r="X46" t="s">
        <v>30</v>
      </c>
      <c r="Y46" t="s">
        <v>29</v>
      </c>
      <c r="Z46" t="s">
        <v>29</v>
      </c>
      <c r="AA46" t="s">
        <v>30</v>
      </c>
      <c r="AB46" t="s">
        <v>32</v>
      </c>
    </row>
    <row r="47" spans="1:28" outlineLevel="1" x14ac:dyDescent="0.45">
      <c r="A47">
        <v>1106289003</v>
      </c>
      <c r="B47" s="1">
        <v>44329</v>
      </c>
      <c r="C47" t="s">
        <v>468</v>
      </c>
      <c r="D47" t="s">
        <v>469</v>
      </c>
      <c r="E47" t="s">
        <v>470</v>
      </c>
      <c r="F47" t="s">
        <v>5651</v>
      </c>
      <c r="G47" t="s">
        <v>5726</v>
      </c>
      <c r="H47" s="10">
        <v>253173</v>
      </c>
      <c r="J47" t="s">
        <v>42</v>
      </c>
      <c r="K47" t="s">
        <v>29</v>
      </c>
      <c r="L47" t="s">
        <v>471</v>
      </c>
      <c r="M47" t="s">
        <v>29</v>
      </c>
      <c r="N47" t="s">
        <v>29</v>
      </c>
      <c r="O47" t="s">
        <v>29</v>
      </c>
      <c r="P47" t="s">
        <v>30</v>
      </c>
      <c r="Q47" t="s">
        <v>30</v>
      </c>
      <c r="R47" t="s">
        <v>30</v>
      </c>
      <c r="S47" t="s">
        <v>30</v>
      </c>
      <c r="T47" t="s">
        <v>30</v>
      </c>
      <c r="U47" t="s">
        <v>30</v>
      </c>
      <c r="V47" t="s">
        <v>30</v>
      </c>
      <c r="W47" t="s">
        <v>40</v>
      </c>
      <c r="X47" t="s">
        <v>30</v>
      </c>
      <c r="Y47" t="s">
        <v>30</v>
      </c>
      <c r="Z47" t="s">
        <v>29</v>
      </c>
      <c r="AA47" t="s">
        <v>29</v>
      </c>
      <c r="AB47" t="s">
        <v>32</v>
      </c>
    </row>
    <row r="48" spans="1:28" outlineLevel="1" x14ac:dyDescent="0.45">
      <c r="A48">
        <v>7625858904</v>
      </c>
      <c r="B48" s="1">
        <v>44323</v>
      </c>
      <c r="C48" t="s">
        <v>3547</v>
      </c>
      <c r="D48" t="s">
        <v>3548</v>
      </c>
      <c r="E48" t="s">
        <v>470</v>
      </c>
      <c r="F48" t="s">
        <v>5651</v>
      </c>
      <c r="G48" t="s">
        <v>5817</v>
      </c>
      <c r="H48" s="10">
        <v>42091.65</v>
      </c>
      <c r="J48" t="s">
        <v>42</v>
      </c>
      <c r="K48" t="s">
        <v>29</v>
      </c>
      <c r="L48" t="s">
        <v>471</v>
      </c>
      <c r="M48" t="s">
        <v>29</v>
      </c>
      <c r="N48" t="s">
        <v>29</v>
      </c>
      <c r="O48" t="s">
        <v>30</v>
      </c>
      <c r="P48" t="s">
        <v>30</v>
      </c>
      <c r="Q48" t="s">
        <v>30</v>
      </c>
      <c r="R48" t="s">
        <v>30</v>
      </c>
      <c r="S48" t="s">
        <v>30</v>
      </c>
      <c r="T48" t="s">
        <v>30</v>
      </c>
      <c r="U48" t="s">
        <v>30</v>
      </c>
      <c r="V48" t="s">
        <v>30</v>
      </c>
      <c r="W48" t="s">
        <v>31</v>
      </c>
      <c r="X48" t="s">
        <v>30</v>
      </c>
      <c r="Y48" t="s">
        <v>29</v>
      </c>
      <c r="Z48" t="s">
        <v>29</v>
      </c>
      <c r="AA48" t="s">
        <v>30</v>
      </c>
      <c r="AB48" t="s">
        <v>73</v>
      </c>
    </row>
    <row r="49" spans="1:28" outlineLevel="1" x14ac:dyDescent="0.45">
      <c r="A49">
        <v>8870549006</v>
      </c>
      <c r="B49" s="1">
        <v>44345</v>
      </c>
      <c r="C49" t="s">
        <v>4633</v>
      </c>
      <c r="D49" t="s">
        <v>4634</v>
      </c>
      <c r="E49" t="s">
        <v>470</v>
      </c>
      <c r="F49" t="s">
        <v>5651</v>
      </c>
      <c r="G49" t="s">
        <v>5726</v>
      </c>
      <c r="H49" s="10">
        <v>36522.559999999998</v>
      </c>
      <c r="J49" t="s">
        <v>42</v>
      </c>
      <c r="K49" t="s">
        <v>30</v>
      </c>
      <c r="L49" t="s">
        <v>471</v>
      </c>
      <c r="M49" t="s">
        <v>29</v>
      </c>
      <c r="N49" t="s">
        <v>30</v>
      </c>
      <c r="O49" t="s">
        <v>29</v>
      </c>
      <c r="P49" t="s">
        <v>30</v>
      </c>
      <c r="Q49" t="s">
        <v>30</v>
      </c>
      <c r="R49" t="s">
        <v>30</v>
      </c>
      <c r="S49" t="s">
        <v>30</v>
      </c>
      <c r="T49" t="s">
        <v>30</v>
      </c>
      <c r="U49" t="s">
        <v>30</v>
      </c>
      <c r="V49" t="s">
        <v>30</v>
      </c>
      <c r="W49" t="s">
        <v>31</v>
      </c>
      <c r="X49" t="s">
        <v>30</v>
      </c>
      <c r="Y49" t="s">
        <v>29</v>
      </c>
      <c r="Z49" t="s">
        <v>29</v>
      </c>
      <c r="AA49" t="s">
        <v>29</v>
      </c>
      <c r="AB49" t="s">
        <v>32</v>
      </c>
    </row>
    <row r="50" spans="1:28" outlineLevel="1" x14ac:dyDescent="0.45">
      <c r="A50">
        <v>2362189001</v>
      </c>
      <c r="B50" s="1">
        <v>44331</v>
      </c>
      <c r="C50" t="s">
        <v>986</v>
      </c>
      <c r="D50" t="s">
        <v>987</v>
      </c>
      <c r="E50" t="s">
        <v>470</v>
      </c>
      <c r="F50" t="s">
        <v>5651</v>
      </c>
      <c r="G50" t="s">
        <v>5817</v>
      </c>
      <c r="H50" s="10">
        <v>33389</v>
      </c>
      <c r="J50" t="s">
        <v>42</v>
      </c>
      <c r="K50" t="s">
        <v>29</v>
      </c>
      <c r="L50" t="s">
        <v>471</v>
      </c>
      <c r="M50" t="s">
        <v>29</v>
      </c>
      <c r="N50" t="s">
        <v>29</v>
      </c>
      <c r="O50" t="s">
        <v>29</v>
      </c>
      <c r="P50" t="s">
        <v>30</v>
      </c>
      <c r="Q50" t="s">
        <v>29</v>
      </c>
      <c r="R50" t="s">
        <v>29</v>
      </c>
      <c r="S50" t="s">
        <v>29</v>
      </c>
      <c r="T50" t="s">
        <v>30</v>
      </c>
      <c r="U50" t="s">
        <v>29</v>
      </c>
      <c r="V50" t="s">
        <v>30</v>
      </c>
      <c r="W50" t="s">
        <v>40</v>
      </c>
      <c r="X50" t="s">
        <v>30</v>
      </c>
      <c r="Y50" t="s">
        <v>29</v>
      </c>
      <c r="Z50" t="s">
        <v>29</v>
      </c>
      <c r="AA50" t="s">
        <v>30</v>
      </c>
      <c r="AB50" t="s">
        <v>32</v>
      </c>
    </row>
    <row r="51" spans="1:28" outlineLevel="1" x14ac:dyDescent="0.45">
      <c r="A51">
        <v>2497319000</v>
      </c>
      <c r="B51" s="1">
        <v>44332</v>
      </c>
      <c r="C51" t="s">
        <v>1203</v>
      </c>
      <c r="D51" t="s">
        <v>1204</v>
      </c>
      <c r="E51" t="s">
        <v>470</v>
      </c>
      <c r="F51" t="s">
        <v>5651</v>
      </c>
      <c r="G51" t="s">
        <v>5726</v>
      </c>
      <c r="H51" s="10">
        <v>33046</v>
      </c>
      <c r="J51" t="s">
        <v>42</v>
      </c>
      <c r="K51" t="s">
        <v>30</v>
      </c>
      <c r="L51" t="s">
        <v>471</v>
      </c>
      <c r="M51" t="s">
        <v>29</v>
      </c>
      <c r="N51" t="s">
        <v>29</v>
      </c>
      <c r="O51" t="s">
        <v>29</v>
      </c>
      <c r="P51" t="s">
        <v>29</v>
      </c>
      <c r="Q51" t="s">
        <v>29</v>
      </c>
      <c r="R51" t="s">
        <v>30</v>
      </c>
      <c r="S51" t="s">
        <v>30</v>
      </c>
      <c r="T51" t="s">
        <v>30</v>
      </c>
      <c r="U51" t="s">
        <v>30</v>
      </c>
      <c r="V51" t="s">
        <v>30</v>
      </c>
      <c r="W51" t="s">
        <v>37</v>
      </c>
      <c r="X51" t="s">
        <v>30</v>
      </c>
      <c r="Y51" t="s">
        <v>29</v>
      </c>
      <c r="Z51" t="s">
        <v>29</v>
      </c>
      <c r="AA51" t="s">
        <v>30</v>
      </c>
      <c r="AB51" t="s">
        <v>43</v>
      </c>
    </row>
    <row r="52" spans="1:28" outlineLevel="1" x14ac:dyDescent="0.45">
      <c r="A52">
        <v>7554558910</v>
      </c>
      <c r="B52" s="1">
        <v>44323</v>
      </c>
      <c r="C52" t="s">
        <v>3053</v>
      </c>
      <c r="D52" t="s">
        <v>3054</v>
      </c>
      <c r="E52" t="s">
        <v>470</v>
      </c>
      <c r="F52" t="s">
        <v>5651</v>
      </c>
      <c r="G52" t="s">
        <v>5726</v>
      </c>
      <c r="H52" s="10">
        <v>10263</v>
      </c>
      <c r="J52" t="s">
        <v>42</v>
      </c>
      <c r="K52" t="s">
        <v>29</v>
      </c>
      <c r="L52" t="s">
        <v>471</v>
      </c>
      <c r="M52" t="s">
        <v>30</v>
      </c>
      <c r="N52" t="s">
        <v>30</v>
      </c>
      <c r="O52" t="s">
        <v>30</v>
      </c>
      <c r="P52" t="s">
        <v>30</v>
      </c>
      <c r="Q52" t="s">
        <v>30</v>
      </c>
      <c r="R52" t="s">
        <v>30</v>
      </c>
      <c r="S52" t="s">
        <v>30</v>
      </c>
      <c r="T52" t="s">
        <v>30</v>
      </c>
      <c r="U52" t="s">
        <v>30</v>
      </c>
      <c r="V52" t="s">
        <v>30</v>
      </c>
      <c r="W52" t="s">
        <v>40</v>
      </c>
      <c r="X52" t="s">
        <v>30</v>
      </c>
      <c r="Y52" t="s">
        <v>29</v>
      </c>
      <c r="Z52" t="s">
        <v>29</v>
      </c>
      <c r="AA52" t="s">
        <v>30</v>
      </c>
      <c r="AB52" t="s">
        <v>32</v>
      </c>
    </row>
    <row r="53" spans="1:28" outlineLevel="1" x14ac:dyDescent="0.45">
      <c r="A53">
        <v>8024319008</v>
      </c>
      <c r="B53" s="1">
        <v>44342</v>
      </c>
      <c r="C53" t="s">
        <v>4122</v>
      </c>
      <c r="D53" t="s">
        <v>4123</v>
      </c>
      <c r="E53" t="s">
        <v>470</v>
      </c>
      <c r="F53" t="s">
        <v>5651</v>
      </c>
      <c r="G53" t="s">
        <v>5726</v>
      </c>
      <c r="H53" s="10">
        <v>7632.5</v>
      </c>
      <c r="J53" t="s">
        <v>42</v>
      </c>
      <c r="K53" t="s">
        <v>30</v>
      </c>
      <c r="L53" t="s">
        <v>471</v>
      </c>
      <c r="M53" t="s">
        <v>29</v>
      </c>
      <c r="N53" t="s">
        <v>30</v>
      </c>
      <c r="O53" t="s">
        <v>30</v>
      </c>
      <c r="P53" t="s">
        <v>30</v>
      </c>
      <c r="Q53" t="s">
        <v>29</v>
      </c>
      <c r="R53" t="s">
        <v>30</v>
      </c>
      <c r="S53" t="s">
        <v>30</v>
      </c>
      <c r="T53" t="s">
        <v>30</v>
      </c>
      <c r="U53" t="s">
        <v>30</v>
      </c>
      <c r="V53" t="s">
        <v>30</v>
      </c>
      <c r="W53" t="s">
        <v>31</v>
      </c>
      <c r="X53" t="s">
        <v>30</v>
      </c>
      <c r="Y53" t="s">
        <v>30</v>
      </c>
      <c r="Z53" t="s">
        <v>29</v>
      </c>
      <c r="AA53" t="s">
        <v>30</v>
      </c>
      <c r="AB53" t="s">
        <v>32</v>
      </c>
    </row>
    <row r="54" spans="1:28" outlineLevel="1" x14ac:dyDescent="0.45">
      <c r="A54">
        <v>2761429009</v>
      </c>
      <c r="B54" s="1">
        <v>44334</v>
      </c>
      <c r="C54" t="s">
        <v>1615</v>
      </c>
      <c r="D54" t="s">
        <v>1616</v>
      </c>
      <c r="E54" t="s">
        <v>470</v>
      </c>
      <c r="F54" t="s">
        <v>5651</v>
      </c>
      <c r="G54" t="s">
        <v>5726</v>
      </c>
      <c r="H54" s="10">
        <v>6557</v>
      </c>
      <c r="J54" t="s">
        <v>42</v>
      </c>
      <c r="K54" t="s">
        <v>30</v>
      </c>
      <c r="L54" t="s">
        <v>471</v>
      </c>
      <c r="M54" t="s">
        <v>29</v>
      </c>
      <c r="N54" t="s">
        <v>30</v>
      </c>
      <c r="O54" t="s">
        <v>30</v>
      </c>
      <c r="P54" t="s">
        <v>30</v>
      </c>
      <c r="Q54" t="s">
        <v>30</v>
      </c>
      <c r="R54" t="s">
        <v>30</v>
      </c>
      <c r="S54" t="s">
        <v>30</v>
      </c>
      <c r="T54" t="s">
        <v>29</v>
      </c>
      <c r="U54" t="s">
        <v>30</v>
      </c>
      <c r="V54" t="s">
        <v>30</v>
      </c>
      <c r="W54" t="s">
        <v>37</v>
      </c>
      <c r="X54" t="s">
        <v>30</v>
      </c>
      <c r="Y54" t="s">
        <v>29</v>
      </c>
      <c r="Z54" t="s">
        <v>29</v>
      </c>
      <c r="AA54" t="s">
        <v>30</v>
      </c>
      <c r="AB54" t="s">
        <v>32</v>
      </c>
    </row>
    <row r="55" spans="1:28" outlineLevel="1" x14ac:dyDescent="0.45">
      <c r="A55">
        <v>9880859003</v>
      </c>
      <c r="B55" s="1">
        <v>44351</v>
      </c>
      <c r="C55" t="s">
        <v>5242</v>
      </c>
      <c r="D55" t="s">
        <v>5243</v>
      </c>
      <c r="E55" t="s">
        <v>142</v>
      </c>
      <c r="F55" t="s">
        <v>5651</v>
      </c>
      <c r="G55" t="s">
        <v>5671</v>
      </c>
      <c r="H55" s="10">
        <v>1810882</v>
      </c>
      <c r="J55" t="s">
        <v>28</v>
      </c>
      <c r="K55" t="s">
        <v>30</v>
      </c>
      <c r="L55" t="s">
        <v>127</v>
      </c>
      <c r="M55" t="s">
        <v>29</v>
      </c>
      <c r="N55" t="s">
        <v>30</v>
      </c>
      <c r="O55" t="s">
        <v>30</v>
      </c>
      <c r="P55" t="s">
        <v>30</v>
      </c>
      <c r="Q55" t="s">
        <v>30</v>
      </c>
      <c r="R55" t="s">
        <v>30</v>
      </c>
      <c r="S55" t="s">
        <v>30</v>
      </c>
      <c r="T55" t="s">
        <v>30</v>
      </c>
      <c r="U55" t="s">
        <v>30</v>
      </c>
      <c r="V55" t="s">
        <v>30</v>
      </c>
      <c r="W55" t="s">
        <v>31</v>
      </c>
      <c r="X55" t="s">
        <v>29</v>
      </c>
      <c r="Y55" t="s">
        <v>29</v>
      </c>
      <c r="Z55" t="s">
        <v>29</v>
      </c>
      <c r="AA55" t="s">
        <v>29</v>
      </c>
      <c r="AB55" t="s">
        <v>32</v>
      </c>
    </row>
    <row r="56" spans="1:28" outlineLevel="1" x14ac:dyDescent="0.45">
      <c r="A56">
        <v>5225699009</v>
      </c>
      <c r="B56" s="1">
        <v>44337</v>
      </c>
      <c r="C56" t="s">
        <v>2205</v>
      </c>
      <c r="D56" t="s">
        <v>2206</v>
      </c>
      <c r="E56" t="s">
        <v>142</v>
      </c>
      <c r="F56" t="s">
        <v>5651</v>
      </c>
      <c r="G56" t="s">
        <v>5671</v>
      </c>
      <c r="H56" s="10">
        <v>1452526</v>
      </c>
      <c r="J56" t="s">
        <v>28</v>
      </c>
      <c r="K56" t="s">
        <v>30</v>
      </c>
      <c r="L56" t="s">
        <v>127</v>
      </c>
      <c r="M56" t="s">
        <v>30</v>
      </c>
      <c r="N56" t="s">
        <v>30</v>
      </c>
      <c r="O56" t="s">
        <v>30</v>
      </c>
      <c r="P56" t="s">
        <v>30</v>
      </c>
      <c r="Q56" t="s">
        <v>30</v>
      </c>
      <c r="R56" t="s">
        <v>30</v>
      </c>
      <c r="S56" t="s">
        <v>30</v>
      </c>
      <c r="T56" t="s">
        <v>30</v>
      </c>
      <c r="U56" t="s">
        <v>30</v>
      </c>
      <c r="V56" t="s">
        <v>30</v>
      </c>
      <c r="W56" t="s">
        <v>31</v>
      </c>
      <c r="X56" t="s">
        <v>29</v>
      </c>
      <c r="Y56" t="s">
        <v>30</v>
      </c>
      <c r="Z56" t="s">
        <v>29</v>
      </c>
      <c r="AA56" t="s">
        <v>30</v>
      </c>
      <c r="AB56" t="s">
        <v>32</v>
      </c>
    </row>
    <row r="57" spans="1:28" outlineLevel="1" x14ac:dyDescent="0.45">
      <c r="A57">
        <v>6609139009</v>
      </c>
      <c r="B57" s="1">
        <v>44338</v>
      </c>
      <c r="C57" t="s">
        <v>2434</v>
      </c>
      <c r="D57" t="s">
        <v>2435</v>
      </c>
      <c r="E57" t="s">
        <v>142</v>
      </c>
      <c r="F57" t="s">
        <v>5651</v>
      </c>
      <c r="G57" t="s">
        <v>5671</v>
      </c>
      <c r="H57" s="10">
        <v>1314292.6200000001</v>
      </c>
      <c r="J57" t="s">
        <v>28</v>
      </c>
      <c r="K57" t="s">
        <v>30</v>
      </c>
      <c r="L57" t="s">
        <v>127</v>
      </c>
      <c r="M57" t="s">
        <v>30</v>
      </c>
      <c r="N57" t="s">
        <v>30</v>
      </c>
      <c r="O57" t="s">
        <v>30</v>
      </c>
      <c r="P57" t="s">
        <v>30</v>
      </c>
      <c r="Q57" t="s">
        <v>30</v>
      </c>
      <c r="R57" t="s">
        <v>30</v>
      </c>
      <c r="S57" t="s">
        <v>30</v>
      </c>
      <c r="T57" t="s">
        <v>30</v>
      </c>
      <c r="U57" t="s">
        <v>30</v>
      </c>
      <c r="V57" t="s">
        <v>30</v>
      </c>
      <c r="W57" t="s">
        <v>40</v>
      </c>
      <c r="X57" t="s">
        <v>29</v>
      </c>
      <c r="Y57" t="s">
        <v>29</v>
      </c>
      <c r="Z57" t="s">
        <v>29</v>
      </c>
      <c r="AA57" t="s">
        <v>30</v>
      </c>
      <c r="AB57" t="s">
        <v>45</v>
      </c>
    </row>
    <row r="58" spans="1:28" outlineLevel="1" x14ac:dyDescent="0.45">
      <c r="A58">
        <v>7912608902</v>
      </c>
      <c r="B58" s="1">
        <v>44327</v>
      </c>
      <c r="C58" t="s">
        <v>4076</v>
      </c>
      <c r="D58" t="s">
        <v>4077</v>
      </c>
      <c r="E58" t="s">
        <v>142</v>
      </c>
      <c r="F58" t="s">
        <v>5651</v>
      </c>
      <c r="G58" t="s">
        <v>5671</v>
      </c>
      <c r="H58" s="10">
        <v>1257641.6000000001</v>
      </c>
      <c r="J58" t="s">
        <v>28</v>
      </c>
      <c r="K58" t="s">
        <v>30</v>
      </c>
      <c r="L58" t="s">
        <v>127</v>
      </c>
      <c r="M58" t="s">
        <v>29</v>
      </c>
      <c r="N58" t="s">
        <v>30</v>
      </c>
      <c r="O58" t="s">
        <v>30</v>
      </c>
      <c r="P58" t="s">
        <v>30</v>
      </c>
      <c r="Q58" t="s">
        <v>30</v>
      </c>
      <c r="R58" t="s">
        <v>30</v>
      </c>
      <c r="S58" t="s">
        <v>30</v>
      </c>
      <c r="T58" t="s">
        <v>30</v>
      </c>
      <c r="U58" t="s">
        <v>30</v>
      </c>
      <c r="V58" t="s">
        <v>30</v>
      </c>
      <c r="W58" t="s">
        <v>40</v>
      </c>
      <c r="X58" t="s">
        <v>29</v>
      </c>
      <c r="Y58" t="s">
        <v>29</v>
      </c>
      <c r="Z58" t="s">
        <v>30</v>
      </c>
      <c r="AA58" t="s">
        <v>30</v>
      </c>
      <c r="AB58" t="s">
        <v>32</v>
      </c>
    </row>
    <row r="59" spans="1:28" outlineLevel="1" x14ac:dyDescent="0.45">
      <c r="A59">
        <v>4893599004</v>
      </c>
      <c r="B59" s="1">
        <v>44336</v>
      </c>
      <c r="C59" t="s">
        <v>2009</v>
      </c>
      <c r="D59" t="s">
        <v>2010</v>
      </c>
      <c r="E59" t="s">
        <v>142</v>
      </c>
      <c r="F59" t="s">
        <v>5651</v>
      </c>
      <c r="G59" t="s">
        <v>5671</v>
      </c>
      <c r="H59" s="10">
        <v>1123943</v>
      </c>
      <c r="J59" t="s">
        <v>28</v>
      </c>
      <c r="K59" t="s">
        <v>30</v>
      </c>
      <c r="L59" t="s">
        <v>127</v>
      </c>
      <c r="M59" t="s">
        <v>30</v>
      </c>
      <c r="N59" t="s">
        <v>30</v>
      </c>
      <c r="O59" t="s">
        <v>30</v>
      </c>
      <c r="P59" t="s">
        <v>30</v>
      </c>
      <c r="Q59" t="s">
        <v>30</v>
      </c>
      <c r="R59" t="s">
        <v>30</v>
      </c>
      <c r="S59" t="s">
        <v>30</v>
      </c>
      <c r="T59" t="s">
        <v>30</v>
      </c>
      <c r="U59" t="s">
        <v>30</v>
      </c>
      <c r="V59" t="s">
        <v>29</v>
      </c>
      <c r="W59" t="s">
        <v>31</v>
      </c>
      <c r="X59" t="s">
        <v>29</v>
      </c>
      <c r="Y59" t="s">
        <v>29</v>
      </c>
      <c r="Z59" t="s">
        <v>30</v>
      </c>
      <c r="AA59" t="s">
        <v>29</v>
      </c>
      <c r="AB59" t="s">
        <v>47</v>
      </c>
    </row>
    <row r="60" spans="1:28" outlineLevel="1" x14ac:dyDescent="0.45">
      <c r="A60">
        <v>5237769003</v>
      </c>
      <c r="B60" s="1">
        <v>44337</v>
      </c>
      <c r="C60" t="s">
        <v>2269</v>
      </c>
      <c r="D60" t="s">
        <v>2270</v>
      </c>
      <c r="E60" t="s">
        <v>142</v>
      </c>
      <c r="F60" t="s">
        <v>5651</v>
      </c>
      <c r="G60" t="s">
        <v>5720</v>
      </c>
      <c r="H60" s="10">
        <v>1113352</v>
      </c>
      <c r="J60" t="s">
        <v>28</v>
      </c>
      <c r="K60" t="s">
        <v>29</v>
      </c>
      <c r="L60" t="s">
        <v>127</v>
      </c>
      <c r="M60" t="s">
        <v>29</v>
      </c>
      <c r="N60" t="s">
        <v>29</v>
      </c>
      <c r="O60" t="s">
        <v>30</v>
      </c>
      <c r="P60" t="s">
        <v>30</v>
      </c>
      <c r="Q60" t="s">
        <v>30</v>
      </c>
      <c r="R60" t="s">
        <v>30</v>
      </c>
      <c r="S60" t="s">
        <v>30</v>
      </c>
      <c r="T60" t="s">
        <v>30</v>
      </c>
      <c r="U60" t="s">
        <v>30</v>
      </c>
      <c r="V60" t="s">
        <v>30</v>
      </c>
      <c r="W60" t="s">
        <v>31</v>
      </c>
      <c r="X60" t="s">
        <v>29</v>
      </c>
      <c r="Y60" t="s">
        <v>30</v>
      </c>
      <c r="Z60" t="s">
        <v>29</v>
      </c>
      <c r="AA60" t="s">
        <v>29</v>
      </c>
      <c r="AB60" t="s">
        <v>32</v>
      </c>
    </row>
    <row r="61" spans="1:28" outlineLevel="1" x14ac:dyDescent="0.45">
      <c r="A61">
        <v>1149209110</v>
      </c>
      <c r="B61" s="1">
        <v>44375</v>
      </c>
      <c r="C61" t="s">
        <v>599</v>
      </c>
      <c r="D61" t="s">
        <v>600</v>
      </c>
      <c r="E61" t="s">
        <v>142</v>
      </c>
      <c r="F61" t="s">
        <v>5651</v>
      </c>
      <c r="G61" t="s">
        <v>5720</v>
      </c>
      <c r="H61" s="10">
        <v>1011525.41</v>
      </c>
      <c r="J61" t="s">
        <v>28</v>
      </c>
      <c r="K61" t="s">
        <v>30</v>
      </c>
      <c r="L61" t="s">
        <v>127</v>
      </c>
      <c r="M61" t="s">
        <v>30</v>
      </c>
      <c r="N61" t="s">
        <v>30</v>
      </c>
      <c r="O61" t="s">
        <v>30</v>
      </c>
      <c r="P61" t="s">
        <v>30</v>
      </c>
      <c r="Q61" t="s">
        <v>30</v>
      </c>
      <c r="R61" t="s">
        <v>30</v>
      </c>
      <c r="S61" t="s">
        <v>30</v>
      </c>
      <c r="T61" t="s">
        <v>30</v>
      </c>
      <c r="U61" t="s">
        <v>30</v>
      </c>
      <c r="V61" t="s">
        <v>30</v>
      </c>
      <c r="W61" t="s">
        <v>33</v>
      </c>
      <c r="X61" t="s">
        <v>29</v>
      </c>
      <c r="Y61" t="s">
        <v>29</v>
      </c>
      <c r="Z61" t="s">
        <v>29</v>
      </c>
      <c r="AA61" t="s">
        <v>29</v>
      </c>
      <c r="AB61" t="s">
        <v>32</v>
      </c>
    </row>
    <row r="62" spans="1:28" outlineLevel="1" x14ac:dyDescent="0.45">
      <c r="A62">
        <v>5217549010</v>
      </c>
      <c r="B62" s="1">
        <v>44337</v>
      </c>
      <c r="C62" t="s">
        <v>2155</v>
      </c>
      <c r="D62" t="s">
        <v>2156</v>
      </c>
      <c r="E62" t="s">
        <v>142</v>
      </c>
      <c r="F62" t="s">
        <v>5651</v>
      </c>
      <c r="G62" t="s">
        <v>5671</v>
      </c>
      <c r="H62" s="10">
        <v>934304</v>
      </c>
      <c r="J62" t="s">
        <v>28</v>
      </c>
      <c r="K62" t="s">
        <v>30</v>
      </c>
      <c r="L62" t="s">
        <v>127</v>
      </c>
      <c r="M62" t="s">
        <v>30</v>
      </c>
      <c r="N62" t="s">
        <v>30</v>
      </c>
      <c r="O62" t="s">
        <v>30</v>
      </c>
      <c r="P62" t="s">
        <v>30</v>
      </c>
      <c r="Q62" t="s">
        <v>30</v>
      </c>
      <c r="R62" t="s">
        <v>30</v>
      </c>
      <c r="S62" t="s">
        <v>30</v>
      </c>
      <c r="T62" t="s">
        <v>30</v>
      </c>
      <c r="U62" t="s">
        <v>30</v>
      </c>
      <c r="V62" t="s">
        <v>30</v>
      </c>
      <c r="W62" t="s">
        <v>31</v>
      </c>
      <c r="X62" t="s">
        <v>29</v>
      </c>
      <c r="Y62" t="s">
        <v>30</v>
      </c>
      <c r="Z62" t="s">
        <v>29</v>
      </c>
      <c r="AA62" t="s">
        <v>30</v>
      </c>
      <c r="AB62" t="s">
        <v>32</v>
      </c>
    </row>
    <row r="63" spans="1:28" outlineLevel="1" x14ac:dyDescent="0.45">
      <c r="A63">
        <v>3708389005</v>
      </c>
      <c r="B63" s="1">
        <v>44335</v>
      </c>
      <c r="C63" t="s">
        <v>1823</v>
      </c>
      <c r="D63" t="s">
        <v>1824</v>
      </c>
      <c r="E63" t="s">
        <v>142</v>
      </c>
      <c r="F63" t="s">
        <v>5651</v>
      </c>
      <c r="G63" t="s">
        <v>5671</v>
      </c>
      <c r="H63" s="10">
        <v>876954.15</v>
      </c>
      <c r="J63" t="s">
        <v>28</v>
      </c>
      <c r="K63" t="s">
        <v>29</v>
      </c>
      <c r="L63" t="s">
        <v>127</v>
      </c>
      <c r="M63" t="s">
        <v>30</v>
      </c>
      <c r="N63" t="s">
        <v>30</v>
      </c>
      <c r="O63" t="s">
        <v>30</v>
      </c>
      <c r="P63" t="s">
        <v>30</v>
      </c>
      <c r="Q63" t="s">
        <v>30</v>
      </c>
      <c r="R63" t="s">
        <v>30</v>
      </c>
      <c r="S63" t="s">
        <v>29</v>
      </c>
      <c r="T63" t="s">
        <v>30</v>
      </c>
      <c r="U63" t="s">
        <v>30</v>
      </c>
      <c r="V63" t="s">
        <v>30</v>
      </c>
      <c r="W63" t="s">
        <v>33</v>
      </c>
      <c r="X63" t="s">
        <v>29</v>
      </c>
      <c r="Y63" t="s">
        <v>29</v>
      </c>
      <c r="Z63" t="s">
        <v>29</v>
      </c>
      <c r="AA63" t="s">
        <v>30</v>
      </c>
      <c r="AB63" t="s">
        <v>47</v>
      </c>
    </row>
    <row r="64" spans="1:28" outlineLevel="1" x14ac:dyDescent="0.45">
      <c r="A64">
        <v>9959009009</v>
      </c>
      <c r="B64" s="1">
        <v>44354</v>
      </c>
      <c r="C64" t="s">
        <v>5598</v>
      </c>
      <c r="D64" t="s">
        <v>5599</v>
      </c>
      <c r="E64" t="s">
        <v>142</v>
      </c>
      <c r="F64" t="s">
        <v>5651</v>
      </c>
      <c r="G64" t="s">
        <v>5693</v>
      </c>
      <c r="H64" s="10">
        <v>755768.91</v>
      </c>
      <c r="J64" t="s">
        <v>28</v>
      </c>
      <c r="K64" t="s">
        <v>30</v>
      </c>
      <c r="L64" t="s">
        <v>127</v>
      </c>
      <c r="M64" t="s">
        <v>29</v>
      </c>
      <c r="N64" t="s">
        <v>30</v>
      </c>
      <c r="O64" t="s">
        <v>30</v>
      </c>
      <c r="P64" t="s">
        <v>30</v>
      </c>
      <c r="Q64" t="s">
        <v>30</v>
      </c>
      <c r="R64" t="s">
        <v>30</v>
      </c>
      <c r="S64" t="s">
        <v>30</v>
      </c>
      <c r="T64" t="s">
        <v>30</v>
      </c>
      <c r="U64" t="s">
        <v>30</v>
      </c>
      <c r="V64" t="s">
        <v>30</v>
      </c>
      <c r="W64" t="s">
        <v>31</v>
      </c>
      <c r="X64" t="s">
        <v>29</v>
      </c>
      <c r="Y64" t="s">
        <v>29</v>
      </c>
      <c r="Z64" t="s">
        <v>29</v>
      </c>
      <c r="AA64" t="s">
        <v>29</v>
      </c>
      <c r="AB64" t="s">
        <v>32</v>
      </c>
    </row>
    <row r="65" spans="1:28" outlineLevel="1" x14ac:dyDescent="0.45">
      <c r="A65">
        <v>9894809000</v>
      </c>
      <c r="B65" s="1">
        <v>44351</v>
      </c>
      <c r="C65" t="s">
        <v>5319</v>
      </c>
      <c r="D65" t="s">
        <v>5320</v>
      </c>
      <c r="E65" t="s">
        <v>142</v>
      </c>
      <c r="F65" t="s">
        <v>5651</v>
      </c>
      <c r="G65" t="s">
        <v>5693</v>
      </c>
      <c r="H65" s="10">
        <v>675320.63</v>
      </c>
      <c r="J65" t="s">
        <v>28</v>
      </c>
      <c r="K65" t="s">
        <v>30</v>
      </c>
      <c r="L65" t="s">
        <v>127</v>
      </c>
      <c r="M65" t="s">
        <v>30</v>
      </c>
      <c r="N65" t="s">
        <v>30</v>
      </c>
      <c r="O65" t="s">
        <v>30</v>
      </c>
      <c r="P65" t="s">
        <v>30</v>
      </c>
      <c r="Q65" t="s">
        <v>30</v>
      </c>
      <c r="R65" t="s">
        <v>30</v>
      </c>
      <c r="S65" t="s">
        <v>30</v>
      </c>
      <c r="T65" t="s">
        <v>30</v>
      </c>
      <c r="U65" t="s">
        <v>30</v>
      </c>
      <c r="V65" t="s">
        <v>30</v>
      </c>
      <c r="W65" t="s">
        <v>31</v>
      </c>
      <c r="X65" t="s">
        <v>29</v>
      </c>
      <c r="Y65" t="s">
        <v>29</v>
      </c>
      <c r="Z65" t="s">
        <v>29</v>
      </c>
      <c r="AA65" t="s">
        <v>29</v>
      </c>
      <c r="AB65" t="s">
        <v>32</v>
      </c>
    </row>
    <row r="66" spans="1:28" outlineLevel="1" x14ac:dyDescent="0.45">
      <c r="A66">
        <v>4908469004</v>
      </c>
      <c r="B66" s="1">
        <v>44336</v>
      </c>
      <c r="C66" t="s">
        <v>2088</v>
      </c>
      <c r="D66" t="s">
        <v>2089</v>
      </c>
      <c r="E66" t="s">
        <v>142</v>
      </c>
      <c r="F66" t="s">
        <v>5651</v>
      </c>
      <c r="G66" t="s">
        <v>5671</v>
      </c>
      <c r="H66" s="10">
        <v>670827.07999999996</v>
      </c>
      <c r="J66" t="s">
        <v>28</v>
      </c>
      <c r="K66" t="s">
        <v>30</v>
      </c>
      <c r="L66" t="s">
        <v>127</v>
      </c>
      <c r="M66" t="s">
        <v>29</v>
      </c>
      <c r="N66" t="s">
        <v>30</v>
      </c>
      <c r="O66" t="s">
        <v>29</v>
      </c>
      <c r="P66" t="s">
        <v>30</v>
      </c>
      <c r="Q66" t="s">
        <v>29</v>
      </c>
      <c r="R66" t="s">
        <v>30</v>
      </c>
      <c r="S66" t="s">
        <v>30</v>
      </c>
      <c r="T66" t="s">
        <v>30</v>
      </c>
      <c r="U66" t="s">
        <v>30</v>
      </c>
      <c r="V66" t="s">
        <v>30</v>
      </c>
      <c r="W66" t="s">
        <v>33</v>
      </c>
      <c r="X66" t="s">
        <v>29</v>
      </c>
      <c r="Y66" t="s">
        <v>29</v>
      </c>
      <c r="Z66" t="s">
        <v>29</v>
      </c>
      <c r="AA66" t="s">
        <v>30</v>
      </c>
      <c r="AB66" t="s">
        <v>32</v>
      </c>
    </row>
    <row r="67" spans="1:28" outlineLevel="1" x14ac:dyDescent="0.45">
      <c r="A67">
        <v>2769159005</v>
      </c>
      <c r="B67" s="1">
        <v>44334</v>
      </c>
      <c r="C67" t="s">
        <v>1649</v>
      </c>
      <c r="D67" t="s">
        <v>1650</v>
      </c>
      <c r="E67" t="s">
        <v>142</v>
      </c>
      <c r="F67" t="s">
        <v>5651</v>
      </c>
      <c r="G67" t="s">
        <v>5671</v>
      </c>
      <c r="H67" s="10">
        <v>649509.94999999995</v>
      </c>
      <c r="J67" t="s">
        <v>28</v>
      </c>
      <c r="K67" t="s">
        <v>30</v>
      </c>
      <c r="L67" t="s">
        <v>127</v>
      </c>
      <c r="M67" t="s">
        <v>29</v>
      </c>
      <c r="N67" t="s">
        <v>30</v>
      </c>
      <c r="O67" t="s">
        <v>30</v>
      </c>
      <c r="P67" t="s">
        <v>30</v>
      </c>
      <c r="Q67" t="s">
        <v>30</v>
      </c>
      <c r="R67" t="s">
        <v>30</v>
      </c>
      <c r="S67" t="s">
        <v>30</v>
      </c>
      <c r="T67" t="s">
        <v>30</v>
      </c>
      <c r="U67" t="s">
        <v>30</v>
      </c>
      <c r="V67" t="s">
        <v>30</v>
      </c>
      <c r="W67" t="s">
        <v>31</v>
      </c>
      <c r="X67" t="s">
        <v>29</v>
      </c>
      <c r="Y67" t="s">
        <v>30</v>
      </c>
      <c r="Z67" t="s">
        <v>29</v>
      </c>
      <c r="AA67" t="s">
        <v>30</v>
      </c>
      <c r="AB67" t="s">
        <v>32</v>
      </c>
    </row>
    <row r="68" spans="1:28" outlineLevel="1" x14ac:dyDescent="0.45">
      <c r="A68">
        <v>2240769000</v>
      </c>
      <c r="B68" s="1">
        <v>44330</v>
      </c>
      <c r="C68" t="s">
        <v>757</v>
      </c>
      <c r="D68" t="s">
        <v>758</v>
      </c>
      <c r="E68" t="s">
        <v>142</v>
      </c>
      <c r="F68" t="s">
        <v>5651</v>
      </c>
      <c r="G68" t="s">
        <v>5671</v>
      </c>
      <c r="H68" s="10">
        <v>584835.53</v>
      </c>
      <c r="J68" t="s">
        <v>28</v>
      </c>
      <c r="K68" t="s">
        <v>30</v>
      </c>
      <c r="L68" t="s">
        <v>127</v>
      </c>
      <c r="M68" t="s">
        <v>29</v>
      </c>
      <c r="N68" t="s">
        <v>30</v>
      </c>
      <c r="O68" t="s">
        <v>29</v>
      </c>
      <c r="P68" t="s">
        <v>30</v>
      </c>
      <c r="Q68" t="s">
        <v>30</v>
      </c>
      <c r="R68" t="s">
        <v>30</v>
      </c>
      <c r="S68" t="s">
        <v>30</v>
      </c>
      <c r="T68" t="s">
        <v>30</v>
      </c>
      <c r="U68" t="s">
        <v>30</v>
      </c>
      <c r="V68" t="s">
        <v>30</v>
      </c>
      <c r="W68" t="s">
        <v>31</v>
      </c>
      <c r="X68" t="s">
        <v>29</v>
      </c>
      <c r="Y68" t="s">
        <v>29</v>
      </c>
      <c r="Z68" t="s">
        <v>29</v>
      </c>
      <c r="AA68" t="s">
        <v>30</v>
      </c>
      <c r="AB68" t="s">
        <v>32</v>
      </c>
    </row>
    <row r="69" spans="1:28" outlineLevel="1" x14ac:dyDescent="0.45">
      <c r="A69">
        <v>7543329008</v>
      </c>
      <c r="B69" s="1">
        <v>44341</v>
      </c>
      <c r="C69" t="s">
        <v>2915</v>
      </c>
      <c r="D69" t="s">
        <v>2916</v>
      </c>
      <c r="E69" t="s">
        <v>142</v>
      </c>
      <c r="F69" t="s">
        <v>5651</v>
      </c>
      <c r="G69" t="s">
        <v>5671</v>
      </c>
      <c r="H69" s="10">
        <v>570808.62</v>
      </c>
      <c r="J69" t="s">
        <v>28</v>
      </c>
      <c r="K69" t="s">
        <v>30</v>
      </c>
      <c r="L69" t="s">
        <v>127</v>
      </c>
      <c r="M69" t="s">
        <v>30</v>
      </c>
      <c r="N69" t="s">
        <v>30</v>
      </c>
      <c r="O69" t="s">
        <v>30</v>
      </c>
      <c r="P69" t="s">
        <v>30</v>
      </c>
      <c r="Q69" t="s">
        <v>30</v>
      </c>
      <c r="R69" t="s">
        <v>30</v>
      </c>
      <c r="S69" t="s">
        <v>30</v>
      </c>
      <c r="T69" t="s">
        <v>30</v>
      </c>
      <c r="U69" t="s">
        <v>30</v>
      </c>
      <c r="V69" t="s">
        <v>30</v>
      </c>
      <c r="W69" t="s">
        <v>33</v>
      </c>
      <c r="X69" t="s">
        <v>29</v>
      </c>
      <c r="Y69" t="s">
        <v>30</v>
      </c>
      <c r="Z69" t="s">
        <v>29</v>
      </c>
      <c r="AA69" t="s">
        <v>30</v>
      </c>
      <c r="AB69" t="s">
        <v>32</v>
      </c>
    </row>
    <row r="70" spans="1:28" outlineLevel="1" x14ac:dyDescent="0.45">
      <c r="A70">
        <v>4911479008</v>
      </c>
      <c r="B70" s="1">
        <v>44336</v>
      </c>
      <c r="C70" t="s">
        <v>2098</v>
      </c>
      <c r="D70" t="s">
        <v>2099</v>
      </c>
      <c r="E70" t="s">
        <v>142</v>
      </c>
      <c r="F70" t="s">
        <v>5651</v>
      </c>
      <c r="G70" t="s">
        <v>5671</v>
      </c>
      <c r="H70" s="10">
        <v>560764</v>
      </c>
      <c r="J70" t="s">
        <v>28</v>
      </c>
      <c r="K70" t="s">
        <v>30</v>
      </c>
      <c r="L70" t="s">
        <v>127</v>
      </c>
      <c r="M70" t="s">
        <v>29</v>
      </c>
      <c r="N70" t="s">
        <v>30</v>
      </c>
      <c r="O70" t="s">
        <v>29</v>
      </c>
      <c r="P70" t="s">
        <v>30</v>
      </c>
      <c r="Q70" t="s">
        <v>30</v>
      </c>
      <c r="R70" t="s">
        <v>30</v>
      </c>
      <c r="S70" t="s">
        <v>30</v>
      </c>
      <c r="T70" t="s">
        <v>30</v>
      </c>
      <c r="U70" t="s">
        <v>30</v>
      </c>
      <c r="V70" t="s">
        <v>30</v>
      </c>
      <c r="W70" t="s">
        <v>31</v>
      </c>
      <c r="X70" t="s">
        <v>29</v>
      </c>
      <c r="Y70" t="s">
        <v>30</v>
      </c>
      <c r="Z70" t="s">
        <v>30</v>
      </c>
      <c r="AA70" t="s">
        <v>29</v>
      </c>
      <c r="AB70" t="s">
        <v>43</v>
      </c>
    </row>
    <row r="71" spans="1:28" outlineLevel="1" x14ac:dyDescent="0.45">
      <c r="A71">
        <v>9916939006</v>
      </c>
      <c r="B71" s="1">
        <v>44351</v>
      </c>
      <c r="C71" t="s">
        <v>5416</v>
      </c>
      <c r="D71" t="s">
        <v>5417</v>
      </c>
      <c r="E71" t="s">
        <v>142</v>
      </c>
      <c r="F71" t="s">
        <v>5651</v>
      </c>
      <c r="G71" t="s">
        <v>5671</v>
      </c>
      <c r="H71" s="10">
        <v>560290.24</v>
      </c>
      <c r="J71" t="s">
        <v>28</v>
      </c>
      <c r="K71" t="s">
        <v>30</v>
      </c>
      <c r="L71" t="s">
        <v>127</v>
      </c>
      <c r="M71" t="s">
        <v>29</v>
      </c>
      <c r="N71" t="s">
        <v>30</v>
      </c>
      <c r="O71" t="s">
        <v>30</v>
      </c>
      <c r="P71" t="s">
        <v>30</v>
      </c>
      <c r="Q71" t="s">
        <v>30</v>
      </c>
      <c r="R71" t="s">
        <v>30</v>
      </c>
      <c r="S71" t="s">
        <v>30</v>
      </c>
      <c r="T71" t="s">
        <v>30</v>
      </c>
      <c r="U71" t="s">
        <v>30</v>
      </c>
      <c r="V71" t="s">
        <v>30</v>
      </c>
      <c r="W71" t="s">
        <v>40</v>
      </c>
      <c r="X71" t="s">
        <v>29</v>
      </c>
      <c r="Y71" t="s">
        <v>29</v>
      </c>
      <c r="Z71" t="s">
        <v>29</v>
      </c>
      <c r="AA71" t="s">
        <v>29</v>
      </c>
      <c r="AB71" t="s">
        <v>32</v>
      </c>
    </row>
    <row r="72" spans="1:28" outlineLevel="1" x14ac:dyDescent="0.45">
      <c r="A72">
        <v>1100499006</v>
      </c>
      <c r="B72" s="1">
        <v>44329</v>
      </c>
      <c r="C72" t="s">
        <v>420</v>
      </c>
      <c r="D72" t="s">
        <v>421</v>
      </c>
      <c r="E72" t="s">
        <v>142</v>
      </c>
      <c r="F72" t="s">
        <v>5651</v>
      </c>
      <c r="G72" t="s">
        <v>5693</v>
      </c>
      <c r="H72" s="10">
        <v>555927</v>
      </c>
      <c r="J72" t="s">
        <v>28</v>
      </c>
      <c r="K72" t="s">
        <v>29</v>
      </c>
      <c r="L72" t="s">
        <v>127</v>
      </c>
      <c r="M72" t="s">
        <v>30</v>
      </c>
      <c r="N72" t="s">
        <v>30</v>
      </c>
      <c r="O72" t="s">
        <v>30</v>
      </c>
      <c r="P72" t="s">
        <v>30</v>
      </c>
      <c r="Q72" t="s">
        <v>30</v>
      </c>
      <c r="R72" t="s">
        <v>30</v>
      </c>
      <c r="S72" t="s">
        <v>30</v>
      </c>
      <c r="T72" t="s">
        <v>30</v>
      </c>
      <c r="U72" t="s">
        <v>30</v>
      </c>
      <c r="V72" t="s">
        <v>30</v>
      </c>
      <c r="W72" t="s">
        <v>40</v>
      </c>
      <c r="X72" t="s">
        <v>29</v>
      </c>
      <c r="Y72" t="s">
        <v>30</v>
      </c>
      <c r="Z72" t="s">
        <v>29</v>
      </c>
      <c r="AA72" t="s">
        <v>29</v>
      </c>
      <c r="AB72" t="s">
        <v>32</v>
      </c>
    </row>
    <row r="73" spans="1:28" outlineLevel="1" x14ac:dyDescent="0.45">
      <c r="A73">
        <v>2650129010</v>
      </c>
      <c r="B73" s="1">
        <v>44333</v>
      </c>
      <c r="C73" t="s">
        <v>1281</v>
      </c>
      <c r="D73" t="s">
        <v>1282</v>
      </c>
      <c r="E73" t="s">
        <v>142</v>
      </c>
      <c r="F73" t="s">
        <v>5651</v>
      </c>
      <c r="G73" t="s">
        <v>5693</v>
      </c>
      <c r="H73" s="10">
        <v>550197</v>
      </c>
      <c r="J73" t="s">
        <v>28</v>
      </c>
      <c r="K73" t="s">
        <v>29</v>
      </c>
      <c r="L73" t="s">
        <v>127</v>
      </c>
      <c r="M73" t="s">
        <v>30</v>
      </c>
      <c r="N73" t="s">
        <v>29</v>
      </c>
      <c r="O73" t="s">
        <v>29</v>
      </c>
      <c r="P73" t="s">
        <v>30</v>
      </c>
      <c r="Q73" t="s">
        <v>30</v>
      </c>
      <c r="R73" t="s">
        <v>29</v>
      </c>
      <c r="S73" t="s">
        <v>30</v>
      </c>
      <c r="T73" t="s">
        <v>30</v>
      </c>
      <c r="U73" t="s">
        <v>30</v>
      </c>
      <c r="V73" t="s">
        <v>30</v>
      </c>
      <c r="W73" t="s">
        <v>40</v>
      </c>
      <c r="X73" t="s">
        <v>29</v>
      </c>
      <c r="Y73" t="s">
        <v>29</v>
      </c>
      <c r="Z73" t="s">
        <v>29</v>
      </c>
      <c r="AA73" t="s">
        <v>30</v>
      </c>
      <c r="AB73" t="s">
        <v>32</v>
      </c>
    </row>
    <row r="74" spans="1:28" outlineLevel="1" x14ac:dyDescent="0.45">
      <c r="A74">
        <v>2475939008</v>
      </c>
      <c r="B74" s="1">
        <v>44332</v>
      </c>
      <c r="C74" t="s">
        <v>1104</v>
      </c>
      <c r="D74" t="s">
        <v>1105</v>
      </c>
      <c r="E74" t="s">
        <v>142</v>
      </c>
      <c r="F74" t="s">
        <v>5651</v>
      </c>
      <c r="G74" t="s">
        <v>5671</v>
      </c>
      <c r="H74" s="10">
        <v>521707.98</v>
      </c>
      <c r="J74" t="s">
        <v>28</v>
      </c>
      <c r="K74" t="s">
        <v>30</v>
      </c>
      <c r="L74" t="s">
        <v>127</v>
      </c>
      <c r="M74" t="s">
        <v>29</v>
      </c>
      <c r="N74" t="s">
        <v>29</v>
      </c>
      <c r="O74" t="s">
        <v>29</v>
      </c>
      <c r="P74" t="s">
        <v>30</v>
      </c>
      <c r="Q74" t="s">
        <v>30</v>
      </c>
      <c r="R74" t="s">
        <v>30</v>
      </c>
      <c r="S74" t="s">
        <v>30</v>
      </c>
      <c r="T74" t="s">
        <v>30</v>
      </c>
      <c r="U74" t="s">
        <v>30</v>
      </c>
      <c r="V74" t="s">
        <v>30</v>
      </c>
      <c r="W74" t="s">
        <v>40</v>
      </c>
      <c r="X74" t="s">
        <v>29</v>
      </c>
      <c r="Y74" t="s">
        <v>29</v>
      </c>
      <c r="Z74" t="s">
        <v>29</v>
      </c>
      <c r="AA74" t="s">
        <v>30</v>
      </c>
      <c r="AB74" t="s">
        <v>45</v>
      </c>
    </row>
    <row r="75" spans="1:28" outlineLevel="1" x14ac:dyDescent="0.45">
      <c r="A75">
        <v>4894929009</v>
      </c>
      <c r="B75" s="1">
        <v>44336</v>
      </c>
      <c r="C75" t="s">
        <v>2021</v>
      </c>
      <c r="D75" t="s">
        <v>2022</v>
      </c>
      <c r="E75" t="s">
        <v>142</v>
      </c>
      <c r="F75" t="s">
        <v>5651</v>
      </c>
      <c r="G75" t="s">
        <v>5671</v>
      </c>
      <c r="H75" s="10">
        <v>506669</v>
      </c>
      <c r="J75" t="s">
        <v>28</v>
      </c>
      <c r="K75" t="s">
        <v>30</v>
      </c>
      <c r="L75" t="s">
        <v>127</v>
      </c>
      <c r="M75" t="s">
        <v>30</v>
      </c>
      <c r="N75" t="s">
        <v>30</v>
      </c>
      <c r="O75" t="s">
        <v>30</v>
      </c>
      <c r="P75" t="s">
        <v>30</v>
      </c>
      <c r="Q75" t="s">
        <v>30</v>
      </c>
      <c r="R75" t="s">
        <v>30</v>
      </c>
      <c r="S75" t="s">
        <v>30</v>
      </c>
      <c r="T75" t="s">
        <v>30</v>
      </c>
      <c r="U75" t="s">
        <v>30</v>
      </c>
      <c r="V75" t="s">
        <v>30</v>
      </c>
      <c r="W75" t="s">
        <v>40</v>
      </c>
      <c r="X75" t="s">
        <v>29</v>
      </c>
      <c r="Y75" t="s">
        <v>30</v>
      </c>
      <c r="Z75" t="s">
        <v>29</v>
      </c>
      <c r="AA75" t="s">
        <v>29</v>
      </c>
      <c r="AB75" t="s">
        <v>32</v>
      </c>
    </row>
    <row r="76" spans="1:28" outlineLevel="1" x14ac:dyDescent="0.45">
      <c r="A76">
        <v>4877559003</v>
      </c>
      <c r="B76" s="1">
        <v>44336</v>
      </c>
      <c r="C76" t="s">
        <v>1920</v>
      </c>
      <c r="D76" t="s">
        <v>1921</v>
      </c>
      <c r="E76" t="s">
        <v>142</v>
      </c>
      <c r="F76" t="s">
        <v>5651</v>
      </c>
      <c r="G76" t="s">
        <v>5671</v>
      </c>
      <c r="H76" s="10">
        <v>493527.71</v>
      </c>
      <c r="J76" t="s">
        <v>28</v>
      </c>
      <c r="K76" t="s">
        <v>30</v>
      </c>
      <c r="L76" t="s">
        <v>127</v>
      </c>
      <c r="M76" t="s">
        <v>29</v>
      </c>
      <c r="N76" t="s">
        <v>30</v>
      </c>
      <c r="O76" t="s">
        <v>30</v>
      </c>
      <c r="P76" t="s">
        <v>30</v>
      </c>
      <c r="Q76" t="s">
        <v>30</v>
      </c>
      <c r="R76" t="s">
        <v>30</v>
      </c>
      <c r="S76" t="s">
        <v>30</v>
      </c>
      <c r="T76" t="s">
        <v>30</v>
      </c>
      <c r="U76" t="s">
        <v>30</v>
      </c>
      <c r="V76" t="s">
        <v>30</v>
      </c>
      <c r="W76" t="s">
        <v>40</v>
      </c>
      <c r="X76" t="s">
        <v>29</v>
      </c>
      <c r="Y76" t="s">
        <v>29</v>
      </c>
      <c r="Z76" t="s">
        <v>29</v>
      </c>
      <c r="AA76" t="s">
        <v>30</v>
      </c>
      <c r="AB76" t="s">
        <v>32</v>
      </c>
    </row>
    <row r="77" spans="1:28" outlineLevel="1" x14ac:dyDescent="0.45">
      <c r="A77">
        <v>1042819105</v>
      </c>
      <c r="B77" s="1">
        <v>44364</v>
      </c>
      <c r="C77" t="s">
        <v>140</v>
      </c>
      <c r="D77" t="s">
        <v>141</v>
      </c>
      <c r="E77" t="s">
        <v>142</v>
      </c>
      <c r="F77" t="s">
        <v>5651</v>
      </c>
      <c r="G77" t="s">
        <v>5663</v>
      </c>
      <c r="H77" s="10">
        <v>454030.77</v>
      </c>
      <c r="J77" t="s">
        <v>28</v>
      </c>
      <c r="K77" t="s">
        <v>29</v>
      </c>
      <c r="L77" t="s">
        <v>127</v>
      </c>
      <c r="M77" t="s">
        <v>29</v>
      </c>
      <c r="N77" t="s">
        <v>30</v>
      </c>
      <c r="O77" t="s">
        <v>29</v>
      </c>
      <c r="P77" t="s">
        <v>30</v>
      </c>
      <c r="Q77" t="s">
        <v>30</v>
      </c>
      <c r="R77" t="s">
        <v>30</v>
      </c>
      <c r="S77" t="s">
        <v>30</v>
      </c>
      <c r="T77" t="s">
        <v>30</v>
      </c>
      <c r="U77" t="s">
        <v>30</v>
      </c>
      <c r="V77" t="s">
        <v>30</v>
      </c>
      <c r="W77" t="s">
        <v>31</v>
      </c>
      <c r="X77" t="s">
        <v>29</v>
      </c>
      <c r="Y77" t="s">
        <v>29</v>
      </c>
      <c r="Z77" t="s">
        <v>29</v>
      </c>
      <c r="AA77" t="s">
        <v>29</v>
      </c>
      <c r="AB77" t="s">
        <v>32</v>
      </c>
    </row>
    <row r="78" spans="1:28" outlineLevel="1" x14ac:dyDescent="0.45">
      <c r="A78">
        <v>9879559010</v>
      </c>
      <c r="B78" s="1">
        <v>44351</v>
      </c>
      <c r="C78" t="s">
        <v>5233</v>
      </c>
      <c r="D78" t="s">
        <v>5234</v>
      </c>
      <c r="E78" t="s">
        <v>142</v>
      </c>
      <c r="F78" t="s">
        <v>5651</v>
      </c>
      <c r="G78" t="s">
        <v>5671</v>
      </c>
      <c r="H78" s="10">
        <v>451607</v>
      </c>
      <c r="J78" t="s">
        <v>28</v>
      </c>
      <c r="K78" t="s">
        <v>30</v>
      </c>
      <c r="L78" t="s">
        <v>127</v>
      </c>
      <c r="M78" t="s">
        <v>29</v>
      </c>
      <c r="N78" t="s">
        <v>29</v>
      </c>
      <c r="O78" t="s">
        <v>29</v>
      </c>
      <c r="P78" t="s">
        <v>30</v>
      </c>
      <c r="Q78" t="s">
        <v>30</v>
      </c>
      <c r="R78" t="s">
        <v>30</v>
      </c>
      <c r="S78" t="s">
        <v>30</v>
      </c>
      <c r="T78" t="s">
        <v>30</v>
      </c>
      <c r="U78" t="s">
        <v>30</v>
      </c>
      <c r="V78" t="s">
        <v>30</v>
      </c>
      <c r="W78" t="s">
        <v>37</v>
      </c>
      <c r="X78" t="s">
        <v>29</v>
      </c>
      <c r="Y78" t="s">
        <v>29</v>
      </c>
      <c r="Z78" t="s">
        <v>29</v>
      </c>
      <c r="AA78" t="s">
        <v>29</v>
      </c>
      <c r="AB78" t="s">
        <v>32</v>
      </c>
    </row>
    <row r="79" spans="1:28" outlineLevel="1" x14ac:dyDescent="0.45">
      <c r="A79">
        <v>2768279004</v>
      </c>
      <c r="B79" s="1">
        <v>44334</v>
      </c>
      <c r="C79" t="s">
        <v>1645</v>
      </c>
      <c r="D79" t="s">
        <v>1646</v>
      </c>
      <c r="E79" t="s">
        <v>142</v>
      </c>
      <c r="F79" t="s">
        <v>5651</v>
      </c>
      <c r="G79" t="s">
        <v>5671</v>
      </c>
      <c r="H79" s="10">
        <v>444811.93</v>
      </c>
      <c r="J79" t="s">
        <v>28</v>
      </c>
      <c r="K79" t="s">
        <v>30</v>
      </c>
      <c r="L79" t="s">
        <v>127</v>
      </c>
      <c r="M79" t="s">
        <v>29</v>
      </c>
      <c r="N79" t="s">
        <v>29</v>
      </c>
      <c r="O79" t="s">
        <v>30</v>
      </c>
      <c r="P79" t="s">
        <v>30</v>
      </c>
      <c r="Q79" t="s">
        <v>29</v>
      </c>
      <c r="R79" t="s">
        <v>30</v>
      </c>
      <c r="S79" t="s">
        <v>30</v>
      </c>
      <c r="T79" t="s">
        <v>30</v>
      </c>
      <c r="U79" t="s">
        <v>30</v>
      </c>
      <c r="V79" t="s">
        <v>30</v>
      </c>
      <c r="W79" t="s">
        <v>40</v>
      </c>
      <c r="X79" t="s">
        <v>29</v>
      </c>
      <c r="Y79" t="s">
        <v>29</v>
      </c>
      <c r="Z79" t="s">
        <v>30</v>
      </c>
      <c r="AA79" t="s">
        <v>29</v>
      </c>
      <c r="AB79" t="s">
        <v>32</v>
      </c>
    </row>
    <row r="80" spans="1:28" outlineLevel="1" x14ac:dyDescent="0.45">
      <c r="A80">
        <v>9960039004</v>
      </c>
      <c r="B80" s="1">
        <v>44354</v>
      </c>
      <c r="C80" t="s">
        <v>5600</v>
      </c>
      <c r="D80" t="s">
        <v>5601</v>
      </c>
      <c r="E80" t="s">
        <v>142</v>
      </c>
      <c r="F80" t="s">
        <v>5651</v>
      </c>
      <c r="G80" t="s">
        <v>5671</v>
      </c>
      <c r="H80" s="10">
        <v>429907</v>
      </c>
      <c r="J80" t="s">
        <v>28</v>
      </c>
      <c r="K80" t="s">
        <v>30</v>
      </c>
      <c r="L80" t="s">
        <v>127</v>
      </c>
      <c r="M80" t="s">
        <v>30</v>
      </c>
      <c r="N80" t="s">
        <v>30</v>
      </c>
      <c r="O80" t="s">
        <v>30</v>
      </c>
      <c r="P80" t="s">
        <v>30</v>
      </c>
      <c r="Q80" t="s">
        <v>30</v>
      </c>
      <c r="R80" t="s">
        <v>30</v>
      </c>
      <c r="S80" t="s">
        <v>30</v>
      </c>
      <c r="T80" t="s">
        <v>30</v>
      </c>
      <c r="U80" t="s">
        <v>30</v>
      </c>
      <c r="V80" t="s">
        <v>30</v>
      </c>
      <c r="W80" t="s">
        <v>31</v>
      </c>
      <c r="X80" t="s">
        <v>29</v>
      </c>
      <c r="Y80" t="s">
        <v>29</v>
      </c>
      <c r="Z80" t="s">
        <v>29</v>
      </c>
      <c r="AA80" t="s">
        <v>29</v>
      </c>
      <c r="AB80" t="s">
        <v>32</v>
      </c>
    </row>
    <row r="81" spans="1:28" outlineLevel="1" x14ac:dyDescent="0.45">
      <c r="A81">
        <v>4886419009</v>
      </c>
      <c r="B81" s="1">
        <v>44336</v>
      </c>
      <c r="C81" t="s">
        <v>1967</v>
      </c>
      <c r="D81" t="s">
        <v>1968</v>
      </c>
      <c r="E81" t="s">
        <v>142</v>
      </c>
      <c r="F81" t="s">
        <v>5651</v>
      </c>
      <c r="G81" t="s">
        <v>5720</v>
      </c>
      <c r="H81" s="10">
        <v>407101</v>
      </c>
      <c r="J81" t="s">
        <v>28</v>
      </c>
      <c r="K81" t="s">
        <v>30</v>
      </c>
      <c r="L81" t="s">
        <v>127</v>
      </c>
      <c r="M81" t="s">
        <v>29</v>
      </c>
      <c r="N81" t="s">
        <v>29</v>
      </c>
      <c r="O81" t="s">
        <v>29</v>
      </c>
      <c r="P81" t="s">
        <v>29</v>
      </c>
      <c r="Q81" t="s">
        <v>30</v>
      </c>
      <c r="R81" t="s">
        <v>29</v>
      </c>
      <c r="S81" t="s">
        <v>30</v>
      </c>
      <c r="T81" t="s">
        <v>30</v>
      </c>
      <c r="U81" t="s">
        <v>29</v>
      </c>
      <c r="V81" t="s">
        <v>30</v>
      </c>
      <c r="W81" t="s">
        <v>31</v>
      </c>
      <c r="X81" t="s">
        <v>29</v>
      </c>
      <c r="Y81" t="s">
        <v>29</v>
      </c>
      <c r="Z81" t="s">
        <v>29</v>
      </c>
      <c r="AA81" t="s">
        <v>30</v>
      </c>
      <c r="AB81" t="s">
        <v>32</v>
      </c>
    </row>
    <row r="82" spans="1:28" outlineLevel="1" x14ac:dyDescent="0.45">
      <c r="A82">
        <v>2699049000</v>
      </c>
      <c r="B82" s="1">
        <v>44334</v>
      </c>
      <c r="C82" t="s">
        <v>1310</v>
      </c>
      <c r="D82" t="s">
        <v>1311</v>
      </c>
      <c r="E82" t="s">
        <v>142</v>
      </c>
      <c r="F82" t="s">
        <v>5651</v>
      </c>
      <c r="G82" t="s">
        <v>5671</v>
      </c>
      <c r="H82" s="10">
        <v>405013.71</v>
      </c>
      <c r="J82" t="s">
        <v>28</v>
      </c>
      <c r="K82" t="s">
        <v>30</v>
      </c>
      <c r="L82" t="s">
        <v>127</v>
      </c>
      <c r="M82" t="s">
        <v>29</v>
      </c>
      <c r="N82" t="s">
        <v>29</v>
      </c>
      <c r="O82" t="s">
        <v>30</v>
      </c>
      <c r="P82" t="s">
        <v>30</v>
      </c>
      <c r="Q82" t="s">
        <v>30</v>
      </c>
      <c r="R82" t="s">
        <v>30</v>
      </c>
      <c r="S82" t="s">
        <v>30</v>
      </c>
      <c r="T82" t="s">
        <v>30</v>
      </c>
      <c r="U82" t="s">
        <v>30</v>
      </c>
      <c r="V82" t="s">
        <v>30</v>
      </c>
      <c r="W82" t="s">
        <v>31</v>
      </c>
      <c r="X82" t="s">
        <v>29</v>
      </c>
      <c r="Y82" t="s">
        <v>29</v>
      </c>
      <c r="Z82" t="s">
        <v>29</v>
      </c>
      <c r="AA82" t="s">
        <v>30</v>
      </c>
      <c r="AB82" t="s">
        <v>221</v>
      </c>
    </row>
    <row r="83" spans="1:28" outlineLevel="1" x14ac:dyDescent="0.45">
      <c r="A83">
        <v>9875169003</v>
      </c>
      <c r="B83" s="1">
        <v>44351</v>
      </c>
      <c r="C83" t="s">
        <v>5206</v>
      </c>
      <c r="D83" t="s">
        <v>5207</v>
      </c>
      <c r="E83" t="s">
        <v>142</v>
      </c>
      <c r="F83" t="s">
        <v>5651</v>
      </c>
      <c r="G83" t="s">
        <v>5693</v>
      </c>
      <c r="H83" s="10">
        <v>398953.35</v>
      </c>
      <c r="J83" t="s">
        <v>28</v>
      </c>
      <c r="K83" t="s">
        <v>29</v>
      </c>
      <c r="L83" t="s">
        <v>127</v>
      </c>
      <c r="M83" t="s">
        <v>29</v>
      </c>
      <c r="N83" t="s">
        <v>30</v>
      </c>
      <c r="O83" t="s">
        <v>30</v>
      </c>
      <c r="P83" t="s">
        <v>30</v>
      </c>
      <c r="Q83" t="s">
        <v>30</v>
      </c>
      <c r="R83" t="s">
        <v>30</v>
      </c>
      <c r="S83" t="s">
        <v>30</v>
      </c>
      <c r="T83" t="s">
        <v>30</v>
      </c>
      <c r="U83" t="s">
        <v>30</v>
      </c>
      <c r="V83" t="s">
        <v>30</v>
      </c>
      <c r="W83" t="s">
        <v>31</v>
      </c>
      <c r="X83" t="s">
        <v>29</v>
      </c>
      <c r="Y83" t="s">
        <v>29</v>
      </c>
      <c r="Z83" t="s">
        <v>29</v>
      </c>
      <c r="AA83" t="s">
        <v>29</v>
      </c>
      <c r="AB83" t="s">
        <v>48</v>
      </c>
    </row>
    <row r="84" spans="1:28" outlineLevel="1" x14ac:dyDescent="0.45">
      <c r="A84">
        <v>2780229003</v>
      </c>
      <c r="B84" s="1">
        <v>44334</v>
      </c>
      <c r="C84" t="s">
        <v>1689</v>
      </c>
      <c r="D84" t="s">
        <v>679</v>
      </c>
      <c r="E84" t="s">
        <v>142</v>
      </c>
      <c r="F84" t="s">
        <v>5651</v>
      </c>
      <c r="G84" t="s">
        <v>5671</v>
      </c>
      <c r="H84" s="10">
        <v>372880.93</v>
      </c>
      <c r="J84" t="s">
        <v>28</v>
      </c>
      <c r="K84" t="s">
        <v>29</v>
      </c>
      <c r="L84" t="s">
        <v>127</v>
      </c>
      <c r="M84" t="s">
        <v>30</v>
      </c>
      <c r="N84" t="s">
        <v>29</v>
      </c>
      <c r="O84" t="s">
        <v>30</v>
      </c>
      <c r="P84" t="s">
        <v>30</v>
      </c>
      <c r="Q84" t="s">
        <v>30</v>
      </c>
      <c r="R84" t="s">
        <v>29</v>
      </c>
      <c r="S84" t="s">
        <v>30</v>
      </c>
      <c r="T84" t="s">
        <v>30</v>
      </c>
      <c r="U84" t="s">
        <v>30</v>
      </c>
      <c r="V84" t="s">
        <v>30</v>
      </c>
      <c r="W84" t="s">
        <v>31</v>
      </c>
      <c r="X84" t="s">
        <v>29</v>
      </c>
      <c r="Y84" t="s">
        <v>30</v>
      </c>
      <c r="Z84" t="s">
        <v>29</v>
      </c>
      <c r="AA84" t="s">
        <v>29</v>
      </c>
      <c r="AB84" t="s">
        <v>43</v>
      </c>
    </row>
    <row r="85" spans="1:28" outlineLevel="1" x14ac:dyDescent="0.45">
      <c r="A85">
        <v>3694169007</v>
      </c>
      <c r="B85" s="1">
        <v>44335</v>
      </c>
      <c r="C85" t="s">
        <v>1747</v>
      </c>
      <c r="D85" t="s">
        <v>1748</v>
      </c>
      <c r="E85" t="s">
        <v>142</v>
      </c>
      <c r="F85" t="s">
        <v>5651</v>
      </c>
      <c r="G85" t="s">
        <v>5720</v>
      </c>
      <c r="H85" s="10">
        <v>363261.31</v>
      </c>
      <c r="J85" t="s">
        <v>28</v>
      </c>
      <c r="K85" t="s">
        <v>30</v>
      </c>
      <c r="L85" t="s">
        <v>127</v>
      </c>
      <c r="M85" t="s">
        <v>30</v>
      </c>
      <c r="N85" t="s">
        <v>30</v>
      </c>
      <c r="O85" t="s">
        <v>29</v>
      </c>
      <c r="P85" t="s">
        <v>30</v>
      </c>
      <c r="Q85" t="s">
        <v>30</v>
      </c>
      <c r="R85" t="s">
        <v>30</v>
      </c>
      <c r="S85" t="s">
        <v>30</v>
      </c>
      <c r="T85" t="s">
        <v>30</v>
      </c>
      <c r="U85" t="s">
        <v>30</v>
      </c>
      <c r="V85" t="s">
        <v>30</v>
      </c>
      <c r="W85" t="s">
        <v>40</v>
      </c>
      <c r="X85" t="s">
        <v>29</v>
      </c>
      <c r="Y85" t="s">
        <v>29</v>
      </c>
      <c r="Z85" t="s">
        <v>29</v>
      </c>
      <c r="AA85" t="s">
        <v>30</v>
      </c>
      <c r="AB85" t="s">
        <v>47</v>
      </c>
    </row>
    <row r="86" spans="1:28" outlineLevel="1" x14ac:dyDescent="0.45">
      <c r="A86">
        <v>8881449006</v>
      </c>
      <c r="B86" s="1">
        <v>44345</v>
      </c>
      <c r="C86" t="s">
        <v>4699</v>
      </c>
      <c r="D86" t="s">
        <v>4700</v>
      </c>
      <c r="E86" t="s">
        <v>142</v>
      </c>
      <c r="F86" t="s">
        <v>5651</v>
      </c>
      <c r="G86" t="s">
        <v>5671</v>
      </c>
      <c r="H86" s="10">
        <v>347380.23</v>
      </c>
      <c r="J86" t="s">
        <v>28</v>
      </c>
      <c r="K86" t="s">
        <v>30</v>
      </c>
      <c r="L86" t="s">
        <v>127</v>
      </c>
      <c r="M86" t="s">
        <v>29</v>
      </c>
      <c r="N86" t="s">
        <v>30</v>
      </c>
      <c r="O86" t="s">
        <v>30</v>
      </c>
      <c r="P86" t="s">
        <v>30</v>
      </c>
      <c r="Q86" t="s">
        <v>30</v>
      </c>
      <c r="R86" t="s">
        <v>30</v>
      </c>
      <c r="S86" t="s">
        <v>30</v>
      </c>
      <c r="T86" t="s">
        <v>30</v>
      </c>
      <c r="U86" t="s">
        <v>30</v>
      </c>
      <c r="V86" t="s">
        <v>30</v>
      </c>
      <c r="W86" t="s">
        <v>31</v>
      </c>
      <c r="X86" t="s">
        <v>29</v>
      </c>
      <c r="Y86" t="s">
        <v>29</v>
      </c>
      <c r="Z86" t="s">
        <v>29</v>
      </c>
      <c r="AA86" t="s">
        <v>29</v>
      </c>
      <c r="AB86" t="s">
        <v>62</v>
      </c>
    </row>
    <row r="87" spans="1:28" outlineLevel="1" x14ac:dyDescent="0.45">
      <c r="A87">
        <v>8992099000</v>
      </c>
      <c r="B87" s="1">
        <v>44345</v>
      </c>
      <c r="C87" t="s">
        <v>5189</v>
      </c>
      <c r="D87" t="s">
        <v>5190</v>
      </c>
      <c r="E87" t="s">
        <v>142</v>
      </c>
      <c r="F87" t="s">
        <v>5651</v>
      </c>
      <c r="G87" t="s">
        <v>5693</v>
      </c>
      <c r="H87" s="10">
        <v>343765.91</v>
      </c>
      <c r="J87" t="s">
        <v>28</v>
      </c>
      <c r="K87" t="s">
        <v>30</v>
      </c>
      <c r="L87" t="s">
        <v>127</v>
      </c>
      <c r="M87" t="s">
        <v>29</v>
      </c>
      <c r="N87" t="s">
        <v>29</v>
      </c>
      <c r="O87" t="s">
        <v>29</v>
      </c>
      <c r="P87" t="s">
        <v>30</v>
      </c>
      <c r="Q87" t="s">
        <v>30</v>
      </c>
      <c r="R87" t="s">
        <v>30</v>
      </c>
      <c r="S87" t="s">
        <v>30</v>
      </c>
      <c r="T87" t="s">
        <v>30</v>
      </c>
      <c r="U87" t="s">
        <v>30</v>
      </c>
      <c r="V87" t="s">
        <v>30</v>
      </c>
      <c r="W87" t="s">
        <v>31</v>
      </c>
      <c r="X87" t="s">
        <v>29</v>
      </c>
      <c r="Y87" t="s">
        <v>29</v>
      </c>
      <c r="Z87" t="s">
        <v>29</v>
      </c>
      <c r="AA87" t="s">
        <v>29</v>
      </c>
      <c r="AB87" t="s">
        <v>32</v>
      </c>
    </row>
    <row r="88" spans="1:28" outlineLevel="1" x14ac:dyDescent="0.45">
      <c r="A88">
        <v>8867029002</v>
      </c>
      <c r="B88" s="1">
        <v>44345</v>
      </c>
      <c r="C88" t="s">
        <v>4611</v>
      </c>
      <c r="D88" t="s">
        <v>4612</v>
      </c>
      <c r="E88" t="s">
        <v>142</v>
      </c>
      <c r="F88" t="s">
        <v>5651</v>
      </c>
      <c r="G88" t="s">
        <v>5718</v>
      </c>
      <c r="H88" s="10">
        <v>343742.59</v>
      </c>
      <c r="J88" t="s">
        <v>28</v>
      </c>
      <c r="K88" t="s">
        <v>29</v>
      </c>
      <c r="L88" t="s">
        <v>127</v>
      </c>
      <c r="M88" t="s">
        <v>29</v>
      </c>
      <c r="N88" t="s">
        <v>29</v>
      </c>
      <c r="O88" t="s">
        <v>29</v>
      </c>
      <c r="P88" t="s">
        <v>29</v>
      </c>
      <c r="Q88" t="s">
        <v>30</v>
      </c>
      <c r="R88" t="s">
        <v>30</v>
      </c>
      <c r="S88" t="s">
        <v>30</v>
      </c>
      <c r="T88" t="s">
        <v>30</v>
      </c>
      <c r="U88" t="s">
        <v>29</v>
      </c>
      <c r="V88" t="s">
        <v>30</v>
      </c>
      <c r="W88" t="s">
        <v>49</v>
      </c>
      <c r="X88" t="s">
        <v>29</v>
      </c>
      <c r="Y88" t="s">
        <v>29</v>
      </c>
      <c r="Z88" t="s">
        <v>29</v>
      </c>
      <c r="AA88" t="s">
        <v>29</v>
      </c>
      <c r="AB88" t="s">
        <v>32</v>
      </c>
    </row>
    <row r="89" spans="1:28" outlineLevel="1" x14ac:dyDescent="0.45">
      <c r="A89">
        <v>9915239006</v>
      </c>
      <c r="B89" s="1">
        <v>44351</v>
      </c>
      <c r="C89" t="s">
        <v>5410</v>
      </c>
      <c r="D89" t="s">
        <v>5411</v>
      </c>
      <c r="E89" t="s">
        <v>142</v>
      </c>
      <c r="F89" t="s">
        <v>5651</v>
      </c>
      <c r="G89" t="s">
        <v>5671</v>
      </c>
      <c r="H89" s="10">
        <v>343298.5</v>
      </c>
      <c r="J89" t="s">
        <v>28</v>
      </c>
      <c r="K89" t="s">
        <v>30</v>
      </c>
      <c r="L89" t="s">
        <v>127</v>
      </c>
      <c r="M89" t="s">
        <v>30</v>
      </c>
      <c r="N89" t="s">
        <v>29</v>
      </c>
      <c r="O89" t="s">
        <v>30</v>
      </c>
      <c r="P89" t="s">
        <v>30</v>
      </c>
      <c r="Q89" t="s">
        <v>30</v>
      </c>
      <c r="R89" t="s">
        <v>30</v>
      </c>
      <c r="S89" t="s">
        <v>30</v>
      </c>
      <c r="T89" t="s">
        <v>30</v>
      </c>
      <c r="U89" t="s">
        <v>30</v>
      </c>
      <c r="V89" t="s">
        <v>30</v>
      </c>
      <c r="W89" t="s">
        <v>31</v>
      </c>
      <c r="X89" t="s">
        <v>29</v>
      </c>
      <c r="Y89" t="s">
        <v>29</v>
      </c>
      <c r="Z89" t="s">
        <v>29</v>
      </c>
      <c r="AA89" t="s">
        <v>29</v>
      </c>
      <c r="AB89" t="s">
        <v>38</v>
      </c>
    </row>
    <row r="90" spans="1:28" outlineLevel="1" x14ac:dyDescent="0.45">
      <c r="A90">
        <v>7578128904</v>
      </c>
      <c r="B90" s="1">
        <v>44323</v>
      </c>
      <c r="C90" t="s">
        <v>3290</v>
      </c>
      <c r="D90" t="s">
        <v>3291</v>
      </c>
      <c r="E90" t="s">
        <v>142</v>
      </c>
      <c r="F90" t="s">
        <v>5651</v>
      </c>
      <c r="G90" t="s">
        <v>5671</v>
      </c>
      <c r="H90" s="10">
        <v>340612.62</v>
      </c>
      <c r="J90" t="s">
        <v>28</v>
      </c>
      <c r="K90" t="s">
        <v>30</v>
      </c>
      <c r="L90" t="s">
        <v>127</v>
      </c>
      <c r="M90" t="s">
        <v>30</v>
      </c>
      <c r="N90" t="s">
        <v>30</v>
      </c>
      <c r="O90" t="s">
        <v>30</v>
      </c>
      <c r="P90" t="s">
        <v>30</v>
      </c>
      <c r="Q90" t="s">
        <v>30</v>
      </c>
      <c r="R90" t="s">
        <v>30</v>
      </c>
      <c r="S90" t="s">
        <v>30</v>
      </c>
      <c r="T90" t="s">
        <v>30</v>
      </c>
      <c r="U90" t="s">
        <v>30</v>
      </c>
      <c r="V90" t="s">
        <v>30</v>
      </c>
      <c r="W90" t="s">
        <v>40</v>
      </c>
      <c r="X90" t="s">
        <v>29</v>
      </c>
      <c r="Y90" t="s">
        <v>30</v>
      </c>
      <c r="Z90" t="s">
        <v>29</v>
      </c>
      <c r="AA90" t="s">
        <v>29</v>
      </c>
      <c r="AB90" t="s">
        <v>43</v>
      </c>
    </row>
    <row r="91" spans="1:28" outlineLevel="1" x14ac:dyDescent="0.45">
      <c r="A91">
        <v>8888179000</v>
      </c>
      <c r="B91" s="1">
        <v>44345</v>
      </c>
      <c r="C91" t="s">
        <v>4725</v>
      </c>
      <c r="D91" t="s">
        <v>4726</v>
      </c>
      <c r="E91" t="s">
        <v>142</v>
      </c>
      <c r="F91" t="s">
        <v>5651</v>
      </c>
      <c r="G91" t="s">
        <v>5718</v>
      </c>
      <c r="H91" s="10">
        <v>323925</v>
      </c>
      <c r="J91" t="s">
        <v>28</v>
      </c>
      <c r="K91" t="s">
        <v>29</v>
      </c>
      <c r="L91" t="s">
        <v>127</v>
      </c>
      <c r="M91" t="s">
        <v>29</v>
      </c>
      <c r="N91" t="s">
        <v>30</v>
      </c>
      <c r="O91" t="s">
        <v>30</v>
      </c>
      <c r="P91" t="s">
        <v>30</v>
      </c>
      <c r="Q91" t="s">
        <v>30</v>
      </c>
      <c r="R91" t="s">
        <v>30</v>
      </c>
      <c r="S91" t="s">
        <v>30</v>
      </c>
      <c r="T91" t="s">
        <v>30</v>
      </c>
      <c r="U91" t="s">
        <v>30</v>
      </c>
      <c r="V91" t="s">
        <v>30</v>
      </c>
      <c r="W91" t="s">
        <v>31</v>
      </c>
      <c r="X91" t="s">
        <v>29</v>
      </c>
      <c r="Y91" t="s">
        <v>29</v>
      </c>
      <c r="Z91" t="s">
        <v>29</v>
      </c>
      <c r="AA91" t="s">
        <v>29</v>
      </c>
      <c r="AB91" t="s">
        <v>113</v>
      </c>
    </row>
    <row r="92" spans="1:28" outlineLevel="1" x14ac:dyDescent="0.45">
      <c r="A92">
        <v>7612878900</v>
      </c>
      <c r="B92" s="1">
        <v>44323</v>
      </c>
      <c r="C92" t="s">
        <v>3476</v>
      </c>
      <c r="D92" t="s">
        <v>3477</v>
      </c>
      <c r="E92" t="s">
        <v>142</v>
      </c>
      <c r="F92" t="s">
        <v>5651</v>
      </c>
      <c r="G92" t="s">
        <v>5671</v>
      </c>
      <c r="H92" s="10">
        <v>321893.78000000003</v>
      </c>
      <c r="J92" t="s">
        <v>28</v>
      </c>
      <c r="K92" t="s">
        <v>30</v>
      </c>
      <c r="L92" t="s">
        <v>127</v>
      </c>
      <c r="M92" t="s">
        <v>30</v>
      </c>
      <c r="N92" t="s">
        <v>30</v>
      </c>
      <c r="O92" t="s">
        <v>29</v>
      </c>
      <c r="P92" t="s">
        <v>30</v>
      </c>
      <c r="Q92" t="s">
        <v>30</v>
      </c>
      <c r="R92" t="s">
        <v>30</v>
      </c>
      <c r="S92" t="s">
        <v>30</v>
      </c>
      <c r="T92" t="s">
        <v>30</v>
      </c>
      <c r="U92" t="s">
        <v>30</v>
      </c>
      <c r="V92" t="s">
        <v>30</v>
      </c>
      <c r="W92" t="s">
        <v>31</v>
      </c>
      <c r="X92" t="s">
        <v>29</v>
      </c>
      <c r="Y92" t="s">
        <v>29</v>
      </c>
      <c r="Z92" t="s">
        <v>29</v>
      </c>
      <c r="AA92" t="s">
        <v>30</v>
      </c>
      <c r="AB92" t="s">
        <v>38</v>
      </c>
    </row>
    <row r="93" spans="1:28" outlineLevel="1" x14ac:dyDescent="0.45">
      <c r="A93">
        <v>1091509004</v>
      </c>
      <c r="B93" s="1">
        <v>44329</v>
      </c>
      <c r="C93" t="s">
        <v>358</v>
      </c>
      <c r="D93" t="s">
        <v>359</v>
      </c>
      <c r="E93" t="s">
        <v>142</v>
      </c>
      <c r="F93" t="s">
        <v>5651</v>
      </c>
      <c r="G93" t="s">
        <v>5671</v>
      </c>
      <c r="H93" s="10">
        <v>318542.84000000003</v>
      </c>
      <c r="J93" t="s">
        <v>28</v>
      </c>
      <c r="K93" t="s">
        <v>29</v>
      </c>
      <c r="L93" t="s">
        <v>127</v>
      </c>
      <c r="M93" t="s">
        <v>30</v>
      </c>
      <c r="N93" t="s">
        <v>30</v>
      </c>
      <c r="O93" t="s">
        <v>30</v>
      </c>
      <c r="P93" t="s">
        <v>30</v>
      </c>
      <c r="Q93" t="s">
        <v>30</v>
      </c>
      <c r="R93" t="s">
        <v>30</v>
      </c>
      <c r="S93" t="s">
        <v>30</v>
      </c>
      <c r="T93" t="s">
        <v>30</v>
      </c>
      <c r="U93" t="s">
        <v>30</v>
      </c>
      <c r="V93" t="s">
        <v>30</v>
      </c>
      <c r="W93" t="s">
        <v>31</v>
      </c>
      <c r="X93" t="s">
        <v>29</v>
      </c>
      <c r="Y93" t="s">
        <v>29</v>
      </c>
      <c r="Z93" t="s">
        <v>29</v>
      </c>
      <c r="AA93" t="s">
        <v>30</v>
      </c>
      <c r="AB93" t="s">
        <v>38</v>
      </c>
    </row>
    <row r="94" spans="1:28" outlineLevel="1" x14ac:dyDescent="0.45">
      <c r="A94">
        <v>2361019005</v>
      </c>
      <c r="B94" s="1">
        <v>44331</v>
      </c>
      <c r="C94" t="s">
        <v>980</v>
      </c>
      <c r="D94" t="s">
        <v>981</v>
      </c>
      <c r="E94" t="s">
        <v>142</v>
      </c>
      <c r="F94" t="s">
        <v>5651</v>
      </c>
      <c r="G94" t="s">
        <v>5693</v>
      </c>
      <c r="H94" s="10">
        <v>311804.26</v>
      </c>
      <c r="J94" t="s">
        <v>28</v>
      </c>
      <c r="K94" t="s">
        <v>29</v>
      </c>
      <c r="L94" t="s">
        <v>127</v>
      </c>
      <c r="M94" t="s">
        <v>29</v>
      </c>
      <c r="N94" t="s">
        <v>30</v>
      </c>
      <c r="O94" t="s">
        <v>30</v>
      </c>
      <c r="P94" t="s">
        <v>30</v>
      </c>
      <c r="Q94" t="s">
        <v>30</v>
      </c>
      <c r="R94" t="s">
        <v>30</v>
      </c>
      <c r="S94" t="s">
        <v>30</v>
      </c>
      <c r="T94" t="s">
        <v>30</v>
      </c>
      <c r="U94" t="s">
        <v>30</v>
      </c>
      <c r="V94" t="s">
        <v>30</v>
      </c>
      <c r="W94" t="s">
        <v>31</v>
      </c>
      <c r="X94" t="s">
        <v>29</v>
      </c>
      <c r="Y94" t="s">
        <v>30</v>
      </c>
      <c r="Z94" t="s">
        <v>29</v>
      </c>
      <c r="AA94" t="s">
        <v>30</v>
      </c>
      <c r="AB94" t="s">
        <v>32</v>
      </c>
    </row>
    <row r="95" spans="1:28" outlineLevel="1" x14ac:dyDescent="0.45">
      <c r="A95">
        <v>7554248900</v>
      </c>
      <c r="B95" s="1">
        <v>44323</v>
      </c>
      <c r="C95" t="s">
        <v>3048</v>
      </c>
      <c r="D95" t="s">
        <v>3049</v>
      </c>
      <c r="E95" t="s">
        <v>142</v>
      </c>
      <c r="F95" t="s">
        <v>5651</v>
      </c>
      <c r="G95" t="s">
        <v>5718</v>
      </c>
      <c r="H95" s="10">
        <v>303414</v>
      </c>
      <c r="J95" t="s">
        <v>28</v>
      </c>
      <c r="K95" t="s">
        <v>29</v>
      </c>
      <c r="L95" t="s">
        <v>127</v>
      </c>
      <c r="M95" t="s">
        <v>30</v>
      </c>
      <c r="N95" t="s">
        <v>29</v>
      </c>
      <c r="O95" t="s">
        <v>29</v>
      </c>
      <c r="P95" t="s">
        <v>30</v>
      </c>
      <c r="Q95" t="s">
        <v>30</v>
      </c>
      <c r="R95" t="s">
        <v>30</v>
      </c>
      <c r="S95" t="s">
        <v>30</v>
      </c>
      <c r="T95" t="s">
        <v>30</v>
      </c>
      <c r="U95" t="s">
        <v>30</v>
      </c>
      <c r="V95" t="s">
        <v>30</v>
      </c>
      <c r="W95" t="s">
        <v>31</v>
      </c>
      <c r="X95" t="s">
        <v>29</v>
      </c>
      <c r="Y95" t="s">
        <v>30</v>
      </c>
      <c r="Z95" t="s">
        <v>29</v>
      </c>
      <c r="AA95" t="s">
        <v>29</v>
      </c>
      <c r="AB95" t="s">
        <v>32</v>
      </c>
    </row>
    <row r="96" spans="1:28" outlineLevel="1" x14ac:dyDescent="0.45">
      <c r="A96">
        <v>7558619004</v>
      </c>
      <c r="B96" s="1">
        <v>44341</v>
      </c>
      <c r="C96" t="s">
        <v>3096</v>
      </c>
      <c r="D96" t="s">
        <v>3097</v>
      </c>
      <c r="E96" t="s">
        <v>142</v>
      </c>
      <c r="F96" t="s">
        <v>5651</v>
      </c>
      <c r="G96" t="s">
        <v>5671</v>
      </c>
      <c r="H96" s="10">
        <v>302842.17</v>
      </c>
      <c r="J96" t="s">
        <v>28</v>
      </c>
      <c r="K96" t="s">
        <v>30</v>
      </c>
      <c r="L96" t="s">
        <v>127</v>
      </c>
      <c r="M96" t="s">
        <v>29</v>
      </c>
      <c r="N96" t="s">
        <v>29</v>
      </c>
      <c r="O96" t="s">
        <v>29</v>
      </c>
      <c r="P96" t="s">
        <v>30</v>
      </c>
      <c r="Q96" t="s">
        <v>30</v>
      </c>
      <c r="R96" t="s">
        <v>30</v>
      </c>
      <c r="S96" t="s">
        <v>30</v>
      </c>
      <c r="T96" t="s">
        <v>30</v>
      </c>
      <c r="U96" t="s">
        <v>30</v>
      </c>
      <c r="V96" t="s">
        <v>30</v>
      </c>
      <c r="W96" t="s">
        <v>40</v>
      </c>
      <c r="X96" t="s">
        <v>29</v>
      </c>
      <c r="Y96" t="s">
        <v>29</v>
      </c>
      <c r="Z96" t="s">
        <v>29</v>
      </c>
      <c r="AA96" t="s">
        <v>30</v>
      </c>
      <c r="AB96" t="s">
        <v>32</v>
      </c>
    </row>
    <row r="97" spans="1:28" outlineLevel="1" x14ac:dyDescent="0.45">
      <c r="A97">
        <v>9890149006</v>
      </c>
      <c r="B97" s="1">
        <v>44351</v>
      </c>
      <c r="C97" t="s">
        <v>5299</v>
      </c>
      <c r="D97" t="s">
        <v>5300</v>
      </c>
      <c r="E97" t="s">
        <v>142</v>
      </c>
      <c r="F97" t="s">
        <v>5651</v>
      </c>
      <c r="G97" t="s">
        <v>5693</v>
      </c>
      <c r="H97" s="10">
        <v>299616</v>
      </c>
      <c r="J97" t="s">
        <v>28</v>
      </c>
      <c r="K97" t="s">
        <v>30</v>
      </c>
      <c r="L97" t="s">
        <v>127</v>
      </c>
      <c r="M97" t="s">
        <v>29</v>
      </c>
      <c r="N97" t="s">
        <v>29</v>
      </c>
      <c r="O97" t="s">
        <v>29</v>
      </c>
      <c r="P97" t="s">
        <v>30</v>
      </c>
      <c r="Q97" t="s">
        <v>30</v>
      </c>
      <c r="R97" t="s">
        <v>30</v>
      </c>
      <c r="S97" t="s">
        <v>30</v>
      </c>
      <c r="T97" t="s">
        <v>30</v>
      </c>
      <c r="U97" t="s">
        <v>30</v>
      </c>
      <c r="V97" t="s">
        <v>30</v>
      </c>
      <c r="W97" t="s">
        <v>40</v>
      </c>
      <c r="X97" t="s">
        <v>29</v>
      </c>
      <c r="Y97" t="s">
        <v>29</v>
      </c>
      <c r="Z97" t="s">
        <v>29</v>
      </c>
      <c r="AA97" t="s">
        <v>29</v>
      </c>
      <c r="AB97" t="s">
        <v>43</v>
      </c>
    </row>
    <row r="98" spans="1:28" outlineLevel="1" x14ac:dyDescent="0.45">
      <c r="A98">
        <v>9902649001</v>
      </c>
      <c r="B98" s="1">
        <v>44351</v>
      </c>
      <c r="C98" t="s">
        <v>5360</v>
      </c>
      <c r="D98" t="s">
        <v>5361</v>
      </c>
      <c r="E98" t="s">
        <v>142</v>
      </c>
      <c r="F98" t="s">
        <v>5651</v>
      </c>
      <c r="G98" t="s">
        <v>5671</v>
      </c>
      <c r="H98" s="10">
        <v>298762</v>
      </c>
      <c r="J98" t="s">
        <v>28</v>
      </c>
      <c r="K98" t="s">
        <v>30</v>
      </c>
      <c r="L98" t="s">
        <v>127</v>
      </c>
      <c r="M98" t="s">
        <v>30</v>
      </c>
      <c r="N98" t="s">
        <v>30</v>
      </c>
      <c r="O98" t="s">
        <v>30</v>
      </c>
      <c r="P98" t="s">
        <v>30</v>
      </c>
      <c r="Q98" t="s">
        <v>30</v>
      </c>
      <c r="R98" t="s">
        <v>30</v>
      </c>
      <c r="S98" t="s">
        <v>30</v>
      </c>
      <c r="T98" t="s">
        <v>30</v>
      </c>
      <c r="U98" t="s">
        <v>30</v>
      </c>
      <c r="V98" t="s">
        <v>30</v>
      </c>
      <c r="W98" t="s">
        <v>40</v>
      </c>
      <c r="X98" t="s">
        <v>29</v>
      </c>
      <c r="Y98" t="s">
        <v>29</v>
      </c>
      <c r="Z98" t="s">
        <v>29</v>
      </c>
      <c r="AA98" t="s">
        <v>29</v>
      </c>
      <c r="AB98" t="s">
        <v>32</v>
      </c>
    </row>
    <row r="99" spans="1:28" outlineLevel="1" x14ac:dyDescent="0.45">
      <c r="A99">
        <v>9907559008</v>
      </c>
      <c r="B99" s="1">
        <v>44351</v>
      </c>
      <c r="C99" t="s">
        <v>5384</v>
      </c>
      <c r="D99" t="s">
        <v>5385</v>
      </c>
      <c r="E99" t="s">
        <v>142</v>
      </c>
      <c r="F99" t="s">
        <v>5651</v>
      </c>
      <c r="G99" t="s">
        <v>5693</v>
      </c>
      <c r="H99" s="10">
        <v>298212.47999999998</v>
      </c>
      <c r="J99" t="s">
        <v>28</v>
      </c>
      <c r="K99" t="s">
        <v>29</v>
      </c>
      <c r="L99" t="s">
        <v>127</v>
      </c>
      <c r="M99" t="s">
        <v>29</v>
      </c>
      <c r="N99" t="s">
        <v>29</v>
      </c>
      <c r="O99" t="s">
        <v>30</v>
      </c>
      <c r="P99" t="s">
        <v>29</v>
      </c>
      <c r="Q99" t="s">
        <v>30</v>
      </c>
      <c r="R99" t="s">
        <v>30</v>
      </c>
      <c r="S99" t="s">
        <v>30</v>
      </c>
      <c r="T99" t="s">
        <v>30</v>
      </c>
      <c r="U99" t="s">
        <v>29</v>
      </c>
      <c r="V99" t="s">
        <v>30</v>
      </c>
      <c r="W99" t="s">
        <v>31</v>
      </c>
      <c r="X99" t="s">
        <v>29</v>
      </c>
      <c r="Y99" t="s">
        <v>29</v>
      </c>
      <c r="Z99" t="s">
        <v>29</v>
      </c>
      <c r="AA99" t="s">
        <v>29</v>
      </c>
      <c r="AB99" t="s">
        <v>232</v>
      </c>
    </row>
    <row r="100" spans="1:28" outlineLevel="1" x14ac:dyDescent="0.45">
      <c r="A100">
        <v>9956099008</v>
      </c>
      <c r="B100" s="1">
        <v>44354</v>
      </c>
      <c r="C100" t="s">
        <v>5595</v>
      </c>
      <c r="D100" t="s">
        <v>5596</v>
      </c>
      <c r="E100" t="s">
        <v>142</v>
      </c>
      <c r="F100" t="s">
        <v>5651</v>
      </c>
      <c r="G100" t="s">
        <v>5671</v>
      </c>
      <c r="H100" s="10">
        <v>294432.7</v>
      </c>
      <c r="J100" t="s">
        <v>28</v>
      </c>
      <c r="K100" t="s">
        <v>30</v>
      </c>
      <c r="L100" t="s">
        <v>127</v>
      </c>
      <c r="M100" t="s">
        <v>30</v>
      </c>
      <c r="N100" t="s">
        <v>29</v>
      </c>
      <c r="O100" t="s">
        <v>30</v>
      </c>
      <c r="P100" t="s">
        <v>30</v>
      </c>
      <c r="Q100" t="s">
        <v>29</v>
      </c>
      <c r="R100" t="s">
        <v>30</v>
      </c>
      <c r="S100" t="s">
        <v>30</v>
      </c>
      <c r="T100" t="s">
        <v>30</v>
      </c>
      <c r="U100" t="s">
        <v>29</v>
      </c>
      <c r="V100" t="s">
        <v>30</v>
      </c>
      <c r="W100" t="s">
        <v>40</v>
      </c>
      <c r="X100" t="s">
        <v>29</v>
      </c>
      <c r="Y100" t="s">
        <v>29</v>
      </c>
      <c r="Z100" t="s">
        <v>29</v>
      </c>
      <c r="AA100" t="s">
        <v>29</v>
      </c>
      <c r="AB100" t="s">
        <v>32</v>
      </c>
    </row>
    <row r="101" spans="1:28" outlineLevel="1" x14ac:dyDescent="0.45">
      <c r="A101">
        <v>9900669003</v>
      </c>
      <c r="B101" s="1">
        <v>44351</v>
      </c>
      <c r="C101" t="s">
        <v>5346</v>
      </c>
      <c r="D101" t="s">
        <v>5347</v>
      </c>
      <c r="E101" t="s">
        <v>142</v>
      </c>
      <c r="F101" t="s">
        <v>5651</v>
      </c>
      <c r="G101" t="s">
        <v>5671</v>
      </c>
      <c r="H101" s="10">
        <v>284194.09999999998</v>
      </c>
      <c r="J101" t="s">
        <v>28</v>
      </c>
      <c r="K101" t="s">
        <v>30</v>
      </c>
      <c r="L101" t="s">
        <v>127</v>
      </c>
      <c r="M101" t="s">
        <v>30</v>
      </c>
      <c r="N101" t="s">
        <v>30</v>
      </c>
      <c r="O101" t="s">
        <v>30</v>
      </c>
      <c r="P101" t="s">
        <v>30</v>
      </c>
      <c r="Q101" t="s">
        <v>30</v>
      </c>
      <c r="R101" t="s">
        <v>30</v>
      </c>
      <c r="S101" t="s">
        <v>30</v>
      </c>
      <c r="T101" t="s">
        <v>30</v>
      </c>
      <c r="U101" t="s">
        <v>30</v>
      </c>
      <c r="V101" t="s">
        <v>30</v>
      </c>
      <c r="W101" t="s">
        <v>31</v>
      </c>
      <c r="X101" t="s">
        <v>29</v>
      </c>
      <c r="Y101" t="s">
        <v>29</v>
      </c>
      <c r="Z101" t="s">
        <v>29</v>
      </c>
      <c r="AA101" t="s">
        <v>29</v>
      </c>
      <c r="AB101" t="s">
        <v>32</v>
      </c>
    </row>
    <row r="102" spans="1:28" outlineLevel="1" x14ac:dyDescent="0.45">
      <c r="A102">
        <v>3721849006</v>
      </c>
      <c r="B102" s="1">
        <v>44335</v>
      </c>
      <c r="C102" t="s">
        <v>1899</v>
      </c>
      <c r="D102" t="s">
        <v>1900</v>
      </c>
      <c r="E102" t="s">
        <v>142</v>
      </c>
      <c r="F102" t="s">
        <v>5651</v>
      </c>
      <c r="G102" t="s">
        <v>5671</v>
      </c>
      <c r="H102" s="10">
        <v>282983</v>
      </c>
      <c r="J102" t="s">
        <v>28</v>
      </c>
      <c r="K102" t="s">
        <v>30</v>
      </c>
      <c r="L102" t="s">
        <v>127</v>
      </c>
      <c r="M102" t="s">
        <v>29</v>
      </c>
      <c r="N102" t="s">
        <v>30</v>
      </c>
      <c r="O102" t="s">
        <v>30</v>
      </c>
      <c r="P102" t="s">
        <v>30</v>
      </c>
      <c r="Q102" t="s">
        <v>30</v>
      </c>
      <c r="R102" t="s">
        <v>30</v>
      </c>
      <c r="S102" t="s">
        <v>30</v>
      </c>
      <c r="T102" t="s">
        <v>30</v>
      </c>
      <c r="U102" t="s">
        <v>30</v>
      </c>
      <c r="V102" t="s">
        <v>30</v>
      </c>
      <c r="W102" t="s">
        <v>33</v>
      </c>
      <c r="X102" t="s">
        <v>29</v>
      </c>
      <c r="Y102" t="s">
        <v>30</v>
      </c>
      <c r="Z102" t="s">
        <v>29</v>
      </c>
      <c r="AA102" t="s">
        <v>30</v>
      </c>
      <c r="AB102" t="s">
        <v>32</v>
      </c>
    </row>
    <row r="103" spans="1:28" outlineLevel="1" x14ac:dyDescent="0.45">
      <c r="A103">
        <v>8983939001</v>
      </c>
      <c r="B103" s="1">
        <v>44345</v>
      </c>
      <c r="C103" t="s">
        <v>5153</v>
      </c>
      <c r="D103" t="s">
        <v>5154</v>
      </c>
      <c r="E103" t="s">
        <v>142</v>
      </c>
      <c r="F103" t="s">
        <v>5651</v>
      </c>
      <c r="G103" t="s">
        <v>5693</v>
      </c>
      <c r="H103" s="10">
        <v>274726.31</v>
      </c>
      <c r="J103" t="s">
        <v>28</v>
      </c>
      <c r="K103" t="s">
        <v>29</v>
      </c>
      <c r="L103" t="s">
        <v>127</v>
      </c>
      <c r="M103" t="s">
        <v>30</v>
      </c>
      <c r="N103" t="s">
        <v>30</v>
      </c>
      <c r="O103" t="s">
        <v>29</v>
      </c>
      <c r="P103" t="s">
        <v>30</v>
      </c>
      <c r="Q103" t="s">
        <v>30</v>
      </c>
      <c r="R103" t="s">
        <v>30</v>
      </c>
      <c r="S103" t="s">
        <v>30</v>
      </c>
      <c r="T103" t="s">
        <v>30</v>
      </c>
      <c r="U103" t="s">
        <v>30</v>
      </c>
      <c r="V103" t="s">
        <v>30</v>
      </c>
      <c r="W103" t="s">
        <v>31</v>
      </c>
      <c r="X103" t="s">
        <v>29</v>
      </c>
      <c r="Y103" t="s">
        <v>29</v>
      </c>
      <c r="Z103" t="s">
        <v>29</v>
      </c>
      <c r="AA103" t="s">
        <v>29</v>
      </c>
      <c r="AB103" t="s">
        <v>32</v>
      </c>
    </row>
    <row r="104" spans="1:28" outlineLevel="1" x14ac:dyDescent="0.45">
      <c r="A104">
        <v>8824859004</v>
      </c>
      <c r="B104" s="1">
        <v>44345</v>
      </c>
      <c r="C104" t="s">
        <v>4360</v>
      </c>
      <c r="D104" t="s">
        <v>4361</v>
      </c>
      <c r="E104" t="s">
        <v>142</v>
      </c>
      <c r="F104" t="s">
        <v>5651</v>
      </c>
      <c r="G104" t="s">
        <v>5671</v>
      </c>
      <c r="H104" s="10">
        <v>268604</v>
      </c>
      <c r="J104" t="s">
        <v>28</v>
      </c>
      <c r="K104" t="s">
        <v>30</v>
      </c>
      <c r="L104" t="s">
        <v>127</v>
      </c>
      <c r="M104" t="s">
        <v>30</v>
      </c>
      <c r="N104" t="s">
        <v>29</v>
      </c>
      <c r="O104" t="s">
        <v>29</v>
      </c>
      <c r="P104" t="s">
        <v>30</v>
      </c>
      <c r="Q104" t="s">
        <v>30</v>
      </c>
      <c r="R104" t="s">
        <v>30</v>
      </c>
      <c r="S104" t="s">
        <v>30</v>
      </c>
      <c r="T104" t="s">
        <v>30</v>
      </c>
      <c r="U104" t="s">
        <v>30</v>
      </c>
      <c r="V104" t="s">
        <v>30</v>
      </c>
      <c r="W104" t="s">
        <v>31</v>
      </c>
      <c r="X104" t="s">
        <v>29</v>
      </c>
      <c r="Y104" t="s">
        <v>29</v>
      </c>
      <c r="Z104" t="s">
        <v>29</v>
      </c>
      <c r="AA104" t="s">
        <v>29</v>
      </c>
      <c r="AB104" t="s">
        <v>32</v>
      </c>
    </row>
    <row r="105" spans="1:28" outlineLevel="1" x14ac:dyDescent="0.45">
      <c r="A105">
        <v>8983589003</v>
      </c>
      <c r="B105" s="1">
        <v>44345</v>
      </c>
      <c r="C105" t="s">
        <v>5149</v>
      </c>
      <c r="D105" t="s">
        <v>5150</v>
      </c>
      <c r="E105" t="s">
        <v>142</v>
      </c>
      <c r="F105" t="s">
        <v>5651</v>
      </c>
      <c r="G105" t="s">
        <v>5671</v>
      </c>
      <c r="H105" s="10">
        <v>263313</v>
      </c>
      <c r="J105" t="s">
        <v>28</v>
      </c>
      <c r="K105" t="s">
        <v>30</v>
      </c>
      <c r="L105" t="s">
        <v>127</v>
      </c>
      <c r="M105" t="s">
        <v>30</v>
      </c>
      <c r="N105" t="s">
        <v>29</v>
      </c>
      <c r="O105" t="s">
        <v>29</v>
      </c>
      <c r="P105" t="s">
        <v>29</v>
      </c>
      <c r="Q105" t="s">
        <v>30</v>
      </c>
      <c r="R105" t="s">
        <v>29</v>
      </c>
      <c r="S105" t="s">
        <v>30</v>
      </c>
      <c r="T105" t="s">
        <v>30</v>
      </c>
      <c r="U105" t="s">
        <v>29</v>
      </c>
      <c r="V105" t="s">
        <v>30</v>
      </c>
      <c r="W105" t="s">
        <v>40</v>
      </c>
      <c r="X105" t="s">
        <v>29</v>
      </c>
      <c r="Y105" t="s">
        <v>29</v>
      </c>
      <c r="Z105" t="s">
        <v>29</v>
      </c>
      <c r="AA105" t="s">
        <v>29</v>
      </c>
      <c r="AB105" t="s">
        <v>32</v>
      </c>
    </row>
    <row r="106" spans="1:28" outlineLevel="1" x14ac:dyDescent="0.45">
      <c r="A106">
        <v>8873839005</v>
      </c>
      <c r="B106" s="1">
        <v>44345</v>
      </c>
      <c r="C106" t="s">
        <v>4662</v>
      </c>
      <c r="D106" t="s">
        <v>4663</v>
      </c>
      <c r="E106" t="s">
        <v>142</v>
      </c>
      <c r="F106" t="s">
        <v>5651</v>
      </c>
      <c r="G106" t="s">
        <v>5693</v>
      </c>
      <c r="H106" s="10">
        <v>263301.82</v>
      </c>
      <c r="J106" t="s">
        <v>28</v>
      </c>
      <c r="K106" t="s">
        <v>29</v>
      </c>
      <c r="L106" t="s">
        <v>127</v>
      </c>
      <c r="M106" t="s">
        <v>29</v>
      </c>
      <c r="N106" t="s">
        <v>30</v>
      </c>
      <c r="O106" t="s">
        <v>29</v>
      </c>
      <c r="P106" t="s">
        <v>30</v>
      </c>
      <c r="Q106" t="s">
        <v>30</v>
      </c>
      <c r="R106" t="s">
        <v>30</v>
      </c>
      <c r="S106" t="s">
        <v>30</v>
      </c>
      <c r="T106" t="s">
        <v>30</v>
      </c>
      <c r="U106" t="s">
        <v>30</v>
      </c>
      <c r="V106" t="s">
        <v>30</v>
      </c>
      <c r="W106" t="s">
        <v>31</v>
      </c>
      <c r="X106" t="s">
        <v>29</v>
      </c>
      <c r="Y106" t="s">
        <v>29</v>
      </c>
      <c r="Z106" t="s">
        <v>29</v>
      </c>
      <c r="AA106" t="s">
        <v>29</v>
      </c>
      <c r="AB106" t="s">
        <v>279</v>
      </c>
    </row>
    <row r="107" spans="1:28" outlineLevel="1" x14ac:dyDescent="0.45">
      <c r="A107">
        <v>9889769007</v>
      </c>
      <c r="B107" s="1">
        <v>44351</v>
      </c>
      <c r="C107" t="s">
        <v>5291</v>
      </c>
      <c r="D107" t="s">
        <v>5292</v>
      </c>
      <c r="E107" t="s">
        <v>142</v>
      </c>
      <c r="F107" t="s">
        <v>5651</v>
      </c>
      <c r="G107" t="s">
        <v>5671</v>
      </c>
      <c r="H107" s="10">
        <v>253778.35</v>
      </c>
      <c r="J107" t="s">
        <v>28</v>
      </c>
      <c r="K107" t="s">
        <v>30</v>
      </c>
      <c r="L107" t="s">
        <v>127</v>
      </c>
      <c r="M107" t="s">
        <v>29</v>
      </c>
      <c r="N107" t="s">
        <v>29</v>
      </c>
      <c r="O107" t="s">
        <v>29</v>
      </c>
      <c r="P107" t="s">
        <v>30</v>
      </c>
      <c r="Q107" t="s">
        <v>29</v>
      </c>
      <c r="R107" t="s">
        <v>30</v>
      </c>
      <c r="S107" t="s">
        <v>30</v>
      </c>
      <c r="T107" t="s">
        <v>30</v>
      </c>
      <c r="U107" t="s">
        <v>30</v>
      </c>
      <c r="V107" t="s">
        <v>30</v>
      </c>
      <c r="W107" t="s">
        <v>31</v>
      </c>
      <c r="X107" t="s">
        <v>29</v>
      </c>
      <c r="Y107" t="s">
        <v>29</v>
      </c>
      <c r="Z107" t="s">
        <v>29</v>
      </c>
      <c r="AA107" t="s">
        <v>29</v>
      </c>
      <c r="AB107" t="s">
        <v>32</v>
      </c>
    </row>
    <row r="108" spans="1:28" outlineLevel="1" x14ac:dyDescent="0.45">
      <c r="A108">
        <v>7900848907</v>
      </c>
      <c r="B108" s="1">
        <v>44327</v>
      </c>
      <c r="C108" t="s">
        <v>4003</v>
      </c>
      <c r="D108" t="s">
        <v>4004</v>
      </c>
      <c r="E108" t="s">
        <v>142</v>
      </c>
      <c r="F108" t="s">
        <v>5651</v>
      </c>
      <c r="G108" t="s">
        <v>5671</v>
      </c>
      <c r="H108" s="10">
        <v>252163</v>
      </c>
      <c r="J108" t="s">
        <v>28</v>
      </c>
      <c r="K108" t="s">
        <v>30</v>
      </c>
      <c r="L108" t="s">
        <v>127</v>
      </c>
      <c r="M108" t="s">
        <v>29</v>
      </c>
      <c r="N108" t="s">
        <v>30</v>
      </c>
      <c r="O108" t="s">
        <v>29</v>
      </c>
      <c r="P108" t="s">
        <v>30</v>
      </c>
      <c r="Q108" t="s">
        <v>30</v>
      </c>
      <c r="R108" t="s">
        <v>30</v>
      </c>
      <c r="S108" t="s">
        <v>30</v>
      </c>
      <c r="T108" t="s">
        <v>30</v>
      </c>
      <c r="U108" t="s">
        <v>30</v>
      </c>
      <c r="V108" t="s">
        <v>30</v>
      </c>
      <c r="W108" t="s">
        <v>31</v>
      </c>
      <c r="X108" t="s">
        <v>29</v>
      </c>
      <c r="Y108" t="s">
        <v>29</v>
      </c>
      <c r="Z108" t="s">
        <v>29</v>
      </c>
      <c r="AA108" t="s">
        <v>30</v>
      </c>
      <c r="AB108" t="s">
        <v>38</v>
      </c>
    </row>
    <row r="109" spans="1:28" outlineLevel="1" x14ac:dyDescent="0.45">
      <c r="A109">
        <v>7889268908</v>
      </c>
      <c r="B109" s="1">
        <v>44327</v>
      </c>
      <c r="C109" t="s">
        <v>3947</v>
      </c>
      <c r="D109" t="s">
        <v>3948</v>
      </c>
      <c r="E109" t="s">
        <v>142</v>
      </c>
      <c r="F109" t="s">
        <v>5651</v>
      </c>
      <c r="G109" t="s">
        <v>5663</v>
      </c>
      <c r="H109" s="10">
        <v>251240</v>
      </c>
      <c r="J109" t="s">
        <v>28</v>
      </c>
      <c r="K109" t="s">
        <v>29</v>
      </c>
      <c r="L109" t="s">
        <v>127</v>
      </c>
      <c r="M109" t="s">
        <v>29</v>
      </c>
      <c r="N109" t="s">
        <v>30</v>
      </c>
      <c r="O109" t="s">
        <v>29</v>
      </c>
      <c r="P109" t="s">
        <v>30</v>
      </c>
      <c r="Q109" t="s">
        <v>29</v>
      </c>
      <c r="R109" t="s">
        <v>29</v>
      </c>
      <c r="S109" t="s">
        <v>30</v>
      </c>
      <c r="T109" t="s">
        <v>30</v>
      </c>
      <c r="U109" t="s">
        <v>30</v>
      </c>
      <c r="V109" t="s">
        <v>30</v>
      </c>
      <c r="W109" t="s">
        <v>33</v>
      </c>
      <c r="X109" t="s">
        <v>29</v>
      </c>
      <c r="Y109" t="s">
        <v>30</v>
      </c>
      <c r="Z109" t="s">
        <v>29</v>
      </c>
      <c r="AA109" t="s">
        <v>29</v>
      </c>
      <c r="AB109" t="s">
        <v>32</v>
      </c>
    </row>
    <row r="110" spans="1:28" outlineLevel="1" x14ac:dyDescent="0.45">
      <c r="A110">
        <v>7522088906</v>
      </c>
      <c r="B110" s="1">
        <v>44323</v>
      </c>
      <c r="C110" t="s">
        <v>2671</v>
      </c>
      <c r="D110" t="s">
        <v>2672</v>
      </c>
      <c r="E110" t="s">
        <v>142</v>
      </c>
      <c r="F110" t="s">
        <v>5651</v>
      </c>
      <c r="G110" t="s">
        <v>5671</v>
      </c>
      <c r="H110" s="10">
        <v>244731</v>
      </c>
      <c r="J110" t="s">
        <v>28</v>
      </c>
      <c r="K110" t="s">
        <v>30</v>
      </c>
      <c r="L110" t="s">
        <v>127</v>
      </c>
      <c r="M110" t="s">
        <v>29</v>
      </c>
      <c r="N110" t="s">
        <v>30</v>
      </c>
      <c r="O110" t="s">
        <v>29</v>
      </c>
      <c r="P110" t="s">
        <v>30</v>
      </c>
      <c r="Q110" t="s">
        <v>30</v>
      </c>
      <c r="R110" t="s">
        <v>30</v>
      </c>
      <c r="S110" t="s">
        <v>30</v>
      </c>
      <c r="T110" t="s">
        <v>30</v>
      </c>
      <c r="U110" t="s">
        <v>30</v>
      </c>
      <c r="V110" t="s">
        <v>30</v>
      </c>
      <c r="W110" t="s">
        <v>40</v>
      </c>
      <c r="X110" t="s">
        <v>29</v>
      </c>
      <c r="Y110" t="s">
        <v>30</v>
      </c>
      <c r="Z110" t="s">
        <v>29</v>
      </c>
      <c r="AA110" t="s">
        <v>29</v>
      </c>
      <c r="AB110" t="s">
        <v>43</v>
      </c>
    </row>
    <row r="111" spans="1:28" outlineLevel="1" x14ac:dyDescent="0.45">
      <c r="A111">
        <v>7546018901</v>
      </c>
      <c r="B111" s="1">
        <v>44323</v>
      </c>
      <c r="C111" t="s">
        <v>2953</v>
      </c>
      <c r="D111" t="s">
        <v>2954</v>
      </c>
      <c r="E111" t="s">
        <v>142</v>
      </c>
      <c r="F111" t="s">
        <v>5651</v>
      </c>
      <c r="G111" t="s">
        <v>5671</v>
      </c>
      <c r="H111" s="10">
        <v>228787.5</v>
      </c>
      <c r="J111" t="s">
        <v>28</v>
      </c>
      <c r="K111" t="s">
        <v>30</v>
      </c>
      <c r="L111" t="s">
        <v>127</v>
      </c>
      <c r="M111" t="s">
        <v>30</v>
      </c>
      <c r="N111" t="s">
        <v>29</v>
      </c>
      <c r="O111" t="s">
        <v>29</v>
      </c>
      <c r="P111" t="s">
        <v>30</v>
      </c>
      <c r="Q111" t="s">
        <v>30</v>
      </c>
      <c r="R111" t="s">
        <v>30</v>
      </c>
      <c r="S111" t="s">
        <v>30</v>
      </c>
      <c r="T111" t="s">
        <v>30</v>
      </c>
      <c r="U111" t="s">
        <v>30</v>
      </c>
      <c r="V111" t="s">
        <v>30</v>
      </c>
      <c r="W111" t="s">
        <v>31</v>
      </c>
      <c r="X111" t="s">
        <v>29</v>
      </c>
      <c r="Y111" t="s">
        <v>29</v>
      </c>
      <c r="Z111" t="s">
        <v>29</v>
      </c>
      <c r="AA111" t="s">
        <v>30</v>
      </c>
      <c r="AB111" t="s">
        <v>43</v>
      </c>
    </row>
    <row r="112" spans="1:28" outlineLevel="1" x14ac:dyDescent="0.45">
      <c r="A112">
        <v>7532208909</v>
      </c>
      <c r="B112" s="1">
        <v>44323</v>
      </c>
      <c r="C112" t="s">
        <v>2796</v>
      </c>
      <c r="D112" t="s">
        <v>2797</v>
      </c>
      <c r="E112" t="s">
        <v>142</v>
      </c>
      <c r="F112" t="s">
        <v>5651</v>
      </c>
      <c r="G112" t="s">
        <v>5720</v>
      </c>
      <c r="H112" s="10">
        <v>227463.5</v>
      </c>
      <c r="J112" t="s">
        <v>28</v>
      </c>
      <c r="K112" t="s">
        <v>29</v>
      </c>
      <c r="L112" t="s">
        <v>127</v>
      </c>
      <c r="M112" t="s">
        <v>29</v>
      </c>
      <c r="N112" t="s">
        <v>30</v>
      </c>
      <c r="O112" t="s">
        <v>30</v>
      </c>
      <c r="P112" t="s">
        <v>30</v>
      </c>
      <c r="Q112" t="s">
        <v>30</v>
      </c>
      <c r="R112" t="s">
        <v>30</v>
      </c>
      <c r="S112" t="s">
        <v>30</v>
      </c>
      <c r="T112" t="s">
        <v>30</v>
      </c>
      <c r="U112" t="s">
        <v>30</v>
      </c>
      <c r="V112" t="s">
        <v>30</v>
      </c>
      <c r="W112" t="s">
        <v>31</v>
      </c>
      <c r="X112" t="s">
        <v>29</v>
      </c>
      <c r="Y112" t="s">
        <v>30</v>
      </c>
      <c r="Z112" t="s">
        <v>29</v>
      </c>
      <c r="AA112" t="s">
        <v>30</v>
      </c>
      <c r="AB112" t="s">
        <v>32</v>
      </c>
    </row>
    <row r="113" spans="1:28" outlineLevel="1" x14ac:dyDescent="0.45">
      <c r="A113">
        <v>2745009001</v>
      </c>
      <c r="B113" s="1">
        <v>44334</v>
      </c>
      <c r="C113" t="s">
        <v>1539</v>
      </c>
      <c r="D113" t="s">
        <v>1540</v>
      </c>
      <c r="E113" t="s">
        <v>142</v>
      </c>
      <c r="F113" t="s">
        <v>5651</v>
      </c>
      <c r="G113" t="s">
        <v>5720</v>
      </c>
      <c r="H113" s="10">
        <v>223458.2</v>
      </c>
      <c r="J113" t="s">
        <v>28</v>
      </c>
      <c r="K113" t="s">
        <v>29</v>
      </c>
      <c r="L113" t="s">
        <v>127</v>
      </c>
      <c r="M113" t="s">
        <v>29</v>
      </c>
      <c r="N113" t="s">
        <v>30</v>
      </c>
      <c r="O113" t="s">
        <v>30</v>
      </c>
      <c r="P113" t="s">
        <v>30</v>
      </c>
      <c r="Q113" t="s">
        <v>30</v>
      </c>
      <c r="R113" t="s">
        <v>30</v>
      </c>
      <c r="S113" t="s">
        <v>30</v>
      </c>
      <c r="T113" t="s">
        <v>30</v>
      </c>
      <c r="U113" t="s">
        <v>30</v>
      </c>
      <c r="V113" t="s">
        <v>30</v>
      </c>
      <c r="W113" t="s">
        <v>31</v>
      </c>
      <c r="X113" t="s">
        <v>29</v>
      </c>
      <c r="Y113" t="s">
        <v>30</v>
      </c>
      <c r="Z113" t="s">
        <v>29</v>
      </c>
      <c r="AA113" t="s">
        <v>30</v>
      </c>
      <c r="AB113" t="s">
        <v>191</v>
      </c>
    </row>
    <row r="114" spans="1:28" outlineLevel="1" x14ac:dyDescent="0.45">
      <c r="A114">
        <v>8850619006</v>
      </c>
      <c r="B114" s="1">
        <v>44345</v>
      </c>
      <c r="C114" t="s">
        <v>4499</v>
      </c>
      <c r="D114" t="s">
        <v>4500</v>
      </c>
      <c r="E114" t="s">
        <v>142</v>
      </c>
      <c r="F114" t="s">
        <v>5651</v>
      </c>
      <c r="G114" t="s">
        <v>5671</v>
      </c>
      <c r="H114" s="10">
        <v>213054</v>
      </c>
      <c r="J114" t="s">
        <v>28</v>
      </c>
      <c r="K114" t="s">
        <v>30</v>
      </c>
      <c r="L114" t="s">
        <v>127</v>
      </c>
      <c r="M114" t="s">
        <v>29</v>
      </c>
      <c r="N114" t="s">
        <v>29</v>
      </c>
      <c r="O114" t="s">
        <v>29</v>
      </c>
      <c r="P114" t="s">
        <v>29</v>
      </c>
      <c r="Q114" t="s">
        <v>29</v>
      </c>
      <c r="R114" t="s">
        <v>29</v>
      </c>
      <c r="S114" t="s">
        <v>30</v>
      </c>
      <c r="T114" t="s">
        <v>29</v>
      </c>
      <c r="U114" t="s">
        <v>29</v>
      </c>
      <c r="V114" t="s">
        <v>29</v>
      </c>
      <c r="W114" t="s">
        <v>40</v>
      </c>
      <c r="X114" t="s">
        <v>29</v>
      </c>
      <c r="Y114" t="s">
        <v>29</v>
      </c>
      <c r="Z114" t="s">
        <v>29</v>
      </c>
      <c r="AA114" t="s">
        <v>29</v>
      </c>
      <c r="AB114" t="s">
        <v>32</v>
      </c>
    </row>
    <row r="115" spans="1:28" outlineLevel="1" x14ac:dyDescent="0.45">
      <c r="A115">
        <v>9895939006</v>
      </c>
      <c r="B115" s="1">
        <v>44351</v>
      </c>
      <c r="C115" t="s">
        <v>5327</v>
      </c>
      <c r="D115" t="s">
        <v>5328</v>
      </c>
      <c r="E115" t="s">
        <v>142</v>
      </c>
      <c r="F115" t="s">
        <v>5651</v>
      </c>
      <c r="G115" t="s">
        <v>5718</v>
      </c>
      <c r="H115" s="10">
        <v>208612</v>
      </c>
      <c r="I115" t="s">
        <v>217</v>
      </c>
      <c r="J115" t="s">
        <v>28</v>
      </c>
      <c r="K115" t="s">
        <v>29</v>
      </c>
      <c r="L115" t="s">
        <v>127</v>
      </c>
      <c r="M115" t="s">
        <v>29</v>
      </c>
      <c r="N115" t="s">
        <v>29</v>
      </c>
      <c r="O115" t="s">
        <v>29</v>
      </c>
      <c r="P115" t="s">
        <v>29</v>
      </c>
      <c r="Q115" t="s">
        <v>29</v>
      </c>
      <c r="R115" t="s">
        <v>29</v>
      </c>
      <c r="S115" t="s">
        <v>30</v>
      </c>
      <c r="T115" t="s">
        <v>30</v>
      </c>
      <c r="U115" t="s">
        <v>29</v>
      </c>
      <c r="V115" t="s">
        <v>30</v>
      </c>
      <c r="W115" t="s">
        <v>40</v>
      </c>
      <c r="X115" t="s">
        <v>29</v>
      </c>
      <c r="Y115" t="s">
        <v>29</v>
      </c>
      <c r="Z115" t="s">
        <v>29</v>
      </c>
      <c r="AA115" t="s">
        <v>29</v>
      </c>
      <c r="AB115" t="s">
        <v>32</v>
      </c>
    </row>
    <row r="116" spans="1:28" outlineLevel="1" x14ac:dyDescent="0.45">
      <c r="A116">
        <v>9909479001</v>
      </c>
      <c r="B116" s="1">
        <v>44351</v>
      </c>
      <c r="C116" t="s">
        <v>5392</v>
      </c>
      <c r="D116" t="s">
        <v>5393</v>
      </c>
      <c r="E116" t="s">
        <v>142</v>
      </c>
      <c r="F116" t="s">
        <v>5651</v>
      </c>
      <c r="G116" t="s">
        <v>5693</v>
      </c>
      <c r="H116" s="10">
        <v>206828</v>
      </c>
      <c r="J116" t="s">
        <v>28</v>
      </c>
      <c r="K116" t="s">
        <v>29</v>
      </c>
      <c r="L116" t="s">
        <v>127</v>
      </c>
      <c r="M116" t="s">
        <v>30</v>
      </c>
      <c r="N116" t="s">
        <v>30</v>
      </c>
      <c r="O116" t="s">
        <v>29</v>
      </c>
      <c r="P116" t="s">
        <v>30</v>
      </c>
      <c r="Q116" t="s">
        <v>30</v>
      </c>
      <c r="R116" t="s">
        <v>30</v>
      </c>
      <c r="S116" t="s">
        <v>30</v>
      </c>
      <c r="T116" t="s">
        <v>30</v>
      </c>
      <c r="U116" t="s">
        <v>30</v>
      </c>
      <c r="V116" t="s">
        <v>30</v>
      </c>
      <c r="W116" t="s">
        <v>31</v>
      </c>
      <c r="X116" t="s">
        <v>29</v>
      </c>
      <c r="Y116" t="s">
        <v>29</v>
      </c>
      <c r="Z116" t="s">
        <v>29</v>
      </c>
      <c r="AA116" t="s">
        <v>29</v>
      </c>
      <c r="AB116" t="s">
        <v>32</v>
      </c>
    </row>
    <row r="117" spans="1:28" outlineLevel="1" x14ac:dyDescent="0.45">
      <c r="A117">
        <v>7551638904</v>
      </c>
      <c r="B117" s="1">
        <v>44323</v>
      </c>
      <c r="C117" t="s">
        <v>3024</v>
      </c>
      <c r="D117" t="s">
        <v>3025</v>
      </c>
      <c r="E117" t="s">
        <v>142</v>
      </c>
      <c r="F117" t="s">
        <v>5651</v>
      </c>
      <c r="G117" t="s">
        <v>5671</v>
      </c>
      <c r="H117" s="10">
        <v>200763.84</v>
      </c>
      <c r="J117" t="s">
        <v>28</v>
      </c>
      <c r="K117" t="s">
        <v>30</v>
      </c>
      <c r="L117" t="s">
        <v>127</v>
      </c>
      <c r="M117" t="s">
        <v>29</v>
      </c>
      <c r="N117" t="s">
        <v>30</v>
      </c>
      <c r="O117" t="s">
        <v>29</v>
      </c>
      <c r="P117" t="s">
        <v>30</v>
      </c>
      <c r="Q117" t="s">
        <v>30</v>
      </c>
      <c r="R117" t="s">
        <v>30</v>
      </c>
      <c r="S117" t="s">
        <v>30</v>
      </c>
      <c r="T117" t="s">
        <v>30</v>
      </c>
      <c r="U117" t="s">
        <v>30</v>
      </c>
      <c r="V117" t="s">
        <v>30</v>
      </c>
      <c r="W117" t="s">
        <v>31</v>
      </c>
      <c r="X117" t="s">
        <v>29</v>
      </c>
      <c r="Y117" t="s">
        <v>29</v>
      </c>
      <c r="Z117" t="s">
        <v>29</v>
      </c>
      <c r="AA117" t="s">
        <v>30</v>
      </c>
      <c r="AB117" t="s">
        <v>32</v>
      </c>
    </row>
    <row r="118" spans="1:28" outlineLevel="1" x14ac:dyDescent="0.45">
      <c r="A118">
        <v>2365429007</v>
      </c>
      <c r="B118" s="1">
        <v>44331</v>
      </c>
      <c r="C118" t="s">
        <v>1001</v>
      </c>
      <c r="D118" t="s">
        <v>1002</v>
      </c>
      <c r="E118" t="s">
        <v>142</v>
      </c>
      <c r="F118" t="s">
        <v>5651</v>
      </c>
      <c r="G118" t="s">
        <v>5693</v>
      </c>
      <c r="H118" s="10">
        <v>195924.5</v>
      </c>
      <c r="J118" t="s">
        <v>28</v>
      </c>
      <c r="K118" t="s">
        <v>29</v>
      </c>
      <c r="L118" t="s">
        <v>127</v>
      </c>
      <c r="M118" t="s">
        <v>29</v>
      </c>
      <c r="N118" t="s">
        <v>30</v>
      </c>
      <c r="O118" t="s">
        <v>30</v>
      </c>
      <c r="P118" t="s">
        <v>30</v>
      </c>
      <c r="Q118" t="s">
        <v>30</v>
      </c>
      <c r="R118" t="s">
        <v>30</v>
      </c>
      <c r="S118" t="s">
        <v>30</v>
      </c>
      <c r="T118" t="s">
        <v>30</v>
      </c>
      <c r="U118" t="s">
        <v>30</v>
      </c>
      <c r="V118" t="s">
        <v>30</v>
      </c>
      <c r="W118" t="s">
        <v>40</v>
      </c>
      <c r="X118" t="s">
        <v>29</v>
      </c>
      <c r="Y118" t="s">
        <v>30</v>
      </c>
      <c r="Z118" t="s">
        <v>29</v>
      </c>
      <c r="AA118" t="s">
        <v>29</v>
      </c>
      <c r="AB118" t="s">
        <v>45</v>
      </c>
    </row>
    <row r="119" spans="1:28" outlineLevel="1" x14ac:dyDescent="0.45">
      <c r="A119">
        <v>2372189005</v>
      </c>
      <c r="B119" s="1">
        <v>44331</v>
      </c>
      <c r="C119" t="s">
        <v>1042</v>
      </c>
      <c r="D119" t="s">
        <v>1043</v>
      </c>
      <c r="E119" t="s">
        <v>142</v>
      </c>
      <c r="F119" t="s">
        <v>5651</v>
      </c>
      <c r="G119" t="s">
        <v>5693</v>
      </c>
      <c r="H119" s="10">
        <v>192012</v>
      </c>
      <c r="J119" t="s">
        <v>28</v>
      </c>
      <c r="K119" t="s">
        <v>30</v>
      </c>
      <c r="L119" t="s">
        <v>127</v>
      </c>
      <c r="M119" t="s">
        <v>30</v>
      </c>
      <c r="N119" t="s">
        <v>30</v>
      </c>
      <c r="O119" t="s">
        <v>29</v>
      </c>
      <c r="P119" t="s">
        <v>30</v>
      </c>
      <c r="Q119" t="s">
        <v>30</v>
      </c>
      <c r="R119" t="s">
        <v>30</v>
      </c>
      <c r="S119" t="s">
        <v>30</v>
      </c>
      <c r="T119" t="s">
        <v>30</v>
      </c>
      <c r="U119" t="s">
        <v>30</v>
      </c>
      <c r="V119" t="s">
        <v>30</v>
      </c>
      <c r="W119" t="s">
        <v>33</v>
      </c>
      <c r="X119" t="s">
        <v>29</v>
      </c>
      <c r="Y119" t="s">
        <v>30</v>
      </c>
      <c r="Z119" t="s">
        <v>29</v>
      </c>
      <c r="AA119" t="s">
        <v>30</v>
      </c>
      <c r="AB119" t="s">
        <v>130</v>
      </c>
    </row>
    <row r="120" spans="1:28" outlineLevel="1" x14ac:dyDescent="0.45">
      <c r="A120">
        <v>7675398906</v>
      </c>
      <c r="B120" s="1">
        <v>44323</v>
      </c>
      <c r="C120" t="s">
        <v>3824</v>
      </c>
      <c r="D120" t="s">
        <v>679</v>
      </c>
      <c r="E120" t="s">
        <v>142</v>
      </c>
      <c r="F120" t="s">
        <v>5651</v>
      </c>
      <c r="G120" t="s">
        <v>5663</v>
      </c>
      <c r="H120" s="10">
        <v>189220.58</v>
      </c>
      <c r="J120" t="s">
        <v>28</v>
      </c>
      <c r="K120" t="s">
        <v>29</v>
      </c>
      <c r="L120" t="s">
        <v>127</v>
      </c>
      <c r="M120" t="s">
        <v>30</v>
      </c>
      <c r="N120" t="s">
        <v>30</v>
      </c>
      <c r="O120" t="s">
        <v>30</v>
      </c>
      <c r="P120" t="s">
        <v>30</v>
      </c>
      <c r="Q120" t="s">
        <v>30</v>
      </c>
      <c r="R120" t="s">
        <v>30</v>
      </c>
      <c r="S120" t="s">
        <v>30</v>
      </c>
      <c r="T120" t="s">
        <v>30</v>
      </c>
      <c r="U120" t="s">
        <v>30</v>
      </c>
      <c r="V120" t="s">
        <v>30</v>
      </c>
      <c r="W120" t="s">
        <v>31</v>
      </c>
      <c r="X120" t="s">
        <v>29</v>
      </c>
      <c r="Y120" t="s">
        <v>30</v>
      </c>
      <c r="Z120" t="s">
        <v>29</v>
      </c>
      <c r="AA120" t="s">
        <v>29</v>
      </c>
      <c r="AB120" t="s">
        <v>32</v>
      </c>
    </row>
    <row r="121" spans="1:28" outlineLevel="1" x14ac:dyDescent="0.45">
      <c r="A121">
        <v>8955999000</v>
      </c>
      <c r="B121" s="1">
        <v>44345</v>
      </c>
      <c r="C121" t="s">
        <v>5005</v>
      </c>
      <c r="D121" t="s">
        <v>5006</v>
      </c>
      <c r="E121" t="s">
        <v>142</v>
      </c>
      <c r="F121" t="s">
        <v>5651</v>
      </c>
      <c r="G121" t="s">
        <v>5693</v>
      </c>
      <c r="H121" s="10">
        <v>186322.71</v>
      </c>
      <c r="J121" t="s">
        <v>28</v>
      </c>
      <c r="K121" t="s">
        <v>29</v>
      </c>
      <c r="L121" t="s">
        <v>127</v>
      </c>
      <c r="M121" t="s">
        <v>30</v>
      </c>
      <c r="N121" t="s">
        <v>29</v>
      </c>
      <c r="O121" t="s">
        <v>30</v>
      </c>
      <c r="P121" t="s">
        <v>30</v>
      </c>
      <c r="Q121" t="s">
        <v>30</v>
      </c>
      <c r="R121" t="s">
        <v>30</v>
      </c>
      <c r="S121" t="s">
        <v>30</v>
      </c>
      <c r="T121" t="s">
        <v>30</v>
      </c>
      <c r="U121" t="s">
        <v>30</v>
      </c>
      <c r="V121" t="s">
        <v>30</v>
      </c>
      <c r="W121" t="s">
        <v>40</v>
      </c>
      <c r="X121" t="s">
        <v>29</v>
      </c>
      <c r="Y121" t="s">
        <v>29</v>
      </c>
      <c r="Z121" t="s">
        <v>29</v>
      </c>
      <c r="AA121" t="s">
        <v>29</v>
      </c>
      <c r="AB121" t="s">
        <v>32</v>
      </c>
    </row>
    <row r="122" spans="1:28" outlineLevel="1" x14ac:dyDescent="0.45">
      <c r="A122">
        <v>8930799003</v>
      </c>
      <c r="B122" s="1">
        <v>44345</v>
      </c>
      <c r="C122" t="s">
        <v>4905</v>
      </c>
      <c r="D122" t="s">
        <v>4906</v>
      </c>
      <c r="E122" t="s">
        <v>142</v>
      </c>
      <c r="F122" t="s">
        <v>5651</v>
      </c>
      <c r="G122" t="s">
        <v>5671</v>
      </c>
      <c r="H122" s="10">
        <v>184686.75</v>
      </c>
      <c r="J122" t="s">
        <v>28</v>
      </c>
      <c r="K122" t="s">
        <v>30</v>
      </c>
      <c r="L122" t="s">
        <v>127</v>
      </c>
      <c r="M122" t="s">
        <v>30</v>
      </c>
      <c r="N122" t="s">
        <v>30</v>
      </c>
      <c r="O122" t="s">
        <v>30</v>
      </c>
      <c r="P122" t="s">
        <v>30</v>
      </c>
      <c r="Q122" t="s">
        <v>30</v>
      </c>
      <c r="R122" t="s">
        <v>30</v>
      </c>
      <c r="S122" t="s">
        <v>30</v>
      </c>
      <c r="T122" t="s">
        <v>30</v>
      </c>
      <c r="U122" t="s">
        <v>30</v>
      </c>
      <c r="V122" t="s">
        <v>30</v>
      </c>
      <c r="W122" t="s">
        <v>31</v>
      </c>
      <c r="X122" t="s">
        <v>29</v>
      </c>
      <c r="Y122" t="s">
        <v>29</v>
      </c>
      <c r="Z122" t="s">
        <v>29</v>
      </c>
      <c r="AA122" t="s">
        <v>29</v>
      </c>
      <c r="AB122" t="s">
        <v>43</v>
      </c>
    </row>
    <row r="123" spans="1:28" outlineLevel="1" x14ac:dyDescent="0.45">
      <c r="A123">
        <v>2703959006</v>
      </c>
      <c r="B123" s="1">
        <v>44334</v>
      </c>
      <c r="C123" t="s">
        <v>1340</v>
      </c>
      <c r="D123" t="s">
        <v>1341</v>
      </c>
      <c r="E123" t="s">
        <v>142</v>
      </c>
      <c r="F123" t="s">
        <v>5651</v>
      </c>
      <c r="G123" t="s">
        <v>5663</v>
      </c>
      <c r="H123" s="10">
        <v>182505</v>
      </c>
      <c r="J123" t="s">
        <v>28</v>
      </c>
      <c r="K123" t="s">
        <v>29</v>
      </c>
      <c r="L123" t="s">
        <v>127</v>
      </c>
      <c r="M123" t="s">
        <v>29</v>
      </c>
      <c r="N123" t="s">
        <v>30</v>
      </c>
      <c r="O123" t="s">
        <v>29</v>
      </c>
      <c r="P123" t="s">
        <v>30</v>
      </c>
      <c r="Q123" t="s">
        <v>29</v>
      </c>
      <c r="R123" t="s">
        <v>30</v>
      </c>
      <c r="S123" t="s">
        <v>30</v>
      </c>
      <c r="T123" t="s">
        <v>30</v>
      </c>
      <c r="U123" t="s">
        <v>29</v>
      </c>
      <c r="V123" t="s">
        <v>30</v>
      </c>
      <c r="W123" t="s">
        <v>33</v>
      </c>
      <c r="X123" t="s">
        <v>29</v>
      </c>
      <c r="Y123" t="s">
        <v>29</v>
      </c>
      <c r="Z123" t="s">
        <v>29</v>
      </c>
      <c r="AA123" t="s">
        <v>30</v>
      </c>
      <c r="AB123" t="s">
        <v>32</v>
      </c>
    </row>
    <row r="124" spans="1:28" outlineLevel="1" x14ac:dyDescent="0.45">
      <c r="A124">
        <v>7572498909</v>
      </c>
      <c r="B124" s="1">
        <v>44323</v>
      </c>
      <c r="C124" t="s">
        <v>3253</v>
      </c>
      <c r="D124" t="s">
        <v>3254</v>
      </c>
      <c r="E124" t="s">
        <v>142</v>
      </c>
      <c r="F124" t="s">
        <v>5651</v>
      </c>
      <c r="G124" t="s">
        <v>5671</v>
      </c>
      <c r="H124" s="10">
        <v>180258</v>
      </c>
      <c r="J124" t="s">
        <v>28</v>
      </c>
      <c r="K124" t="s">
        <v>30</v>
      </c>
      <c r="L124" t="s">
        <v>127</v>
      </c>
      <c r="M124" t="s">
        <v>30</v>
      </c>
      <c r="N124" t="s">
        <v>29</v>
      </c>
      <c r="O124" t="s">
        <v>30</v>
      </c>
      <c r="P124" t="s">
        <v>30</v>
      </c>
      <c r="Q124" t="s">
        <v>30</v>
      </c>
      <c r="R124" t="s">
        <v>30</v>
      </c>
      <c r="S124" t="s">
        <v>30</v>
      </c>
      <c r="T124" t="s">
        <v>30</v>
      </c>
      <c r="U124" t="s">
        <v>30</v>
      </c>
      <c r="V124" t="s">
        <v>30</v>
      </c>
      <c r="W124" t="s">
        <v>40</v>
      </c>
      <c r="X124" t="s">
        <v>29</v>
      </c>
      <c r="Y124" t="s">
        <v>29</v>
      </c>
      <c r="Z124" t="s">
        <v>29</v>
      </c>
      <c r="AA124" t="s">
        <v>30</v>
      </c>
      <c r="AB124" t="s">
        <v>32</v>
      </c>
    </row>
    <row r="125" spans="1:28" outlineLevel="1" x14ac:dyDescent="0.45">
      <c r="A125">
        <v>2216999010</v>
      </c>
      <c r="B125" s="1">
        <v>44330</v>
      </c>
      <c r="C125" t="s">
        <v>619</v>
      </c>
      <c r="D125" t="s">
        <v>620</v>
      </c>
      <c r="E125" t="s">
        <v>142</v>
      </c>
      <c r="F125" t="s">
        <v>5651</v>
      </c>
      <c r="G125" t="s">
        <v>5693</v>
      </c>
      <c r="H125" s="10">
        <v>167898</v>
      </c>
      <c r="J125" t="s">
        <v>28</v>
      </c>
      <c r="K125" t="s">
        <v>30</v>
      </c>
      <c r="L125" t="s">
        <v>127</v>
      </c>
      <c r="M125" t="s">
        <v>30</v>
      </c>
      <c r="N125" t="s">
        <v>30</v>
      </c>
      <c r="O125" t="s">
        <v>30</v>
      </c>
      <c r="P125" t="s">
        <v>30</v>
      </c>
      <c r="Q125" t="s">
        <v>30</v>
      </c>
      <c r="R125" t="s">
        <v>30</v>
      </c>
      <c r="S125" t="s">
        <v>30</v>
      </c>
      <c r="T125" t="s">
        <v>30</v>
      </c>
      <c r="U125" t="s">
        <v>30</v>
      </c>
      <c r="V125" t="s">
        <v>30</v>
      </c>
      <c r="W125" t="s">
        <v>31</v>
      </c>
      <c r="X125" t="s">
        <v>29</v>
      </c>
      <c r="Y125" t="s">
        <v>30</v>
      </c>
      <c r="Z125" t="s">
        <v>29</v>
      </c>
      <c r="AA125" t="s">
        <v>30</v>
      </c>
      <c r="AB125" t="s">
        <v>43</v>
      </c>
    </row>
    <row r="126" spans="1:28" outlineLevel="1" x14ac:dyDescent="0.45">
      <c r="A126">
        <v>8962649009</v>
      </c>
      <c r="B126" s="1">
        <v>44345</v>
      </c>
      <c r="C126" t="s">
        <v>5040</v>
      </c>
      <c r="D126" t="s">
        <v>5041</v>
      </c>
      <c r="E126" t="s">
        <v>142</v>
      </c>
      <c r="F126" t="s">
        <v>5651</v>
      </c>
      <c r="G126" t="s">
        <v>5671</v>
      </c>
      <c r="H126" s="10">
        <v>157638</v>
      </c>
      <c r="J126" t="s">
        <v>28</v>
      </c>
      <c r="K126" t="s">
        <v>30</v>
      </c>
      <c r="L126" t="s">
        <v>127</v>
      </c>
      <c r="M126" t="s">
        <v>30</v>
      </c>
      <c r="N126" t="s">
        <v>29</v>
      </c>
      <c r="O126" t="s">
        <v>29</v>
      </c>
      <c r="P126" t="s">
        <v>30</v>
      </c>
      <c r="Q126" t="s">
        <v>30</v>
      </c>
      <c r="R126" t="s">
        <v>30</v>
      </c>
      <c r="S126" t="s">
        <v>30</v>
      </c>
      <c r="T126" t="s">
        <v>30</v>
      </c>
      <c r="U126" t="s">
        <v>30</v>
      </c>
      <c r="V126" t="s">
        <v>30</v>
      </c>
      <c r="W126" t="s">
        <v>40</v>
      </c>
      <c r="X126" t="s">
        <v>29</v>
      </c>
      <c r="Y126" t="s">
        <v>29</v>
      </c>
      <c r="Z126" t="s">
        <v>29</v>
      </c>
      <c r="AA126" t="s">
        <v>29</v>
      </c>
      <c r="AB126" t="s">
        <v>73</v>
      </c>
    </row>
    <row r="127" spans="1:28" outlineLevel="1" x14ac:dyDescent="0.45">
      <c r="A127">
        <v>2785089008</v>
      </c>
      <c r="B127" s="1">
        <v>44334</v>
      </c>
      <c r="C127" t="s">
        <v>1705</v>
      </c>
      <c r="D127" t="s">
        <v>1706</v>
      </c>
      <c r="E127" t="s">
        <v>142</v>
      </c>
      <c r="F127" t="s">
        <v>5651</v>
      </c>
      <c r="G127" t="s">
        <v>5671</v>
      </c>
      <c r="H127" s="10">
        <v>145668.03</v>
      </c>
      <c r="J127" t="s">
        <v>28</v>
      </c>
      <c r="K127" t="s">
        <v>30</v>
      </c>
      <c r="L127" t="s">
        <v>127</v>
      </c>
      <c r="M127" t="s">
        <v>30</v>
      </c>
      <c r="N127" t="s">
        <v>29</v>
      </c>
      <c r="O127" t="s">
        <v>29</v>
      </c>
      <c r="P127" t="s">
        <v>30</v>
      </c>
      <c r="Q127" t="s">
        <v>30</v>
      </c>
      <c r="R127" t="s">
        <v>30</v>
      </c>
      <c r="S127" t="s">
        <v>30</v>
      </c>
      <c r="T127" t="s">
        <v>30</v>
      </c>
      <c r="U127" t="s">
        <v>30</v>
      </c>
      <c r="V127" t="s">
        <v>30</v>
      </c>
      <c r="W127" t="s">
        <v>40</v>
      </c>
      <c r="X127" t="s">
        <v>29</v>
      </c>
      <c r="Y127" t="s">
        <v>29</v>
      </c>
      <c r="Z127" t="s">
        <v>29</v>
      </c>
      <c r="AA127" t="s">
        <v>30</v>
      </c>
      <c r="AB127" t="s">
        <v>43</v>
      </c>
    </row>
    <row r="128" spans="1:28" outlineLevel="1" x14ac:dyDescent="0.45">
      <c r="A128">
        <v>9874549008</v>
      </c>
      <c r="B128" s="1">
        <v>44351</v>
      </c>
      <c r="C128" t="s">
        <v>5204</v>
      </c>
      <c r="D128" t="s">
        <v>5205</v>
      </c>
      <c r="E128" t="s">
        <v>142</v>
      </c>
      <c r="F128" t="s">
        <v>5651</v>
      </c>
      <c r="G128" t="s">
        <v>5671</v>
      </c>
      <c r="H128" s="10">
        <v>144035.34</v>
      </c>
      <c r="J128" t="s">
        <v>28</v>
      </c>
      <c r="K128" t="s">
        <v>30</v>
      </c>
      <c r="L128" t="s">
        <v>127</v>
      </c>
      <c r="M128" t="s">
        <v>30</v>
      </c>
      <c r="N128" t="s">
        <v>30</v>
      </c>
      <c r="O128" t="s">
        <v>29</v>
      </c>
      <c r="P128" t="s">
        <v>30</v>
      </c>
      <c r="Q128" t="s">
        <v>30</v>
      </c>
      <c r="R128" t="s">
        <v>30</v>
      </c>
      <c r="S128" t="s">
        <v>30</v>
      </c>
      <c r="T128" t="s">
        <v>30</v>
      </c>
      <c r="U128" t="s">
        <v>30</v>
      </c>
      <c r="V128" t="s">
        <v>30</v>
      </c>
      <c r="W128" t="s">
        <v>49</v>
      </c>
      <c r="X128" t="s">
        <v>29</v>
      </c>
      <c r="Y128" t="s">
        <v>29</v>
      </c>
      <c r="Z128" t="s">
        <v>29</v>
      </c>
      <c r="AA128" t="s">
        <v>29</v>
      </c>
      <c r="AB128" t="s">
        <v>43</v>
      </c>
    </row>
    <row r="129" spans="1:28" outlineLevel="1" x14ac:dyDescent="0.45">
      <c r="A129">
        <v>5225539007</v>
      </c>
      <c r="B129" s="1">
        <v>44337</v>
      </c>
      <c r="C129" t="s">
        <v>2198</v>
      </c>
      <c r="D129" t="s">
        <v>2199</v>
      </c>
      <c r="E129" t="s">
        <v>142</v>
      </c>
      <c r="F129" t="s">
        <v>5651</v>
      </c>
      <c r="G129" t="s">
        <v>5693</v>
      </c>
      <c r="H129" s="10">
        <v>143905.12</v>
      </c>
      <c r="J129" t="s">
        <v>28</v>
      </c>
      <c r="K129" t="s">
        <v>29</v>
      </c>
      <c r="L129" t="s">
        <v>127</v>
      </c>
      <c r="M129" t="s">
        <v>30</v>
      </c>
      <c r="N129" t="s">
        <v>30</v>
      </c>
      <c r="O129" t="s">
        <v>30</v>
      </c>
      <c r="P129" t="s">
        <v>30</v>
      </c>
      <c r="Q129" t="s">
        <v>30</v>
      </c>
      <c r="R129" t="s">
        <v>30</v>
      </c>
      <c r="S129" t="s">
        <v>30</v>
      </c>
      <c r="T129" t="s">
        <v>30</v>
      </c>
      <c r="U129" t="s">
        <v>30</v>
      </c>
      <c r="V129" t="s">
        <v>30</v>
      </c>
      <c r="W129" t="s">
        <v>33</v>
      </c>
      <c r="X129" t="s">
        <v>29</v>
      </c>
      <c r="Y129" t="s">
        <v>30</v>
      </c>
      <c r="Z129" t="s">
        <v>29</v>
      </c>
      <c r="AA129" t="s">
        <v>30</v>
      </c>
      <c r="AB129" t="s">
        <v>267</v>
      </c>
    </row>
    <row r="130" spans="1:28" outlineLevel="1" x14ac:dyDescent="0.45">
      <c r="A130">
        <v>8866289008</v>
      </c>
      <c r="B130" s="1">
        <v>44345</v>
      </c>
      <c r="C130" t="s">
        <v>4602</v>
      </c>
      <c r="D130" t="s">
        <v>4603</v>
      </c>
      <c r="E130" t="s">
        <v>142</v>
      </c>
      <c r="F130" t="s">
        <v>5651</v>
      </c>
      <c r="G130" t="s">
        <v>5671</v>
      </c>
      <c r="H130" s="10">
        <v>143076</v>
      </c>
      <c r="J130" t="s">
        <v>28</v>
      </c>
      <c r="K130" t="s">
        <v>30</v>
      </c>
      <c r="L130" t="s">
        <v>127</v>
      </c>
      <c r="M130" t="s">
        <v>30</v>
      </c>
      <c r="N130" t="s">
        <v>30</v>
      </c>
      <c r="O130" t="s">
        <v>29</v>
      </c>
      <c r="P130" t="s">
        <v>30</v>
      </c>
      <c r="Q130" t="s">
        <v>30</v>
      </c>
      <c r="R130" t="s">
        <v>30</v>
      </c>
      <c r="S130" t="s">
        <v>30</v>
      </c>
      <c r="T130" t="s">
        <v>30</v>
      </c>
      <c r="U130" t="s">
        <v>30</v>
      </c>
      <c r="V130" t="s">
        <v>30</v>
      </c>
      <c r="W130" t="s">
        <v>31</v>
      </c>
      <c r="X130" t="s">
        <v>29</v>
      </c>
      <c r="Y130" t="s">
        <v>29</v>
      </c>
      <c r="Z130" t="s">
        <v>29</v>
      </c>
      <c r="AA130" t="s">
        <v>29</v>
      </c>
      <c r="AB130" t="s">
        <v>38</v>
      </c>
    </row>
    <row r="131" spans="1:28" outlineLevel="1" x14ac:dyDescent="0.45">
      <c r="A131">
        <v>7647718909</v>
      </c>
      <c r="B131" s="1">
        <v>44323</v>
      </c>
      <c r="C131" t="s">
        <v>3681</v>
      </c>
      <c r="D131" t="s">
        <v>3682</v>
      </c>
      <c r="E131" t="s">
        <v>142</v>
      </c>
      <c r="F131" t="s">
        <v>5651</v>
      </c>
      <c r="G131" t="s">
        <v>5693</v>
      </c>
      <c r="H131" s="10">
        <v>140157</v>
      </c>
      <c r="J131" t="s">
        <v>28</v>
      </c>
      <c r="K131" t="s">
        <v>29</v>
      </c>
      <c r="L131" t="s">
        <v>127</v>
      </c>
      <c r="M131" t="s">
        <v>29</v>
      </c>
      <c r="N131" t="s">
        <v>30</v>
      </c>
      <c r="O131" t="s">
        <v>30</v>
      </c>
      <c r="P131" t="s">
        <v>30</v>
      </c>
      <c r="Q131" t="s">
        <v>30</v>
      </c>
      <c r="R131" t="s">
        <v>30</v>
      </c>
      <c r="S131" t="s">
        <v>30</v>
      </c>
      <c r="T131" t="s">
        <v>30</v>
      </c>
      <c r="U131" t="s">
        <v>30</v>
      </c>
      <c r="V131" t="s">
        <v>30</v>
      </c>
      <c r="W131" t="s">
        <v>31</v>
      </c>
      <c r="X131" t="s">
        <v>29</v>
      </c>
      <c r="Y131" t="s">
        <v>29</v>
      </c>
      <c r="Z131" t="s">
        <v>29</v>
      </c>
      <c r="AA131" t="s">
        <v>30</v>
      </c>
      <c r="AB131" t="s">
        <v>32</v>
      </c>
    </row>
    <row r="132" spans="1:28" outlineLevel="1" x14ac:dyDescent="0.45">
      <c r="A132">
        <v>8821219005</v>
      </c>
      <c r="B132" s="1">
        <v>44345</v>
      </c>
      <c r="C132" t="s">
        <v>4351</v>
      </c>
      <c r="D132" t="s">
        <v>4352</v>
      </c>
      <c r="E132" t="s">
        <v>142</v>
      </c>
      <c r="F132" t="s">
        <v>5651</v>
      </c>
      <c r="G132" t="s">
        <v>5720</v>
      </c>
      <c r="H132" s="10">
        <v>138653</v>
      </c>
      <c r="J132" t="s">
        <v>28</v>
      </c>
      <c r="K132" t="s">
        <v>29</v>
      </c>
      <c r="L132" t="s">
        <v>127</v>
      </c>
      <c r="M132" t="s">
        <v>30</v>
      </c>
      <c r="N132" t="s">
        <v>30</v>
      </c>
      <c r="O132" t="s">
        <v>30</v>
      </c>
      <c r="P132" t="s">
        <v>30</v>
      </c>
      <c r="Q132" t="s">
        <v>30</v>
      </c>
      <c r="R132" t="s">
        <v>30</v>
      </c>
      <c r="S132" t="s">
        <v>30</v>
      </c>
      <c r="T132" t="s">
        <v>30</v>
      </c>
      <c r="U132" t="s">
        <v>30</v>
      </c>
      <c r="V132" t="s">
        <v>30</v>
      </c>
      <c r="W132" t="s">
        <v>31</v>
      </c>
      <c r="X132" t="s">
        <v>29</v>
      </c>
      <c r="Y132" t="s">
        <v>29</v>
      </c>
      <c r="Z132" t="s">
        <v>29</v>
      </c>
      <c r="AA132" t="s">
        <v>29</v>
      </c>
      <c r="AB132" t="s">
        <v>139</v>
      </c>
    </row>
    <row r="133" spans="1:28" outlineLevel="1" x14ac:dyDescent="0.45">
      <c r="A133">
        <v>7910478907</v>
      </c>
      <c r="B133" s="1">
        <v>44327</v>
      </c>
      <c r="C133" t="s">
        <v>4066</v>
      </c>
      <c r="D133" t="s">
        <v>4067</v>
      </c>
      <c r="E133" t="s">
        <v>142</v>
      </c>
      <c r="F133" t="s">
        <v>5651</v>
      </c>
      <c r="G133" t="s">
        <v>5671</v>
      </c>
      <c r="H133" s="10">
        <v>138427.24</v>
      </c>
      <c r="J133" t="s">
        <v>28</v>
      </c>
      <c r="K133" t="s">
        <v>30</v>
      </c>
      <c r="L133" t="s">
        <v>127</v>
      </c>
      <c r="M133" t="s">
        <v>29</v>
      </c>
      <c r="N133" t="s">
        <v>29</v>
      </c>
      <c r="O133" t="s">
        <v>29</v>
      </c>
      <c r="P133" t="s">
        <v>30</v>
      </c>
      <c r="Q133" t="s">
        <v>29</v>
      </c>
      <c r="R133" t="s">
        <v>30</v>
      </c>
      <c r="S133" t="s">
        <v>30</v>
      </c>
      <c r="T133" t="s">
        <v>29</v>
      </c>
      <c r="U133" t="s">
        <v>29</v>
      </c>
      <c r="V133" t="s">
        <v>30</v>
      </c>
      <c r="W133" t="s">
        <v>40</v>
      </c>
      <c r="X133" t="s">
        <v>29</v>
      </c>
      <c r="Y133" t="s">
        <v>29</v>
      </c>
      <c r="Z133" t="s">
        <v>29</v>
      </c>
      <c r="AA133" t="s">
        <v>30</v>
      </c>
      <c r="AB133" t="s">
        <v>43</v>
      </c>
    </row>
    <row r="134" spans="1:28" outlineLevel="1" x14ac:dyDescent="0.45">
      <c r="A134">
        <v>2226419004</v>
      </c>
      <c r="B134" s="1">
        <v>44330</v>
      </c>
      <c r="C134" t="s">
        <v>678</v>
      </c>
      <c r="D134" t="s">
        <v>679</v>
      </c>
      <c r="E134" t="s">
        <v>142</v>
      </c>
      <c r="F134" t="s">
        <v>5651</v>
      </c>
      <c r="G134" t="s">
        <v>5663</v>
      </c>
      <c r="H134" s="10">
        <v>135609.62</v>
      </c>
      <c r="J134" t="s">
        <v>28</v>
      </c>
      <c r="K134" t="s">
        <v>29</v>
      </c>
      <c r="L134" t="s">
        <v>127</v>
      </c>
      <c r="M134" t="s">
        <v>30</v>
      </c>
      <c r="N134" t="s">
        <v>30</v>
      </c>
      <c r="O134" t="s">
        <v>30</v>
      </c>
      <c r="P134" t="s">
        <v>30</v>
      </c>
      <c r="Q134" t="s">
        <v>30</v>
      </c>
      <c r="R134" t="s">
        <v>30</v>
      </c>
      <c r="S134" t="s">
        <v>30</v>
      </c>
      <c r="T134" t="s">
        <v>30</v>
      </c>
      <c r="U134" t="s">
        <v>30</v>
      </c>
      <c r="V134" t="s">
        <v>30</v>
      </c>
      <c r="W134" t="s">
        <v>31</v>
      </c>
      <c r="X134" t="s">
        <v>29</v>
      </c>
      <c r="Y134" t="s">
        <v>30</v>
      </c>
      <c r="Z134" t="s">
        <v>29</v>
      </c>
      <c r="AA134" t="s">
        <v>29</v>
      </c>
      <c r="AB134" t="s">
        <v>43</v>
      </c>
    </row>
    <row r="135" spans="1:28" outlineLevel="1" x14ac:dyDescent="0.45">
      <c r="A135">
        <v>8899809005</v>
      </c>
      <c r="B135" s="1">
        <v>44345</v>
      </c>
      <c r="C135" t="s">
        <v>4764</v>
      </c>
      <c r="D135" t="s">
        <v>4765</v>
      </c>
      <c r="E135" t="s">
        <v>142</v>
      </c>
      <c r="F135" t="s">
        <v>5651</v>
      </c>
      <c r="G135" t="s">
        <v>5671</v>
      </c>
      <c r="H135" s="10">
        <v>135137.82</v>
      </c>
      <c r="J135" t="s">
        <v>28</v>
      </c>
      <c r="K135" t="s">
        <v>30</v>
      </c>
      <c r="L135" t="s">
        <v>127</v>
      </c>
      <c r="M135" t="s">
        <v>30</v>
      </c>
      <c r="N135" t="s">
        <v>29</v>
      </c>
      <c r="O135" t="s">
        <v>29</v>
      </c>
      <c r="P135" t="s">
        <v>30</v>
      </c>
      <c r="Q135" t="s">
        <v>30</v>
      </c>
      <c r="R135" t="s">
        <v>30</v>
      </c>
      <c r="S135" t="s">
        <v>30</v>
      </c>
      <c r="T135" t="s">
        <v>30</v>
      </c>
      <c r="U135" t="s">
        <v>30</v>
      </c>
      <c r="V135" t="s">
        <v>30</v>
      </c>
      <c r="W135" t="s">
        <v>40</v>
      </c>
      <c r="X135" t="s">
        <v>29</v>
      </c>
      <c r="Y135" t="s">
        <v>29</v>
      </c>
      <c r="Z135" t="s">
        <v>29</v>
      </c>
      <c r="AA135" t="s">
        <v>29</v>
      </c>
      <c r="AB135" t="s">
        <v>48</v>
      </c>
    </row>
    <row r="136" spans="1:28" outlineLevel="1" x14ac:dyDescent="0.45">
      <c r="A136">
        <v>2775079001</v>
      </c>
      <c r="B136" s="1">
        <v>44334</v>
      </c>
      <c r="C136" t="s">
        <v>1667</v>
      </c>
      <c r="D136" t="s">
        <v>1668</v>
      </c>
      <c r="E136" t="s">
        <v>142</v>
      </c>
      <c r="F136" t="s">
        <v>5651</v>
      </c>
      <c r="G136" t="s">
        <v>5663</v>
      </c>
      <c r="H136" s="10">
        <v>135066</v>
      </c>
      <c r="I136" t="s">
        <v>128</v>
      </c>
      <c r="J136" t="s">
        <v>28</v>
      </c>
      <c r="K136" t="s">
        <v>29</v>
      </c>
      <c r="L136" t="s">
        <v>127</v>
      </c>
      <c r="M136" t="s">
        <v>29</v>
      </c>
      <c r="N136" t="s">
        <v>29</v>
      </c>
      <c r="O136" t="s">
        <v>29</v>
      </c>
      <c r="P136" t="s">
        <v>30</v>
      </c>
      <c r="Q136" t="s">
        <v>30</v>
      </c>
      <c r="R136" t="s">
        <v>30</v>
      </c>
      <c r="S136" t="s">
        <v>30</v>
      </c>
      <c r="T136" t="s">
        <v>30</v>
      </c>
      <c r="U136" t="s">
        <v>30</v>
      </c>
      <c r="V136" t="s">
        <v>30</v>
      </c>
      <c r="W136" t="s">
        <v>31</v>
      </c>
      <c r="X136" t="s">
        <v>29</v>
      </c>
      <c r="Y136" t="s">
        <v>29</v>
      </c>
      <c r="Z136" t="s">
        <v>29</v>
      </c>
      <c r="AA136" t="s">
        <v>30</v>
      </c>
      <c r="AB136" t="s">
        <v>32</v>
      </c>
    </row>
    <row r="137" spans="1:28" outlineLevel="1" x14ac:dyDescent="0.45">
      <c r="A137">
        <v>7645158903</v>
      </c>
      <c r="B137" s="1">
        <v>44323</v>
      </c>
      <c r="C137" t="s">
        <v>3663</v>
      </c>
      <c r="D137" t="s">
        <v>3664</v>
      </c>
      <c r="E137" t="s">
        <v>142</v>
      </c>
      <c r="F137" t="s">
        <v>5651</v>
      </c>
      <c r="G137" t="s">
        <v>5671</v>
      </c>
      <c r="H137" s="10">
        <v>135048</v>
      </c>
      <c r="J137" t="s">
        <v>28</v>
      </c>
      <c r="K137" t="s">
        <v>29</v>
      </c>
      <c r="L137" t="s">
        <v>127</v>
      </c>
      <c r="M137" t="s">
        <v>29</v>
      </c>
      <c r="N137" t="s">
        <v>29</v>
      </c>
      <c r="O137" t="s">
        <v>30</v>
      </c>
      <c r="P137" t="s">
        <v>30</v>
      </c>
      <c r="Q137" t="s">
        <v>30</v>
      </c>
      <c r="R137" t="s">
        <v>30</v>
      </c>
      <c r="S137" t="s">
        <v>30</v>
      </c>
      <c r="T137" t="s">
        <v>30</v>
      </c>
      <c r="U137" t="s">
        <v>30</v>
      </c>
      <c r="V137" t="s">
        <v>30</v>
      </c>
      <c r="W137" t="s">
        <v>31</v>
      </c>
      <c r="X137" t="s">
        <v>29</v>
      </c>
      <c r="Y137" t="s">
        <v>30</v>
      </c>
      <c r="Z137" t="s">
        <v>29</v>
      </c>
      <c r="AA137" t="s">
        <v>29</v>
      </c>
      <c r="AB137" t="s">
        <v>62</v>
      </c>
    </row>
    <row r="138" spans="1:28" outlineLevel="1" x14ac:dyDescent="0.45">
      <c r="A138">
        <v>2238259001</v>
      </c>
      <c r="B138" s="1">
        <v>44330</v>
      </c>
      <c r="C138" t="s">
        <v>744</v>
      </c>
      <c r="D138" t="s">
        <v>745</v>
      </c>
      <c r="E138" t="s">
        <v>142</v>
      </c>
      <c r="F138" t="s">
        <v>5651</v>
      </c>
      <c r="G138" t="s">
        <v>5720</v>
      </c>
      <c r="H138" s="10">
        <v>126094</v>
      </c>
      <c r="J138" t="s">
        <v>28</v>
      </c>
      <c r="K138" t="s">
        <v>29</v>
      </c>
      <c r="L138" t="s">
        <v>127</v>
      </c>
      <c r="M138" t="s">
        <v>29</v>
      </c>
      <c r="N138" t="s">
        <v>30</v>
      </c>
      <c r="O138" t="s">
        <v>30</v>
      </c>
      <c r="P138" t="s">
        <v>30</v>
      </c>
      <c r="Q138" t="s">
        <v>30</v>
      </c>
      <c r="R138" t="s">
        <v>30</v>
      </c>
      <c r="S138" t="s">
        <v>30</v>
      </c>
      <c r="T138" t="s">
        <v>30</v>
      </c>
      <c r="U138" t="s">
        <v>30</v>
      </c>
      <c r="V138" t="s">
        <v>30</v>
      </c>
      <c r="W138" t="s">
        <v>40</v>
      </c>
      <c r="X138" t="s">
        <v>29</v>
      </c>
      <c r="Y138" t="s">
        <v>29</v>
      </c>
      <c r="Z138" t="s">
        <v>29</v>
      </c>
      <c r="AA138" t="s">
        <v>30</v>
      </c>
      <c r="AB138" t="s">
        <v>32</v>
      </c>
    </row>
    <row r="139" spans="1:28" outlineLevel="1" x14ac:dyDescent="0.45">
      <c r="A139">
        <v>8027539010</v>
      </c>
      <c r="B139" s="1">
        <v>44342</v>
      </c>
      <c r="C139" t="s">
        <v>4138</v>
      </c>
      <c r="D139" t="s">
        <v>4139</v>
      </c>
      <c r="E139" t="s">
        <v>142</v>
      </c>
      <c r="F139" t="s">
        <v>5651</v>
      </c>
      <c r="G139" t="s">
        <v>5720</v>
      </c>
      <c r="H139" s="10">
        <v>121536.48</v>
      </c>
      <c r="J139" t="s">
        <v>28</v>
      </c>
      <c r="K139" t="s">
        <v>29</v>
      </c>
      <c r="L139" t="s">
        <v>127</v>
      </c>
      <c r="M139" t="s">
        <v>30</v>
      </c>
      <c r="N139" t="s">
        <v>30</v>
      </c>
      <c r="O139" t="s">
        <v>30</v>
      </c>
      <c r="P139" t="s">
        <v>30</v>
      </c>
      <c r="Q139" t="s">
        <v>30</v>
      </c>
      <c r="R139" t="s">
        <v>30</v>
      </c>
      <c r="S139" t="s">
        <v>30</v>
      </c>
      <c r="T139" t="s">
        <v>30</v>
      </c>
      <c r="U139" t="s">
        <v>30</v>
      </c>
      <c r="V139" t="s">
        <v>30</v>
      </c>
      <c r="W139" t="s">
        <v>40</v>
      </c>
      <c r="X139" t="s">
        <v>29</v>
      </c>
      <c r="Y139" t="s">
        <v>30</v>
      </c>
      <c r="Z139" t="s">
        <v>29</v>
      </c>
      <c r="AA139" t="s">
        <v>30</v>
      </c>
      <c r="AB139" t="s">
        <v>32</v>
      </c>
    </row>
    <row r="140" spans="1:28" outlineLevel="1" x14ac:dyDescent="0.45">
      <c r="A140">
        <v>7896418903</v>
      </c>
      <c r="B140" s="1">
        <v>44327</v>
      </c>
      <c r="C140" t="s">
        <v>3985</v>
      </c>
      <c r="D140" t="s">
        <v>3986</v>
      </c>
      <c r="E140" t="s">
        <v>142</v>
      </c>
      <c r="F140" t="s">
        <v>5651</v>
      </c>
      <c r="G140" t="s">
        <v>5720</v>
      </c>
      <c r="H140" s="10">
        <v>119401</v>
      </c>
      <c r="J140" t="s">
        <v>28</v>
      </c>
      <c r="K140" t="s">
        <v>30</v>
      </c>
      <c r="L140" t="s">
        <v>127</v>
      </c>
      <c r="M140" t="s">
        <v>29</v>
      </c>
      <c r="N140" t="s">
        <v>30</v>
      </c>
      <c r="O140" t="s">
        <v>30</v>
      </c>
      <c r="P140" t="s">
        <v>30</v>
      </c>
      <c r="Q140" t="s">
        <v>30</v>
      </c>
      <c r="R140" t="s">
        <v>30</v>
      </c>
      <c r="S140" t="s">
        <v>30</v>
      </c>
      <c r="T140" t="s">
        <v>29</v>
      </c>
      <c r="U140" t="s">
        <v>30</v>
      </c>
      <c r="V140" t="s">
        <v>30</v>
      </c>
      <c r="W140" t="s">
        <v>31</v>
      </c>
      <c r="X140" t="s">
        <v>29</v>
      </c>
      <c r="Y140" t="s">
        <v>29</v>
      </c>
      <c r="Z140" t="s">
        <v>29</v>
      </c>
      <c r="AA140" t="s">
        <v>30</v>
      </c>
      <c r="AB140" t="s">
        <v>101</v>
      </c>
    </row>
    <row r="141" spans="1:28" outlineLevel="1" x14ac:dyDescent="0.45">
      <c r="A141">
        <v>7541748909</v>
      </c>
      <c r="B141" s="1">
        <v>44323</v>
      </c>
      <c r="C141" t="s">
        <v>2901</v>
      </c>
      <c r="D141" t="s">
        <v>2902</v>
      </c>
      <c r="E141" t="s">
        <v>142</v>
      </c>
      <c r="F141" t="s">
        <v>5651</v>
      </c>
      <c r="G141" t="s">
        <v>5663</v>
      </c>
      <c r="H141" s="10">
        <v>118244.34</v>
      </c>
      <c r="J141" t="s">
        <v>28</v>
      </c>
      <c r="K141" t="s">
        <v>29</v>
      </c>
      <c r="L141" t="s">
        <v>127</v>
      </c>
      <c r="M141" t="s">
        <v>29</v>
      </c>
      <c r="N141" t="s">
        <v>29</v>
      </c>
      <c r="O141" t="s">
        <v>29</v>
      </c>
      <c r="P141" t="s">
        <v>30</v>
      </c>
      <c r="Q141" t="s">
        <v>30</v>
      </c>
      <c r="R141" t="s">
        <v>29</v>
      </c>
      <c r="S141" t="s">
        <v>30</v>
      </c>
      <c r="T141" t="s">
        <v>30</v>
      </c>
      <c r="U141" t="s">
        <v>30</v>
      </c>
      <c r="V141" t="s">
        <v>30</v>
      </c>
      <c r="W141" t="s">
        <v>31</v>
      </c>
      <c r="X141" t="s">
        <v>29</v>
      </c>
      <c r="Y141" t="s">
        <v>29</v>
      </c>
      <c r="Z141" t="s">
        <v>29</v>
      </c>
      <c r="AA141" t="s">
        <v>30</v>
      </c>
      <c r="AB141" t="s">
        <v>32</v>
      </c>
    </row>
    <row r="142" spans="1:28" outlineLevel="1" x14ac:dyDescent="0.45">
      <c r="A142">
        <v>2341689010</v>
      </c>
      <c r="B142" s="1">
        <v>44331</v>
      </c>
      <c r="C142" t="s">
        <v>891</v>
      </c>
      <c r="D142" t="s">
        <v>892</v>
      </c>
      <c r="E142" t="s">
        <v>142</v>
      </c>
      <c r="F142" t="s">
        <v>5651</v>
      </c>
      <c r="G142" t="s">
        <v>5720</v>
      </c>
      <c r="H142" s="10">
        <v>118163.56</v>
      </c>
      <c r="J142" t="s">
        <v>28</v>
      </c>
      <c r="K142" t="s">
        <v>29</v>
      </c>
      <c r="L142" t="s">
        <v>127</v>
      </c>
      <c r="M142" t="s">
        <v>29</v>
      </c>
      <c r="N142" t="s">
        <v>29</v>
      </c>
      <c r="O142" t="s">
        <v>29</v>
      </c>
      <c r="P142" t="s">
        <v>29</v>
      </c>
      <c r="Q142" t="s">
        <v>29</v>
      </c>
      <c r="R142" t="s">
        <v>29</v>
      </c>
      <c r="S142" t="s">
        <v>30</v>
      </c>
      <c r="T142" t="s">
        <v>29</v>
      </c>
      <c r="U142" t="s">
        <v>29</v>
      </c>
      <c r="V142" t="s">
        <v>29</v>
      </c>
      <c r="W142" t="s">
        <v>31</v>
      </c>
      <c r="X142" t="s">
        <v>29</v>
      </c>
      <c r="Y142" t="s">
        <v>29</v>
      </c>
      <c r="Z142" t="s">
        <v>30</v>
      </c>
      <c r="AA142" t="s">
        <v>30</v>
      </c>
      <c r="AB142" t="s">
        <v>32</v>
      </c>
    </row>
    <row r="143" spans="1:28" outlineLevel="1" x14ac:dyDescent="0.45">
      <c r="A143">
        <v>1103049006</v>
      </c>
      <c r="B143" s="1">
        <v>44329</v>
      </c>
      <c r="C143" t="s">
        <v>445</v>
      </c>
      <c r="D143" t="s">
        <v>446</v>
      </c>
      <c r="E143" t="s">
        <v>142</v>
      </c>
      <c r="F143" t="s">
        <v>5651</v>
      </c>
      <c r="G143" t="s">
        <v>5720</v>
      </c>
      <c r="H143" s="10">
        <v>114940.79</v>
      </c>
      <c r="J143" t="s">
        <v>28</v>
      </c>
      <c r="K143" t="s">
        <v>30</v>
      </c>
      <c r="L143" t="s">
        <v>127</v>
      </c>
      <c r="M143" t="s">
        <v>29</v>
      </c>
      <c r="N143" t="s">
        <v>29</v>
      </c>
      <c r="O143" t="s">
        <v>29</v>
      </c>
      <c r="P143" t="s">
        <v>30</v>
      </c>
      <c r="Q143" t="s">
        <v>30</v>
      </c>
      <c r="R143" t="s">
        <v>30</v>
      </c>
      <c r="S143" t="s">
        <v>30</v>
      </c>
      <c r="T143" t="s">
        <v>30</v>
      </c>
      <c r="U143" t="s">
        <v>30</v>
      </c>
      <c r="V143" t="s">
        <v>30</v>
      </c>
      <c r="W143" t="s">
        <v>31</v>
      </c>
      <c r="X143" t="s">
        <v>29</v>
      </c>
      <c r="Y143" t="s">
        <v>29</v>
      </c>
      <c r="Z143" t="s">
        <v>29</v>
      </c>
      <c r="AA143" t="s">
        <v>30</v>
      </c>
      <c r="AB143" t="s">
        <v>32</v>
      </c>
    </row>
    <row r="144" spans="1:28" outlineLevel="1" x14ac:dyDescent="0.45">
      <c r="A144">
        <v>9903959002</v>
      </c>
      <c r="B144" s="1">
        <v>44351</v>
      </c>
      <c r="C144" t="s">
        <v>5368</v>
      </c>
      <c r="D144" t="s">
        <v>5369</v>
      </c>
      <c r="E144" t="s">
        <v>142</v>
      </c>
      <c r="F144" t="s">
        <v>5651</v>
      </c>
      <c r="G144" t="s">
        <v>5720</v>
      </c>
      <c r="H144" s="10">
        <v>107437.85</v>
      </c>
      <c r="J144" t="s">
        <v>28</v>
      </c>
      <c r="K144" t="s">
        <v>30</v>
      </c>
      <c r="L144" t="s">
        <v>127</v>
      </c>
      <c r="M144" t="s">
        <v>29</v>
      </c>
      <c r="N144" t="s">
        <v>30</v>
      </c>
      <c r="O144" t="s">
        <v>30</v>
      </c>
      <c r="P144" t="s">
        <v>30</v>
      </c>
      <c r="Q144" t="s">
        <v>30</v>
      </c>
      <c r="R144" t="s">
        <v>30</v>
      </c>
      <c r="S144" t="s">
        <v>30</v>
      </c>
      <c r="T144" t="s">
        <v>30</v>
      </c>
      <c r="U144" t="s">
        <v>30</v>
      </c>
      <c r="V144" t="s">
        <v>30</v>
      </c>
      <c r="W144" t="s">
        <v>31</v>
      </c>
      <c r="X144" t="s">
        <v>29</v>
      </c>
      <c r="Y144" t="s">
        <v>29</v>
      </c>
      <c r="Z144" t="s">
        <v>29</v>
      </c>
      <c r="AA144" t="s">
        <v>29</v>
      </c>
      <c r="AB144" t="s">
        <v>43</v>
      </c>
    </row>
    <row r="145" spans="1:28" outlineLevel="1" x14ac:dyDescent="0.45">
      <c r="A145">
        <v>7563779000</v>
      </c>
      <c r="B145" s="1">
        <v>44341</v>
      </c>
      <c r="C145" t="s">
        <v>3170</v>
      </c>
      <c r="D145" t="s">
        <v>3171</v>
      </c>
      <c r="E145" t="s">
        <v>142</v>
      </c>
      <c r="F145" t="s">
        <v>5651</v>
      </c>
      <c r="G145" t="s">
        <v>5718</v>
      </c>
      <c r="H145" s="10">
        <v>106012</v>
      </c>
      <c r="I145" t="s">
        <v>2873</v>
      </c>
      <c r="J145" t="s">
        <v>28</v>
      </c>
      <c r="K145" t="s">
        <v>29</v>
      </c>
      <c r="L145" t="s">
        <v>127</v>
      </c>
      <c r="M145" t="s">
        <v>29</v>
      </c>
      <c r="N145" t="s">
        <v>29</v>
      </c>
      <c r="O145" t="s">
        <v>29</v>
      </c>
      <c r="P145" t="s">
        <v>30</v>
      </c>
      <c r="Q145" t="s">
        <v>30</v>
      </c>
      <c r="R145" t="s">
        <v>30</v>
      </c>
      <c r="S145" t="s">
        <v>30</v>
      </c>
      <c r="T145" t="s">
        <v>30</v>
      </c>
      <c r="U145" t="s">
        <v>30</v>
      </c>
      <c r="V145" t="s">
        <v>30</v>
      </c>
      <c r="W145" t="s">
        <v>40</v>
      </c>
      <c r="X145" t="s">
        <v>29</v>
      </c>
      <c r="Y145" t="s">
        <v>30</v>
      </c>
      <c r="Z145" t="s">
        <v>29</v>
      </c>
      <c r="AA145" t="s">
        <v>29</v>
      </c>
      <c r="AB145" t="s">
        <v>32</v>
      </c>
    </row>
    <row r="146" spans="1:28" outlineLevel="1" x14ac:dyDescent="0.45">
      <c r="A146">
        <v>8033429008</v>
      </c>
      <c r="B146" s="1">
        <v>44342</v>
      </c>
      <c r="C146" t="s">
        <v>4180</v>
      </c>
      <c r="D146" t="s">
        <v>4181</v>
      </c>
      <c r="E146" t="s">
        <v>142</v>
      </c>
      <c r="F146" t="s">
        <v>5651</v>
      </c>
      <c r="G146" t="s">
        <v>5671</v>
      </c>
      <c r="H146" s="10">
        <v>103892</v>
      </c>
      <c r="J146" t="s">
        <v>28</v>
      </c>
      <c r="K146" t="s">
        <v>30</v>
      </c>
      <c r="L146" t="s">
        <v>127</v>
      </c>
      <c r="M146" t="s">
        <v>30</v>
      </c>
      <c r="N146" t="s">
        <v>30</v>
      </c>
      <c r="O146" t="s">
        <v>29</v>
      </c>
      <c r="P146" t="s">
        <v>30</v>
      </c>
      <c r="Q146" t="s">
        <v>30</v>
      </c>
      <c r="R146" t="s">
        <v>30</v>
      </c>
      <c r="S146" t="s">
        <v>30</v>
      </c>
      <c r="T146" t="s">
        <v>30</v>
      </c>
      <c r="U146" t="s">
        <v>30</v>
      </c>
      <c r="V146" t="s">
        <v>30</v>
      </c>
      <c r="W146" t="s">
        <v>31</v>
      </c>
      <c r="X146" t="s">
        <v>29</v>
      </c>
      <c r="Y146" t="s">
        <v>29</v>
      </c>
      <c r="Z146" t="s">
        <v>29</v>
      </c>
      <c r="AA146" t="s">
        <v>30</v>
      </c>
      <c r="AB146" t="s">
        <v>1445</v>
      </c>
    </row>
    <row r="147" spans="1:28" outlineLevel="1" x14ac:dyDescent="0.45">
      <c r="A147">
        <v>2231739000</v>
      </c>
      <c r="B147" s="1">
        <v>44330</v>
      </c>
      <c r="C147" t="s">
        <v>708</v>
      </c>
      <c r="D147" t="s">
        <v>709</v>
      </c>
      <c r="E147" t="s">
        <v>142</v>
      </c>
      <c r="F147" t="s">
        <v>5651</v>
      </c>
      <c r="G147" t="s">
        <v>5671</v>
      </c>
      <c r="H147" s="10">
        <v>96173</v>
      </c>
      <c r="J147" t="s">
        <v>28</v>
      </c>
      <c r="K147" t="s">
        <v>30</v>
      </c>
      <c r="L147" t="s">
        <v>127</v>
      </c>
      <c r="M147" t="s">
        <v>30</v>
      </c>
      <c r="N147" t="s">
        <v>29</v>
      </c>
      <c r="O147" t="s">
        <v>29</v>
      </c>
      <c r="P147" t="s">
        <v>30</v>
      </c>
      <c r="Q147" t="s">
        <v>30</v>
      </c>
      <c r="R147" t="s">
        <v>30</v>
      </c>
      <c r="S147" t="s">
        <v>30</v>
      </c>
      <c r="T147" t="s">
        <v>30</v>
      </c>
      <c r="U147" t="s">
        <v>30</v>
      </c>
      <c r="V147" t="s">
        <v>30</v>
      </c>
      <c r="W147" t="s">
        <v>31</v>
      </c>
      <c r="X147" t="s">
        <v>29</v>
      </c>
      <c r="Y147" t="s">
        <v>29</v>
      </c>
      <c r="Z147" t="s">
        <v>29</v>
      </c>
      <c r="AA147" t="s">
        <v>30</v>
      </c>
      <c r="AB147" t="s">
        <v>43</v>
      </c>
    </row>
    <row r="148" spans="1:28" outlineLevel="1" x14ac:dyDescent="0.45">
      <c r="A148">
        <v>2320799009</v>
      </c>
      <c r="B148" s="1">
        <v>44331</v>
      </c>
      <c r="C148" t="s">
        <v>782</v>
      </c>
      <c r="D148" t="s">
        <v>783</v>
      </c>
      <c r="E148" t="s">
        <v>142</v>
      </c>
      <c r="F148" t="s">
        <v>5651</v>
      </c>
      <c r="G148" t="s">
        <v>5671</v>
      </c>
      <c r="H148" s="10">
        <v>95561</v>
      </c>
      <c r="J148" t="s">
        <v>28</v>
      </c>
      <c r="K148" t="s">
        <v>30</v>
      </c>
      <c r="L148" t="s">
        <v>127</v>
      </c>
      <c r="M148" t="s">
        <v>29</v>
      </c>
      <c r="N148" t="s">
        <v>30</v>
      </c>
      <c r="O148" t="s">
        <v>29</v>
      </c>
      <c r="P148" t="s">
        <v>30</v>
      </c>
      <c r="Q148" t="s">
        <v>29</v>
      </c>
      <c r="R148" t="s">
        <v>30</v>
      </c>
      <c r="S148" t="s">
        <v>30</v>
      </c>
      <c r="T148" t="s">
        <v>30</v>
      </c>
      <c r="U148" t="s">
        <v>29</v>
      </c>
      <c r="V148" t="s">
        <v>30</v>
      </c>
      <c r="W148" t="s">
        <v>33</v>
      </c>
      <c r="X148" t="s">
        <v>29</v>
      </c>
      <c r="Y148" t="s">
        <v>29</v>
      </c>
      <c r="Z148" t="s">
        <v>29</v>
      </c>
      <c r="AA148" t="s">
        <v>30</v>
      </c>
      <c r="AB148" t="s">
        <v>784</v>
      </c>
    </row>
    <row r="149" spans="1:28" outlineLevel="1" x14ac:dyDescent="0.45">
      <c r="A149">
        <v>1077919002</v>
      </c>
      <c r="B149" s="1">
        <v>44328</v>
      </c>
      <c r="C149" t="s">
        <v>298</v>
      </c>
      <c r="D149" t="s">
        <v>299</v>
      </c>
      <c r="E149" t="s">
        <v>142</v>
      </c>
      <c r="F149" t="s">
        <v>5651</v>
      </c>
      <c r="G149" t="s">
        <v>5663</v>
      </c>
      <c r="H149" s="10">
        <v>94995</v>
      </c>
      <c r="J149" t="s">
        <v>28</v>
      </c>
      <c r="K149" t="s">
        <v>29</v>
      </c>
      <c r="L149" t="s">
        <v>127</v>
      </c>
      <c r="M149" t="s">
        <v>29</v>
      </c>
      <c r="N149" t="s">
        <v>29</v>
      </c>
      <c r="O149" t="s">
        <v>29</v>
      </c>
      <c r="P149" t="s">
        <v>30</v>
      </c>
      <c r="Q149" t="s">
        <v>30</v>
      </c>
      <c r="R149" t="s">
        <v>29</v>
      </c>
      <c r="S149" t="s">
        <v>30</v>
      </c>
      <c r="T149" t="s">
        <v>30</v>
      </c>
      <c r="U149" t="s">
        <v>30</v>
      </c>
      <c r="V149" t="s">
        <v>30</v>
      </c>
      <c r="W149" t="s">
        <v>229</v>
      </c>
      <c r="X149" t="s">
        <v>29</v>
      </c>
      <c r="Y149" t="s">
        <v>29</v>
      </c>
      <c r="Z149" t="s">
        <v>29</v>
      </c>
      <c r="AA149" t="s">
        <v>30</v>
      </c>
      <c r="AB149" t="s">
        <v>45</v>
      </c>
    </row>
    <row r="150" spans="1:28" outlineLevel="1" x14ac:dyDescent="0.45">
      <c r="A150">
        <v>7570569005</v>
      </c>
      <c r="B150" s="1">
        <v>44341</v>
      </c>
      <c r="C150" t="s">
        <v>3237</v>
      </c>
      <c r="D150" t="s">
        <v>3238</v>
      </c>
      <c r="E150" t="s">
        <v>142</v>
      </c>
      <c r="F150" t="s">
        <v>5651</v>
      </c>
      <c r="G150" t="s">
        <v>5663</v>
      </c>
      <c r="H150" s="10">
        <v>94564</v>
      </c>
      <c r="J150" t="s">
        <v>28</v>
      </c>
      <c r="K150" t="s">
        <v>29</v>
      </c>
      <c r="L150" t="s">
        <v>127</v>
      </c>
      <c r="M150" t="s">
        <v>29</v>
      </c>
      <c r="N150" t="s">
        <v>29</v>
      </c>
      <c r="O150" t="s">
        <v>29</v>
      </c>
      <c r="P150" t="s">
        <v>29</v>
      </c>
      <c r="Q150" t="s">
        <v>30</v>
      </c>
      <c r="R150" t="s">
        <v>30</v>
      </c>
      <c r="S150" t="s">
        <v>30</v>
      </c>
      <c r="T150" t="s">
        <v>29</v>
      </c>
      <c r="U150" t="s">
        <v>29</v>
      </c>
      <c r="V150" t="s">
        <v>30</v>
      </c>
      <c r="W150" t="s">
        <v>60</v>
      </c>
      <c r="X150" t="s">
        <v>29</v>
      </c>
      <c r="Y150" t="s">
        <v>29</v>
      </c>
      <c r="Z150" t="s">
        <v>29</v>
      </c>
      <c r="AA150" t="s">
        <v>30</v>
      </c>
      <c r="AB150" t="s">
        <v>45</v>
      </c>
    </row>
    <row r="151" spans="1:28" outlineLevel="1" x14ac:dyDescent="0.45">
      <c r="A151">
        <v>7882248910</v>
      </c>
      <c r="B151" s="1">
        <v>44327</v>
      </c>
      <c r="C151" t="s">
        <v>3905</v>
      </c>
      <c r="D151" t="s">
        <v>3906</v>
      </c>
      <c r="E151" t="s">
        <v>142</v>
      </c>
      <c r="F151" t="s">
        <v>5651</v>
      </c>
      <c r="G151" t="s">
        <v>5720</v>
      </c>
      <c r="H151" s="10">
        <v>94227.5</v>
      </c>
      <c r="I151" t="s">
        <v>590</v>
      </c>
      <c r="J151" t="s">
        <v>28</v>
      </c>
      <c r="K151" t="s">
        <v>29</v>
      </c>
      <c r="L151" t="s">
        <v>127</v>
      </c>
      <c r="M151" t="s">
        <v>29</v>
      </c>
      <c r="N151" t="s">
        <v>30</v>
      </c>
      <c r="O151" t="s">
        <v>30</v>
      </c>
      <c r="P151" t="s">
        <v>30</v>
      </c>
      <c r="Q151" t="s">
        <v>30</v>
      </c>
      <c r="R151" t="s">
        <v>30</v>
      </c>
      <c r="S151" t="s">
        <v>30</v>
      </c>
      <c r="T151" t="s">
        <v>30</v>
      </c>
      <c r="U151" t="s">
        <v>30</v>
      </c>
      <c r="V151" t="s">
        <v>30</v>
      </c>
      <c r="W151" t="s">
        <v>31</v>
      </c>
      <c r="X151" t="s">
        <v>29</v>
      </c>
      <c r="Y151" t="s">
        <v>30</v>
      </c>
      <c r="Z151" t="s">
        <v>29</v>
      </c>
      <c r="AA151" t="s">
        <v>29</v>
      </c>
      <c r="AB151" t="s">
        <v>32</v>
      </c>
    </row>
    <row r="152" spans="1:28" outlineLevel="1" x14ac:dyDescent="0.45">
      <c r="A152">
        <v>1102669002</v>
      </c>
      <c r="B152" s="1">
        <v>44329</v>
      </c>
      <c r="C152" t="s">
        <v>435</v>
      </c>
      <c r="D152" t="s">
        <v>436</v>
      </c>
      <c r="E152" t="s">
        <v>142</v>
      </c>
      <c r="F152" t="s">
        <v>5651</v>
      </c>
      <c r="G152" t="s">
        <v>5693</v>
      </c>
      <c r="H152" s="10">
        <v>94170</v>
      </c>
      <c r="J152" t="s">
        <v>28</v>
      </c>
      <c r="K152" t="s">
        <v>29</v>
      </c>
      <c r="L152" t="s">
        <v>127</v>
      </c>
      <c r="M152" t="s">
        <v>29</v>
      </c>
      <c r="N152" t="s">
        <v>29</v>
      </c>
      <c r="O152" t="s">
        <v>29</v>
      </c>
      <c r="P152" t="s">
        <v>30</v>
      </c>
      <c r="Q152" t="s">
        <v>30</v>
      </c>
      <c r="R152" t="s">
        <v>30</v>
      </c>
      <c r="S152" t="s">
        <v>30</v>
      </c>
      <c r="T152" t="s">
        <v>30</v>
      </c>
      <c r="U152" t="s">
        <v>30</v>
      </c>
      <c r="V152" t="s">
        <v>30</v>
      </c>
      <c r="W152" t="s">
        <v>31</v>
      </c>
      <c r="X152" t="s">
        <v>29</v>
      </c>
      <c r="Y152" t="s">
        <v>30</v>
      </c>
      <c r="Z152" t="s">
        <v>29</v>
      </c>
      <c r="AA152" t="s">
        <v>29</v>
      </c>
      <c r="AB152" t="s">
        <v>32</v>
      </c>
    </row>
    <row r="153" spans="1:28" outlineLevel="1" x14ac:dyDescent="0.45">
      <c r="A153">
        <v>7555269000</v>
      </c>
      <c r="B153" s="1">
        <v>44341</v>
      </c>
      <c r="C153" t="s">
        <v>3063</v>
      </c>
      <c r="D153" t="s">
        <v>3064</v>
      </c>
      <c r="E153" t="s">
        <v>142</v>
      </c>
      <c r="F153" t="s">
        <v>5651</v>
      </c>
      <c r="G153" t="s">
        <v>5671</v>
      </c>
      <c r="H153" s="10">
        <v>91941.16</v>
      </c>
      <c r="J153" t="s">
        <v>28</v>
      </c>
      <c r="K153" t="s">
        <v>30</v>
      </c>
      <c r="L153" t="s">
        <v>127</v>
      </c>
      <c r="M153" t="s">
        <v>29</v>
      </c>
      <c r="N153" t="s">
        <v>29</v>
      </c>
      <c r="O153" t="s">
        <v>30</v>
      </c>
      <c r="P153" t="s">
        <v>30</v>
      </c>
      <c r="Q153" t="s">
        <v>30</v>
      </c>
      <c r="R153" t="s">
        <v>30</v>
      </c>
      <c r="S153" t="s">
        <v>30</v>
      </c>
      <c r="T153" t="s">
        <v>30</v>
      </c>
      <c r="U153" t="s">
        <v>30</v>
      </c>
      <c r="V153" t="s">
        <v>30</v>
      </c>
      <c r="W153" t="s">
        <v>31</v>
      </c>
      <c r="X153" t="s">
        <v>29</v>
      </c>
      <c r="Y153" t="s">
        <v>29</v>
      </c>
      <c r="Z153" t="s">
        <v>29</v>
      </c>
      <c r="AA153" t="s">
        <v>30</v>
      </c>
      <c r="AB153" t="s">
        <v>32</v>
      </c>
    </row>
    <row r="154" spans="1:28" outlineLevel="1" x14ac:dyDescent="0.45">
      <c r="A154">
        <v>8841059002</v>
      </c>
      <c r="B154" s="1">
        <v>44345</v>
      </c>
      <c r="C154" t="s">
        <v>4443</v>
      </c>
      <c r="D154" t="s">
        <v>4444</v>
      </c>
      <c r="E154" t="s">
        <v>142</v>
      </c>
      <c r="F154" t="s">
        <v>5651</v>
      </c>
      <c r="G154" t="s">
        <v>5693</v>
      </c>
      <c r="H154" s="10">
        <v>91500.87</v>
      </c>
      <c r="J154" t="s">
        <v>28</v>
      </c>
      <c r="K154" t="s">
        <v>30</v>
      </c>
      <c r="L154" t="s">
        <v>127</v>
      </c>
      <c r="M154" t="s">
        <v>30</v>
      </c>
      <c r="N154" t="s">
        <v>30</v>
      </c>
      <c r="O154" t="s">
        <v>29</v>
      </c>
      <c r="P154" t="s">
        <v>30</v>
      </c>
      <c r="Q154" t="s">
        <v>30</v>
      </c>
      <c r="R154" t="s">
        <v>30</v>
      </c>
      <c r="S154" t="s">
        <v>29</v>
      </c>
      <c r="T154" t="s">
        <v>30</v>
      </c>
      <c r="U154" t="s">
        <v>30</v>
      </c>
      <c r="V154" t="s">
        <v>30</v>
      </c>
      <c r="W154" t="s">
        <v>40</v>
      </c>
      <c r="X154" t="s">
        <v>29</v>
      </c>
      <c r="Y154" t="s">
        <v>29</v>
      </c>
      <c r="Z154" t="s">
        <v>29</v>
      </c>
      <c r="AA154" t="s">
        <v>29</v>
      </c>
      <c r="AB154" t="s">
        <v>2733</v>
      </c>
    </row>
    <row r="155" spans="1:28" outlineLevel="1" x14ac:dyDescent="0.45">
      <c r="A155">
        <v>1047739104</v>
      </c>
      <c r="B155" s="1">
        <v>44364</v>
      </c>
      <c r="C155" t="s">
        <v>202</v>
      </c>
      <c r="D155" t="s">
        <v>203</v>
      </c>
      <c r="E155" t="s">
        <v>142</v>
      </c>
      <c r="F155" t="s">
        <v>5651</v>
      </c>
      <c r="G155" t="s">
        <v>5671</v>
      </c>
      <c r="H155" s="10">
        <v>88240</v>
      </c>
      <c r="J155" t="s">
        <v>28</v>
      </c>
      <c r="K155" t="s">
        <v>30</v>
      </c>
      <c r="L155" t="s">
        <v>127</v>
      </c>
      <c r="M155" t="s">
        <v>29</v>
      </c>
      <c r="N155" t="s">
        <v>30</v>
      </c>
      <c r="O155" t="s">
        <v>29</v>
      </c>
      <c r="P155" t="s">
        <v>30</v>
      </c>
      <c r="Q155" t="s">
        <v>30</v>
      </c>
      <c r="R155" t="s">
        <v>30</v>
      </c>
      <c r="S155" t="s">
        <v>30</v>
      </c>
      <c r="T155" t="s">
        <v>30</v>
      </c>
      <c r="U155" t="s">
        <v>30</v>
      </c>
      <c r="V155" t="s">
        <v>30</v>
      </c>
      <c r="W155" t="s">
        <v>31</v>
      </c>
      <c r="X155" t="s">
        <v>29</v>
      </c>
      <c r="Y155" t="s">
        <v>29</v>
      </c>
      <c r="Z155" t="s">
        <v>29</v>
      </c>
      <c r="AA155" t="s">
        <v>29</v>
      </c>
      <c r="AB155" t="s">
        <v>62</v>
      </c>
    </row>
    <row r="156" spans="1:28" outlineLevel="1" x14ac:dyDescent="0.45">
      <c r="A156">
        <v>2724019005</v>
      </c>
      <c r="B156" s="1">
        <v>44334</v>
      </c>
      <c r="C156" t="s">
        <v>1441</v>
      </c>
      <c r="D156" t="s">
        <v>1442</v>
      </c>
      <c r="E156" t="s">
        <v>142</v>
      </c>
      <c r="F156" t="s">
        <v>5651</v>
      </c>
      <c r="G156" t="s">
        <v>5671</v>
      </c>
      <c r="H156" s="10">
        <v>88167.33</v>
      </c>
      <c r="J156" t="s">
        <v>28</v>
      </c>
      <c r="K156" t="s">
        <v>30</v>
      </c>
      <c r="L156" t="s">
        <v>127</v>
      </c>
      <c r="M156" t="s">
        <v>30</v>
      </c>
      <c r="N156" t="s">
        <v>30</v>
      </c>
      <c r="O156" t="s">
        <v>29</v>
      </c>
      <c r="P156" t="s">
        <v>30</v>
      </c>
      <c r="Q156" t="s">
        <v>30</v>
      </c>
      <c r="R156" t="s">
        <v>30</v>
      </c>
      <c r="S156" t="s">
        <v>30</v>
      </c>
      <c r="T156" t="s">
        <v>30</v>
      </c>
      <c r="U156" t="s">
        <v>30</v>
      </c>
      <c r="V156" t="s">
        <v>30</v>
      </c>
      <c r="W156" t="s">
        <v>33</v>
      </c>
      <c r="X156" t="s">
        <v>29</v>
      </c>
      <c r="Y156" t="s">
        <v>30</v>
      </c>
      <c r="Z156" t="s">
        <v>29</v>
      </c>
      <c r="AA156" t="s">
        <v>29</v>
      </c>
      <c r="AB156" t="s">
        <v>32</v>
      </c>
    </row>
    <row r="157" spans="1:28" outlineLevel="1" x14ac:dyDescent="0.45">
      <c r="A157">
        <v>7575109006</v>
      </c>
      <c r="B157" s="1">
        <v>44341</v>
      </c>
      <c r="C157" t="s">
        <v>3276</v>
      </c>
      <c r="D157" t="s">
        <v>3277</v>
      </c>
      <c r="E157" t="s">
        <v>142</v>
      </c>
      <c r="F157" t="s">
        <v>5651</v>
      </c>
      <c r="G157" t="s">
        <v>5718</v>
      </c>
      <c r="H157" s="10">
        <v>87636.2</v>
      </c>
      <c r="I157" t="s">
        <v>590</v>
      </c>
      <c r="J157" t="s">
        <v>28</v>
      </c>
      <c r="K157" t="s">
        <v>29</v>
      </c>
      <c r="L157" t="s">
        <v>127</v>
      </c>
      <c r="M157" t="s">
        <v>29</v>
      </c>
      <c r="N157" t="s">
        <v>30</v>
      </c>
      <c r="O157" t="s">
        <v>29</v>
      </c>
      <c r="P157" t="s">
        <v>30</v>
      </c>
      <c r="Q157" t="s">
        <v>30</v>
      </c>
      <c r="R157" t="s">
        <v>30</v>
      </c>
      <c r="S157" t="s">
        <v>30</v>
      </c>
      <c r="T157" t="s">
        <v>30</v>
      </c>
      <c r="U157" t="s">
        <v>30</v>
      </c>
      <c r="V157" t="s">
        <v>30</v>
      </c>
      <c r="W157" t="s">
        <v>31</v>
      </c>
      <c r="X157" t="s">
        <v>29</v>
      </c>
      <c r="Y157" t="s">
        <v>30</v>
      </c>
      <c r="Z157" t="s">
        <v>29</v>
      </c>
      <c r="AA157" t="s">
        <v>29</v>
      </c>
      <c r="AB157" t="s">
        <v>32</v>
      </c>
    </row>
    <row r="158" spans="1:28" outlineLevel="1" x14ac:dyDescent="0.45">
      <c r="A158">
        <v>1102729007</v>
      </c>
      <c r="B158" s="1">
        <v>44329</v>
      </c>
      <c r="C158" t="s">
        <v>439</v>
      </c>
      <c r="D158" t="s">
        <v>440</v>
      </c>
      <c r="E158" t="s">
        <v>142</v>
      </c>
      <c r="F158" t="s">
        <v>5651</v>
      </c>
      <c r="G158" t="s">
        <v>5718</v>
      </c>
      <c r="H158" s="10">
        <v>79174</v>
      </c>
      <c r="J158" t="s">
        <v>28</v>
      </c>
      <c r="K158" t="s">
        <v>29</v>
      </c>
      <c r="L158" t="s">
        <v>127</v>
      </c>
      <c r="M158" t="s">
        <v>30</v>
      </c>
      <c r="N158" t="s">
        <v>30</v>
      </c>
      <c r="O158" t="s">
        <v>30</v>
      </c>
      <c r="P158" t="s">
        <v>30</v>
      </c>
      <c r="Q158" t="s">
        <v>30</v>
      </c>
      <c r="R158" t="s">
        <v>30</v>
      </c>
      <c r="S158" t="s">
        <v>30</v>
      </c>
      <c r="T158" t="s">
        <v>30</v>
      </c>
      <c r="U158" t="s">
        <v>30</v>
      </c>
      <c r="V158" t="s">
        <v>30</v>
      </c>
      <c r="W158" t="s">
        <v>40</v>
      </c>
      <c r="X158" t="s">
        <v>29</v>
      </c>
      <c r="Y158" t="s">
        <v>29</v>
      </c>
      <c r="Z158" t="s">
        <v>29</v>
      </c>
      <c r="AA158" t="s">
        <v>30</v>
      </c>
      <c r="AB158" t="s">
        <v>32</v>
      </c>
    </row>
    <row r="159" spans="1:28" outlineLevel="1" x14ac:dyDescent="0.45">
      <c r="A159">
        <v>7522948904</v>
      </c>
      <c r="B159" s="1">
        <v>44323</v>
      </c>
      <c r="C159" t="s">
        <v>2681</v>
      </c>
      <c r="D159" t="s">
        <v>2682</v>
      </c>
      <c r="E159" t="s">
        <v>142</v>
      </c>
      <c r="F159" t="s">
        <v>5651</v>
      </c>
      <c r="G159" t="s">
        <v>5718</v>
      </c>
      <c r="H159" s="10">
        <v>77676</v>
      </c>
      <c r="I159" t="s">
        <v>123</v>
      </c>
      <c r="J159" t="s">
        <v>28</v>
      </c>
      <c r="K159" t="s">
        <v>29</v>
      </c>
      <c r="L159" t="s">
        <v>127</v>
      </c>
      <c r="M159" t="s">
        <v>30</v>
      </c>
      <c r="N159" t="s">
        <v>30</v>
      </c>
      <c r="O159" t="s">
        <v>30</v>
      </c>
      <c r="P159" t="s">
        <v>30</v>
      </c>
      <c r="Q159" t="s">
        <v>30</v>
      </c>
      <c r="R159" t="s">
        <v>30</v>
      </c>
      <c r="S159" t="s">
        <v>30</v>
      </c>
      <c r="T159" t="s">
        <v>30</v>
      </c>
      <c r="U159" t="s">
        <v>30</v>
      </c>
      <c r="V159" t="s">
        <v>30</v>
      </c>
      <c r="W159" t="s">
        <v>31</v>
      </c>
      <c r="X159" t="s">
        <v>29</v>
      </c>
      <c r="Y159" t="s">
        <v>29</v>
      </c>
      <c r="Z159" t="s">
        <v>29</v>
      </c>
      <c r="AA159" t="s">
        <v>30</v>
      </c>
      <c r="AB159" t="s">
        <v>39</v>
      </c>
    </row>
    <row r="160" spans="1:28" outlineLevel="1" x14ac:dyDescent="0.45">
      <c r="A160">
        <v>8853349003</v>
      </c>
      <c r="B160" s="1">
        <v>44345</v>
      </c>
      <c r="C160" t="s">
        <v>4517</v>
      </c>
      <c r="D160" t="s">
        <v>4518</v>
      </c>
      <c r="E160" t="s">
        <v>142</v>
      </c>
      <c r="F160" t="s">
        <v>5651</v>
      </c>
      <c r="G160" t="s">
        <v>5671</v>
      </c>
      <c r="H160" s="10">
        <v>75125.440000000002</v>
      </c>
      <c r="J160" t="s">
        <v>28</v>
      </c>
      <c r="K160" t="s">
        <v>30</v>
      </c>
      <c r="L160" t="s">
        <v>127</v>
      </c>
      <c r="M160" t="s">
        <v>29</v>
      </c>
      <c r="N160" t="s">
        <v>29</v>
      </c>
      <c r="O160" t="s">
        <v>29</v>
      </c>
      <c r="P160" t="s">
        <v>30</v>
      </c>
      <c r="Q160" t="s">
        <v>29</v>
      </c>
      <c r="R160" t="s">
        <v>29</v>
      </c>
      <c r="S160" t="s">
        <v>30</v>
      </c>
      <c r="T160" t="s">
        <v>30</v>
      </c>
      <c r="U160" t="s">
        <v>30</v>
      </c>
      <c r="V160" t="s">
        <v>29</v>
      </c>
      <c r="W160" t="s">
        <v>33</v>
      </c>
      <c r="X160" t="s">
        <v>29</v>
      </c>
      <c r="Y160" t="s">
        <v>29</v>
      </c>
      <c r="Z160" t="s">
        <v>29</v>
      </c>
      <c r="AA160" t="s">
        <v>29</v>
      </c>
      <c r="AB160" t="s">
        <v>32</v>
      </c>
    </row>
    <row r="161" spans="1:28" outlineLevel="1" x14ac:dyDescent="0.45">
      <c r="A161">
        <v>3710809010</v>
      </c>
      <c r="B161" s="1">
        <v>44335</v>
      </c>
      <c r="C161" t="s">
        <v>1848</v>
      </c>
      <c r="D161" t="s">
        <v>1849</v>
      </c>
      <c r="E161" t="s">
        <v>142</v>
      </c>
      <c r="F161" t="s">
        <v>5651</v>
      </c>
      <c r="G161" t="s">
        <v>5663</v>
      </c>
      <c r="H161" s="10">
        <v>73238.12</v>
      </c>
      <c r="J161" t="s">
        <v>28</v>
      </c>
      <c r="K161" t="s">
        <v>29</v>
      </c>
      <c r="L161" t="s">
        <v>127</v>
      </c>
      <c r="M161" t="s">
        <v>29</v>
      </c>
      <c r="N161" t="s">
        <v>29</v>
      </c>
      <c r="O161" t="s">
        <v>29</v>
      </c>
      <c r="P161" t="s">
        <v>30</v>
      </c>
      <c r="Q161" t="s">
        <v>30</v>
      </c>
      <c r="R161" t="s">
        <v>30</v>
      </c>
      <c r="S161" t="s">
        <v>30</v>
      </c>
      <c r="T161" t="s">
        <v>30</v>
      </c>
      <c r="U161" t="s">
        <v>30</v>
      </c>
      <c r="V161" t="s">
        <v>30</v>
      </c>
      <c r="W161" t="s">
        <v>31</v>
      </c>
      <c r="X161" t="s">
        <v>29</v>
      </c>
      <c r="Y161" t="s">
        <v>30</v>
      </c>
      <c r="Z161" t="s">
        <v>29</v>
      </c>
      <c r="AA161" t="s">
        <v>29</v>
      </c>
      <c r="AB161" t="s">
        <v>39</v>
      </c>
    </row>
    <row r="162" spans="1:28" outlineLevel="1" x14ac:dyDescent="0.45">
      <c r="A162">
        <v>3699369007</v>
      </c>
      <c r="B162" s="1">
        <v>44335</v>
      </c>
      <c r="C162" t="s">
        <v>1765</v>
      </c>
      <c r="D162" t="s">
        <v>1766</v>
      </c>
      <c r="E162" t="s">
        <v>142</v>
      </c>
      <c r="F162" t="s">
        <v>5651</v>
      </c>
      <c r="G162" t="s">
        <v>5693</v>
      </c>
      <c r="H162" s="10">
        <v>73127</v>
      </c>
      <c r="I162" t="s">
        <v>35</v>
      </c>
      <c r="J162" t="s">
        <v>28</v>
      </c>
      <c r="K162" t="s">
        <v>30</v>
      </c>
      <c r="L162" t="s">
        <v>127</v>
      </c>
      <c r="M162" t="s">
        <v>29</v>
      </c>
      <c r="N162" t="s">
        <v>30</v>
      </c>
      <c r="O162" t="s">
        <v>30</v>
      </c>
      <c r="P162" t="s">
        <v>30</v>
      </c>
      <c r="Q162" t="s">
        <v>30</v>
      </c>
      <c r="R162" t="s">
        <v>30</v>
      </c>
      <c r="S162" t="s">
        <v>30</v>
      </c>
      <c r="T162" t="s">
        <v>30</v>
      </c>
      <c r="U162" t="s">
        <v>30</v>
      </c>
      <c r="V162" t="s">
        <v>30</v>
      </c>
      <c r="W162" t="s">
        <v>33</v>
      </c>
      <c r="X162" t="s">
        <v>29</v>
      </c>
      <c r="Y162" t="s">
        <v>29</v>
      </c>
      <c r="Z162" t="s">
        <v>29</v>
      </c>
      <c r="AA162" t="s">
        <v>30</v>
      </c>
      <c r="AB162" t="s">
        <v>32</v>
      </c>
    </row>
    <row r="163" spans="1:28" outlineLevel="1" x14ac:dyDescent="0.45">
      <c r="A163">
        <v>8857759005</v>
      </c>
      <c r="B163" s="1">
        <v>44345</v>
      </c>
      <c r="C163" t="s">
        <v>4539</v>
      </c>
      <c r="D163" t="s">
        <v>4540</v>
      </c>
      <c r="E163" t="s">
        <v>142</v>
      </c>
      <c r="F163" t="s">
        <v>5651</v>
      </c>
      <c r="G163" t="s">
        <v>5720</v>
      </c>
      <c r="H163" s="10">
        <v>69343.89</v>
      </c>
      <c r="J163" t="s">
        <v>28</v>
      </c>
      <c r="K163" t="s">
        <v>29</v>
      </c>
      <c r="L163" t="s">
        <v>127</v>
      </c>
      <c r="M163" t="s">
        <v>29</v>
      </c>
      <c r="N163" t="s">
        <v>29</v>
      </c>
      <c r="O163" t="s">
        <v>29</v>
      </c>
      <c r="P163" t="s">
        <v>30</v>
      </c>
      <c r="Q163" t="s">
        <v>30</v>
      </c>
      <c r="R163" t="s">
        <v>30</v>
      </c>
      <c r="S163" t="s">
        <v>30</v>
      </c>
      <c r="T163" t="s">
        <v>30</v>
      </c>
      <c r="U163" t="s">
        <v>29</v>
      </c>
      <c r="V163" t="s">
        <v>30</v>
      </c>
      <c r="W163" t="s">
        <v>40</v>
      </c>
      <c r="X163" t="s">
        <v>29</v>
      </c>
      <c r="Y163" t="s">
        <v>29</v>
      </c>
      <c r="Z163" t="s">
        <v>29</v>
      </c>
      <c r="AA163" t="s">
        <v>29</v>
      </c>
      <c r="AB163" t="s">
        <v>32</v>
      </c>
    </row>
    <row r="164" spans="1:28" outlineLevel="1" x14ac:dyDescent="0.45">
      <c r="A164">
        <v>4901169005</v>
      </c>
      <c r="B164" s="1">
        <v>44336</v>
      </c>
      <c r="C164" t="s">
        <v>2048</v>
      </c>
      <c r="D164" t="s">
        <v>1766</v>
      </c>
      <c r="E164" t="s">
        <v>142</v>
      </c>
      <c r="F164" t="s">
        <v>5651</v>
      </c>
      <c r="G164" t="s">
        <v>5693</v>
      </c>
      <c r="H164" s="10">
        <v>69079</v>
      </c>
      <c r="I164" t="s">
        <v>35</v>
      </c>
      <c r="J164" t="s">
        <v>28</v>
      </c>
      <c r="K164" t="s">
        <v>30</v>
      </c>
      <c r="L164" t="s">
        <v>127</v>
      </c>
      <c r="M164" t="s">
        <v>29</v>
      </c>
      <c r="N164" t="s">
        <v>29</v>
      </c>
      <c r="O164" t="s">
        <v>29</v>
      </c>
      <c r="P164" t="s">
        <v>30</v>
      </c>
      <c r="Q164" t="s">
        <v>30</v>
      </c>
      <c r="R164" t="s">
        <v>30</v>
      </c>
      <c r="S164" t="s">
        <v>30</v>
      </c>
      <c r="T164" t="s">
        <v>30</v>
      </c>
      <c r="U164" t="s">
        <v>30</v>
      </c>
      <c r="V164" t="s">
        <v>30</v>
      </c>
      <c r="W164" t="s">
        <v>33</v>
      </c>
      <c r="X164" t="s">
        <v>29</v>
      </c>
      <c r="Y164" t="s">
        <v>29</v>
      </c>
      <c r="Z164" t="s">
        <v>29</v>
      </c>
      <c r="AA164" t="s">
        <v>30</v>
      </c>
      <c r="AB164" t="s">
        <v>32</v>
      </c>
    </row>
    <row r="165" spans="1:28" outlineLevel="1" x14ac:dyDescent="0.45">
      <c r="A165">
        <v>7514959010</v>
      </c>
      <c r="B165" s="1">
        <v>44341</v>
      </c>
      <c r="C165" t="s">
        <v>2596</v>
      </c>
      <c r="D165" t="s">
        <v>2597</v>
      </c>
      <c r="E165" t="s">
        <v>142</v>
      </c>
      <c r="F165" t="s">
        <v>5651</v>
      </c>
      <c r="G165" t="s">
        <v>5693</v>
      </c>
      <c r="H165" s="10">
        <v>65532.959999999999</v>
      </c>
      <c r="J165" t="s">
        <v>28</v>
      </c>
      <c r="K165" t="s">
        <v>29</v>
      </c>
      <c r="L165" t="s">
        <v>127</v>
      </c>
      <c r="M165" t="s">
        <v>30</v>
      </c>
      <c r="N165" t="s">
        <v>30</v>
      </c>
      <c r="O165" t="s">
        <v>30</v>
      </c>
      <c r="P165" t="s">
        <v>30</v>
      </c>
      <c r="Q165" t="s">
        <v>30</v>
      </c>
      <c r="R165" t="s">
        <v>30</v>
      </c>
      <c r="S165" t="s">
        <v>30</v>
      </c>
      <c r="T165" t="s">
        <v>30</v>
      </c>
      <c r="U165" t="s">
        <v>30</v>
      </c>
      <c r="V165" t="s">
        <v>30</v>
      </c>
      <c r="W165" t="s">
        <v>31</v>
      </c>
      <c r="X165" t="s">
        <v>29</v>
      </c>
      <c r="Y165" t="s">
        <v>29</v>
      </c>
      <c r="Z165" t="s">
        <v>29</v>
      </c>
      <c r="AA165" t="s">
        <v>30</v>
      </c>
      <c r="AB165" t="s">
        <v>32</v>
      </c>
    </row>
    <row r="166" spans="1:28" outlineLevel="1" x14ac:dyDescent="0.45">
      <c r="A166">
        <v>7575308904</v>
      </c>
      <c r="B166" s="1">
        <v>44323</v>
      </c>
      <c r="C166" t="s">
        <v>3280</v>
      </c>
      <c r="D166" t="s">
        <v>3281</v>
      </c>
      <c r="E166" t="s">
        <v>142</v>
      </c>
      <c r="F166" t="s">
        <v>5651</v>
      </c>
      <c r="G166" t="s">
        <v>5671</v>
      </c>
      <c r="H166" s="10">
        <v>64851.29</v>
      </c>
      <c r="J166" t="s">
        <v>28</v>
      </c>
      <c r="K166" t="s">
        <v>30</v>
      </c>
      <c r="L166" t="s">
        <v>127</v>
      </c>
      <c r="M166" t="s">
        <v>29</v>
      </c>
      <c r="N166" t="s">
        <v>29</v>
      </c>
      <c r="O166" t="s">
        <v>29</v>
      </c>
      <c r="P166" t="s">
        <v>30</v>
      </c>
      <c r="Q166" t="s">
        <v>30</v>
      </c>
      <c r="R166" t="s">
        <v>30</v>
      </c>
      <c r="S166" t="s">
        <v>30</v>
      </c>
      <c r="T166" t="s">
        <v>30</v>
      </c>
      <c r="U166" t="s">
        <v>30</v>
      </c>
      <c r="V166" t="s">
        <v>30</v>
      </c>
      <c r="W166" t="s">
        <v>40</v>
      </c>
      <c r="X166" t="s">
        <v>29</v>
      </c>
      <c r="Y166" t="s">
        <v>29</v>
      </c>
      <c r="Z166" t="s">
        <v>29</v>
      </c>
      <c r="AA166" t="s">
        <v>30</v>
      </c>
      <c r="AB166" t="s">
        <v>32</v>
      </c>
    </row>
    <row r="167" spans="1:28" outlineLevel="1" x14ac:dyDescent="0.45">
      <c r="A167">
        <v>8925859003</v>
      </c>
      <c r="B167" s="1">
        <v>44345</v>
      </c>
      <c r="C167" t="s">
        <v>4871</v>
      </c>
      <c r="D167" t="s">
        <v>4872</v>
      </c>
      <c r="E167" t="s">
        <v>142</v>
      </c>
      <c r="F167" t="s">
        <v>5651</v>
      </c>
      <c r="G167" t="s">
        <v>5663</v>
      </c>
      <c r="H167" s="10">
        <v>64671.32</v>
      </c>
      <c r="J167" t="s">
        <v>28</v>
      </c>
      <c r="K167" t="s">
        <v>29</v>
      </c>
      <c r="L167" t="s">
        <v>127</v>
      </c>
      <c r="M167" t="s">
        <v>29</v>
      </c>
      <c r="N167" t="s">
        <v>30</v>
      </c>
      <c r="O167" t="s">
        <v>30</v>
      </c>
      <c r="P167" t="s">
        <v>30</v>
      </c>
      <c r="Q167" t="s">
        <v>29</v>
      </c>
      <c r="R167" t="s">
        <v>30</v>
      </c>
      <c r="S167" t="s">
        <v>30</v>
      </c>
      <c r="T167" t="s">
        <v>30</v>
      </c>
      <c r="U167" t="s">
        <v>30</v>
      </c>
      <c r="V167" t="s">
        <v>30</v>
      </c>
      <c r="W167" t="s">
        <v>31</v>
      </c>
      <c r="X167" t="s">
        <v>29</v>
      </c>
      <c r="Y167" t="s">
        <v>29</v>
      </c>
      <c r="Z167" t="s">
        <v>29</v>
      </c>
      <c r="AA167" t="s">
        <v>29</v>
      </c>
      <c r="AB167" t="s">
        <v>32</v>
      </c>
    </row>
    <row r="168" spans="1:28" outlineLevel="1" x14ac:dyDescent="0.45">
      <c r="A168">
        <v>9924089000</v>
      </c>
      <c r="B168" s="1">
        <v>44351</v>
      </c>
      <c r="C168" t="s">
        <v>5459</v>
      </c>
      <c r="D168" t="s">
        <v>5460</v>
      </c>
      <c r="E168" t="s">
        <v>142</v>
      </c>
      <c r="F168" t="s">
        <v>5651</v>
      </c>
      <c r="G168" t="s">
        <v>5693</v>
      </c>
      <c r="H168" s="10">
        <v>62273.17</v>
      </c>
      <c r="J168" t="s">
        <v>28</v>
      </c>
      <c r="K168" t="s">
        <v>30</v>
      </c>
      <c r="L168" t="s">
        <v>127</v>
      </c>
      <c r="M168" t="s">
        <v>30</v>
      </c>
      <c r="N168" t="s">
        <v>30</v>
      </c>
      <c r="O168" t="s">
        <v>30</v>
      </c>
      <c r="P168" t="s">
        <v>30</v>
      </c>
      <c r="Q168" t="s">
        <v>30</v>
      </c>
      <c r="R168" t="s">
        <v>30</v>
      </c>
      <c r="S168" t="s">
        <v>30</v>
      </c>
      <c r="T168" t="s">
        <v>30</v>
      </c>
      <c r="U168" t="s">
        <v>30</v>
      </c>
      <c r="V168" t="s">
        <v>30</v>
      </c>
      <c r="W168" t="s">
        <v>40</v>
      </c>
      <c r="X168" t="s">
        <v>29</v>
      </c>
      <c r="Y168" t="s">
        <v>29</v>
      </c>
      <c r="Z168" t="s">
        <v>29</v>
      </c>
      <c r="AA168" t="s">
        <v>29</v>
      </c>
      <c r="AB168" t="s">
        <v>1157</v>
      </c>
    </row>
    <row r="169" spans="1:28" outlineLevel="1" x14ac:dyDescent="0.45">
      <c r="A169">
        <v>5241719002</v>
      </c>
      <c r="B169" s="1">
        <v>44337</v>
      </c>
      <c r="C169" t="s">
        <v>2276</v>
      </c>
      <c r="D169" t="s">
        <v>1766</v>
      </c>
      <c r="E169" t="s">
        <v>142</v>
      </c>
      <c r="F169" t="s">
        <v>5651</v>
      </c>
      <c r="G169" t="s">
        <v>5693</v>
      </c>
      <c r="H169" s="10">
        <v>54935</v>
      </c>
      <c r="I169" t="s">
        <v>35</v>
      </c>
      <c r="J169" t="s">
        <v>28</v>
      </c>
      <c r="K169" t="s">
        <v>30</v>
      </c>
      <c r="L169" t="s">
        <v>127</v>
      </c>
      <c r="M169" t="s">
        <v>29</v>
      </c>
      <c r="N169" t="s">
        <v>30</v>
      </c>
      <c r="O169" t="s">
        <v>30</v>
      </c>
      <c r="P169" t="s">
        <v>30</v>
      </c>
      <c r="Q169" t="s">
        <v>30</v>
      </c>
      <c r="R169" t="s">
        <v>30</v>
      </c>
      <c r="S169" t="s">
        <v>30</v>
      </c>
      <c r="T169" t="s">
        <v>30</v>
      </c>
      <c r="U169" t="s">
        <v>30</v>
      </c>
      <c r="V169" t="s">
        <v>30</v>
      </c>
      <c r="W169" t="s">
        <v>40</v>
      </c>
      <c r="X169" t="s">
        <v>29</v>
      </c>
      <c r="Y169" t="s">
        <v>29</v>
      </c>
      <c r="Z169" t="s">
        <v>29</v>
      </c>
      <c r="AA169" t="s">
        <v>30</v>
      </c>
      <c r="AB169" t="s">
        <v>32</v>
      </c>
    </row>
    <row r="170" spans="1:28" outlineLevel="1" x14ac:dyDescent="0.45">
      <c r="A170">
        <v>7515458901</v>
      </c>
      <c r="B170" s="1">
        <v>44323</v>
      </c>
      <c r="C170" t="s">
        <v>2604</v>
      </c>
      <c r="D170" t="s">
        <v>2605</v>
      </c>
      <c r="E170" t="s">
        <v>142</v>
      </c>
      <c r="F170" t="s">
        <v>5651</v>
      </c>
      <c r="G170" t="s">
        <v>5663</v>
      </c>
      <c r="H170" s="10">
        <v>54909</v>
      </c>
      <c r="J170" t="s">
        <v>28</v>
      </c>
      <c r="K170" t="s">
        <v>29</v>
      </c>
      <c r="L170" t="s">
        <v>127</v>
      </c>
      <c r="M170" t="s">
        <v>29</v>
      </c>
      <c r="N170" t="s">
        <v>30</v>
      </c>
      <c r="O170" t="s">
        <v>29</v>
      </c>
      <c r="P170" t="s">
        <v>30</v>
      </c>
      <c r="Q170" t="s">
        <v>30</v>
      </c>
      <c r="R170" t="s">
        <v>30</v>
      </c>
      <c r="S170" t="s">
        <v>30</v>
      </c>
      <c r="T170" t="s">
        <v>30</v>
      </c>
      <c r="U170" t="s">
        <v>30</v>
      </c>
      <c r="V170" t="s">
        <v>30</v>
      </c>
      <c r="W170" t="s">
        <v>31</v>
      </c>
      <c r="X170" t="s">
        <v>29</v>
      </c>
      <c r="Y170" t="s">
        <v>29</v>
      </c>
      <c r="Z170" t="s">
        <v>30</v>
      </c>
      <c r="AA170" t="s">
        <v>30</v>
      </c>
      <c r="AB170" t="s">
        <v>228</v>
      </c>
    </row>
    <row r="171" spans="1:28" outlineLevel="1" x14ac:dyDescent="0.45">
      <c r="A171">
        <v>8824989008</v>
      </c>
      <c r="B171" s="1">
        <v>44345</v>
      </c>
      <c r="C171" t="s">
        <v>4362</v>
      </c>
      <c r="D171" t="s">
        <v>4363</v>
      </c>
      <c r="E171" t="s">
        <v>142</v>
      </c>
      <c r="F171" t="s">
        <v>5651</v>
      </c>
      <c r="G171" t="s">
        <v>5720</v>
      </c>
      <c r="H171" s="10">
        <v>53460.35</v>
      </c>
      <c r="J171" t="s">
        <v>28</v>
      </c>
      <c r="K171" t="s">
        <v>30</v>
      </c>
      <c r="L171" t="s">
        <v>127</v>
      </c>
      <c r="M171" t="s">
        <v>29</v>
      </c>
      <c r="N171" t="s">
        <v>30</v>
      </c>
      <c r="O171" t="s">
        <v>29</v>
      </c>
      <c r="P171" t="s">
        <v>30</v>
      </c>
      <c r="Q171" t="s">
        <v>29</v>
      </c>
      <c r="R171" t="s">
        <v>30</v>
      </c>
      <c r="S171" t="s">
        <v>30</v>
      </c>
      <c r="T171" t="s">
        <v>30</v>
      </c>
      <c r="U171" t="s">
        <v>30</v>
      </c>
      <c r="V171" t="s">
        <v>30</v>
      </c>
      <c r="W171" t="s">
        <v>40</v>
      </c>
      <c r="X171" t="s">
        <v>29</v>
      </c>
      <c r="Y171" t="s">
        <v>29</v>
      </c>
      <c r="Z171" t="s">
        <v>29</v>
      </c>
      <c r="AA171" t="s">
        <v>29</v>
      </c>
      <c r="AB171" t="s">
        <v>101</v>
      </c>
    </row>
    <row r="172" spans="1:28" outlineLevel="1" x14ac:dyDescent="0.45">
      <c r="A172">
        <v>4898139005</v>
      </c>
      <c r="B172" s="1">
        <v>44336</v>
      </c>
      <c r="C172" t="s">
        <v>2032</v>
      </c>
      <c r="D172" t="s">
        <v>1766</v>
      </c>
      <c r="E172" t="s">
        <v>142</v>
      </c>
      <c r="F172" t="s">
        <v>5651</v>
      </c>
      <c r="G172" t="s">
        <v>5693</v>
      </c>
      <c r="H172" s="10">
        <v>52625</v>
      </c>
      <c r="I172" t="s">
        <v>35</v>
      </c>
      <c r="J172" t="s">
        <v>28</v>
      </c>
      <c r="K172" t="s">
        <v>30</v>
      </c>
      <c r="L172" t="s">
        <v>127</v>
      </c>
      <c r="M172" t="s">
        <v>29</v>
      </c>
      <c r="N172" t="s">
        <v>30</v>
      </c>
      <c r="O172" t="s">
        <v>30</v>
      </c>
      <c r="P172" t="s">
        <v>30</v>
      </c>
      <c r="Q172" t="s">
        <v>30</v>
      </c>
      <c r="R172" t="s">
        <v>30</v>
      </c>
      <c r="S172" t="s">
        <v>30</v>
      </c>
      <c r="T172" t="s">
        <v>30</v>
      </c>
      <c r="U172" t="s">
        <v>30</v>
      </c>
      <c r="V172" t="s">
        <v>30</v>
      </c>
      <c r="W172" t="s">
        <v>40</v>
      </c>
      <c r="X172" t="s">
        <v>29</v>
      </c>
      <c r="Y172" t="s">
        <v>29</v>
      </c>
      <c r="Z172" t="s">
        <v>29</v>
      </c>
      <c r="AA172" t="s">
        <v>30</v>
      </c>
      <c r="AB172" t="s">
        <v>32</v>
      </c>
    </row>
    <row r="173" spans="1:28" outlineLevel="1" x14ac:dyDescent="0.45">
      <c r="A173">
        <v>8915979000</v>
      </c>
      <c r="B173" s="1">
        <v>44345</v>
      </c>
      <c r="C173" t="s">
        <v>4828</v>
      </c>
      <c r="D173" t="s">
        <v>4829</v>
      </c>
      <c r="E173" t="s">
        <v>142</v>
      </c>
      <c r="F173" t="s">
        <v>5651</v>
      </c>
      <c r="G173" t="s">
        <v>5815</v>
      </c>
      <c r="H173" s="10">
        <v>52523.89</v>
      </c>
      <c r="J173" t="s">
        <v>28</v>
      </c>
      <c r="K173" t="s">
        <v>29</v>
      </c>
      <c r="L173" t="s">
        <v>127</v>
      </c>
      <c r="M173" t="s">
        <v>30</v>
      </c>
      <c r="N173" t="s">
        <v>29</v>
      </c>
      <c r="O173" t="s">
        <v>29</v>
      </c>
      <c r="P173" t="s">
        <v>30</v>
      </c>
      <c r="Q173" t="s">
        <v>30</v>
      </c>
      <c r="R173" t="s">
        <v>30</v>
      </c>
      <c r="S173" t="s">
        <v>30</v>
      </c>
      <c r="T173" t="s">
        <v>30</v>
      </c>
      <c r="U173" t="s">
        <v>30</v>
      </c>
      <c r="V173" t="s">
        <v>30</v>
      </c>
      <c r="W173" t="s">
        <v>40</v>
      </c>
      <c r="X173" t="s">
        <v>29</v>
      </c>
      <c r="Y173" t="s">
        <v>29</v>
      </c>
      <c r="Z173" t="s">
        <v>29</v>
      </c>
      <c r="AA173" t="s">
        <v>29</v>
      </c>
      <c r="AB173" t="s">
        <v>32</v>
      </c>
    </row>
    <row r="174" spans="1:28" outlineLevel="1" x14ac:dyDescent="0.45">
      <c r="A174">
        <v>4884959003</v>
      </c>
      <c r="B174" s="1">
        <v>44336</v>
      </c>
      <c r="C174" t="s">
        <v>1956</v>
      </c>
      <c r="D174" t="s">
        <v>1766</v>
      </c>
      <c r="E174" t="s">
        <v>142</v>
      </c>
      <c r="F174" t="s">
        <v>5651</v>
      </c>
      <c r="G174" t="s">
        <v>5693</v>
      </c>
      <c r="H174" s="10">
        <v>49644</v>
      </c>
      <c r="I174" t="s">
        <v>35</v>
      </c>
      <c r="J174" t="s">
        <v>28</v>
      </c>
      <c r="K174" t="s">
        <v>30</v>
      </c>
      <c r="L174" t="s">
        <v>127</v>
      </c>
      <c r="M174" t="s">
        <v>29</v>
      </c>
      <c r="N174" t="s">
        <v>30</v>
      </c>
      <c r="O174" t="s">
        <v>29</v>
      </c>
      <c r="P174" t="s">
        <v>30</v>
      </c>
      <c r="Q174" t="s">
        <v>30</v>
      </c>
      <c r="R174" t="s">
        <v>30</v>
      </c>
      <c r="S174" t="s">
        <v>30</v>
      </c>
      <c r="T174" t="s">
        <v>30</v>
      </c>
      <c r="U174" t="s">
        <v>30</v>
      </c>
      <c r="V174" t="s">
        <v>30</v>
      </c>
      <c r="W174" t="s">
        <v>33</v>
      </c>
      <c r="X174" t="s">
        <v>29</v>
      </c>
      <c r="Y174" t="s">
        <v>29</v>
      </c>
      <c r="Z174" t="s">
        <v>29</v>
      </c>
      <c r="AA174" t="s">
        <v>30</v>
      </c>
      <c r="AB174" t="s">
        <v>32</v>
      </c>
    </row>
    <row r="175" spans="1:28" outlineLevel="1" x14ac:dyDescent="0.45">
      <c r="A175">
        <v>8841829008</v>
      </c>
      <c r="B175" s="1">
        <v>44345</v>
      </c>
      <c r="C175" t="s">
        <v>4453</v>
      </c>
      <c r="D175" t="s">
        <v>4454</v>
      </c>
      <c r="E175" t="s">
        <v>142</v>
      </c>
      <c r="F175" t="s">
        <v>5651</v>
      </c>
      <c r="G175" t="s">
        <v>5671</v>
      </c>
      <c r="H175" s="10">
        <v>48235</v>
      </c>
      <c r="J175" t="s">
        <v>28</v>
      </c>
      <c r="K175" t="s">
        <v>30</v>
      </c>
      <c r="L175" t="s">
        <v>127</v>
      </c>
      <c r="M175" t="s">
        <v>30</v>
      </c>
      <c r="N175" t="s">
        <v>29</v>
      </c>
      <c r="O175" t="s">
        <v>29</v>
      </c>
      <c r="P175" t="s">
        <v>29</v>
      </c>
      <c r="Q175" t="s">
        <v>30</v>
      </c>
      <c r="R175" t="s">
        <v>30</v>
      </c>
      <c r="S175" t="s">
        <v>29</v>
      </c>
      <c r="T175" t="s">
        <v>29</v>
      </c>
      <c r="U175" t="s">
        <v>30</v>
      </c>
      <c r="V175" t="s">
        <v>29</v>
      </c>
      <c r="W175" t="s">
        <v>31</v>
      </c>
      <c r="X175" t="s">
        <v>29</v>
      </c>
      <c r="Y175" t="s">
        <v>29</v>
      </c>
      <c r="Z175" t="s">
        <v>29</v>
      </c>
      <c r="AA175" t="s">
        <v>29</v>
      </c>
      <c r="AB175" t="s">
        <v>32</v>
      </c>
    </row>
    <row r="176" spans="1:28" outlineLevel="1" x14ac:dyDescent="0.45">
      <c r="A176">
        <v>5250789003</v>
      </c>
      <c r="B176" s="1">
        <v>44337</v>
      </c>
      <c r="C176" t="s">
        <v>2332</v>
      </c>
      <c r="D176" t="s">
        <v>1766</v>
      </c>
      <c r="E176" t="s">
        <v>142</v>
      </c>
      <c r="F176" t="s">
        <v>5651</v>
      </c>
      <c r="G176" t="s">
        <v>5693</v>
      </c>
      <c r="H176" s="10">
        <v>43971</v>
      </c>
      <c r="I176" t="s">
        <v>35</v>
      </c>
      <c r="J176" t="s">
        <v>28</v>
      </c>
      <c r="K176" t="s">
        <v>30</v>
      </c>
      <c r="L176" t="s">
        <v>127</v>
      </c>
      <c r="M176" t="s">
        <v>29</v>
      </c>
      <c r="N176" t="s">
        <v>30</v>
      </c>
      <c r="O176" t="s">
        <v>30</v>
      </c>
      <c r="P176" t="s">
        <v>30</v>
      </c>
      <c r="Q176" t="s">
        <v>30</v>
      </c>
      <c r="R176" t="s">
        <v>30</v>
      </c>
      <c r="S176" t="s">
        <v>30</v>
      </c>
      <c r="T176" t="s">
        <v>30</v>
      </c>
      <c r="U176" t="s">
        <v>30</v>
      </c>
      <c r="V176" t="s">
        <v>30</v>
      </c>
      <c r="W176" t="s">
        <v>40</v>
      </c>
      <c r="X176" t="s">
        <v>29</v>
      </c>
      <c r="Y176" t="s">
        <v>29</v>
      </c>
      <c r="Z176" t="s">
        <v>29</v>
      </c>
      <c r="AA176" t="s">
        <v>30</v>
      </c>
      <c r="AB176" t="s">
        <v>32</v>
      </c>
    </row>
    <row r="177" spans="1:28" outlineLevel="1" x14ac:dyDescent="0.45">
      <c r="A177">
        <v>9925919002</v>
      </c>
      <c r="B177" s="1">
        <v>44351</v>
      </c>
      <c r="C177" t="s">
        <v>5475</v>
      </c>
      <c r="D177" t="s">
        <v>5476</v>
      </c>
      <c r="E177" t="s">
        <v>142</v>
      </c>
      <c r="F177" t="s">
        <v>5651</v>
      </c>
      <c r="G177" t="s">
        <v>5671</v>
      </c>
      <c r="H177" s="10">
        <v>42768</v>
      </c>
      <c r="J177" t="s">
        <v>28</v>
      </c>
      <c r="K177" t="s">
        <v>30</v>
      </c>
      <c r="L177" t="s">
        <v>127</v>
      </c>
      <c r="M177" t="s">
        <v>29</v>
      </c>
      <c r="N177" t="s">
        <v>29</v>
      </c>
      <c r="O177" t="s">
        <v>29</v>
      </c>
      <c r="P177" t="s">
        <v>30</v>
      </c>
      <c r="Q177" t="s">
        <v>30</v>
      </c>
      <c r="R177" t="s">
        <v>30</v>
      </c>
      <c r="S177" t="s">
        <v>30</v>
      </c>
      <c r="T177" t="s">
        <v>30</v>
      </c>
      <c r="U177" t="s">
        <v>30</v>
      </c>
      <c r="V177" t="s">
        <v>30</v>
      </c>
      <c r="W177" t="s">
        <v>40</v>
      </c>
      <c r="X177" t="s">
        <v>29</v>
      </c>
      <c r="Y177" t="s">
        <v>29</v>
      </c>
      <c r="Z177" t="s">
        <v>29</v>
      </c>
      <c r="AA177" t="s">
        <v>29</v>
      </c>
      <c r="AB177" t="s">
        <v>32</v>
      </c>
    </row>
    <row r="178" spans="1:28" outlineLevel="1" x14ac:dyDescent="0.45">
      <c r="A178">
        <v>8988059007</v>
      </c>
      <c r="B178" s="1">
        <v>44345</v>
      </c>
      <c r="C178" t="s">
        <v>5165</v>
      </c>
      <c r="D178" t="s">
        <v>5166</v>
      </c>
      <c r="E178" t="s">
        <v>142</v>
      </c>
      <c r="F178" t="s">
        <v>5651</v>
      </c>
      <c r="G178" t="s">
        <v>5671</v>
      </c>
      <c r="H178" s="10">
        <v>41750</v>
      </c>
      <c r="J178" t="s">
        <v>28</v>
      </c>
      <c r="K178" t="s">
        <v>30</v>
      </c>
      <c r="L178" t="s">
        <v>127</v>
      </c>
      <c r="M178" t="s">
        <v>29</v>
      </c>
      <c r="N178" t="s">
        <v>29</v>
      </c>
      <c r="O178" t="s">
        <v>29</v>
      </c>
      <c r="P178" t="s">
        <v>29</v>
      </c>
      <c r="Q178" t="s">
        <v>29</v>
      </c>
      <c r="R178" t="s">
        <v>30</v>
      </c>
      <c r="S178" t="s">
        <v>30</v>
      </c>
      <c r="T178" t="s">
        <v>30</v>
      </c>
      <c r="U178" t="s">
        <v>29</v>
      </c>
      <c r="V178" t="s">
        <v>30</v>
      </c>
      <c r="W178" t="s">
        <v>31</v>
      </c>
      <c r="X178" t="s">
        <v>29</v>
      </c>
      <c r="Y178" t="s">
        <v>29</v>
      </c>
      <c r="Z178" t="s">
        <v>29</v>
      </c>
      <c r="AA178" t="s">
        <v>29</v>
      </c>
      <c r="AB178" t="s">
        <v>228</v>
      </c>
    </row>
    <row r="179" spans="1:28" outlineLevel="1" x14ac:dyDescent="0.45">
      <c r="A179">
        <v>4906639003</v>
      </c>
      <c r="B179" s="1">
        <v>44336</v>
      </c>
      <c r="C179" t="s">
        <v>2078</v>
      </c>
      <c r="D179" t="s">
        <v>1766</v>
      </c>
      <c r="E179" t="s">
        <v>142</v>
      </c>
      <c r="F179" t="s">
        <v>5651</v>
      </c>
      <c r="G179" t="s">
        <v>5693</v>
      </c>
      <c r="H179" s="10">
        <v>33513</v>
      </c>
      <c r="I179" t="s">
        <v>35</v>
      </c>
      <c r="J179" t="s">
        <v>28</v>
      </c>
      <c r="K179" t="s">
        <v>30</v>
      </c>
      <c r="L179" t="s">
        <v>127</v>
      </c>
      <c r="M179" t="s">
        <v>29</v>
      </c>
      <c r="N179" t="s">
        <v>30</v>
      </c>
      <c r="O179" t="s">
        <v>30</v>
      </c>
      <c r="P179" t="s">
        <v>30</v>
      </c>
      <c r="Q179" t="s">
        <v>30</v>
      </c>
      <c r="R179" t="s">
        <v>30</v>
      </c>
      <c r="S179" t="s">
        <v>30</v>
      </c>
      <c r="T179" t="s">
        <v>30</v>
      </c>
      <c r="U179" t="s">
        <v>30</v>
      </c>
      <c r="V179" t="s">
        <v>30</v>
      </c>
      <c r="W179" t="s">
        <v>40</v>
      </c>
      <c r="X179" t="s">
        <v>29</v>
      </c>
      <c r="Y179" t="s">
        <v>29</v>
      </c>
      <c r="Z179" t="s">
        <v>29</v>
      </c>
      <c r="AA179" t="s">
        <v>30</v>
      </c>
      <c r="AB179" t="s">
        <v>32</v>
      </c>
    </row>
    <row r="180" spans="1:28" outlineLevel="1" x14ac:dyDescent="0.45">
      <c r="A180">
        <v>1080399002</v>
      </c>
      <c r="B180" s="1">
        <v>44328</v>
      </c>
      <c r="C180" t="s">
        <v>312</v>
      </c>
      <c r="D180" t="s">
        <v>313</v>
      </c>
      <c r="E180" t="s">
        <v>142</v>
      </c>
      <c r="F180" t="s">
        <v>5651</v>
      </c>
      <c r="G180" t="s">
        <v>5693</v>
      </c>
      <c r="H180" s="10">
        <v>33353.85</v>
      </c>
      <c r="J180" t="s">
        <v>28</v>
      </c>
      <c r="K180" t="s">
        <v>30</v>
      </c>
      <c r="L180" t="s">
        <v>127</v>
      </c>
      <c r="M180" t="s">
        <v>30</v>
      </c>
      <c r="N180" t="s">
        <v>30</v>
      </c>
      <c r="O180" t="s">
        <v>30</v>
      </c>
      <c r="P180" t="s">
        <v>30</v>
      </c>
      <c r="Q180" t="s">
        <v>30</v>
      </c>
      <c r="R180" t="s">
        <v>30</v>
      </c>
      <c r="S180" t="s">
        <v>30</v>
      </c>
      <c r="T180" t="s">
        <v>30</v>
      </c>
      <c r="U180" t="s">
        <v>30</v>
      </c>
      <c r="V180" t="s">
        <v>30</v>
      </c>
      <c r="W180" t="s">
        <v>31</v>
      </c>
      <c r="X180" t="s">
        <v>29</v>
      </c>
      <c r="Y180" t="s">
        <v>29</v>
      </c>
      <c r="Z180" t="s">
        <v>29</v>
      </c>
      <c r="AA180" t="s">
        <v>30</v>
      </c>
      <c r="AB180" t="s">
        <v>32</v>
      </c>
    </row>
    <row r="181" spans="1:28" outlineLevel="1" x14ac:dyDescent="0.45">
      <c r="A181">
        <v>8864939009</v>
      </c>
      <c r="B181" s="1">
        <v>44345</v>
      </c>
      <c r="C181" t="s">
        <v>4591</v>
      </c>
      <c r="D181" t="s">
        <v>4592</v>
      </c>
      <c r="E181" t="s">
        <v>142</v>
      </c>
      <c r="F181" t="s">
        <v>5651</v>
      </c>
      <c r="G181" t="s">
        <v>5720</v>
      </c>
      <c r="H181" s="10">
        <v>33238</v>
      </c>
      <c r="I181" t="s">
        <v>3628</v>
      </c>
      <c r="J181" t="s">
        <v>28</v>
      </c>
      <c r="K181" t="s">
        <v>29</v>
      </c>
      <c r="L181" t="s">
        <v>127</v>
      </c>
      <c r="M181" t="s">
        <v>29</v>
      </c>
      <c r="N181" t="s">
        <v>29</v>
      </c>
      <c r="O181" t="s">
        <v>29</v>
      </c>
      <c r="P181" t="s">
        <v>29</v>
      </c>
      <c r="Q181" t="s">
        <v>29</v>
      </c>
      <c r="R181" t="s">
        <v>30</v>
      </c>
      <c r="S181" t="s">
        <v>30</v>
      </c>
      <c r="T181" t="s">
        <v>30</v>
      </c>
      <c r="U181" t="s">
        <v>29</v>
      </c>
      <c r="V181" t="s">
        <v>30</v>
      </c>
      <c r="W181" t="s">
        <v>40</v>
      </c>
      <c r="X181" t="s">
        <v>29</v>
      </c>
      <c r="Y181" t="s">
        <v>29</v>
      </c>
      <c r="Z181" t="s">
        <v>29</v>
      </c>
      <c r="AA181" t="s">
        <v>29</v>
      </c>
      <c r="AB181" t="s">
        <v>32</v>
      </c>
    </row>
    <row r="182" spans="1:28" outlineLevel="1" x14ac:dyDescent="0.45">
      <c r="A182">
        <v>8961559004</v>
      </c>
      <c r="B182" s="1">
        <v>44345</v>
      </c>
      <c r="C182" t="s">
        <v>5034</v>
      </c>
      <c r="D182" t="s">
        <v>5035</v>
      </c>
      <c r="E182" t="s">
        <v>142</v>
      </c>
      <c r="F182" t="s">
        <v>5651</v>
      </c>
      <c r="G182" t="s">
        <v>5663</v>
      </c>
      <c r="H182" s="10">
        <v>29344.89</v>
      </c>
      <c r="J182" t="s">
        <v>28</v>
      </c>
      <c r="K182" t="s">
        <v>29</v>
      </c>
      <c r="L182" t="s">
        <v>127</v>
      </c>
      <c r="M182" t="s">
        <v>29</v>
      </c>
      <c r="N182" t="s">
        <v>29</v>
      </c>
      <c r="O182" t="s">
        <v>29</v>
      </c>
      <c r="P182" t="s">
        <v>30</v>
      </c>
      <c r="Q182" t="s">
        <v>30</v>
      </c>
      <c r="R182" t="s">
        <v>29</v>
      </c>
      <c r="S182" t="s">
        <v>30</v>
      </c>
      <c r="T182" t="s">
        <v>30</v>
      </c>
      <c r="U182" t="s">
        <v>30</v>
      </c>
      <c r="V182" t="s">
        <v>30</v>
      </c>
      <c r="W182" t="s">
        <v>40</v>
      </c>
      <c r="X182" t="s">
        <v>29</v>
      </c>
      <c r="Y182" t="s">
        <v>29</v>
      </c>
      <c r="Z182" t="s">
        <v>29</v>
      </c>
      <c r="AA182" t="s">
        <v>29</v>
      </c>
      <c r="AB182" t="s">
        <v>32</v>
      </c>
    </row>
    <row r="183" spans="1:28" outlineLevel="1" x14ac:dyDescent="0.45">
      <c r="A183">
        <v>4906289005</v>
      </c>
      <c r="B183" s="1">
        <v>44336</v>
      </c>
      <c r="C183" t="s">
        <v>2075</v>
      </c>
      <c r="D183" t="s">
        <v>1766</v>
      </c>
      <c r="E183" t="s">
        <v>142</v>
      </c>
      <c r="F183" t="s">
        <v>5651</v>
      </c>
      <c r="G183" t="s">
        <v>5693</v>
      </c>
      <c r="H183" s="10">
        <v>28779</v>
      </c>
      <c r="I183" t="s">
        <v>35</v>
      </c>
      <c r="J183" t="s">
        <v>28</v>
      </c>
      <c r="K183" t="s">
        <v>30</v>
      </c>
      <c r="L183" t="s">
        <v>127</v>
      </c>
      <c r="M183" t="s">
        <v>29</v>
      </c>
      <c r="N183" t="s">
        <v>30</v>
      </c>
      <c r="O183" t="s">
        <v>30</v>
      </c>
      <c r="P183" t="s">
        <v>30</v>
      </c>
      <c r="Q183" t="s">
        <v>30</v>
      </c>
      <c r="R183" t="s">
        <v>30</v>
      </c>
      <c r="S183" t="s">
        <v>30</v>
      </c>
      <c r="T183" t="s">
        <v>30</v>
      </c>
      <c r="U183" t="s">
        <v>30</v>
      </c>
      <c r="V183" t="s">
        <v>30</v>
      </c>
      <c r="W183" t="s">
        <v>40</v>
      </c>
      <c r="X183" t="s">
        <v>29</v>
      </c>
      <c r="Y183" t="s">
        <v>29</v>
      </c>
      <c r="Z183" t="s">
        <v>29</v>
      </c>
      <c r="AA183" t="s">
        <v>30</v>
      </c>
      <c r="AB183" t="s">
        <v>32</v>
      </c>
    </row>
    <row r="184" spans="1:28" outlineLevel="1" x14ac:dyDescent="0.45">
      <c r="A184">
        <v>7549608907</v>
      </c>
      <c r="B184" s="1">
        <v>44323</v>
      </c>
      <c r="C184" t="s">
        <v>3001</v>
      </c>
      <c r="D184" t="s">
        <v>3002</v>
      </c>
      <c r="E184" t="s">
        <v>142</v>
      </c>
      <c r="F184" t="s">
        <v>5651</v>
      </c>
      <c r="G184" t="s">
        <v>5720</v>
      </c>
      <c r="H184" s="10">
        <v>25062.71</v>
      </c>
      <c r="J184" t="s">
        <v>28</v>
      </c>
      <c r="K184" t="s">
        <v>29</v>
      </c>
      <c r="L184" t="s">
        <v>127</v>
      </c>
      <c r="M184" t="s">
        <v>29</v>
      </c>
      <c r="N184" t="s">
        <v>29</v>
      </c>
      <c r="O184" t="s">
        <v>29</v>
      </c>
      <c r="P184" t="s">
        <v>30</v>
      </c>
      <c r="Q184" t="s">
        <v>30</v>
      </c>
      <c r="R184" t="s">
        <v>30</v>
      </c>
      <c r="S184" t="s">
        <v>30</v>
      </c>
      <c r="T184" t="s">
        <v>30</v>
      </c>
      <c r="U184" t="s">
        <v>30</v>
      </c>
      <c r="V184" t="s">
        <v>30</v>
      </c>
      <c r="W184" t="s">
        <v>31</v>
      </c>
      <c r="X184" t="s">
        <v>29</v>
      </c>
      <c r="Y184" t="s">
        <v>29</v>
      </c>
      <c r="Z184" t="s">
        <v>29</v>
      </c>
      <c r="AA184" t="s">
        <v>30</v>
      </c>
      <c r="AB184" t="s">
        <v>73</v>
      </c>
    </row>
    <row r="185" spans="1:28" outlineLevel="1" x14ac:dyDescent="0.45">
      <c r="A185">
        <v>7552419002</v>
      </c>
      <c r="B185" s="1">
        <v>44341</v>
      </c>
      <c r="C185" t="s">
        <v>3030</v>
      </c>
      <c r="D185" t="s">
        <v>3031</v>
      </c>
      <c r="E185" t="s">
        <v>142</v>
      </c>
      <c r="F185" t="s">
        <v>5651</v>
      </c>
      <c r="G185" t="s">
        <v>5663</v>
      </c>
      <c r="H185" s="10">
        <v>22558</v>
      </c>
      <c r="J185" t="s">
        <v>28</v>
      </c>
      <c r="K185" t="s">
        <v>29</v>
      </c>
      <c r="L185" t="s">
        <v>127</v>
      </c>
      <c r="M185" t="s">
        <v>29</v>
      </c>
      <c r="N185" t="s">
        <v>29</v>
      </c>
      <c r="O185" t="s">
        <v>29</v>
      </c>
      <c r="P185" t="s">
        <v>30</v>
      </c>
      <c r="Q185" t="s">
        <v>30</v>
      </c>
      <c r="R185" t="s">
        <v>30</v>
      </c>
      <c r="S185" t="s">
        <v>29</v>
      </c>
      <c r="T185" t="s">
        <v>30</v>
      </c>
      <c r="U185" t="s">
        <v>30</v>
      </c>
      <c r="V185" t="s">
        <v>30</v>
      </c>
      <c r="W185" t="s">
        <v>60</v>
      </c>
      <c r="X185" t="s">
        <v>29</v>
      </c>
      <c r="Y185" t="s">
        <v>30</v>
      </c>
      <c r="Z185" t="s">
        <v>29</v>
      </c>
      <c r="AA185" t="s">
        <v>30</v>
      </c>
      <c r="AB185" t="s">
        <v>32</v>
      </c>
    </row>
    <row r="186" spans="1:28" outlineLevel="1" x14ac:dyDescent="0.45">
      <c r="A186">
        <v>8024769003</v>
      </c>
      <c r="B186" s="1">
        <v>44342</v>
      </c>
      <c r="C186" t="s">
        <v>4124</v>
      </c>
      <c r="D186" t="s">
        <v>4125</v>
      </c>
      <c r="E186" t="s">
        <v>142</v>
      </c>
      <c r="F186" t="s">
        <v>5651</v>
      </c>
      <c r="G186" t="s">
        <v>5663</v>
      </c>
      <c r="H186" s="10">
        <v>11028</v>
      </c>
      <c r="J186" t="s">
        <v>28</v>
      </c>
      <c r="K186" t="s">
        <v>29</v>
      </c>
      <c r="L186" t="s">
        <v>127</v>
      </c>
      <c r="M186" t="s">
        <v>29</v>
      </c>
      <c r="N186" t="s">
        <v>29</v>
      </c>
      <c r="O186" t="s">
        <v>29</v>
      </c>
      <c r="P186" t="s">
        <v>30</v>
      </c>
      <c r="Q186" t="s">
        <v>29</v>
      </c>
      <c r="R186" t="s">
        <v>30</v>
      </c>
      <c r="S186" t="s">
        <v>30</v>
      </c>
      <c r="T186" t="s">
        <v>30</v>
      </c>
      <c r="U186" t="s">
        <v>29</v>
      </c>
      <c r="V186" t="s">
        <v>30</v>
      </c>
      <c r="W186" t="s">
        <v>60</v>
      </c>
      <c r="X186" t="s">
        <v>29</v>
      </c>
      <c r="Y186" t="s">
        <v>29</v>
      </c>
      <c r="Z186" t="s">
        <v>29</v>
      </c>
      <c r="AA186" t="s">
        <v>30</v>
      </c>
      <c r="AB186" t="s">
        <v>45</v>
      </c>
    </row>
    <row r="187" spans="1:28" outlineLevel="1" x14ac:dyDescent="0.45">
      <c r="A187">
        <v>8973809004</v>
      </c>
      <c r="B187" s="1">
        <v>44345</v>
      </c>
      <c r="C187" t="s">
        <v>5103</v>
      </c>
      <c r="D187" t="s">
        <v>5104</v>
      </c>
      <c r="E187" t="s">
        <v>142</v>
      </c>
      <c r="F187" t="s">
        <v>5651</v>
      </c>
      <c r="G187" t="s">
        <v>5671</v>
      </c>
      <c r="H187" s="10">
        <v>10767</v>
      </c>
      <c r="J187" t="s">
        <v>28</v>
      </c>
      <c r="K187" t="s">
        <v>30</v>
      </c>
      <c r="L187" t="s">
        <v>127</v>
      </c>
      <c r="M187" t="s">
        <v>30</v>
      </c>
      <c r="N187" t="s">
        <v>29</v>
      </c>
      <c r="O187" t="s">
        <v>30</v>
      </c>
      <c r="P187" t="s">
        <v>29</v>
      </c>
      <c r="Q187" t="s">
        <v>30</v>
      </c>
      <c r="R187" t="s">
        <v>29</v>
      </c>
      <c r="S187" t="s">
        <v>30</v>
      </c>
      <c r="T187" t="s">
        <v>30</v>
      </c>
      <c r="U187" t="s">
        <v>29</v>
      </c>
      <c r="V187" t="s">
        <v>30</v>
      </c>
      <c r="W187" t="s">
        <v>31</v>
      </c>
      <c r="X187" t="s">
        <v>29</v>
      </c>
      <c r="Y187" t="s">
        <v>29</v>
      </c>
      <c r="Z187" t="s">
        <v>29</v>
      </c>
      <c r="AA187" t="s">
        <v>29</v>
      </c>
      <c r="AB187" t="s">
        <v>5056</v>
      </c>
    </row>
    <row r="188" spans="1:28" outlineLevel="1" x14ac:dyDescent="0.45">
      <c r="A188">
        <v>2770929008</v>
      </c>
      <c r="B188" s="1">
        <v>44334</v>
      </c>
      <c r="C188" t="s">
        <v>1653</v>
      </c>
      <c r="D188" t="s">
        <v>1654</v>
      </c>
      <c r="E188" t="s">
        <v>142</v>
      </c>
      <c r="F188" t="s">
        <v>5651</v>
      </c>
      <c r="G188" t="s">
        <v>5718</v>
      </c>
      <c r="H188" s="10">
        <v>10142.299999999999</v>
      </c>
      <c r="J188" t="s">
        <v>28</v>
      </c>
      <c r="K188" t="s">
        <v>29</v>
      </c>
      <c r="L188" t="s">
        <v>127</v>
      </c>
      <c r="M188" t="s">
        <v>29</v>
      </c>
      <c r="N188" t="s">
        <v>29</v>
      </c>
      <c r="O188" t="s">
        <v>29</v>
      </c>
      <c r="P188" t="s">
        <v>30</v>
      </c>
      <c r="Q188" t="s">
        <v>29</v>
      </c>
      <c r="R188" t="s">
        <v>30</v>
      </c>
      <c r="S188" t="s">
        <v>30</v>
      </c>
      <c r="T188" t="s">
        <v>29</v>
      </c>
      <c r="U188" t="s">
        <v>30</v>
      </c>
      <c r="V188" t="s">
        <v>29</v>
      </c>
      <c r="W188" t="s">
        <v>60</v>
      </c>
      <c r="X188" t="s">
        <v>29</v>
      </c>
      <c r="Y188" t="s">
        <v>30</v>
      </c>
      <c r="Z188" t="s">
        <v>29</v>
      </c>
      <c r="AA188" t="s">
        <v>30</v>
      </c>
      <c r="AB188" t="s">
        <v>73</v>
      </c>
    </row>
    <row r="189" spans="1:28" outlineLevel="1" x14ac:dyDescent="0.45">
      <c r="A189">
        <v>3704559000</v>
      </c>
      <c r="B189" s="1">
        <v>44335</v>
      </c>
      <c r="C189" t="s">
        <v>1806</v>
      </c>
      <c r="D189" t="s">
        <v>1807</v>
      </c>
      <c r="E189" t="s">
        <v>142</v>
      </c>
      <c r="F189" t="s">
        <v>5651</v>
      </c>
      <c r="G189" t="s">
        <v>5671</v>
      </c>
      <c r="H189" s="10">
        <v>7829.82</v>
      </c>
      <c r="J189" t="s">
        <v>28</v>
      </c>
      <c r="K189" t="s">
        <v>30</v>
      </c>
      <c r="L189" t="s">
        <v>127</v>
      </c>
      <c r="M189" t="s">
        <v>30</v>
      </c>
      <c r="N189" t="s">
        <v>30</v>
      </c>
      <c r="O189" t="s">
        <v>29</v>
      </c>
      <c r="P189" t="s">
        <v>30</v>
      </c>
      <c r="Q189" t="s">
        <v>30</v>
      </c>
      <c r="R189" t="s">
        <v>30</v>
      </c>
      <c r="S189" t="s">
        <v>30</v>
      </c>
      <c r="T189" t="s">
        <v>30</v>
      </c>
      <c r="U189" t="s">
        <v>30</v>
      </c>
      <c r="V189" t="s">
        <v>30</v>
      </c>
      <c r="W189" t="s">
        <v>31</v>
      </c>
      <c r="X189" t="s">
        <v>29</v>
      </c>
      <c r="Y189" t="s">
        <v>29</v>
      </c>
      <c r="Z189" t="s">
        <v>29</v>
      </c>
      <c r="AA189" t="s">
        <v>30</v>
      </c>
      <c r="AB189" t="s">
        <v>32</v>
      </c>
    </row>
    <row r="190" spans="1:28" outlineLevel="1" x14ac:dyDescent="0.45">
      <c r="A190">
        <v>7570348906</v>
      </c>
      <c r="B190" s="1">
        <v>44323</v>
      </c>
      <c r="C190" t="s">
        <v>3231</v>
      </c>
      <c r="D190" t="s">
        <v>3232</v>
      </c>
      <c r="E190" t="s">
        <v>794</v>
      </c>
      <c r="F190" t="s">
        <v>5651</v>
      </c>
      <c r="G190" t="s">
        <v>5982</v>
      </c>
      <c r="H190" s="10">
        <v>38621.08</v>
      </c>
      <c r="J190" t="s">
        <v>42</v>
      </c>
      <c r="K190" t="s">
        <v>29</v>
      </c>
      <c r="L190" t="s">
        <v>77</v>
      </c>
      <c r="M190" t="s">
        <v>29</v>
      </c>
      <c r="N190" t="s">
        <v>29</v>
      </c>
      <c r="O190" t="s">
        <v>29</v>
      </c>
      <c r="P190" t="s">
        <v>30</v>
      </c>
      <c r="Q190" t="s">
        <v>30</v>
      </c>
      <c r="R190" t="s">
        <v>30</v>
      </c>
      <c r="S190" t="s">
        <v>30</v>
      </c>
      <c r="T190" t="s">
        <v>30</v>
      </c>
      <c r="U190" t="s">
        <v>30</v>
      </c>
      <c r="V190" t="s">
        <v>30</v>
      </c>
      <c r="W190" t="s">
        <v>37</v>
      </c>
      <c r="X190" t="s">
        <v>29</v>
      </c>
      <c r="Y190" t="s">
        <v>29</v>
      </c>
      <c r="Z190" t="s">
        <v>29</v>
      </c>
      <c r="AA190" t="s">
        <v>30</v>
      </c>
      <c r="AB190" t="s">
        <v>32</v>
      </c>
    </row>
    <row r="191" spans="1:28" outlineLevel="1" x14ac:dyDescent="0.45">
      <c r="A191">
        <v>7552369000</v>
      </c>
      <c r="B191" s="1">
        <v>44341</v>
      </c>
      <c r="C191" t="s">
        <v>3028</v>
      </c>
      <c r="D191" t="s">
        <v>3029</v>
      </c>
      <c r="E191" t="s">
        <v>4926</v>
      </c>
      <c r="F191" t="s">
        <v>5651</v>
      </c>
      <c r="G191" t="s">
        <v>5974</v>
      </c>
      <c r="H191" s="10">
        <v>12300.75</v>
      </c>
      <c r="J191" t="s">
        <v>28</v>
      </c>
      <c r="K191" t="s">
        <v>29</v>
      </c>
      <c r="L191" t="s">
        <v>119</v>
      </c>
      <c r="M191" t="s">
        <v>30</v>
      </c>
      <c r="N191" t="s">
        <v>30</v>
      </c>
      <c r="O191" t="s">
        <v>30</v>
      </c>
      <c r="P191" t="s">
        <v>30</v>
      </c>
      <c r="Q191" t="s">
        <v>30</v>
      </c>
      <c r="R191" t="s">
        <v>30</v>
      </c>
      <c r="S191" t="s">
        <v>30</v>
      </c>
      <c r="T191" t="s">
        <v>30</v>
      </c>
      <c r="U191" t="s">
        <v>30</v>
      </c>
      <c r="V191" t="s">
        <v>30</v>
      </c>
      <c r="W191" t="s">
        <v>60</v>
      </c>
      <c r="X191" t="s">
        <v>30</v>
      </c>
      <c r="Y191" t="s">
        <v>29</v>
      </c>
      <c r="Z191" t="s">
        <v>29</v>
      </c>
      <c r="AA191" t="s">
        <v>30</v>
      </c>
      <c r="AB191" t="s">
        <v>32</v>
      </c>
    </row>
    <row r="192" spans="1:28" outlineLevel="1" x14ac:dyDescent="0.45">
      <c r="A192">
        <v>8938669004</v>
      </c>
      <c r="B192" s="1">
        <v>44345</v>
      </c>
      <c r="C192" t="s">
        <v>4924</v>
      </c>
      <c r="D192" t="s">
        <v>4925</v>
      </c>
      <c r="E192" t="s">
        <v>4926</v>
      </c>
      <c r="F192" t="s">
        <v>5651</v>
      </c>
      <c r="G192" t="s">
        <v>5974</v>
      </c>
      <c r="H192" s="10">
        <v>10220.16</v>
      </c>
      <c r="I192" t="s">
        <v>35</v>
      </c>
      <c r="J192" t="s">
        <v>28</v>
      </c>
      <c r="K192" t="s">
        <v>30</v>
      </c>
      <c r="L192" t="s">
        <v>119</v>
      </c>
      <c r="M192" t="s">
        <v>30</v>
      </c>
      <c r="N192" t="s">
        <v>30</v>
      </c>
      <c r="O192" t="s">
        <v>30</v>
      </c>
      <c r="P192" t="s">
        <v>30</v>
      </c>
      <c r="Q192" t="s">
        <v>30</v>
      </c>
      <c r="R192" t="s">
        <v>30</v>
      </c>
      <c r="S192" t="s">
        <v>30</v>
      </c>
      <c r="T192" t="s">
        <v>30</v>
      </c>
      <c r="U192" t="s">
        <v>30</v>
      </c>
      <c r="V192" t="s">
        <v>30</v>
      </c>
      <c r="W192" t="s">
        <v>31</v>
      </c>
      <c r="X192" t="s">
        <v>30</v>
      </c>
      <c r="Y192" t="s">
        <v>29</v>
      </c>
      <c r="Z192" t="s">
        <v>29</v>
      </c>
      <c r="AA192" t="s">
        <v>29</v>
      </c>
      <c r="AB192" t="s">
        <v>32</v>
      </c>
    </row>
    <row r="193" spans="1:28" outlineLevel="1" x14ac:dyDescent="0.45">
      <c r="A193">
        <v>8831309001</v>
      </c>
      <c r="B193" s="1">
        <v>44345</v>
      </c>
      <c r="C193" t="s">
        <v>4391</v>
      </c>
      <c r="D193" t="s">
        <v>4392</v>
      </c>
      <c r="E193" t="s">
        <v>2403</v>
      </c>
      <c r="F193" t="s">
        <v>5651</v>
      </c>
      <c r="G193" t="s">
        <v>5992</v>
      </c>
      <c r="H193" s="10">
        <v>65749.5</v>
      </c>
      <c r="I193" t="s">
        <v>304</v>
      </c>
      <c r="J193" t="s">
        <v>42</v>
      </c>
      <c r="K193" t="s">
        <v>29</v>
      </c>
      <c r="L193" t="s">
        <v>119</v>
      </c>
      <c r="M193" t="s">
        <v>29</v>
      </c>
      <c r="N193" t="s">
        <v>29</v>
      </c>
      <c r="O193" t="s">
        <v>29</v>
      </c>
      <c r="P193" t="s">
        <v>29</v>
      </c>
      <c r="Q193" t="s">
        <v>29</v>
      </c>
      <c r="R193" t="s">
        <v>29</v>
      </c>
      <c r="S193" t="s">
        <v>30</v>
      </c>
      <c r="T193" t="s">
        <v>30</v>
      </c>
      <c r="U193" t="s">
        <v>29</v>
      </c>
      <c r="V193" t="s">
        <v>29</v>
      </c>
      <c r="W193" t="s">
        <v>31</v>
      </c>
      <c r="X193" t="s">
        <v>29</v>
      </c>
      <c r="Y193" t="s">
        <v>29</v>
      </c>
      <c r="Z193" t="s">
        <v>29</v>
      </c>
      <c r="AA193" t="s">
        <v>29</v>
      </c>
      <c r="AB193" t="s">
        <v>32</v>
      </c>
    </row>
    <row r="194" spans="1:28" outlineLevel="1" x14ac:dyDescent="0.45">
      <c r="A194">
        <v>7611798909</v>
      </c>
      <c r="B194" s="1">
        <v>44323</v>
      </c>
      <c r="C194" t="s">
        <v>3472</v>
      </c>
      <c r="D194" t="s">
        <v>3473</v>
      </c>
      <c r="E194" t="s">
        <v>2403</v>
      </c>
      <c r="F194" t="s">
        <v>5651</v>
      </c>
      <c r="G194" t="s">
        <v>5992</v>
      </c>
      <c r="H194" s="10">
        <v>37201.980000000003</v>
      </c>
      <c r="J194" t="s">
        <v>42</v>
      </c>
      <c r="K194" t="s">
        <v>29</v>
      </c>
      <c r="L194" t="s">
        <v>119</v>
      </c>
      <c r="M194" t="s">
        <v>29</v>
      </c>
      <c r="N194" t="s">
        <v>30</v>
      </c>
      <c r="O194" t="s">
        <v>30</v>
      </c>
      <c r="P194" t="s">
        <v>30</v>
      </c>
      <c r="Q194" t="s">
        <v>30</v>
      </c>
      <c r="R194" t="s">
        <v>30</v>
      </c>
      <c r="S194" t="s">
        <v>30</v>
      </c>
      <c r="T194" t="s">
        <v>30</v>
      </c>
      <c r="U194" t="s">
        <v>30</v>
      </c>
      <c r="V194" t="s">
        <v>30</v>
      </c>
      <c r="W194" t="s">
        <v>60</v>
      </c>
      <c r="X194" t="s">
        <v>29</v>
      </c>
      <c r="Y194" t="s">
        <v>29</v>
      </c>
      <c r="Z194" t="s">
        <v>29</v>
      </c>
      <c r="AA194" t="s">
        <v>30</v>
      </c>
      <c r="AB194" t="s">
        <v>32</v>
      </c>
    </row>
    <row r="195" spans="1:28" outlineLevel="1" x14ac:dyDescent="0.45">
      <c r="A195">
        <v>2372749007</v>
      </c>
      <c r="B195" s="1">
        <v>44331</v>
      </c>
      <c r="C195" t="s">
        <v>1046</v>
      </c>
      <c r="D195" t="s">
        <v>1047</v>
      </c>
      <c r="E195" t="s">
        <v>1048</v>
      </c>
      <c r="F195" t="s">
        <v>5651</v>
      </c>
      <c r="G195" t="s">
        <v>5828</v>
      </c>
      <c r="H195" s="10">
        <v>102486</v>
      </c>
      <c r="J195" t="s">
        <v>42</v>
      </c>
      <c r="K195" t="s">
        <v>30</v>
      </c>
      <c r="L195" t="s">
        <v>210</v>
      </c>
      <c r="M195" t="s">
        <v>30</v>
      </c>
      <c r="N195" t="s">
        <v>30</v>
      </c>
      <c r="O195" t="s">
        <v>30</v>
      </c>
      <c r="P195" t="s">
        <v>30</v>
      </c>
      <c r="Q195" t="s">
        <v>30</v>
      </c>
      <c r="R195" t="s">
        <v>30</v>
      </c>
      <c r="S195" t="s">
        <v>30</v>
      </c>
      <c r="T195" t="s">
        <v>30</v>
      </c>
      <c r="U195" t="s">
        <v>30</v>
      </c>
      <c r="V195" t="s">
        <v>30</v>
      </c>
      <c r="W195" t="s">
        <v>33</v>
      </c>
      <c r="X195" t="s">
        <v>29</v>
      </c>
      <c r="Y195" t="s">
        <v>29</v>
      </c>
      <c r="Z195" t="s">
        <v>29</v>
      </c>
      <c r="AA195" t="s">
        <v>30</v>
      </c>
      <c r="AB195" t="s">
        <v>32</v>
      </c>
    </row>
    <row r="196" spans="1:28" outlineLevel="1" x14ac:dyDescent="0.45">
      <c r="A196">
        <v>8610149008</v>
      </c>
      <c r="B196" s="1">
        <v>44343</v>
      </c>
      <c r="C196" t="s">
        <v>4293</v>
      </c>
      <c r="D196" t="s">
        <v>642</v>
      </c>
      <c r="E196" t="s">
        <v>1545</v>
      </c>
      <c r="F196" t="s">
        <v>5651</v>
      </c>
      <c r="G196" t="s">
        <v>6027</v>
      </c>
      <c r="H196" s="10">
        <v>247441</v>
      </c>
      <c r="J196" t="s">
        <v>42</v>
      </c>
      <c r="K196" t="s">
        <v>29</v>
      </c>
      <c r="L196" t="s">
        <v>77</v>
      </c>
      <c r="M196" t="s">
        <v>30</v>
      </c>
      <c r="N196" t="s">
        <v>30</v>
      </c>
      <c r="O196" t="s">
        <v>30</v>
      </c>
      <c r="P196" t="s">
        <v>30</v>
      </c>
      <c r="Q196" t="s">
        <v>30</v>
      </c>
      <c r="R196" t="s">
        <v>30</v>
      </c>
      <c r="S196" t="s">
        <v>30</v>
      </c>
      <c r="T196" t="s">
        <v>30</v>
      </c>
      <c r="U196" t="s">
        <v>30</v>
      </c>
      <c r="V196" t="s">
        <v>30</v>
      </c>
      <c r="W196" t="s">
        <v>270</v>
      </c>
      <c r="X196" t="s">
        <v>29</v>
      </c>
      <c r="Y196" t="s">
        <v>29</v>
      </c>
      <c r="Z196" t="s">
        <v>29</v>
      </c>
      <c r="AA196" t="s">
        <v>30</v>
      </c>
      <c r="AB196" t="s">
        <v>32</v>
      </c>
    </row>
    <row r="197" spans="1:28" outlineLevel="1" x14ac:dyDescent="0.45">
      <c r="A197">
        <v>3715899003</v>
      </c>
      <c r="B197" s="1">
        <v>44335</v>
      </c>
      <c r="C197" t="s">
        <v>1872</v>
      </c>
      <c r="D197" t="s">
        <v>1873</v>
      </c>
      <c r="E197" t="s">
        <v>484</v>
      </c>
      <c r="F197" t="s">
        <v>5651</v>
      </c>
      <c r="G197" t="s">
        <v>5818</v>
      </c>
      <c r="H197" s="10">
        <v>525877.79</v>
      </c>
      <c r="J197" t="s">
        <v>42</v>
      </c>
      <c r="K197" t="s">
        <v>29</v>
      </c>
      <c r="L197" t="s">
        <v>77</v>
      </c>
      <c r="M197" t="s">
        <v>30</v>
      </c>
      <c r="N197" t="s">
        <v>30</v>
      </c>
      <c r="O197" t="s">
        <v>29</v>
      </c>
      <c r="P197" t="s">
        <v>30</v>
      </c>
      <c r="Q197" t="s">
        <v>30</v>
      </c>
      <c r="R197" t="s">
        <v>30</v>
      </c>
      <c r="S197" t="s">
        <v>30</v>
      </c>
      <c r="T197" t="s">
        <v>30</v>
      </c>
      <c r="U197" t="s">
        <v>30</v>
      </c>
      <c r="V197" t="s">
        <v>30</v>
      </c>
      <c r="W197" t="s">
        <v>31</v>
      </c>
      <c r="X197" t="s">
        <v>29</v>
      </c>
      <c r="Y197" t="s">
        <v>29</v>
      </c>
      <c r="Z197" t="s">
        <v>29</v>
      </c>
      <c r="AA197" t="s">
        <v>30</v>
      </c>
      <c r="AB197" t="s">
        <v>43</v>
      </c>
    </row>
    <row r="198" spans="1:28" outlineLevel="1" x14ac:dyDescent="0.45">
      <c r="A198">
        <v>8864459007</v>
      </c>
      <c r="B198" s="1">
        <v>44345</v>
      </c>
      <c r="C198" t="s">
        <v>4589</v>
      </c>
      <c r="D198" t="s">
        <v>4590</v>
      </c>
      <c r="E198" t="s">
        <v>484</v>
      </c>
      <c r="F198" t="s">
        <v>5651</v>
      </c>
      <c r="G198" t="s">
        <v>5818</v>
      </c>
      <c r="H198" s="10">
        <v>196233.5</v>
      </c>
      <c r="J198" t="s">
        <v>42</v>
      </c>
      <c r="K198" t="s">
        <v>29</v>
      </c>
      <c r="L198" t="s">
        <v>77</v>
      </c>
      <c r="M198" t="s">
        <v>29</v>
      </c>
      <c r="N198" t="s">
        <v>29</v>
      </c>
      <c r="O198" t="s">
        <v>29</v>
      </c>
      <c r="P198" t="s">
        <v>30</v>
      </c>
      <c r="Q198" t="s">
        <v>29</v>
      </c>
      <c r="R198" t="s">
        <v>30</v>
      </c>
      <c r="S198" t="s">
        <v>30</v>
      </c>
      <c r="T198" t="s">
        <v>30</v>
      </c>
      <c r="U198" t="s">
        <v>29</v>
      </c>
      <c r="V198" t="s">
        <v>30</v>
      </c>
      <c r="W198" t="s">
        <v>31</v>
      </c>
      <c r="X198" t="s">
        <v>29</v>
      </c>
      <c r="Y198" t="s">
        <v>29</v>
      </c>
      <c r="Z198" t="s">
        <v>29</v>
      </c>
      <c r="AA198" t="s">
        <v>29</v>
      </c>
      <c r="AB198" t="s">
        <v>32</v>
      </c>
    </row>
    <row r="199" spans="1:28" outlineLevel="1" x14ac:dyDescent="0.45">
      <c r="A199">
        <v>7652338907</v>
      </c>
      <c r="B199" s="1">
        <v>44323</v>
      </c>
      <c r="C199" t="s">
        <v>3715</v>
      </c>
      <c r="D199" t="s">
        <v>3716</v>
      </c>
      <c r="E199" t="s">
        <v>484</v>
      </c>
      <c r="F199" t="s">
        <v>5651</v>
      </c>
      <c r="G199" t="s">
        <v>5818</v>
      </c>
      <c r="H199" s="10">
        <v>69229</v>
      </c>
      <c r="J199" t="s">
        <v>42</v>
      </c>
      <c r="K199" t="s">
        <v>29</v>
      </c>
      <c r="L199" t="s">
        <v>77</v>
      </c>
      <c r="M199" t="s">
        <v>30</v>
      </c>
      <c r="N199" t="s">
        <v>30</v>
      </c>
      <c r="O199" t="s">
        <v>30</v>
      </c>
      <c r="P199" t="s">
        <v>30</v>
      </c>
      <c r="Q199" t="s">
        <v>30</v>
      </c>
      <c r="R199" t="s">
        <v>30</v>
      </c>
      <c r="S199" t="s">
        <v>30</v>
      </c>
      <c r="T199" t="s">
        <v>30</v>
      </c>
      <c r="U199" t="s">
        <v>30</v>
      </c>
      <c r="V199" t="s">
        <v>30</v>
      </c>
      <c r="W199" t="s">
        <v>31</v>
      </c>
      <c r="X199" t="s">
        <v>29</v>
      </c>
      <c r="Y199" t="s">
        <v>29</v>
      </c>
      <c r="Z199" t="s">
        <v>29</v>
      </c>
      <c r="AA199" t="s">
        <v>30</v>
      </c>
      <c r="AB199" t="s">
        <v>32</v>
      </c>
    </row>
    <row r="200" spans="1:28" outlineLevel="1" x14ac:dyDescent="0.45">
      <c r="A200">
        <v>8926669007</v>
      </c>
      <c r="B200" s="1">
        <v>44345</v>
      </c>
      <c r="C200" t="s">
        <v>4875</v>
      </c>
      <c r="D200" t="s">
        <v>4876</v>
      </c>
      <c r="E200" t="s">
        <v>484</v>
      </c>
      <c r="F200" t="s">
        <v>5651</v>
      </c>
      <c r="G200" t="s">
        <v>5818</v>
      </c>
      <c r="H200" s="10">
        <v>59446.14</v>
      </c>
      <c r="J200" t="s">
        <v>42</v>
      </c>
      <c r="K200" t="s">
        <v>30</v>
      </c>
      <c r="L200" t="s">
        <v>77</v>
      </c>
      <c r="M200" t="s">
        <v>29</v>
      </c>
      <c r="N200" t="s">
        <v>29</v>
      </c>
      <c r="O200" t="s">
        <v>29</v>
      </c>
      <c r="P200" t="s">
        <v>29</v>
      </c>
      <c r="Q200" t="s">
        <v>30</v>
      </c>
      <c r="R200" t="s">
        <v>30</v>
      </c>
      <c r="S200" t="s">
        <v>29</v>
      </c>
      <c r="T200" t="s">
        <v>30</v>
      </c>
      <c r="U200" t="s">
        <v>30</v>
      </c>
      <c r="V200" t="s">
        <v>30</v>
      </c>
      <c r="W200" t="s">
        <v>31</v>
      </c>
      <c r="X200" t="s">
        <v>29</v>
      </c>
      <c r="Y200" t="s">
        <v>29</v>
      </c>
      <c r="Z200" t="s">
        <v>29</v>
      </c>
      <c r="AA200" t="s">
        <v>29</v>
      </c>
      <c r="AB200" t="s">
        <v>32</v>
      </c>
    </row>
    <row r="201" spans="1:28" outlineLevel="1" x14ac:dyDescent="0.45">
      <c r="A201">
        <v>2362729008</v>
      </c>
      <c r="B201" s="1">
        <v>44331</v>
      </c>
      <c r="C201" t="s">
        <v>988</v>
      </c>
      <c r="D201" t="s">
        <v>989</v>
      </c>
      <c r="E201" t="s">
        <v>484</v>
      </c>
      <c r="F201" t="s">
        <v>5651</v>
      </c>
      <c r="G201" t="s">
        <v>5818</v>
      </c>
      <c r="H201" s="10">
        <v>55479</v>
      </c>
      <c r="J201" t="s">
        <v>42</v>
      </c>
      <c r="K201" t="s">
        <v>29</v>
      </c>
      <c r="L201" t="s">
        <v>77</v>
      </c>
      <c r="M201" t="s">
        <v>29</v>
      </c>
      <c r="N201" t="s">
        <v>29</v>
      </c>
      <c r="O201" t="s">
        <v>29</v>
      </c>
      <c r="P201" t="s">
        <v>30</v>
      </c>
      <c r="Q201" t="s">
        <v>30</v>
      </c>
      <c r="R201" t="s">
        <v>30</v>
      </c>
      <c r="S201" t="s">
        <v>30</v>
      </c>
      <c r="T201" t="s">
        <v>30</v>
      </c>
      <c r="U201" t="s">
        <v>30</v>
      </c>
      <c r="V201" t="s">
        <v>30</v>
      </c>
      <c r="W201" t="s">
        <v>40</v>
      </c>
      <c r="X201" t="s">
        <v>29</v>
      </c>
      <c r="Y201" t="s">
        <v>29</v>
      </c>
      <c r="Z201" t="s">
        <v>30</v>
      </c>
      <c r="AA201" t="s">
        <v>29</v>
      </c>
      <c r="AB201" t="s">
        <v>32</v>
      </c>
    </row>
    <row r="202" spans="1:28" outlineLevel="1" x14ac:dyDescent="0.45">
      <c r="A202">
        <v>7525898908</v>
      </c>
      <c r="B202" s="1">
        <v>44323</v>
      </c>
      <c r="C202" t="s">
        <v>2723</v>
      </c>
      <c r="D202" t="s">
        <v>2724</v>
      </c>
      <c r="E202" t="s">
        <v>2725</v>
      </c>
      <c r="F202" t="s">
        <v>5651</v>
      </c>
      <c r="G202" t="s">
        <v>5952</v>
      </c>
      <c r="H202" s="10">
        <v>337484.23</v>
      </c>
      <c r="J202" t="s">
        <v>42</v>
      </c>
      <c r="K202" t="s">
        <v>30</v>
      </c>
      <c r="L202" t="s">
        <v>77</v>
      </c>
      <c r="M202" t="s">
        <v>30</v>
      </c>
      <c r="N202" t="s">
        <v>30</v>
      </c>
      <c r="O202" t="s">
        <v>30</v>
      </c>
      <c r="P202" t="s">
        <v>30</v>
      </c>
      <c r="Q202" t="s">
        <v>30</v>
      </c>
      <c r="R202" t="s">
        <v>30</v>
      </c>
      <c r="S202" t="s">
        <v>30</v>
      </c>
      <c r="T202" t="s">
        <v>30</v>
      </c>
      <c r="U202" t="s">
        <v>30</v>
      </c>
      <c r="V202" t="s">
        <v>30</v>
      </c>
      <c r="W202" t="s">
        <v>31</v>
      </c>
      <c r="X202" t="s">
        <v>29</v>
      </c>
      <c r="Y202" t="s">
        <v>29</v>
      </c>
      <c r="Z202" t="s">
        <v>30</v>
      </c>
      <c r="AA202" t="s">
        <v>29</v>
      </c>
      <c r="AB202" t="s">
        <v>32</v>
      </c>
    </row>
    <row r="203" spans="1:28" outlineLevel="1" x14ac:dyDescent="0.45">
      <c r="A203">
        <v>8609709002</v>
      </c>
      <c r="B203" s="1">
        <v>44343</v>
      </c>
      <c r="C203" t="s">
        <v>4290</v>
      </c>
      <c r="D203" t="s">
        <v>3265</v>
      </c>
      <c r="E203" t="s">
        <v>401</v>
      </c>
      <c r="F203" t="s">
        <v>5651</v>
      </c>
      <c r="G203" t="s">
        <v>6019</v>
      </c>
      <c r="H203" s="10">
        <v>390539</v>
      </c>
      <c r="J203" t="s">
        <v>28</v>
      </c>
      <c r="K203" t="s">
        <v>29</v>
      </c>
      <c r="L203" t="s">
        <v>210</v>
      </c>
      <c r="M203" t="s">
        <v>30</v>
      </c>
      <c r="N203" t="s">
        <v>29</v>
      </c>
      <c r="O203" t="s">
        <v>29</v>
      </c>
      <c r="P203" t="s">
        <v>30</v>
      </c>
      <c r="Q203" t="s">
        <v>29</v>
      </c>
      <c r="R203" t="s">
        <v>29</v>
      </c>
      <c r="S203" t="s">
        <v>30</v>
      </c>
      <c r="T203" t="s">
        <v>30</v>
      </c>
      <c r="U203" t="s">
        <v>30</v>
      </c>
      <c r="V203" t="s">
        <v>30</v>
      </c>
      <c r="W203" t="s">
        <v>31</v>
      </c>
      <c r="X203" t="s">
        <v>29</v>
      </c>
      <c r="Y203" t="s">
        <v>29</v>
      </c>
      <c r="Z203" t="s">
        <v>29</v>
      </c>
      <c r="AA203" t="s">
        <v>30</v>
      </c>
      <c r="AB203" t="s">
        <v>32</v>
      </c>
    </row>
    <row r="204" spans="1:28" outlineLevel="1" x14ac:dyDescent="0.45">
      <c r="A204">
        <v>8880839003</v>
      </c>
      <c r="B204" s="1">
        <v>44345</v>
      </c>
      <c r="C204" t="s">
        <v>4697</v>
      </c>
      <c r="D204" t="s">
        <v>4698</v>
      </c>
      <c r="E204" t="s">
        <v>401</v>
      </c>
      <c r="F204" t="s">
        <v>5651</v>
      </c>
      <c r="G204" t="s">
        <v>6019</v>
      </c>
      <c r="H204" s="10">
        <v>327669</v>
      </c>
      <c r="J204" t="s">
        <v>28</v>
      </c>
      <c r="K204" t="s">
        <v>29</v>
      </c>
      <c r="L204" t="s">
        <v>210</v>
      </c>
      <c r="M204" t="s">
        <v>30</v>
      </c>
      <c r="N204" t="s">
        <v>30</v>
      </c>
      <c r="O204" t="s">
        <v>30</v>
      </c>
      <c r="P204" t="s">
        <v>30</v>
      </c>
      <c r="Q204" t="s">
        <v>30</v>
      </c>
      <c r="R204" t="s">
        <v>30</v>
      </c>
      <c r="S204" t="s">
        <v>30</v>
      </c>
      <c r="T204" t="s">
        <v>30</v>
      </c>
      <c r="U204" t="s">
        <v>30</v>
      </c>
      <c r="V204" t="s">
        <v>30</v>
      </c>
      <c r="W204" t="s">
        <v>31</v>
      </c>
      <c r="X204" t="s">
        <v>29</v>
      </c>
      <c r="Y204" t="s">
        <v>29</v>
      </c>
      <c r="Z204" t="s">
        <v>29</v>
      </c>
      <c r="AA204" t="s">
        <v>29</v>
      </c>
      <c r="AB204" t="s">
        <v>39</v>
      </c>
    </row>
    <row r="205" spans="1:28" outlineLevel="1" x14ac:dyDescent="0.45">
      <c r="A205">
        <v>8967629002</v>
      </c>
      <c r="B205" s="1">
        <v>44345</v>
      </c>
      <c r="C205" t="s">
        <v>5061</v>
      </c>
      <c r="D205" t="s">
        <v>5062</v>
      </c>
      <c r="E205" t="s">
        <v>401</v>
      </c>
      <c r="F205" t="s">
        <v>5651</v>
      </c>
      <c r="G205" t="s">
        <v>6019</v>
      </c>
      <c r="H205" s="10">
        <v>150619</v>
      </c>
      <c r="J205" t="s">
        <v>28</v>
      </c>
      <c r="K205" t="s">
        <v>29</v>
      </c>
      <c r="L205" t="s">
        <v>210</v>
      </c>
      <c r="M205" t="s">
        <v>29</v>
      </c>
      <c r="N205" t="s">
        <v>29</v>
      </c>
      <c r="O205" t="s">
        <v>29</v>
      </c>
      <c r="P205" t="s">
        <v>30</v>
      </c>
      <c r="Q205" t="s">
        <v>29</v>
      </c>
      <c r="R205" t="s">
        <v>29</v>
      </c>
      <c r="S205" t="s">
        <v>30</v>
      </c>
      <c r="T205" t="s">
        <v>30</v>
      </c>
      <c r="U205" t="s">
        <v>30</v>
      </c>
      <c r="V205" t="s">
        <v>30</v>
      </c>
      <c r="W205" t="s">
        <v>31</v>
      </c>
      <c r="X205" t="s">
        <v>29</v>
      </c>
      <c r="Y205" t="s">
        <v>29</v>
      </c>
      <c r="Z205" t="s">
        <v>29</v>
      </c>
      <c r="AA205" t="s">
        <v>29</v>
      </c>
      <c r="AB205" t="s">
        <v>43</v>
      </c>
    </row>
    <row r="206" spans="1:28" outlineLevel="1" x14ac:dyDescent="0.45">
      <c r="A206">
        <v>8896569010</v>
      </c>
      <c r="B206" s="1">
        <v>44345</v>
      </c>
      <c r="C206" t="s">
        <v>4755</v>
      </c>
      <c r="D206" t="s">
        <v>3803</v>
      </c>
      <c r="E206" t="s">
        <v>401</v>
      </c>
      <c r="F206" t="s">
        <v>5651</v>
      </c>
      <c r="G206" t="s">
        <v>6019</v>
      </c>
      <c r="H206" s="10">
        <v>42497.05</v>
      </c>
      <c r="J206" t="s">
        <v>28</v>
      </c>
      <c r="K206" t="s">
        <v>30</v>
      </c>
      <c r="L206" t="s">
        <v>210</v>
      </c>
      <c r="M206" t="s">
        <v>29</v>
      </c>
      <c r="N206" t="s">
        <v>30</v>
      </c>
      <c r="O206" t="s">
        <v>29</v>
      </c>
      <c r="P206" t="s">
        <v>30</v>
      </c>
      <c r="Q206" t="s">
        <v>30</v>
      </c>
      <c r="R206" t="s">
        <v>30</v>
      </c>
      <c r="S206" t="s">
        <v>30</v>
      </c>
      <c r="T206" t="s">
        <v>30</v>
      </c>
      <c r="U206" t="s">
        <v>30</v>
      </c>
      <c r="V206" t="s">
        <v>30</v>
      </c>
      <c r="W206" t="s">
        <v>40</v>
      </c>
      <c r="X206" t="s">
        <v>29</v>
      </c>
      <c r="Y206" t="s">
        <v>29</v>
      </c>
      <c r="Z206" t="s">
        <v>29</v>
      </c>
      <c r="AA206" t="s">
        <v>29</v>
      </c>
      <c r="AB206" t="s">
        <v>47</v>
      </c>
    </row>
    <row r="207" spans="1:28" outlineLevel="1" x14ac:dyDescent="0.45">
      <c r="A207">
        <v>7902038904</v>
      </c>
      <c r="B207" s="1">
        <v>44327</v>
      </c>
      <c r="C207" t="s">
        <v>4015</v>
      </c>
      <c r="D207" t="s">
        <v>4016</v>
      </c>
      <c r="E207" t="s">
        <v>401</v>
      </c>
      <c r="F207" t="s">
        <v>5651</v>
      </c>
      <c r="G207" t="s">
        <v>6019</v>
      </c>
      <c r="H207" s="10">
        <v>21152</v>
      </c>
      <c r="I207" t="s">
        <v>839</v>
      </c>
      <c r="J207" t="s">
        <v>28</v>
      </c>
      <c r="K207" t="s">
        <v>29</v>
      </c>
      <c r="L207" t="s">
        <v>210</v>
      </c>
      <c r="M207" t="s">
        <v>30</v>
      </c>
      <c r="N207" t="s">
        <v>29</v>
      </c>
      <c r="O207" t="s">
        <v>29</v>
      </c>
      <c r="P207" t="s">
        <v>29</v>
      </c>
      <c r="Q207" t="s">
        <v>29</v>
      </c>
      <c r="R207" t="s">
        <v>29</v>
      </c>
      <c r="S207" t="s">
        <v>29</v>
      </c>
      <c r="T207" t="s">
        <v>30</v>
      </c>
      <c r="U207" t="s">
        <v>29</v>
      </c>
      <c r="V207" t="s">
        <v>29</v>
      </c>
      <c r="W207" t="s">
        <v>31</v>
      </c>
      <c r="X207" t="s">
        <v>29</v>
      </c>
      <c r="Y207" t="s">
        <v>29</v>
      </c>
      <c r="Z207" t="s">
        <v>29</v>
      </c>
      <c r="AA207" t="s">
        <v>30</v>
      </c>
      <c r="AB207" t="s">
        <v>32</v>
      </c>
    </row>
    <row r="208" spans="1:28" outlineLevel="1" x14ac:dyDescent="0.45">
      <c r="A208">
        <v>7876338906</v>
      </c>
      <c r="B208" s="1">
        <v>44327</v>
      </c>
      <c r="C208" t="s">
        <v>3879</v>
      </c>
      <c r="D208" t="s">
        <v>3880</v>
      </c>
      <c r="E208" t="s">
        <v>422</v>
      </c>
      <c r="F208" t="s">
        <v>5651</v>
      </c>
      <c r="G208" t="s">
        <v>6011</v>
      </c>
      <c r="H208" s="10">
        <v>14866</v>
      </c>
      <c r="J208" t="s">
        <v>42</v>
      </c>
      <c r="K208" t="s">
        <v>29</v>
      </c>
      <c r="L208" t="s">
        <v>119</v>
      </c>
      <c r="M208" t="s">
        <v>29</v>
      </c>
      <c r="N208" t="s">
        <v>29</v>
      </c>
      <c r="O208" t="s">
        <v>30</v>
      </c>
      <c r="P208" t="s">
        <v>30</v>
      </c>
      <c r="Q208" t="s">
        <v>30</v>
      </c>
      <c r="R208" t="s">
        <v>30</v>
      </c>
      <c r="S208" t="s">
        <v>29</v>
      </c>
      <c r="T208" t="s">
        <v>30</v>
      </c>
      <c r="U208" t="s">
        <v>30</v>
      </c>
      <c r="V208" t="s">
        <v>30</v>
      </c>
      <c r="W208" t="s">
        <v>60</v>
      </c>
      <c r="X208" t="s">
        <v>29</v>
      </c>
      <c r="Y208" t="s">
        <v>29</v>
      </c>
      <c r="Z208" t="s">
        <v>29</v>
      </c>
      <c r="AA208" t="s">
        <v>30</v>
      </c>
      <c r="AB208" t="s">
        <v>129</v>
      </c>
    </row>
    <row r="209" spans="1:28" outlineLevel="1" x14ac:dyDescent="0.45">
      <c r="A209">
        <v>9902549006</v>
      </c>
      <c r="B209" s="1">
        <v>44351</v>
      </c>
      <c r="C209" t="s">
        <v>5354</v>
      </c>
      <c r="D209" t="s">
        <v>5355</v>
      </c>
      <c r="E209" t="s">
        <v>5356</v>
      </c>
      <c r="F209" t="s">
        <v>5651</v>
      </c>
      <c r="G209" t="s">
        <v>5975</v>
      </c>
      <c r="H209" s="10">
        <v>445497</v>
      </c>
      <c r="J209" t="s">
        <v>42</v>
      </c>
      <c r="K209" t="s">
        <v>29</v>
      </c>
      <c r="L209" t="s">
        <v>54</v>
      </c>
      <c r="M209" t="s">
        <v>30</v>
      </c>
      <c r="N209" t="s">
        <v>30</v>
      </c>
      <c r="O209" t="s">
        <v>29</v>
      </c>
      <c r="P209" t="s">
        <v>30</v>
      </c>
      <c r="Q209" t="s">
        <v>30</v>
      </c>
      <c r="R209" t="s">
        <v>30</v>
      </c>
      <c r="S209" t="s">
        <v>30</v>
      </c>
      <c r="T209" t="s">
        <v>30</v>
      </c>
      <c r="U209" t="s">
        <v>30</v>
      </c>
      <c r="V209" t="s">
        <v>30</v>
      </c>
      <c r="W209" t="s">
        <v>33</v>
      </c>
      <c r="X209" t="s">
        <v>29</v>
      </c>
      <c r="Y209" t="s">
        <v>29</v>
      </c>
      <c r="Z209" t="s">
        <v>29</v>
      </c>
      <c r="AA209" t="s">
        <v>29</v>
      </c>
      <c r="AB209" t="s">
        <v>32</v>
      </c>
    </row>
    <row r="210" spans="1:28" outlineLevel="1" x14ac:dyDescent="0.45">
      <c r="A210">
        <v>8876969004</v>
      </c>
      <c r="B210" s="1">
        <v>44345</v>
      </c>
      <c r="C210" t="s">
        <v>4678</v>
      </c>
      <c r="D210" t="s">
        <v>4679</v>
      </c>
      <c r="E210" t="s">
        <v>4680</v>
      </c>
      <c r="F210" t="s">
        <v>5651</v>
      </c>
      <c r="G210" t="s">
        <v>5934</v>
      </c>
      <c r="H210" s="10">
        <v>352129</v>
      </c>
      <c r="I210" t="s">
        <v>35</v>
      </c>
      <c r="J210" t="s">
        <v>42</v>
      </c>
      <c r="K210" t="s">
        <v>29</v>
      </c>
      <c r="L210" t="s">
        <v>471</v>
      </c>
      <c r="M210" t="s">
        <v>29</v>
      </c>
      <c r="N210" t="s">
        <v>29</v>
      </c>
      <c r="O210" t="s">
        <v>30</v>
      </c>
      <c r="P210" t="s">
        <v>30</v>
      </c>
      <c r="Q210" t="s">
        <v>30</v>
      </c>
      <c r="R210" t="s">
        <v>30</v>
      </c>
      <c r="S210" t="s">
        <v>30</v>
      </c>
      <c r="T210" t="s">
        <v>30</v>
      </c>
      <c r="U210" t="s">
        <v>30</v>
      </c>
      <c r="V210" t="s">
        <v>30</v>
      </c>
      <c r="W210" t="s">
        <v>33</v>
      </c>
      <c r="X210" t="s">
        <v>29</v>
      </c>
      <c r="Y210" t="s">
        <v>29</v>
      </c>
      <c r="Z210" t="s">
        <v>29</v>
      </c>
      <c r="AA210" t="s">
        <v>29</v>
      </c>
      <c r="AB210" t="s">
        <v>32</v>
      </c>
    </row>
    <row r="211" spans="1:28" outlineLevel="1" x14ac:dyDescent="0.45">
      <c r="A211">
        <v>4883339003</v>
      </c>
      <c r="B211" s="1">
        <v>44336</v>
      </c>
      <c r="C211" t="s">
        <v>1947</v>
      </c>
      <c r="D211" t="s">
        <v>1948</v>
      </c>
      <c r="E211" t="s">
        <v>834</v>
      </c>
      <c r="F211" t="s">
        <v>5651</v>
      </c>
      <c r="G211" t="s">
        <v>5794</v>
      </c>
      <c r="H211" s="10">
        <v>494268.09</v>
      </c>
      <c r="J211" t="s">
        <v>28</v>
      </c>
      <c r="K211" t="s">
        <v>30</v>
      </c>
      <c r="L211" t="s">
        <v>210</v>
      </c>
      <c r="M211" t="s">
        <v>29</v>
      </c>
      <c r="N211" t="s">
        <v>30</v>
      </c>
      <c r="O211" t="s">
        <v>30</v>
      </c>
      <c r="P211" t="s">
        <v>30</v>
      </c>
      <c r="Q211" t="s">
        <v>30</v>
      </c>
      <c r="R211" t="s">
        <v>30</v>
      </c>
      <c r="S211" t="s">
        <v>30</v>
      </c>
      <c r="T211" t="s">
        <v>30</v>
      </c>
      <c r="U211" t="s">
        <v>30</v>
      </c>
      <c r="V211" t="s">
        <v>30</v>
      </c>
      <c r="W211" t="s">
        <v>31</v>
      </c>
      <c r="X211" t="s">
        <v>30</v>
      </c>
      <c r="Y211" t="s">
        <v>29</v>
      </c>
      <c r="Z211" t="s">
        <v>30</v>
      </c>
      <c r="AA211" t="s">
        <v>30</v>
      </c>
      <c r="AB211" t="s">
        <v>47</v>
      </c>
    </row>
    <row r="212" spans="1:28" outlineLevel="1" x14ac:dyDescent="0.45">
      <c r="A212">
        <v>2329959005</v>
      </c>
      <c r="B212" s="1">
        <v>44331</v>
      </c>
      <c r="C212" t="s">
        <v>832</v>
      </c>
      <c r="D212" t="s">
        <v>833</v>
      </c>
      <c r="E212" t="s">
        <v>834</v>
      </c>
      <c r="F212" t="s">
        <v>5651</v>
      </c>
      <c r="G212" t="s">
        <v>5794</v>
      </c>
      <c r="H212" s="10">
        <v>31465</v>
      </c>
      <c r="J212" t="s">
        <v>28</v>
      </c>
      <c r="K212" t="s">
        <v>30</v>
      </c>
      <c r="L212" t="s">
        <v>210</v>
      </c>
      <c r="M212" t="s">
        <v>29</v>
      </c>
      <c r="N212" t="s">
        <v>29</v>
      </c>
      <c r="O212" t="s">
        <v>29</v>
      </c>
      <c r="P212" t="s">
        <v>29</v>
      </c>
      <c r="Q212" t="s">
        <v>29</v>
      </c>
      <c r="R212" t="s">
        <v>29</v>
      </c>
      <c r="S212" t="s">
        <v>30</v>
      </c>
      <c r="T212" t="s">
        <v>30</v>
      </c>
      <c r="U212" t="s">
        <v>29</v>
      </c>
      <c r="V212" t="s">
        <v>30</v>
      </c>
      <c r="W212" t="s">
        <v>31</v>
      </c>
      <c r="X212" t="s">
        <v>30</v>
      </c>
      <c r="Y212" t="s">
        <v>29</v>
      </c>
      <c r="Z212" t="s">
        <v>29</v>
      </c>
      <c r="AA212" t="s">
        <v>30</v>
      </c>
      <c r="AB212" t="s">
        <v>32</v>
      </c>
    </row>
    <row r="213" spans="1:28" outlineLevel="1" x14ac:dyDescent="0.45">
      <c r="A213">
        <v>6601629009</v>
      </c>
      <c r="B213" s="1">
        <v>44338</v>
      </c>
      <c r="C213" t="s">
        <v>2396</v>
      </c>
      <c r="D213" t="s">
        <v>2397</v>
      </c>
      <c r="E213" t="s">
        <v>2398</v>
      </c>
      <c r="F213" t="s">
        <v>5651</v>
      </c>
      <c r="G213" t="s">
        <v>5944</v>
      </c>
      <c r="H213" s="10">
        <v>2530</v>
      </c>
      <c r="J213" t="s">
        <v>42</v>
      </c>
      <c r="K213" t="s">
        <v>30</v>
      </c>
      <c r="L213" t="s">
        <v>275</v>
      </c>
      <c r="M213" t="s">
        <v>29</v>
      </c>
      <c r="N213" t="s">
        <v>29</v>
      </c>
      <c r="O213" t="s">
        <v>29</v>
      </c>
      <c r="P213" t="s">
        <v>30</v>
      </c>
      <c r="Q213" t="s">
        <v>29</v>
      </c>
      <c r="R213" t="s">
        <v>30</v>
      </c>
      <c r="S213" t="s">
        <v>30</v>
      </c>
      <c r="T213" t="s">
        <v>30</v>
      </c>
      <c r="U213" t="s">
        <v>30</v>
      </c>
      <c r="V213" t="s">
        <v>30</v>
      </c>
      <c r="W213" t="s">
        <v>60</v>
      </c>
      <c r="X213" t="s">
        <v>29</v>
      </c>
      <c r="Y213" t="s">
        <v>30</v>
      </c>
      <c r="Z213" t="s">
        <v>29</v>
      </c>
      <c r="AA213" t="s">
        <v>30</v>
      </c>
      <c r="AB213" t="s">
        <v>45</v>
      </c>
    </row>
    <row r="214" spans="1:28" outlineLevel="1" x14ac:dyDescent="0.45">
      <c r="A214">
        <v>7649428909</v>
      </c>
      <c r="B214" s="1">
        <v>44323</v>
      </c>
      <c r="C214" t="s">
        <v>3693</v>
      </c>
      <c r="D214" t="s">
        <v>3694</v>
      </c>
      <c r="E214" t="s">
        <v>965</v>
      </c>
      <c r="F214" t="s">
        <v>5651</v>
      </c>
      <c r="G214" t="s">
        <v>5815</v>
      </c>
      <c r="H214" s="10">
        <v>333614.65000000002</v>
      </c>
      <c r="J214" t="s">
        <v>28</v>
      </c>
      <c r="K214" t="s">
        <v>29</v>
      </c>
      <c r="L214" t="s">
        <v>127</v>
      </c>
      <c r="M214" t="s">
        <v>30</v>
      </c>
      <c r="N214" t="s">
        <v>29</v>
      </c>
      <c r="O214" t="s">
        <v>30</v>
      </c>
      <c r="P214" t="s">
        <v>30</v>
      </c>
      <c r="Q214" t="s">
        <v>29</v>
      </c>
      <c r="R214" t="s">
        <v>30</v>
      </c>
      <c r="S214" t="s">
        <v>30</v>
      </c>
      <c r="T214" t="s">
        <v>30</v>
      </c>
      <c r="U214" t="s">
        <v>30</v>
      </c>
      <c r="V214" t="s">
        <v>30</v>
      </c>
      <c r="W214" t="s">
        <v>31</v>
      </c>
      <c r="X214" t="s">
        <v>29</v>
      </c>
      <c r="Y214" t="s">
        <v>29</v>
      </c>
      <c r="Z214" t="s">
        <v>29</v>
      </c>
      <c r="AA214" t="s">
        <v>30</v>
      </c>
      <c r="AB214" t="s">
        <v>38</v>
      </c>
    </row>
    <row r="215" spans="1:28" outlineLevel="1" x14ac:dyDescent="0.45">
      <c r="A215">
        <v>2359539009</v>
      </c>
      <c r="B215" s="1">
        <v>44331</v>
      </c>
      <c r="C215" t="s">
        <v>974</v>
      </c>
      <c r="D215" t="s">
        <v>975</v>
      </c>
      <c r="E215" t="s">
        <v>965</v>
      </c>
      <c r="F215" t="s">
        <v>5651</v>
      </c>
      <c r="G215" t="s">
        <v>5815</v>
      </c>
      <c r="H215" s="10">
        <v>308891.33</v>
      </c>
      <c r="J215" t="s">
        <v>28</v>
      </c>
      <c r="K215" t="s">
        <v>29</v>
      </c>
      <c r="L215" t="s">
        <v>127</v>
      </c>
      <c r="M215" t="s">
        <v>29</v>
      </c>
      <c r="N215" t="s">
        <v>30</v>
      </c>
      <c r="O215" t="s">
        <v>30</v>
      </c>
      <c r="P215" t="s">
        <v>30</v>
      </c>
      <c r="Q215" t="s">
        <v>30</v>
      </c>
      <c r="R215" t="s">
        <v>30</v>
      </c>
      <c r="S215" t="s">
        <v>30</v>
      </c>
      <c r="T215" t="s">
        <v>30</v>
      </c>
      <c r="U215" t="s">
        <v>30</v>
      </c>
      <c r="V215" t="s">
        <v>30</v>
      </c>
      <c r="W215" t="s">
        <v>31</v>
      </c>
      <c r="X215" t="s">
        <v>29</v>
      </c>
      <c r="Y215" t="s">
        <v>30</v>
      </c>
      <c r="Z215" t="s">
        <v>30</v>
      </c>
      <c r="AA215" t="s">
        <v>30</v>
      </c>
      <c r="AB215" t="s">
        <v>32</v>
      </c>
    </row>
    <row r="216" spans="1:28" outlineLevel="1" x14ac:dyDescent="0.45">
      <c r="A216">
        <v>4905429008</v>
      </c>
      <c r="B216" s="1">
        <v>44336</v>
      </c>
      <c r="C216" t="s">
        <v>2069</v>
      </c>
      <c r="D216" t="s">
        <v>2070</v>
      </c>
      <c r="E216" t="s">
        <v>965</v>
      </c>
      <c r="F216" t="s">
        <v>5651</v>
      </c>
      <c r="G216" t="s">
        <v>5815</v>
      </c>
      <c r="H216" s="10">
        <v>227400</v>
      </c>
      <c r="J216" t="s">
        <v>28</v>
      </c>
      <c r="K216" t="s">
        <v>29</v>
      </c>
      <c r="L216" t="s">
        <v>127</v>
      </c>
      <c r="M216" t="s">
        <v>30</v>
      </c>
      <c r="N216" t="s">
        <v>30</v>
      </c>
      <c r="O216" t="s">
        <v>30</v>
      </c>
      <c r="P216" t="s">
        <v>30</v>
      </c>
      <c r="Q216" t="s">
        <v>30</v>
      </c>
      <c r="R216" t="s">
        <v>30</v>
      </c>
      <c r="S216" t="s">
        <v>30</v>
      </c>
      <c r="T216" t="s">
        <v>30</v>
      </c>
      <c r="U216" t="s">
        <v>30</v>
      </c>
      <c r="V216" t="s">
        <v>30</v>
      </c>
      <c r="W216" t="s">
        <v>31</v>
      </c>
      <c r="X216" t="s">
        <v>29</v>
      </c>
      <c r="Y216" t="s">
        <v>29</v>
      </c>
      <c r="Z216" t="s">
        <v>30</v>
      </c>
      <c r="AA216" t="s">
        <v>30</v>
      </c>
      <c r="AB216" t="s">
        <v>32</v>
      </c>
    </row>
    <row r="217" spans="1:28" outlineLevel="1" x14ac:dyDescent="0.45">
      <c r="A217">
        <v>8969069004</v>
      </c>
      <c r="B217" s="1">
        <v>44345</v>
      </c>
      <c r="C217" t="s">
        <v>5067</v>
      </c>
      <c r="D217" t="s">
        <v>5068</v>
      </c>
      <c r="E217" t="s">
        <v>965</v>
      </c>
      <c r="F217" t="s">
        <v>5651</v>
      </c>
      <c r="G217" t="s">
        <v>5815</v>
      </c>
      <c r="H217" s="10">
        <v>131431.99</v>
      </c>
      <c r="J217" t="s">
        <v>28</v>
      </c>
      <c r="K217" t="s">
        <v>29</v>
      </c>
      <c r="L217" t="s">
        <v>127</v>
      </c>
      <c r="M217" t="s">
        <v>29</v>
      </c>
      <c r="N217" t="s">
        <v>29</v>
      </c>
      <c r="O217" t="s">
        <v>29</v>
      </c>
      <c r="P217" t="s">
        <v>30</v>
      </c>
      <c r="Q217" t="s">
        <v>30</v>
      </c>
      <c r="R217" t="s">
        <v>30</v>
      </c>
      <c r="S217" t="s">
        <v>30</v>
      </c>
      <c r="T217" t="s">
        <v>30</v>
      </c>
      <c r="U217" t="s">
        <v>30</v>
      </c>
      <c r="V217" t="s">
        <v>30</v>
      </c>
      <c r="W217" t="s">
        <v>40</v>
      </c>
      <c r="X217" t="s">
        <v>29</v>
      </c>
      <c r="Y217" t="s">
        <v>29</v>
      </c>
      <c r="Z217" t="s">
        <v>29</v>
      </c>
      <c r="AA217" t="s">
        <v>29</v>
      </c>
      <c r="AB217" t="s">
        <v>32</v>
      </c>
    </row>
    <row r="218" spans="1:28" outlineLevel="1" x14ac:dyDescent="0.45">
      <c r="A218">
        <v>2697749005</v>
      </c>
      <c r="B218" s="1">
        <v>44334</v>
      </c>
      <c r="C218" t="s">
        <v>1306</v>
      </c>
      <c r="D218" t="s">
        <v>1307</v>
      </c>
      <c r="E218" t="s">
        <v>965</v>
      </c>
      <c r="F218" t="s">
        <v>5651</v>
      </c>
      <c r="G218" t="s">
        <v>5815</v>
      </c>
      <c r="H218" s="10">
        <v>128392</v>
      </c>
      <c r="J218" t="s">
        <v>28</v>
      </c>
      <c r="K218" t="s">
        <v>29</v>
      </c>
      <c r="L218" t="s">
        <v>127</v>
      </c>
      <c r="M218" t="s">
        <v>29</v>
      </c>
      <c r="N218" t="s">
        <v>30</v>
      </c>
      <c r="O218" t="s">
        <v>30</v>
      </c>
      <c r="P218" t="s">
        <v>30</v>
      </c>
      <c r="Q218" t="s">
        <v>30</v>
      </c>
      <c r="R218" t="s">
        <v>30</v>
      </c>
      <c r="S218" t="s">
        <v>30</v>
      </c>
      <c r="T218" t="s">
        <v>30</v>
      </c>
      <c r="U218" t="s">
        <v>30</v>
      </c>
      <c r="V218" t="s">
        <v>30</v>
      </c>
      <c r="W218" t="s">
        <v>40</v>
      </c>
      <c r="X218" t="s">
        <v>29</v>
      </c>
      <c r="Y218" t="s">
        <v>29</v>
      </c>
      <c r="Z218" t="s">
        <v>29</v>
      </c>
      <c r="AA218" t="s">
        <v>30</v>
      </c>
      <c r="AB218" t="s">
        <v>45</v>
      </c>
    </row>
    <row r="219" spans="1:28" outlineLevel="1" x14ac:dyDescent="0.45">
      <c r="A219">
        <v>8942279008</v>
      </c>
      <c r="B219" s="1">
        <v>44345</v>
      </c>
      <c r="C219" t="s">
        <v>4953</v>
      </c>
      <c r="D219" t="s">
        <v>4954</v>
      </c>
      <c r="E219" t="s">
        <v>965</v>
      </c>
      <c r="F219" t="s">
        <v>5651</v>
      </c>
      <c r="G219" t="s">
        <v>5815</v>
      </c>
      <c r="H219" s="10">
        <v>111324</v>
      </c>
      <c r="J219" t="s">
        <v>28</v>
      </c>
      <c r="K219" t="s">
        <v>29</v>
      </c>
      <c r="L219" t="s">
        <v>127</v>
      </c>
      <c r="M219" t="s">
        <v>29</v>
      </c>
      <c r="N219" t="s">
        <v>29</v>
      </c>
      <c r="O219" t="s">
        <v>29</v>
      </c>
      <c r="P219" t="s">
        <v>30</v>
      </c>
      <c r="Q219" t="s">
        <v>29</v>
      </c>
      <c r="R219" t="s">
        <v>30</v>
      </c>
      <c r="S219" t="s">
        <v>30</v>
      </c>
      <c r="T219" t="s">
        <v>30</v>
      </c>
      <c r="U219" t="s">
        <v>30</v>
      </c>
      <c r="V219" t="s">
        <v>30</v>
      </c>
      <c r="W219" t="s">
        <v>40</v>
      </c>
      <c r="X219" t="s">
        <v>29</v>
      </c>
      <c r="Y219" t="s">
        <v>29</v>
      </c>
      <c r="Z219" t="s">
        <v>29</v>
      </c>
      <c r="AA219" t="s">
        <v>29</v>
      </c>
      <c r="AB219" t="s">
        <v>32</v>
      </c>
    </row>
    <row r="220" spans="1:28" outlineLevel="1" x14ac:dyDescent="0.45">
      <c r="A220">
        <v>8834579007</v>
      </c>
      <c r="B220" s="1">
        <v>44345</v>
      </c>
      <c r="C220" t="s">
        <v>4413</v>
      </c>
      <c r="D220" t="s">
        <v>4414</v>
      </c>
      <c r="E220" t="s">
        <v>965</v>
      </c>
      <c r="F220" t="s">
        <v>5651</v>
      </c>
      <c r="G220" t="s">
        <v>5815</v>
      </c>
      <c r="H220" s="10">
        <v>107933</v>
      </c>
      <c r="J220" t="s">
        <v>28</v>
      </c>
      <c r="K220" t="s">
        <v>29</v>
      </c>
      <c r="L220" t="s">
        <v>127</v>
      </c>
      <c r="M220" t="s">
        <v>29</v>
      </c>
      <c r="N220" t="s">
        <v>29</v>
      </c>
      <c r="O220" t="s">
        <v>29</v>
      </c>
      <c r="P220" t="s">
        <v>29</v>
      </c>
      <c r="Q220" t="s">
        <v>29</v>
      </c>
      <c r="R220" t="s">
        <v>30</v>
      </c>
      <c r="S220" t="s">
        <v>30</v>
      </c>
      <c r="T220" t="s">
        <v>30</v>
      </c>
      <c r="U220" t="s">
        <v>30</v>
      </c>
      <c r="V220" t="s">
        <v>30</v>
      </c>
      <c r="W220" t="s">
        <v>40</v>
      </c>
      <c r="X220" t="s">
        <v>29</v>
      </c>
      <c r="Y220" t="s">
        <v>29</v>
      </c>
      <c r="Z220" t="s">
        <v>29</v>
      </c>
      <c r="AA220" t="s">
        <v>29</v>
      </c>
      <c r="AB220" t="s">
        <v>32</v>
      </c>
    </row>
    <row r="221" spans="1:28" outlineLevel="1" x14ac:dyDescent="0.45">
      <c r="A221">
        <v>2357959002</v>
      </c>
      <c r="B221" s="1">
        <v>44331</v>
      </c>
      <c r="C221" t="s">
        <v>963</v>
      </c>
      <c r="D221" t="s">
        <v>964</v>
      </c>
      <c r="E221" t="s">
        <v>965</v>
      </c>
      <c r="F221" t="s">
        <v>5651</v>
      </c>
      <c r="G221" t="s">
        <v>5815</v>
      </c>
      <c r="H221" s="10">
        <v>66751.47</v>
      </c>
      <c r="J221" t="s">
        <v>28</v>
      </c>
      <c r="K221" t="s">
        <v>29</v>
      </c>
      <c r="L221" t="s">
        <v>127</v>
      </c>
      <c r="M221" t="s">
        <v>29</v>
      </c>
      <c r="N221" t="s">
        <v>30</v>
      </c>
      <c r="O221" t="s">
        <v>29</v>
      </c>
      <c r="P221" t="s">
        <v>30</v>
      </c>
      <c r="Q221" t="s">
        <v>30</v>
      </c>
      <c r="R221" t="s">
        <v>30</v>
      </c>
      <c r="S221" t="s">
        <v>30</v>
      </c>
      <c r="T221" t="s">
        <v>30</v>
      </c>
      <c r="U221" t="s">
        <v>30</v>
      </c>
      <c r="V221" t="s">
        <v>30</v>
      </c>
      <c r="W221" t="s">
        <v>40</v>
      </c>
      <c r="X221" t="s">
        <v>29</v>
      </c>
      <c r="Y221" t="s">
        <v>29</v>
      </c>
      <c r="Z221" t="s">
        <v>29</v>
      </c>
      <c r="AA221" t="s">
        <v>30</v>
      </c>
      <c r="AB221" t="s">
        <v>47</v>
      </c>
    </row>
    <row r="222" spans="1:28" outlineLevel="1" x14ac:dyDescent="0.45">
      <c r="A222">
        <v>9872429003</v>
      </c>
      <c r="B222" s="1">
        <v>44351</v>
      </c>
      <c r="C222" t="s">
        <v>5193</v>
      </c>
      <c r="D222" t="s">
        <v>1886</v>
      </c>
      <c r="E222" t="s">
        <v>965</v>
      </c>
      <c r="F222" t="s">
        <v>5651</v>
      </c>
      <c r="G222" t="s">
        <v>5815</v>
      </c>
      <c r="H222" s="10">
        <v>45651</v>
      </c>
      <c r="J222" t="s">
        <v>28</v>
      </c>
      <c r="K222" t="s">
        <v>29</v>
      </c>
      <c r="L222" t="s">
        <v>127</v>
      </c>
      <c r="M222" t="s">
        <v>29</v>
      </c>
      <c r="N222" t="s">
        <v>29</v>
      </c>
      <c r="O222" t="s">
        <v>29</v>
      </c>
      <c r="P222" t="s">
        <v>30</v>
      </c>
      <c r="Q222" t="s">
        <v>30</v>
      </c>
      <c r="R222" t="s">
        <v>30</v>
      </c>
      <c r="S222" t="s">
        <v>30</v>
      </c>
      <c r="T222" t="s">
        <v>30</v>
      </c>
      <c r="U222" t="s">
        <v>30</v>
      </c>
      <c r="V222" t="s">
        <v>30</v>
      </c>
      <c r="W222" t="s">
        <v>40</v>
      </c>
      <c r="X222" t="s">
        <v>29</v>
      </c>
      <c r="Y222" t="s">
        <v>29</v>
      </c>
      <c r="Z222" t="s">
        <v>29</v>
      </c>
      <c r="AA222" t="s">
        <v>29</v>
      </c>
      <c r="AB222" t="s">
        <v>38</v>
      </c>
    </row>
    <row r="223" spans="1:28" outlineLevel="1" x14ac:dyDescent="0.45">
      <c r="A223">
        <v>7537288910</v>
      </c>
      <c r="B223" s="1">
        <v>44323</v>
      </c>
      <c r="C223" t="s">
        <v>2853</v>
      </c>
      <c r="D223" t="s">
        <v>2854</v>
      </c>
      <c r="E223" t="s">
        <v>965</v>
      </c>
      <c r="F223" t="s">
        <v>5651</v>
      </c>
      <c r="G223" t="s">
        <v>5815</v>
      </c>
      <c r="H223" s="10">
        <v>30728.240000000002</v>
      </c>
      <c r="J223" t="s">
        <v>28</v>
      </c>
      <c r="K223" t="s">
        <v>29</v>
      </c>
      <c r="L223" t="s">
        <v>127</v>
      </c>
      <c r="M223" t="s">
        <v>30</v>
      </c>
      <c r="N223" t="s">
        <v>30</v>
      </c>
      <c r="O223" t="s">
        <v>30</v>
      </c>
      <c r="P223" t="s">
        <v>30</v>
      </c>
      <c r="Q223" t="s">
        <v>30</v>
      </c>
      <c r="R223" t="s">
        <v>30</v>
      </c>
      <c r="S223" t="s">
        <v>30</v>
      </c>
      <c r="T223" t="s">
        <v>30</v>
      </c>
      <c r="U223" t="s">
        <v>30</v>
      </c>
      <c r="V223" t="s">
        <v>30</v>
      </c>
      <c r="W223" t="s">
        <v>31</v>
      </c>
      <c r="X223" t="s">
        <v>29</v>
      </c>
      <c r="Y223" t="s">
        <v>29</v>
      </c>
      <c r="Z223" t="s">
        <v>29</v>
      </c>
      <c r="AA223" t="s">
        <v>30</v>
      </c>
      <c r="AB223" t="s">
        <v>32</v>
      </c>
    </row>
    <row r="224" spans="1:28" outlineLevel="1" x14ac:dyDescent="0.45">
      <c r="A224">
        <v>7544098910</v>
      </c>
      <c r="B224" s="1">
        <v>44323</v>
      </c>
      <c r="C224" t="s">
        <v>2931</v>
      </c>
      <c r="D224" t="s">
        <v>2932</v>
      </c>
      <c r="E224" t="s">
        <v>965</v>
      </c>
      <c r="F224" t="s">
        <v>5651</v>
      </c>
      <c r="G224" t="s">
        <v>5815</v>
      </c>
      <c r="H224" s="10">
        <v>12504.08</v>
      </c>
      <c r="J224" t="s">
        <v>28</v>
      </c>
      <c r="K224" t="s">
        <v>29</v>
      </c>
      <c r="L224" t="s">
        <v>127</v>
      </c>
      <c r="M224" t="s">
        <v>29</v>
      </c>
      <c r="N224" t="s">
        <v>30</v>
      </c>
      <c r="O224" t="s">
        <v>29</v>
      </c>
      <c r="P224" t="s">
        <v>29</v>
      </c>
      <c r="Q224" t="s">
        <v>30</v>
      </c>
      <c r="R224" t="s">
        <v>30</v>
      </c>
      <c r="S224" t="s">
        <v>29</v>
      </c>
      <c r="T224" t="s">
        <v>30</v>
      </c>
      <c r="U224" t="s">
        <v>30</v>
      </c>
      <c r="V224" t="s">
        <v>30</v>
      </c>
      <c r="W224" t="s">
        <v>49</v>
      </c>
      <c r="X224" t="s">
        <v>29</v>
      </c>
      <c r="Y224" t="s">
        <v>29</v>
      </c>
      <c r="Z224" t="s">
        <v>29</v>
      </c>
      <c r="AA224" t="s">
        <v>30</v>
      </c>
      <c r="AB224" t="s">
        <v>62</v>
      </c>
    </row>
    <row r="225" spans="1:28" outlineLevel="1" x14ac:dyDescent="0.45">
      <c r="A225">
        <v>2740099007</v>
      </c>
      <c r="B225" s="1">
        <v>44334</v>
      </c>
      <c r="C225" t="s">
        <v>1510</v>
      </c>
      <c r="D225" t="s">
        <v>1511</v>
      </c>
      <c r="E225" t="s">
        <v>965</v>
      </c>
      <c r="F225" t="s">
        <v>5651</v>
      </c>
      <c r="G225" t="s">
        <v>5815</v>
      </c>
      <c r="H225" s="10">
        <v>5540.86</v>
      </c>
      <c r="J225" t="s">
        <v>28</v>
      </c>
      <c r="K225" t="s">
        <v>29</v>
      </c>
      <c r="L225" t="s">
        <v>127</v>
      </c>
      <c r="M225" t="s">
        <v>29</v>
      </c>
      <c r="N225" t="s">
        <v>29</v>
      </c>
      <c r="O225" t="s">
        <v>29</v>
      </c>
      <c r="P225" t="s">
        <v>30</v>
      </c>
      <c r="Q225" t="s">
        <v>30</v>
      </c>
      <c r="R225" t="s">
        <v>30</v>
      </c>
      <c r="S225" t="s">
        <v>30</v>
      </c>
      <c r="T225" t="s">
        <v>30</v>
      </c>
      <c r="U225" t="s">
        <v>30</v>
      </c>
      <c r="V225" t="s">
        <v>30</v>
      </c>
      <c r="W225" t="s">
        <v>40</v>
      </c>
      <c r="X225" t="s">
        <v>29</v>
      </c>
      <c r="Y225" t="s">
        <v>29</v>
      </c>
      <c r="Z225" t="s">
        <v>29</v>
      </c>
      <c r="AA225" t="s">
        <v>30</v>
      </c>
      <c r="AB225" t="s">
        <v>32</v>
      </c>
    </row>
    <row r="226" spans="1:28" outlineLevel="1" x14ac:dyDescent="0.45">
      <c r="A226">
        <v>9882549008</v>
      </c>
      <c r="B226" s="1">
        <v>44351</v>
      </c>
      <c r="C226" t="s">
        <v>5250</v>
      </c>
      <c r="D226" t="s">
        <v>167</v>
      </c>
      <c r="E226" t="s">
        <v>5251</v>
      </c>
      <c r="F226" t="s">
        <v>5651</v>
      </c>
      <c r="G226" t="s">
        <v>6053</v>
      </c>
      <c r="H226" s="10">
        <v>323334</v>
      </c>
      <c r="I226" t="s">
        <v>180</v>
      </c>
      <c r="J226" t="s">
        <v>42</v>
      </c>
      <c r="K226" t="s">
        <v>29</v>
      </c>
      <c r="L226" t="s">
        <v>210</v>
      </c>
      <c r="M226" t="s">
        <v>29</v>
      </c>
      <c r="N226" t="s">
        <v>30</v>
      </c>
      <c r="O226" t="s">
        <v>29</v>
      </c>
      <c r="P226" t="s">
        <v>30</v>
      </c>
      <c r="Q226" t="s">
        <v>30</v>
      </c>
      <c r="R226" t="s">
        <v>30</v>
      </c>
      <c r="S226" t="s">
        <v>30</v>
      </c>
      <c r="T226" t="s">
        <v>30</v>
      </c>
      <c r="U226" t="s">
        <v>30</v>
      </c>
      <c r="V226" t="s">
        <v>30</v>
      </c>
      <c r="W226" t="s">
        <v>33</v>
      </c>
      <c r="X226" t="s">
        <v>29</v>
      </c>
      <c r="Y226" t="s">
        <v>29</v>
      </c>
      <c r="Z226" t="s">
        <v>29</v>
      </c>
      <c r="AA226" t="s">
        <v>29</v>
      </c>
      <c r="AB226" t="s">
        <v>73</v>
      </c>
    </row>
    <row r="227" spans="1:28" outlineLevel="1" x14ac:dyDescent="0.45">
      <c r="A227">
        <v>9893789005</v>
      </c>
      <c r="B227" s="1">
        <v>44351</v>
      </c>
      <c r="C227" t="s">
        <v>5311</v>
      </c>
      <c r="D227" t="s">
        <v>5312</v>
      </c>
      <c r="E227" t="s">
        <v>449</v>
      </c>
      <c r="F227" t="s">
        <v>5651</v>
      </c>
      <c r="G227" t="s">
        <v>5721</v>
      </c>
      <c r="H227" s="10">
        <v>684055.5</v>
      </c>
      <c r="J227" t="s">
        <v>42</v>
      </c>
      <c r="K227" t="s">
        <v>30</v>
      </c>
      <c r="L227" t="s">
        <v>210</v>
      </c>
      <c r="M227" t="s">
        <v>30</v>
      </c>
      <c r="N227" t="s">
        <v>30</v>
      </c>
      <c r="O227" t="s">
        <v>30</v>
      </c>
      <c r="P227" t="s">
        <v>30</v>
      </c>
      <c r="Q227" t="s">
        <v>30</v>
      </c>
      <c r="R227" t="s">
        <v>30</v>
      </c>
      <c r="S227" t="s">
        <v>30</v>
      </c>
      <c r="T227" t="s">
        <v>30</v>
      </c>
      <c r="U227" t="s">
        <v>30</v>
      </c>
      <c r="V227" t="s">
        <v>30</v>
      </c>
      <c r="W227" t="s">
        <v>31</v>
      </c>
      <c r="X227" t="s">
        <v>29</v>
      </c>
      <c r="Y227" t="s">
        <v>29</v>
      </c>
      <c r="Z227" t="s">
        <v>29</v>
      </c>
      <c r="AA227" t="s">
        <v>29</v>
      </c>
      <c r="AB227" t="s">
        <v>102</v>
      </c>
    </row>
    <row r="228" spans="1:28" outlineLevel="1" x14ac:dyDescent="0.45">
      <c r="A228">
        <v>9917749010</v>
      </c>
      <c r="B228" s="1">
        <v>44351</v>
      </c>
      <c r="C228" t="s">
        <v>5424</v>
      </c>
      <c r="D228" t="s">
        <v>5425</v>
      </c>
      <c r="E228" t="s">
        <v>449</v>
      </c>
      <c r="F228" t="s">
        <v>5651</v>
      </c>
      <c r="G228" t="s">
        <v>5721</v>
      </c>
      <c r="H228" s="10">
        <v>660283.24</v>
      </c>
      <c r="J228" t="s">
        <v>42</v>
      </c>
      <c r="K228" t="s">
        <v>30</v>
      </c>
      <c r="L228" t="s">
        <v>210</v>
      </c>
      <c r="M228" t="s">
        <v>30</v>
      </c>
      <c r="N228" t="s">
        <v>30</v>
      </c>
      <c r="O228" t="s">
        <v>30</v>
      </c>
      <c r="P228" t="s">
        <v>30</v>
      </c>
      <c r="Q228" t="s">
        <v>30</v>
      </c>
      <c r="R228" t="s">
        <v>30</v>
      </c>
      <c r="S228" t="s">
        <v>30</v>
      </c>
      <c r="T228" t="s">
        <v>30</v>
      </c>
      <c r="U228" t="s">
        <v>30</v>
      </c>
      <c r="V228" t="s">
        <v>30</v>
      </c>
      <c r="W228" t="s">
        <v>31</v>
      </c>
      <c r="X228" t="s">
        <v>29</v>
      </c>
      <c r="Y228" t="s">
        <v>29</v>
      </c>
      <c r="Z228" t="s">
        <v>29</v>
      </c>
      <c r="AA228" t="s">
        <v>29</v>
      </c>
      <c r="AB228" t="s">
        <v>32</v>
      </c>
    </row>
    <row r="229" spans="1:28" outlineLevel="1" x14ac:dyDescent="0.45">
      <c r="A229">
        <v>5215159007</v>
      </c>
      <c r="B229" s="1">
        <v>44337</v>
      </c>
      <c r="C229" t="s">
        <v>2142</v>
      </c>
      <c r="D229" t="s">
        <v>2143</v>
      </c>
      <c r="E229" t="s">
        <v>449</v>
      </c>
      <c r="F229" t="s">
        <v>5651</v>
      </c>
      <c r="G229" t="s">
        <v>5721</v>
      </c>
      <c r="H229" s="10">
        <v>587660</v>
      </c>
      <c r="J229" t="s">
        <v>42</v>
      </c>
      <c r="K229" t="s">
        <v>29</v>
      </c>
      <c r="L229" t="s">
        <v>210</v>
      </c>
      <c r="M229" t="s">
        <v>30</v>
      </c>
      <c r="N229" t="s">
        <v>29</v>
      </c>
      <c r="O229" t="s">
        <v>30</v>
      </c>
      <c r="P229" t="s">
        <v>30</v>
      </c>
      <c r="Q229" t="s">
        <v>30</v>
      </c>
      <c r="R229" t="s">
        <v>30</v>
      </c>
      <c r="S229" t="s">
        <v>30</v>
      </c>
      <c r="T229" t="s">
        <v>30</v>
      </c>
      <c r="U229" t="s">
        <v>30</v>
      </c>
      <c r="V229" t="s">
        <v>30</v>
      </c>
      <c r="W229" t="s">
        <v>40</v>
      </c>
      <c r="X229" t="s">
        <v>29</v>
      </c>
      <c r="Y229" t="s">
        <v>29</v>
      </c>
      <c r="Z229" t="s">
        <v>29</v>
      </c>
      <c r="AA229" t="s">
        <v>30</v>
      </c>
      <c r="AB229" t="s">
        <v>32</v>
      </c>
    </row>
    <row r="230" spans="1:28" outlineLevel="1" x14ac:dyDescent="0.45">
      <c r="A230">
        <v>3695099001</v>
      </c>
      <c r="B230" s="1">
        <v>44335</v>
      </c>
      <c r="C230" t="s">
        <v>1751</v>
      </c>
      <c r="D230" t="s">
        <v>1752</v>
      </c>
      <c r="E230" t="s">
        <v>449</v>
      </c>
      <c r="F230" t="s">
        <v>5651</v>
      </c>
      <c r="G230" t="s">
        <v>5721</v>
      </c>
      <c r="H230" s="10">
        <v>446566.7</v>
      </c>
      <c r="J230" t="s">
        <v>42</v>
      </c>
      <c r="K230" t="s">
        <v>30</v>
      </c>
      <c r="L230" t="s">
        <v>210</v>
      </c>
      <c r="M230" t="s">
        <v>30</v>
      </c>
      <c r="N230" t="s">
        <v>30</v>
      </c>
      <c r="O230" t="s">
        <v>30</v>
      </c>
      <c r="P230" t="s">
        <v>30</v>
      </c>
      <c r="Q230" t="s">
        <v>30</v>
      </c>
      <c r="R230" t="s">
        <v>30</v>
      </c>
      <c r="S230" t="s">
        <v>30</v>
      </c>
      <c r="T230" t="s">
        <v>30</v>
      </c>
      <c r="U230" t="s">
        <v>30</v>
      </c>
      <c r="V230" t="s">
        <v>30</v>
      </c>
      <c r="W230" t="s">
        <v>40</v>
      </c>
      <c r="X230" t="s">
        <v>29</v>
      </c>
      <c r="Y230" t="s">
        <v>29</v>
      </c>
      <c r="Z230" t="s">
        <v>29</v>
      </c>
      <c r="AA230" t="s">
        <v>30</v>
      </c>
      <c r="AB230" t="s">
        <v>32</v>
      </c>
    </row>
    <row r="231" spans="1:28" outlineLevel="1" x14ac:dyDescent="0.45">
      <c r="A231">
        <v>9893049006</v>
      </c>
      <c r="B231" s="1">
        <v>44351</v>
      </c>
      <c r="C231" t="s">
        <v>5307</v>
      </c>
      <c r="D231" t="s">
        <v>5308</v>
      </c>
      <c r="E231" t="s">
        <v>449</v>
      </c>
      <c r="F231" t="s">
        <v>5651</v>
      </c>
      <c r="G231" t="s">
        <v>5721</v>
      </c>
      <c r="H231" s="10">
        <v>400192</v>
      </c>
      <c r="J231" t="s">
        <v>42</v>
      </c>
      <c r="K231" t="s">
        <v>30</v>
      </c>
      <c r="L231" t="s">
        <v>210</v>
      </c>
      <c r="M231" t="s">
        <v>30</v>
      </c>
      <c r="N231" t="s">
        <v>30</v>
      </c>
      <c r="O231" t="s">
        <v>30</v>
      </c>
      <c r="P231" t="s">
        <v>30</v>
      </c>
      <c r="Q231" t="s">
        <v>30</v>
      </c>
      <c r="R231" t="s">
        <v>30</v>
      </c>
      <c r="S231" t="s">
        <v>30</v>
      </c>
      <c r="T231" t="s">
        <v>30</v>
      </c>
      <c r="U231" t="s">
        <v>30</v>
      </c>
      <c r="V231" t="s">
        <v>30</v>
      </c>
      <c r="W231" t="s">
        <v>40</v>
      </c>
      <c r="X231" t="s">
        <v>29</v>
      </c>
      <c r="Y231" t="s">
        <v>29</v>
      </c>
      <c r="Z231" t="s">
        <v>29</v>
      </c>
      <c r="AA231" t="s">
        <v>29</v>
      </c>
      <c r="AB231" t="s">
        <v>32</v>
      </c>
    </row>
    <row r="232" spans="1:28" outlineLevel="1" x14ac:dyDescent="0.45">
      <c r="A232">
        <v>8907549000</v>
      </c>
      <c r="B232" s="1">
        <v>44345</v>
      </c>
      <c r="C232" t="s">
        <v>4800</v>
      </c>
      <c r="D232" t="s">
        <v>4801</v>
      </c>
      <c r="E232" t="s">
        <v>449</v>
      </c>
      <c r="F232" t="s">
        <v>5651</v>
      </c>
      <c r="G232" t="s">
        <v>5721</v>
      </c>
      <c r="H232" s="10">
        <v>267875.90999999997</v>
      </c>
      <c r="J232" t="s">
        <v>42</v>
      </c>
      <c r="K232" t="s">
        <v>30</v>
      </c>
      <c r="L232" t="s">
        <v>210</v>
      </c>
      <c r="M232" t="s">
        <v>29</v>
      </c>
      <c r="N232" t="s">
        <v>29</v>
      </c>
      <c r="O232" t="s">
        <v>29</v>
      </c>
      <c r="P232" t="s">
        <v>30</v>
      </c>
      <c r="Q232" t="s">
        <v>30</v>
      </c>
      <c r="R232" t="s">
        <v>30</v>
      </c>
      <c r="S232" t="s">
        <v>30</v>
      </c>
      <c r="T232" t="s">
        <v>29</v>
      </c>
      <c r="U232" t="s">
        <v>29</v>
      </c>
      <c r="V232" t="s">
        <v>30</v>
      </c>
      <c r="W232" t="s">
        <v>40</v>
      </c>
      <c r="X232" t="s">
        <v>29</v>
      </c>
      <c r="Y232" t="s">
        <v>29</v>
      </c>
      <c r="Z232" t="s">
        <v>29</v>
      </c>
      <c r="AA232" t="s">
        <v>29</v>
      </c>
      <c r="AB232" t="s">
        <v>32</v>
      </c>
    </row>
    <row r="233" spans="1:28" outlineLevel="1" x14ac:dyDescent="0.45">
      <c r="A233">
        <v>9935579000</v>
      </c>
      <c r="B233" s="1">
        <v>44351</v>
      </c>
      <c r="C233" t="s">
        <v>5543</v>
      </c>
      <c r="D233" t="s">
        <v>5544</v>
      </c>
      <c r="E233" t="s">
        <v>449</v>
      </c>
      <c r="F233" t="s">
        <v>5651</v>
      </c>
      <c r="G233" t="s">
        <v>5721</v>
      </c>
      <c r="H233" s="10">
        <v>258661</v>
      </c>
      <c r="J233" t="s">
        <v>42</v>
      </c>
      <c r="K233" t="s">
        <v>30</v>
      </c>
      <c r="L233" t="s">
        <v>210</v>
      </c>
      <c r="M233" t="s">
        <v>30</v>
      </c>
      <c r="N233" t="s">
        <v>30</v>
      </c>
      <c r="O233" t="s">
        <v>30</v>
      </c>
      <c r="P233" t="s">
        <v>30</v>
      </c>
      <c r="Q233" t="s">
        <v>30</v>
      </c>
      <c r="R233" t="s">
        <v>30</v>
      </c>
      <c r="S233" t="s">
        <v>30</v>
      </c>
      <c r="T233" t="s">
        <v>30</v>
      </c>
      <c r="U233" t="s">
        <v>30</v>
      </c>
      <c r="V233" t="s">
        <v>30</v>
      </c>
      <c r="W233" t="s">
        <v>40</v>
      </c>
      <c r="X233" t="s">
        <v>29</v>
      </c>
      <c r="Y233" t="s">
        <v>29</v>
      </c>
      <c r="Z233" t="s">
        <v>29</v>
      </c>
      <c r="AA233" t="s">
        <v>29</v>
      </c>
      <c r="AB233" t="s">
        <v>32</v>
      </c>
    </row>
    <row r="234" spans="1:28" outlineLevel="1" x14ac:dyDescent="0.45">
      <c r="A234">
        <v>2338879007</v>
      </c>
      <c r="B234" s="1">
        <v>44331</v>
      </c>
      <c r="C234" t="s">
        <v>879</v>
      </c>
      <c r="D234" t="s">
        <v>880</v>
      </c>
      <c r="E234" t="s">
        <v>449</v>
      </c>
      <c r="F234" t="s">
        <v>5651</v>
      </c>
      <c r="G234" t="s">
        <v>5721</v>
      </c>
      <c r="H234" s="10">
        <v>231767</v>
      </c>
      <c r="J234" t="s">
        <v>42</v>
      </c>
      <c r="K234" t="s">
        <v>30</v>
      </c>
      <c r="L234" t="s">
        <v>210</v>
      </c>
      <c r="M234" t="s">
        <v>30</v>
      </c>
      <c r="N234" t="s">
        <v>30</v>
      </c>
      <c r="O234" t="s">
        <v>30</v>
      </c>
      <c r="P234" t="s">
        <v>30</v>
      </c>
      <c r="Q234" t="s">
        <v>30</v>
      </c>
      <c r="R234" t="s">
        <v>30</v>
      </c>
      <c r="S234" t="s">
        <v>30</v>
      </c>
      <c r="T234" t="s">
        <v>30</v>
      </c>
      <c r="U234" t="s">
        <v>30</v>
      </c>
      <c r="V234" t="s">
        <v>30</v>
      </c>
      <c r="W234" t="s">
        <v>40</v>
      </c>
      <c r="X234" t="s">
        <v>29</v>
      </c>
      <c r="Y234" t="s">
        <v>29</v>
      </c>
      <c r="Z234" t="s">
        <v>29</v>
      </c>
      <c r="AA234" t="s">
        <v>30</v>
      </c>
      <c r="AB234" t="s">
        <v>32</v>
      </c>
    </row>
    <row r="235" spans="1:28" outlineLevel="1" x14ac:dyDescent="0.45">
      <c r="A235">
        <v>8841509006</v>
      </c>
      <c r="B235" s="1">
        <v>44345</v>
      </c>
      <c r="C235" t="s">
        <v>4449</v>
      </c>
      <c r="D235" t="s">
        <v>4450</v>
      </c>
      <c r="E235" t="s">
        <v>449</v>
      </c>
      <c r="F235" t="s">
        <v>5651</v>
      </c>
      <c r="G235" t="s">
        <v>5721</v>
      </c>
      <c r="H235" s="10">
        <v>213320.71</v>
      </c>
      <c r="J235" t="s">
        <v>42</v>
      </c>
      <c r="K235" t="s">
        <v>30</v>
      </c>
      <c r="L235" t="s">
        <v>210</v>
      </c>
      <c r="M235" t="s">
        <v>29</v>
      </c>
      <c r="N235" t="s">
        <v>30</v>
      </c>
      <c r="O235" t="s">
        <v>30</v>
      </c>
      <c r="P235" t="s">
        <v>30</v>
      </c>
      <c r="Q235" t="s">
        <v>30</v>
      </c>
      <c r="R235" t="s">
        <v>30</v>
      </c>
      <c r="S235" t="s">
        <v>30</v>
      </c>
      <c r="T235" t="s">
        <v>30</v>
      </c>
      <c r="U235" t="s">
        <v>30</v>
      </c>
      <c r="V235" t="s">
        <v>30</v>
      </c>
      <c r="W235" t="s">
        <v>31</v>
      </c>
      <c r="X235" t="s">
        <v>29</v>
      </c>
      <c r="Y235" t="s">
        <v>29</v>
      </c>
      <c r="Z235" t="s">
        <v>29</v>
      </c>
      <c r="AA235" t="s">
        <v>29</v>
      </c>
      <c r="AB235" t="s">
        <v>32</v>
      </c>
    </row>
    <row r="236" spans="1:28" outlineLevel="1" x14ac:dyDescent="0.45">
      <c r="A236">
        <v>2781459004</v>
      </c>
      <c r="B236" s="1">
        <v>44334</v>
      </c>
      <c r="C236" t="s">
        <v>1690</v>
      </c>
      <c r="D236" t="s">
        <v>1691</v>
      </c>
      <c r="E236" t="s">
        <v>449</v>
      </c>
      <c r="F236" t="s">
        <v>5651</v>
      </c>
      <c r="G236" t="s">
        <v>5721</v>
      </c>
      <c r="H236" s="10">
        <v>200146.25</v>
      </c>
      <c r="J236" t="s">
        <v>42</v>
      </c>
      <c r="K236" t="s">
        <v>30</v>
      </c>
      <c r="L236" t="s">
        <v>210</v>
      </c>
      <c r="M236" t="s">
        <v>29</v>
      </c>
      <c r="N236" t="s">
        <v>30</v>
      </c>
      <c r="O236" t="s">
        <v>29</v>
      </c>
      <c r="P236" t="s">
        <v>30</v>
      </c>
      <c r="Q236" t="s">
        <v>30</v>
      </c>
      <c r="R236" t="s">
        <v>30</v>
      </c>
      <c r="S236" t="s">
        <v>30</v>
      </c>
      <c r="T236" t="s">
        <v>30</v>
      </c>
      <c r="U236" t="s">
        <v>30</v>
      </c>
      <c r="V236" t="s">
        <v>30</v>
      </c>
      <c r="W236" t="s">
        <v>31</v>
      </c>
      <c r="X236" t="s">
        <v>29</v>
      </c>
      <c r="Y236" t="s">
        <v>29</v>
      </c>
      <c r="Z236" t="s">
        <v>29</v>
      </c>
      <c r="AA236" t="s">
        <v>30</v>
      </c>
      <c r="AB236" t="s">
        <v>280</v>
      </c>
    </row>
    <row r="237" spans="1:28" outlineLevel="1" x14ac:dyDescent="0.45">
      <c r="A237">
        <v>7911138901</v>
      </c>
      <c r="B237" s="1">
        <v>44327</v>
      </c>
      <c r="C237" t="s">
        <v>4068</v>
      </c>
      <c r="D237" t="s">
        <v>4069</v>
      </c>
      <c r="E237" t="s">
        <v>449</v>
      </c>
      <c r="F237" t="s">
        <v>5651</v>
      </c>
      <c r="G237" t="s">
        <v>5721</v>
      </c>
      <c r="H237" s="10">
        <v>112622.18</v>
      </c>
      <c r="J237" t="s">
        <v>42</v>
      </c>
      <c r="K237" t="s">
        <v>30</v>
      </c>
      <c r="L237" t="s">
        <v>210</v>
      </c>
      <c r="M237" t="s">
        <v>29</v>
      </c>
      <c r="N237" t="s">
        <v>30</v>
      </c>
      <c r="O237" t="s">
        <v>30</v>
      </c>
      <c r="P237" t="s">
        <v>30</v>
      </c>
      <c r="Q237" t="s">
        <v>30</v>
      </c>
      <c r="R237" t="s">
        <v>30</v>
      </c>
      <c r="S237" t="s">
        <v>30</v>
      </c>
      <c r="T237" t="s">
        <v>30</v>
      </c>
      <c r="U237" t="s">
        <v>30</v>
      </c>
      <c r="V237" t="s">
        <v>30</v>
      </c>
      <c r="W237" t="s">
        <v>33</v>
      </c>
      <c r="X237" t="s">
        <v>29</v>
      </c>
      <c r="Y237" t="s">
        <v>30</v>
      </c>
      <c r="Z237" t="s">
        <v>29</v>
      </c>
      <c r="AA237" t="s">
        <v>29</v>
      </c>
      <c r="AB237" t="s">
        <v>32</v>
      </c>
    </row>
    <row r="238" spans="1:28" outlineLevel="1" x14ac:dyDescent="0.45">
      <c r="A238">
        <v>9912759003</v>
      </c>
      <c r="B238" s="1">
        <v>44351</v>
      </c>
      <c r="C238" t="s">
        <v>5399</v>
      </c>
      <c r="D238" t="s">
        <v>5400</v>
      </c>
      <c r="E238" t="s">
        <v>449</v>
      </c>
      <c r="F238" t="s">
        <v>5651</v>
      </c>
      <c r="G238" t="s">
        <v>5721</v>
      </c>
      <c r="H238" s="10">
        <v>107747.72</v>
      </c>
      <c r="J238" t="s">
        <v>42</v>
      </c>
      <c r="K238" t="s">
        <v>30</v>
      </c>
      <c r="L238" t="s">
        <v>210</v>
      </c>
      <c r="M238" t="s">
        <v>30</v>
      </c>
      <c r="N238" t="s">
        <v>29</v>
      </c>
      <c r="O238" t="s">
        <v>29</v>
      </c>
      <c r="P238" t="s">
        <v>29</v>
      </c>
      <c r="Q238" t="s">
        <v>29</v>
      </c>
      <c r="R238" t="s">
        <v>30</v>
      </c>
      <c r="S238" t="s">
        <v>30</v>
      </c>
      <c r="T238" t="s">
        <v>30</v>
      </c>
      <c r="U238" t="s">
        <v>29</v>
      </c>
      <c r="V238" t="s">
        <v>30</v>
      </c>
      <c r="W238" t="s">
        <v>40</v>
      </c>
      <c r="X238" t="s">
        <v>29</v>
      </c>
      <c r="Y238" t="s">
        <v>29</v>
      </c>
      <c r="Z238" t="s">
        <v>29</v>
      </c>
      <c r="AA238" t="s">
        <v>29</v>
      </c>
      <c r="AB238" t="s">
        <v>32</v>
      </c>
    </row>
    <row r="239" spans="1:28" outlineLevel="1" x14ac:dyDescent="0.45">
      <c r="A239">
        <v>7898248904</v>
      </c>
      <c r="B239" s="1">
        <v>44327</v>
      </c>
      <c r="C239" t="s">
        <v>3993</v>
      </c>
      <c r="D239" t="s">
        <v>3994</v>
      </c>
      <c r="E239" t="s">
        <v>449</v>
      </c>
      <c r="F239" t="s">
        <v>5651</v>
      </c>
      <c r="G239" t="s">
        <v>5721</v>
      </c>
      <c r="H239" s="10">
        <v>100233.15</v>
      </c>
      <c r="I239" t="s">
        <v>3628</v>
      </c>
      <c r="J239" t="s">
        <v>42</v>
      </c>
      <c r="K239" t="s">
        <v>29</v>
      </c>
      <c r="L239" t="s">
        <v>210</v>
      </c>
      <c r="M239" t="s">
        <v>30</v>
      </c>
      <c r="N239" t="s">
        <v>30</v>
      </c>
      <c r="O239" t="s">
        <v>29</v>
      </c>
      <c r="P239" t="s">
        <v>30</v>
      </c>
      <c r="Q239" t="s">
        <v>30</v>
      </c>
      <c r="R239" t="s">
        <v>30</v>
      </c>
      <c r="S239" t="s">
        <v>30</v>
      </c>
      <c r="T239" t="s">
        <v>30</v>
      </c>
      <c r="U239" t="s">
        <v>30</v>
      </c>
      <c r="V239" t="s">
        <v>30</v>
      </c>
      <c r="W239" t="s">
        <v>33</v>
      </c>
      <c r="X239" t="s">
        <v>29</v>
      </c>
      <c r="Y239" t="s">
        <v>29</v>
      </c>
      <c r="Z239" t="s">
        <v>29</v>
      </c>
      <c r="AA239" t="s">
        <v>30</v>
      </c>
      <c r="AB239" t="s">
        <v>32</v>
      </c>
    </row>
    <row r="240" spans="1:28" outlineLevel="1" x14ac:dyDescent="0.45">
      <c r="A240">
        <v>8914009000</v>
      </c>
      <c r="B240" s="1">
        <v>44345</v>
      </c>
      <c r="C240" t="s">
        <v>4824</v>
      </c>
      <c r="D240" t="s">
        <v>4825</v>
      </c>
      <c r="E240" t="s">
        <v>449</v>
      </c>
      <c r="F240" t="s">
        <v>5651</v>
      </c>
      <c r="G240" t="s">
        <v>5721</v>
      </c>
      <c r="H240" s="10">
        <v>80738</v>
      </c>
      <c r="J240" t="s">
        <v>42</v>
      </c>
      <c r="K240" t="s">
        <v>30</v>
      </c>
      <c r="L240" t="s">
        <v>210</v>
      </c>
      <c r="M240" t="s">
        <v>29</v>
      </c>
      <c r="N240" t="s">
        <v>29</v>
      </c>
      <c r="O240" t="s">
        <v>29</v>
      </c>
      <c r="P240" t="s">
        <v>29</v>
      </c>
      <c r="Q240" t="s">
        <v>29</v>
      </c>
      <c r="R240" t="s">
        <v>29</v>
      </c>
      <c r="S240" t="s">
        <v>30</v>
      </c>
      <c r="T240" t="s">
        <v>30</v>
      </c>
      <c r="U240" t="s">
        <v>29</v>
      </c>
      <c r="V240" t="s">
        <v>30</v>
      </c>
      <c r="W240" t="s">
        <v>31</v>
      </c>
      <c r="X240" t="s">
        <v>29</v>
      </c>
      <c r="Y240" t="s">
        <v>29</v>
      </c>
      <c r="Z240" t="s">
        <v>29</v>
      </c>
      <c r="AA240" t="s">
        <v>29</v>
      </c>
      <c r="AB240" t="s">
        <v>59</v>
      </c>
    </row>
    <row r="241" spans="1:28" outlineLevel="1" x14ac:dyDescent="0.45">
      <c r="A241">
        <v>1103129006</v>
      </c>
      <c r="B241" s="1">
        <v>44329</v>
      </c>
      <c r="C241" t="s">
        <v>447</v>
      </c>
      <c r="D241" t="s">
        <v>448</v>
      </c>
      <c r="E241" t="s">
        <v>449</v>
      </c>
      <c r="F241" t="s">
        <v>5651</v>
      </c>
      <c r="G241" t="s">
        <v>5721</v>
      </c>
      <c r="H241" s="10">
        <v>69775</v>
      </c>
      <c r="J241" t="s">
        <v>42</v>
      </c>
      <c r="K241" t="s">
        <v>30</v>
      </c>
      <c r="L241" t="s">
        <v>210</v>
      </c>
      <c r="M241" t="s">
        <v>29</v>
      </c>
      <c r="N241" t="s">
        <v>29</v>
      </c>
      <c r="O241" t="s">
        <v>29</v>
      </c>
      <c r="P241" t="s">
        <v>30</v>
      </c>
      <c r="Q241" t="s">
        <v>30</v>
      </c>
      <c r="R241" t="s">
        <v>30</v>
      </c>
      <c r="S241" t="s">
        <v>30</v>
      </c>
      <c r="T241" t="s">
        <v>30</v>
      </c>
      <c r="U241" t="s">
        <v>30</v>
      </c>
      <c r="V241" t="s">
        <v>30</v>
      </c>
      <c r="W241" t="s">
        <v>40</v>
      </c>
      <c r="X241" t="s">
        <v>29</v>
      </c>
      <c r="Y241" t="s">
        <v>29</v>
      </c>
      <c r="Z241" t="s">
        <v>29</v>
      </c>
      <c r="AA241" t="s">
        <v>30</v>
      </c>
      <c r="AB241" t="s">
        <v>38</v>
      </c>
    </row>
    <row r="242" spans="1:28" outlineLevel="1" x14ac:dyDescent="0.45">
      <c r="A242">
        <v>1107479003</v>
      </c>
      <c r="B242" s="1">
        <v>44329</v>
      </c>
      <c r="C242" t="s">
        <v>481</v>
      </c>
      <c r="D242" t="s">
        <v>482</v>
      </c>
      <c r="E242" t="s">
        <v>449</v>
      </c>
      <c r="F242" t="s">
        <v>5651</v>
      </c>
      <c r="G242" t="s">
        <v>5721</v>
      </c>
      <c r="H242" s="10">
        <v>62830</v>
      </c>
      <c r="J242" t="s">
        <v>42</v>
      </c>
      <c r="K242" t="s">
        <v>30</v>
      </c>
      <c r="L242" t="s">
        <v>210</v>
      </c>
      <c r="M242" t="s">
        <v>30</v>
      </c>
      <c r="N242" t="s">
        <v>30</v>
      </c>
      <c r="O242" t="s">
        <v>30</v>
      </c>
      <c r="P242" t="s">
        <v>30</v>
      </c>
      <c r="Q242" t="s">
        <v>30</v>
      </c>
      <c r="R242" t="s">
        <v>30</v>
      </c>
      <c r="S242" t="s">
        <v>30</v>
      </c>
      <c r="T242" t="s">
        <v>30</v>
      </c>
      <c r="U242" t="s">
        <v>30</v>
      </c>
      <c r="V242" t="s">
        <v>30</v>
      </c>
      <c r="W242" t="s">
        <v>40</v>
      </c>
      <c r="X242" t="s">
        <v>29</v>
      </c>
      <c r="Y242" t="s">
        <v>30</v>
      </c>
      <c r="Z242" t="s">
        <v>29</v>
      </c>
      <c r="AA242" t="s">
        <v>29</v>
      </c>
      <c r="AB242" t="s">
        <v>32</v>
      </c>
    </row>
    <row r="243" spans="1:28" outlineLevel="1" x14ac:dyDescent="0.45">
      <c r="A243">
        <v>7608838907</v>
      </c>
      <c r="B243" s="1">
        <v>44323</v>
      </c>
      <c r="C243" t="s">
        <v>3456</v>
      </c>
      <c r="D243" t="s">
        <v>3457</v>
      </c>
      <c r="E243" t="s">
        <v>449</v>
      </c>
      <c r="F243" t="s">
        <v>5651</v>
      </c>
      <c r="G243" t="s">
        <v>5721</v>
      </c>
      <c r="H243" s="10">
        <v>35433.39</v>
      </c>
      <c r="J243" t="s">
        <v>42</v>
      </c>
      <c r="K243" t="s">
        <v>30</v>
      </c>
      <c r="L243" t="s">
        <v>210</v>
      </c>
      <c r="M243" t="s">
        <v>29</v>
      </c>
      <c r="N243" t="s">
        <v>29</v>
      </c>
      <c r="O243" t="s">
        <v>29</v>
      </c>
      <c r="P243" t="s">
        <v>30</v>
      </c>
      <c r="Q243" t="s">
        <v>30</v>
      </c>
      <c r="R243" t="s">
        <v>30</v>
      </c>
      <c r="S243" t="s">
        <v>30</v>
      </c>
      <c r="T243" t="s">
        <v>30</v>
      </c>
      <c r="U243" t="s">
        <v>30</v>
      </c>
      <c r="V243" t="s">
        <v>30</v>
      </c>
      <c r="W243" t="s">
        <v>33</v>
      </c>
      <c r="X243" t="s">
        <v>29</v>
      </c>
      <c r="Y243" t="s">
        <v>29</v>
      </c>
      <c r="Z243" t="s">
        <v>29</v>
      </c>
      <c r="AA243" t="s">
        <v>30</v>
      </c>
      <c r="AB243" t="s">
        <v>32</v>
      </c>
    </row>
    <row r="244" spans="1:28" outlineLevel="1" x14ac:dyDescent="0.45">
      <c r="A244">
        <v>7659948905</v>
      </c>
      <c r="B244" s="1">
        <v>44323</v>
      </c>
      <c r="C244" t="s">
        <v>3756</v>
      </c>
      <c r="D244" t="s">
        <v>3757</v>
      </c>
      <c r="E244" t="s">
        <v>449</v>
      </c>
      <c r="F244" t="s">
        <v>5651</v>
      </c>
      <c r="G244" t="s">
        <v>5721</v>
      </c>
      <c r="H244" s="10">
        <v>16934</v>
      </c>
      <c r="J244" t="s">
        <v>42</v>
      </c>
      <c r="K244" t="s">
        <v>30</v>
      </c>
      <c r="L244" t="s">
        <v>210</v>
      </c>
      <c r="M244" t="s">
        <v>29</v>
      </c>
      <c r="N244" t="s">
        <v>30</v>
      </c>
      <c r="O244" t="s">
        <v>30</v>
      </c>
      <c r="P244" t="s">
        <v>30</v>
      </c>
      <c r="Q244" t="s">
        <v>30</v>
      </c>
      <c r="R244" t="s">
        <v>30</v>
      </c>
      <c r="S244" t="s">
        <v>30</v>
      </c>
      <c r="T244" t="s">
        <v>30</v>
      </c>
      <c r="U244" t="s">
        <v>30</v>
      </c>
      <c r="V244" t="s">
        <v>30</v>
      </c>
      <c r="W244" t="s">
        <v>33</v>
      </c>
      <c r="X244" t="s">
        <v>29</v>
      </c>
      <c r="Y244" t="s">
        <v>30</v>
      </c>
      <c r="Z244" t="s">
        <v>29</v>
      </c>
      <c r="AA244" t="s">
        <v>30</v>
      </c>
      <c r="AB244" t="s">
        <v>32</v>
      </c>
    </row>
    <row r="245" spans="1:28" outlineLevel="1" x14ac:dyDescent="0.45">
      <c r="A245">
        <v>8843689007</v>
      </c>
      <c r="B245" s="1">
        <v>44345</v>
      </c>
      <c r="C245" t="s">
        <v>4464</v>
      </c>
      <c r="D245" t="s">
        <v>4465</v>
      </c>
      <c r="E245" t="s">
        <v>4466</v>
      </c>
      <c r="F245" t="s">
        <v>5651</v>
      </c>
      <c r="G245" t="s">
        <v>6035</v>
      </c>
      <c r="H245" s="10">
        <v>157383.64000000001</v>
      </c>
      <c r="J245" t="s">
        <v>42</v>
      </c>
      <c r="K245" t="s">
        <v>30</v>
      </c>
      <c r="L245" t="s">
        <v>127</v>
      </c>
      <c r="M245" t="s">
        <v>30</v>
      </c>
      <c r="N245" t="s">
        <v>30</v>
      </c>
      <c r="O245" t="s">
        <v>29</v>
      </c>
      <c r="P245" t="s">
        <v>30</v>
      </c>
      <c r="Q245" t="s">
        <v>30</v>
      </c>
      <c r="R245" t="s">
        <v>30</v>
      </c>
      <c r="S245" t="s">
        <v>30</v>
      </c>
      <c r="T245" t="s">
        <v>29</v>
      </c>
      <c r="U245" t="s">
        <v>30</v>
      </c>
      <c r="V245" t="s">
        <v>30</v>
      </c>
      <c r="W245" t="s">
        <v>40</v>
      </c>
      <c r="X245" t="s">
        <v>29</v>
      </c>
      <c r="Y245" t="s">
        <v>29</v>
      </c>
      <c r="Z245" t="s">
        <v>29</v>
      </c>
      <c r="AA245" t="s">
        <v>29</v>
      </c>
      <c r="AB245" t="s">
        <v>32</v>
      </c>
    </row>
    <row r="246" spans="1:28" outlineLevel="1" x14ac:dyDescent="0.45">
      <c r="A246">
        <v>1104459002</v>
      </c>
      <c r="B246" s="1">
        <v>44329</v>
      </c>
      <c r="C246" t="s">
        <v>458</v>
      </c>
      <c r="D246" t="s">
        <v>459</v>
      </c>
      <c r="E246" t="s">
        <v>372</v>
      </c>
      <c r="F246" t="s">
        <v>5651</v>
      </c>
      <c r="G246" t="s">
        <v>5706</v>
      </c>
      <c r="H246" s="10">
        <v>759511.32</v>
      </c>
      <c r="J246" t="s">
        <v>42</v>
      </c>
      <c r="K246" t="s">
        <v>29</v>
      </c>
      <c r="L246" t="s">
        <v>127</v>
      </c>
      <c r="M246" t="s">
        <v>30</v>
      </c>
      <c r="N246" t="s">
        <v>30</v>
      </c>
      <c r="O246" t="s">
        <v>30</v>
      </c>
      <c r="P246" t="s">
        <v>30</v>
      </c>
      <c r="Q246" t="s">
        <v>30</v>
      </c>
      <c r="R246" t="s">
        <v>30</v>
      </c>
      <c r="S246" t="s">
        <v>30</v>
      </c>
      <c r="T246" t="s">
        <v>30</v>
      </c>
      <c r="U246" t="s">
        <v>30</v>
      </c>
      <c r="V246" t="s">
        <v>30</v>
      </c>
      <c r="W246" t="s">
        <v>40</v>
      </c>
      <c r="X246" t="s">
        <v>29</v>
      </c>
      <c r="Y246" t="s">
        <v>29</v>
      </c>
      <c r="Z246" t="s">
        <v>29</v>
      </c>
      <c r="AA246" t="s">
        <v>30</v>
      </c>
      <c r="AB246" t="s">
        <v>32</v>
      </c>
    </row>
    <row r="247" spans="1:28" outlineLevel="1" x14ac:dyDescent="0.45">
      <c r="A247">
        <v>1092409000</v>
      </c>
      <c r="B247" s="1">
        <v>44329</v>
      </c>
      <c r="C247" t="s">
        <v>370</v>
      </c>
      <c r="D247" t="s">
        <v>371</v>
      </c>
      <c r="E247" t="s">
        <v>372</v>
      </c>
      <c r="F247" t="s">
        <v>5651</v>
      </c>
      <c r="G247" t="s">
        <v>5706</v>
      </c>
      <c r="H247" s="10">
        <v>282253</v>
      </c>
      <c r="J247" t="s">
        <v>42</v>
      </c>
      <c r="K247" t="s">
        <v>29</v>
      </c>
      <c r="L247" t="s">
        <v>127</v>
      </c>
      <c r="M247" t="s">
        <v>30</v>
      </c>
      <c r="N247" t="s">
        <v>30</v>
      </c>
      <c r="O247" t="s">
        <v>29</v>
      </c>
      <c r="P247" t="s">
        <v>30</v>
      </c>
      <c r="Q247" t="s">
        <v>30</v>
      </c>
      <c r="R247" t="s">
        <v>30</v>
      </c>
      <c r="S247" t="s">
        <v>30</v>
      </c>
      <c r="T247" t="s">
        <v>30</v>
      </c>
      <c r="U247" t="s">
        <v>30</v>
      </c>
      <c r="V247" t="s">
        <v>30</v>
      </c>
      <c r="W247" t="s">
        <v>31</v>
      </c>
      <c r="X247" t="s">
        <v>29</v>
      </c>
      <c r="Y247" t="s">
        <v>30</v>
      </c>
      <c r="Z247" t="s">
        <v>29</v>
      </c>
      <c r="AA247" t="s">
        <v>29</v>
      </c>
      <c r="AB247" t="s">
        <v>32</v>
      </c>
    </row>
    <row r="248" spans="1:28" outlineLevel="1" x14ac:dyDescent="0.45">
      <c r="A248">
        <v>9925349008</v>
      </c>
      <c r="B248" s="1">
        <v>44351</v>
      </c>
      <c r="C248" t="s">
        <v>5467</v>
      </c>
      <c r="D248" t="s">
        <v>5468</v>
      </c>
      <c r="E248" t="s">
        <v>372</v>
      </c>
      <c r="F248" t="s">
        <v>5651</v>
      </c>
      <c r="G248" t="s">
        <v>5706</v>
      </c>
      <c r="H248" s="10">
        <v>176180</v>
      </c>
      <c r="J248" t="s">
        <v>42</v>
      </c>
      <c r="K248" t="s">
        <v>29</v>
      </c>
      <c r="L248" t="s">
        <v>127</v>
      </c>
      <c r="M248" t="s">
        <v>29</v>
      </c>
      <c r="N248" t="s">
        <v>29</v>
      </c>
      <c r="O248" t="s">
        <v>29</v>
      </c>
      <c r="P248" t="s">
        <v>29</v>
      </c>
      <c r="Q248" t="s">
        <v>30</v>
      </c>
      <c r="R248" t="s">
        <v>30</v>
      </c>
      <c r="S248" t="s">
        <v>30</v>
      </c>
      <c r="T248" t="s">
        <v>30</v>
      </c>
      <c r="U248" t="s">
        <v>29</v>
      </c>
      <c r="V248" t="s">
        <v>30</v>
      </c>
      <c r="W248" t="s">
        <v>40</v>
      </c>
      <c r="X248" t="s">
        <v>29</v>
      </c>
      <c r="Y248" t="s">
        <v>29</v>
      </c>
      <c r="Z248" t="s">
        <v>29</v>
      </c>
      <c r="AA248" t="s">
        <v>29</v>
      </c>
      <c r="AB248" t="s">
        <v>32</v>
      </c>
    </row>
    <row r="249" spans="1:28" outlineLevel="1" x14ac:dyDescent="0.45">
      <c r="A249">
        <v>8825609001</v>
      </c>
      <c r="B249" s="1">
        <v>44345</v>
      </c>
      <c r="C249" t="s">
        <v>4369</v>
      </c>
      <c r="D249" t="s">
        <v>4370</v>
      </c>
      <c r="E249" t="s">
        <v>372</v>
      </c>
      <c r="F249" t="s">
        <v>5651</v>
      </c>
      <c r="G249" t="s">
        <v>5706</v>
      </c>
      <c r="H249" s="10">
        <v>127129.2</v>
      </c>
      <c r="J249" t="s">
        <v>42</v>
      </c>
      <c r="K249" t="s">
        <v>29</v>
      </c>
      <c r="L249" t="s">
        <v>127</v>
      </c>
      <c r="M249" t="s">
        <v>29</v>
      </c>
      <c r="N249" t="s">
        <v>30</v>
      </c>
      <c r="O249" t="s">
        <v>29</v>
      </c>
      <c r="P249" t="s">
        <v>30</v>
      </c>
      <c r="Q249" t="s">
        <v>30</v>
      </c>
      <c r="R249" t="s">
        <v>30</v>
      </c>
      <c r="S249" t="s">
        <v>30</v>
      </c>
      <c r="T249" t="s">
        <v>30</v>
      </c>
      <c r="U249" t="s">
        <v>30</v>
      </c>
      <c r="V249" t="s">
        <v>30</v>
      </c>
      <c r="W249" t="s">
        <v>31</v>
      </c>
      <c r="X249" t="s">
        <v>29</v>
      </c>
      <c r="Y249" t="s">
        <v>29</v>
      </c>
      <c r="Z249" t="s">
        <v>29</v>
      </c>
      <c r="AA249" t="s">
        <v>29</v>
      </c>
      <c r="AB249" t="s">
        <v>32</v>
      </c>
    </row>
    <row r="250" spans="1:28" outlineLevel="1" x14ac:dyDescent="0.45">
      <c r="A250">
        <v>3685429000</v>
      </c>
      <c r="B250" s="1">
        <v>44335</v>
      </c>
      <c r="C250" t="s">
        <v>1711</v>
      </c>
      <c r="D250" t="s">
        <v>1712</v>
      </c>
      <c r="E250" t="s">
        <v>372</v>
      </c>
      <c r="F250" t="s">
        <v>5651</v>
      </c>
      <c r="G250" t="s">
        <v>5706</v>
      </c>
      <c r="H250" s="10">
        <v>109322</v>
      </c>
      <c r="J250" t="s">
        <v>42</v>
      </c>
      <c r="K250" t="s">
        <v>29</v>
      </c>
      <c r="L250" t="s">
        <v>127</v>
      </c>
      <c r="M250" t="s">
        <v>29</v>
      </c>
      <c r="N250" t="s">
        <v>29</v>
      </c>
      <c r="O250" t="s">
        <v>29</v>
      </c>
      <c r="P250" t="s">
        <v>30</v>
      </c>
      <c r="Q250" t="s">
        <v>29</v>
      </c>
      <c r="R250" t="s">
        <v>29</v>
      </c>
      <c r="S250" t="s">
        <v>30</v>
      </c>
      <c r="T250" t="s">
        <v>30</v>
      </c>
      <c r="U250" t="s">
        <v>29</v>
      </c>
      <c r="V250" t="s">
        <v>30</v>
      </c>
      <c r="W250" t="s">
        <v>31</v>
      </c>
      <c r="X250" t="s">
        <v>29</v>
      </c>
      <c r="Y250" t="s">
        <v>29</v>
      </c>
      <c r="Z250" t="s">
        <v>29</v>
      </c>
      <c r="AA250" t="s">
        <v>30</v>
      </c>
      <c r="AB250" t="s">
        <v>32</v>
      </c>
    </row>
    <row r="251" spans="1:28" outlineLevel="1" x14ac:dyDescent="0.45">
      <c r="A251">
        <v>2469449007</v>
      </c>
      <c r="B251" s="1">
        <v>44332</v>
      </c>
      <c r="C251" t="s">
        <v>1073</v>
      </c>
      <c r="D251" t="s">
        <v>1074</v>
      </c>
      <c r="E251" t="s">
        <v>372</v>
      </c>
      <c r="F251" t="s">
        <v>5651</v>
      </c>
      <c r="G251" t="s">
        <v>5706</v>
      </c>
      <c r="H251" s="10">
        <v>85672</v>
      </c>
      <c r="J251" t="s">
        <v>42</v>
      </c>
      <c r="K251" t="s">
        <v>29</v>
      </c>
      <c r="L251" t="s">
        <v>127</v>
      </c>
      <c r="M251" t="s">
        <v>29</v>
      </c>
      <c r="N251" t="s">
        <v>30</v>
      </c>
      <c r="O251" t="s">
        <v>29</v>
      </c>
      <c r="P251" t="s">
        <v>30</v>
      </c>
      <c r="Q251" t="s">
        <v>30</v>
      </c>
      <c r="R251" t="s">
        <v>30</v>
      </c>
      <c r="S251" t="s">
        <v>30</v>
      </c>
      <c r="T251" t="s">
        <v>30</v>
      </c>
      <c r="U251" t="s">
        <v>30</v>
      </c>
      <c r="V251" t="s">
        <v>30</v>
      </c>
      <c r="W251" t="s">
        <v>31</v>
      </c>
      <c r="X251" t="s">
        <v>29</v>
      </c>
      <c r="Y251" t="s">
        <v>29</v>
      </c>
      <c r="Z251" t="s">
        <v>29</v>
      </c>
      <c r="AA251" t="s">
        <v>30</v>
      </c>
      <c r="AB251" t="s">
        <v>32</v>
      </c>
    </row>
    <row r="252" spans="1:28" outlineLevel="1" x14ac:dyDescent="0.45">
      <c r="A252">
        <v>2231639005</v>
      </c>
      <c r="B252" s="1">
        <v>44330</v>
      </c>
      <c r="C252" t="s">
        <v>706</v>
      </c>
      <c r="D252" t="s">
        <v>707</v>
      </c>
      <c r="E252" t="s">
        <v>372</v>
      </c>
      <c r="F252" t="s">
        <v>5651</v>
      </c>
      <c r="G252" t="s">
        <v>5706</v>
      </c>
      <c r="H252" s="10">
        <v>40469</v>
      </c>
      <c r="J252" t="s">
        <v>42</v>
      </c>
      <c r="K252" t="s">
        <v>29</v>
      </c>
      <c r="L252" t="s">
        <v>127</v>
      </c>
      <c r="M252" t="s">
        <v>30</v>
      </c>
      <c r="N252" t="s">
        <v>29</v>
      </c>
      <c r="O252" t="s">
        <v>29</v>
      </c>
      <c r="P252" t="s">
        <v>30</v>
      </c>
      <c r="Q252" t="s">
        <v>29</v>
      </c>
      <c r="R252" t="s">
        <v>30</v>
      </c>
      <c r="S252" t="s">
        <v>30</v>
      </c>
      <c r="T252" t="s">
        <v>30</v>
      </c>
      <c r="U252" t="s">
        <v>30</v>
      </c>
      <c r="V252" t="s">
        <v>30</v>
      </c>
      <c r="W252" t="s">
        <v>33</v>
      </c>
      <c r="X252" t="s">
        <v>29</v>
      </c>
      <c r="Y252" t="s">
        <v>29</v>
      </c>
      <c r="Z252" t="s">
        <v>29</v>
      </c>
      <c r="AA252" t="s">
        <v>30</v>
      </c>
      <c r="AB252" t="s">
        <v>32</v>
      </c>
    </row>
    <row r="253" spans="1:28" outlineLevel="1" x14ac:dyDescent="0.45">
      <c r="A253">
        <v>8876539004</v>
      </c>
      <c r="B253" s="1">
        <v>44345</v>
      </c>
      <c r="C253" t="s">
        <v>4673</v>
      </c>
      <c r="D253" t="s">
        <v>4674</v>
      </c>
      <c r="E253" t="s">
        <v>372</v>
      </c>
      <c r="F253" t="s">
        <v>5651</v>
      </c>
      <c r="G253" t="s">
        <v>5706</v>
      </c>
      <c r="H253" s="10">
        <v>38102.5</v>
      </c>
      <c r="I253" t="s">
        <v>4675</v>
      </c>
      <c r="J253" t="s">
        <v>42</v>
      </c>
      <c r="K253" t="s">
        <v>29</v>
      </c>
      <c r="L253" t="s">
        <v>127</v>
      </c>
      <c r="M253" t="s">
        <v>29</v>
      </c>
      <c r="N253" t="s">
        <v>29</v>
      </c>
      <c r="O253" t="s">
        <v>29</v>
      </c>
      <c r="P253" t="s">
        <v>30</v>
      </c>
      <c r="Q253" t="s">
        <v>30</v>
      </c>
      <c r="R253" t="s">
        <v>30</v>
      </c>
      <c r="S253" t="s">
        <v>30</v>
      </c>
      <c r="T253" t="s">
        <v>30</v>
      </c>
      <c r="U253" t="s">
        <v>30</v>
      </c>
      <c r="V253" t="s">
        <v>30</v>
      </c>
      <c r="W253" t="s">
        <v>31</v>
      </c>
      <c r="X253" t="s">
        <v>29</v>
      </c>
      <c r="Y253" t="s">
        <v>29</v>
      </c>
      <c r="Z253" t="s">
        <v>29</v>
      </c>
      <c r="AA253" t="s">
        <v>29</v>
      </c>
      <c r="AB253" t="s">
        <v>32</v>
      </c>
    </row>
    <row r="254" spans="1:28" outlineLevel="1" x14ac:dyDescent="0.45">
      <c r="A254">
        <v>3708839009</v>
      </c>
      <c r="B254" s="1">
        <v>44335</v>
      </c>
      <c r="C254" t="s">
        <v>1826</v>
      </c>
      <c r="D254" t="s">
        <v>1827</v>
      </c>
      <c r="E254" t="s">
        <v>372</v>
      </c>
      <c r="F254" t="s">
        <v>5651</v>
      </c>
      <c r="G254" t="s">
        <v>5706</v>
      </c>
      <c r="H254" s="10">
        <v>27868.13</v>
      </c>
      <c r="J254" t="s">
        <v>42</v>
      </c>
      <c r="K254" t="s">
        <v>29</v>
      </c>
      <c r="L254" t="s">
        <v>127</v>
      </c>
      <c r="M254" t="s">
        <v>29</v>
      </c>
      <c r="N254" t="s">
        <v>29</v>
      </c>
      <c r="O254" t="s">
        <v>29</v>
      </c>
      <c r="P254" t="s">
        <v>29</v>
      </c>
      <c r="Q254" t="s">
        <v>29</v>
      </c>
      <c r="R254" t="s">
        <v>30</v>
      </c>
      <c r="S254" t="s">
        <v>29</v>
      </c>
      <c r="T254" t="s">
        <v>29</v>
      </c>
      <c r="U254" t="s">
        <v>29</v>
      </c>
      <c r="V254" t="s">
        <v>29</v>
      </c>
      <c r="W254" t="s">
        <v>31</v>
      </c>
      <c r="X254" t="s">
        <v>29</v>
      </c>
      <c r="Y254" t="s">
        <v>29</v>
      </c>
      <c r="Z254" t="s">
        <v>29</v>
      </c>
      <c r="AA254" t="s">
        <v>30</v>
      </c>
      <c r="AB254" t="s">
        <v>39</v>
      </c>
    </row>
    <row r="255" spans="1:28" outlineLevel="1" x14ac:dyDescent="0.45">
      <c r="A255">
        <v>8873339008</v>
      </c>
      <c r="B255" s="1">
        <v>44345</v>
      </c>
      <c r="C255" t="s">
        <v>4653</v>
      </c>
      <c r="D255" t="s">
        <v>4654</v>
      </c>
      <c r="E255" t="s">
        <v>4655</v>
      </c>
      <c r="F255" t="s">
        <v>5651</v>
      </c>
      <c r="G255" t="s">
        <v>6040</v>
      </c>
      <c r="H255" s="10">
        <v>37650.239999999998</v>
      </c>
      <c r="J255" t="s">
        <v>42</v>
      </c>
      <c r="K255" t="s">
        <v>30</v>
      </c>
      <c r="L255" t="s">
        <v>275</v>
      </c>
      <c r="M255" t="s">
        <v>29</v>
      </c>
      <c r="N255" t="s">
        <v>29</v>
      </c>
      <c r="O255" t="s">
        <v>29</v>
      </c>
      <c r="P255" t="s">
        <v>30</v>
      </c>
      <c r="Q255" t="s">
        <v>30</v>
      </c>
      <c r="R255" t="s">
        <v>30</v>
      </c>
      <c r="S255" t="s">
        <v>30</v>
      </c>
      <c r="T255" t="s">
        <v>30</v>
      </c>
      <c r="U255" t="s">
        <v>30</v>
      </c>
      <c r="V255" t="s">
        <v>30</v>
      </c>
      <c r="W255" t="s">
        <v>60</v>
      </c>
      <c r="X255" t="s">
        <v>29</v>
      </c>
      <c r="Y255" t="s">
        <v>29</v>
      </c>
      <c r="Z255" t="s">
        <v>29</v>
      </c>
      <c r="AA255" t="s">
        <v>29</v>
      </c>
      <c r="AB255" t="s">
        <v>32</v>
      </c>
    </row>
    <row r="256" spans="1:28" outlineLevel="1" x14ac:dyDescent="0.45">
      <c r="A256">
        <v>2232889001</v>
      </c>
      <c r="B256" s="1">
        <v>44330</v>
      </c>
      <c r="C256" t="s">
        <v>714</v>
      </c>
      <c r="D256" t="s">
        <v>715</v>
      </c>
      <c r="E256" t="s">
        <v>716</v>
      </c>
      <c r="F256" t="s">
        <v>5651</v>
      </c>
      <c r="G256" t="s">
        <v>5775</v>
      </c>
      <c r="H256" s="10">
        <v>34780.839999999997</v>
      </c>
      <c r="J256" t="s">
        <v>28</v>
      </c>
      <c r="K256" t="s">
        <v>29</v>
      </c>
      <c r="L256" t="s">
        <v>161</v>
      </c>
      <c r="M256" t="s">
        <v>29</v>
      </c>
      <c r="N256" t="s">
        <v>30</v>
      </c>
      <c r="O256" t="s">
        <v>30</v>
      </c>
      <c r="P256" t="s">
        <v>30</v>
      </c>
      <c r="Q256" t="s">
        <v>30</v>
      </c>
      <c r="R256" t="s">
        <v>30</v>
      </c>
      <c r="S256" t="s">
        <v>29</v>
      </c>
      <c r="T256" t="s">
        <v>29</v>
      </c>
      <c r="U256" t="s">
        <v>30</v>
      </c>
      <c r="V256" t="s">
        <v>30</v>
      </c>
      <c r="W256" t="s">
        <v>31</v>
      </c>
      <c r="X256" t="s">
        <v>29</v>
      </c>
      <c r="Y256" t="s">
        <v>30</v>
      </c>
      <c r="Z256" t="s">
        <v>29</v>
      </c>
      <c r="AA256" t="s">
        <v>30</v>
      </c>
      <c r="AB256" t="s">
        <v>39</v>
      </c>
    </row>
    <row r="257" spans="1:28" outlineLevel="1" x14ac:dyDescent="0.45">
      <c r="A257">
        <v>7568508907</v>
      </c>
      <c r="B257" s="1">
        <v>44323</v>
      </c>
      <c r="C257" t="s">
        <v>3210</v>
      </c>
      <c r="D257" t="s">
        <v>3211</v>
      </c>
      <c r="E257" t="s">
        <v>3212</v>
      </c>
      <c r="F257" t="s">
        <v>5651</v>
      </c>
      <c r="G257" t="s">
        <v>5981</v>
      </c>
      <c r="H257" s="10">
        <v>187819</v>
      </c>
      <c r="J257" t="s">
        <v>42</v>
      </c>
      <c r="K257" t="s">
        <v>30</v>
      </c>
      <c r="L257" t="s">
        <v>127</v>
      </c>
      <c r="M257" t="s">
        <v>30</v>
      </c>
      <c r="N257" t="s">
        <v>30</v>
      </c>
      <c r="O257" t="s">
        <v>29</v>
      </c>
      <c r="P257" t="s">
        <v>30</v>
      </c>
      <c r="Q257" t="s">
        <v>30</v>
      </c>
      <c r="R257" t="s">
        <v>30</v>
      </c>
      <c r="S257" t="s">
        <v>30</v>
      </c>
      <c r="T257" t="s">
        <v>30</v>
      </c>
      <c r="U257" t="s">
        <v>30</v>
      </c>
      <c r="V257" t="s">
        <v>30</v>
      </c>
      <c r="W257" t="s">
        <v>40</v>
      </c>
      <c r="X257" t="s">
        <v>29</v>
      </c>
      <c r="Y257" t="s">
        <v>29</v>
      </c>
      <c r="Z257" t="s">
        <v>30</v>
      </c>
      <c r="AA257" t="s">
        <v>30</v>
      </c>
      <c r="AB257" t="s">
        <v>32</v>
      </c>
    </row>
    <row r="258" spans="1:28" outlineLevel="1" x14ac:dyDescent="0.45">
      <c r="A258">
        <v>7651138904</v>
      </c>
      <c r="B258" s="1">
        <v>44323</v>
      </c>
      <c r="C258" t="s">
        <v>3707</v>
      </c>
      <c r="D258" t="s">
        <v>3708</v>
      </c>
      <c r="E258" t="s">
        <v>3212</v>
      </c>
      <c r="F258" t="s">
        <v>5651</v>
      </c>
      <c r="G258" t="s">
        <v>5981</v>
      </c>
      <c r="H258" s="10">
        <v>26770</v>
      </c>
      <c r="J258" t="s">
        <v>42</v>
      </c>
      <c r="K258" t="s">
        <v>30</v>
      </c>
      <c r="L258" t="s">
        <v>127</v>
      </c>
      <c r="M258" t="s">
        <v>29</v>
      </c>
      <c r="N258" t="s">
        <v>29</v>
      </c>
      <c r="O258" t="s">
        <v>29</v>
      </c>
      <c r="P258" t="s">
        <v>30</v>
      </c>
      <c r="Q258" t="s">
        <v>29</v>
      </c>
      <c r="R258" t="s">
        <v>30</v>
      </c>
      <c r="S258" t="s">
        <v>30</v>
      </c>
      <c r="T258" t="s">
        <v>30</v>
      </c>
      <c r="U258" t="s">
        <v>29</v>
      </c>
      <c r="V258" t="s">
        <v>29</v>
      </c>
      <c r="W258" t="s">
        <v>40</v>
      </c>
      <c r="X258" t="s">
        <v>29</v>
      </c>
      <c r="Y258" t="s">
        <v>29</v>
      </c>
      <c r="Z258" t="s">
        <v>30</v>
      </c>
      <c r="AA258" t="s">
        <v>29</v>
      </c>
      <c r="AB258" t="s">
        <v>32</v>
      </c>
    </row>
    <row r="259" spans="1:28" outlineLevel="1" x14ac:dyDescent="0.45">
      <c r="A259">
        <v>8916509001</v>
      </c>
      <c r="B259" s="1">
        <v>44345</v>
      </c>
      <c r="C259" t="s">
        <v>4834</v>
      </c>
      <c r="D259" t="s">
        <v>4835</v>
      </c>
      <c r="E259" t="s">
        <v>4836</v>
      </c>
      <c r="F259" t="s">
        <v>5651</v>
      </c>
      <c r="G259" t="s">
        <v>6042</v>
      </c>
      <c r="H259" s="10">
        <v>60100.06</v>
      </c>
      <c r="J259" t="s">
        <v>42</v>
      </c>
      <c r="K259" t="s">
        <v>30</v>
      </c>
      <c r="L259" t="s">
        <v>96</v>
      </c>
      <c r="M259" t="s">
        <v>30</v>
      </c>
      <c r="N259" t="s">
        <v>30</v>
      </c>
      <c r="O259" t="s">
        <v>29</v>
      </c>
      <c r="P259" t="s">
        <v>30</v>
      </c>
      <c r="Q259" t="s">
        <v>30</v>
      </c>
      <c r="R259" t="s">
        <v>30</v>
      </c>
      <c r="S259" t="s">
        <v>30</v>
      </c>
      <c r="T259" t="s">
        <v>30</v>
      </c>
      <c r="U259" t="s">
        <v>30</v>
      </c>
      <c r="V259" t="s">
        <v>30</v>
      </c>
      <c r="W259" t="s">
        <v>31</v>
      </c>
      <c r="X259" t="s">
        <v>30</v>
      </c>
      <c r="Y259" t="s">
        <v>29</v>
      </c>
      <c r="Z259" t="s">
        <v>29</v>
      </c>
      <c r="AA259" t="s">
        <v>29</v>
      </c>
      <c r="AB259" t="s">
        <v>32</v>
      </c>
    </row>
    <row r="260" spans="1:28" outlineLevel="1" x14ac:dyDescent="0.45">
      <c r="A260">
        <v>5219849010</v>
      </c>
      <c r="B260" s="1">
        <v>44337</v>
      </c>
      <c r="C260" t="s">
        <v>2163</v>
      </c>
      <c r="D260" t="s">
        <v>2164</v>
      </c>
      <c r="E260" t="s">
        <v>266</v>
      </c>
      <c r="F260" t="s">
        <v>5651</v>
      </c>
      <c r="G260" t="s">
        <v>5927</v>
      </c>
      <c r="H260" s="10">
        <v>384051</v>
      </c>
      <c r="J260" t="s">
        <v>28</v>
      </c>
      <c r="K260" t="s">
        <v>30</v>
      </c>
      <c r="L260" t="s">
        <v>471</v>
      </c>
      <c r="M260" t="s">
        <v>29</v>
      </c>
      <c r="N260" t="s">
        <v>30</v>
      </c>
      <c r="O260" t="s">
        <v>30</v>
      </c>
      <c r="P260" t="s">
        <v>30</v>
      </c>
      <c r="Q260" t="s">
        <v>30</v>
      </c>
      <c r="R260" t="s">
        <v>30</v>
      </c>
      <c r="S260" t="s">
        <v>30</v>
      </c>
      <c r="T260" t="s">
        <v>30</v>
      </c>
      <c r="U260" t="s">
        <v>30</v>
      </c>
      <c r="V260" t="s">
        <v>30</v>
      </c>
      <c r="W260" t="s">
        <v>40</v>
      </c>
      <c r="X260" t="s">
        <v>29</v>
      </c>
      <c r="Y260" t="s">
        <v>29</v>
      </c>
      <c r="Z260" t="s">
        <v>29</v>
      </c>
      <c r="AA260" t="s">
        <v>30</v>
      </c>
      <c r="AB260" t="s">
        <v>32</v>
      </c>
    </row>
    <row r="261" spans="1:28" outlineLevel="1" x14ac:dyDescent="0.45">
      <c r="A261">
        <v>1131289103</v>
      </c>
      <c r="B261" s="1">
        <v>44372</v>
      </c>
      <c r="C261" t="s">
        <v>570</v>
      </c>
      <c r="D261" t="s">
        <v>571</v>
      </c>
      <c r="E261" t="s">
        <v>266</v>
      </c>
      <c r="F261" t="s">
        <v>5651</v>
      </c>
      <c r="G261" t="s">
        <v>5745</v>
      </c>
      <c r="H261" s="10">
        <v>296032.48</v>
      </c>
      <c r="J261" t="s">
        <v>28</v>
      </c>
      <c r="K261" t="s">
        <v>29</v>
      </c>
      <c r="L261" t="s">
        <v>161</v>
      </c>
      <c r="M261" t="s">
        <v>30</v>
      </c>
      <c r="N261" t="s">
        <v>29</v>
      </c>
      <c r="O261" t="s">
        <v>29</v>
      </c>
      <c r="P261" t="s">
        <v>30</v>
      </c>
      <c r="Q261" t="s">
        <v>30</v>
      </c>
      <c r="R261" t="s">
        <v>29</v>
      </c>
      <c r="S261" t="s">
        <v>30</v>
      </c>
      <c r="T261" t="s">
        <v>30</v>
      </c>
      <c r="U261" t="s">
        <v>29</v>
      </c>
      <c r="V261" t="s">
        <v>29</v>
      </c>
      <c r="W261" t="s">
        <v>40</v>
      </c>
      <c r="X261" t="s">
        <v>29</v>
      </c>
      <c r="Y261" t="s">
        <v>29</v>
      </c>
      <c r="Z261" t="s">
        <v>29</v>
      </c>
      <c r="AA261" t="s">
        <v>29</v>
      </c>
      <c r="AB261" t="s">
        <v>47</v>
      </c>
    </row>
    <row r="262" spans="1:28" outlineLevel="1" x14ac:dyDescent="0.45">
      <c r="A262">
        <v>2232009006</v>
      </c>
      <c r="B262" s="1">
        <v>44330</v>
      </c>
      <c r="C262" t="s">
        <v>710</v>
      </c>
      <c r="D262" t="s">
        <v>711</v>
      </c>
      <c r="E262" t="s">
        <v>266</v>
      </c>
      <c r="F262" t="s">
        <v>5651</v>
      </c>
      <c r="G262" t="s">
        <v>5745</v>
      </c>
      <c r="H262" s="10">
        <v>280636</v>
      </c>
      <c r="J262" t="s">
        <v>28</v>
      </c>
      <c r="K262" t="s">
        <v>30</v>
      </c>
      <c r="L262" t="s">
        <v>161</v>
      </c>
      <c r="M262" t="s">
        <v>30</v>
      </c>
      <c r="N262" t="s">
        <v>30</v>
      </c>
      <c r="O262" t="s">
        <v>30</v>
      </c>
      <c r="P262" t="s">
        <v>30</v>
      </c>
      <c r="Q262" t="s">
        <v>30</v>
      </c>
      <c r="R262" t="s">
        <v>30</v>
      </c>
      <c r="S262" t="s">
        <v>30</v>
      </c>
      <c r="T262" t="s">
        <v>30</v>
      </c>
      <c r="U262" t="s">
        <v>30</v>
      </c>
      <c r="V262" t="s">
        <v>30</v>
      </c>
      <c r="W262" t="s">
        <v>40</v>
      </c>
      <c r="X262" t="s">
        <v>29</v>
      </c>
      <c r="Y262" t="s">
        <v>30</v>
      </c>
      <c r="Z262" t="s">
        <v>29</v>
      </c>
      <c r="AA262" t="s">
        <v>30</v>
      </c>
      <c r="AB262" t="s">
        <v>32</v>
      </c>
    </row>
    <row r="263" spans="1:28" outlineLevel="1" x14ac:dyDescent="0.45">
      <c r="A263">
        <v>7660708900</v>
      </c>
      <c r="B263" s="1">
        <v>44323</v>
      </c>
      <c r="C263" t="s">
        <v>3763</v>
      </c>
      <c r="D263" t="s">
        <v>3764</v>
      </c>
      <c r="E263" t="s">
        <v>266</v>
      </c>
      <c r="F263" t="s">
        <v>5651</v>
      </c>
      <c r="G263" t="s">
        <v>5745</v>
      </c>
      <c r="H263" s="10">
        <v>260803.67</v>
      </c>
      <c r="I263" t="s">
        <v>179</v>
      </c>
      <c r="J263" t="s">
        <v>28</v>
      </c>
      <c r="K263" t="s">
        <v>29</v>
      </c>
      <c r="L263" t="s">
        <v>161</v>
      </c>
      <c r="M263" t="s">
        <v>30</v>
      </c>
      <c r="N263" t="s">
        <v>30</v>
      </c>
      <c r="O263" t="s">
        <v>30</v>
      </c>
      <c r="P263" t="s">
        <v>30</v>
      </c>
      <c r="Q263" t="s">
        <v>30</v>
      </c>
      <c r="R263" t="s">
        <v>30</v>
      </c>
      <c r="S263" t="s">
        <v>30</v>
      </c>
      <c r="T263" t="s">
        <v>30</v>
      </c>
      <c r="U263" t="s">
        <v>30</v>
      </c>
      <c r="V263" t="s">
        <v>30</v>
      </c>
      <c r="W263" t="s">
        <v>40</v>
      </c>
      <c r="X263" t="s">
        <v>29</v>
      </c>
      <c r="Y263" t="s">
        <v>29</v>
      </c>
      <c r="Z263" t="s">
        <v>29</v>
      </c>
      <c r="AA263" t="s">
        <v>30</v>
      </c>
      <c r="AB263" t="s">
        <v>32</v>
      </c>
    </row>
    <row r="264" spans="1:28" outlineLevel="1" x14ac:dyDescent="0.45">
      <c r="A264">
        <v>7512269000</v>
      </c>
      <c r="B264" s="1">
        <v>44341</v>
      </c>
      <c r="C264" t="s">
        <v>2573</v>
      </c>
      <c r="D264" t="s">
        <v>2574</v>
      </c>
      <c r="E264" t="s">
        <v>266</v>
      </c>
      <c r="F264" t="s">
        <v>5651</v>
      </c>
      <c r="G264" t="s">
        <v>5745</v>
      </c>
      <c r="H264" s="10">
        <v>169423</v>
      </c>
      <c r="J264" t="s">
        <v>28</v>
      </c>
      <c r="K264" t="s">
        <v>30</v>
      </c>
      <c r="L264" t="s">
        <v>161</v>
      </c>
      <c r="M264" t="s">
        <v>30</v>
      </c>
      <c r="N264" t="s">
        <v>30</v>
      </c>
      <c r="O264" t="s">
        <v>30</v>
      </c>
      <c r="P264" t="s">
        <v>30</v>
      </c>
      <c r="Q264" t="s">
        <v>30</v>
      </c>
      <c r="R264" t="s">
        <v>30</v>
      </c>
      <c r="S264" t="s">
        <v>30</v>
      </c>
      <c r="T264" t="s">
        <v>30</v>
      </c>
      <c r="U264" t="s">
        <v>30</v>
      </c>
      <c r="V264" t="s">
        <v>30</v>
      </c>
      <c r="W264" t="s">
        <v>40</v>
      </c>
      <c r="X264" t="s">
        <v>29</v>
      </c>
      <c r="Y264" t="s">
        <v>30</v>
      </c>
      <c r="Z264" t="s">
        <v>29</v>
      </c>
      <c r="AA264" t="s">
        <v>29</v>
      </c>
      <c r="AB264" t="s">
        <v>32</v>
      </c>
    </row>
    <row r="265" spans="1:28" outlineLevel="1" x14ac:dyDescent="0.45">
      <c r="A265">
        <v>8882359005</v>
      </c>
      <c r="B265" s="1">
        <v>44345</v>
      </c>
      <c r="C265" t="s">
        <v>4701</v>
      </c>
      <c r="D265" t="s">
        <v>4702</v>
      </c>
      <c r="E265" t="s">
        <v>266</v>
      </c>
      <c r="F265" t="s">
        <v>5651</v>
      </c>
      <c r="G265" t="s">
        <v>5745</v>
      </c>
      <c r="H265" s="10">
        <v>168562</v>
      </c>
      <c r="J265" t="s">
        <v>28</v>
      </c>
      <c r="K265" t="s">
        <v>29</v>
      </c>
      <c r="L265" t="s">
        <v>161</v>
      </c>
      <c r="M265" t="s">
        <v>30</v>
      </c>
      <c r="N265" t="s">
        <v>30</v>
      </c>
      <c r="O265" t="s">
        <v>30</v>
      </c>
      <c r="P265" t="s">
        <v>30</v>
      </c>
      <c r="Q265" t="s">
        <v>30</v>
      </c>
      <c r="R265" t="s">
        <v>30</v>
      </c>
      <c r="S265" t="s">
        <v>30</v>
      </c>
      <c r="T265" t="s">
        <v>30</v>
      </c>
      <c r="U265" t="s">
        <v>30</v>
      </c>
      <c r="V265" t="s">
        <v>30</v>
      </c>
      <c r="W265" t="s">
        <v>31</v>
      </c>
      <c r="X265" t="s">
        <v>29</v>
      </c>
      <c r="Y265" t="s">
        <v>29</v>
      </c>
      <c r="Z265" t="s">
        <v>29</v>
      </c>
      <c r="AA265" t="s">
        <v>29</v>
      </c>
      <c r="AB265" t="s">
        <v>32</v>
      </c>
    </row>
    <row r="266" spans="1:28" outlineLevel="1" x14ac:dyDescent="0.45">
      <c r="A266">
        <v>7584378905</v>
      </c>
      <c r="B266" s="1">
        <v>44323</v>
      </c>
      <c r="C266" t="s">
        <v>3316</v>
      </c>
      <c r="D266" t="s">
        <v>3317</v>
      </c>
      <c r="E266" t="s">
        <v>266</v>
      </c>
      <c r="F266" t="s">
        <v>5651</v>
      </c>
      <c r="G266" t="s">
        <v>5745</v>
      </c>
      <c r="H266" s="10">
        <v>140978.56</v>
      </c>
      <c r="J266" t="s">
        <v>28</v>
      </c>
      <c r="K266" t="s">
        <v>29</v>
      </c>
      <c r="L266" t="s">
        <v>161</v>
      </c>
      <c r="M266" t="s">
        <v>30</v>
      </c>
      <c r="N266" t="s">
        <v>30</v>
      </c>
      <c r="O266" t="s">
        <v>30</v>
      </c>
      <c r="P266" t="s">
        <v>30</v>
      </c>
      <c r="Q266" t="s">
        <v>30</v>
      </c>
      <c r="R266" t="s">
        <v>30</v>
      </c>
      <c r="S266" t="s">
        <v>30</v>
      </c>
      <c r="T266" t="s">
        <v>30</v>
      </c>
      <c r="U266" t="s">
        <v>30</v>
      </c>
      <c r="V266" t="s">
        <v>30</v>
      </c>
      <c r="W266" t="s">
        <v>40</v>
      </c>
      <c r="X266" t="s">
        <v>29</v>
      </c>
      <c r="Y266" t="s">
        <v>30</v>
      </c>
      <c r="Z266" t="s">
        <v>29</v>
      </c>
      <c r="AA266" t="s">
        <v>29</v>
      </c>
      <c r="AB266" t="s">
        <v>32</v>
      </c>
    </row>
    <row r="267" spans="1:28" outlineLevel="1" x14ac:dyDescent="0.45">
      <c r="A267">
        <v>2481469005</v>
      </c>
      <c r="B267" s="1">
        <v>44332</v>
      </c>
      <c r="C267" t="s">
        <v>1136</v>
      </c>
      <c r="D267" t="s">
        <v>1137</v>
      </c>
      <c r="E267" t="s">
        <v>266</v>
      </c>
      <c r="F267" t="s">
        <v>5651</v>
      </c>
      <c r="G267" t="s">
        <v>5745</v>
      </c>
      <c r="H267" s="10">
        <v>139503.28</v>
      </c>
      <c r="J267" t="s">
        <v>28</v>
      </c>
      <c r="K267" t="s">
        <v>29</v>
      </c>
      <c r="L267" t="s">
        <v>161</v>
      </c>
      <c r="M267" t="s">
        <v>30</v>
      </c>
      <c r="N267" t="s">
        <v>30</v>
      </c>
      <c r="O267" t="s">
        <v>30</v>
      </c>
      <c r="P267" t="s">
        <v>30</v>
      </c>
      <c r="Q267" t="s">
        <v>30</v>
      </c>
      <c r="R267" t="s">
        <v>30</v>
      </c>
      <c r="S267" t="s">
        <v>30</v>
      </c>
      <c r="T267" t="s">
        <v>30</v>
      </c>
      <c r="U267" t="s">
        <v>30</v>
      </c>
      <c r="V267" t="s">
        <v>30</v>
      </c>
      <c r="W267" t="s">
        <v>40</v>
      </c>
      <c r="X267" t="s">
        <v>29</v>
      </c>
      <c r="Y267" t="s">
        <v>29</v>
      </c>
      <c r="Z267" t="s">
        <v>29</v>
      </c>
      <c r="AA267" t="s">
        <v>30</v>
      </c>
      <c r="AB267" t="s">
        <v>32</v>
      </c>
    </row>
    <row r="268" spans="1:28" outlineLevel="1" x14ac:dyDescent="0.45">
      <c r="A268">
        <v>4899949003</v>
      </c>
      <c r="B268" s="1">
        <v>44336</v>
      </c>
      <c r="C268" t="s">
        <v>2042</v>
      </c>
      <c r="D268" t="s">
        <v>2043</v>
      </c>
      <c r="E268" t="s">
        <v>266</v>
      </c>
      <c r="F268" t="s">
        <v>5651</v>
      </c>
      <c r="G268" t="s">
        <v>5745</v>
      </c>
      <c r="H268" s="10">
        <v>137940.26</v>
      </c>
      <c r="J268" t="s">
        <v>28</v>
      </c>
      <c r="K268" t="s">
        <v>30</v>
      </c>
      <c r="L268" t="s">
        <v>161</v>
      </c>
      <c r="M268" t="s">
        <v>30</v>
      </c>
      <c r="N268" t="s">
        <v>30</v>
      </c>
      <c r="O268" t="s">
        <v>29</v>
      </c>
      <c r="P268" t="s">
        <v>30</v>
      </c>
      <c r="Q268" t="s">
        <v>30</v>
      </c>
      <c r="R268" t="s">
        <v>30</v>
      </c>
      <c r="S268" t="s">
        <v>30</v>
      </c>
      <c r="T268" t="s">
        <v>30</v>
      </c>
      <c r="U268" t="s">
        <v>30</v>
      </c>
      <c r="V268" t="s">
        <v>30</v>
      </c>
      <c r="W268" t="s">
        <v>270</v>
      </c>
      <c r="X268" t="s">
        <v>29</v>
      </c>
      <c r="Y268" t="s">
        <v>29</v>
      </c>
      <c r="Z268" t="s">
        <v>29</v>
      </c>
      <c r="AA268" t="s">
        <v>30</v>
      </c>
      <c r="AB268" t="s">
        <v>43</v>
      </c>
    </row>
    <row r="269" spans="1:28" outlineLevel="1" x14ac:dyDescent="0.45">
      <c r="A269">
        <v>8866139009</v>
      </c>
      <c r="B269" s="1">
        <v>44345</v>
      </c>
      <c r="C269" t="s">
        <v>4600</v>
      </c>
      <c r="D269" t="s">
        <v>4601</v>
      </c>
      <c r="E269" t="s">
        <v>266</v>
      </c>
      <c r="F269" t="s">
        <v>5651</v>
      </c>
      <c r="G269" t="s">
        <v>5745</v>
      </c>
      <c r="H269" s="10">
        <v>125886.39</v>
      </c>
      <c r="J269" t="s">
        <v>28</v>
      </c>
      <c r="K269" t="s">
        <v>29</v>
      </c>
      <c r="L269" t="s">
        <v>161</v>
      </c>
      <c r="M269" t="s">
        <v>29</v>
      </c>
      <c r="N269" t="s">
        <v>30</v>
      </c>
      <c r="O269" t="s">
        <v>29</v>
      </c>
      <c r="P269" t="s">
        <v>30</v>
      </c>
      <c r="Q269" t="s">
        <v>30</v>
      </c>
      <c r="R269" t="s">
        <v>30</v>
      </c>
      <c r="S269" t="s">
        <v>30</v>
      </c>
      <c r="T269" t="s">
        <v>30</v>
      </c>
      <c r="U269" t="s">
        <v>30</v>
      </c>
      <c r="V269" t="s">
        <v>30</v>
      </c>
      <c r="W269" t="s">
        <v>40</v>
      </c>
      <c r="X269" t="s">
        <v>29</v>
      </c>
      <c r="Y269" t="s">
        <v>29</v>
      </c>
      <c r="Z269" t="s">
        <v>29</v>
      </c>
      <c r="AA269" t="s">
        <v>29</v>
      </c>
      <c r="AB269" t="s">
        <v>32</v>
      </c>
    </row>
    <row r="270" spans="1:28" outlineLevel="1" x14ac:dyDescent="0.45">
      <c r="A270">
        <v>8991419009</v>
      </c>
      <c r="B270" s="1">
        <v>44345</v>
      </c>
      <c r="C270" t="s">
        <v>5183</v>
      </c>
      <c r="D270" t="s">
        <v>5184</v>
      </c>
      <c r="E270" t="s">
        <v>266</v>
      </c>
      <c r="F270" t="s">
        <v>5651</v>
      </c>
      <c r="G270" t="s">
        <v>5927</v>
      </c>
      <c r="H270" s="10">
        <v>113115.38</v>
      </c>
      <c r="J270" t="s">
        <v>28</v>
      </c>
      <c r="K270" t="s">
        <v>29</v>
      </c>
      <c r="L270" t="s">
        <v>471</v>
      </c>
      <c r="M270" t="s">
        <v>29</v>
      </c>
      <c r="N270" t="s">
        <v>29</v>
      </c>
      <c r="O270" t="s">
        <v>29</v>
      </c>
      <c r="P270" t="s">
        <v>30</v>
      </c>
      <c r="Q270" t="s">
        <v>30</v>
      </c>
      <c r="R270" t="s">
        <v>30</v>
      </c>
      <c r="S270" t="s">
        <v>30</v>
      </c>
      <c r="T270" t="s">
        <v>30</v>
      </c>
      <c r="U270" t="s">
        <v>30</v>
      </c>
      <c r="V270" t="s">
        <v>30</v>
      </c>
      <c r="W270" t="s">
        <v>33</v>
      </c>
      <c r="X270" t="s">
        <v>29</v>
      </c>
      <c r="Y270" t="s">
        <v>29</v>
      </c>
      <c r="Z270" t="s">
        <v>29</v>
      </c>
      <c r="AA270" t="s">
        <v>29</v>
      </c>
      <c r="AB270" t="s">
        <v>32</v>
      </c>
    </row>
    <row r="271" spans="1:28" outlineLevel="1" x14ac:dyDescent="0.45">
      <c r="A271">
        <v>8894769007</v>
      </c>
      <c r="B271" s="1">
        <v>44345</v>
      </c>
      <c r="C271" t="s">
        <v>4751</v>
      </c>
      <c r="D271" t="s">
        <v>4752</v>
      </c>
      <c r="E271" t="s">
        <v>266</v>
      </c>
      <c r="F271" t="s">
        <v>5651</v>
      </c>
      <c r="G271" t="s">
        <v>5745</v>
      </c>
      <c r="H271" s="10">
        <v>91056</v>
      </c>
      <c r="J271" t="s">
        <v>28</v>
      </c>
      <c r="K271" t="s">
        <v>29</v>
      </c>
      <c r="L271" t="s">
        <v>161</v>
      </c>
      <c r="M271" t="s">
        <v>30</v>
      </c>
      <c r="N271" t="s">
        <v>30</v>
      </c>
      <c r="O271" t="s">
        <v>30</v>
      </c>
      <c r="P271" t="s">
        <v>30</v>
      </c>
      <c r="Q271" t="s">
        <v>30</v>
      </c>
      <c r="R271" t="s">
        <v>30</v>
      </c>
      <c r="S271" t="s">
        <v>30</v>
      </c>
      <c r="T271" t="s">
        <v>30</v>
      </c>
      <c r="U271" t="s">
        <v>30</v>
      </c>
      <c r="V271" t="s">
        <v>30</v>
      </c>
      <c r="W271" t="s">
        <v>31</v>
      </c>
      <c r="X271" t="s">
        <v>29</v>
      </c>
      <c r="Y271" t="s">
        <v>29</v>
      </c>
      <c r="Z271" t="s">
        <v>29</v>
      </c>
      <c r="AA271" t="s">
        <v>29</v>
      </c>
      <c r="AB271" t="s">
        <v>32</v>
      </c>
    </row>
    <row r="272" spans="1:28" outlineLevel="1" x14ac:dyDescent="0.45">
      <c r="A272">
        <v>2696229000</v>
      </c>
      <c r="B272" s="1">
        <v>44334</v>
      </c>
      <c r="C272" t="s">
        <v>1295</v>
      </c>
      <c r="D272" t="s">
        <v>1296</v>
      </c>
      <c r="E272" t="s">
        <v>266</v>
      </c>
      <c r="F272" t="s">
        <v>5651</v>
      </c>
      <c r="G272" t="s">
        <v>5745</v>
      </c>
      <c r="H272" s="10">
        <v>59232.13</v>
      </c>
      <c r="J272" t="s">
        <v>28</v>
      </c>
      <c r="K272" t="s">
        <v>29</v>
      </c>
      <c r="L272" t="s">
        <v>161</v>
      </c>
      <c r="M272" t="s">
        <v>29</v>
      </c>
      <c r="N272" t="s">
        <v>29</v>
      </c>
      <c r="O272" t="s">
        <v>29</v>
      </c>
      <c r="P272" t="s">
        <v>30</v>
      </c>
      <c r="Q272" t="s">
        <v>29</v>
      </c>
      <c r="R272" t="s">
        <v>29</v>
      </c>
      <c r="S272" t="s">
        <v>30</v>
      </c>
      <c r="T272" t="s">
        <v>30</v>
      </c>
      <c r="U272" t="s">
        <v>29</v>
      </c>
      <c r="V272" t="s">
        <v>30</v>
      </c>
      <c r="W272" t="s">
        <v>31</v>
      </c>
      <c r="X272" t="s">
        <v>29</v>
      </c>
      <c r="Y272" t="s">
        <v>29</v>
      </c>
      <c r="Z272" t="s">
        <v>30</v>
      </c>
      <c r="AA272" t="s">
        <v>29</v>
      </c>
      <c r="AB272" t="s">
        <v>62</v>
      </c>
    </row>
    <row r="273" spans="1:28" outlineLevel="1" x14ac:dyDescent="0.45">
      <c r="A273">
        <v>2691639006</v>
      </c>
      <c r="B273" s="1">
        <v>44334</v>
      </c>
      <c r="C273" t="s">
        <v>1283</v>
      </c>
      <c r="D273" t="s">
        <v>1284</v>
      </c>
      <c r="E273" t="s">
        <v>266</v>
      </c>
      <c r="F273" t="s">
        <v>5651</v>
      </c>
      <c r="G273" t="s">
        <v>5745</v>
      </c>
      <c r="H273" s="10">
        <v>44351</v>
      </c>
      <c r="J273" t="s">
        <v>28</v>
      </c>
      <c r="K273" t="s">
        <v>29</v>
      </c>
      <c r="L273" t="s">
        <v>161</v>
      </c>
      <c r="M273" t="s">
        <v>30</v>
      </c>
      <c r="N273" t="s">
        <v>30</v>
      </c>
      <c r="O273" t="s">
        <v>29</v>
      </c>
      <c r="P273" t="s">
        <v>30</v>
      </c>
      <c r="Q273" t="s">
        <v>30</v>
      </c>
      <c r="R273" t="s">
        <v>30</v>
      </c>
      <c r="S273" t="s">
        <v>30</v>
      </c>
      <c r="T273" t="s">
        <v>30</v>
      </c>
      <c r="U273" t="s">
        <v>30</v>
      </c>
      <c r="V273" t="s">
        <v>30</v>
      </c>
      <c r="W273" t="s">
        <v>31</v>
      </c>
      <c r="X273" t="s">
        <v>29</v>
      </c>
      <c r="Y273" t="s">
        <v>29</v>
      </c>
      <c r="Z273" t="s">
        <v>29</v>
      </c>
      <c r="AA273" t="s">
        <v>30</v>
      </c>
      <c r="AB273" t="s">
        <v>32</v>
      </c>
    </row>
    <row r="274" spans="1:28" outlineLevel="1" x14ac:dyDescent="0.45">
      <c r="A274">
        <v>9919619010</v>
      </c>
      <c r="B274" s="1">
        <v>44351</v>
      </c>
      <c r="C274" t="s">
        <v>5438</v>
      </c>
      <c r="D274" t="s">
        <v>5439</v>
      </c>
      <c r="E274" t="s">
        <v>266</v>
      </c>
      <c r="F274" t="s">
        <v>5651</v>
      </c>
      <c r="G274" t="s">
        <v>5745</v>
      </c>
      <c r="H274" s="10">
        <v>34602.120000000003</v>
      </c>
      <c r="J274" t="s">
        <v>28</v>
      </c>
      <c r="K274" t="s">
        <v>29</v>
      </c>
      <c r="L274" t="s">
        <v>161</v>
      </c>
      <c r="M274" t="s">
        <v>29</v>
      </c>
      <c r="N274" t="s">
        <v>29</v>
      </c>
      <c r="O274" t="s">
        <v>29</v>
      </c>
      <c r="P274" t="s">
        <v>29</v>
      </c>
      <c r="Q274" t="s">
        <v>29</v>
      </c>
      <c r="R274" t="s">
        <v>29</v>
      </c>
      <c r="S274" t="s">
        <v>30</v>
      </c>
      <c r="T274" t="s">
        <v>30</v>
      </c>
      <c r="U274" t="s">
        <v>29</v>
      </c>
      <c r="V274" t="s">
        <v>30</v>
      </c>
      <c r="W274" t="s">
        <v>40</v>
      </c>
      <c r="X274" t="s">
        <v>29</v>
      </c>
      <c r="Y274" t="s">
        <v>29</v>
      </c>
      <c r="Z274" t="s">
        <v>29</v>
      </c>
      <c r="AA274" t="s">
        <v>29</v>
      </c>
      <c r="AB274" t="s">
        <v>32</v>
      </c>
    </row>
    <row r="275" spans="1:28" outlineLevel="1" x14ac:dyDescent="0.45">
      <c r="A275">
        <v>7549328906</v>
      </c>
      <c r="B275" s="1">
        <v>44323</v>
      </c>
      <c r="C275" t="s">
        <v>2991</v>
      </c>
      <c r="D275" t="s">
        <v>2992</v>
      </c>
      <c r="E275" t="s">
        <v>266</v>
      </c>
      <c r="F275" t="s">
        <v>5651</v>
      </c>
      <c r="G275" t="s">
        <v>5745</v>
      </c>
      <c r="H275" s="10">
        <v>33960.910000000003</v>
      </c>
      <c r="I275" t="s">
        <v>1467</v>
      </c>
      <c r="J275" t="s">
        <v>28</v>
      </c>
      <c r="K275" t="s">
        <v>29</v>
      </c>
      <c r="L275" t="s">
        <v>161</v>
      </c>
      <c r="M275" t="s">
        <v>29</v>
      </c>
      <c r="N275" t="s">
        <v>29</v>
      </c>
      <c r="O275" t="s">
        <v>30</v>
      </c>
      <c r="P275" t="s">
        <v>29</v>
      </c>
      <c r="Q275" t="s">
        <v>29</v>
      </c>
      <c r="R275" t="s">
        <v>30</v>
      </c>
      <c r="S275" t="s">
        <v>29</v>
      </c>
      <c r="T275" t="s">
        <v>30</v>
      </c>
      <c r="U275" t="s">
        <v>29</v>
      </c>
      <c r="V275" t="s">
        <v>30</v>
      </c>
      <c r="W275" t="s">
        <v>31</v>
      </c>
      <c r="X275" t="s">
        <v>29</v>
      </c>
      <c r="Y275" t="s">
        <v>29</v>
      </c>
      <c r="Z275" t="s">
        <v>30</v>
      </c>
      <c r="AA275" t="s">
        <v>29</v>
      </c>
      <c r="AB275" t="s">
        <v>32</v>
      </c>
    </row>
    <row r="276" spans="1:28" outlineLevel="1" x14ac:dyDescent="0.45">
      <c r="A276">
        <v>5230929000</v>
      </c>
      <c r="B276" s="1">
        <v>44337</v>
      </c>
      <c r="C276" t="s">
        <v>2236</v>
      </c>
      <c r="D276" t="s">
        <v>2237</v>
      </c>
      <c r="E276" t="s">
        <v>266</v>
      </c>
      <c r="F276" t="s">
        <v>5651</v>
      </c>
      <c r="G276" t="s">
        <v>5745</v>
      </c>
      <c r="H276" s="10">
        <v>28178.36</v>
      </c>
      <c r="I276" t="s">
        <v>35</v>
      </c>
      <c r="J276" t="s">
        <v>28</v>
      </c>
      <c r="K276" t="s">
        <v>29</v>
      </c>
      <c r="L276" t="s">
        <v>161</v>
      </c>
      <c r="M276" t="s">
        <v>29</v>
      </c>
      <c r="N276" t="s">
        <v>29</v>
      </c>
      <c r="O276" t="s">
        <v>29</v>
      </c>
      <c r="P276" t="s">
        <v>30</v>
      </c>
      <c r="Q276" t="s">
        <v>29</v>
      </c>
      <c r="R276" t="s">
        <v>30</v>
      </c>
      <c r="S276" t="s">
        <v>30</v>
      </c>
      <c r="T276" t="s">
        <v>30</v>
      </c>
      <c r="U276" t="s">
        <v>29</v>
      </c>
      <c r="V276" t="s">
        <v>30</v>
      </c>
      <c r="W276" t="s">
        <v>33</v>
      </c>
      <c r="X276" t="s">
        <v>29</v>
      </c>
      <c r="Y276" t="s">
        <v>29</v>
      </c>
      <c r="Z276" t="s">
        <v>29</v>
      </c>
      <c r="AA276" t="s">
        <v>30</v>
      </c>
      <c r="AB276" t="s">
        <v>32</v>
      </c>
    </row>
    <row r="277" spans="1:28" outlineLevel="1" x14ac:dyDescent="0.45">
      <c r="A277">
        <v>8618599008</v>
      </c>
      <c r="B277" s="1">
        <v>44343</v>
      </c>
      <c r="C277" t="s">
        <v>4347</v>
      </c>
      <c r="D277" t="s">
        <v>4348</v>
      </c>
      <c r="E277" t="s">
        <v>266</v>
      </c>
      <c r="F277" t="s">
        <v>5651</v>
      </c>
      <c r="G277" t="s">
        <v>5927</v>
      </c>
      <c r="H277" s="10">
        <v>20480.240000000002</v>
      </c>
      <c r="J277" t="s">
        <v>28</v>
      </c>
      <c r="K277" t="s">
        <v>30</v>
      </c>
      <c r="L277" t="s">
        <v>471</v>
      </c>
      <c r="M277" t="s">
        <v>29</v>
      </c>
      <c r="N277" t="s">
        <v>29</v>
      </c>
      <c r="O277" t="s">
        <v>29</v>
      </c>
      <c r="P277" t="s">
        <v>30</v>
      </c>
      <c r="Q277" t="s">
        <v>29</v>
      </c>
      <c r="R277" t="s">
        <v>29</v>
      </c>
      <c r="S277" t="s">
        <v>30</v>
      </c>
      <c r="T277" t="s">
        <v>30</v>
      </c>
      <c r="U277" t="s">
        <v>29</v>
      </c>
      <c r="V277" t="s">
        <v>30</v>
      </c>
      <c r="W277" t="s">
        <v>31</v>
      </c>
      <c r="X277" t="s">
        <v>29</v>
      </c>
      <c r="Y277" t="s">
        <v>29</v>
      </c>
      <c r="Z277" t="s">
        <v>29</v>
      </c>
      <c r="AA277" t="s">
        <v>29</v>
      </c>
      <c r="AB277" t="s">
        <v>39</v>
      </c>
    </row>
    <row r="278" spans="1:28" outlineLevel="1" x14ac:dyDescent="0.45">
      <c r="A278">
        <v>8855239009</v>
      </c>
      <c r="B278" s="1">
        <v>44345</v>
      </c>
      <c r="C278" t="s">
        <v>4525</v>
      </c>
      <c r="D278" t="s">
        <v>4526</v>
      </c>
      <c r="E278" t="s">
        <v>266</v>
      </c>
      <c r="F278" t="s">
        <v>5651</v>
      </c>
      <c r="G278" t="s">
        <v>5927</v>
      </c>
      <c r="H278" s="10">
        <v>17381.34</v>
      </c>
      <c r="J278" t="s">
        <v>28</v>
      </c>
      <c r="K278" t="s">
        <v>30</v>
      </c>
      <c r="L278" t="s">
        <v>471</v>
      </c>
      <c r="M278" t="s">
        <v>29</v>
      </c>
      <c r="N278" t="s">
        <v>29</v>
      </c>
      <c r="O278" t="s">
        <v>29</v>
      </c>
      <c r="P278" t="s">
        <v>30</v>
      </c>
      <c r="Q278" t="s">
        <v>30</v>
      </c>
      <c r="R278" t="s">
        <v>29</v>
      </c>
      <c r="S278" t="s">
        <v>30</v>
      </c>
      <c r="T278" t="s">
        <v>29</v>
      </c>
      <c r="U278" t="s">
        <v>30</v>
      </c>
      <c r="V278" t="s">
        <v>29</v>
      </c>
      <c r="W278" t="s">
        <v>60</v>
      </c>
      <c r="X278" t="s">
        <v>29</v>
      </c>
      <c r="Y278" t="s">
        <v>29</v>
      </c>
      <c r="Z278" t="s">
        <v>29</v>
      </c>
      <c r="AA278" t="s">
        <v>29</v>
      </c>
      <c r="AB278" t="s">
        <v>39</v>
      </c>
    </row>
    <row r="279" spans="1:28" outlineLevel="1" x14ac:dyDescent="0.45">
      <c r="A279">
        <v>8958859010</v>
      </c>
      <c r="B279" s="1">
        <v>44345</v>
      </c>
      <c r="C279" t="s">
        <v>5015</v>
      </c>
      <c r="D279" t="s">
        <v>5016</v>
      </c>
      <c r="E279" t="s">
        <v>376</v>
      </c>
      <c r="F279" t="s">
        <v>5651</v>
      </c>
      <c r="G279" t="s">
        <v>6049</v>
      </c>
      <c r="H279" s="10">
        <v>109277</v>
      </c>
      <c r="J279" t="s">
        <v>42</v>
      </c>
      <c r="K279" t="s">
        <v>30</v>
      </c>
      <c r="L279" t="s">
        <v>127</v>
      </c>
      <c r="M279" t="s">
        <v>29</v>
      </c>
      <c r="N279" t="s">
        <v>30</v>
      </c>
      <c r="O279" t="s">
        <v>29</v>
      </c>
      <c r="P279" t="s">
        <v>30</v>
      </c>
      <c r="Q279" t="s">
        <v>30</v>
      </c>
      <c r="R279" t="s">
        <v>30</v>
      </c>
      <c r="S279" t="s">
        <v>30</v>
      </c>
      <c r="T279" t="s">
        <v>30</v>
      </c>
      <c r="U279" t="s">
        <v>30</v>
      </c>
      <c r="V279" t="s">
        <v>30</v>
      </c>
      <c r="W279" t="s">
        <v>33</v>
      </c>
      <c r="X279" t="s">
        <v>29</v>
      </c>
      <c r="Y279" t="s">
        <v>29</v>
      </c>
      <c r="Z279" t="s">
        <v>29</v>
      </c>
      <c r="AA279" t="s">
        <v>29</v>
      </c>
      <c r="AB279" t="s">
        <v>69</v>
      </c>
    </row>
    <row r="280" spans="1:28" outlineLevel="1" x14ac:dyDescent="0.45">
      <c r="A280">
        <v>8953809007</v>
      </c>
      <c r="B280" s="1">
        <v>44345</v>
      </c>
      <c r="C280" t="s">
        <v>4991</v>
      </c>
      <c r="D280" t="s">
        <v>4992</v>
      </c>
      <c r="E280" t="s">
        <v>376</v>
      </c>
      <c r="F280" t="s">
        <v>5651</v>
      </c>
      <c r="G280" t="s">
        <v>6049</v>
      </c>
      <c r="H280" s="10">
        <v>4218</v>
      </c>
      <c r="J280" t="s">
        <v>42</v>
      </c>
      <c r="K280" t="s">
        <v>30</v>
      </c>
      <c r="L280" t="s">
        <v>127</v>
      </c>
      <c r="M280" t="s">
        <v>29</v>
      </c>
      <c r="N280" t="s">
        <v>29</v>
      </c>
      <c r="O280" t="s">
        <v>29</v>
      </c>
      <c r="P280" t="s">
        <v>29</v>
      </c>
      <c r="Q280" t="s">
        <v>30</v>
      </c>
      <c r="R280" t="s">
        <v>30</v>
      </c>
      <c r="S280" t="s">
        <v>29</v>
      </c>
      <c r="T280" t="s">
        <v>29</v>
      </c>
      <c r="U280" t="s">
        <v>29</v>
      </c>
      <c r="V280" t="s">
        <v>29</v>
      </c>
      <c r="W280" t="s">
        <v>31</v>
      </c>
      <c r="X280" t="s">
        <v>29</v>
      </c>
      <c r="Y280" t="s">
        <v>29</v>
      </c>
      <c r="Z280" t="s">
        <v>29</v>
      </c>
      <c r="AA280" t="s">
        <v>29</v>
      </c>
      <c r="AB280" t="s">
        <v>32</v>
      </c>
    </row>
    <row r="281" spans="1:28" outlineLevel="1" x14ac:dyDescent="0.45">
      <c r="A281">
        <v>7515678908</v>
      </c>
      <c r="B281" s="1">
        <v>44323</v>
      </c>
      <c r="C281" t="s">
        <v>2606</v>
      </c>
      <c r="D281" t="s">
        <v>2607</v>
      </c>
      <c r="E281" t="s">
        <v>2608</v>
      </c>
      <c r="F281" t="s">
        <v>5651</v>
      </c>
      <c r="G281" t="s">
        <v>5946</v>
      </c>
      <c r="H281" s="10">
        <v>60311</v>
      </c>
      <c r="J281" t="s">
        <v>28</v>
      </c>
      <c r="K281" t="s">
        <v>30</v>
      </c>
      <c r="L281" t="s">
        <v>77</v>
      </c>
      <c r="M281" t="s">
        <v>29</v>
      </c>
      <c r="N281" t="s">
        <v>30</v>
      </c>
      <c r="O281" t="s">
        <v>29</v>
      </c>
      <c r="P281" t="s">
        <v>30</v>
      </c>
      <c r="Q281" t="s">
        <v>30</v>
      </c>
      <c r="R281" t="s">
        <v>30</v>
      </c>
      <c r="S281" t="s">
        <v>30</v>
      </c>
      <c r="T281" t="s">
        <v>30</v>
      </c>
      <c r="U281" t="s">
        <v>30</v>
      </c>
      <c r="V281" t="s">
        <v>30</v>
      </c>
      <c r="W281" t="s">
        <v>31</v>
      </c>
      <c r="X281" t="s">
        <v>29</v>
      </c>
      <c r="Y281" t="s">
        <v>29</v>
      </c>
      <c r="Z281" t="s">
        <v>29</v>
      </c>
      <c r="AA281" t="s">
        <v>30</v>
      </c>
      <c r="AB281" t="s">
        <v>32</v>
      </c>
    </row>
    <row r="282" spans="1:28" outlineLevel="1" x14ac:dyDescent="0.45">
      <c r="A282">
        <v>7523578902</v>
      </c>
      <c r="B282" s="1">
        <v>44323</v>
      </c>
      <c r="C282" t="s">
        <v>2688</v>
      </c>
      <c r="D282" t="s">
        <v>2689</v>
      </c>
      <c r="E282" t="s">
        <v>2690</v>
      </c>
      <c r="F282" t="s">
        <v>5651</v>
      </c>
      <c r="G282" t="s">
        <v>5951</v>
      </c>
      <c r="H282" s="10">
        <v>359518.17</v>
      </c>
      <c r="J282" t="s">
        <v>42</v>
      </c>
      <c r="K282" t="s">
        <v>29</v>
      </c>
      <c r="L282" t="s">
        <v>54</v>
      </c>
      <c r="M282" t="s">
        <v>29</v>
      </c>
      <c r="N282" t="s">
        <v>29</v>
      </c>
      <c r="O282" t="s">
        <v>29</v>
      </c>
      <c r="P282" t="s">
        <v>30</v>
      </c>
      <c r="Q282" t="s">
        <v>29</v>
      </c>
      <c r="R282" t="s">
        <v>30</v>
      </c>
      <c r="S282" t="s">
        <v>30</v>
      </c>
      <c r="T282" t="s">
        <v>30</v>
      </c>
      <c r="U282" t="s">
        <v>30</v>
      </c>
      <c r="V282" t="s">
        <v>30</v>
      </c>
      <c r="W282" t="s">
        <v>40</v>
      </c>
      <c r="X282" t="s">
        <v>29</v>
      </c>
      <c r="Y282" t="s">
        <v>30</v>
      </c>
      <c r="Z282" t="s">
        <v>29</v>
      </c>
      <c r="AA282" t="s">
        <v>29</v>
      </c>
      <c r="AB282" t="s">
        <v>32</v>
      </c>
    </row>
    <row r="283" spans="1:28" outlineLevel="1" x14ac:dyDescent="0.45">
      <c r="A283">
        <v>8870739004</v>
      </c>
      <c r="B283" s="1">
        <v>44345</v>
      </c>
      <c r="C283" t="s">
        <v>4637</v>
      </c>
      <c r="D283" t="s">
        <v>4638</v>
      </c>
      <c r="E283" t="s">
        <v>2690</v>
      </c>
      <c r="F283" t="s">
        <v>5651</v>
      </c>
      <c r="G283" t="s">
        <v>5951</v>
      </c>
      <c r="H283" s="10">
        <v>165960.5</v>
      </c>
      <c r="J283" t="s">
        <v>42</v>
      </c>
      <c r="K283" t="s">
        <v>29</v>
      </c>
      <c r="L283" t="s">
        <v>54</v>
      </c>
      <c r="M283" t="s">
        <v>29</v>
      </c>
      <c r="N283" t="s">
        <v>29</v>
      </c>
      <c r="O283" t="s">
        <v>30</v>
      </c>
      <c r="P283" t="s">
        <v>30</v>
      </c>
      <c r="Q283" t="s">
        <v>30</v>
      </c>
      <c r="R283" t="s">
        <v>30</v>
      </c>
      <c r="S283" t="s">
        <v>30</v>
      </c>
      <c r="T283" t="s">
        <v>30</v>
      </c>
      <c r="U283" t="s">
        <v>30</v>
      </c>
      <c r="V283" t="s">
        <v>30</v>
      </c>
      <c r="W283" t="s">
        <v>40</v>
      </c>
      <c r="X283" t="s">
        <v>29</v>
      </c>
      <c r="Y283" t="s">
        <v>29</v>
      </c>
      <c r="Z283" t="s">
        <v>29</v>
      </c>
      <c r="AA283" t="s">
        <v>29</v>
      </c>
      <c r="AB283" t="s">
        <v>38</v>
      </c>
    </row>
    <row r="284" spans="1:28" outlineLevel="1" x14ac:dyDescent="0.45">
      <c r="A284">
        <v>8834159010</v>
      </c>
      <c r="B284" s="1">
        <v>44345</v>
      </c>
      <c r="C284" t="s">
        <v>4411</v>
      </c>
      <c r="D284" t="s">
        <v>4412</v>
      </c>
      <c r="E284" t="s">
        <v>2690</v>
      </c>
      <c r="F284" t="s">
        <v>5651</v>
      </c>
      <c r="G284" t="s">
        <v>5951</v>
      </c>
      <c r="H284" s="10">
        <v>56347.23</v>
      </c>
      <c r="J284" t="s">
        <v>42</v>
      </c>
      <c r="K284" t="s">
        <v>29</v>
      </c>
      <c r="L284" t="s">
        <v>54</v>
      </c>
      <c r="M284" t="s">
        <v>30</v>
      </c>
      <c r="N284" t="s">
        <v>30</v>
      </c>
      <c r="O284" t="s">
        <v>29</v>
      </c>
      <c r="P284" t="s">
        <v>30</v>
      </c>
      <c r="Q284" t="s">
        <v>30</v>
      </c>
      <c r="R284" t="s">
        <v>30</v>
      </c>
      <c r="S284" t="s">
        <v>30</v>
      </c>
      <c r="T284" t="s">
        <v>30</v>
      </c>
      <c r="U284" t="s">
        <v>30</v>
      </c>
      <c r="V284" t="s">
        <v>30</v>
      </c>
      <c r="W284" t="s">
        <v>40</v>
      </c>
      <c r="X284" t="s">
        <v>29</v>
      </c>
      <c r="Y284" t="s">
        <v>29</v>
      </c>
      <c r="Z284" t="s">
        <v>29</v>
      </c>
      <c r="AA284" t="s">
        <v>29</v>
      </c>
      <c r="AB284" t="s">
        <v>32</v>
      </c>
    </row>
    <row r="285" spans="1:28" outlineLevel="1" x14ac:dyDescent="0.45">
      <c r="A285">
        <v>1091819003</v>
      </c>
      <c r="B285" s="1">
        <v>44329</v>
      </c>
      <c r="C285" t="s">
        <v>362</v>
      </c>
      <c r="D285" t="s">
        <v>363</v>
      </c>
      <c r="E285" t="s">
        <v>404</v>
      </c>
      <c r="F285" t="s">
        <v>5651</v>
      </c>
      <c r="G285" t="s">
        <v>5705</v>
      </c>
      <c r="H285" s="10">
        <v>30845</v>
      </c>
      <c r="J285" t="s">
        <v>42</v>
      </c>
      <c r="K285" t="s">
        <v>29</v>
      </c>
      <c r="L285" t="s">
        <v>77</v>
      </c>
      <c r="M285" t="s">
        <v>29</v>
      </c>
      <c r="N285" t="s">
        <v>30</v>
      </c>
      <c r="O285" t="s">
        <v>29</v>
      </c>
      <c r="P285" t="s">
        <v>30</v>
      </c>
      <c r="Q285" t="s">
        <v>30</v>
      </c>
      <c r="R285" t="s">
        <v>30</v>
      </c>
      <c r="S285" t="s">
        <v>30</v>
      </c>
      <c r="T285" t="s">
        <v>30</v>
      </c>
      <c r="U285" t="s">
        <v>30</v>
      </c>
      <c r="V285" t="s">
        <v>30</v>
      </c>
      <c r="W285" t="s">
        <v>33</v>
      </c>
      <c r="X285" t="s">
        <v>29</v>
      </c>
      <c r="Y285" t="s">
        <v>29</v>
      </c>
      <c r="Z285" t="s">
        <v>29</v>
      </c>
      <c r="AA285" t="s">
        <v>30</v>
      </c>
      <c r="AB285" t="s">
        <v>32</v>
      </c>
    </row>
    <row r="286" spans="1:28" outlineLevel="1" x14ac:dyDescent="0.45">
      <c r="A286">
        <v>7558828905</v>
      </c>
      <c r="B286" s="1">
        <v>44323</v>
      </c>
      <c r="C286" t="s">
        <v>3100</v>
      </c>
      <c r="D286" t="s">
        <v>3101</v>
      </c>
      <c r="E286" t="s">
        <v>3102</v>
      </c>
      <c r="F286" t="s">
        <v>5651</v>
      </c>
      <c r="G286" t="s">
        <v>5978</v>
      </c>
      <c r="H286" s="10">
        <v>161436.68</v>
      </c>
      <c r="J286" t="s">
        <v>28</v>
      </c>
      <c r="K286" t="s">
        <v>29</v>
      </c>
      <c r="L286" t="s">
        <v>127</v>
      </c>
      <c r="M286" t="s">
        <v>29</v>
      </c>
      <c r="N286" t="s">
        <v>29</v>
      </c>
      <c r="O286" t="s">
        <v>29</v>
      </c>
      <c r="P286" t="s">
        <v>30</v>
      </c>
      <c r="Q286" t="s">
        <v>30</v>
      </c>
      <c r="R286" t="s">
        <v>30</v>
      </c>
      <c r="S286" t="s">
        <v>30</v>
      </c>
      <c r="T286" t="s">
        <v>30</v>
      </c>
      <c r="U286" t="s">
        <v>30</v>
      </c>
      <c r="V286" t="s">
        <v>30</v>
      </c>
      <c r="W286" t="s">
        <v>31</v>
      </c>
      <c r="X286" t="s">
        <v>29</v>
      </c>
      <c r="Y286" t="s">
        <v>29</v>
      </c>
      <c r="Z286" t="s">
        <v>29</v>
      </c>
      <c r="AA286" t="s">
        <v>30</v>
      </c>
      <c r="AB286" t="s">
        <v>32</v>
      </c>
    </row>
    <row r="287" spans="1:28" outlineLevel="1" x14ac:dyDescent="0.45">
      <c r="A287">
        <v>7561269007</v>
      </c>
      <c r="B287" s="1">
        <v>44341</v>
      </c>
      <c r="C287" t="s">
        <v>3142</v>
      </c>
      <c r="D287" t="s">
        <v>3143</v>
      </c>
      <c r="E287" t="s">
        <v>3102</v>
      </c>
      <c r="F287" t="s">
        <v>5651</v>
      </c>
      <c r="G287" t="s">
        <v>5978</v>
      </c>
      <c r="H287" s="10">
        <v>16604</v>
      </c>
      <c r="J287" t="s">
        <v>28</v>
      </c>
      <c r="K287" t="s">
        <v>29</v>
      </c>
      <c r="L287" t="s">
        <v>127</v>
      </c>
      <c r="M287" t="s">
        <v>30</v>
      </c>
      <c r="N287" t="s">
        <v>29</v>
      </c>
      <c r="O287" t="s">
        <v>29</v>
      </c>
      <c r="P287" t="s">
        <v>30</v>
      </c>
      <c r="Q287" t="s">
        <v>29</v>
      </c>
      <c r="R287" t="s">
        <v>30</v>
      </c>
      <c r="S287" t="s">
        <v>30</v>
      </c>
      <c r="T287" t="s">
        <v>30</v>
      </c>
      <c r="U287" t="s">
        <v>29</v>
      </c>
      <c r="V287" t="s">
        <v>30</v>
      </c>
      <c r="W287" t="s">
        <v>31</v>
      </c>
      <c r="X287" t="s">
        <v>29</v>
      </c>
      <c r="Y287" t="s">
        <v>30</v>
      </c>
      <c r="Z287" t="s">
        <v>29</v>
      </c>
      <c r="AA287" t="s">
        <v>30</v>
      </c>
      <c r="AB287" t="s">
        <v>194</v>
      </c>
    </row>
    <row r="288" spans="1:28" outlineLevel="1" x14ac:dyDescent="0.45">
      <c r="A288">
        <v>9907039005</v>
      </c>
      <c r="B288" s="1">
        <v>44351</v>
      </c>
      <c r="C288" t="s">
        <v>5382</v>
      </c>
      <c r="D288" t="s">
        <v>5383</v>
      </c>
      <c r="E288" t="s">
        <v>6057</v>
      </c>
      <c r="F288" t="s">
        <v>5651</v>
      </c>
      <c r="G288" t="s">
        <v>6058</v>
      </c>
      <c r="H288" s="10">
        <v>88873</v>
      </c>
      <c r="J288" t="s">
        <v>42</v>
      </c>
      <c r="K288" t="s">
        <v>30</v>
      </c>
      <c r="L288" t="s">
        <v>275</v>
      </c>
      <c r="M288" t="s">
        <v>29</v>
      </c>
      <c r="N288" t="s">
        <v>29</v>
      </c>
      <c r="O288" t="s">
        <v>29</v>
      </c>
      <c r="P288" t="s">
        <v>30</v>
      </c>
      <c r="Q288" t="s">
        <v>29</v>
      </c>
      <c r="R288" t="s">
        <v>30</v>
      </c>
      <c r="S288" t="s">
        <v>30</v>
      </c>
      <c r="T288" t="s">
        <v>30</v>
      </c>
      <c r="U288" t="s">
        <v>30</v>
      </c>
      <c r="V288" t="s">
        <v>30</v>
      </c>
      <c r="W288" t="s">
        <v>40</v>
      </c>
      <c r="X288" t="s">
        <v>30</v>
      </c>
      <c r="Y288" t="s">
        <v>29</v>
      </c>
      <c r="Z288" t="s">
        <v>29</v>
      </c>
      <c r="AA288" t="s">
        <v>29</v>
      </c>
      <c r="AB288" t="s">
        <v>32</v>
      </c>
    </row>
    <row r="289" spans="1:28" outlineLevel="1" x14ac:dyDescent="0.45">
      <c r="A289">
        <v>5246859008</v>
      </c>
      <c r="B289" s="1">
        <v>44337</v>
      </c>
      <c r="C289" t="s">
        <v>2307</v>
      </c>
      <c r="D289" t="s">
        <v>2308</v>
      </c>
      <c r="E289" t="s">
        <v>82</v>
      </c>
      <c r="F289" t="s">
        <v>5651</v>
      </c>
      <c r="G289" t="s">
        <v>5789</v>
      </c>
      <c r="H289" s="10">
        <v>360730</v>
      </c>
      <c r="J289" t="s">
        <v>42</v>
      </c>
      <c r="K289" t="s">
        <v>29</v>
      </c>
      <c r="L289" t="s">
        <v>127</v>
      </c>
      <c r="M289" t="s">
        <v>30</v>
      </c>
      <c r="N289" t="s">
        <v>30</v>
      </c>
      <c r="O289" t="s">
        <v>30</v>
      </c>
      <c r="P289" t="s">
        <v>30</v>
      </c>
      <c r="Q289" t="s">
        <v>30</v>
      </c>
      <c r="R289" t="s">
        <v>30</v>
      </c>
      <c r="S289" t="s">
        <v>30</v>
      </c>
      <c r="T289" t="s">
        <v>30</v>
      </c>
      <c r="U289" t="s">
        <v>30</v>
      </c>
      <c r="V289" t="s">
        <v>30</v>
      </c>
      <c r="W289" t="s">
        <v>40</v>
      </c>
      <c r="X289" t="s">
        <v>29</v>
      </c>
      <c r="Y289" t="s">
        <v>29</v>
      </c>
      <c r="Z289" t="s">
        <v>29</v>
      </c>
      <c r="AA289" t="s">
        <v>30</v>
      </c>
      <c r="AB289" t="s">
        <v>32</v>
      </c>
    </row>
    <row r="290" spans="1:28" outlineLevel="1" x14ac:dyDescent="0.45">
      <c r="A290">
        <v>7591328910</v>
      </c>
      <c r="B290" s="1">
        <v>44323</v>
      </c>
      <c r="C290" t="s">
        <v>3342</v>
      </c>
      <c r="D290" t="s">
        <v>3343</v>
      </c>
      <c r="E290" t="s">
        <v>82</v>
      </c>
      <c r="F290" t="s">
        <v>5651</v>
      </c>
      <c r="G290" t="s">
        <v>5789</v>
      </c>
      <c r="H290" s="10">
        <v>231476</v>
      </c>
      <c r="J290" t="s">
        <v>42</v>
      </c>
      <c r="K290" t="s">
        <v>29</v>
      </c>
      <c r="L290" t="s">
        <v>127</v>
      </c>
      <c r="M290" t="s">
        <v>30</v>
      </c>
      <c r="N290" t="s">
        <v>30</v>
      </c>
      <c r="O290" t="s">
        <v>30</v>
      </c>
      <c r="P290" t="s">
        <v>30</v>
      </c>
      <c r="Q290" t="s">
        <v>30</v>
      </c>
      <c r="R290" t="s">
        <v>30</v>
      </c>
      <c r="S290" t="s">
        <v>29</v>
      </c>
      <c r="T290" t="s">
        <v>30</v>
      </c>
      <c r="U290" t="s">
        <v>30</v>
      </c>
      <c r="V290" t="s">
        <v>30</v>
      </c>
      <c r="W290" t="s">
        <v>40</v>
      </c>
      <c r="X290" t="s">
        <v>29</v>
      </c>
      <c r="Y290" t="s">
        <v>29</v>
      </c>
      <c r="Z290" t="s">
        <v>30</v>
      </c>
      <c r="AA290" t="s">
        <v>30</v>
      </c>
      <c r="AB290" t="s">
        <v>232</v>
      </c>
    </row>
    <row r="291" spans="1:28" outlineLevel="1" x14ac:dyDescent="0.45">
      <c r="A291">
        <v>2321179002</v>
      </c>
      <c r="B291" s="1">
        <v>44331</v>
      </c>
      <c r="C291" t="s">
        <v>787</v>
      </c>
      <c r="D291" t="s">
        <v>788</v>
      </c>
      <c r="E291" t="s">
        <v>82</v>
      </c>
      <c r="F291" t="s">
        <v>5651</v>
      </c>
      <c r="G291" t="s">
        <v>5789</v>
      </c>
      <c r="H291" s="10">
        <v>148514</v>
      </c>
      <c r="J291" t="s">
        <v>42</v>
      </c>
      <c r="K291" t="s">
        <v>29</v>
      </c>
      <c r="L291" t="s">
        <v>127</v>
      </c>
      <c r="M291" t="s">
        <v>29</v>
      </c>
      <c r="N291" t="s">
        <v>30</v>
      </c>
      <c r="O291" t="s">
        <v>29</v>
      </c>
      <c r="P291" t="s">
        <v>30</v>
      </c>
      <c r="Q291" t="s">
        <v>30</v>
      </c>
      <c r="R291" t="s">
        <v>30</v>
      </c>
      <c r="S291" t="s">
        <v>30</v>
      </c>
      <c r="T291" t="s">
        <v>30</v>
      </c>
      <c r="U291" t="s">
        <v>30</v>
      </c>
      <c r="V291" t="s">
        <v>30</v>
      </c>
      <c r="W291" t="s">
        <v>40</v>
      </c>
      <c r="X291" t="s">
        <v>29</v>
      </c>
      <c r="Y291" t="s">
        <v>30</v>
      </c>
      <c r="Z291" t="s">
        <v>29</v>
      </c>
      <c r="AA291" t="s">
        <v>29</v>
      </c>
      <c r="AB291" t="s">
        <v>32</v>
      </c>
    </row>
    <row r="292" spans="1:28" outlineLevel="1" x14ac:dyDescent="0.45">
      <c r="A292">
        <v>7664768904</v>
      </c>
      <c r="B292" s="1">
        <v>44323</v>
      </c>
      <c r="C292" t="s">
        <v>3785</v>
      </c>
      <c r="D292" t="s">
        <v>3786</v>
      </c>
      <c r="E292" t="s">
        <v>82</v>
      </c>
      <c r="F292" t="s">
        <v>5651</v>
      </c>
      <c r="G292" t="s">
        <v>5789</v>
      </c>
      <c r="H292" s="10">
        <v>16714.439999999999</v>
      </c>
      <c r="J292" t="s">
        <v>42</v>
      </c>
      <c r="K292" t="s">
        <v>29</v>
      </c>
      <c r="L292" t="s">
        <v>127</v>
      </c>
      <c r="M292" t="s">
        <v>29</v>
      </c>
      <c r="N292" t="s">
        <v>29</v>
      </c>
      <c r="O292" t="s">
        <v>29</v>
      </c>
      <c r="P292" t="s">
        <v>30</v>
      </c>
      <c r="Q292" t="s">
        <v>30</v>
      </c>
      <c r="R292" t="s">
        <v>30</v>
      </c>
      <c r="S292" t="s">
        <v>30</v>
      </c>
      <c r="T292" t="s">
        <v>29</v>
      </c>
      <c r="U292" t="s">
        <v>30</v>
      </c>
      <c r="V292" t="s">
        <v>29</v>
      </c>
      <c r="W292" t="s">
        <v>60</v>
      </c>
      <c r="X292" t="s">
        <v>29</v>
      </c>
      <c r="Y292" t="s">
        <v>29</v>
      </c>
      <c r="Z292" t="s">
        <v>29</v>
      </c>
      <c r="AA292" t="s">
        <v>30</v>
      </c>
      <c r="AB292" t="s">
        <v>234</v>
      </c>
    </row>
    <row r="293" spans="1:28" outlineLevel="1" x14ac:dyDescent="0.45">
      <c r="A293">
        <v>7644838904</v>
      </c>
      <c r="B293" s="1">
        <v>44323</v>
      </c>
      <c r="C293" t="s">
        <v>3661</v>
      </c>
      <c r="D293" t="s">
        <v>3662</v>
      </c>
      <c r="E293" t="s">
        <v>3009</v>
      </c>
      <c r="F293" t="s">
        <v>5651</v>
      </c>
      <c r="G293" t="s">
        <v>5872</v>
      </c>
      <c r="H293" s="10">
        <v>212012.2</v>
      </c>
      <c r="I293" t="s">
        <v>118</v>
      </c>
      <c r="J293" t="s">
        <v>28</v>
      </c>
      <c r="K293" t="s">
        <v>29</v>
      </c>
      <c r="L293" t="s">
        <v>77</v>
      </c>
      <c r="M293" t="s">
        <v>30</v>
      </c>
      <c r="N293" t="s">
        <v>30</v>
      </c>
      <c r="O293" t="s">
        <v>29</v>
      </c>
      <c r="P293" t="s">
        <v>30</v>
      </c>
      <c r="Q293" t="s">
        <v>30</v>
      </c>
      <c r="R293" t="s">
        <v>30</v>
      </c>
      <c r="S293" t="s">
        <v>30</v>
      </c>
      <c r="T293" t="s">
        <v>30</v>
      </c>
      <c r="U293" t="s">
        <v>30</v>
      </c>
      <c r="V293" t="s">
        <v>30</v>
      </c>
      <c r="W293" t="s">
        <v>40</v>
      </c>
      <c r="X293" t="s">
        <v>29</v>
      </c>
      <c r="Y293" t="s">
        <v>29</v>
      </c>
      <c r="Z293" t="s">
        <v>30</v>
      </c>
      <c r="AA293" t="s">
        <v>29</v>
      </c>
      <c r="AB293" t="s">
        <v>32</v>
      </c>
    </row>
    <row r="294" spans="1:28" outlineLevel="1" x14ac:dyDescent="0.45">
      <c r="A294">
        <v>7550808905</v>
      </c>
      <c r="B294" s="1">
        <v>44323</v>
      </c>
      <c r="C294" t="s">
        <v>3007</v>
      </c>
      <c r="D294" t="s">
        <v>3008</v>
      </c>
      <c r="E294" t="s">
        <v>3009</v>
      </c>
      <c r="F294" t="s">
        <v>5651</v>
      </c>
      <c r="G294" t="s">
        <v>5872</v>
      </c>
      <c r="H294" s="10">
        <v>105922.51</v>
      </c>
      <c r="J294" t="s">
        <v>28</v>
      </c>
      <c r="K294" t="s">
        <v>29</v>
      </c>
      <c r="L294" t="s">
        <v>77</v>
      </c>
      <c r="M294" t="s">
        <v>29</v>
      </c>
      <c r="N294" t="s">
        <v>29</v>
      </c>
      <c r="O294" t="s">
        <v>29</v>
      </c>
      <c r="P294" t="s">
        <v>29</v>
      </c>
      <c r="Q294" t="s">
        <v>29</v>
      </c>
      <c r="R294" t="s">
        <v>29</v>
      </c>
      <c r="S294" t="s">
        <v>30</v>
      </c>
      <c r="T294" t="s">
        <v>30</v>
      </c>
      <c r="U294" t="s">
        <v>30</v>
      </c>
      <c r="V294" t="s">
        <v>30</v>
      </c>
      <c r="W294" t="s">
        <v>40</v>
      </c>
      <c r="X294" t="s">
        <v>29</v>
      </c>
      <c r="Y294" t="s">
        <v>29</v>
      </c>
      <c r="Z294" t="s">
        <v>29</v>
      </c>
      <c r="AA294" t="s">
        <v>30</v>
      </c>
      <c r="AB294" t="s">
        <v>32</v>
      </c>
    </row>
    <row r="295" spans="1:28" outlineLevel="1" x14ac:dyDescent="0.45">
      <c r="A295">
        <v>3700919004</v>
      </c>
      <c r="B295" s="1">
        <v>44335</v>
      </c>
      <c r="C295" t="s">
        <v>1778</v>
      </c>
      <c r="D295" t="s">
        <v>1779</v>
      </c>
      <c r="E295" t="s">
        <v>872</v>
      </c>
      <c r="F295" t="s">
        <v>5651</v>
      </c>
      <c r="G295" t="s">
        <v>5802</v>
      </c>
      <c r="H295" s="10">
        <v>143500</v>
      </c>
      <c r="J295" t="s">
        <v>28</v>
      </c>
      <c r="K295" t="s">
        <v>29</v>
      </c>
      <c r="L295" t="s">
        <v>54</v>
      </c>
      <c r="M295" t="s">
        <v>29</v>
      </c>
      <c r="N295" t="s">
        <v>29</v>
      </c>
      <c r="O295" t="s">
        <v>30</v>
      </c>
      <c r="P295" t="s">
        <v>29</v>
      </c>
      <c r="Q295" t="s">
        <v>29</v>
      </c>
      <c r="R295" t="s">
        <v>29</v>
      </c>
      <c r="S295" t="s">
        <v>30</v>
      </c>
      <c r="T295" t="s">
        <v>30</v>
      </c>
      <c r="U295" t="s">
        <v>29</v>
      </c>
      <c r="V295" t="s">
        <v>30</v>
      </c>
      <c r="W295" t="s">
        <v>60</v>
      </c>
      <c r="X295" t="s">
        <v>29</v>
      </c>
      <c r="Y295" t="s">
        <v>29</v>
      </c>
      <c r="Z295" t="s">
        <v>29</v>
      </c>
      <c r="AA295" t="s">
        <v>30</v>
      </c>
      <c r="AB295" t="s">
        <v>32</v>
      </c>
    </row>
    <row r="296" spans="1:28" outlineLevel="1" x14ac:dyDescent="0.45">
      <c r="A296">
        <v>2505479003</v>
      </c>
      <c r="B296" s="1">
        <v>44332</v>
      </c>
      <c r="C296" t="s">
        <v>1247</v>
      </c>
      <c r="D296" t="s">
        <v>1248</v>
      </c>
      <c r="E296" t="s">
        <v>872</v>
      </c>
      <c r="F296" t="s">
        <v>5651</v>
      </c>
      <c r="G296" t="s">
        <v>5802</v>
      </c>
      <c r="H296" s="10">
        <v>81301</v>
      </c>
      <c r="J296" t="s">
        <v>28</v>
      </c>
      <c r="K296" t="s">
        <v>30</v>
      </c>
      <c r="L296" t="s">
        <v>54</v>
      </c>
      <c r="M296" t="s">
        <v>29</v>
      </c>
      <c r="N296" t="s">
        <v>30</v>
      </c>
      <c r="O296" t="s">
        <v>30</v>
      </c>
      <c r="P296" t="s">
        <v>30</v>
      </c>
      <c r="Q296" t="s">
        <v>30</v>
      </c>
      <c r="R296" t="s">
        <v>30</v>
      </c>
      <c r="S296" t="s">
        <v>30</v>
      </c>
      <c r="T296" t="s">
        <v>30</v>
      </c>
      <c r="U296" t="s">
        <v>30</v>
      </c>
      <c r="V296" t="s">
        <v>30</v>
      </c>
      <c r="W296" t="s">
        <v>33</v>
      </c>
      <c r="X296" t="s">
        <v>29</v>
      </c>
      <c r="Y296" t="s">
        <v>29</v>
      </c>
      <c r="Z296" t="s">
        <v>30</v>
      </c>
      <c r="AA296" t="s">
        <v>29</v>
      </c>
      <c r="AB296" t="s">
        <v>32</v>
      </c>
    </row>
    <row r="297" spans="1:28" outlineLevel="1" x14ac:dyDescent="0.45">
      <c r="A297">
        <v>2337269010</v>
      </c>
      <c r="B297" s="1">
        <v>44331</v>
      </c>
      <c r="C297" t="s">
        <v>870</v>
      </c>
      <c r="D297" t="s">
        <v>871</v>
      </c>
      <c r="E297" t="s">
        <v>872</v>
      </c>
      <c r="F297" t="s">
        <v>5651</v>
      </c>
      <c r="G297" t="s">
        <v>5802</v>
      </c>
      <c r="H297" s="10">
        <v>38830.03</v>
      </c>
      <c r="J297" t="s">
        <v>28</v>
      </c>
      <c r="K297" t="s">
        <v>29</v>
      </c>
      <c r="L297" t="s">
        <v>54</v>
      </c>
      <c r="M297" t="s">
        <v>29</v>
      </c>
      <c r="N297" t="s">
        <v>30</v>
      </c>
      <c r="O297" t="s">
        <v>30</v>
      </c>
      <c r="P297" t="s">
        <v>30</v>
      </c>
      <c r="Q297" t="s">
        <v>30</v>
      </c>
      <c r="R297" t="s">
        <v>30</v>
      </c>
      <c r="S297" t="s">
        <v>30</v>
      </c>
      <c r="T297" t="s">
        <v>30</v>
      </c>
      <c r="U297" t="s">
        <v>30</v>
      </c>
      <c r="V297" t="s">
        <v>30</v>
      </c>
      <c r="W297" t="s">
        <v>31</v>
      </c>
      <c r="X297" t="s">
        <v>29</v>
      </c>
      <c r="Y297" t="s">
        <v>29</v>
      </c>
      <c r="Z297" t="s">
        <v>29</v>
      </c>
      <c r="AA297" t="s">
        <v>30</v>
      </c>
      <c r="AB297" t="s">
        <v>32</v>
      </c>
    </row>
    <row r="298" spans="1:28" outlineLevel="1" x14ac:dyDescent="0.45">
      <c r="A298">
        <v>9952219010</v>
      </c>
      <c r="B298" s="1">
        <v>44354</v>
      </c>
      <c r="C298" t="s">
        <v>5575</v>
      </c>
      <c r="D298" t="s">
        <v>5576</v>
      </c>
      <c r="E298" t="s">
        <v>328</v>
      </c>
      <c r="F298" t="s">
        <v>5651</v>
      </c>
      <c r="G298" t="s">
        <v>5697</v>
      </c>
      <c r="H298" s="10">
        <v>468235</v>
      </c>
      <c r="J298" t="s">
        <v>28</v>
      </c>
      <c r="K298" t="s">
        <v>29</v>
      </c>
      <c r="L298" t="s">
        <v>96</v>
      </c>
      <c r="M298" t="s">
        <v>30</v>
      </c>
      <c r="N298" t="s">
        <v>29</v>
      </c>
      <c r="O298" t="s">
        <v>29</v>
      </c>
      <c r="P298" t="s">
        <v>30</v>
      </c>
      <c r="Q298" t="s">
        <v>30</v>
      </c>
      <c r="R298" t="s">
        <v>30</v>
      </c>
      <c r="S298" t="s">
        <v>30</v>
      </c>
      <c r="T298" t="s">
        <v>30</v>
      </c>
      <c r="U298" t="s">
        <v>29</v>
      </c>
      <c r="V298" t="s">
        <v>30</v>
      </c>
      <c r="W298" t="s">
        <v>31</v>
      </c>
      <c r="X298" t="s">
        <v>30</v>
      </c>
      <c r="Y298" t="s">
        <v>29</v>
      </c>
      <c r="Z298" t="s">
        <v>29</v>
      </c>
      <c r="AA298" t="s">
        <v>29</v>
      </c>
      <c r="AB298" t="s">
        <v>32</v>
      </c>
    </row>
    <row r="299" spans="1:28" outlineLevel="1" x14ac:dyDescent="0.45">
      <c r="A299">
        <v>1087939001</v>
      </c>
      <c r="B299" s="1">
        <v>44329</v>
      </c>
      <c r="C299" t="s">
        <v>326</v>
      </c>
      <c r="D299" t="s">
        <v>327</v>
      </c>
      <c r="E299" t="s">
        <v>328</v>
      </c>
      <c r="F299" t="s">
        <v>5651</v>
      </c>
      <c r="G299" t="s">
        <v>5697</v>
      </c>
      <c r="H299" s="10">
        <v>343755</v>
      </c>
      <c r="J299" t="s">
        <v>28</v>
      </c>
      <c r="K299" t="s">
        <v>29</v>
      </c>
      <c r="L299" t="s">
        <v>96</v>
      </c>
      <c r="M299" t="s">
        <v>30</v>
      </c>
      <c r="N299" t="s">
        <v>30</v>
      </c>
      <c r="O299" t="s">
        <v>30</v>
      </c>
      <c r="P299" t="s">
        <v>30</v>
      </c>
      <c r="Q299" t="s">
        <v>30</v>
      </c>
      <c r="R299" t="s">
        <v>30</v>
      </c>
      <c r="S299" t="s">
        <v>30</v>
      </c>
      <c r="T299" t="s">
        <v>30</v>
      </c>
      <c r="U299" t="s">
        <v>30</v>
      </c>
      <c r="V299" t="s">
        <v>30</v>
      </c>
      <c r="W299" t="s">
        <v>33</v>
      </c>
      <c r="X299" t="s">
        <v>30</v>
      </c>
      <c r="Y299" t="s">
        <v>29</v>
      </c>
      <c r="Z299" t="s">
        <v>29</v>
      </c>
      <c r="AA299" t="s">
        <v>30</v>
      </c>
      <c r="AB299" t="s">
        <v>43</v>
      </c>
    </row>
    <row r="300" spans="1:28" outlineLevel="1" x14ac:dyDescent="0.45">
      <c r="A300">
        <v>8842529003</v>
      </c>
      <c r="B300" s="1">
        <v>44345</v>
      </c>
      <c r="C300" t="s">
        <v>4457</v>
      </c>
      <c r="D300" t="s">
        <v>4458</v>
      </c>
      <c r="E300" t="s">
        <v>328</v>
      </c>
      <c r="F300" t="s">
        <v>5651</v>
      </c>
      <c r="G300" t="s">
        <v>5697</v>
      </c>
      <c r="H300" s="10">
        <v>324446.18</v>
      </c>
      <c r="J300" t="s">
        <v>28</v>
      </c>
      <c r="K300" t="s">
        <v>29</v>
      </c>
      <c r="L300" t="s">
        <v>96</v>
      </c>
      <c r="M300" t="s">
        <v>30</v>
      </c>
      <c r="N300" t="s">
        <v>30</v>
      </c>
      <c r="O300" t="s">
        <v>30</v>
      </c>
      <c r="P300" t="s">
        <v>30</v>
      </c>
      <c r="Q300" t="s">
        <v>30</v>
      </c>
      <c r="R300" t="s">
        <v>30</v>
      </c>
      <c r="S300" t="s">
        <v>30</v>
      </c>
      <c r="T300" t="s">
        <v>30</v>
      </c>
      <c r="U300" t="s">
        <v>30</v>
      </c>
      <c r="V300" t="s">
        <v>30</v>
      </c>
      <c r="W300" t="s">
        <v>31</v>
      </c>
      <c r="X300" t="s">
        <v>30</v>
      </c>
      <c r="Y300" t="s">
        <v>29</v>
      </c>
      <c r="Z300" t="s">
        <v>29</v>
      </c>
      <c r="AA300" t="s">
        <v>29</v>
      </c>
      <c r="AB300" t="s">
        <v>43</v>
      </c>
    </row>
    <row r="301" spans="1:28" outlineLevel="1" x14ac:dyDescent="0.45">
      <c r="A301">
        <v>8928839003</v>
      </c>
      <c r="B301" s="1">
        <v>44345</v>
      </c>
      <c r="C301" t="s">
        <v>4889</v>
      </c>
      <c r="D301" t="s">
        <v>4890</v>
      </c>
      <c r="E301" t="s">
        <v>328</v>
      </c>
      <c r="F301" t="s">
        <v>5651</v>
      </c>
      <c r="G301" t="s">
        <v>5697</v>
      </c>
      <c r="H301" s="10">
        <v>314953.87</v>
      </c>
      <c r="J301" t="s">
        <v>28</v>
      </c>
      <c r="K301" t="s">
        <v>29</v>
      </c>
      <c r="L301" t="s">
        <v>96</v>
      </c>
      <c r="M301" t="s">
        <v>29</v>
      </c>
      <c r="N301" t="s">
        <v>29</v>
      </c>
      <c r="O301" t="s">
        <v>30</v>
      </c>
      <c r="P301" t="s">
        <v>30</v>
      </c>
      <c r="Q301" t="s">
        <v>30</v>
      </c>
      <c r="R301" t="s">
        <v>30</v>
      </c>
      <c r="S301" t="s">
        <v>30</v>
      </c>
      <c r="T301" t="s">
        <v>30</v>
      </c>
      <c r="U301" t="s">
        <v>30</v>
      </c>
      <c r="V301" t="s">
        <v>30</v>
      </c>
      <c r="W301" t="s">
        <v>31</v>
      </c>
      <c r="X301" t="s">
        <v>30</v>
      </c>
      <c r="Y301" t="s">
        <v>29</v>
      </c>
      <c r="Z301" t="s">
        <v>29</v>
      </c>
      <c r="AA301" t="s">
        <v>29</v>
      </c>
      <c r="AB301" t="s">
        <v>32</v>
      </c>
    </row>
    <row r="302" spans="1:28" outlineLevel="1" x14ac:dyDescent="0.45">
      <c r="A302">
        <v>9881229004</v>
      </c>
      <c r="B302" s="1">
        <v>44351</v>
      </c>
      <c r="C302" t="s">
        <v>5244</v>
      </c>
      <c r="D302" t="s">
        <v>5245</v>
      </c>
      <c r="E302" t="s">
        <v>328</v>
      </c>
      <c r="F302" t="s">
        <v>5651</v>
      </c>
      <c r="G302" t="s">
        <v>5697</v>
      </c>
      <c r="H302" s="10">
        <v>312332</v>
      </c>
      <c r="J302" t="s">
        <v>28</v>
      </c>
      <c r="K302" t="s">
        <v>29</v>
      </c>
      <c r="L302" t="s">
        <v>96</v>
      </c>
      <c r="M302" t="s">
        <v>29</v>
      </c>
      <c r="N302" t="s">
        <v>29</v>
      </c>
      <c r="O302" t="s">
        <v>29</v>
      </c>
      <c r="P302" t="s">
        <v>30</v>
      </c>
      <c r="Q302" t="s">
        <v>30</v>
      </c>
      <c r="R302" t="s">
        <v>30</v>
      </c>
      <c r="S302" t="s">
        <v>30</v>
      </c>
      <c r="T302" t="s">
        <v>30</v>
      </c>
      <c r="U302" t="s">
        <v>30</v>
      </c>
      <c r="V302" t="s">
        <v>30</v>
      </c>
      <c r="W302" t="s">
        <v>31</v>
      </c>
      <c r="X302" t="s">
        <v>30</v>
      </c>
      <c r="Y302" t="s">
        <v>29</v>
      </c>
      <c r="Z302" t="s">
        <v>29</v>
      </c>
      <c r="AA302" t="s">
        <v>29</v>
      </c>
      <c r="AB302" t="s">
        <v>232</v>
      </c>
    </row>
    <row r="303" spans="1:28" outlineLevel="1" x14ac:dyDescent="0.45">
      <c r="A303">
        <v>4901469001</v>
      </c>
      <c r="B303" s="1">
        <v>44336</v>
      </c>
      <c r="C303" t="s">
        <v>2049</v>
      </c>
      <c r="D303" t="s">
        <v>2050</v>
      </c>
      <c r="E303" t="s">
        <v>328</v>
      </c>
      <c r="F303" t="s">
        <v>5651</v>
      </c>
      <c r="G303" t="s">
        <v>5697</v>
      </c>
      <c r="H303" s="10">
        <v>130485</v>
      </c>
      <c r="J303" t="s">
        <v>28</v>
      </c>
      <c r="K303" t="s">
        <v>29</v>
      </c>
      <c r="L303" t="s">
        <v>96</v>
      </c>
      <c r="M303" t="s">
        <v>29</v>
      </c>
      <c r="N303" t="s">
        <v>29</v>
      </c>
      <c r="O303" t="s">
        <v>29</v>
      </c>
      <c r="P303" t="s">
        <v>30</v>
      </c>
      <c r="Q303" t="s">
        <v>30</v>
      </c>
      <c r="R303" t="s">
        <v>30</v>
      </c>
      <c r="S303" t="s">
        <v>30</v>
      </c>
      <c r="T303" t="s">
        <v>30</v>
      </c>
      <c r="U303" t="s">
        <v>30</v>
      </c>
      <c r="V303" t="s">
        <v>30</v>
      </c>
      <c r="W303" t="s">
        <v>40</v>
      </c>
      <c r="X303" t="s">
        <v>30</v>
      </c>
      <c r="Y303" t="s">
        <v>29</v>
      </c>
      <c r="Z303" t="s">
        <v>29</v>
      </c>
      <c r="AA303" t="s">
        <v>30</v>
      </c>
      <c r="AB303" t="s">
        <v>43</v>
      </c>
    </row>
    <row r="304" spans="1:28" outlineLevel="1" x14ac:dyDescent="0.45">
      <c r="A304">
        <v>7559538903</v>
      </c>
      <c r="B304" s="1">
        <v>44323</v>
      </c>
      <c r="C304" t="s">
        <v>3111</v>
      </c>
      <c r="D304" t="s">
        <v>3112</v>
      </c>
      <c r="E304" t="s">
        <v>328</v>
      </c>
      <c r="F304" t="s">
        <v>5651</v>
      </c>
      <c r="G304" t="s">
        <v>5697</v>
      </c>
      <c r="H304" s="10">
        <v>127629</v>
      </c>
      <c r="J304" t="s">
        <v>28</v>
      </c>
      <c r="K304" t="s">
        <v>29</v>
      </c>
      <c r="L304" t="s">
        <v>96</v>
      </c>
      <c r="M304" t="s">
        <v>30</v>
      </c>
      <c r="N304" t="s">
        <v>29</v>
      </c>
      <c r="O304" t="s">
        <v>29</v>
      </c>
      <c r="P304" t="s">
        <v>29</v>
      </c>
      <c r="Q304" t="s">
        <v>30</v>
      </c>
      <c r="R304" t="s">
        <v>30</v>
      </c>
      <c r="S304" t="s">
        <v>30</v>
      </c>
      <c r="T304" t="s">
        <v>30</v>
      </c>
      <c r="U304" t="s">
        <v>29</v>
      </c>
      <c r="V304" t="s">
        <v>30</v>
      </c>
      <c r="W304" t="s">
        <v>31</v>
      </c>
      <c r="X304" t="s">
        <v>30</v>
      </c>
      <c r="Y304" t="s">
        <v>30</v>
      </c>
      <c r="Z304" t="s">
        <v>29</v>
      </c>
      <c r="AA304" t="s">
        <v>30</v>
      </c>
      <c r="AB304" t="s">
        <v>73</v>
      </c>
    </row>
    <row r="305" spans="1:28" outlineLevel="1" x14ac:dyDescent="0.45">
      <c r="A305">
        <v>2755699002</v>
      </c>
      <c r="B305" s="1">
        <v>44334</v>
      </c>
      <c r="C305" t="s">
        <v>1587</v>
      </c>
      <c r="D305" t="s">
        <v>1588</v>
      </c>
      <c r="E305" t="s">
        <v>328</v>
      </c>
      <c r="F305" t="s">
        <v>5651</v>
      </c>
      <c r="G305" t="s">
        <v>5697</v>
      </c>
      <c r="H305" s="10">
        <v>115882</v>
      </c>
      <c r="J305" t="s">
        <v>28</v>
      </c>
      <c r="K305" t="s">
        <v>29</v>
      </c>
      <c r="L305" t="s">
        <v>96</v>
      </c>
      <c r="M305" t="s">
        <v>29</v>
      </c>
      <c r="N305" t="s">
        <v>29</v>
      </c>
      <c r="O305" t="s">
        <v>29</v>
      </c>
      <c r="P305" t="s">
        <v>30</v>
      </c>
      <c r="Q305" t="s">
        <v>29</v>
      </c>
      <c r="R305" t="s">
        <v>29</v>
      </c>
      <c r="S305" t="s">
        <v>30</v>
      </c>
      <c r="T305" t="s">
        <v>30</v>
      </c>
      <c r="U305" t="s">
        <v>30</v>
      </c>
      <c r="V305" t="s">
        <v>30</v>
      </c>
      <c r="W305" t="s">
        <v>40</v>
      </c>
      <c r="X305" t="s">
        <v>30</v>
      </c>
      <c r="Y305" t="s">
        <v>29</v>
      </c>
      <c r="Z305" t="s">
        <v>29</v>
      </c>
      <c r="AA305" t="s">
        <v>30</v>
      </c>
      <c r="AB305" t="s">
        <v>47</v>
      </c>
    </row>
    <row r="306" spans="1:28" outlineLevel="1" x14ac:dyDescent="0.45">
      <c r="A306">
        <v>8870489001</v>
      </c>
      <c r="B306" s="1">
        <v>44345</v>
      </c>
      <c r="C306" t="s">
        <v>4631</v>
      </c>
      <c r="D306" t="s">
        <v>4632</v>
      </c>
      <c r="E306" t="s">
        <v>328</v>
      </c>
      <c r="F306" t="s">
        <v>5651</v>
      </c>
      <c r="G306" t="s">
        <v>5697</v>
      </c>
      <c r="H306" s="10">
        <v>86910.6</v>
      </c>
      <c r="J306" t="s">
        <v>28</v>
      </c>
      <c r="K306" t="s">
        <v>29</v>
      </c>
      <c r="L306" t="s">
        <v>96</v>
      </c>
      <c r="M306" t="s">
        <v>29</v>
      </c>
      <c r="N306" t="s">
        <v>29</v>
      </c>
      <c r="O306" t="s">
        <v>30</v>
      </c>
      <c r="P306" t="s">
        <v>30</v>
      </c>
      <c r="Q306" t="s">
        <v>30</v>
      </c>
      <c r="R306" t="s">
        <v>30</v>
      </c>
      <c r="S306" t="s">
        <v>30</v>
      </c>
      <c r="T306" t="s">
        <v>30</v>
      </c>
      <c r="U306" t="s">
        <v>30</v>
      </c>
      <c r="V306" t="s">
        <v>30</v>
      </c>
      <c r="W306" t="s">
        <v>31</v>
      </c>
      <c r="X306" t="s">
        <v>30</v>
      </c>
      <c r="Y306" t="s">
        <v>29</v>
      </c>
      <c r="Z306" t="s">
        <v>29</v>
      </c>
      <c r="AA306" t="s">
        <v>29</v>
      </c>
      <c r="AB306" t="s">
        <v>43</v>
      </c>
    </row>
    <row r="307" spans="1:28" outlineLevel="1" x14ac:dyDescent="0.45">
      <c r="A307">
        <v>9924949009</v>
      </c>
      <c r="B307" s="1">
        <v>44351</v>
      </c>
      <c r="C307" t="s">
        <v>5465</v>
      </c>
      <c r="D307" t="s">
        <v>5466</v>
      </c>
      <c r="E307" t="s">
        <v>328</v>
      </c>
      <c r="F307" t="s">
        <v>5651</v>
      </c>
      <c r="G307" t="s">
        <v>5697</v>
      </c>
      <c r="H307" s="10">
        <v>85273</v>
      </c>
      <c r="J307" t="s">
        <v>28</v>
      </c>
      <c r="K307" t="s">
        <v>29</v>
      </c>
      <c r="L307" t="s">
        <v>96</v>
      </c>
      <c r="M307" t="s">
        <v>29</v>
      </c>
      <c r="N307" t="s">
        <v>29</v>
      </c>
      <c r="O307" t="s">
        <v>29</v>
      </c>
      <c r="P307" t="s">
        <v>30</v>
      </c>
      <c r="Q307" t="s">
        <v>29</v>
      </c>
      <c r="R307" t="s">
        <v>30</v>
      </c>
      <c r="S307" t="s">
        <v>30</v>
      </c>
      <c r="T307" t="s">
        <v>30</v>
      </c>
      <c r="U307" t="s">
        <v>30</v>
      </c>
      <c r="V307" t="s">
        <v>30</v>
      </c>
      <c r="W307" t="s">
        <v>33</v>
      </c>
      <c r="X307" t="s">
        <v>30</v>
      </c>
      <c r="Y307" t="s">
        <v>29</v>
      </c>
      <c r="Z307" t="s">
        <v>29</v>
      </c>
      <c r="AA307" t="s">
        <v>29</v>
      </c>
      <c r="AB307" t="s">
        <v>32</v>
      </c>
    </row>
    <row r="308" spans="1:28" outlineLevel="1" x14ac:dyDescent="0.45">
      <c r="A308">
        <v>2740809006</v>
      </c>
      <c r="B308" s="1">
        <v>44334</v>
      </c>
      <c r="C308" t="s">
        <v>1514</v>
      </c>
      <c r="D308" t="s">
        <v>1325</v>
      </c>
      <c r="E308" t="s">
        <v>328</v>
      </c>
      <c r="F308" t="s">
        <v>5651</v>
      </c>
      <c r="G308" t="s">
        <v>5697</v>
      </c>
      <c r="H308" s="10">
        <v>71737</v>
      </c>
      <c r="J308" t="s">
        <v>28</v>
      </c>
      <c r="K308" t="s">
        <v>29</v>
      </c>
      <c r="L308" t="s">
        <v>96</v>
      </c>
      <c r="M308" t="s">
        <v>29</v>
      </c>
      <c r="N308" t="s">
        <v>29</v>
      </c>
      <c r="O308" t="s">
        <v>29</v>
      </c>
      <c r="P308" t="s">
        <v>30</v>
      </c>
      <c r="Q308" t="s">
        <v>30</v>
      </c>
      <c r="R308" t="s">
        <v>30</v>
      </c>
      <c r="S308" t="s">
        <v>30</v>
      </c>
      <c r="T308" t="s">
        <v>30</v>
      </c>
      <c r="U308" t="s">
        <v>30</v>
      </c>
      <c r="V308" t="s">
        <v>30</v>
      </c>
      <c r="W308" t="s">
        <v>33</v>
      </c>
      <c r="X308" t="s">
        <v>30</v>
      </c>
      <c r="Y308" t="s">
        <v>30</v>
      </c>
      <c r="Z308" t="s">
        <v>29</v>
      </c>
      <c r="AA308" t="s">
        <v>30</v>
      </c>
      <c r="AB308" t="s">
        <v>32</v>
      </c>
    </row>
    <row r="309" spans="1:28" outlineLevel="1" x14ac:dyDescent="0.45">
      <c r="A309">
        <v>8031479008</v>
      </c>
      <c r="B309" s="1">
        <v>44342</v>
      </c>
      <c r="C309" t="s">
        <v>4162</v>
      </c>
      <c r="D309" t="s">
        <v>4163</v>
      </c>
      <c r="E309" t="s">
        <v>328</v>
      </c>
      <c r="F309" t="s">
        <v>5651</v>
      </c>
      <c r="G309" t="s">
        <v>5697</v>
      </c>
      <c r="H309" s="10">
        <v>10457</v>
      </c>
      <c r="J309" t="s">
        <v>28</v>
      </c>
      <c r="K309" t="s">
        <v>29</v>
      </c>
      <c r="L309" t="s">
        <v>96</v>
      </c>
      <c r="M309" t="s">
        <v>29</v>
      </c>
      <c r="N309" t="s">
        <v>29</v>
      </c>
      <c r="O309" t="s">
        <v>29</v>
      </c>
      <c r="P309" t="s">
        <v>29</v>
      </c>
      <c r="Q309" t="s">
        <v>30</v>
      </c>
      <c r="R309" t="s">
        <v>30</v>
      </c>
      <c r="S309" t="s">
        <v>30</v>
      </c>
      <c r="T309" t="s">
        <v>30</v>
      </c>
      <c r="U309" t="s">
        <v>30</v>
      </c>
      <c r="V309" t="s">
        <v>30</v>
      </c>
      <c r="W309" t="s">
        <v>40</v>
      </c>
      <c r="X309" t="s">
        <v>30</v>
      </c>
      <c r="Y309" t="s">
        <v>29</v>
      </c>
      <c r="Z309" t="s">
        <v>30</v>
      </c>
      <c r="AA309" t="s">
        <v>29</v>
      </c>
      <c r="AB309" t="s">
        <v>164</v>
      </c>
    </row>
    <row r="310" spans="1:28" outlineLevel="1" x14ac:dyDescent="0.45">
      <c r="A310">
        <v>2237309001</v>
      </c>
      <c r="B310" s="1">
        <v>44330</v>
      </c>
      <c r="C310" t="s">
        <v>737</v>
      </c>
      <c r="D310" t="s">
        <v>738</v>
      </c>
      <c r="E310" t="s">
        <v>360</v>
      </c>
      <c r="F310" t="s">
        <v>5651</v>
      </c>
      <c r="G310" t="s">
        <v>5779</v>
      </c>
      <c r="H310" s="10">
        <v>142834</v>
      </c>
      <c r="J310" t="s">
        <v>42</v>
      </c>
      <c r="K310" t="s">
        <v>29</v>
      </c>
      <c r="L310" t="s">
        <v>275</v>
      </c>
      <c r="M310" t="s">
        <v>30</v>
      </c>
      <c r="N310" t="s">
        <v>30</v>
      </c>
      <c r="O310" t="s">
        <v>29</v>
      </c>
      <c r="P310" t="s">
        <v>30</v>
      </c>
      <c r="Q310" t="s">
        <v>30</v>
      </c>
      <c r="R310" t="s">
        <v>30</v>
      </c>
      <c r="S310" t="s">
        <v>30</v>
      </c>
      <c r="T310" t="s">
        <v>30</v>
      </c>
      <c r="U310" t="s">
        <v>30</v>
      </c>
      <c r="V310" t="s">
        <v>30</v>
      </c>
      <c r="W310" t="s">
        <v>31</v>
      </c>
      <c r="X310" t="s">
        <v>29</v>
      </c>
      <c r="Y310" t="s">
        <v>29</v>
      </c>
      <c r="Z310" t="s">
        <v>30</v>
      </c>
      <c r="AA310" t="s">
        <v>30</v>
      </c>
      <c r="AB310" t="s">
        <v>32</v>
      </c>
    </row>
    <row r="311" spans="1:28" outlineLevel="1" x14ac:dyDescent="0.45">
      <c r="A311">
        <v>7643348908</v>
      </c>
      <c r="B311" s="1">
        <v>44323</v>
      </c>
      <c r="C311" t="s">
        <v>3655</v>
      </c>
      <c r="D311" t="s">
        <v>3656</v>
      </c>
      <c r="E311" t="s">
        <v>360</v>
      </c>
      <c r="F311" t="s">
        <v>5651</v>
      </c>
      <c r="G311" t="s">
        <v>5779</v>
      </c>
      <c r="H311" s="10">
        <v>88154.39</v>
      </c>
      <c r="J311" t="s">
        <v>42</v>
      </c>
      <c r="K311" t="s">
        <v>29</v>
      </c>
      <c r="L311" t="s">
        <v>275</v>
      </c>
      <c r="M311" t="s">
        <v>29</v>
      </c>
      <c r="N311" t="s">
        <v>29</v>
      </c>
      <c r="O311" t="s">
        <v>29</v>
      </c>
      <c r="P311" t="s">
        <v>30</v>
      </c>
      <c r="Q311" t="s">
        <v>30</v>
      </c>
      <c r="R311" t="s">
        <v>30</v>
      </c>
      <c r="S311" t="s">
        <v>30</v>
      </c>
      <c r="T311" t="s">
        <v>30</v>
      </c>
      <c r="U311" t="s">
        <v>30</v>
      </c>
      <c r="V311" t="s">
        <v>30</v>
      </c>
      <c r="W311" t="s">
        <v>33</v>
      </c>
      <c r="X311" t="s">
        <v>29</v>
      </c>
      <c r="Y311" t="s">
        <v>29</v>
      </c>
      <c r="Z311" t="s">
        <v>30</v>
      </c>
      <c r="AA311" t="s">
        <v>30</v>
      </c>
      <c r="AB311" t="s">
        <v>73</v>
      </c>
    </row>
    <row r="312" spans="1:28" outlineLevel="1" x14ac:dyDescent="0.45">
      <c r="A312">
        <v>8979649005</v>
      </c>
      <c r="B312" s="1">
        <v>44345</v>
      </c>
      <c r="C312" t="s">
        <v>5134</v>
      </c>
      <c r="D312" t="s">
        <v>5135</v>
      </c>
      <c r="E312" t="s">
        <v>360</v>
      </c>
      <c r="F312" t="s">
        <v>5651</v>
      </c>
      <c r="G312" t="s">
        <v>5779</v>
      </c>
      <c r="H312" s="10">
        <v>45837</v>
      </c>
      <c r="J312" t="s">
        <v>42</v>
      </c>
      <c r="K312" t="s">
        <v>29</v>
      </c>
      <c r="L312" t="s">
        <v>275</v>
      </c>
      <c r="M312" t="s">
        <v>29</v>
      </c>
      <c r="N312" t="s">
        <v>30</v>
      </c>
      <c r="O312" t="s">
        <v>30</v>
      </c>
      <c r="P312" t="s">
        <v>30</v>
      </c>
      <c r="Q312" t="s">
        <v>30</v>
      </c>
      <c r="R312" t="s">
        <v>30</v>
      </c>
      <c r="S312" t="s">
        <v>30</v>
      </c>
      <c r="T312" t="s">
        <v>30</v>
      </c>
      <c r="U312" t="s">
        <v>30</v>
      </c>
      <c r="V312" t="s">
        <v>30</v>
      </c>
      <c r="W312" t="s">
        <v>40</v>
      </c>
      <c r="X312" t="s">
        <v>29</v>
      </c>
      <c r="Y312" t="s">
        <v>29</v>
      </c>
      <c r="Z312" t="s">
        <v>29</v>
      </c>
      <c r="AA312" t="s">
        <v>29</v>
      </c>
      <c r="AB312" t="s">
        <v>32</v>
      </c>
    </row>
    <row r="313" spans="1:28" outlineLevel="1" x14ac:dyDescent="0.45">
      <c r="A313">
        <v>2734629004</v>
      </c>
      <c r="B313" s="1">
        <v>44334</v>
      </c>
      <c r="C313" t="s">
        <v>1483</v>
      </c>
      <c r="D313" t="s">
        <v>1484</v>
      </c>
      <c r="E313" t="s">
        <v>302</v>
      </c>
      <c r="F313" t="s">
        <v>5651</v>
      </c>
      <c r="G313" t="s">
        <v>5786</v>
      </c>
      <c r="H313" s="10">
        <v>1234231</v>
      </c>
      <c r="J313" t="s">
        <v>28</v>
      </c>
      <c r="K313" t="s">
        <v>29</v>
      </c>
      <c r="L313" t="s">
        <v>88</v>
      </c>
      <c r="M313" t="s">
        <v>30</v>
      </c>
      <c r="N313" t="s">
        <v>30</v>
      </c>
      <c r="O313" t="s">
        <v>30</v>
      </c>
      <c r="P313" t="s">
        <v>30</v>
      </c>
      <c r="Q313" t="s">
        <v>30</v>
      </c>
      <c r="R313" t="s">
        <v>30</v>
      </c>
      <c r="S313" t="s">
        <v>30</v>
      </c>
      <c r="T313" t="s">
        <v>30</v>
      </c>
      <c r="U313" t="s">
        <v>30</v>
      </c>
      <c r="V313" t="s">
        <v>30</v>
      </c>
      <c r="W313" t="s">
        <v>31</v>
      </c>
      <c r="X313" t="s">
        <v>29</v>
      </c>
      <c r="Y313" t="s">
        <v>29</v>
      </c>
      <c r="Z313" t="s">
        <v>29</v>
      </c>
      <c r="AA313" t="s">
        <v>30</v>
      </c>
      <c r="AB313" t="s">
        <v>32</v>
      </c>
    </row>
    <row r="314" spans="1:28" outlineLevel="1" x14ac:dyDescent="0.45">
      <c r="A314">
        <v>3709479010</v>
      </c>
      <c r="B314" s="1">
        <v>44335</v>
      </c>
      <c r="C314" t="s">
        <v>1834</v>
      </c>
      <c r="D314" t="s">
        <v>1835</v>
      </c>
      <c r="E314" t="s">
        <v>302</v>
      </c>
      <c r="F314" t="s">
        <v>5651</v>
      </c>
      <c r="G314" t="s">
        <v>5786</v>
      </c>
      <c r="H314" s="10">
        <v>822215.26</v>
      </c>
      <c r="J314" t="s">
        <v>28</v>
      </c>
      <c r="K314" t="s">
        <v>29</v>
      </c>
      <c r="L314" t="s">
        <v>88</v>
      </c>
      <c r="M314" t="s">
        <v>30</v>
      </c>
      <c r="N314" t="s">
        <v>30</v>
      </c>
      <c r="O314" t="s">
        <v>30</v>
      </c>
      <c r="P314" t="s">
        <v>30</v>
      </c>
      <c r="Q314" t="s">
        <v>30</v>
      </c>
      <c r="R314" t="s">
        <v>30</v>
      </c>
      <c r="S314" t="s">
        <v>30</v>
      </c>
      <c r="T314" t="s">
        <v>30</v>
      </c>
      <c r="U314" t="s">
        <v>30</v>
      </c>
      <c r="V314" t="s">
        <v>30</v>
      </c>
      <c r="W314" t="s">
        <v>31</v>
      </c>
      <c r="X314" t="s">
        <v>29</v>
      </c>
      <c r="Y314" t="s">
        <v>29</v>
      </c>
      <c r="Z314" t="s">
        <v>29</v>
      </c>
      <c r="AA314" t="s">
        <v>30</v>
      </c>
      <c r="AB314" t="s">
        <v>32</v>
      </c>
    </row>
    <row r="315" spans="1:28" outlineLevel="1" x14ac:dyDescent="0.45">
      <c r="A315">
        <v>6613659004</v>
      </c>
      <c r="B315" s="1">
        <v>44338</v>
      </c>
      <c r="C315" t="s">
        <v>2458</v>
      </c>
      <c r="D315" t="s">
        <v>2459</v>
      </c>
      <c r="E315" t="s">
        <v>302</v>
      </c>
      <c r="F315" t="s">
        <v>5651</v>
      </c>
      <c r="G315" t="s">
        <v>5772</v>
      </c>
      <c r="H315" s="10">
        <v>807552.09</v>
      </c>
      <c r="I315" t="s">
        <v>146</v>
      </c>
      <c r="J315" t="s">
        <v>28</v>
      </c>
      <c r="K315" t="s">
        <v>29</v>
      </c>
      <c r="L315" t="s">
        <v>88</v>
      </c>
      <c r="M315" t="s">
        <v>30</v>
      </c>
      <c r="N315" t="s">
        <v>30</v>
      </c>
      <c r="O315" t="s">
        <v>30</v>
      </c>
      <c r="P315" t="s">
        <v>30</v>
      </c>
      <c r="Q315" t="s">
        <v>30</v>
      </c>
      <c r="R315" t="s">
        <v>30</v>
      </c>
      <c r="S315" t="s">
        <v>30</v>
      </c>
      <c r="T315" t="s">
        <v>30</v>
      </c>
      <c r="U315" t="s">
        <v>30</v>
      </c>
      <c r="V315" t="s">
        <v>30</v>
      </c>
      <c r="W315" t="s">
        <v>40</v>
      </c>
      <c r="X315" t="s">
        <v>29</v>
      </c>
      <c r="Y315" t="s">
        <v>30</v>
      </c>
      <c r="Z315" t="s">
        <v>29</v>
      </c>
      <c r="AA315" t="s">
        <v>29</v>
      </c>
      <c r="AB315" t="s">
        <v>32</v>
      </c>
    </row>
    <row r="316" spans="1:28" outlineLevel="1" x14ac:dyDescent="0.45">
      <c r="A316">
        <v>7546309008</v>
      </c>
      <c r="B316" s="1">
        <v>44341</v>
      </c>
      <c r="C316" t="s">
        <v>2963</v>
      </c>
      <c r="D316" t="s">
        <v>2964</v>
      </c>
      <c r="E316" t="s">
        <v>302</v>
      </c>
      <c r="F316" t="s">
        <v>5651</v>
      </c>
      <c r="G316" t="s">
        <v>5689</v>
      </c>
      <c r="H316" s="10">
        <v>682015</v>
      </c>
      <c r="J316" t="s">
        <v>28</v>
      </c>
      <c r="K316" t="s">
        <v>29</v>
      </c>
      <c r="L316" t="s">
        <v>88</v>
      </c>
      <c r="M316" t="s">
        <v>30</v>
      </c>
      <c r="N316" t="s">
        <v>30</v>
      </c>
      <c r="O316" t="s">
        <v>30</v>
      </c>
      <c r="P316" t="s">
        <v>30</v>
      </c>
      <c r="Q316" t="s">
        <v>30</v>
      </c>
      <c r="R316" t="s">
        <v>30</v>
      </c>
      <c r="S316" t="s">
        <v>30</v>
      </c>
      <c r="T316" t="s">
        <v>30</v>
      </c>
      <c r="U316" t="s">
        <v>30</v>
      </c>
      <c r="V316" t="s">
        <v>30</v>
      </c>
      <c r="W316" t="s">
        <v>31</v>
      </c>
      <c r="X316" t="s">
        <v>29</v>
      </c>
      <c r="Y316" t="s">
        <v>30</v>
      </c>
      <c r="Z316" t="s">
        <v>29</v>
      </c>
      <c r="AA316" t="s">
        <v>29</v>
      </c>
      <c r="AB316" t="s">
        <v>32</v>
      </c>
    </row>
    <row r="317" spans="1:28" outlineLevel="1" x14ac:dyDescent="0.45">
      <c r="A317">
        <v>2714789009</v>
      </c>
      <c r="B317" s="1">
        <v>44334</v>
      </c>
      <c r="C317" t="s">
        <v>939</v>
      </c>
      <c r="D317" t="s">
        <v>1397</v>
      </c>
      <c r="E317" t="s">
        <v>302</v>
      </c>
      <c r="F317" t="s">
        <v>5651</v>
      </c>
      <c r="G317" t="s">
        <v>5795</v>
      </c>
      <c r="H317" s="10">
        <v>489965.55</v>
      </c>
      <c r="J317" t="s">
        <v>28</v>
      </c>
      <c r="K317" t="s">
        <v>29</v>
      </c>
      <c r="L317" t="s">
        <v>88</v>
      </c>
      <c r="M317" t="s">
        <v>29</v>
      </c>
      <c r="N317" t="s">
        <v>30</v>
      </c>
      <c r="O317" t="s">
        <v>29</v>
      </c>
      <c r="P317" t="s">
        <v>30</v>
      </c>
      <c r="Q317" t="s">
        <v>30</v>
      </c>
      <c r="R317" t="s">
        <v>30</v>
      </c>
      <c r="S317" t="s">
        <v>30</v>
      </c>
      <c r="T317" t="s">
        <v>30</v>
      </c>
      <c r="U317" t="s">
        <v>30</v>
      </c>
      <c r="V317" t="s">
        <v>30</v>
      </c>
      <c r="W317" t="s">
        <v>33</v>
      </c>
      <c r="X317" t="s">
        <v>29</v>
      </c>
      <c r="Y317" t="s">
        <v>30</v>
      </c>
      <c r="Z317" t="s">
        <v>29</v>
      </c>
      <c r="AA317" t="s">
        <v>29</v>
      </c>
      <c r="AB317" t="s">
        <v>32</v>
      </c>
    </row>
    <row r="318" spans="1:28" outlineLevel="1" x14ac:dyDescent="0.45">
      <c r="A318">
        <v>7236659002</v>
      </c>
      <c r="B318" s="1">
        <v>44339</v>
      </c>
      <c r="C318" t="s">
        <v>2515</v>
      </c>
      <c r="D318" t="s">
        <v>2516</v>
      </c>
      <c r="E318" t="s">
        <v>302</v>
      </c>
      <c r="F318" t="s">
        <v>5651</v>
      </c>
      <c r="G318" t="s">
        <v>5689</v>
      </c>
      <c r="H318" s="10">
        <v>456186</v>
      </c>
      <c r="J318" t="s">
        <v>28</v>
      </c>
      <c r="K318" t="s">
        <v>29</v>
      </c>
      <c r="L318" t="s">
        <v>88</v>
      </c>
      <c r="M318" t="s">
        <v>30</v>
      </c>
      <c r="N318" t="s">
        <v>30</v>
      </c>
      <c r="O318" t="s">
        <v>30</v>
      </c>
      <c r="P318" t="s">
        <v>30</v>
      </c>
      <c r="Q318" t="s">
        <v>30</v>
      </c>
      <c r="R318" t="s">
        <v>30</v>
      </c>
      <c r="S318" t="s">
        <v>30</v>
      </c>
      <c r="T318" t="s">
        <v>30</v>
      </c>
      <c r="U318" t="s">
        <v>30</v>
      </c>
      <c r="V318" t="s">
        <v>30</v>
      </c>
      <c r="W318" t="s">
        <v>31</v>
      </c>
      <c r="X318" t="s">
        <v>29</v>
      </c>
      <c r="Y318" t="s">
        <v>29</v>
      </c>
      <c r="Z318" t="s">
        <v>30</v>
      </c>
      <c r="AA318" t="s">
        <v>29</v>
      </c>
      <c r="AB318" t="s">
        <v>32</v>
      </c>
    </row>
    <row r="319" spans="1:28" outlineLevel="1" x14ac:dyDescent="0.45">
      <c r="A319">
        <v>4894329006</v>
      </c>
      <c r="B319" s="1">
        <v>44336</v>
      </c>
      <c r="C319" t="s">
        <v>2015</v>
      </c>
      <c r="D319" t="s">
        <v>2016</v>
      </c>
      <c r="E319" t="s">
        <v>302</v>
      </c>
      <c r="F319" t="s">
        <v>5651</v>
      </c>
      <c r="G319" t="s">
        <v>5795</v>
      </c>
      <c r="H319" s="10">
        <v>412982</v>
      </c>
      <c r="J319" t="s">
        <v>28</v>
      </c>
      <c r="K319" t="s">
        <v>29</v>
      </c>
      <c r="L319" t="s">
        <v>88</v>
      </c>
      <c r="M319" t="s">
        <v>29</v>
      </c>
      <c r="N319" t="s">
        <v>30</v>
      </c>
      <c r="O319" t="s">
        <v>29</v>
      </c>
      <c r="P319" t="s">
        <v>30</v>
      </c>
      <c r="Q319" t="s">
        <v>29</v>
      </c>
      <c r="R319" t="s">
        <v>30</v>
      </c>
      <c r="S319" t="s">
        <v>30</v>
      </c>
      <c r="T319" t="s">
        <v>30</v>
      </c>
      <c r="U319" t="s">
        <v>30</v>
      </c>
      <c r="V319" t="s">
        <v>30</v>
      </c>
      <c r="W319" t="s">
        <v>40</v>
      </c>
      <c r="X319" t="s">
        <v>29</v>
      </c>
      <c r="Y319" t="s">
        <v>30</v>
      </c>
      <c r="Z319" t="s">
        <v>29</v>
      </c>
      <c r="AA319" t="s">
        <v>29</v>
      </c>
      <c r="AB319" t="s">
        <v>32</v>
      </c>
    </row>
    <row r="320" spans="1:28" outlineLevel="1" x14ac:dyDescent="0.45">
      <c r="A320">
        <v>8875469005</v>
      </c>
      <c r="B320" s="1">
        <v>44345</v>
      </c>
      <c r="C320" t="s">
        <v>4668</v>
      </c>
      <c r="D320" t="s">
        <v>4669</v>
      </c>
      <c r="E320" t="s">
        <v>302</v>
      </c>
      <c r="F320" t="s">
        <v>5651</v>
      </c>
      <c r="G320" t="s">
        <v>5786</v>
      </c>
      <c r="H320" s="10">
        <v>352214.04</v>
      </c>
      <c r="J320" t="s">
        <v>28</v>
      </c>
      <c r="K320" t="s">
        <v>29</v>
      </c>
      <c r="L320" t="s">
        <v>88</v>
      </c>
      <c r="M320" t="s">
        <v>30</v>
      </c>
      <c r="N320" t="s">
        <v>29</v>
      </c>
      <c r="O320" t="s">
        <v>29</v>
      </c>
      <c r="P320" t="s">
        <v>30</v>
      </c>
      <c r="Q320" t="s">
        <v>30</v>
      </c>
      <c r="R320" t="s">
        <v>30</v>
      </c>
      <c r="S320" t="s">
        <v>30</v>
      </c>
      <c r="T320" t="s">
        <v>30</v>
      </c>
      <c r="U320" t="s">
        <v>29</v>
      </c>
      <c r="V320" t="s">
        <v>30</v>
      </c>
      <c r="W320" t="s">
        <v>33</v>
      </c>
      <c r="X320" t="s">
        <v>29</v>
      </c>
      <c r="Y320" t="s">
        <v>29</v>
      </c>
      <c r="Z320" t="s">
        <v>29</v>
      </c>
      <c r="AA320" t="s">
        <v>29</v>
      </c>
      <c r="AB320" t="s">
        <v>38</v>
      </c>
    </row>
    <row r="321" spans="1:28" outlineLevel="1" x14ac:dyDescent="0.45">
      <c r="A321">
        <v>7578728907</v>
      </c>
      <c r="B321" s="1">
        <v>44323</v>
      </c>
      <c r="C321" t="s">
        <v>3294</v>
      </c>
      <c r="D321" t="s">
        <v>3295</v>
      </c>
      <c r="E321" t="s">
        <v>302</v>
      </c>
      <c r="F321" t="s">
        <v>5651</v>
      </c>
      <c r="G321" t="s">
        <v>5795</v>
      </c>
      <c r="H321" s="10">
        <v>333558</v>
      </c>
      <c r="J321" t="s">
        <v>28</v>
      </c>
      <c r="K321" t="s">
        <v>29</v>
      </c>
      <c r="L321" t="s">
        <v>88</v>
      </c>
      <c r="M321" t="s">
        <v>29</v>
      </c>
      <c r="N321" t="s">
        <v>29</v>
      </c>
      <c r="O321" t="s">
        <v>29</v>
      </c>
      <c r="P321" t="s">
        <v>30</v>
      </c>
      <c r="Q321" t="s">
        <v>30</v>
      </c>
      <c r="R321" t="s">
        <v>30</v>
      </c>
      <c r="S321" t="s">
        <v>30</v>
      </c>
      <c r="T321" t="s">
        <v>30</v>
      </c>
      <c r="U321" t="s">
        <v>30</v>
      </c>
      <c r="V321" t="s">
        <v>30</v>
      </c>
      <c r="W321" t="s">
        <v>33</v>
      </c>
      <c r="X321" t="s">
        <v>29</v>
      </c>
      <c r="Y321" t="s">
        <v>29</v>
      </c>
      <c r="Z321" t="s">
        <v>29</v>
      </c>
      <c r="AA321" t="s">
        <v>30</v>
      </c>
      <c r="AB321" t="s">
        <v>32</v>
      </c>
    </row>
    <row r="322" spans="1:28" outlineLevel="1" x14ac:dyDescent="0.45">
      <c r="A322">
        <v>8941379001</v>
      </c>
      <c r="B322" s="1">
        <v>44345</v>
      </c>
      <c r="C322" t="s">
        <v>4941</v>
      </c>
      <c r="D322" t="s">
        <v>4942</v>
      </c>
      <c r="E322" t="s">
        <v>302</v>
      </c>
      <c r="F322" t="s">
        <v>5651</v>
      </c>
      <c r="G322" t="s">
        <v>5795</v>
      </c>
      <c r="H322" s="10">
        <v>321107</v>
      </c>
      <c r="J322" t="s">
        <v>28</v>
      </c>
      <c r="K322" t="s">
        <v>29</v>
      </c>
      <c r="L322" t="s">
        <v>88</v>
      </c>
      <c r="M322" t="s">
        <v>29</v>
      </c>
      <c r="N322" t="s">
        <v>30</v>
      </c>
      <c r="O322" t="s">
        <v>30</v>
      </c>
      <c r="P322" t="s">
        <v>30</v>
      </c>
      <c r="Q322" t="s">
        <v>30</v>
      </c>
      <c r="R322" t="s">
        <v>30</v>
      </c>
      <c r="S322" t="s">
        <v>30</v>
      </c>
      <c r="T322" t="s">
        <v>30</v>
      </c>
      <c r="U322" t="s">
        <v>30</v>
      </c>
      <c r="V322" t="s">
        <v>30</v>
      </c>
      <c r="W322" t="s">
        <v>31</v>
      </c>
      <c r="X322" t="s">
        <v>29</v>
      </c>
      <c r="Y322" t="s">
        <v>29</v>
      </c>
      <c r="Z322" t="s">
        <v>29</v>
      </c>
      <c r="AA322" t="s">
        <v>29</v>
      </c>
      <c r="AB322" t="s">
        <v>32</v>
      </c>
    </row>
    <row r="323" spans="1:28" outlineLevel="1" x14ac:dyDescent="0.45">
      <c r="A323">
        <v>8922559001</v>
      </c>
      <c r="B323" s="1">
        <v>44345</v>
      </c>
      <c r="C323" t="s">
        <v>4857</v>
      </c>
      <c r="D323" t="s">
        <v>4858</v>
      </c>
      <c r="E323" t="s">
        <v>302</v>
      </c>
      <c r="F323" t="s">
        <v>5651</v>
      </c>
      <c r="G323" t="s">
        <v>5795</v>
      </c>
      <c r="H323" s="10">
        <v>310527</v>
      </c>
      <c r="J323" t="s">
        <v>28</v>
      </c>
      <c r="K323" t="s">
        <v>29</v>
      </c>
      <c r="L323" t="s">
        <v>88</v>
      </c>
      <c r="M323" t="s">
        <v>29</v>
      </c>
      <c r="N323" t="s">
        <v>29</v>
      </c>
      <c r="O323" t="s">
        <v>30</v>
      </c>
      <c r="P323" t="s">
        <v>29</v>
      </c>
      <c r="Q323" t="s">
        <v>29</v>
      </c>
      <c r="R323" t="s">
        <v>29</v>
      </c>
      <c r="S323" t="s">
        <v>29</v>
      </c>
      <c r="T323" t="s">
        <v>29</v>
      </c>
      <c r="U323" t="s">
        <v>29</v>
      </c>
      <c r="V323" t="s">
        <v>29</v>
      </c>
      <c r="W323" t="s">
        <v>31</v>
      </c>
      <c r="X323" t="s">
        <v>29</v>
      </c>
      <c r="Y323" t="s">
        <v>29</v>
      </c>
      <c r="Z323" t="s">
        <v>29</v>
      </c>
      <c r="AA323" t="s">
        <v>29</v>
      </c>
      <c r="AB323" t="s">
        <v>32</v>
      </c>
    </row>
    <row r="324" spans="1:28" outlineLevel="1" x14ac:dyDescent="0.45">
      <c r="A324">
        <v>7514989008</v>
      </c>
      <c r="B324" s="1">
        <v>44341</v>
      </c>
      <c r="C324" t="s">
        <v>2598</v>
      </c>
      <c r="D324" t="s">
        <v>2599</v>
      </c>
      <c r="E324" t="s">
        <v>302</v>
      </c>
      <c r="F324" t="s">
        <v>5651</v>
      </c>
      <c r="G324" t="s">
        <v>5689</v>
      </c>
      <c r="H324" s="10">
        <v>307437.76</v>
      </c>
      <c r="J324" t="s">
        <v>28</v>
      </c>
      <c r="K324" t="s">
        <v>29</v>
      </c>
      <c r="L324" t="s">
        <v>88</v>
      </c>
      <c r="M324" t="s">
        <v>29</v>
      </c>
      <c r="N324" t="s">
        <v>29</v>
      </c>
      <c r="O324" t="s">
        <v>29</v>
      </c>
      <c r="P324" t="s">
        <v>30</v>
      </c>
      <c r="Q324" t="s">
        <v>30</v>
      </c>
      <c r="R324" t="s">
        <v>30</v>
      </c>
      <c r="S324" t="s">
        <v>30</v>
      </c>
      <c r="T324" t="s">
        <v>30</v>
      </c>
      <c r="U324" t="s">
        <v>30</v>
      </c>
      <c r="V324" t="s">
        <v>30</v>
      </c>
      <c r="W324" t="s">
        <v>40</v>
      </c>
      <c r="X324" t="s">
        <v>29</v>
      </c>
      <c r="Y324" t="s">
        <v>30</v>
      </c>
      <c r="Z324" t="s">
        <v>29</v>
      </c>
      <c r="AA324" t="s">
        <v>30</v>
      </c>
      <c r="AB324" t="s">
        <v>32</v>
      </c>
    </row>
    <row r="325" spans="1:28" outlineLevel="1" x14ac:dyDescent="0.45">
      <c r="A325">
        <v>8922769005</v>
      </c>
      <c r="B325" s="1">
        <v>44345</v>
      </c>
      <c r="C325" t="s">
        <v>4859</v>
      </c>
      <c r="D325" t="s">
        <v>4860</v>
      </c>
      <c r="E325" t="s">
        <v>302</v>
      </c>
      <c r="F325" t="s">
        <v>5651</v>
      </c>
      <c r="G325" t="s">
        <v>5795</v>
      </c>
      <c r="H325" s="10">
        <v>263128</v>
      </c>
      <c r="J325" t="s">
        <v>28</v>
      </c>
      <c r="K325" t="s">
        <v>30</v>
      </c>
      <c r="L325" t="s">
        <v>88</v>
      </c>
      <c r="M325" t="s">
        <v>30</v>
      </c>
      <c r="N325" t="s">
        <v>30</v>
      </c>
      <c r="O325" t="s">
        <v>30</v>
      </c>
      <c r="P325" t="s">
        <v>30</v>
      </c>
      <c r="Q325" t="s">
        <v>30</v>
      </c>
      <c r="R325" t="s">
        <v>30</v>
      </c>
      <c r="S325" t="s">
        <v>29</v>
      </c>
      <c r="T325" t="s">
        <v>30</v>
      </c>
      <c r="U325" t="s">
        <v>30</v>
      </c>
      <c r="V325" t="s">
        <v>30</v>
      </c>
      <c r="W325" t="s">
        <v>33</v>
      </c>
      <c r="X325" t="s">
        <v>29</v>
      </c>
      <c r="Y325" t="s">
        <v>29</v>
      </c>
      <c r="Z325" t="s">
        <v>29</v>
      </c>
      <c r="AA325" t="s">
        <v>29</v>
      </c>
      <c r="AB325" t="s">
        <v>32</v>
      </c>
    </row>
    <row r="326" spans="1:28" outlineLevel="1" x14ac:dyDescent="0.45">
      <c r="A326">
        <v>7543029001</v>
      </c>
      <c r="B326" s="1">
        <v>44341</v>
      </c>
      <c r="C326" t="s">
        <v>2913</v>
      </c>
      <c r="D326" t="s">
        <v>2914</v>
      </c>
      <c r="E326" t="s">
        <v>302</v>
      </c>
      <c r="F326" t="s">
        <v>5651</v>
      </c>
      <c r="G326" t="s">
        <v>5795</v>
      </c>
      <c r="H326" s="10">
        <v>262934</v>
      </c>
      <c r="J326" t="s">
        <v>28</v>
      </c>
      <c r="K326" t="s">
        <v>29</v>
      </c>
      <c r="L326" t="s">
        <v>88</v>
      </c>
      <c r="M326" t="s">
        <v>29</v>
      </c>
      <c r="N326" t="s">
        <v>29</v>
      </c>
      <c r="O326" t="s">
        <v>29</v>
      </c>
      <c r="P326" t="s">
        <v>30</v>
      </c>
      <c r="Q326" t="s">
        <v>29</v>
      </c>
      <c r="R326" t="s">
        <v>30</v>
      </c>
      <c r="S326" t="s">
        <v>30</v>
      </c>
      <c r="T326" t="s">
        <v>30</v>
      </c>
      <c r="U326" t="s">
        <v>30</v>
      </c>
      <c r="V326" t="s">
        <v>30</v>
      </c>
      <c r="W326" t="s">
        <v>40</v>
      </c>
      <c r="X326" t="s">
        <v>29</v>
      </c>
      <c r="Y326" t="s">
        <v>29</v>
      </c>
      <c r="Z326" t="s">
        <v>29</v>
      </c>
      <c r="AA326" t="s">
        <v>30</v>
      </c>
      <c r="AB326" t="s">
        <v>32</v>
      </c>
    </row>
    <row r="327" spans="1:28" outlineLevel="1" x14ac:dyDescent="0.45">
      <c r="A327">
        <v>2486409008</v>
      </c>
      <c r="B327" s="1">
        <v>44332</v>
      </c>
      <c r="C327" t="s">
        <v>1155</v>
      </c>
      <c r="D327" t="s">
        <v>1156</v>
      </c>
      <c r="E327" t="s">
        <v>302</v>
      </c>
      <c r="F327" t="s">
        <v>5651</v>
      </c>
      <c r="G327" t="s">
        <v>5689</v>
      </c>
      <c r="H327" s="10">
        <v>259382</v>
      </c>
      <c r="J327" t="s">
        <v>28</v>
      </c>
      <c r="K327" t="s">
        <v>29</v>
      </c>
      <c r="L327" t="s">
        <v>88</v>
      </c>
      <c r="M327" t="s">
        <v>30</v>
      </c>
      <c r="N327" t="s">
        <v>29</v>
      </c>
      <c r="O327" t="s">
        <v>30</v>
      </c>
      <c r="P327" t="s">
        <v>30</v>
      </c>
      <c r="Q327" t="s">
        <v>30</v>
      </c>
      <c r="R327" t="s">
        <v>30</v>
      </c>
      <c r="S327" t="s">
        <v>30</v>
      </c>
      <c r="T327" t="s">
        <v>30</v>
      </c>
      <c r="U327" t="s">
        <v>30</v>
      </c>
      <c r="V327" t="s">
        <v>30</v>
      </c>
      <c r="W327" t="s">
        <v>31</v>
      </c>
      <c r="X327" t="s">
        <v>29</v>
      </c>
      <c r="Y327" t="s">
        <v>29</v>
      </c>
      <c r="Z327" t="s">
        <v>29</v>
      </c>
      <c r="AA327" t="s">
        <v>30</v>
      </c>
      <c r="AB327" t="s">
        <v>43</v>
      </c>
    </row>
    <row r="328" spans="1:28" outlineLevel="1" x14ac:dyDescent="0.45">
      <c r="A328">
        <v>7520578907</v>
      </c>
      <c r="B328" s="1">
        <v>44323</v>
      </c>
      <c r="C328" t="s">
        <v>2660</v>
      </c>
      <c r="D328" t="s">
        <v>2661</v>
      </c>
      <c r="E328" t="s">
        <v>302</v>
      </c>
      <c r="F328" t="s">
        <v>5651</v>
      </c>
      <c r="G328" t="s">
        <v>5786</v>
      </c>
      <c r="H328" s="10">
        <v>254634</v>
      </c>
      <c r="J328" t="s">
        <v>28</v>
      </c>
      <c r="K328" t="s">
        <v>29</v>
      </c>
      <c r="L328" t="s">
        <v>88</v>
      </c>
      <c r="M328" t="s">
        <v>30</v>
      </c>
      <c r="N328" t="s">
        <v>30</v>
      </c>
      <c r="O328" t="s">
        <v>29</v>
      </c>
      <c r="P328" t="s">
        <v>30</v>
      </c>
      <c r="Q328" t="s">
        <v>30</v>
      </c>
      <c r="R328" t="s">
        <v>30</v>
      </c>
      <c r="S328" t="s">
        <v>30</v>
      </c>
      <c r="T328" t="s">
        <v>30</v>
      </c>
      <c r="U328" t="s">
        <v>30</v>
      </c>
      <c r="V328" t="s">
        <v>30</v>
      </c>
      <c r="W328" t="s">
        <v>40</v>
      </c>
      <c r="X328" t="s">
        <v>29</v>
      </c>
      <c r="Y328" t="s">
        <v>29</v>
      </c>
      <c r="Z328" t="s">
        <v>29</v>
      </c>
      <c r="AA328" t="s">
        <v>30</v>
      </c>
      <c r="AB328" t="s">
        <v>130</v>
      </c>
    </row>
    <row r="329" spans="1:28" outlineLevel="1" x14ac:dyDescent="0.45">
      <c r="A329">
        <v>7531268903</v>
      </c>
      <c r="B329" s="1">
        <v>44323</v>
      </c>
      <c r="C329" t="s">
        <v>2783</v>
      </c>
      <c r="D329" t="s">
        <v>2784</v>
      </c>
      <c r="E329" t="s">
        <v>302</v>
      </c>
      <c r="F329" t="s">
        <v>5651</v>
      </c>
      <c r="G329" t="s">
        <v>5786</v>
      </c>
      <c r="H329" s="10">
        <v>221848</v>
      </c>
      <c r="J329" t="s">
        <v>28</v>
      </c>
      <c r="K329" t="s">
        <v>29</v>
      </c>
      <c r="L329" t="s">
        <v>88</v>
      </c>
      <c r="M329" t="s">
        <v>30</v>
      </c>
      <c r="N329" t="s">
        <v>30</v>
      </c>
      <c r="O329" t="s">
        <v>30</v>
      </c>
      <c r="P329" t="s">
        <v>30</v>
      </c>
      <c r="Q329" t="s">
        <v>30</v>
      </c>
      <c r="R329" t="s">
        <v>30</v>
      </c>
      <c r="S329" t="s">
        <v>30</v>
      </c>
      <c r="T329" t="s">
        <v>30</v>
      </c>
      <c r="U329" t="s">
        <v>30</v>
      </c>
      <c r="V329" t="s">
        <v>30</v>
      </c>
      <c r="W329" t="s">
        <v>31</v>
      </c>
      <c r="X329" t="s">
        <v>29</v>
      </c>
      <c r="Y329" t="s">
        <v>30</v>
      </c>
      <c r="Z329" t="s">
        <v>29</v>
      </c>
      <c r="AA329" t="s">
        <v>29</v>
      </c>
      <c r="AB329" t="s">
        <v>32</v>
      </c>
    </row>
    <row r="330" spans="1:28" outlineLevel="1" x14ac:dyDescent="0.45">
      <c r="A330">
        <v>2228279003</v>
      </c>
      <c r="B330" s="1">
        <v>44330</v>
      </c>
      <c r="C330" t="s">
        <v>694</v>
      </c>
      <c r="D330" t="s">
        <v>695</v>
      </c>
      <c r="E330" t="s">
        <v>302</v>
      </c>
      <c r="F330" t="s">
        <v>5651</v>
      </c>
      <c r="G330" t="s">
        <v>5772</v>
      </c>
      <c r="H330" s="10">
        <v>219230.92</v>
      </c>
      <c r="I330" t="s">
        <v>696</v>
      </c>
      <c r="J330" t="s">
        <v>28</v>
      </c>
      <c r="K330" t="s">
        <v>29</v>
      </c>
      <c r="L330" t="s">
        <v>88</v>
      </c>
      <c r="M330" t="s">
        <v>29</v>
      </c>
      <c r="N330" t="s">
        <v>29</v>
      </c>
      <c r="O330" t="s">
        <v>29</v>
      </c>
      <c r="P330" t="s">
        <v>29</v>
      </c>
      <c r="Q330" t="s">
        <v>29</v>
      </c>
      <c r="R330" t="s">
        <v>29</v>
      </c>
      <c r="S330" t="s">
        <v>30</v>
      </c>
      <c r="T330" t="s">
        <v>30</v>
      </c>
      <c r="U330" t="s">
        <v>29</v>
      </c>
      <c r="V330" t="s">
        <v>30</v>
      </c>
      <c r="W330" t="s">
        <v>40</v>
      </c>
      <c r="X330" t="s">
        <v>29</v>
      </c>
      <c r="Y330" t="s">
        <v>30</v>
      </c>
      <c r="Z330" t="s">
        <v>29</v>
      </c>
      <c r="AA330" t="s">
        <v>29</v>
      </c>
      <c r="AB330" t="s">
        <v>32</v>
      </c>
    </row>
    <row r="331" spans="1:28" outlineLevel="1" x14ac:dyDescent="0.45">
      <c r="A331">
        <v>2331359001</v>
      </c>
      <c r="B331" s="1">
        <v>44331</v>
      </c>
      <c r="C331" t="s">
        <v>846</v>
      </c>
      <c r="D331" t="s">
        <v>847</v>
      </c>
      <c r="E331" t="s">
        <v>302</v>
      </c>
      <c r="F331" t="s">
        <v>5651</v>
      </c>
      <c r="G331" t="s">
        <v>5795</v>
      </c>
      <c r="H331" s="10">
        <v>217941</v>
      </c>
      <c r="J331" t="s">
        <v>28</v>
      </c>
      <c r="K331" t="s">
        <v>29</v>
      </c>
      <c r="L331" t="s">
        <v>88</v>
      </c>
      <c r="M331" t="s">
        <v>29</v>
      </c>
      <c r="N331" t="s">
        <v>29</v>
      </c>
      <c r="O331" t="s">
        <v>30</v>
      </c>
      <c r="P331" t="s">
        <v>30</v>
      </c>
      <c r="Q331" t="s">
        <v>30</v>
      </c>
      <c r="R331" t="s">
        <v>30</v>
      </c>
      <c r="S331" t="s">
        <v>30</v>
      </c>
      <c r="T331" t="s">
        <v>30</v>
      </c>
      <c r="U331" t="s">
        <v>29</v>
      </c>
      <c r="V331" t="s">
        <v>30</v>
      </c>
      <c r="W331" t="s">
        <v>31</v>
      </c>
      <c r="X331" t="s">
        <v>29</v>
      </c>
      <c r="Y331" t="s">
        <v>29</v>
      </c>
      <c r="Z331" t="s">
        <v>29</v>
      </c>
      <c r="AA331" t="s">
        <v>30</v>
      </c>
      <c r="AB331" t="s">
        <v>32</v>
      </c>
    </row>
    <row r="332" spans="1:28" outlineLevel="1" x14ac:dyDescent="0.45">
      <c r="A332">
        <v>7630708910</v>
      </c>
      <c r="B332" s="1">
        <v>44323</v>
      </c>
      <c r="C332" t="s">
        <v>3567</v>
      </c>
      <c r="D332" t="s">
        <v>3568</v>
      </c>
      <c r="E332" t="s">
        <v>302</v>
      </c>
      <c r="F332" t="s">
        <v>5651</v>
      </c>
      <c r="G332" t="s">
        <v>5795</v>
      </c>
      <c r="H332" s="10">
        <v>215516</v>
      </c>
      <c r="J332" t="s">
        <v>28</v>
      </c>
      <c r="K332" t="s">
        <v>29</v>
      </c>
      <c r="L332" t="s">
        <v>88</v>
      </c>
      <c r="M332" t="s">
        <v>29</v>
      </c>
      <c r="N332" t="s">
        <v>30</v>
      </c>
      <c r="O332" t="s">
        <v>29</v>
      </c>
      <c r="P332" t="s">
        <v>30</v>
      </c>
      <c r="Q332" t="s">
        <v>30</v>
      </c>
      <c r="R332" t="s">
        <v>30</v>
      </c>
      <c r="S332" t="s">
        <v>30</v>
      </c>
      <c r="T332" t="s">
        <v>30</v>
      </c>
      <c r="U332" t="s">
        <v>30</v>
      </c>
      <c r="V332" t="s">
        <v>30</v>
      </c>
      <c r="W332" t="s">
        <v>60</v>
      </c>
      <c r="X332" t="s">
        <v>29</v>
      </c>
      <c r="Y332" t="s">
        <v>30</v>
      </c>
      <c r="Z332" t="s">
        <v>30</v>
      </c>
      <c r="AA332" t="s">
        <v>29</v>
      </c>
      <c r="AB332" t="s">
        <v>32</v>
      </c>
    </row>
    <row r="333" spans="1:28" outlineLevel="1" x14ac:dyDescent="0.45">
      <c r="A333">
        <v>1078159001</v>
      </c>
      <c r="B333" s="1">
        <v>44328</v>
      </c>
      <c r="C333" t="s">
        <v>300</v>
      </c>
      <c r="D333" t="s">
        <v>301</v>
      </c>
      <c r="E333" t="s">
        <v>302</v>
      </c>
      <c r="F333" t="s">
        <v>5651</v>
      </c>
      <c r="G333" t="s">
        <v>5689</v>
      </c>
      <c r="H333" s="10">
        <v>215163</v>
      </c>
      <c r="J333" t="s">
        <v>28</v>
      </c>
      <c r="K333" t="s">
        <v>29</v>
      </c>
      <c r="L333" t="s">
        <v>88</v>
      </c>
      <c r="M333" t="s">
        <v>29</v>
      </c>
      <c r="N333" t="s">
        <v>29</v>
      </c>
      <c r="O333" t="s">
        <v>29</v>
      </c>
      <c r="P333" t="s">
        <v>29</v>
      </c>
      <c r="Q333" t="s">
        <v>29</v>
      </c>
      <c r="R333" t="s">
        <v>30</v>
      </c>
      <c r="S333" t="s">
        <v>30</v>
      </c>
      <c r="T333" t="s">
        <v>30</v>
      </c>
      <c r="U333" t="s">
        <v>29</v>
      </c>
      <c r="V333" t="s">
        <v>30</v>
      </c>
      <c r="W333" t="s">
        <v>33</v>
      </c>
      <c r="X333" t="s">
        <v>29</v>
      </c>
      <c r="Y333" t="s">
        <v>29</v>
      </c>
      <c r="Z333" t="s">
        <v>29</v>
      </c>
      <c r="AA333" t="s">
        <v>30</v>
      </c>
      <c r="AB333" t="s">
        <v>32</v>
      </c>
    </row>
    <row r="334" spans="1:28" outlineLevel="1" x14ac:dyDescent="0.45">
      <c r="A334">
        <v>3721059005</v>
      </c>
      <c r="B334" s="1">
        <v>44335</v>
      </c>
      <c r="C334" t="s">
        <v>1895</v>
      </c>
      <c r="D334" t="s">
        <v>1896</v>
      </c>
      <c r="E334" t="s">
        <v>302</v>
      </c>
      <c r="F334" t="s">
        <v>5651</v>
      </c>
      <c r="G334" t="s">
        <v>5795</v>
      </c>
      <c r="H334" s="10">
        <v>205259.87</v>
      </c>
      <c r="J334" t="s">
        <v>28</v>
      </c>
      <c r="K334" t="s">
        <v>29</v>
      </c>
      <c r="L334" t="s">
        <v>88</v>
      </c>
      <c r="M334" t="s">
        <v>30</v>
      </c>
      <c r="N334" t="s">
        <v>30</v>
      </c>
      <c r="O334" t="s">
        <v>30</v>
      </c>
      <c r="P334" t="s">
        <v>30</v>
      </c>
      <c r="Q334" t="s">
        <v>30</v>
      </c>
      <c r="R334" t="s">
        <v>30</v>
      </c>
      <c r="S334" t="s">
        <v>30</v>
      </c>
      <c r="T334" t="s">
        <v>30</v>
      </c>
      <c r="U334" t="s">
        <v>30</v>
      </c>
      <c r="V334" t="s">
        <v>30</v>
      </c>
      <c r="W334" t="s">
        <v>31</v>
      </c>
      <c r="X334" t="s">
        <v>29</v>
      </c>
      <c r="Y334" t="s">
        <v>30</v>
      </c>
      <c r="Z334" t="s">
        <v>29</v>
      </c>
      <c r="AA334" t="s">
        <v>29</v>
      </c>
      <c r="AB334" t="s">
        <v>32</v>
      </c>
    </row>
    <row r="335" spans="1:28" outlineLevel="1" x14ac:dyDescent="0.45">
      <c r="A335">
        <v>2697169008</v>
      </c>
      <c r="B335" s="1">
        <v>44334</v>
      </c>
      <c r="C335" t="s">
        <v>1301</v>
      </c>
      <c r="D335" t="s">
        <v>1302</v>
      </c>
      <c r="E335" t="s">
        <v>302</v>
      </c>
      <c r="F335" t="s">
        <v>5651</v>
      </c>
      <c r="G335" t="s">
        <v>5689</v>
      </c>
      <c r="H335" s="10">
        <v>191308.88</v>
      </c>
      <c r="I335" t="s">
        <v>1303</v>
      </c>
      <c r="J335" t="s">
        <v>28</v>
      </c>
      <c r="K335" t="s">
        <v>29</v>
      </c>
      <c r="L335" t="s">
        <v>88</v>
      </c>
      <c r="M335" t="s">
        <v>30</v>
      </c>
      <c r="N335" t="s">
        <v>29</v>
      </c>
      <c r="O335" t="s">
        <v>29</v>
      </c>
      <c r="P335" t="s">
        <v>30</v>
      </c>
      <c r="Q335" t="s">
        <v>30</v>
      </c>
      <c r="R335" t="s">
        <v>30</v>
      </c>
      <c r="S335" t="s">
        <v>30</v>
      </c>
      <c r="T335" t="s">
        <v>30</v>
      </c>
      <c r="U335" t="s">
        <v>30</v>
      </c>
      <c r="V335" t="s">
        <v>30</v>
      </c>
      <c r="W335" t="s">
        <v>31</v>
      </c>
      <c r="X335" t="s">
        <v>29</v>
      </c>
      <c r="Y335" t="s">
        <v>30</v>
      </c>
      <c r="Z335" t="s">
        <v>29</v>
      </c>
      <c r="AA335" t="s">
        <v>29</v>
      </c>
      <c r="AB335" t="s">
        <v>32</v>
      </c>
    </row>
    <row r="336" spans="1:28" outlineLevel="1" x14ac:dyDescent="0.45">
      <c r="A336">
        <v>7503149008</v>
      </c>
      <c r="B336" s="1">
        <v>44341</v>
      </c>
      <c r="C336" t="s">
        <v>2554</v>
      </c>
      <c r="D336" t="s">
        <v>2555</v>
      </c>
      <c r="E336" t="s">
        <v>302</v>
      </c>
      <c r="F336" t="s">
        <v>5651</v>
      </c>
      <c r="G336" t="s">
        <v>5689</v>
      </c>
      <c r="H336" s="10">
        <v>161092</v>
      </c>
      <c r="I336" t="s">
        <v>1148</v>
      </c>
      <c r="J336" t="s">
        <v>28</v>
      </c>
      <c r="K336" t="s">
        <v>29</v>
      </c>
      <c r="L336" t="s">
        <v>88</v>
      </c>
      <c r="M336" t="s">
        <v>29</v>
      </c>
      <c r="N336" t="s">
        <v>29</v>
      </c>
      <c r="O336" t="s">
        <v>29</v>
      </c>
      <c r="P336" t="s">
        <v>30</v>
      </c>
      <c r="Q336" t="s">
        <v>29</v>
      </c>
      <c r="R336" t="s">
        <v>30</v>
      </c>
      <c r="S336" t="s">
        <v>30</v>
      </c>
      <c r="T336" t="s">
        <v>30</v>
      </c>
      <c r="U336" t="s">
        <v>29</v>
      </c>
      <c r="V336" t="s">
        <v>30</v>
      </c>
      <c r="W336" t="s">
        <v>40</v>
      </c>
      <c r="X336" t="s">
        <v>29</v>
      </c>
      <c r="Y336" t="s">
        <v>29</v>
      </c>
      <c r="Z336" t="s">
        <v>29</v>
      </c>
      <c r="AA336" t="s">
        <v>30</v>
      </c>
      <c r="AB336" t="s">
        <v>32</v>
      </c>
    </row>
    <row r="337" spans="1:28" outlineLevel="1" x14ac:dyDescent="0.45">
      <c r="A337">
        <v>8942909007</v>
      </c>
      <c r="B337" s="1">
        <v>44345</v>
      </c>
      <c r="C337" t="s">
        <v>4955</v>
      </c>
      <c r="D337" t="s">
        <v>4956</v>
      </c>
      <c r="E337" t="s">
        <v>302</v>
      </c>
      <c r="F337" t="s">
        <v>5651</v>
      </c>
      <c r="G337" t="s">
        <v>5772</v>
      </c>
      <c r="H337" s="10">
        <v>160980</v>
      </c>
      <c r="I337" t="s">
        <v>179</v>
      </c>
      <c r="J337" t="s">
        <v>28</v>
      </c>
      <c r="K337" t="s">
        <v>29</v>
      </c>
      <c r="L337" t="s">
        <v>88</v>
      </c>
      <c r="M337" t="s">
        <v>30</v>
      </c>
      <c r="N337" t="s">
        <v>29</v>
      </c>
      <c r="O337" t="s">
        <v>29</v>
      </c>
      <c r="P337" t="s">
        <v>29</v>
      </c>
      <c r="Q337" t="s">
        <v>29</v>
      </c>
      <c r="R337" t="s">
        <v>29</v>
      </c>
      <c r="S337" t="s">
        <v>30</v>
      </c>
      <c r="T337" t="s">
        <v>30</v>
      </c>
      <c r="U337" t="s">
        <v>29</v>
      </c>
      <c r="V337" t="s">
        <v>30</v>
      </c>
      <c r="W337" t="s">
        <v>31</v>
      </c>
      <c r="X337" t="s">
        <v>29</v>
      </c>
      <c r="Y337" t="s">
        <v>29</v>
      </c>
      <c r="Z337" t="s">
        <v>29</v>
      </c>
      <c r="AA337" t="s">
        <v>29</v>
      </c>
      <c r="AB337" t="s">
        <v>32</v>
      </c>
    </row>
    <row r="338" spans="1:28" outlineLevel="1" x14ac:dyDescent="0.45">
      <c r="A338">
        <v>2705229003</v>
      </c>
      <c r="B338" s="1">
        <v>44334</v>
      </c>
      <c r="C338" t="s">
        <v>1352</v>
      </c>
      <c r="D338" t="s">
        <v>1353</v>
      </c>
      <c r="E338" t="s">
        <v>302</v>
      </c>
      <c r="F338" t="s">
        <v>5651</v>
      </c>
      <c r="G338" t="s">
        <v>5786</v>
      </c>
      <c r="H338" s="10">
        <v>160754</v>
      </c>
      <c r="J338" t="s">
        <v>28</v>
      </c>
      <c r="K338" t="s">
        <v>29</v>
      </c>
      <c r="L338" t="s">
        <v>88</v>
      </c>
      <c r="M338" t="s">
        <v>30</v>
      </c>
      <c r="N338" t="s">
        <v>30</v>
      </c>
      <c r="O338" t="s">
        <v>29</v>
      </c>
      <c r="P338" t="s">
        <v>30</v>
      </c>
      <c r="Q338" t="s">
        <v>30</v>
      </c>
      <c r="R338" t="s">
        <v>30</v>
      </c>
      <c r="S338" t="s">
        <v>30</v>
      </c>
      <c r="T338" t="s">
        <v>30</v>
      </c>
      <c r="U338" t="s">
        <v>30</v>
      </c>
      <c r="V338" t="s">
        <v>30</v>
      </c>
      <c r="W338" t="s">
        <v>40</v>
      </c>
      <c r="X338" t="s">
        <v>29</v>
      </c>
      <c r="Y338" t="s">
        <v>29</v>
      </c>
      <c r="Z338" t="s">
        <v>29</v>
      </c>
      <c r="AA338" t="s">
        <v>30</v>
      </c>
      <c r="AB338" t="s">
        <v>32</v>
      </c>
    </row>
    <row r="339" spans="1:28" outlineLevel="1" x14ac:dyDescent="0.45">
      <c r="A339">
        <v>7553958910</v>
      </c>
      <c r="B339" s="1">
        <v>44323</v>
      </c>
      <c r="C339" t="s">
        <v>3042</v>
      </c>
      <c r="D339" t="s">
        <v>3043</v>
      </c>
      <c r="E339" t="s">
        <v>302</v>
      </c>
      <c r="F339" t="s">
        <v>5651</v>
      </c>
      <c r="G339" t="s">
        <v>5689</v>
      </c>
      <c r="H339" s="10">
        <v>156813</v>
      </c>
      <c r="J339" t="s">
        <v>28</v>
      </c>
      <c r="K339" t="s">
        <v>29</v>
      </c>
      <c r="L339" t="s">
        <v>88</v>
      </c>
      <c r="M339" t="s">
        <v>29</v>
      </c>
      <c r="N339" t="s">
        <v>30</v>
      </c>
      <c r="O339" t="s">
        <v>29</v>
      </c>
      <c r="P339" t="s">
        <v>30</v>
      </c>
      <c r="Q339" t="s">
        <v>30</v>
      </c>
      <c r="R339" t="s">
        <v>30</v>
      </c>
      <c r="S339" t="s">
        <v>30</v>
      </c>
      <c r="T339" t="s">
        <v>30</v>
      </c>
      <c r="U339" t="s">
        <v>30</v>
      </c>
      <c r="V339" t="s">
        <v>30</v>
      </c>
      <c r="W339" t="s">
        <v>31</v>
      </c>
      <c r="X339" t="s">
        <v>29</v>
      </c>
      <c r="Y339" t="s">
        <v>30</v>
      </c>
      <c r="Z339" t="s">
        <v>29</v>
      </c>
      <c r="AA339" t="s">
        <v>30</v>
      </c>
      <c r="AB339" t="s">
        <v>47</v>
      </c>
    </row>
    <row r="340" spans="1:28" outlineLevel="1" x14ac:dyDescent="0.45">
      <c r="A340">
        <v>2734369009</v>
      </c>
      <c r="B340" s="1">
        <v>44334</v>
      </c>
      <c r="C340" t="s">
        <v>1481</v>
      </c>
      <c r="D340" t="s">
        <v>1482</v>
      </c>
      <c r="E340" t="s">
        <v>302</v>
      </c>
      <c r="F340" t="s">
        <v>5651</v>
      </c>
      <c r="G340" t="s">
        <v>5795</v>
      </c>
      <c r="H340" s="10">
        <v>156643</v>
      </c>
      <c r="J340" t="s">
        <v>28</v>
      </c>
      <c r="K340" t="s">
        <v>29</v>
      </c>
      <c r="L340" t="s">
        <v>88</v>
      </c>
      <c r="M340" t="s">
        <v>29</v>
      </c>
      <c r="N340" t="s">
        <v>29</v>
      </c>
      <c r="O340" t="s">
        <v>29</v>
      </c>
      <c r="P340" t="s">
        <v>30</v>
      </c>
      <c r="Q340" t="s">
        <v>29</v>
      </c>
      <c r="R340" t="s">
        <v>30</v>
      </c>
      <c r="S340" t="s">
        <v>30</v>
      </c>
      <c r="T340" t="s">
        <v>30</v>
      </c>
      <c r="U340" t="s">
        <v>30</v>
      </c>
      <c r="V340" t="s">
        <v>29</v>
      </c>
      <c r="W340" t="s">
        <v>31</v>
      </c>
      <c r="X340" t="s">
        <v>29</v>
      </c>
      <c r="Y340" t="s">
        <v>29</v>
      </c>
      <c r="Z340" t="s">
        <v>29</v>
      </c>
      <c r="AA340" t="s">
        <v>30</v>
      </c>
      <c r="AB340" t="s">
        <v>73</v>
      </c>
    </row>
    <row r="341" spans="1:28" outlineLevel="1" x14ac:dyDescent="0.45">
      <c r="A341">
        <v>9993259007</v>
      </c>
      <c r="B341" s="1">
        <v>44358</v>
      </c>
      <c r="C341" t="s">
        <v>5628</v>
      </c>
      <c r="D341" t="s">
        <v>5629</v>
      </c>
      <c r="E341" t="s">
        <v>302</v>
      </c>
      <c r="F341" t="s">
        <v>5651</v>
      </c>
      <c r="G341" t="s">
        <v>5772</v>
      </c>
      <c r="H341" s="10">
        <v>153543.28</v>
      </c>
      <c r="J341" t="s">
        <v>28</v>
      </c>
      <c r="K341" t="s">
        <v>29</v>
      </c>
      <c r="L341" t="s">
        <v>88</v>
      </c>
      <c r="M341" t="s">
        <v>30</v>
      </c>
      <c r="N341" t="s">
        <v>30</v>
      </c>
      <c r="O341" t="s">
        <v>30</v>
      </c>
      <c r="P341" t="s">
        <v>30</v>
      </c>
      <c r="Q341" t="s">
        <v>30</v>
      </c>
      <c r="R341" t="s">
        <v>30</v>
      </c>
      <c r="S341" t="s">
        <v>30</v>
      </c>
      <c r="T341" t="s">
        <v>30</v>
      </c>
      <c r="U341" t="s">
        <v>30</v>
      </c>
      <c r="V341" t="s">
        <v>30</v>
      </c>
      <c r="W341" t="s">
        <v>40</v>
      </c>
      <c r="X341" t="s">
        <v>29</v>
      </c>
      <c r="Y341" t="s">
        <v>29</v>
      </c>
      <c r="Z341" t="s">
        <v>29</v>
      </c>
      <c r="AA341" t="s">
        <v>29</v>
      </c>
      <c r="AB341" t="s">
        <v>144</v>
      </c>
    </row>
    <row r="342" spans="1:28" outlineLevel="1" x14ac:dyDescent="0.45">
      <c r="A342">
        <v>5233829000</v>
      </c>
      <c r="B342" s="1">
        <v>44337</v>
      </c>
      <c r="C342" t="s">
        <v>2247</v>
      </c>
      <c r="D342" t="s">
        <v>2248</v>
      </c>
      <c r="E342" t="s">
        <v>302</v>
      </c>
      <c r="F342" t="s">
        <v>5651</v>
      </c>
      <c r="G342" t="s">
        <v>5786</v>
      </c>
      <c r="H342" s="10">
        <v>151922.95000000001</v>
      </c>
      <c r="J342" t="s">
        <v>28</v>
      </c>
      <c r="K342" t="s">
        <v>29</v>
      </c>
      <c r="L342" t="s">
        <v>88</v>
      </c>
      <c r="M342" t="s">
        <v>29</v>
      </c>
      <c r="N342" t="s">
        <v>29</v>
      </c>
      <c r="O342" t="s">
        <v>29</v>
      </c>
      <c r="P342" t="s">
        <v>30</v>
      </c>
      <c r="Q342" t="s">
        <v>29</v>
      </c>
      <c r="R342" t="s">
        <v>30</v>
      </c>
      <c r="S342" t="s">
        <v>30</v>
      </c>
      <c r="T342" t="s">
        <v>30</v>
      </c>
      <c r="U342" t="s">
        <v>30</v>
      </c>
      <c r="V342" t="s">
        <v>30</v>
      </c>
      <c r="W342" t="s">
        <v>40</v>
      </c>
      <c r="X342" t="s">
        <v>29</v>
      </c>
      <c r="Y342" t="s">
        <v>29</v>
      </c>
      <c r="Z342" t="s">
        <v>29</v>
      </c>
      <c r="AA342" t="s">
        <v>30</v>
      </c>
      <c r="AB342" t="s">
        <v>69</v>
      </c>
    </row>
    <row r="343" spans="1:28" outlineLevel="1" x14ac:dyDescent="0.45">
      <c r="A343">
        <v>8968399007</v>
      </c>
      <c r="B343" s="1">
        <v>44345</v>
      </c>
      <c r="C343" t="s">
        <v>5065</v>
      </c>
      <c r="D343" t="s">
        <v>5066</v>
      </c>
      <c r="E343" t="s">
        <v>302</v>
      </c>
      <c r="F343" t="s">
        <v>5651</v>
      </c>
      <c r="G343" t="s">
        <v>5795</v>
      </c>
      <c r="H343" s="10">
        <v>146223</v>
      </c>
      <c r="J343" t="s">
        <v>28</v>
      </c>
      <c r="K343" t="s">
        <v>29</v>
      </c>
      <c r="L343" t="s">
        <v>88</v>
      </c>
      <c r="M343" t="s">
        <v>30</v>
      </c>
      <c r="N343" t="s">
        <v>30</v>
      </c>
      <c r="O343" t="s">
        <v>30</v>
      </c>
      <c r="P343" t="s">
        <v>30</v>
      </c>
      <c r="Q343" t="s">
        <v>30</v>
      </c>
      <c r="R343" t="s">
        <v>30</v>
      </c>
      <c r="S343" t="s">
        <v>30</v>
      </c>
      <c r="T343" t="s">
        <v>30</v>
      </c>
      <c r="U343" t="s">
        <v>30</v>
      </c>
      <c r="V343" t="s">
        <v>30</v>
      </c>
      <c r="W343" t="s">
        <v>31</v>
      </c>
      <c r="X343" t="s">
        <v>29</v>
      </c>
      <c r="Y343" t="s">
        <v>29</v>
      </c>
      <c r="Z343" t="s">
        <v>29</v>
      </c>
      <c r="AA343" t="s">
        <v>29</v>
      </c>
      <c r="AB343" t="s">
        <v>32</v>
      </c>
    </row>
    <row r="344" spans="1:28" outlineLevel="1" x14ac:dyDescent="0.45">
      <c r="A344">
        <v>7531099003</v>
      </c>
      <c r="B344" s="1">
        <v>44341</v>
      </c>
      <c r="C344" t="s">
        <v>2780</v>
      </c>
      <c r="D344" t="s">
        <v>695</v>
      </c>
      <c r="E344" t="s">
        <v>302</v>
      </c>
      <c r="F344" t="s">
        <v>5651</v>
      </c>
      <c r="G344" t="s">
        <v>5772</v>
      </c>
      <c r="H344" s="10">
        <v>136479</v>
      </c>
      <c r="J344" t="s">
        <v>28</v>
      </c>
      <c r="K344" t="s">
        <v>29</v>
      </c>
      <c r="L344" t="s">
        <v>88</v>
      </c>
      <c r="M344" t="s">
        <v>30</v>
      </c>
      <c r="N344" t="s">
        <v>30</v>
      </c>
      <c r="O344" t="s">
        <v>30</v>
      </c>
      <c r="P344" t="s">
        <v>30</v>
      </c>
      <c r="Q344" t="s">
        <v>30</v>
      </c>
      <c r="R344" t="s">
        <v>30</v>
      </c>
      <c r="S344" t="s">
        <v>30</v>
      </c>
      <c r="T344" t="s">
        <v>30</v>
      </c>
      <c r="U344" t="s">
        <v>30</v>
      </c>
      <c r="V344" t="s">
        <v>30</v>
      </c>
      <c r="W344" t="s">
        <v>33</v>
      </c>
      <c r="X344" t="s">
        <v>29</v>
      </c>
      <c r="Y344" t="s">
        <v>30</v>
      </c>
      <c r="Z344" t="s">
        <v>29</v>
      </c>
      <c r="AA344" t="s">
        <v>29</v>
      </c>
      <c r="AB344" t="s">
        <v>32</v>
      </c>
    </row>
    <row r="345" spans="1:28" outlineLevel="1" x14ac:dyDescent="0.45">
      <c r="A345">
        <v>7876458907</v>
      </c>
      <c r="B345" s="1">
        <v>44327</v>
      </c>
      <c r="C345" t="s">
        <v>3881</v>
      </c>
      <c r="D345" t="s">
        <v>3882</v>
      </c>
      <c r="E345" t="s">
        <v>302</v>
      </c>
      <c r="F345" t="s">
        <v>5651</v>
      </c>
      <c r="G345" t="s">
        <v>5795</v>
      </c>
      <c r="H345" s="10">
        <v>129584</v>
      </c>
      <c r="J345" t="s">
        <v>28</v>
      </c>
      <c r="K345" t="s">
        <v>29</v>
      </c>
      <c r="L345" t="s">
        <v>88</v>
      </c>
      <c r="M345" t="s">
        <v>29</v>
      </c>
      <c r="N345" t="s">
        <v>30</v>
      </c>
      <c r="O345" t="s">
        <v>29</v>
      </c>
      <c r="P345" t="s">
        <v>30</v>
      </c>
      <c r="Q345" t="s">
        <v>29</v>
      </c>
      <c r="R345" t="s">
        <v>29</v>
      </c>
      <c r="S345" t="s">
        <v>30</v>
      </c>
      <c r="T345" t="s">
        <v>29</v>
      </c>
      <c r="U345" t="s">
        <v>30</v>
      </c>
      <c r="V345" t="s">
        <v>30</v>
      </c>
      <c r="W345" t="s">
        <v>60</v>
      </c>
      <c r="X345" t="s">
        <v>29</v>
      </c>
      <c r="Y345" t="s">
        <v>29</v>
      </c>
      <c r="Z345" t="s">
        <v>29</v>
      </c>
      <c r="AA345" t="s">
        <v>30</v>
      </c>
      <c r="AB345" t="s">
        <v>1314</v>
      </c>
    </row>
    <row r="346" spans="1:28" outlineLevel="1" x14ac:dyDescent="0.45">
      <c r="A346">
        <v>7544609000</v>
      </c>
      <c r="B346" s="1">
        <v>44341</v>
      </c>
      <c r="C346" t="s">
        <v>2939</v>
      </c>
      <c r="D346" t="s">
        <v>2940</v>
      </c>
      <c r="E346" t="s">
        <v>302</v>
      </c>
      <c r="F346" t="s">
        <v>5651</v>
      </c>
      <c r="G346" t="s">
        <v>5772</v>
      </c>
      <c r="H346" s="10">
        <v>122934.09</v>
      </c>
      <c r="J346" t="s">
        <v>28</v>
      </c>
      <c r="K346" t="s">
        <v>29</v>
      </c>
      <c r="L346" t="s">
        <v>88</v>
      </c>
      <c r="M346" t="s">
        <v>30</v>
      </c>
      <c r="N346" t="s">
        <v>30</v>
      </c>
      <c r="O346" t="s">
        <v>30</v>
      </c>
      <c r="P346" t="s">
        <v>30</v>
      </c>
      <c r="Q346" t="s">
        <v>30</v>
      </c>
      <c r="R346" t="s">
        <v>30</v>
      </c>
      <c r="S346" t="s">
        <v>30</v>
      </c>
      <c r="T346" t="s">
        <v>30</v>
      </c>
      <c r="U346" t="s">
        <v>30</v>
      </c>
      <c r="V346" t="s">
        <v>30</v>
      </c>
      <c r="W346" t="s">
        <v>31</v>
      </c>
      <c r="X346" t="s">
        <v>29</v>
      </c>
      <c r="Y346" t="s">
        <v>30</v>
      </c>
      <c r="Z346" t="s">
        <v>29</v>
      </c>
      <c r="AA346" t="s">
        <v>29</v>
      </c>
      <c r="AB346" t="s">
        <v>32</v>
      </c>
    </row>
    <row r="347" spans="1:28" outlineLevel="1" x14ac:dyDescent="0.45">
      <c r="A347">
        <v>8033849005</v>
      </c>
      <c r="B347" s="1">
        <v>44342</v>
      </c>
      <c r="C347" t="s">
        <v>4182</v>
      </c>
      <c r="D347" t="s">
        <v>4183</v>
      </c>
      <c r="E347" t="s">
        <v>302</v>
      </c>
      <c r="F347" t="s">
        <v>5651</v>
      </c>
      <c r="G347" t="s">
        <v>5689</v>
      </c>
      <c r="H347" s="10">
        <v>122622.9</v>
      </c>
      <c r="I347" t="s">
        <v>57</v>
      </c>
      <c r="J347" t="s">
        <v>28</v>
      </c>
      <c r="K347" t="s">
        <v>29</v>
      </c>
      <c r="L347" t="s">
        <v>88</v>
      </c>
      <c r="M347" t="s">
        <v>29</v>
      </c>
      <c r="N347" t="s">
        <v>30</v>
      </c>
      <c r="O347" t="s">
        <v>30</v>
      </c>
      <c r="P347" t="s">
        <v>30</v>
      </c>
      <c r="Q347" t="s">
        <v>30</v>
      </c>
      <c r="R347" t="s">
        <v>30</v>
      </c>
      <c r="S347" t="s">
        <v>30</v>
      </c>
      <c r="T347" t="s">
        <v>30</v>
      </c>
      <c r="U347" t="s">
        <v>30</v>
      </c>
      <c r="V347" t="s">
        <v>30</v>
      </c>
      <c r="W347" t="s">
        <v>40</v>
      </c>
      <c r="X347" t="s">
        <v>29</v>
      </c>
      <c r="Y347" t="s">
        <v>29</v>
      </c>
      <c r="Z347" t="s">
        <v>30</v>
      </c>
      <c r="AA347" t="s">
        <v>29</v>
      </c>
      <c r="AB347" t="s">
        <v>32</v>
      </c>
    </row>
    <row r="348" spans="1:28" outlineLevel="1" x14ac:dyDescent="0.45">
      <c r="A348">
        <v>7522919009</v>
      </c>
      <c r="B348" s="1">
        <v>44341</v>
      </c>
      <c r="C348" t="s">
        <v>2679</v>
      </c>
      <c r="D348" t="s">
        <v>2680</v>
      </c>
      <c r="E348" t="s">
        <v>302</v>
      </c>
      <c r="F348" t="s">
        <v>5651</v>
      </c>
      <c r="G348" t="s">
        <v>5786</v>
      </c>
      <c r="H348" s="10">
        <v>121359</v>
      </c>
      <c r="J348" t="s">
        <v>28</v>
      </c>
      <c r="K348" t="s">
        <v>29</v>
      </c>
      <c r="L348" t="s">
        <v>88</v>
      </c>
      <c r="M348" t="s">
        <v>29</v>
      </c>
      <c r="N348" t="s">
        <v>29</v>
      </c>
      <c r="O348" t="s">
        <v>29</v>
      </c>
      <c r="P348" t="s">
        <v>30</v>
      </c>
      <c r="Q348" t="s">
        <v>30</v>
      </c>
      <c r="R348" t="s">
        <v>30</v>
      </c>
      <c r="S348" t="s">
        <v>30</v>
      </c>
      <c r="T348" t="s">
        <v>30</v>
      </c>
      <c r="U348" t="s">
        <v>30</v>
      </c>
      <c r="V348" t="s">
        <v>30</v>
      </c>
      <c r="W348" t="s">
        <v>60</v>
      </c>
      <c r="X348" t="s">
        <v>29</v>
      </c>
      <c r="Y348" t="s">
        <v>29</v>
      </c>
      <c r="Z348" t="s">
        <v>29</v>
      </c>
      <c r="AA348" t="s">
        <v>30</v>
      </c>
      <c r="AB348" t="s">
        <v>45</v>
      </c>
    </row>
    <row r="349" spans="1:28" outlineLevel="1" x14ac:dyDescent="0.45">
      <c r="A349">
        <v>7533248901</v>
      </c>
      <c r="B349" s="1">
        <v>44323</v>
      </c>
      <c r="C349" t="s">
        <v>2812</v>
      </c>
      <c r="D349" t="s">
        <v>2813</v>
      </c>
      <c r="E349" t="s">
        <v>302</v>
      </c>
      <c r="F349" t="s">
        <v>5651</v>
      </c>
      <c r="G349" t="s">
        <v>5795</v>
      </c>
      <c r="H349" s="10">
        <v>117081</v>
      </c>
      <c r="J349" t="s">
        <v>28</v>
      </c>
      <c r="K349" t="s">
        <v>29</v>
      </c>
      <c r="L349" t="s">
        <v>88</v>
      </c>
      <c r="M349" t="s">
        <v>30</v>
      </c>
      <c r="N349" t="s">
        <v>30</v>
      </c>
      <c r="O349" t="s">
        <v>29</v>
      </c>
      <c r="P349" t="s">
        <v>30</v>
      </c>
      <c r="Q349" t="s">
        <v>30</v>
      </c>
      <c r="R349" t="s">
        <v>30</v>
      </c>
      <c r="S349" t="s">
        <v>30</v>
      </c>
      <c r="T349" t="s">
        <v>30</v>
      </c>
      <c r="U349" t="s">
        <v>30</v>
      </c>
      <c r="V349" t="s">
        <v>30</v>
      </c>
      <c r="W349" t="s">
        <v>31</v>
      </c>
      <c r="X349" t="s">
        <v>29</v>
      </c>
      <c r="Y349" t="s">
        <v>29</v>
      </c>
      <c r="Z349" t="s">
        <v>29</v>
      </c>
      <c r="AA349" t="s">
        <v>30</v>
      </c>
      <c r="AB349" t="s">
        <v>32</v>
      </c>
    </row>
    <row r="350" spans="1:28" outlineLevel="1" x14ac:dyDescent="0.45">
      <c r="A350">
        <v>2320049007</v>
      </c>
      <c r="B350" s="1">
        <v>44331</v>
      </c>
      <c r="C350" t="s">
        <v>775</v>
      </c>
      <c r="D350" t="s">
        <v>776</v>
      </c>
      <c r="E350" t="s">
        <v>302</v>
      </c>
      <c r="F350" t="s">
        <v>5651</v>
      </c>
      <c r="G350" t="s">
        <v>5786</v>
      </c>
      <c r="H350" s="10">
        <v>114645</v>
      </c>
      <c r="J350" t="s">
        <v>28</v>
      </c>
      <c r="K350" t="s">
        <v>29</v>
      </c>
      <c r="L350" t="s">
        <v>88</v>
      </c>
      <c r="M350" t="s">
        <v>30</v>
      </c>
      <c r="N350" t="s">
        <v>30</v>
      </c>
      <c r="O350" t="s">
        <v>29</v>
      </c>
      <c r="P350" t="s">
        <v>30</v>
      </c>
      <c r="Q350" t="s">
        <v>30</v>
      </c>
      <c r="R350" t="s">
        <v>30</v>
      </c>
      <c r="S350" t="s">
        <v>30</v>
      </c>
      <c r="T350" t="s">
        <v>30</v>
      </c>
      <c r="U350" t="s">
        <v>30</v>
      </c>
      <c r="V350" t="s">
        <v>30</v>
      </c>
      <c r="W350" t="s">
        <v>33</v>
      </c>
      <c r="X350" t="s">
        <v>29</v>
      </c>
      <c r="Y350" t="s">
        <v>29</v>
      </c>
      <c r="Z350" t="s">
        <v>29</v>
      </c>
      <c r="AA350" t="s">
        <v>30</v>
      </c>
      <c r="AB350" t="s">
        <v>32</v>
      </c>
    </row>
    <row r="351" spans="1:28" outlineLevel="1" x14ac:dyDescent="0.45">
      <c r="A351">
        <v>8918889003</v>
      </c>
      <c r="B351" s="1">
        <v>44345</v>
      </c>
      <c r="C351" t="s">
        <v>4843</v>
      </c>
      <c r="D351" t="s">
        <v>4844</v>
      </c>
      <c r="E351" t="s">
        <v>302</v>
      </c>
      <c r="F351" t="s">
        <v>5651</v>
      </c>
      <c r="G351" t="s">
        <v>5772</v>
      </c>
      <c r="H351" s="10">
        <v>111267.21</v>
      </c>
      <c r="I351" t="s">
        <v>213</v>
      </c>
      <c r="J351" t="s">
        <v>28</v>
      </c>
      <c r="K351" t="s">
        <v>29</v>
      </c>
      <c r="L351" t="s">
        <v>88</v>
      </c>
      <c r="M351" t="s">
        <v>29</v>
      </c>
      <c r="N351" t="s">
        <v>30</v>
      </c>
      <c r="O351" t="s">
        <v>29</v>
      </c>
      <c r="P351" t="s">
        <v>30</v>
      </c>
      <c r="Q351" t="s">
        <v>30</v>
      </c>
      <c r="R351" t="s">
        <v>30</v>
      </c>
      <c r="S351" t="s">
        <v>29</v>
      </c>
      <c r="T351" t="s">
        <v>30</v>
      </c>
      <c r="U351" t="s">
        <v>30</v>
      </c>
      <c r="V351" t="s">
        <v>30</v>
      </c>
      <c r="W351" t="s">
        <v>31</v>
      </c>
      <c r="X351" t="s">
        <v>29</v>
      </c>
      <c r="Y351" t="s">
        <v>29</v>
      </c>
      <c r="Z351" t="s">
        <v>29</v>
      </c>
      <c r="AA351" t="s">
        <v>29</v>
      </c>
      <c r="AB351" t="s">
        <v>32</v>
      </c>
    </row>
    <row r="352" spans="1:28" outlineLevel="1" x14ac:dyDescent="0.45">
      <c r="A352">
        <v>7618108904</v>
      </c>
      <c r="B352" s="1">
        <v>44323</v>
      </c>
      <c r="C352" t="s">
        <v>3507</v>
      </c>
      <c r="D352" t="s">
        <v>3508</v>
      </c>
      <c r="E352" t="s">
        <v>302</v>
      </c>
      <c r="F352" t="s">
        <v>5651</v>
      </c>
      <c r="G352" t="s">
        <v>5772</v>
      </c>
      <c r="H352" s="10">
        <v>108220.63</v>
      </c>
      <c r="J352" t="s">
        <v>28</v>
      </c>
      <c r="K352" t="s">
        <v>29</v>
      </c>
      <c r="L352" t="s">
        <v>88</v>
      </c>
      <c r="M352" t="s">
        <v>30</v>
      </c>
      <c r="N352" t="s">
        <v>29</v>
      </c>
      <c r="O352" t="s">
        <v>30</v>
      </c>
      <c r="P352" t="s">
        <v>29</v>
      </c>
      <c r="Q352" t="s">
        <v>29</v>
      </c>
      <c r="R352" t="s">
        <v>29</v>
      </c>
      <c r="S352" t="s">
        <v>30</v>
      </c>
      <c r="T352" t="s">
        <v>30</v>
      </c>
      <c r="U352" t="s">
        <v>29</v>
      </c>
      <c r="V352" t="s">
        <v>29</v>
      </c>
      <c r="W352" t="s">
        <v>31</v>
      </c>
      <c r="X352" t="s">
        <v>29</v>
      </c>
      <c r="Y352" t="s">
        <v>29</v>
      </c>
      <c r="Z352" t="s">
        <v>29</v>
      </c>
      <c r="AA352" t="s">
        <v>30</v>
      </c>
      <c r="AB352" t="s">
        <v>43</v>
      </c>
    </row>
    <row r="353" spans="1:28" outlineLevel="1" x14ac:dyDescent="0.45">
      <c r="A353">
        <v>8965739007</v>
      </c>
      <c r="B353" s="1">
        <v>44345</v>
      </c>
      <c r="C353" t="s">
        <v>5054</v>
      </c>
      <c r="D353" t="s">
        <v>5055</v>
      </c>
      <c r="E353" t="s">
        <v>302</v>
      </c>
      <c r="F353" t="s">
        <v>5651</v>
      </c>
      <c r="G353" t="s">
        <v>5772</v>
      </c>
      <c r="H353" s="10">
        <v>106242</v>
      </c>
      <c r="J353" t="s">
        <v>28</v>
      </c>
      <c r="K353" t="s">
        <v>29</v>
      </c>
      <c r="L353" t="s">
        <v>88</v>
      </c>
      <c r="M353" t="s">
        <v>29</v>
      </c>
      <c r="N353" t="s">
        <v>30</v>
      </c>
      <c r="O353" t="s">
        <v>29</v>
      </c>
      <c r="P353" t="s">
        <v>30</v>
      </c>
      <c r="Q353" t="s">
        <v>30</v>
      </c>
      <c r="R353" t="s">
        <v>30</v>
      </c>
      <c r="S353" t="s">
        <v>30</v>
      </c>
      <c r="T353" t="s">
        <v>30</v>
      </c>
      <c r="U353" t="s">
        <v>30</v>
      </c>
      <c r="V353" t="s">
        <v>30</v>
      </c>
      <c r="W353" t="s">
        <v>31</v>
      </c>
      <c r="X353" t="s">
        <v>29</v>
      </c>
      <c r="Y353" t="s">
        <v>29</v>
      </c>
      <c r="Z353" t="s">
        <v>29</v>
      </c>
      <c r="AA353" t="s">
        <v>29</v>
      </c>
      <c r="AB353" t="s">
        <v>59</v>
      </c>
    </row>
    <row r="354" spans="1:28" outlineLevel="1" x14ac:dyDescent="0.45">
      <c r="A354">
        <v>7574899007</v>
      </c>
      <c r="B354" s="1">
        <v>44341</v>
      </c>
      <c r="C354" t="s">
        <v>3274</v>
      </c>
      <c r="D354" t="s">
        <v>3275</v>
      </c>
      <c r="E354" t="s">
        <v>302</v>
      </c>
      <c r="F354" t="s">
        <v>5651</v>
      </c>
      <c r="G354" t="s">
        <v>5772</v>
      </c>
      <c r="H354" s="10">
        <v>106100</v>
      </c>
      <c r="J354" t="s">
        <v>28</v>
      </c>
      <c r="K354" t="s">
        <v>29</v>
      </c>
      <c r="L354" t="s">
        <v>88</v>
      </c>
      <c r="M354" t="s">
        <v>30</v>
      </c>
      <c r="N354" t="s">
        <v>30</v>
      </c>
      <c r="O354" t="s">
        <v>29</v>
      </c>
      <c r="P354" t="s">
        <v>30</v>
      </c>
      <c r="Q354" t="s">
        <v>30</v>
      </c>
      <c r="R354" t="s">
        <v>30</v>
      </c>
      <c r="S354" t="s">
        <v>30</v>
      </c>
      <c r="T354" t="s">
        <v>30</v>
      </c>
      <c r="U354" t="s">
        <v>30</v>
      </c>
      <c r="V354" t="s">
        <v>30</v>
      </c>
      <c r="W354" t="s">
        <v>40</v>
      </c>
      <c r="X354" t="s">
        <v>29</v>
      </c>
      <c r="Y354" t="s">
        <v>29</v>
      </c>
      <c r="Z354" t="s">
        <v>29</v>
      </c>
      <c r="AA354" t="s">
        <v>30</v>
      </c>
      <c r="AB354" t="s">
        <v>32</v>
      </c>
    </row>
    <row r="355" spans="1:28" outlineLevel="1" x14ac:dyDescent="0.45">
      <c r="A355">
        <v>2475659007</v>
      </c>
      <c r="B355" s="1">
        <v>44332</v>
      </c>
      <c r="C355" t="s">
        <v>1102</v>
      </c>
      <c r="D355" t="s">
        <v>1103</v>
      </c>
      <c r="E355" t="s">
        <v>302</v>
      </c>
      <c r="F355" t="s">
        <v>5651</v>
      </c>
      <c r="G355" t="s">
        <v>5795</v>
      </c>
      <c r="H355" s="10">
        <v>106077</v>
      </c>
      <c r="J355" t="s">
        <v>28</v>
      </c>
      <c r="K355" t="s">
        <v>29</v>
      </c>
      <c r="L355" t="s">
        <v>88</v>
      </c>
      <c r="M355" t="s">
        <v>29</v>
      </c>
      <c r="N355" t="s">
        <v>29</v>
      </c>
      <c r="O355" t="s">
        <v>29</v>
      </c>
      <c r="P355" t="s">
        <v>30</v>
      </c>
      <c r="Q355" t="s">
        <v>30</v>
      </c>
      <c r="R355" t="s">
        <v>30</v>
      </c>
      <c r="S355" t="s">
        <v>30</v>
      </c>
      <c r="T355" t="s">
        <v>30</v>
      </c>
      <c r="U355" t="s">
        <v>30</v>
      </c>
      <c r="V355" t="s">
        <v>30</v>
      </c>
      <c r="W355" t="s">
        <v>33</v>
      </c>
      <c r="X355" t="s">
        <v>29</v>
      </c>
      <c r="Y355" t="s">
        <v>30</v>
      </c>
      <c r="Z355" t="s">
        <v>29</v>
      </c>
      <c r="AA355" t="s">
        <v>29</v>
      </c>
      <c r="AB355" t="s">
        <v>32</v>
      </c>
    </row>
    <row r="356" spans="1:28" outlineLevel="1" x14ac:dyDescent="0.45">
      <c r="A356">
        <v>7664508907</v>
      </c>
      <c r="B356" s="1">
        <v>44323</v>
      </c>
      <c r="C356" t="s">
        <v>3783</v>
      </c>
      <c r="D356" t="s">
        <v>3784</v>
      </c>
      <c r="E356" t="s">
        <v>302</v>
      </c>
      <c r="F356" t="s">
        <v>5651</v>
      </c>
      <c r="G356" t="s">
        <v>5786</v>
      </c>
      <c r="H356" s="10">
        <v>97722.98</v>
      </c>
      <c r="J356" t="s">
        <v>28</v>
      </c>
      <c r="K356" t="s">
        <v>29</v>
      </c>
      <c r="L356" t="s">
        <v>88</v>
      </c>
      <c r="M356" t="s">
        <v>29</v>
      </c>
      <c r="N356" t="s">
        <v>29</v>
      </c>
      <c r="O356" t="s">
        <v>29</v>
      </c>
      <c r="P356" t="s">
        <v>29</v>
      </c>
      <c r="Q356" t="s">
        <v>30</v>
      </c>
      <c r="R356" t="s">
        <v>30</v>
      </c>
      <c r="S356" t="s">
        <v>30</v>
      </c>
      <c r="T356" t="s">
        <v>29</v>
      </c>
      <c r="U356" t="s">
        <v>30</v>
      </c>
      <c r="V356" t="s">
        <v>29</v>
      </c>
      <c r="W356" t="s">
        <v>31</v>
      </c>
      <c r="X356" t="s">
        <v>29</v>
      </c>
      <c r="Y356" t="s">
        <v>30</v>
      </c>
      <c r="Z356" t="s">
        <v>29</v>
      </c>
      <c r="AA356" t="s">
        <v>30</v>
      </c>
      <c r="AB356" t="s">
        <v>32</v>
      </c>
    </row>
    <row r="357" spans="1:28" outlineLevel="1" x14ac:dyDescent="0.45">
      <c r="A357">
        <v>2226429007</v>
      </c>
      <c r="B357" s="1">
        <v>44330</v>
      </c>
      <c r="C357" t="s">
        <v>680</v>
      </c>
      <c r="D357" t="s">
        <v>681</v>
      </c>
      <c r="E357" t="s">
        <v>302</v>
      </c>
      <c r="F357" t="s">
        <v>5651</v>
      </c>
      <c r="G357" t="s">
        <v>5689</v>
      </c>
      <c r="H357" s="10">
        <v>88449</v>
      </c>
      <c r="J357" t="s">
        <v>28</v>
      </c>
      <c r="K357" t="s">
        <v>29</v>
      </c>
      <c r="L357" t="s">
        <v>88</v>
      </c>
      <c r="M357" t="s">
        <v>29</v>
      </c>
      <c r="N357" t="s">
        <v>29</v>
      </c>
      <c r="O357" t="s">
        <v>29</v>
      </c>
      <c r="P357" t="s">
        <v>30</v>
      </c>
      <c r="Q357" t="s">
        <v>29</v>
      </c>
      <c r="R357" t="s">
        <v>29</v>
      </c>
      <c r="S357" t="s">
        <v>30</v>
      </c>
      <c r="T357" t="s">
        <v>30</v>
      </c>
      <c r="U357" t="s">
        <v>30</v>
      </c>
      <c r="V357" t="s">
        <v>30</v>
      </c>
      <c r="W357" t="s">
        <v>40</v>
      </c>
      <c r="X357" t="s">
        <v>29</v>
      </c>
      <c r="Y357" t="s">
        <v>30</v>
      </c>
      <c r="Z357" t="s">
        <v>29</v>
      </c>
      <c r="AA357" t="s">
        <v>30</v>
      </c>
      <c r="AB357" t="s">
        <v>32</v>
      </c>
    </row>
    <row r="358" spans="1:28" outlineLevel="1" x14ac:dyDescent="0.45">
      <c r="A358">
        <v>8864389010</v>
      </c>
      <c r="B358" s="1">
        <v>44345</v>
      </c>
      <c r="C358" t="s">
        <v>4587</v>
      </c>
      <c r="D358" t="s">
        <v>4588</v>
      </c>
      <c r="E358" t="s">
        <v>302</v>
      </c>
      <c r="F358" t="s">
        <v>5651</v>
      </c>
      <c r="G358" t="s">
        <v>5786</v>
      </c>
      <c r="H358" s="10">
        <v>87665</v>
      </c>
      <c r="J358" t="s">
        <v>28</v>
      </c>
      <c r="K358" t="s">
        <v>29</v>
      </c>
      <c r="L358" t="s">
        <v>88</v>
      </c>
      <c r="M358" t="s">
        <v>30</v>
      </c>
      <c r="N358" t="s">
        <v>30</v>
      </c>
      <c r="O358" t="s">
        <v>30</v>
      </c>
      <c r="P358" t="s">
        <v>30</v>
      </c>
      <c r="Q358" t="s">
        <v>30</v>
      </c>
      <c r="R358" t="s">
        <v>30</v>
      </c>
      <c r="S358" t="s">
        <v>30</v>
      </c>
      <c r="T358" t="s">
        <v>30</v>
      </c>
      <c r="U358" t="s">
        <v>30</v>
      </c>
      <c r="V358" t="s">
        <v>30</v>
      </c>
      <c r="W358" t="s">
        <v>31</v>
      </c>
      <c r="X358" t="s">
        <v>29</v>
      </c>
      <c r="Y358" t="s">
        <v>29</v>
      </c>
      <c r="Z358" t="s">
        <v>29</v>
      </c>
      <c r="AA358" t="s">
        <v>29</v>
      </c>
      <c r="AB358" t="s">
        <v>32</v>
      </c>
    </row>
    <row r="359" spans="1:28" outlineLevel="1" x14ac:dyDescent="0.45">
      <c r="A359">
        <v>7605128900</v>
      </c>
      <c r="B359" s="1">
        <v>44323</v>
      </c>
      <c r="C359" t="s">
        <v>1030</v>
      </c>
      <c r="D359" t="s">
        <v>3423</v>
      </c>
      <c r="E359" t="s">
        <v>302</v>
      </c>
      <c r="F359" t="s">
        <v>5651</v>
      </c>
      <c r="G359" t="s">
        <v>5795</v>
      </c>
      <c r="H359" s="10">
        <v>82420</v>
      </c>
      <c r="J359" t="s">
        <v>28</v>
      </c>
      <c r="K359" t="s">
        <v>29</v>
      </c>
      <c r="L359" t="s">
        <v>88</v>
      </c>
      <c r="M359" t="s">
        <v>29</v>
      </c>
      <c r="N359" t="s">
        <v>30</v>
      </c>
      <c r="O359" t="s">
        <v>30</v>
      </c>
      <c r="P359" t="s">
        <v>30</v>
      </c>
      <c r="Q359" t="s">
        <v>30</v>
      </c>
      <c r="R359" t="s">
        <v>30</v>
      </c>
      <c r="S359" t="s">
        <v>30</v>
      </c>
      <c r="T359" t="s">
        <v>30</v>
      </c>
      <c r="U359" t="s">
        <v>30</v>
      </c>
      <c r="V359" t="s">
        <v>30</v>
      </c>
      <c r="W359" t="s">
        <v>31</v>
      </c>
      <c r="X359" t="s">
        <v>29</v>
      </c>
      <c r="Y359" t="s">
        <v>30</v>
      </c>
      <c r="Z359" t="s">
        <v>29</v>
      </c>
      <c r="AA359" t="s">
        <v>29</v>
      </c>
      <c r="AB359" t="s">
        <v>32</v>
      </c>
    </row>
    <row r="360" spans="1:28" outlineLevel="1" x14ac:dyDescent="0.45">
      <c r="A360">
        <v>7531919000</v>
      </c>
      <c r="B360" s="1">
        <v>44341</v>
      </c>
      <c r="C360" t="s">
        <v>2794</v>
      </c>
      <c r="D360" t="s">
        <v>2795</v>
      </c>
      <c r="E360" t="s">
        <v>302</v>
      </c>
      <c r="F360" t="s">
        <v>5651</v>
      </c>
      <c r="G360" t="s">
        <v>5786</v>
      </c>
      <c r="H360" s="10">
        <v>81677.91</v>
      </c>
      <c r="J360" t="s">
        <v>28</v>
      </c>
      <c r="K360" t="s">
        <v>29</v>
      </c>
      <c r="L360" t="s">
        <v>88</v>
      </c>
      <c r="M360" t="s">
        <v>29</v>
      </c>
      <c r="N360" t="s">
        <v>30</v>
      </c>
      <c r="O360" t="s">
        <v>29</v>
      </c>
      <c r="P360" t="s">
        <v>29</v>
      </c>
      <c r="Q360" t="s">
        <v>30</v>
      </c>
      <c r="R360" t="s">
        <v>30</v>
      </c>
      <c r="S360" t="s">
        <v>30</v>
      </c>
      <c r="T360" t="s">
        <v>30</v>
      </c>
      <c r="U360" t="s">
        <v>30</v>
      </c>
      <c r="V360" t="s">
        <v>30</v>
      </c>
      <c r="W360" t="s">
        <v>40</v>
      </c>
      <c r="X360" t="s">
        <v>29</v>
      </c>
      <c r="Y360" t="s">
        <v>29</v>
      </c>
      <c r="Z360" t="s">
        <v>29</v>
      </c>
      <c r="AA360" t="s">
        <v>30</v>
      </c>
      <c r="AB360" t="s">
        <v>32</v>
      </c>
    </row>
    <row r="361" spans="1:28" outlineLevel="1" x14ac:dyDescent="0.45">
      <c r="A361">
        <v>7570899010</v>
      </c>
      <c r="B361" s="1">
        <v>44341</v>
      </c>
      <c r="C361" t="s">
        <v>3239</v>
      </c>
      <c r="D361" t="s">
        <v>3240</v>
      </c>
      <c r="E361" t="s">
        <v>302</v>
      </c>
      <c r="F361" t="s">
        <v>5651</v>
      </c>
      <c r="G361" t="s">
        <v>5689</v>
      </c>
      <c r="H361" s="10">
        <v>79839.679999999993</v>
      </c>
      <c r="I361" t="s">
        <v>57</v>
      </c>
      <c r="J361" t="s">
        <v>28</v>
      </c>
      <c r="K361" t="s">
        <v>29</v>
      </c>
      <c r="L361" t="s">
        <v>88</v>
      </c>
      <c r="M361" t="s">
        <v>29</v>
      </c>
      <c r="N361" t="s">
        <v>30</v>
      </c>
      <c r="O361" t="s">
        <v>30</v>
      </c>
      <c r="P361" t="s">
        <v>30</v>
      </c>
      <c r="Q361" t="s">
        <v>30</v>
      </c>
      <c r="R361" t="s">
        <v>30</v>
      </c>
      <c r="S361" t="s">
        <v>30</v>
      </c>
      <c r="T361" t="s">
        <v>30</v>
      </c>
      <c r="U361" t="s">
        <v>30</v>
      </c>
      <c r="V361" t="s">
        <v>30</v>
      </c>
      <c r="W361" t="s">
        <v>40</v>
      </c>
      <c r="X361" t="s">
        <v>29</v>
      </c>
      <c r="Y361" t="s">
        <v>29</v>
      </c>
      <c r="Z361" t="s">
        <v>30</v>
      </c>
      <c r="AA361" t="s">
        <v>29</v>
      </c>
      <c r="AB361" t="s">
        <v>32</v>
      </c>
    </row>
    <row r="362" spans="1:28" outlineLevel="1" x14ac:dyDescent="0.45">
      <c r="A362">
        <v>4884019003</v>
      </c>
      <c r="B362" s="1">
        <v>44336</v>
      </c>
      <c r="C362" t="s">
        <v>1951</v>
      </c>
      <c r="D362" t="s">
        <v>1952</v>
      </c>
      <c r="E362" t="s">
        <v>302</v>
      </c>
      <c r="F362" t="s">
        <v>5651</v>
      </c>
      <c r="G362" t="s">
        <v>5772</v>
      </c>
      <c r="H362" s="10">
        <v>77490.81</v>
      </c>
      <c r="J362" t="s">
        <v>28</v>
      </c>
      <c r="K362" t="s">
        <v>29</v>
      </c>
      <c r="L362" t="s">
        <v>88</v>
      </c>
      <c r="M362" t="s">
        <v>29</v>
      </c>
      <c r="N362" t="s">
        <v>30</v>
      </c>
      <c r="O362" t="s">
        <v>29</v>
      </c>
      <c r="P362" t="s">
        <v>30</v>
      </c>
      <c r="Q362" t="s">
        <v>30</v>
      </c>
      <c r="R362" t="s">
        <v>30</v>
      </c>
      <c r="S362" t="s">
        <v>30</v>
      </c>
      <c r="T362" t="s">
        <v>30</v>
      </c>
      <c r="U362" t="s">
        <v>30</v>
      </c>
      <c r="V362" t="s">
        <v>30</v>
      </c>
      <c r="W362" t="s">
        <v>60</v>
      </c>
      <c r="X362" t="s">
        <v>29</v>
      </c>
      <c r="Y362" t="s">
        <v>29</v>
      </c>
      <c r="Z362" t="s">
        <v>29</v>
      </c>
      <c r="AA362" t="s">
        <v>30</v>
      </c>
      <c r="AB362" t="s">
        <v>43</v>
      </c>
    </row>
    <row r="363" spans="1:28" outlineLevel="1" x14ac:dyDescent="0.45">
      <c r="A363">
        <v>8036159005</v>
      </c>
      <c r="B363" s="1">
        <v>44342</v>
      </c>
      <c r="C363" t="s">
        <v>4197</v>
      </c>
      <c r="D363" t="s">
        <v>4198</v>
      </c>
      <c r="E363" t="s">
        <v>302</v>
      </c>
      <c r="F363" t="s">
        <v>5651</v>
      </c>
      <c r="G363" t="s">
        <v>5795</v>
      </c>
      <c r="H363" s="10">
        <v>76452</v>
      </c>
      <c r="J363" t="s">
        <v>28</v>
      </c>
      <c r="K363" t="s">
        <v>29</v>
      </c>
      <c r="L363" t="s">
        <v>88</v>
      </c>
      <c r="M363" t="s">
        <v>29</v>
      </c>
      <c r="N363" t="s">
        <v>29</v>
      </c>
      <c r="O363" t="s">
        <v>29</v>
      </c>
      <c r="P363" t="s">
        <v>30</v>
      </c>
      <c r="Q363" t="s">
        <v>30</v>
      </c>
      <c r="R363" t="s">
        <v>30</v>
      </c>
      <c r="S363" t="s">
        <v>30</v>
      </c>
      <c r="T363" t="s">
        <v>30</v>
      </c>
      <c r="U363" t="s">
        <v>30</v>
      </c>
      <c r="V363" t="s">
        <v>30</v>
      </c>
      <c r="W363" t="s">
        <v>270</v>
      </c>
      <c r="X363" t="s">
        <v>29</v>
      </c>
      <c r="Y363" t="s">
        <v>30</v>
      </c>
      <c r="Z363" t="s">
        <v>29</v>
      </c>
      <c r="AA363" t="s">
        <v>29</v>
      </c>
      <c r="AB363" t="s">
        <v>32</v>
      </c>
    </row>
    <row r="364" spans="1:28" outlineLevel="1" x14ac:dyDescent="0.45">
      <c r="A364">
        <v>2237879008</v>
      </c>
      <c r="B364" s="1">
        <v>44330</v>
      </c>
      <c r="C364" t="s">
        <v>742</v>
      </c>
      <c r="D364" t="s">
        <v>743</v>
      </c>
      <c r="E364" t="s">
        <v>302</v>
      </c>
      <c r="F364" t="s">
        <v>5651</v>
      </c>
      <c r="G364" t="s">
        <v>5689</v>
      </c>
      <c r="H364" s="10">
        <v>71894.83</v>
      </c>
      <c r="I364" t="s">
        <v>35</v>
      </c>
      <c r="J364" t="s">
        <v>28</v>
      </c>
      <c r="K364" t="s">
        <v>29</v>
      </c>
      <c r="L364" t="s">
        <v>88</v>
      </c>
      <c r="M364" t="s">
        <v>29</v>
      </c>
      <c r="N364" t="s">
        <v>29</v>
      </c>
      <c r="O364" t="s">
        <v>29</v>
      </c>
      <c r="P364" t="s">
        <v>29</v>
      </c>
      <c r="Q364" t="s">
        <v>29</v>
      </c>
      <c r="R364" t="s">
        <v>30</v>
      </c>
      <c r="S364" t="s">
        <v>29</v>
      </c>
      <c r="T364" t="s">
        <v>29</v>
      </c>
      <c r="U364" t="s">
        <v>29</v>
      </c>
      <c r="V364" t="s">
        <v>29</v>
      </c>
      <c r="W364" t="s">
        <v>31</v>
      </c>
      <c r="X364" t="s">
        <v>29</v>
      </c>
      <c r="Y364" t="s">
        <v>29</v>
      </c>
      <c r="Z364" t="s">
        <v>29</v>
      </c>
      <c r="AA364" t="s">
        <v>30</v>
      </c>
      <c r="AB364" t="s">
        <v>32</v>
      </c>
    </row>
    <row r="365" spans="1:28" outlineLevel="1" x14ac:dyDescent="0.45">
      <c r="A365">
        <v>9880349003</v>
      </c>
      <c r="B365" s="1">
        <v>44351</v>
      </c>
      <c r="C365" t="s">
        <v>5238</v>
      </c>
      <c r="D365" t="s">
        <v>5239</v>
      </c>
      <c r="E365" t="s">
        <v>302</v>
      </c>
      <c r="F365" t="s">
        <v>5651</v>
      </c>
      <c r="G365" t="s">
        <v>5772</v>
      </c>
      <c r="H365" s="10">
        <v>68966</v>
      </c>
      <c r="I365" t="s">
        <v>35</v>
      </c>
      <c r="J365" t="s">
        <v>28</v>
      </c>
      <c r="K365" t="s">
        <v>29</v>
      </c>
      <c r="L365" t="s">
        <v>88</v>
      </c>
      <c r="M365" t="s">
        <v>29</v>
      </c>
      <c r="N365" t="s">
        <v>29</v>
      </c>
      <c r="O365" t="s">
        <v>29</v>
      </c>
      <c r="P365" t="s">
        <v>30</v>
      </c>
      <c r="Q365" t="s">
        <v>30</v>
      </c>
      <c r="R365" t="s">
        <v>30</v>
      </c>
      <c r="S365" t="s">
        <v>30</v>
      </c>
      <c r="T365" t="s">
        <v>30</v>
      </c>
      <c r="U365" t="s">
        <v>30</v>
      </c>
      <c r="V365" t="s">
        <v>30</v>
      </c>
      <c r="W365" t="s">
        <v>40</v>
      </c>
      <c r="X365" t="s">
        <v>29</v>
      </c>
      <c r="Y365" t="s">
        <v>29</v>
      </c>
      <c r="Z365" t="s">
        <v>29</v>
      </c>
      <c r="AA365" t="s">
        <v>29</v>
      </c>
      <c r="AB365" t="s">
        <v>32</v>
      </c>
    </row>
    <row r="366" spans="1:28" outlineLevel="1" x14ac:dyDescent="0.45">
      <c r="A366">
        <v>7586198903</v>
      </c>
      <c r="B366" s="1">
        <v>44323</v>
      </c>
      <c r="C366" t="s">
        <v>3322</v>
      </c>
      <c r="D366" t="s">
        <v>3323</v>
      </c>
      <c r="E366" t="s">
        <v>302</v>
      </c>
      <c r="F366" t="s">
        <v>5651</v>
      </c>
      <c r="G366" t="s">
        <v>5689</v>
      </c>
      <c r="H366" s="10">
        <v>68909</v>
      </c>
      <c r="J366" t="s">
        <v>28</v>
      </c>
      <c r="K366" t="s">
        <v>29</v>
      </c>
      <c r="L366" t="s">
        <v>88</v>
      </c>
      <c r="M366" t="s">
        <v>29</v>
      </c>
      <c r="N366" t="s">
        <v>29</v>
      </c>
      <c r="O366" t="s">
        <v>29</v>
      </c>
      <c r="P366" t="s">
        <v>30</v>
      </c>
      <c r="Q366" t="s">
        <v>30</v>
      </c>
      <c r="R366" t="s">
        <v>30</v>
      </c>
      <c r="S366" t="s">
        <v>30</v>
      </c>
      <c r="T366" t="s">
        <v>30</v>
      </c>
      <c r="U366" t="s">
        <v>30</v>
      </c>
      <c r="V366" t="s">
        <v>30</v>
      </c>
      <c r="W366" t="s">
        <v>40</v>
      </c>
      <c r="X366" t="s">
        <v>29</v>
      </c>
      <c r="Y366" t="s">
        <v>30</v>
      </c>
      <c r="Z366" t="s">
        <v>29</v>
      </c>
      <c r="AA366" t="s">
        <v>29</v>
      </c>
      <c r="AB366" t="s">
        <v>32</v>
      </c>
    </row>
    <row r="367" spans="1:28" outlineLevel="1" x14ac:dyDescent="0.45">
      <c r="A367">
        <v>7651948900</v>
      </c>
      <c r="B367" s="1">
        <v>44323</v>
      </c>
      <c r="C367" t="s">
        <v>3711</v>
      </c>
      <c r="D367" t="s">
        <v>3712</v>
      </c>
      <c r="E367" t="s">
        <v>302</v>
      </c>
      <c r="F367" t="s">
        <v>5651</v>
      </c>
      <c r="G367" t="s">
        <v>5795</v>
      </c>
      <c r="H367" s="10">
        <v>68412.84</v>
      </c>
      <c r="J367" t="s">
        <v>28</v>
      </c>
      <c r="K367" t="s">
        <v>29</v>
      </c>
      <c r="L367" t="s">
        <v>88</v>
      </c>
      <c r="M367" t="s">
        <v>29</v>
      </c>
      <c r="N367" t="s">
        <v>29</v>
      </c>
      <c r="O367" t="s">
        <v>29</v>
      </c>
      <c r="P367" t="s">
        <v>30</v>
      </c>
      <c r="Q367" t="s">
        <v>30</v>
      </c>
      <c r="R367" t="s">
        <v>30</v>
      </c>
      <c r="S367" t="s">
        <v>30</v>
      </c>
      <c r="T367" t="s">
        <v>30</v>
      </c>
      <c r="U367" t="s">
        <v>30</v>
      </c>
      <c r="V367" t="s">
        <v>30</v>
      </c>
      <c r="W367" t="s">
        <v>31</v>
      </c>
      <c r="X367" t="s">
        <v>29</v>
      </c>
      <c r="Y367" t="s">
        <v>29</v>
      </c>
      <c r="Z367" t="s">
        <v>29</v>
      </c>
      <c r="AA367" t="s">
        <v>30</v>
      </c>
      <c r="AB367" t="s">
        <v>228</v>
      </c>
    </row>
    <row r="368" spans="1:28" outlineLevel="1" x14ac:dyDescent="0.45">
      <c r="A368">
        <v>9918169004</v>
      </c>
      <c r="B368" s="1">
        <v>44351</v>
      </c>
      <c r="C368" t="s">
        <v>5426</v>
      </c>
      <c r="D368" t="s">
        <v>5427</v>
      </c>
      <c r="E368" t="s">
        <v>302</v>
      </c>
      <c r="F368" t="s">
        <v>5651</v>
      </c>
      <c r="G368" t="s">
        <v>5689</v>
      </c>
      <c r="H368" s="10">
        <v>66991.429999999993</v>
      </c>
      <c r="I368" t="s">
        <v>2275</v>
      </c>
      <c r="J368" t="s">
        <v>28</v>
      </c>
      <c r="K368" t="s">
        <v>29</v>
      </c>
      <c r="L368" t="s">
        <v>88</v>
      </c>
      <c r="M368" t="s">
        <v>29</v>
      </c>
      <c r="N368" t="s">
        <v>29</v>
      </c>
      <c r="O368" t="s">
        <v>29</v>
      </c>
      <c r="P368" t="s">
        <v>30</v>
      </c>
      <c r="Q368" t="s">
        <v>30</v>
      </c>
      <c r="R368" t="s">
        <v>30</v>
      </c>
      <c r="S368" t="s">
        <v>30</v>
      </c>
      <c r="T368" t="s">
        <v>30</v>
      </c>
      <c r="U368" t="s">
        <v>30</v>
      </c>
      <c r="V368" t="s">
        <v>30</v>
      </c>
      <c r="W368" t="s">
        <v>40</v>
      </c>
      <c r="X368" t="s">
        <v>29</v>
      </c>
      <c r="Y368" t="s">
        <v>29</v>
      </c>
      <c r="Z368" t="s">
        <v>29</v>
      </c>
      <c r="AA368" t="s">
        <v>29</v>
      </c>
      <c r="AB368" t="s">
        <v>32</v>
      </c>
    </row>
    <row r="369" spans="1:28" outlineLevel="1" x14ac:dyDescent="0.45">
      <c r="A369">
        <v>8976799009</v>
      </c>
      <c r="B369" s="1">
        <v>44345</v>
      </c>
      <c r="C369" t="s">
        <v>5119</v>
      </c>
      <c r="D369" t="s">
        <v>5120</v>
      </c>
      <c r="E369" t="s">
        <v>302</v>
      </c>
      <c r="F369" t="s">
        <v>5651</v>
      </c>
      <c r="G369" t="s">
        <v>5689</v>
      </c>
      <c r="H369" s="10">
        <v>61091.89</v>
      </c>
      <c r="J369" t="s">
        <v>28</v>
      </c>
      <c r="K369" t="s">
        <v>29</v>
      </c>
      <c r="L369" t="s">
        <v>88</v>
      </c>
      <c r="M369" t="s">
        <v>30</v>
      </c>
      <c r="N369" t="s">
        <v>29</v>
      </c>
      <c r="O369" t="s">
        <v>30</v>
      </c>
      <c r="P369" t="s">
        <v>30</v>
      </c>
      <c r="Q369" t="s">
        <v>30</v>
      </c>
      <c r="R369" t="s">
        <v>30</v>
      </c>
      <c r="S369" t="s">
        <v>30</v>
      </c>
      <c r="T369" t="s">
        <v>30</v>
      </c>
      <c r="U369" t="s">
        <v>30</v>
      </c>
      <c r="V369" t="s">
        <v>30</v>
      </c>
      <c r="W369" t="s">
        <v>31</v>
      </c>
      <c r="X369" t="s">
        <v>29</v>
      </c>
      <c r="Y369" t="s">
        <v>29</v>
      </c>
      <c r="Z369" t="s">
        <v>29</v>
      </c>
      <c r="AA369" t="s">
        <v>29</v>
      </c>
      <c r="AB369" t="s">
        <v>38</v>
      </c>
    </row>
    <row r="370" spans="1:28" outlineLevel="1" x14ac:dyDescent="0.45">
      <c r="A370">
        <v>7648958902</v>
      </c>
      <c r="B370" s="1">
        <v>44323</v>
      </c>
      <c r="C370" t="s">
        <v>3687</v>
      </c>
      <c r="D370" t="s">
        <v>3688</v>
      </c>
      <c r="E370" t="s">
        <v>302</v>
      </c>
      <c r="F370" t="s">
        <v>5651</v>
      </c>
      <c r="G370" t="s">
        <v>5786</v>
      </c>
      <c r="H370" s="10">
        <v>55407.96</v>
      </c>
      <c r="J370" t="s">
        <v>28</v>
      </c>
      <c r="K370" t="s">
        <v>29</v>
      </c>
      <c r="L370" t="s">
        <v>88</v>
      </c>
      <c r="M370" t="s">
        <v>29</v>
      </c>
      <c r="N370" t="s">
        <v>30</v>
      </c>
      <c r="O370" t="s">
        <v>29</v>
      </c>
      <c r="P370" t="s">
        <v>30</v>
      </c>
      <c r="Q370" t="s">
        <v>30</v>
      </c>
      <c r="R370" t="s">
        <v>30</v>
      </c>
      <c r="S370" t="s">
        <v>30</v>
      </c>
      <c r="T370" t="s">
        <v>30</v>
      </c>
      <c r="U370" t="s">
        <v>30</v>
      </c>
      <c r="V370" t="s">
        <v>30</v>
      </c>
      <c r="W370" t="s">
        <v>31</v>
      </c>
      <c r="X370" t="s">
        <v>29</v>
      </c>
      <c r="Y370" t="s">
        <v>30</v>
      </c>
      <c r="Z370" t="s">
        <v>29</v>
      </c>
      <c r="AA370" t="s">
        <v>29</v>
      </c>
      <c r="AB370" t="s">
        <v>32</v>
      </c>
    </row>
    <row r="371" spans="1:28" outlineLevel="1" x14ac:dyDescent="0.45">
      <c r="A371">
        <v>7518159003</v>
      </c>
      <c r="B371" s="1">
        <v>44341</v>
      </c>
      <c r="C371" t="s">
        <v>2638</v>
      </c>
      <c r="D371" t="s">
        <v>2639</v>
      </c>
      <c r="E371" t="s">
        <v>302</v>
      </c>
      <c r="F371" t="s">
        <v>5651</v>
      </c>
      <c r="G371" t="s">
        <v>5795</v>
      </c>
      <c r="H371" s="10">
        <v>50565</v>
      </c>
      <c r="J371" t="s">
        <v>28</v>
      </c>
      <c r="K371" t="s">
        <v>29</v>
      </c>
      <c r="L371" t="s">
        <v>88</v>
      </c>
      <c r="M371" t="s">
        <v>30</v>
      </c>
      <c r="N371" t="s">
        <v>30</v>
      </c>
      <c r="O371" t="s">
        <v>30</v>
      </c>
      <c r="P371" t="s">
        <v>30</v>
      </c>
      <c r="Q371" t="s">
        <v>30</v>
      </c>
      <c r="R371" t="s">
        <v>30</v>
      </c>
      <c r="S371" t="s">
        <v>30</v>
      </c>
      <c r="T371" t="s">
        <v>30</v>
      </c>
      <c r="U371" t="s">
        <v>30</v>
      </c>
      <c r="V371" t="s">
        <v>30</v>
      </c>
      <c r="W371" t="s">
        <v>40</v>
      </c>
      <c r="X371" t="s">
        <v>29</v>
      </c>
      <c r="Y371" t="s">
        <v>30</v>
      </c>
      <c r="Z371" t="s">
        <v>29</v>
      </c>
      <c r="AA371" t="s">
        <v>29</v>
      </c>
      <c r="AB371" t="s">
        <v>32</v>
      </c>
    </row>
    <row r="372" spans="1:28" outlineLevel="1" x14ac:dyDescent="0.45">
      <c r="A372">
        <v>7606898910</v>
      </c>
      <c r="B372" s="1">
        <v>44323</v>
      </c>
      <c r="C372" t="s">
        <v>3438</v>
      </c>
      <c r="D372" t="s">
        <v>3439</v>
      </c>
      <c r="E372" t="s">
        <v>302</v>
      </c>
      <c r="F372" t="s">
        <v>5651</v>
      </c>
      <c r="G372" t="s">
        <v>5689</v>
      </c>
      <c r="H372" s="10">
        <v>47605.5</v>
      </c>
      <c r="J372" t="s">
        <v>28</v>
      </c>
      <c r="K372" t="s">
        <v>29</v>
      </c>
      <c r="L372" t="s">
        <v>88</v>
      </c>
      <c r="M372" t="s">
        <v>29</v>
      </c>
      <c r="N372" t="s">
        <v>29</v>
      </c>
      <c r="O372" t="s">
        <v>29</v>
      </c>
      <c r="P372" t="s">
        <v>29</v>
      </c>
      <c r="Q372" t="s">
        <v>29</v>
      </c>
      <c r="R372" t="s">
        <v>30</v>
      </c>
      <c r="S372" t="s">
        <v>30</v>
      </c>
      <c r="T372" t="s">
        <v>30</v>
      </c>
      <c r="U372" t="s">
        <v>29</v>
      </c>
      <c r="V372" t="s">
        <v>30</v>
      </c>
      <c r="W372" t="s">
        <v>40</v>
      </c>
      <c r="X372" t="s">
        <v>29</v>
      </c>
      <c r="Y372" t="s">
        <v>29</v>
      </c>
      <c r="Z372" t="s">
        <v>29</v>
      </c>
      <c r="AA372" t="s">
        <v>30</v>
      </c>
      <c r="AB372" t="s">
        <v>32</v>
      </c>
    </row>
    <row r="373" spans="1:28" outlineLevel="1" x14ac:dyDescent="0.45">
      <c r="A373">
        <v>2474249000</v>
      </c>
      <c r="B373" s="1">
        <v>44332</v>
      </c>
      <c r="C373" t="s">
        <v>1100</v>
      </c>
      <c r="D373" t="s">
        <v>1101</v>
      </c>
      <c r="E373" t="s">
        <v>302</v>
      </c>
      <c r="F373" t="s">
        <v>5651</v>
      </c>
      <c r="G373" t="s">
        <v>5795</v>
      </c>
      <c r="H373" s="10">
        <v>45957.599999999999</v>
      </c>
      <c r="J373" t="s">
        <v>28</v>
      </c>
      <c r="K373" t="s">
        <v>29</v>
      </c>
      <c r="L373" t="s">
        <v>88</v>
      </c>
      <c r="M373" t="s">
        <v>29</v>
      </c>
      <c r="N373" t="s">
        <v>30</v>
      </c>
      <c r="O373" t="s">
        <v>29</v>
      </c>
      <c r="P373" t="s">
        <v>30</v>
      </c>
      <c r="Q373" t="s">
        <v>30</v>
      </c>
      <c r="R373" t="s">
        <v>30</v>
      </c>
      <c r="S373" t="s">
        <v>29</v>
      </c>
      <c r="T373" t="s">
        <v>30</v>
      </c>
      <c r="U373" t="s">
        <v>30</v>
      </c>
      <c r="V373" t="s">
        <v>30</v>
      </c>
      <c r="W373" t="s">
        <v>31</v>
      </c>
      <c r="X373" t="s">
        <v>29</v>
      </c>
      <c r="Y373" t="s">
        <v>30</v>
      </c>
      <c r="Z373" t="s">
        <v>29</v>
      </c>
      <c r="AA373" t="s">
        <v>29</v>
      </c>
      <c r="AB373" t="s">
        <v>32</v>
      </c>
    </row>
    <row r="374" spans="1:28" outlineLevel="1" x14ac:dyDescent="0.45">
      <c r="A374">
        <v>5246689005</v>
      </c>
      <c r="B374" s="1">
        <v>44337</v>
      </c>
      <c r="C374" t="s">
        <v>2305</v>
      </c>
      <c r="D374" t="s">
        <v>2306</v>
      </c>
      <c r="E374" t="s">
        <v>302</v>
      </c>
      <c r="F374" t="s">
        <v>5651</v>
      </c>
      <c r="G374" t="s">
        <v>5772</v>
      </c>
      <c r="H374" s="10">
        <v>43141.94</v>
      </c>
      <c r="I374" t="s">
        <v>369</v>
      </c>
      <c r="J374" t="s">
        <v>28</v>
      </c>
      <c r="K374" t="s">
        <v>29</v>
      </c>
      <c r="L374" t="s">
        <v>88</v>
      </c>
      <c r="M374" t="s">
        <v>29</v>
      </c>
      <c r="N374" t="s">
        <v>30</v>
      </c>
      <c r="O374" t="s">
        <v>29</v>
      </c>
      <c r="P374" t="s">
        <v>30</v>
      </c>
      <c r="Q374" t="s">
        <v>29</v>
      </c>
      <c r="R374" t="s">
        <v>30</v>
      </c>
      <c r="S374" t="s">
        <v>30</v>
      </c>
      <c r="T374" t="s">
        <v>30</v>
      </c>
      <c r="U374" t="s">
        <v>29</v>
      </c>
      <c r="V374" t="s">
        <v>30</v>
      </c>
      <c r="W374" t="s">
        <v>31</v>
      </c>
      <c r="X374" t="s">
        <v>29</v>
      </c>
      <c r="Y374" t="s">
        <v>30</v>
      </c>
      <c r="Z374" t="s">
        <v>29</v>
      </c>
      <c r="AA374" t="s">
        <v>29</v>
      </c>
      <c r="AB374" t="s">
        <v>32</v>
      </c>
    </row>
    <row r="375" spans="1:28" outlineLevel="1" x14ac:dyDescent="0.45">
      <c r="A375">
        <v>8918259002</v>
      </c>
      <c r="B375" s="1">
        <v>44345</v>
      </c>
      <c r="C375" t="s">
        <v>4841</v>
      </c>
      <c r="D375" t="s">
        <v>4842</v>
      </c>
      <c r="E375" t="s">
        <v>302</v>
      </c>
      <c r="F375" t="s">
        <v>5651</v>
      </c>
      <c r="G375" t="s">
        <v>5795</v>
      </c>
      <c r="H375" s="10">
        <v>41954</v>
      </c>
      <c r="J375" t="s">
        <v>28</v>
      </c>
      <c r="K375" t="s">
        <v>29</v>
      </c>
      <c r="L375" t="s">
        <v>88</v>
      </c>
      <c r="M375" t="s">
        <v>30</v>
      </c>
      <c r="N375" t="s">
        <v>29</v>
      </c>
      <c r="O375" t="s">
        <v>29</v>
      </c>
      <c r="P375" t="s">
        <v>29</v>
      </c>
      <c r="Q375" t="s">
        <v>29</v>
      </c>
      <c r="R375" t="s">
        <v>29</v>
      </c>
      <c r="S375" t="s">
        <v>30</v>
      </c>
      <c r="T375" t="s">
        <v>30</v>
      </c>
      <c r="U375" t="s">
        <v>30</v>
      </c>
      <c r="V375" t="s">
        <v>30</v>
      </c>
      <c r="W375" t="s">
        <v>31</v>
      </c>
      <c r="X375" t="s">
        <v>29</v>
      </c>
      <c r="Y375" t="s">
        <v>29</v>
      </c>
      <c r="Z375" t="s">
        <v>29</v>
      </c>
      <c r="AA375" t="s">
        <v>29</v>
      </c>
      <c r="AB375" t="s">
        <v>48</v>
      </c>
    </row>
    <row r="376" spans="1:28" outlineLevel="1" x14ac:dyDescent="0.45">
      <c r="A376">
        <v>7592778907</v>
      </c>
      <c r="B376" s="1">
        <v>44323</v>
      </c>
      <c r="C376" t="s">
        <v>3352</v>
      </c>
      <c r="D376" t="s">
        <v>3353</v>
      </c>
      <c r="E376" t="s">
        <v>302</v>
      </c>
      <c r="F376" t="s">
        <v>5651</v>
      </c>
      <c r="G376" t="s">
        <v>5786</v>
      </c>
      <c r="H376" s="10">
        <v>40434</v>
      </c>
      <c r="J376" t="s">
        <v>28</v>
      </c>
      <c r="K376" t="s">
        <v>29</v>
      </c>
      <c r="L376" t="s">
        <v>88</v>
      </c>
      <c r="M376" t="s">
        <v>29</v>
      </c>
      <c r="N376" t="s">
        <v>29</v>
      </c>
      <c r="O376" t="s">
        <v>29</v>
      </c>
      <c r="P376" t="s">
        <v>30</v>
      </c>
      <c r="Q376" t="s">
        <v>30</v>
      </c>
      <c r="R376" t="s">
        <v>30</v>
      </c>
      <c r="S376" t="s">
        <v>30</v>
      </c>
      <c r="T376" t="s">
        <v>30</v>
      </c>
      <c r="U376" t="s">
        <v>30</v>
      </c>
      <c r="V376" t="s">
        <v>30</v>
      </c>
      <c r="W376" t="s">
        <v>40</v>
      </c>
      <c r="X376" t="s">
        <v>29</v>
      </c>
      <c r="Y376" t="s">
        <v>29</v>
      </c>
      <c r="Z376" t="s">
        <v>29</v>
      </c>
      <c r="AA376" t="s">
        <v>30</v>
      </c>
      <c r="AB376" t="s">
        <v>32</v>
      </c>
    </row>
    <row r="377" spans="1:28" outlineLevel="1" x14ac:dyDescent="0.45">
      <c r="A377">
        <v>2479239007</v>
      </c>
      <c r="B377" s="1">
        <v>44332</v>
      </c>
      <c r="C377" t="s">
        <v>1123</v>
      </c>
      <c r="D377" t="s">
        <v>1124</v>
      </c>
      <c r="E377" t="s">
        <v>302</v>
      </c>
      <c r="F377" t="s">
        <v>5651</v>
      </c>
      <c r="G377" t="s">
        <v>5689</v>
      </c>
      <c r="H377" s="10">
        <v>37179.269999999997</v>
      </c>
      <c r="J377" t="s">
        <v>28</v>
      </c>
      <c r="K377" t="s">
        <v>29</v>
      </c>
      <c r="L377" t="s">
        <v>88</v>
      </c>
      <c r="M377" t="s">
        <v>30</v>
      </c>
      <c r="N377" t="s">
        <v>30</v>
      </c>
      <c r="O377" t="s">
        <v>30</v>
      </c>
      <c r="P377" t="s">
        <v>30</v>
      </c>
      <c r="Q377" t="s">
        <v>30</v>
      </c>
      <c r="R377" t="s">
        <v>30</v>
      </c>
      <c r="S377" t="s">
        <v>30</v>
      </c>
      <c r="T377" t="s">
        <v>30</v>
      </c>
      <c r="U377" t="s">
        <v>30</v>
      </c>
      <c r="V377" t="s">
        <v>30</v>
      </c>
      <c r="W377" t="s">
        <v>40</v>
      </c>
      <c r="X377" t="s">
        <v>29</v>
      </c>
      <c r="Y377" t="s">
        <v>30</v>
      </c>
      <c r="Z377" t="s">
        <v>29</v>
      </c>
      <c r="AA377" t="s">
        <v>30</v>
      </c>
      <c r="AB377" t="s">
        <v>32</v>
      </c>
    </row>
    <row r="378" spans="1:28" outlineLevel="1" x14ac:dyDescent="0.45">
      <c r="A378">
        <v>5249239005</v>
      </c>
      <c r="B378" s="1">
        <v>44337</v>
      </c>
      <c r="C378" t="s">
        <v>2321</v>
      </c>
      <c r="D378" t="s">
        <v>2322</v>
      </c>
      <c r="E378" t="s">
        <v>302</v>
      </c>
      <c r="F378" t="s">
        <v>5651</v>
      </c>
      <c r="G378" t="s">
        <v>5689</v>
      </c>
      <c r="H378" s="10">
        <v>34659.919999999998</v>
      </c>
      <c r="J378" t="s">
        <v>28</v>
      </c>
      <c r="K378" t="s">
        <v>29</v>
      </c>
      <c r="L378" t="s">
        <v>88</v>
      </c>
      <c r="M378" t="s">
        <v>30</v>
      </c>
      <c r="N378" t="s">
        <v>29</v>
      </c>
      <c r="O378" t="s">
        <v>29</v>
      </c>
      <c r="P378" t="s">
        <v>29</v>
      </c>
      <c r="Q378" t="s">
        <v>30</v>
      </c>
      <c r="R378" t="s">
        <v>29</v>
      </c>
      <c r="S378" t="s">
        <v>29</v>
      </c>
      <c r="T378" t="s">
        <v>30</v>
      </c>
      <c r="U378" t="s">
        <v>29</v>
      </c>
      <c r="V378" t="s">
        <v>30</v>
      </c>
      <c r="W378" t="s">
        <v>33</v>
      </c>
      <c r="X378" t="s">
        <v>29</v>
      </c>
      <c r="Y378" t="s">
        <v>29</v>
      </c>
      <c r="Z378" t="s">
        <v>29</v>
      </c>
      <c r="AA378" t="s">
        <v>30</v>
      </c>
      <c r="AB378" t="s">
        <v>43</v>
      </c>
    </row>
    <row r="379" spans="1:28" outlineLevel="1" x14ac:dyDescent="0.45">
      <c r="A379">
        <v>7528629006</v>
      </c>
      <c r="B379" s="1">
        <v>44341</v>
      </c>
      <c r="C379" t="s">
        <v>2746</v>
      </c>
      <c r="D379" t="s">
        <v>2747</v>
      </c>
      <c r="E379" t="s">
        <v>302</v>
      </c>
      <c r="F379" t="s">
        <v>5651</v>
      </c>
      <c r="G379" t="s">
        <v>5689</v>
      </c>
      <c r="H379" s="10">
        <v>33021</v>
      </c>
      <c r="J379" t="s">
        <v>28</v>
      </c>
      <c r="K379" t="s">
        <v>29</v>
      </c>
      <c r="L379" t="s">
        <v>88</v>
      </c>
      <c r="M379" t="s">
        <v>29</v>
      </c>
      <c r="N379" t="s">
        <v>29</v>
      </c>
      <c r="O379" t="s">
        <v>30</v>
      </c>
      <c r="P379" t="s">
        <v>30</v>
      </c>
      <c r="Q379" t="s">
        <v>29</v>
      </c>
      <c r="R379" t="s">
        <v>29</v>
      </c>
      <c r="S379" t="s">
        <v>30</v>
      </c>
      <c r="T379" t="s">
        <v>30</v>
      </c>
      <c r="U379" t="s">
        <v>29</v>
      </c>
      <c r="V379" t="s">
        <v>30</v>
      </c>
      <c r="W379" t="s">
        <v>40</v>
      </c>
      <c r="X379" t="s">
        <v>29</v>
      </c>
      <c r="Y379" t="s">
        <v>30</v>
      </c>
      <c r="Z379" t="s">
        <v>29</v>
      </c>
      <c r="AA379" t="s">
        <v>29</v>
      </c>
      <c r="AB379" t="s">
        <v>32</v>
      </c>
    </row>
    <row r="380" spans="1:28" outlineLevel="1" x14ac:dyDescent="0.45">
      <c r="A380">
        <v>7514898902</v>
      </c>
      <c r="B380" s="1">
        <v>44323</v>
      </c>
      <c r="C380" t="s">
        <v>2592</v>
      </c>
      <c r="D380" t="s">
        <v>2593</v>
      </c>
      <c r="E380" t="s">
        <v>302</v>
      </c>
      <c r="F380" t="s">
        <v>5651</v>
      </c>
      <c r="G380" t="s">
        <v>5772</v>
      </c>
      <c r="H380" s="10">
        <v>21615</v>
      </c>
      <c r="J380" t="s">
        <v>28</v>
      </c>
      <c r="K380" t="s">
        <v>29</v>
      </c>
      <c r="L380" t="s">
        <v>88</v>
      </c>
      <c r="M380" t="s">
        <v>29</v>
      </c>
      <c r="N380" t="s">
        <v>30</v>
      </c>
      <c r="O380" t="s">
        <v>29</v>
      </c>
      <c r="P380" t="s">
        <v>29</v>
      </c>
      <c r="Q380" t="s">
        <v>29</v>
      </c>
      <c r="R380" t="s">
        <v>30</v>
      </c>
      <c r="S380" t="s">
        <v>30</v>
      </c>
      <c r="T380" t="s">
        <v>29</v>
      </c>
      <c r="U380" t="s">
        <v>30</v>
      </c>
      <c r="V380" t="s">
        <v>29</v>
      </c>
      <c r="W380" t="s">
        <v>60</v>
      </c>
      <c r="X380" t="s">
        <v>29</v>
      </c>
      <c r="Y380" t="s">
        <v>29</v>
      </c>
      <c r="Z380" t="s">
        <v>29</v>
      </c>
      <c r="AA380" t="s">
        <v>30</v>
      </c>
      <c r="AB380" t="s">
        <v>45</v>
      </c>
    </row>
    <row r="381" spans="1:28" outlineLevel="1" x14ac:dyDescent="0.45">
      <c r="A381">
        <v>8879939001</v>
      </c>
      <c r="B381" s="1">
        <v>44345</v>
      </c>
      <c r="C381" t="s">
        <v>4691</v>
      </c>
      <c r="D381" t="s">
        <v>4692</v>
      </c>
      <c r="E381" t="s">
        <v>302</v>
      </c>
      <c r="F381" t="s">
        <v>5651</v>
      </c>
      <c r="G381" t="s">
        <v>5795</v>
      </c>
      <c r="H381" s="10">
        <v>21075</v>
      </c>
      <c r="J381" t="s">
        <v>28</v>
      </c>
      <c r="K381" t="s">
        <v>30</v>
      </c>
      <c r="L381" t="s">
        <v>88</v>
      </c>
      <c r="M381" t="s">
        <v>29</v>
      </c>
      <c r="N381" t="s">
        <v>30</v>
      </c>
      <c r="O381" t="s">
        <v>29</v>
      </c>
      <c r="P381" t="s">
        <v>30</v>
      </c>
      <c r="Q381" t="s">
        <v>29</v>
      </c>
      <c r="R381" t="s">
        <v>30</v>
      </c>
      <c r="S381" t="s">
        <v>30</v>
      </c>
      <c r="T381" t="s">
        <v>30</v>
      </c>
      <c r="U381" t="s">
        <v>30</v>
      </c>
      <c r="V381" t="s">
        <v>30</v>
      </c>
      <c r="W381" t="s">
        <v>31</v>
      </c>
      <c r="X381" t="s">
        <v>29</v>
      </c>
      <c r="Y381" t="s">
        <v>29</v>
      </c>
      <c r="Z381" t="s">
        <v>29</v>
      </c>
      <c r="AA381" t="s">
        <v>29</v>
      </c>
      <c r="AB381" t="s">
        <v>32</v>
      </c>
    </row>
    <row r="382" spans="1:28" outlineLevel="1" x14ac:dyDescent="0.45">
      <c r="A382">
        <v>7883348907</v>
      </c>
      <c r="B382" s="1">
        <v>44327</v>
      </c>
      <c r="C382" t="s">
        <v>3913</v>
      </c>
      <c r="D382" t="s">
        <v>3914</v>
      </c>
      <c r="E382" t="s">
        <v>302</v>
      </c>
      <c r="F382" t="s">
        <v>5651</v>
      </c>
      <c r="G382" t="s">
        <v>5689</v>
      </c>
      <c r="H382" s="10">
        <v>20207</v>
      </c>
      <c r="I382" t="s">
        <v>35</v>
      </c>
      <c r="J382" t="s">
        <v>28</v>
      </c>
      <c r="K382" t="s">
        <v>29</v>
      </c>
      <c r="L382" t="s">
        <v>88</v>
      </c>
      <c r="M382" t="s">
        <v>30</v>
      </c>
      <c r="N382" t="s">
        <v>30</v>
      </c>
      <c r="O382" t="s">
        <v>30</v>
      </c>
      <c r="P382" t="s">
        <v>30</v>
      </c>
      <c r="Q382" t="s">
        <v>30</v>
      </c>
      <c r="R382" t="s">
        <v>30</v>
      </c>
      <c r="S382" t="s">
        <v>30</v>
      </c>
      <c r="T382" t="s">
        <v>30</v>
      </c>
      <c r="U382" t="s">
        <v>30</v>
      </c>
      <c r="V382" t="s">
        <v>30</v>
      </c>
      <c r="W382" t="s">
        <v>40</v>
      </c>
      <c r="X382" t="s">
        <v>29</v>
      </c>
      <c r="Y382" t="s">
        <v>30</v>
      </c>
      <c r="Z382" t="s">
        <v>29</v>
      </c>
      <c r="AA382" t="s">
        <v>29</v>
      </c>
      <c r="AB382" t="s">
        <v>32</v>
      </c>
    </row>
    <row r="383" spans="1:28" outlineLevel="1" x14ac:dyDescent="0.45">
      <c r="A383">
        <v>7523669008</v>
      </c>
      <c r="B383" s="1">
        <v>44341</v>
      </c>
      <c r="C383" t="s">
        <v>2695</v>
      </c>
      <c r="D383" t="s">
        <v>2696</v>
      </c>
      <c r="E383" t="s">
        <v>302</v>
      </c>
      <c r="F383" t="s">
        <v>5651</v>
      </c>
      <c r="G383" t="s">
        <v>5689</v>
      </c>
      <c r="H383" s="10">
        <v>19475</v>
      </c>
      <c r="J383" t="s">
        <v>28</v>
      </c>
      <c r="K383" t="s">
        <v>29</v>
      </c>
      <c r="L383" t="s">
        <v>88</v>
      </c>
      <c r="M383" t="s">
        <v>29</v>
      </c>
      <c r="N383" t="s">
        <v>30</v>
      </c>
      <c r="O383" t="s">
        <v>30</v>
      </c>
      <c r="P383" t="s">
        <v>30</v>
      </c>
      <c r="Q383" t="s">
        <v>30</v>
      </c>
      <c r="R383" t="s">
        <v>30</v>
      </c>
      <c r="S383" t="s">
        <v>30</v>
      </c>
      <c r="T383" t="s">
        <v>30</v>
      </c>
      <c r="U383" t="s">
        <v>30</v>
      </c>
      <c r="V383" t="s">
        <v>30</v>
      </c>
      <c r="W383" t="s">
        <v>40</v>
      </c>
      <c r="X383" t="s">
        <v>29</v>
      </c>
      <c r="Y383" t="s">
        <v>29</v>
      </c>
      <c r="Z383" t="s">
        <v>29</v>
      </c>
      <c r="AA383" t="s">
        <v>30</v>
      </c>
      <c r="AB383" t="s">
        <v>32</v>
      </c>
    </row>
    <row r="384" spans="1:28" outlineLevel="1" x14ac:dyDescent="0.45">
      <c r="A384">
        <v>8852199004</v>
      </c>
      <c r="B384" s="1">
        <v>44345</v>
      </c>
      <c r="C384" t="s">
        <v>4510</v>
      </c>
      <c r="D384" t="s">
        <v>4511</v>
      </c>
      <c r="E384" t="s">
        <v>302</v>
      </c>
      <c r="F384" t="s">
        <v>5651</v>
      </c>
      <c r="G384" t="s">
        <v>5689</v>
      </c>
      <c r="H384" s="10">
        <v>18508</v>
      </c>
      <c r="J384" t="s">
        <v>28</v>
      </c>
      <c r="K384" t="s">
        <v>29</v>
      </c>
      <c r="L384" t="s">
        <v>88</v>
      </c>
      <c r="M384" t="s">
        <v>29</v>
      </c>
      <c r="N384" t="s">
        <v>29</v>
      </c>
      <c r="O384" t="s">
        <v>30</v>
      </c>
      <c r="P384" t="s">
        <v>30</v>
      </c>
      <c r="Q384" t="s">
        <v>29</v>
      </c>
      <c r="R384" t="s">
        <v>30</v>
      </c>
      <c r="S384" t="s">
        <v>30</v>
      </c>
      <c r="T384" t="s">
        <v>30</v>
      </c>
      <c r="U384" t="s">
        <v>29</v>
      </c>
      <c r="V384" t="s">
        <v>30</v>
      </c>
      <c r="W384" t="s">
        <v>31</v>
      </c>
      <c r="X384" t="s">
        <v>29</v>
      </c>
      <c r="Y384" t="s">
        <v>29</v>
      </c>
      <c r="Z384" t="s">
        <v>29</v>
      </c>
      <c r="AA384" t="s">
        <v>29</v>
      </c>
      <c r="AB384" t="s">
        <v>32</v>
      </c>
    </row>
    <row r="385" spans="1:28" outlineLevel="1" x14ac:dyDescent="0.45">
      <c r="A385">
        <v>7608708903</v>
      </c>
      <c r="B385" s="1">
        <v>44323</v>
      </c>
      <c r="C385" t="s">
        <v>3452</v>
      </c>
      <c r="D385" t="s">
        <v>3453</v>
      </c>
      <c r="E385" t="s">
        <v>302</v>
      </c>
      <c r="F385" t="s">
        <v>5651</v>
      </c>
      <c r="G385" t="s">
        <v>5795</v>
      </c>
      <c r="H385" s="10">
        <v>17774.03</v>
      </c>
      <c r="J385" t="s">
        <v>28</v>
      </c>
      <c r="K385" t="s">
        <v>29</v>
      </c>
      <c r="L385" t="s">
        <v>88</v>
      </c>
      <c r="M385" t="s">
        <v>29</v>
      </c>
      <c r="N385" t="s">
        <v>30</v>
      </c>
      <c r="O385" t="s">
        <v>30</v>
      </c>
      <c r="P385" t="s">
        <v>30</v>
      </c>
      <c r="Q385" t="s">
        <v>30</v>
      </c>
      <c r="R385" t="s">
        <v>30</v>
      </c>
      <c r="S385" t="s">
        <v>30</v>
      </c>
      <c r="T385" t="s">
        <v>30</v>
      </c>
      <c r="U385" t="s">
        <v>30</v>
      </c>
      <c r="V385" t="s">
        <v>30</v>
      </c>
      <c r="W385" t="s">
        <v>31</v>
      </c>
      <c r="X385" t="s">
        <v>29</v>
      </c>
      <c r="Y385" t="s">
        <v>30</v>
      </c>
      <c r="Z385" t="s">
        <v>29</v>
      </c>
      <c r="AA385" t="s">
        <v>30</v>
      </c>
      <c r="AB385" t="s">
        <v>32</v>
      </c>
    </row>
    <row r="386" spans="1:28" outlineLevel="1" x14ac:dyDescent="0.45">
      <c r="A386">
        <v>2755959008</v>
      </c>
      <c r="B386" s="1">
        <v>44334</v>
      </c>
      <c r="C386" t="s">
        <v>1589</v>
      </c>
      <c r="D386" t="s">
        <v>1590</v>
      </c>
      <c r="E386" t="s">
        <v>302</v>
      </c>
      <c r="F386" t="s">
        <v>5651</v>
      </c>
      <c r="G386" t="s">
        <v>5795</v>
      </c>
      <c r="H386" s="10">
        <v>17199</v>
      </c>
      <c r="J386" t="s">
        <v>28</v>
      </c>
      <c r="K386" t="s">
        <v>29</v>
      </c>
      <c r="L386" t="s">
        <v>88</v>
      </c>
      <c r="M386" t="s">
        <v>29</v>
      </c>
      <c r="N386" t="s">
        <v>29</v>
      </c>
      <c r="O386" t="s">
        <v>30</v>
      </c>
      <c r="P386" t="s">
        <v>30</v>
      </c>
      <c r="Q386" t="s">
        <v>30</v>
      </c>
      <c r="R386" t="s">
        <v>30</v>
      </c>
      <c r="S386" t="s">
        <v>30</v>
      </c>
      <c r="T386" t="s">
        <v>30</v>
      </c>
      <c r="U386" t="s">
        <v>30</v>
      </c>
      <c r="V386" t="s">
        <v>30</v>
      </c>
      <c r="W386" t="s">
        <v>40</v>
      </c>
      <c r="X386" t="s">
        <v>29</v>
      </c>
      <c r="Y386" t="s">
        <v>29</v>
      </c>
      <c r="Z386" t="s">
        <v>29</v>
      </c>
      <c r="AA386" t="s">
        <v>30</v>
      </c>
      <c r="AB386" t="s">
        <v>32</v>
      </c>
    </row>
    <row r="387" spans="1:28" outlineLevel="1" x14ac:dyDescent="0.45">
      <c r="A387">
        <v>9930599007</v>
      </c>
      <c r="B387" s="1">
        <v>44351</v>
      </c>
      <c r="C387" t="s">
        <v>5508</v>
      </c>
      <c r="D387" t="s">
        <v>5509</v>
      </c>
      <c r="E387" t="s">
        <v>302</v>
      </c>
      <c r="F387" t="s">
        <v>5651</v>
      </c>
      <c r="G387" t="s">
        <v>5786</v>
      </c>
      <c r="H387" s="10">
        <v>12622.15</v>
      </c>
      <c r="J387" t="s">
        <v>28</v>
      </c>
      <c r="K387" t="s">
        <v>29</v>
      </c>
      <c r="L387" t="s">
        <v>88</v>
      </c>
      <c r="M387" t="s">
        <v>29</v>
      </c>
      <c r="N387" t="s">
        <v>29</v>
      </c>
      <c r="O387" t="s">
        <v>29</v>
      </c>
      <c r="P387" t="s">
        <v>29</v>
      </c>
      <c r="Q387" t="s">
        <v>29</v>
      </c>
      <c r="R387" t="s">
        <v>29</v>
      </c>
      <c r="S387" t="s">
        <v>30</v>
      </c>
      <c r="T387" t="s">
        <v>30</v>
      </c>
      <c r="U387" t="s">
        <v>29</v>
      </c>
      <c r="V387" t="s">
        <v>30</v>
      </c>
      <c r="W387" t="s">
        <v>40</v>
      </c>
      <c r="X387" t="s">
        <v>29</v>
      </c>
      <c r="Y387" t="s">
        <v>29</v>
      </c>
      <c r="Z387" t="s">
        <v>29</v>
      </c>
      <c r="AA387" t="s">
        <v>29</v>
      </c>
      <c r="AB387" t="s">
        <v>32</v>
      </c>
    </row>
    <row r="388" spans="1:28" outlineLevel="1" x14ac:dyDescent="0.45">
      <c r="A388">
        <v>7559149007</v>
      </c>
      <c r="B388" s="1">
        <v>44341</v>
      </c>
      <c r="C388" t="s">
        <v>3107</v>
      </c>
      <c r="D388" t="s">
        <v>3108</v>
      </c>
      <c r="E388" t="s">
        <v>302</v>
      </c>
      <c r="F388" t="s">
        <v>5651</v>
      </c>
      <c r="G388" t="s">
        <v>5786</v>
      </c>
      <c r="H388" s="10">
        <v>12320</v>
      </c>
      <c r="J388" t="s">
        <v>28</v>
      </c>
      <c r="K388" t="s">
        <v>29</v>
      </c>
      <c r="L388" t="s">
        <v>88</v>
      </c>
      <c r="M388" t="s">
        <v>29</v>
      </c>
      <c r="N388" t="s">
        <v>30</v>
      </c>
      <c r="O388" t="s">
        <v>30</v>
      </c>
      <c r="P388" t="s">
        <v>30</v>
      </c>
      <c r="Q388" t="s">
        <v>29</v>
      </c>
      <c r="R388" t="s">
        <v>30</v>
      </c>
      <c r="S388" t="s">
        <v>29</v>
      </c>
      <c r="T388" t="s">
        <v>30</v>
      </c>
      <c r="U388" t="s">
        <v>29</v>
      </c>
      <c r="V388" t="s">
        <v>30</v>
      </c>
      <c r="W388" t="s">
        <v>270</v>
      </c>
      <c r="X388" t="s">
        <v>29</v>
      </c>
      <c r="Y388" t="s">
        <v>30</v>
      </c>
      <c r="Z388" t="s">
        <v>29</v>
      </c>
      <c r="AA388" t="s">
        <v>29</v>
      </c>
      <c r="AB388" t="s">
        <v>39</v>
      </c>
    </row>
    <row r="389" spans="1:28" outlineLevel="1" x14ac:dyDescent="0.45">
      <c r="A389">
        <v>2232329008</v>
      </c>
      <c r="B389" s="1">
        <v>44330</v>
      </c>
      <c r="C389" t="s">
        <v>712</v>
      </c>
      <c r="D389" t="s">
        <v>713</v>
      </c>
      <c r="E389" t="s">
        <v>302</v>
      </c>
      <c r="F389" t="s">
        <v>5651</v>
      </c>
      <c r="G389" t="s">
        <v>5772</v>
      </c>
      <c r="H389" s="10">
        <v>12173</v>
      </c>
      <c r="J389" t="s">
        <v>28</v>
      </c>
      <c r="K389" t="s">
        <v>29</v>
      </c>
      <c r="L389" t="s">
        <v>88</v>
      </c>
      <c r="M389" t="s">
        <v>29</v>
      </c>
      <c r="N389" t="s">
        <v>29</v>
      </c>
      <c r="O389" t="s">
        <v>29</v>
      </c>
      <c r="P389" t="s">
        <v>30</v>
      </c>
      <c r="Q389" t="s">
        <v>29</v>
      </c>
      <c r="R389" t="s">
        <v>29</v>
      </c>
      <c r="S389" t="s">
        <v>30</v>
      </c>
      <c r="T389" t="s">
        <v>30</v>
      </c>
      <c r="U389" t="s">
        <v>30</v>
      </c>
      <c r="V389" t="s">
        <v>30</v>
      </c>
      <c r="W389" t="s">
        <v>40</v>
      </c>
      <c r="X389" t="s">
        <v>29</v>
      </c>
      <c r="Y389" t="s">
        <v>30</v>
      </c>
      <c r="Z389" t="s">
        <v>29</v>
      </c>
      <c r="AA389" t="s">
        <v>29</v>
      </c>
      <c r="AB389" t="s">
        <v>32</v>
      </c>
    </row>
    <row r="390" spans="1:28" outlineLevel="1" x14ac:dyDescent="0.45">
      <c r="A390">
        <v>7590348903</v>
      </c>
      <c r="B390" s="1">
        <v>44323</v>
      </c>
      <c r="C390" t="s">
        <v>3339</v>
      </c>
      <c r="D390" t="s">
        <v>3340</v>
      </c>
      <c r="E390" t="s">
        <v>302</v>
      </c>
      <c r="F390" t="s">
        <v>5651</v>
      </c>
      <c r="G390" t="s">
        <v>5689</v>
      </c>
      <c r="H390" s="10">
        <v>8349.7900000000009</v>
      </c>
      <c r="I390" t="s">
        <v>190</v>
      </c>
      <c r="J390" t="s">
        <v>28</v>
      </c>
      <c r="K390" t="s">
        <v>29</v>
      </c>
      <c r="L390" t="s">
        <v>88</v>
      </c>
      <c r="M390" t="s">
        <v>29</v>
      </c>
      <c r="N390" t="s">
        <v>29</v>
      </c>
      <c r="O390" t="s">
        <v>29</v>
      </c>
      <c r="P390" t="s">
        <v>29</v>
      </c>
      <c r="Q390" t="s">
        <v>29</v>
      </c>
      <c r="R390" t="s">
        <v>29</v>
      </c>
      <c r="S390" t="s">
        <v>30</v>
      </c>
      <c r="T390" t="s">
        <v>29</v>
      </c>
      <c r="U390" t="s">
        <v>29</v>
      </c>
      <c r="V390" t="s">
        <v>29</v>
      </c>
      <c r="W390" t="s">
        <v>31</v>
      </c>
      <c r="X390" t="s">
        <v>29</v>
      </c>
      <c r="Y390" t="s">
        <v>29</v>
      </c>
      <c r="Z390" t="s">
        <v>29</v>
      </c>
      <c r="AA390" t="s">
        <v>30</v>
      </c>
      <c r="AB390" t="s">
        <v>62</v>
      </c>
    </row>
    <row r="391" spans="1:28" outlineLevel="1" x14ac:dyDescent="0.45">
      <c r="A391">
        <v>8968099000</v>
      </c>
      <c r="B391" s="1">
        <v>44345</v>
      </c>
      <c r="C391" t="s">
        <v>5063</v>
      </c>
      <c r="D391" t="s">
        <v>5064</v>
      </c>
      <c r="E391" t="s">
        <v>689</v>
      </c>
      <c r="F391" t="s">
        <v>5651</v>
      </c>
      <c r="G391" t="s">
        <v>5771</v>
      </c>
      <c r="H391" s="10">
        <v>146068</v>
      </c>
      <c r="J391" t="s">
        <v>42</v>
      </c>
      <c r="K391" t="s">
        <v>29</v>
      </c>
      <c r="L391" t="s">
        <v>127</v>
      </c>
      <c r="M391" t="s">
        <v>29</v>
      </c>
      <c r="N391" t="s">
        <v>29</v>
      </c>
      <c r="O391" t="s">
        <v>29</v>
      </c>
      <c r="P391" t="s">
        <v>30</v>
      </c>
      <c r="Q391" t="s">
        <v>30</v>
      </c>
      <c r="R391" t="s">
        <v>30</v>
      </c>
      <c r="S391" t="s">
        <v>29</v>
      </c>
      <c r="T391" t="s">
        <v>30</v>
      </c>
      <c r="U391" t="s">
        <v>29</v>
      </c>
      <c r="V391" t="s">
        <v>30</v>
      </c>
      <c r="W391" t="s">
        <v>40</v>
      </c>
      <c r="X391" t="s">
        <v>29</v>
      </c>
      <c r="Y391" t="s">
        <v>29</v>
      </c>
      <c r="Z391" t="s">
        <v>29</v>
      </c>
      <c r="AA391" t="s">
        <v>29</v>
      </c>
      <c r="AB391" t="s">
        <v>32</v>
      </c>
    </row>
    <row r="392" spans="1:28" outlineLevel="1" x14ac:dyDescent="0.45">
      <c r="A392">
        <v>2227789001</v>
      </c>
      <c r="B392" s="1">
        <v>44330</v>
      </c>
      <c r="C392" t="s">
        <v>687</v>
      </c>
      <c r="D392" t="s">
        <v>688</v>
      </c>
      <c r="E392" t="s">
        <v>689</v>
      </c>
      <c r="F392" t="s">
        <v>5651</v>
      </c>
      <c r="G392" t="s">
        <v>5771</v>
      </c>
      <c r="H392" s="10">
        <v>54603</v>
      </c>
      <c r="I392" t="s">
        <v>35</v>
      </c>
      <c r="J392" t="s">
        <v>42</v>
      </c>
      <c r="K392" t="s">
        <v>29</v>
      </c>
      <c r="L392" t="s">
        <v>127</v>
      </c>
      <c r="M392" t="s">
        <v>29</v>
      </c>
      <c r="N392" t="s">
        <v>29</v>
      </c>
      <c r="O392" t="s">
        <v>30</v>
      </c>
      <c r="P392" t="s">
        <v>29</v>
      </c>
      <c r="Q392" t="s">
        <v>29</v>
      </c>
      <c r="R392" t="s">
        <v>30</v>
      </c>
      <c r="S392" t="s">
        <v>30</v>
      </c>
      <c r="T392" t="s">
        <v>30</v>
      </c>
      <c r="U392" t="s">
        <v>29</v>
      </c>
      <c r="V392" t="s">
        <v>30</v>
      </c>
      <c r="W392" t="s">
        <v>33</v>
      </c>
      <c r="X392" t="s">
        <v>29</v>
      </c>
      <c r="Y392" t="s">
        <v>29</v>
      </c>
      <c r="Z392" t="s">
        <v>29</v>
      </c>
      <c r="AA392" t="s">
        <v>30</v>
      </c>
      <c r="AB392" t="s">
        <v>32</v>
      </c>
    </row>
    <row r="393" spans="1:28" outlineLevel="1" x14ac:dyDescent="0.45">
      <c r="A393">
        <v>8970459000</v>
      </c>
      <c r="B393" s="1">
        <v>44345</v>
      </c>
      <c r="C393" t="s">
        <v>5076</v>
      </c>
      <c r="D393" t="s">
        <v>5077</v>
      </c>
      <c r="E393" t="s">
        <v>689</v>
      </c>
      <c r="F393" t="s">
        <v>5651</v>
      </c>
      <c r="G393" t="s">
        <v>5771</v>
      </c>
      <c r="H393" s="10">
        <v>27486.89</v>
      </c>
      <c r="J393" t="s">
        <v>42</v>
      </c>
      <c r="K393" t="s">
        <v>29</v>
      </c>
      <c r="L393" t="s">
        <v>127</v>
      </c>
      <c r="M393" t="s">
        <v>29</v>
      </c>
      <c r="N393" t="s">
        <v>29</v>
      </c>
      <c r="O393" t="s">
        <v>29</v>
      </c>
      <c r="P393" t="s">
        <v>29</v>
      </c>
      <c r="Q393" t="s">
        <v>29</v>
      </c>
      <c r="R393" t="s">
        <v>30</v>
      </c>
      <c r="S393" t="s">
        <v>30</v>
      </c>
      <c r="T393" t="s">
        <v>30</v>
      </c>
      <c r="U393" t="s">
        <v>29</v>
      </c>
      <c r="V393" t="s">
        <v>30</v>
      </c>
      <c r="W393" t="s">
        <v>31</v>
      </c>
      <c r="X393" t="s">
        <v>29</v>
      </c>
      <c r="Y393" t="s">
        <v>29</v>
      </c>
      <c r="Z393" t="s">
        <v>29</v>
      </c>
      <c r="AA393" t="s">
        <v>29</v>
      </c>
      <c r="AB393" t="s">
        <v>47</v>
      </c>
    </row>
    <row r="394" spans="1:28" outlineLevel="1" x14ac:dyDescent="0.45">
      <c r="A394">
        <v>1101089003</v>
      </c>
      <c r="B394" s="1">
        <v>44329</v>
      </c>
      <c r="C394" t="s">
        <v>427</v>
      </c>
      <c r="D394" t="s">
        <v>428</v>
      </c>
      <c r="E394" t="s">
        <v>429</v>
      </c>
      <c r="F394" t="s">
        <v>5651</v>
      </c>
      <c r="G394" t="s">
        <v>5716</v>
      </c>
      <c r="H394" s="10">
        <v>211085</v>
      </c>
      <c r="J394" t="s">
        <v>42</v>
      </c>
      <c r="K394" t="s">
        <v>29</v>
      </c>
      <c r="L394" t="s">
        <v>127</v>
      </c>
      <c r="M394" t="s">
        <v>30</v>
      </c>
      <c r="N394" t="s">
        <v>30</v>
      </c>
      <c r="O394" t="s">
        <v>29</v>
      </c>
      <c r="P394" t="s">
        <v>30</v>
      </c>
      <c r="Q394" t="s">
        <v>30</v>
      </c>
      <c r="R394" t="s">
        <v>30</v>
      </c>
      <c r="S394" t="s">
        <v>30</v>
      </c>
      <c r="T394" t="s">
        <v>29</v>
      </c>
      <c r="U394" t="s">
        <v>30</v>
      </c>
      <c r="V394" t="s">
        <v>30</v>
      </c>
      <c r="W394" t="s">
        <v>31</v>
      </c>
      <c r="X394" t="s">
        <v>29</v>
      </c>
      <c r="Y394" t="s">
        <v>29</v>
      </c>
      <c r="Z394" t="s">
        <v>29</v>
      </c>
      <c r="AA394" t="s">
        <v>30</v>
      </c>
      <c r="AB394" t="s">
        <v>32</v>
      </c>
    </row>
    <row r="395" spans="1:28" outlineLevel="1" x14ac:dyDescent="0.45">
      <c r="A395">
        <v>2481119005</v>
      </c>
      <c r="B395" s="1">
        <v>44332</v>
      </c>
      <c r="C395" t="s">
        <v>1132</v>
      </c>
      <c r="D395" t="s">
        <v>1133</v>
      </c>
      <c r="E395" t="s">
        <v>5840</v>
      </c>
      <c r="F395" t="s">
        <v>5651</v>
      </c>
      <c r="G395" t="s">
        <v>5841</v>
      </c>
      <c r="H395" s="10">
        <v>16560.990000000002</v>
      </c>
      <c r="J395" t="s">
        <v>42</v>
      </c>
      <c r="K395" t="s">
        <v>30</v>
      </c>
      <c r="L395" t="s">
        <v>54</v>
      </c>
      <c r="M395" t="s">
        <v>30</v>
      </c>
      <c r="N395" t="s">
        <v>30</v>
      </c>
      <c r="O395" t="s">
        <v>30</v>
      </c>
      <c r="P395" t="s">
        <v>30</v>
      </c>
      <c r="Q395" t="s">
        <v>30</v>
      </c>
      <c r="R395" t="s">
        <v>30</v>
      </c>
      <c r="S395" t="s">
        <v>30</v>
      </c>
      <c r="T395" t="s">
        <v>30</v>
      </c>
      <c r="U395" t="s">
        <v>30</v>
      </c>
      <c r="V395" t="s">
        <v>30</v>
      </c>
      <c r="W395" t="s">
        <v>40</v>
      </c>
      <c r="X395" t="s">
        <v>29</v>
      </c>
      <c r="Y395" t="s">
        <v>30</v>
      </c>
      <c r="Z395" t="s">
        <v>29</v>
      </c>
      <c r="AA395" t="s">
        <v>29</v>
      </c>
      <c r="AB395" t="s">
        <v>32</v>
      </c>
    </row>
    <row r="396" spans="1:28" outlineLevel="1" x14ac:dyDescent="0.45">
      <c r="A396">
        <v>4906549000</v>
      </c>
      <c r="B396" s="1">
        <v>44336</v>
      </c>
      <c r="C396" t="s">
        <v>2076</v>
      </c>
      <c r="D396" t="s">
        <v>2077</v>
      </c>
      <c r="E396" t="s">
        <v>95</v>
      </c>
      <c r="F396" t="s">
        <v>5651</v>
      </c>
      <c r="G396" t="s">
        <v>5792</v>
      </c>
      <c r="H396" s="10">
        <v>2444799</v>
      </c>
      <c r="J396" t="s">
        <v>28</v>
      </c>
      <c r="K396" t="s">
        <v>30</v>
      </c>
      <c r="L396" t="s">
        <v>96</v>
      </c>
      <c r="M396" t="s">
        <v>30</v>
      </c>
      <c r="N396" t="s">
        <v>30</v>
      </c>
      <c r="O396" t="s">
        <v>30</v>
      </c>
      <c r="P396" t="s">
        <v>30</v>
      </c>
      <c r="Q396" t="s">
        <v>30</v>
      </c>
      <c r="R396" t="s">
        <v>30</v>
      </c>
      <c r="S396" t="s">
        <v>30</v>
      </c>
      <c r="T396" t="s">
        <v>30</v>
      </c>
      <c r="U396" t="s">
        <v>30</v>
      </c>
      <c r="V396" t="s">
        <v>30</v>
      </c>
      <c r="W396" t="s">
        <v>31</v>
      </c>
      <c r="X396" t="s">
        <v>29</v>
      </c>
      <c r="Y396" t="s">
        <v>29</v>
      </c>
      <c r="Z396" t="s">
        <v>30</v>
      </c>
      <c r="AA396" t="s">
        <v>29</v>
      </c>
      <c r="AB396" t="s">
        <v>252</v>
      </c>
    </row>
    <row r="397" spans="1:28" outlineLevel="1" x14ac:dyDescent="0.45">
      <c r="A397">
        <v>3709959001</v>
      </c>
      <c r="B397" s="1">
        <v>44335</v>
      </c>
      <c r="C397" t="s">
        <v>1838</v>
      </c>
      <c r="D397" t="s">
        <v>1839</v>
      </c>
      <c r="E397" t="s">
        <v>95</v>
      </c>
      <c r="F397" t="s">
        <v>5651</v>
      </c>
      <c r="G397" t="s">
        <v>5816</v>
      </c>
      <c r="H397" s="10">
        <v>816707.5</v>
      </c>
      <c r="I397" t="s">
        <v>157</v>
      </c>
      <c r="J397" t="s">
        <v>28</v>
      </c>
      <c r="K397" t="s">
        <v>30</v>
      </c>
      <c r="L397" t="s">
        <v>96</v>
      </c>
      <c r="M397" t="s">
        <v>30</v>
      </c>
      <c r="N397" t="s">
        <v>30</v>
      </c>
      <c r="O397" t="s">
        <v>30</v>
      </c>
      <c r="P397" t="s">
        <v>30</v>
      </c>
      <c r="Q397" t="s">
        <v>30</v>
      </c>
      <c r="R397" t="s">
        <v>30</v>
      </c>
      <c r="S397" t="s">
        <v>30</v>
      </c>
      <c r="T397" t="s">
        <v>30</v>
      </c>
      <c r="U397" t="s">
        <v>30</v>
      </c>
      <c r="V397" t="s">
        <v>30</v>
      </c>
      <c r="W397" t="s">
        <v>31</v>
      </c>
      <c r="X397" t="s">
        <v>29</v>
      </c>
      <c r="Y397" t="s">
        <v>30</v>
      </c>
      <c r="Z397" t="s">
        <v>29</v>
      </c>
      <c r="AA397" t="s">
        <v>29</v>
      </c>
      <c r="AB397" t="s">
        <v>32</v>
      </c>
    </row>
    <row r="398" spans="1:28" outlineLevel="1" x14ac:dyDescent="0.45">
      <c r="A398">
        <v>4890369010</v>
      </c>
      <c r="B398" s="1">
        <v>44336</v>
      </c>
      <c r="C398" t="s">
        <v>1988</v>
      </c>
      <c r="D398" t="s">
        <v>1989</v>
      </c>
      <c r="E398" t="s">
        <v>95</v>
      </c>
      <c r="F398" t="s">
        <v>5651</v>
      </c>
      <c r="G398" t="s">
        <v>5655</v>
      </c>
      <c r="H398" s="10">
        <v>813913.5</v>
      </c>
      <c r="J398" t="s">
        <v>28</v>
      </c>
      <c r="K398" t="s">
        <v>30</v>
      </c>
      <c r="L398" t="s">
        <v>96</v>
      </c>
      <c r="M398" t="s">
        <v>29</v>
      </c>
      <c r="N398" t="s">
        <v>29</v>
      </c>
      <c r="O398" t="s">
        <v>29</v>
      </c>
      <c r="P398" t="s">
        <v>30</v>
      </c>
      <c r="Q398" t="s">
        <v>30</v>
      </c>
      <c r="R398" t="s">
        <v>30</v>
      </c>
      <c r="S398" t="s">
        <v>30</v>
      </c>
      <c r="T398" t="s">
        <v>29</v>
      </c>
      <c r="U398" t="s">
        <v>30</v>
      </c>
      <c r="V398" t="s">
        <v>30</v>
      </c>
      <c r="W398" t="s">
        <v>40</v>
      </c>
      <c r="X398" t="s">
        <v>29</v>
      </c>
      <c r="Y398" t="s">
        <v>30</v>
      </c>
      <c r="Z398" t="s">
        <v>29</v>
      </c>
      <c r="AA398" t="s">
        <v>29</v>
      </c>
      <c r="AB398" t="s">
        <v>47</v>
      </c>
    </row>
    <row r="399" spans="1:28" outlineLevel="1" x14ac:dyDescent="0.45">
      <c r="A399">
        <v>5242939000</v>
      </c>
      <c r="B399" s="1">
        <v>44337</v>
      </c>
      <c r="C399" t="s">
        <v>2283</v>
      </c>
      <c r="D399" t="s">
        <v>2284</v>
      </c>
      <c r="E399" t="s">
        <v>95</v>
      </c>
      <c r="F399" t="s">
        <v>5651</v>
      </c>
      <c r="G399" t="s">
        <v>5655</v>
      </c>
      <c r="H399" s="10">
        <v>781926</v>
      </c>
      <c r="J399" t="s">
        <v>28</v>
      </c>
      <c r="K399" t="s">
        <v>29</v>
      </c>
      <c r="L399" t="s">
        <v>96</v>
      </c>
      <c r="M399" t="s">
        <v>30</v>
      </c>
      <c r="N399" t="s">
        <v>30</v>
      </c>
      <c r="O399" t="s">
        <v>29</v>
      </c>
      <c r="P399" t="s">
        <v>30</v>
      </c>
      <c r="Q399" t="s">
        <v>30</v>
      </c>
      <c r="R399" t="s">
        <v>30</v>
      </c>
      <c r="S399" t="s">
        <v>30</v>
      </c>
      <c r="T399" t="s">
        <v>30</v>
      </c>
      <c r="U399" t="s">
        <v>30</v>
      </c>
      <c r="V399" t="s">
        <v>30</v>
      </c>
      <c r="W399" t="s">
        <v>31</v>
      </c>
      <c r="X399" t="s">
        <v>29</v>
      </c>
      <c r="Y399" t="s">
        <v>30</v>
      </c>
      <c r="Z399" t="s">
        <v>29</v>
      </c>
      <c r="AA399" t="s">
        <v>29</v>
      </c>
      <c r="AB399" t="s">
        <v>32</v>
      </c>
    </row>
    <row r="400" spans="1:28" outlineLevel="1" x14ac:dyDescent="0.45">
      <c r="A400">
        <v>7571379009</v>
      </c>
      <c r="B400" s="1">
        <v>44341</v>
      </c>
      <c r="C400" t="s">
        <v>3249</v>
      </c>
      <c r="D400" t="s">
        <v>3250</v>
      </c>
      <c r="E400" t="s">
        <v>95</v>
      </c>
      <c r="F400" t="s">
        <v>5651</v>
      </c>
      <c r="G400" t="s">
        <v>5655</v>
      </c>
      <c r="H400" s="10">
        <v>759050</v>
      </c>
      <c r="J400" t="s">
        <v>28</v>
      </c>
      <c r="K400" t="s">
        <v>30</v>
      </c>
      <c r="L400" t="s">
        <v>96</v>
      </c>
      <c r="M400" t="s">
        <v>30</v>
      </c>
      <c r="N400" t="s">
        <v>30</v>
      </c>
      <c r="O400" t="s">
        <v>29</v>
      </c>
      <c r="P400" t="s">
        <v>30</v>
      </c>
      <c r="Q400" t="s">
        <v>30</v>
      </c>
      <c r="R400" t="s">
        <v>30</v>
      </c>
      <c r="S400" t="s">
        <v>30</v>
      </c>
      <c r="T400" t="s">
        <v>30</v>
      </c>
      <c r="U400" t="s">
        <v>30</v>
      </c>
      <c r="V400" t="s">
        <v>30</v>
      </c>
      <c r="W400" t="s">
        <v>40</v>
      </c>
      <c r="X400" t="s">
        <v>29</v>
      </c>
      <c r="Y400" t="s">
        <v>30</v>
      </c>
      <c r="Z400" t="s">
        <v>29</v>
      </c>
      <c r="AA400" t="s">
        <v>29</v>
      </c>
      <c r="AB400" t="s">
        <v>32</v>
      </c>
    </row>
    <row r="401" spans="1:28" outlineLevel="1" x14ac:dyDescent="0.45">
      <c r="A401">
        <v>7231549005</v>
      </c>
      <c r="B401" s="1">
        <v>44339</v>
      </c>
      <c r="C401" t="s">
        <v>2492</v>
      </c>
      <c r="D401" t="s">
        <v>2493</v>
      </c>
      <c r="E401" t="s">
        <v>95</v>
      </c>
      <c r="F401" t="s">
        <v>5651</v>
      </c>
      <c r="G401" t="s">
        <v>5655</v>
      </c>
      <c r="H401" s="10">
        <v>610904</v>
      </c>
      <c r="J401" t="s">
        <v>28</v>
      </c>
      <c r="K401" t="s">
        <v>30</v>
      </c>
      <c r="L401" t="s">
        <v>96</v>
      </c>
      <c r="M401" t="s">
        <v>30</v>
      </c>
      <c r="N401" t="s">
        <v>30</v>
      </c>
      <c r="O401" t="s">
        <v>30</v>
      </c>
      <c r="P401" t="s">
        <v>30</v>
      </c>
      <c r="Q401" t="s">
        <v>30</v>
      </c>
      <c r="R401" t="s">
        <v>30</v>
      </c>
      <c r="S401" t="s">
        <v>30</v>
      </c>
      <c r="T401" t="s">
        <v>30</v>
      </c>
      <c r="U401" t="s">
        <v>30</v>
      </c>
      <c r="V401" t="s">
        <v>30</v>
      </c>
      <c r="W401" t="s">
        <v>31</v>
      </c>
      <c r="X401" t="s">
        <v>29</v>
      </c>
      <c r="Y401" t="s">
        <v>29</v>
      </c>
      <c r="Z401" t="s">
        <v>30</v>
      </c>
      <c r="AA401" t="s">
        <v>29</v>
      </c>
      <c r="AB401" t="s">
        <v>43</v>
      </c>
    </row>
    <row r="402" spans="1:28" outlineLevel="1" x14ac:dyDescent="0.45">
      <c r="A402">
        <v>1038939103</v>
      </c>
      <c r="B402" s="1">
        <v>44364</v>
      </c>
      <c r="C402" t="s">
        <v>93</v>
      </c>
      <c r="D402" t="s">
        <v>94</v>
      </c>
      <c r="E402" t="s">
        <v>95</v>
      </c>
      <c r="F402" t="s">
        <v>5651</v>
      </c>
      <c r="G402" t="s">
        <v>5655</v>
      </c>
      <c r="H402" s="10">
        <v>577369</v>
      </c>
      <c r="J402" t="s">
        <v>28</v>
      </c>
      <c r="K402" t="s">
        <v>30</v>
      </c>
      <c r="L402" t="s">
        <v>96</v>
      </c>
      <c r="M402" t="s">
        <v>30</v>
      </c>
      <c r="N402" t="s">
        <v>30</v>
      </c>
      <c r="O402" t="s">
        <v>30</v>
      </c>
      <c r="P402" t="s">
        <v>30</v>
      </c>
      <c r="Q402" t="s">
        <v>30</v>
      </c>
      <c r="R402" t="s">
        <v>30</v>
      </c>
      <c r="S402" t="s">
        <v>30</v>
      </c>
      <c r="T402" t="s">
        <v>30</v>
      </c>
      <c r="U402" t="s">
        <v>30</v>
      </c>
      <c r="V402" t="s">
        <v>30</v>
      </c>
      <c r="W402" t="s">
        <v>31</v>
      </c>
      <c r="X402" t="s">
        <v>29</v>
      </c>
      <c r="Y402" t="s">
        <v>29</v>
      </c>
      <c r="Z402" t="s">
        <v>29</v>
      </c>
      <c r="AA402" t="s">
        <v>29</v>
      </c>
      <c r="AB402" t="s">
        <v>43</v>
      </c>
    </row>
    <row r="403" spans="1:28" outlineLevel="1" x14ac:dyDescent="0.45">
      <c r="A403">
        <v>7888678900</v>
      </c>
      <c r="B403" s="1">
        <v>44327</v>
      </c>
      <c r="C403" t="s">
        <v>3941</v>
      </c>
      <c r="D403" t="s">
        <v>3942</v>
      </c>
      <c r="E403" t="s">
        <v>95</v>
      </c>
      <c r="F403" t="s">
        <v>5651</v>
      </c>
      <c r="G403" t="s">
        <v>5792</v>
      </c>
      <c r="H403" s="10">
        <v>335510</v>
      </c>
      <c r="J403" t="s">
        <v>28</v>
      </c>
      <c r="K403" t="s">
        <v>29</v>
      </c>
      <c r="L403" t="s">
        <v>96</v>
      </c>
      <c r="M403" t="s">
        <v>30</v>
      </c>
      <c r="N403" t="s">
        <v>30</v>
      </c>
      <c r="O403" t="s">
        <v>30</v>
      </c>
      <c r="P403" t="s">
        <v>30</v>
      </c>
      <c r="Q403" t="s">
        <v>30</v>
      </c>
      <c r="R403" t="s">
        <v>30</v>
      </c>
      <c r="S403" t="s">
        <v>30</v>
      </c>
      <c r="T403" t="s">
        <v>30</v>
      </c>
      <c r="U403" t="s">
        <v>30</v>
      </c>
      <c r="V403" t="s">
        <v>30</v>
      </c>
      <c r="W403" t="s">
        <v>40</v>
      </c>
      <c r="X403" t="s">
        <v>29</v>
      </c>
      <c r="Y403" t="s">
        <v>30</v>
      </c>
      <c r="Z403" t="s">
        <v>29</v>
      </c>
      <c r="AA403" t="s">
        <v>29</v>
      </c>
      <c r="AB403" t="s">
        <v>32</v>
      </c>
    </row>
    <row r="404" spans="1:28" outlineLevel="1" x14ac:dyDescent="0.45">
      <c r="A404">
        <v>8830649007</v>
      </c>
      <c r="B404" s="1">
        <v>44345</v>
      </c>
      <c r="C404" t="s">
        <v>4387</v>
      </c>
      <c r="D404" t="s">
        <v>4388</v>
      </c>
      <c r="E404" t="s">
        <v>95</v>
      </c>
      <c r="F404" t="s">
        <v>5651</v>
      </c>
      <c r="G404" t="s">
        <v>5792</v>
      </c>
      <c r="H404" s="10">
        <v>332112.01</v>
      </c>
      <c r="J404" t="s">
        <v>28</v>
      </c>
      <c r="K404" t="s">
        <v>29</v>
      </c>
      <c r="L404" t="s">
        <v>96</v>
      </c>
      <c r="M404" t="s">
        <v>29</v>
      </c>
      <c r="N404" t="s">
        <v>30</v>
      </c>
      <c r="O404" t="s">
        <v>29</v>
      </c>
      <c r="P404" t="s">
        <v>30</v>
      </c>
      <c r="Q404" t="s">
        <v>30</v>
      </c>
      <c r="R404" t="s">
        <v>30</v>
      </c>
      <c r="S404" t="s">
        <v>30</v>
      </c>
      <c r="T404" t="s">
        <v>30</v>
      </c>
      <c r="U404" t="s">
        <v>30</v>
      </c>
      <c r="V404" t="s">
        <v>30</v>
      </c>
      <c r="W404" t="s">
        <v>31</v>
      </c>
      <c r="X404" t="s">
        <v>29</v>
      </c>
      <c r="Y404" t="s">
        <v>29</v>
      </c>
      <c r="Z404" t="s">
        <v>29</v>
      </c>
      <c r="AA404" t="s">
        <v>29</v>
      </c>
      <c r="AB404" t="s">
        <v>45</v>
      </c>
    </row>
    <row r="405" spans="1:28" outlineLevel="1" x14ac:dyDescent="0.45">
      <c r="A405">
        <v>8606769003</v>
      </c>
      <c r="B405" s="1">
        <v>44343</v>
      </c>
      <c r="C405" t="s">
        <v>4274</v>
      </c>
      <c r="D405" t="s">
        <v>4275</v>
      </c>
      <c r="E405" t="s">
        <v>95</v>
      </c>
      <c r="F405" t="s">
        <v>5651</v>
      </c>
      <c r="G405" t="s">
        <v>5792</v>
      </c>
      <c r="H405" s="10">
        <v>304317</v>
      </c>
      <c r="I405" t="s">
        <v>1428</v>
      </c>
      <c r="J405" t="s">
        <v>28</v>
      </c>
      <c r="K405" t="s">
        <v>29</v>
      </c>
      <c r="L405" t="s">
        <v>96</v>
      </c>
      <c r="M405" t="s">
        <v>30</v>
      </c>
      <c r="N405" t="s">
        <v>30</v>
      </c>
      <c r="O405" t="s">
        <v>29</v>
      </c>
      <c r="P405" t="s">
        <v>30</v>
      </c>
      <c r="Q405" t="s">
        <v>30</v>
      </c>
      <c r="R405" t="s">
        <v>30</v>
      </c>
      <c r="S405" t="s">
        <v>30</v>
      </c>
      <c r="T405" t="s">
        <v>30</v>
      </c>
      <c r="U405" t="s">
        <v>30</v>
      </c>
      <c r="V405" t="s">
        <v>30</v>
      </c>
      <c r="W405" t="s">
        <v>31</v>
      </c>
      <c r="X405" t="s">
        <v>29</v>
      </c>
      <c r="Y405" t="s">
        <v>29</v>
      </c>
      <c r="Z405" t="s">
        <v>29</v>
      </c>
      <c r="AA405" t="s">
        <v>29</v>
      </c>
      <c r="AB405" t="s">
        <v>69</v>
      </c>
    </row>
    <row r="406" spans="1:28" outlineLevel="1" x14ac:dyDescent="0.45">
      <c r="A406">
        <v>9886759009</v>
      </c>
      <c r="B406" s="1">
        <v>44351</v>
      </c>
      <c r="C406" t="s">
        <v>5274</v>
      </c>
      <c r="D406" t="s">
        <v>5275</v>
      </c>
      <c r="E406" t="s">
        <v>95</v>
      </c>
      <c r="F406" t="s">
        <v>5651</v>
      </c>
      <c r="G406" t="s">
        <v>5792</v>
      </c>
      <c r="H406" s="10">
        <v>299962</v>
      </c>
      <c r="J406" t="s">
        <v>28</v>
      </c>
      <c r="K406" t="s">
        <v>30</v>
      </c>
      <c r="L406" t="s">
        <v>96</v>
      </c>
      <c r="M406" t="s">
        <v>30</v>
      </c>
      <c r="N406" t="s">
        <v>30</v>
      </c>
      <c r="O406" t="s">
        <v>29</v>
      </c>
      <c r="P406" t="s">
        <v>30</v>
      </c>
      <c r="Q406" t="s">
        <v>30</v>
      </c>
      <c r="R406" t="s">
        <v>30</v>
      </c>
      <c r="S406" t="s">
        <v>30</v>
      </c>
      <c r="T406" t="s">
        <v>30</v>
      </c>
      <c r="U406" t="s">
        <v>30</v>
      </c>
      <c r="V406" t="s">
        <v>30</v>
      </c>
      <c r="W406" t="s">
        <v>31</v>
      </c>
      <c r="X406" t="s">
        <v>29</v>
      </c>
      <c r="Y406" t="s">
        <v>29</v>
      </c>
      <c r="Z406" t="s">
        <v>29</v>
      </c>
      <c r="AA406" t="s">
        <v>29</v>
      </c>
      <c r="AB406" t="s">
        <v>32</v>
      </c>
    </row>
    <row r="407" spans="1:28" outlineLevel="1" x14ac:dyDescent="0.45">
      <c r="A407">
        <v>4875939006</v>
      </c>
      <c r="B407" s="1">
        <v>44336</v>
      </c>
      <c r="C407" t="s">
        <v>1909</v>
      </c>
      <c r="D407" t="s">
        <v>1839</v>
      </c>
      <c r="E407" t="s">
        <v>95</v>
      </c>
      <c r="F407" t="s">
        <v>5651</v>
      </c>
      <c r="G407" t="s">
        <v>5755</v>
      </c>
      <c r="H407" s="10">
        <v>298976.34999999998</v>
      </c>
      <c r="I407" t="s">
        <v>157</v>
      </c>
      <c r="J407" t="s">
        <v>28</v>
      </c>
      <c r="K407" t="s">
        <v>29</v>
      </c>
      <c r="L407" t="s">
        <v>88</v>
      </c>
      <c r="M407" t="s">
        <v>30</v>
      </c>
      <c r="N407" t="s">
        <v>30</v>
      </c>
      <c r="O407" t="s">
        <v>30</v>
      </c>
      <c r="P407" t="s">
        <v>30</v>
      </c>
      <c r="Q407" t="s">
        <v>30</v>
      </c>
      <c r="R407" t="s">
        <v>30</v>
      </c>
      <c r="S407" t="s">
        <v>30</v>
      </c>
      <c r="T407" t="s">
        <v>30</v>
      </c>
      <c r="U407" t="s">
        <v>30</v>
      </c>
      <c r="V407" t="s">
        <v>30</v>
      </c>
      <c r="W407" t="s">
        <v>31</v>
      </c>
      <c r="X407" t="s">
        <v>29</v>
      </c>
      <c r="Y407" t="s">
        <v>30</v>
      </c>
      <c r="Z407" t="s">
        <v>29</v>
      </c>
      <c r="AA407" t="s">
        <v>29</v>
      </c>
      <c r="AB407" t="s">
        <v>32</v>
      </c>
    </row>
    <row r="408" spans="1:28" outlineLevel="1" x14ac:dyDescent="0.45">
      <c r="A408">
        <v>8940969010</v>
      </c>
      <c r="B408" s="1">
        <v>44345</v>
      </c>
      <c r="C408" t="s">
        <v>4935</v>
      </c>
      <c r="D408" t="s">
        <v>4936</v>
      </c>
      <c r="E408" t="s">
        <v>95</v>
      </c>
      <c r="F408" t="s">
        <v>5651</v>
      </c>
      <c r="G408" t="s">
        <v>5792</v>
      </c>
      <c r="H408" s="10">
        <v>291374.53999999998</v>
      </c>
      <c r="J408" t="s">
        <v>28</v>
      </c>
      <c r="K408" t="s">
        <v>30</v>
      </c>
      <c r="L408" t="s">
        <v>96</v>
      </c>
      <c r="M408" t="s">
        <v>30</v>
      </c>
      <c r="N408" t="s">
        <v>29</v>
      </c>
      <c r="O408" t="s">
        <v>29</v>
      </c>
      <c r="P408" t="s">
        <v>29</v>
      </c>
      <c r="Q408" t="s">
        <v>29</v>
      </c>
      <c r="R408" t="s">
        <v>29</v>
      </c>
      <c r="S408" t="s">
        <v>30</v>
      </c>
      <c r="T408" t="s">
        <v>30</v>
      </c>
      <c r="U408" t="s">
        <v>29</v>
      </c>
      <c r="V408" t="s">
        <v>29</v>
      </c>
      <c r="W408" t="s">
        <v>31</v>
      </c>
      <c r="X408" t="s">
        <v>29</v>
      </c>
      <c r="Y408" t="s">
        <v>29</v>
      </c>
      <c r="Z408" t="s">
        <v>29</v>
      </c>
      <c r="AA408" t="s">
        <v>29</v>
      </c>
      <c r="AB408" t="s">
        <v>32</v>
      </c>
    </row>
    <row r="409" spans="1:28" outlineLevel="1" x14ac:dyDescent="0.45">
      <c r="A409">
        <v>8858009005</v>
      </c>
      <c r="B409" s="1">
        <v>44345</v>
      </c>
      <c r="C409" t="s">
        <v>4541</v>
      </c>
      <c r="D409" t="s">
        <v>4542</v>
      </c>
      <c r="E409" t="s">
        <v>95</v>
      </c>
      <c r="F409" t="s">
        <v>5651</v>
      </c>
      <c r="G409" t="s">
        <v>5816</v>
      </c>
      <c r="H409" s="10">
        <v>289939.83</v>
      </c>
      <c r="J409" t="s">
        <v>28</v>
      </c>
      <c r="K409" t="s">
        <v>29</v>
      </c>
      <c r="L409" t="s">
        <v>96</v>
      </c>
      <c r="M409" t="s">
        <v>30</v>
      </c>
      <c r="N409" t="s">
        <v>30</v>
      </c>
      <c r="O409" t="s">
        <v>30</v>
      </c>
      <c r="P409" t="s">
        <v>30</v>
      </c>
      <c r="Q409" t="s">
        <v>30</v>
      </c>
      <c r="R409" t="s">
        <v>30</v>
      </c>
      <c r="S409" t="s">
        <v>30</v>
      </c>
      <c r="T409" t="s">
        <v>30</v>
      </c>
      <c r="U409" t="s">
        <v>30</v>
      </c>
      <c r="V409" t="s">
        <v>30</v>
      </c>
      <c r="W409" t="s">
        <v>40</v>
      </c>
      <c r="X409" t="s">
        <v>29</v>
      </c>
      <c r="Y409" t="s">
        <v>29</v>
      </c>
      <c r="Z409" t="s">
        <v>29</v>
      </c>
      <c r="AA409" t="s">
        <v>29</v>
      </c>
      <c r="AB409" t="s">
        <v>102</v>
      </c>
    </row>
    <row r="410" spans="1:28" outlineLevel="1" x14ac:dyDescent="0.45">
      <c r="A410">
        <v>8880699009</v>
      </c>
      <c r="B410" s="1">
        <v>44345</v>
      </c>
      <c r="C410" t="s">
        <v>4695</v>
      </c>
      <c r="D410" t="s">
        <v>4696</v>
      </c>
      <c r="E410" t="s">
        <v>95</v>
      </c>
      <c r="F410" t="s">
        <v>5651</v>
      </c>
      <c r="G410" t="s">
        <v>5792</v>
      </c>
      <c r="H410" s="10">
        <v>278372</v>
      </c>
      <c r="J410" t="s">
        <v>28</v>
      </c>
      <c r="K410" t="s">
        <v>29</v>
      </c>
      <c r="L410" t="s">
        <v>96</v>
      </c>
      <c r="M410" t="s">
        <v>29</v>
      </c>
      <c r="N410" t="s">
        <v>30</v>
      </c>
      <c r="O410" t="s">
        <v>30</v>
      </c>
      <c r="P410" t="s">
        <v>30</v>
      </c>
      <c r="Q410" t="s">
        <v>30</v>
      </c>
      <c r="R410" t="s">
        <v>30</v>
      </c>
      <c r="S410" t="s">
        <v>30</v>
      </c>
      <c r="T410" t="s">
        <v>30</v>
      </c>
      <c r="U410" t="s">
        <v>30</v>
      </c>
      <c r="V410" t="s">
        <v>30</v>
      </c>
      <c r="W410" t="s">
        <v>40</v>
      </c>
      <c r="X410" t="s">
        <v>29</v>
      </c>
      <c r="Y410" t="s">
        <v>29</v>
      </c>
      <c r="Z410" t="s">
        <v>29</v>
      </c>
      <c r="AA410" t="s">
        <v>29</v>
      </c>
      <c r="AB410" t="s">
        <v>45</v>
      </c>
    </row>
    <row r="411" spans="1:28" outlineLevel="1" x14ac:dyDescent="0.45">
      <c r="A411">
        <v>7624428902</v>
      </c>
      <c r="B411" s="1">
        <v>44323</v>
      </c>
      <c r="C411" t="s">
        <v>3541</v>
      </c>
      <c r="D411" t="s">
        <v>3542</v>
      </c>
      <c r="E411" t="s">
        <v>95</v>
      </c>
      <c r="F411" t="s">
        <v>5651</v>
      </c>
      <c r="G411" t="s">
        <v>5655</v>
      </c>
      <c r="H411" s="10">
        <v>278165.98</v>
      </c>
      <c r="J411" t="s">
        <v>28</v>
      </c>
      <c r="K411" t="s">
        <v>29</v>
      </c>
      <c r="L411" t="s">
        <v>96</v>
      </c>
      <c r="M411" t="s">
        <v>29</v>
      </c>
      <c r="N411" t="s">
        <v>30</v>
      </c>
      <c r="O411" t="s">
        <v>30</v>
      </c>
      <c r="P411" t="s">
        <v>30</v>
      </c>
      <c r="Q411" t="s">
        <v>30</v>
      </c>
      <c r="R411" t="s">
        <v>30</v>
      </c>
      <c r="S411" t="s">
        <v>30</v>
      </c>
      <c r="T411" t="s">
        <v>30</v>
      </c>
      <c r="U411" t="s">
        <v>30</v>
      </c>
      <c r="V411" t="s">
        <v>30</v>
      </c>
      <c r="W411" t="s">
        <v>40</v>
      </c>
      <c r="X411" t="s">
        <v>29</v>
      </c>
      <c r="Y411" t="s">
        <v>29</v>
      </c>
      <c r="Z411" t="s">
        <v>29</v>
      </c>
      <c r="AA411" t="s">
        <v>30</v>
      </c>
      <c r="AB411" t="s">
        <v>32</v>
      </c>
    </row>
    <row r="412" spans="1:28" outlineLevel="1" x14ac:dyDescent="0.45">
      <c r="A412">
        <v>2497559002</v>
      </c>
      <c r="B412" s="1">
        <v>44332</v>
      </c>
      <c r="C412" t="s">
        <v>1208</v>
      </c>
      <c r="D412" t="s">
        <v>1209</v>
      </c>
      <c r="E412" t="s">
        <v>95</v>
      </c>
      <c r="F412" t="s">
        <v>5651</v>
      </c>
      <c r="G412" t="s">
        <v>5792</v>
      </c>
      <c r="H412" s="10">
        <v>277351</v>
      </c>
      <c r="J412" t="s">
        <v>28</v>
      </c>
      <c r="K412" t="s">
        <v>30</v>
      </c>
      <c r="L412" t="s">
        <v>96</v>
      </c>
      <c r="M412" t="s">
        <v>29</v>
      </c>
      <c r="N412" t="s">
        <v>29</v>
      </c>
      <c r="O412" t="s">
        <v>30</v>
      </c>
      <c r="P412" t="s">
        <v>30</v>
      </c>
      <c r="Q412" t="s">
        <v>30</v>
      </c>
      <c r="R412" t="s">
        <v>30</v>
      </c>
      <c r="S412" t="s">
        <v>30</v>
      </c>
      <c r="T412" t="s">
        <v>30</v>
      </c>
      <c r="U412" t="s">
        <v>30</v>
      </c>
      <c r="V412" t="s">
        <v>30</v>
      </c>
      <c r="W412" t="s">
        <v>31</v>
      </c>
      <c r="X412" t="s">
        <v>29</v>
      </c>
      <c r="Y412" t="s">
        <v>30</v>
      </c>
      <c r="Z412" t="s">
        <v>29</v>
      </c>
      <c r="AA412" t="s">
        <v>29</v>
      </c>
      <c r="AB412" t="s">
        <v>32</v>
      </c>
    </row>
    <row r="413" spans="1:28" outlineLevel="1" x14ac:dyDescent="0.45">
      <c r="A413">
        <v>7587348902</v>
      </c>
      <c r="B413" s="1">
        <v>44323</v>
      </c>
      <c r="C413" t="s">
        <v>3324</v>
      </c>
      <c r="D413" t="s">
        <v>3325</v>
      </c>
      <c r="E413" t="s">
        <v>95</v>
      </c>
      <c r="F413" t="s">
        <v>5651</v>
      </c>
      <c r="G413" t="s">
        <v>5655</v>
      </c>
      <c r="H413" s="10">
        <v>266628</v>
      </c>
      <c r="J413" t="s">
        <v>28</v>
      </c>
      <c r="K413" t="s">
        <v>30</v>
      </c>
      <c r="L413" t="s">
        <v>96</v>
      </c>
      <c r="M413" t="s">
        <v>30</v>
      </c>
      <c r="N413" t="s">
        <v>30</v>
      </c>
      <c r="O413" t="s">
        <v>29</v>
      </c>
      <c r="P413" t="s">
        <v>30</v>
      </c>
      <c r="Q413" t="s">
        <v>30</v>
      </c>
      <c r="R413" t="s">
        <v>30</v>
      </c>
      <c r="S413" t="s">
        <v>30</v>
      </c>
      <c r="T413" t="s">
        <v>30</v>
      </c>
      <c r="U413" t="s">
        <v>30</v>
      </c>
      <c r="V413" t="s">
        <v>30</v>
      </c>
      <c r="W413" t="s">
        <v>31</v>
      </c>
      <c r="X413" t="s">
        <v>29</v>
      </c>
      <c r="Y413" t="s">
        <v>29</v>
      </c>
      <c r="Z413" t="s">
        <v>29</v>
      </c>
      <c r="AA413" t="s">
        <v>30</v>
      </c>
      <c r="AB413" t="s">
        <v>32</v>
      </c>
    </row>
    <row r="414" spans="1:28" outlineLevel="1" x14ac:dyDescent="0.45">
      <c r="A414">
        <v>7613888905</v>
      </c>
      <c r="B414" s="1">
        <v>44323</v>
      </c>
      <c r="C414" t="s">
        <v>3480</v>
      </c>
      <c r="D414" t="s">
        <v>3481</v>
      </c>
      <c r="E414" t="s">
        <v>95</v>
      </c>
      <c r="F414" t="s">
        <v>5651</v>
      </c>
      <c r="G414" t="s">
        <v>5816</v>
      </c>
      <c r="H414" s="10">
        <v>261804.21</v>
      </c>
      <c r="J414" t="s">
        <v>28</v>
      </c>
      <c r="K414" t="s">
        <v>29</v>
      </c>
      <c r="L414" t="s">
        <v>96</v>
      </c>
      <c r="M414" t="s">
        <v>30</v>
      </c>
      <c r="N414" t="s">
        <v>30</v>
      </c>
      <c r="O414" t="s">
        <v>30</v>
      </c>
      <c r="P414" t="s">
        <v>30</v>
      </c>
      <c r="Q414" t="s">
        <v>30</v>
      </c>
      <c r="R414" t="s">
        <v>30</v>
      </c>
      <c r="S414" t="s">
        <v>30</v>
      </c>
      <c r="T414" t="s">
        <v>30</v>
      </c>
      <c r="U414" t="s">
        <v>30</v>
      </c>
      <c r="V414" t="s">
        <v>30</v>
      </c>
      <c r="W414" t="s">
        <v>31</v>
      </c>
      <c r="X414" t="s">
        <v>29</v>
      </c>
      <c r="Y414" t="s">
        <v>29</v>
      </c>
      <c r="Z414" t="s">
        <v>30</v>
      </c>
      <c r="AA414" t="s">
        <v>30</v>
      </c>
      <c r="AB414" t="s">
        <v>38</v>
      </c>
    </row>
    <row r="415" spans="1:28" outlineLevel="1" x14ac:dyDescent="0.45">
      <c r="A415">
        <v>2753569005</v>
      </c>
      <c r="B415" s="1">
        <v>44334</v>
      </c>
      <c r="C415" t="s">
        <v>1577</v>
      </c>
      <c r="D415" t="s">
        <v>1578</v>
      </c>
      <c r="E415" t="s">
        <v>95</v>
      </c>
      <c r="F415" t="s">
        <v>5651</v>
      </c>
      <c r="G415" t="s">
        <v>5816</v>
      </c>
      <c r="H415" s="10">
        <v>258329</v>
      </c>
      <c r="J415" t="s">
        <v>28</v>
      </c>
      <c r="K415" t="s">
        <v>29</v>
      </c>
      <c r="L415" t="s">
        <v>96</v>
      </c>
      <c r="M415" t="s">
        <v>30</v>
      </c>
      <c r="N415" t="s">
        <v>30</v>
      </c>
      <c r="O415" t="s">
        <v>30</v>
      </c>
      <c r="P415" t="s">
        <v>30</v>
      </c>
      <c r="Q415" t="s">
        <v>30</v>
      </c>
      <c r="R415" t="s">
        <v>30</v>
      </c>
      <c r="S415" t="s">
        <v>30</v>
      </c>
      <c r="T415" t="s">
        <v>30</v>
      </c>
      <c r="U415" t="s">
        <v>30</v>
      </c>
      <c r="V415" t="s">
        <v>30</v>
      </c>
      <c r="W415" t="s">
        <v>31</v>
      </c>
      <c r="X415" t="s">
        <v>29</v>
      </c>
      <c r="Y415" t="s">
        <v>30</v>
      </c>
      <c r="Z415" t="s">
        <v>29</v>
      </c>
      <c r="AA415" t="s">
        <v>30</v>
      </c>
      <c r="AB415" t="s">
        <v>129</v>
      </c>
    </row>
    <row r="416" spans="1:28" outlineLevel="1" x14ac:dyDescent="0.45">
      <c r="A416">
        <v>7620748907</v>
      </c>
      <c r="B416" s="1">
        <v>44323</v>
      </c>
      <c r="C416" t="s">
        <v>3524</v>
      </c>
      <c r="D416" t="s">
        <v>3525</v>
      </c>
      <c r="E416" t="s">
        <v>95</v>
      </c>
      <c r="F416" t="s">
        <v>5651</v>
      </c>
      <c r="G416" t="s">
        <v>5792</v>
      </c>
      <c r="H416" s="10">
        <v>256977</v>
      </c>
      <c r="J416" t="s">
        <v>28</v>
      </c>
      <c r="K416" t="s">
        <v>30</v>
      </c>
      <c r="L416" t="s">
        <v>96</v>
      </c>
      <c r="M416" t="s">
        <v>30</v>
      </c>
      <c r="N416" t="s">
        <v>29</v>
      </c>
      <c r="O416" t="s">
        <v>29</v>
      </c>
      <c r="P416" t="s">
        <v>29</v>
      </c>
      <c r="Q416" t="s">
        <v>30</v>
      </c>
      <c r="R416" t="s">
        <v>30</v>
      </c>
      <c r="S416" t="s">
        <v>30</v>
      </c>
      <c r="T416" t="s">
        <v>30</v>
      </c>
      <c r="U416" t="s">
        <v>29</v>
      </c>
      <c r="V416" t="s">
        <v>30</v>
      </c>
      <c r="W416" t="s">
        <v>40</v>
      </c>
      <c r="X416" t="s">
        <v>29</v>
      </c>
      <c r="Y416" t="s">
        <v>30</v>
      </c>
      <c r="Z416" t="s">
        <v>29</v>
      </c>
      <c r="AA416" t="s">
        <v>30</v>
      </c>
      <c r="AB416" t="s">
        <v>73</v>
      </c>
    </row>
    <row r="417" spans="1:28" outlineLevel="1" x14ac:dyDescent="0.45">
      <c r="A417">
        <v>7572618908</v>
      </c>
      <c r="B417" s="1">
        <v>44323</v>
      </c>
      <c r="C417" t="s">
        <v>3255</v>
      </c>
      <c r="D417" t="s">
        <v>3256</v>
      </c>
      <c r="E417" t="s">
        <v>95</v>
      </c>
      <c r="F417" t="s">
        <v>5651</v>
      </c>
      <c r="G417" t="s">
        <v>5792</v>
      </c>
      <c r="H417" s="10">
        <v>247940</v>
      </c>
      <c r="J417" t="s">
        <v>28</v>
      </c>
      <c r="K417" t="s">
        <v>29</v>
      </c>
      <c r="L417" t="s">
        <v>96</v>
      </c>
      <c r="M417" t="s">
        <v>30</v>
      </c>
      <c r="N417" t="s">
        <v>30</v>
      </c>
      <c r="O417" t="s">
        <v>30</v>
      </c>
      <c r="P417" t="s">
        <v>30</v>
      </c>
      <c r="Q417" t="s">
        <v>30</v>
      </c>
      <c r="R417" t="s">
        <v>30</v>
      </c>
      <c r="S417" t="s">
        <v>30</v>
      </c>
      <c r="T417" t="s">
        <v>30</v>
      </c>
      <c r="U417" t="s">
        <v>30</v>
      </c>
      <c r="V417" t="s">
        <v>30</v>
      </c>
      <c r="W417" t="s">
        <v>31</v>
      </c>
      <c r="X417" t="s">
        <v>29</v>
      </c>
      <c r="Y417" t="s">
        <v>29</v>
      </c>
      <c r="Z417" t="s">
        <v>29</v>
      </c>
      <c r="AA417" t="s">
        <v>30</v>
      </c>
      <c r="AB417" t="s">
        <v>32</v>
      </c>
    </row>
    <row r="418" spans="1:28" outlineLevel="1" x14ac:dyDescent="0.45">
      <c r="A418">
        <v>2343319008</v>
      </c>
      <c r="B418" s="1">
        <v>44331</v>
      </c>
      <c r="C418" t="s">
        <v>898</v>
      </c>
      <c r="D418" t="s">
        <v>899</v>
      </c>
      <c r="E418" t="s">
        <v>95</v>
      </c>
      <c r="F418" t="s">
        <v>5651</v>
      </c>
      <c r="G418" t="s">
        <v>5655</v>
      </c>
      <c r="H418" s="10">
        <v>226303</v>
      </c>
      <c r="I418" t="s">
        <v>128</v>
      </c>
      <c r="J418" t="s">
        <v>28</v>
      </c>
      <c r="K418" t="s">
        <v>29</v>
      </c>
      <c r="L418" t="s">
        <v>96</v>
      </c>
      <c r="M418" t="s">
        <v>30</v>
      </c>
      <c r="N418" t="s">
        <v>30</v>
      </c>
      <c r="O418" t="s">
        <v>29</v>
      </c>
      <c r="P418" t="s">
        <v>30</v>
      </c>
      <c r="Q418" t="s">
        <v>30</v>
      </c>
      <c r="R418" t="s">
        <v>30</v>
      </c>
      <c r="S418" t="s">
        <v>30</v>
      </c>
      <c r="T418" t="s">
        <v>30</v>
      </c>
      <c r="U418" t="s">
        <v>30</v>
      </c>
      <c r="V418" t="s">
        <v>30</v>
      </c>
      <c r="W418" t="s">
        <v>31</v>
      </c>
      <c r="X418" t="s">
        <v>29</v>
      </c>
      <c r="Y418" t="s">
        <v>30</v>
      </c>
      <c r="Z418" t="s">
        <v>29</v>
      </c>
      <c r="AA418" t="s">
        <v>30</v>
      </c>
      <c r="AB418" t="s">
        <v>32</v>
      </c>
    </row>
    <row r="419" spans="1:28" outlineLevel="1" x14ac:dyDescent="0.45">
      <c r="A419">
        <v>7631318902</v>
      </c>
      <c r="B419" s="1">
        <v>44323</v>
      </c>
      <c r="C419" t="s">
        <v>3575</v>
      </c>
      <c r="D419" t="s">
        <v>3576</v>
      </c>
      <c r="E419" t="s">
        <v>95</v>
      </c>
      <c r="F419" t="s">
        <v>5651</v>
      </c>
      <c r="G419" t="s">
        <v>5655</v>
      </c>
      <c r="H419" s="10">
        <v>220454</v>
      </c>
      <c r="J419" t="s">
        <v>28</v>
      </c>
      <c r="K419" t="s">
        <v>30</v>
      </c>
      <c r="L419" t="s">
        <v>96</v>
      </c>
      <c r="M419" t="s">
        <v>30</v>
      </c>
      <c r="N419" t="s">
        <v>30</v>
      </c>
      <c r="O419" t="s">
        <v>29</v>
      </c>
      <c r="P419" t="s">
        <v>30</v>
      </c>
      <c r="Q419" t="s">
        <v>30</v>
      </c>
      <c r="R419" t="s">
        <v>30</v>
      </c>
      <c r="S419" t="s">
        <v>30</v>
      </c>
      <c r="T419" t="s">
        <v>30</v>
      </c>
      <c r="U419" t="s">
        <v>30</v>
      </c>
      <c r="V419" t="s">
        <v>30</v>
      </c>
      <c r="W419" t="s">
        <v>40</v>
      </c>
      <c r="X419" t="s">
        <v>29</v>
      </c>
      <c r="Y419" t="s">
        <v>29</v>
      </c>
      <c r="Z419" t="s">
        <v>29</v>
      </c>
      <c r="AA419" t="s">
        <v>30</v>
      </c>
      <c r="AB419" t="s">
        <v>32</v>
      </c>
    </row>
    <row r="420" spans="1:28" outlineLevel="1" x14ac:dyDescent="0.45">
      <c r="A420">
        <v>2215079003</v>
      </c>
      <c r="B420" s="1">
        <v>44330</v>
      </c>
      <c r="C420" t="s">
        <v>615</v>
      </c>
      <c r="D420" t="s">
        <v>616</v>
      </c>
      <c r="E420" t="s">
        <v>95</v>
      </c>
      <c r="F420" t="s">
        <v>5651</v>
      </c>
      <c r="G420" t="s">
        <v>5655</v>
      </c>
      <c r="H420" s="10">
        <v>185776.34</v>
      </c>
      <c r="J420" t="s">
        <v>28</v>
      </c>
      <c r="K420" t="s">
        <v>30</v>
      </c>
      <c r="L420" t="s">
        <v>96</v>
      </c>
      <c r="M420" t="s">
        <v>29</v>
      </c>
      <c r="N420" t="s">
        <v>29</v>
      </c>
      <c r="O420" t="s">
        <v>29</v>
      </c>
      <c r="P420" t="s">
        <v>30</v>
      </c>
      <c r="Q420" t="s">
        <v>30</v>
      </c>
      <c r="R420" t="s">
        <v>30</v>
      </c>
      <c r="S420" t="s">
        <v>29</v>
      </c>
      <c r="T420" t="s">
        <v>29</v>
      </c>
      <c r="U420" t="s">
        <v>29</v>
      </c>
      <c r="V420" t="s">
        <v>29</v>
      </c>
      <c r="W420" t="s">
        <v>40</v>
      </c>
      <c r="X420" t="s">
        <v>29</v>
      </c>
      <c r="Y420" t="s">
        <v>30</v>
      </c>
      <c r="Z420" t="s">
        <v>29</v>
      </c>
      <c r="AA420" t="s">
        <v>29</v>
      </c>
      <c r="AB420" t="s">
        <v>32</v>
      </c>
    </row>
    <row r="421" spans="1:28" outlineLevel="1" x14ac:dyDescent="0.45">
      <c r="A421">
        <v>8912699004</v>
      </c>
      <c r="B421" s="1">
        <v>44345</v>
      </c>
      <c r="C421" t="s">
        <v>4818</v>
      </c>
      <c r="D421" t="s">
        <v>4819</v>
      </c>
      <c r="E421" t="s">
        <v>95</v>
      </c>
      <c r="F421" t="s">
        <v>5651</v>
      </c>
      <c r="G421" t="s">
        <v>5655</v>
      </c>
      <c r="H421" s="10">
        <v>185425.14</v>
      </c>
      <c r="J421" t="s">
        <v>28</v>
      </c>
      <c r="K421" t="s">
        <v>30</v>
      </c>
      <c r="L421" t="s">
        <v>96</v>
      </c>
      <c r="M421" t="s">
        <v>30</v>
      </c>
      <c r="N421" t="s">
        <v>30</v>
      </c>
      <c r="O421" t="s">
        <v>29</v>
      </c>
      <c r="P421" t="s">
        <v>30</v>
      </c>
      <c r="Q421" t="s">
        <v>30</v>
      </c>
      <c r="R421" t="s">
        <v>30</v>
      </c>
      <c r="S421" t="s">
        <v>30</v>
      </c>
      <c r="T421" t="s">
        <v>30</v>
      </c>
      <c r="U421" t="s">
        <v>30</v>
      </c>
      <c r="V421" t="s">
        <v>30</v>
      </c>
      <c r="W421" t="s">
        <v>31</v>
      </c>
      <c r="X421" t="s">
        <v>29</v>
      </c>
      <c r="Y421" t="s">
        <v>29</v>
      </c>
      <c r="Z421" t="s">
        <v>29</v>
      </c>
      <c r="AA421" t="s">
        <v>29</v>
      </c>
      <c r="AB421" t="s">
        <v>32</v>
      </c>
    </row>
    <row r="422" spans="1:28" outlineLevel="1" x14ac:dyDescent="0.45">
      <c r="A422">
        <v>4886639005</v>
      </c>
      <c r="B422" s="1">
        <v>44336</v>
      </c>
      <c r="C422" t="s">
        <v>1969</v>
      </c>
      <c r="D422" t="s">
        <v>1970</v>
      </c>
      <c r="E422" t="s">
        <v>95</v>
      </c>
      <c r="F422" t="s">
        <v>5651</v>
      </c>
      <c r="G422" t="s">
        <v>5792</v>
      </c>
      <c r="H422" s="10">
        <v>179281</v>
      </c>
      <c r="J422" t="s">
        <v>28</v>
      </c>
      <c r="K422" t="s">
        <v>29</v>
      </c>
      <c r="L422" t="s">
        <v>96</v>
      </c>
      <c r="M422" t="s">
        <v>30</v>
      </c>
      <c r="N422" t="s">
        <v>30</v>
      </c>
      <c r="O422" t="s">
        <v>30</v>
      </c>
      <c r="P422" t="s">
        <v>30</v>
      </c>
      <c r="Q422" t="s">
        <v>30</v>
      </c>
      <c r="R422" t="s">
        <v>30</v>
      </c>
      <c r="S422" t="s">
        <v>30</v>
      </c>
      <c r="T422" t="s">
        <v>30</v>
      </c>
      <c r="U422" t="s">
        <v>30</v>
      </c>
      <c r="V422" t="s">
        <v>30</v>
      </c>
      <c r="W422" t="s">
        <v>40</v>
      </c>
      <c r="X422" t="s">
        <v>29</v>
      </c>
      <c r="Y422" t="s">
        <v>29</v>
      </c>
      <c r="Z422" t="s">
        <v>29</v>
      </c>
      <c r="AA422" t="s">
        <v>30</v>
      </c>
      <c r="AB422" t="s">
        <v>32</v>
      </c>
    </row>
    <row r="423" spans="1:28" outlineLevel="1" x14ac:dyDescent="0.45">
      <c r="A423">
        <v>2761489005</v>
      </c>
      <c r="B423" s="1">
        <v>44334</v>
      </c>
      <c r="C423" t="s">
        <v>1617</v>
      </c>
      <c r="D423" t="s">
        <v>1618</v>
      </c>
      <c r="E423" t="s">
        <v>95</v>
      </c>
      <c r="F423" t="s">
        <v>5651</v>
      </c>
      <c r="G423" t="s">
        <v>5655</v>
      </c>
      <c r="H423" s="10">
        <v>177426.17</v>
      </c>
      <c r="J423" t="s">
        <v>28</v>
      </c>
      <c r="K423" t="s">
        <v>30</v>
      </c>
      <c r="L423" t="s">
        <v>96</v>
      </c>
      <c r="M423" t="s">
        <v>30</v>
      </c>
      <c r="N423" t="s">
        <v>30</v>
      </c>
      <c r="O423" t="s">
        <v>30</v>
      </c>
      <c r="P423" t="s">
        <v>30</v>
      </c>
      <c r="Q423" t="s">
        <v>30</v>
      </c>
      <c r="R423" t="s">
        <v>30</v>
      </c>
      <c r="S423" t="s">
        <v>30</v>
      </c>
      <c r="T423" t="s">
        <v>30</v>
      </c>
      <c r="U423" t="s">
        <v>30</v>
      </c>
      <c r="V423" t="s">
        <v>30</v>
      </c>
      <c r="W423" t="s">
        <v>40</v>
      </c>
      <c r="X423" t="s">
        <v>29</v>
      </c>
      <c r="Y423" t="s">
        <v>30</v>
      </c>
      <c r="Z423" t="s">
        <v>29</v>
      </c>
      <c r="AA423" t="s">
        <v>29</v>
      </c>
      <c r="AB423" t="s">
        <v>32</v>
      </c>
    </row>
    <row r="424" spans="1:28" outlineLevel="1" x14ac:dyDescent="0.45">
      <c r="A424">
        <v>7636138906</v>
      </c>
      <c r="B424" s="1">
        <v>44323</v>
      </c>
      <c r="C424" t="s">
        <v>3616</v>
      </c>
      <c r="D424" t="s">
        <v>3617</v>
      </c>
      <c r="E424" t="s">
        <v>95</v>
      </c>
      <c r="F424" t="s">
        <v>5651</v>
      </c>
      <c r="G424" t="s">
        <v>5792</v>
      </c>
      <c r="H424" s="10">
        <v>164681</v>
      </c>
      <c r="J424" t="s">
        <v>28</v>
      </c>
      <c r="K424" t="s">
        <v>30</v>
      </c>
      <c r="L424" t="s">
        <v>96</v>
      </c>
      <c r="M424" t="s">
        <v>29</v>
      </c>
      <c r="N424" t="s">
        <v>30</v>
      </c>
      <c r="O424" t="s">
        <v>30</v>
      </c>
      <c r="P424" t="s">
        <v>30</v>
      </c>
      <c r="Q424" t="s">
        <v>30</v>
      </c>
      <c r="R424" t="s">
        <v>30</v>
      </c>
      <c r="S424" t="s">
        <v>30</v>
      </c>
      <c r="T424" t="s">
        <v>30</v>
      </c>
      <c r="U424" t="s">
        <v>30</v>
      </c>
      <c r="V424" t="s">
        <v>30</v>
      </c>
      <c r="W424" t="s">
        <v>40</v>
      </c>
      <c r="X424" t="s">
        <v>29</v>
      </c>
      <c r="Y424" t="s">
        <v>29</v>
      </c>
      <c r="Z424" t="s">
        <v>29</v>
      </c>
      <c r="AA424" t="s">
        <v>30</v>
      </c>
      <c r="AB424" t="s">
        <v>32</v>
      </c>
    </row>
    <row r="425" spans="1:28" outlineLevel="1" x14ac:dyDescent="0.45">
      <c r="A425">
        <v>7564728906</v>
      </c>
      <c r="B425" s="1">
        <v>44323</v>
      </c>
      <c r="C425" t="s">
        <v>3179</v>
      </c>
      <c r="D425" t="s">
        <v>3180</v>
      </c>
      <c r="E425" t="s">
        <v>95</v>
      </c>
      <c r="F425" t="s">
        <v>5651</v>
      </c>
      <c r="G425" t="s">
        <v>5816</v>
      </c>
      <c r="H425" s="10">
        <v>155272</v>
      </c>
      <c r="J425" t="s">
        <v>28</v>
      </c>
      <c r="K425" t="s">
        <v>29</v>
      </c>
      <c r="L425" t="s">
        <v>96</v>
      </c>
      <c r="M425" t="s">
        <v>29</v>
      </c>
      <c r="N425" t="s">
        <v>29</v>
      </c>
      <c r="O425" t="s">
        <v>29</v>
      </c>
      <c r="P425" t="s">
        <v>29</v>
      </c>
      <c r="Q425" t="s">
        <v>29</v>
      </c>
      <c r="R425" t="s">
        <v>30</v>
      </c>
      <c r="S425" t="s">
        <v>30</v>
      </c>
      <c r="T425" t="s">
        <v>30</v>
      </c>
      <c r="U425" t="s">
        <v>29</v>
      </c>
      <c r="V425" t="s">
        <v>30</v>
      </c>
      <c r="W425" t="s">
        <v>31</v>
      </c>
      <c r="X425" t="s">
        <v>29</v>
      </c>
      <c r="Y425" t="s">
        <v>29</v>
      </c>
      <c r="Z425" t="s">
        <v>29</v>
      </c>
      <c r="AA425" t="s">
        <v>30</v>
      </c>
      <c r="AB425" t="s">
        <v>32</v>
      </c>
    </row>
    <row r="426" spans="1:28" outlineLevel="1" x14ac:dyDescent="0.45">
      <c r="A426">
        <v>7530769001</v>
      </c>
      <c r="B426" s="1">
        <v>44341</v>
      </c>
      <c r="C426" t="s">
        <v>2778</v>
      </c>
      <c r="D426" t="s">
        <v>2779</v>
      </c>
      <c r="E426" t="s">
        <v>95</v>
      </c>
      <c r="F426" t="s">
        <v>5651</v>
      </c>
      <c r="G426" t="s">
        <v>5655</v>
      </c>
      <c r="H426" s="10">
        <v>140679</v>
      </c>
      <c r="J426" t="s">
        <v>28</v>
      </c>
      <c r="K426" t="s">
        <v>30</v>
      </c>
      <c r="L426" t="s">
        <v>96</v>
      </c>
      <c r="M426" t="s">
        <v>30</v>
      </c>
      <c r="N426" t="s">
        <v>29</v>
      </c>
      <c r="O426" t="s">
        <v>29</v>
      </c>
      <c r="P426" t="s">
        <v>30</v>
      </c>
      <c r="Q426" t="s">
        <v>30</v>
      </c>
      <c r="R426" t="s">
        <v>30</v>
      </c>
      <c r="S426" t="s">
        <v>30</v>
      </c>
      <c r="T426" t="s">
        <v>30</v>
      </c>
      <c r="U426" t="s">
        <v>30</v>
      </c>
      <c r="V426" t="s">
        <v>30</v>
      </c>
      <c r="W426" t="s">
        <v>31</v>
      </c>
      <c r="X426" t="s">
        <v>29</v>
      </c>
      <c r="Y426" t="s">
        <v>30</v>
      </c>
      <c r="Z426" t="s">
        <v>29</v>
      </c>
      <c r="AA426" t="s">
        <v>29</v>
      </c>
      <c r="AB426" t="s">
        <v>38</v>
      </c>
    </row>
    <row r="427" spans="1:28" outlineLevel="1" x14ac:dyDescent="0.45">
      <c r="A427">
        <v>8042549000</v>
      </c>
      <c r="B427" s="1">
        <v>44342</v>
      </c>
      <c r="C427" t="s">
        <v>4218</v>
      </c>
      <c r="D427" t="s">
        <v>4219</v>
      </c>
      <c r="E427" t="s">
        <v>95</v>
      </c>
      <c r="F427" t="s">
        <v>5651</v>
      </c>
      <c r="G427" t="s">
        <v>5816</v>
      </c>
      <c r="H427" s="10">
        <v>138678.5</v>
      </c>
      <c r="J427" t="s">
        <v>28</v>
      </c>
      <c r="K427" t="s">
        <v>29</v>
      </c>
      <c r="L427" t="s">
        <v>96</v>
      </c>
      <c r="M427" t="s">
        <v>29</v>
      </c>
      <c r="N427" t="s">
        <v>29</v>
      </c>
      <c r="O427" t="s">
        <v>29</v>
      </c>
      <c r="P427" t="s">
        <v>30</v>
      </c>
      <c r="Q427" t="s">
        <v>30</v>
      </c>
      <c r="R427" t="s">
        <v>30</v>
      </c>
      <c r="S427" t="s">
        <v>30</v>
      </c>
      <c r="T427" t="s">
        <v>30</v>
      </c>
      <c r="U427" t="s">
        <v>29</v>
      </c>
      <c r="V427" t="s">
        <v>30</v>
      </c>
      <c r="W427" t="s">
        <v>60</v>
      </c>
      <c r="X427" t="s">
        <v>29</v>
      </c>
      <c r="Y427" t="s">
        <v>29</v>
      </c>
      <c r="Z427" t="s">
        <v>29</v>
      </c>
      <c r="AA427" t="s">
        <v>30</v>
      </c>
      <c r="AB427" t="s">
        <v>32</v>
      </c>
    </row>
    <row r="428" spans="1:28" outlineLevel="1" x14ac:dyDescent="0.45">
      <c r="A428">
        <v>7243139008</v>
      </c>
      <c r="B428" s="1">
        <v>44339</v>
      </c>
      <c r="C428" t="s">
        <v>2545</v>
      </c>
      <c r="D428" t="s">
        <v>2546</v>
      </c>
      <c r="E428" t="s">
        <v>95</v>
      </c>
      <c r="F428" t="s">
        <v>5651</v>
      </c>
      <c r="G428" t="s">
        <v>5816</v>
      </c>
      <c r="H428" s="10">
        <v>129500</v>
      </c>
      <c r="J428" t="s">
        <v>28</v>
      </c>
      <c r="K428" t="s">
        <v>29</v>
      </c>
      <c r="L428" t="s">
        <v>96</v>
      </c>
      <c r="M428" t="s">
        <v>29</v>
      </c>
      <c r="N428" t="s">
        <v>30</v>
      </c>
      <c r="O428" t="s">
        <v>29</v>
      </c>
      <c r="P428" t="s">
        <v>30</v>
      </c>
      <c r="Q428" t="s">
        <v>30</v>
      </c>
      <c r="R428" t="s">
        <v>30</v>
      </c>
      <c r="S428" t="s">
        <v>30</v>
      </c>
      <c r="T428" t="s">
        <v>30</v>
      </c>
      <c r="U428" t="s">
        <v>30</v>
      </c>
      <c r="V428" t="s">
        <v>30</v>
      </c>
      <c r="W428" t="s">
        <v>40</v>
      </c>
      <c r="X428" t="s">
        <v>29</v>
      </c>
      <c r="Y428" t="s">
        <v>30</v>
      </c>
      <c r="Z428" t="s">
        <v>29</v>
      </c>
      <c r="AA428" t="s">
        <v>29</v>
      </c>
      <c r="AB428" t="s">
        <v>47</v>
      </c>
    </row>
    <row r="429" spans="1:28" outlineLevel="1" x14ac:dyDescent="0.45">
      <c r="A429">
        <v>2360729004</v>
      </c>
      <c r="B429" s="1">
        <v>44331</v>
      </c>
      <c r="C429" t="s">
        <v>976</v>
      </c>
      <c r="D429" t="s">
        <v>977</v>
      </c>
      <c r="E429" t="s">
        <v>95</v>
      </c>
      <c r="F429" t="s">
        <v>5651</v>
      </c>
      <c r="G429" t="s">
        <v>5655</v>
      </c>
      <c r="H429" s="10">
        <v>113936.36</v>
      </c>
      <c r="J429" t="s">
        <v>28</v>
      </c>
      <c r="K429" t="s">
        <v>30</v>
      </c>
      <c r="L429" t="s">
        <v>96</v>
      </c>
      <c r="M429" t="s">
        <v>30</v>
      </c>
      <c r="N429" t="s">
        <v>30</v>
      </c>
      <c r="O429" t="s">
        <v>30</v>
      </c>
      <c r="P429" t="s">
        <v>30</v>
      </c>
      <c r="Q429" t="s">
        <v>30</v>
      </c>
      <c r="R429" t="s">
        <v>30</v>
      </c>
      <c r="S429" t="s">
        <v>30</v>
      </c>
      <c r="T429" t="s">
        <v>30</v>
      </c>
      <c r="U429" t="s">
        <v>30</v>
      </c>
      <c r="V429" t="s">
        <v>30</v>
      </c>
      <c r="W429" t="s">
        <v>31</v>
      </c>
      <c r="X429" t="s">
        <v>29</v>
      </c>
      <c r="Y429" t="s">
        <v>29</v>
      </c>
      <c r="Z429" t="s">
        <v>29</v>
      </c>
      <c r="AA429" t="s">
        <v>30</v>
      </c>
      <c r="AB429" t="s">
        <v>43</v>
      </c>
    </row>
    <row r="430" spans="1:28" outlineLevel="1" x14ac:dyDescent="0.45">
      <c r="A430">
        <v>2324109009</v>
      </c>
      <c r="B430" s="1">
        <v>44331</v>
      </c>
      <c r="C430" t="s">
        <v>805</v>
      </c>
      <c r="D430" t="s">
        <v>806</v>
      </c>
      <c r="E430" t="s">
        <v>95</v>
      </c>
      <c r="F430" t="s">
        <v>5651</v>
      </c>
      <c r="G430" t="s">
        <v>5792</v>
      </c>
      <c r="H430" s="10">
        <v>93644</v>
      </c>
      <c r="J430" t="s">
        <v>28</v>
      </c>
      <c r="K430" t="s">
        <v>29</v>
      </c>
      <c r="L430" t="s">
        <v>96</v>
      </c>
      <c r="M430" t="s">
        <v>30</v>
      </c>
      <c r="N430" t="s">
        <v>30</v>
      </c>
      <c r="O430" t="s">
        <v>30</v>
      </c>
      <c r="P430" t="s">
        <v>30</v>
      </c>
      <c r="Q430" t="s">
        <v>30</v>
      </c>
      <c r="R430" t="s">
        <v>30</v>
      </c>
      <c r="S430" t="s">
        <v>30</v>
      </c>
      <c r="T430" t="s">
        <v>30</v>
      </c>
      <c r="U430" t="s">
        <v>30</v>
      </c>
      <c r="V430" t="s">
        <v>30</v>
      </c>
      <c r="W430" t="s">
        <v>31</v>
      </c>
      <c r="X430" t="s">
        <v>29</v>
      </c>
      <c r="Y430" t="s">
        <v>30</v>
      </c>
      <c r="Z430" t="s">
        <v>29</v>
      </c>
      <c r="AA430" t="s">
        <v>30</v>
      </c>
      <c r="AB430" t="s">
        <v>32</v>
      </c>
    </row>
    <row r="431" spans="1:28" outlineLevel="1" x14ac:dyDescent="0.45">
      <c r="A431">
        <v>8869419005</v>
      </c>
      <c r="B431" s="1">
        <v>44345</v>
      </c>
      <c r="C431" t="s">
        <v>4621</v>
      </c>
      <c r="D431" t="s">
        <v>4622</v>
      </c>
      <c r="E431" t="s">
        <v>95</v>
      </c>
      <c r="F431" t="s">
        <v>5651</v>
      </c>
      <c r="G431" t="s">
        <v>5792</v>
      </c>
      <c r="H431" s="10">
        <v>78827</v>
      </c>
      <c r="J431" t="s">
        <v>28</v>
      </c>
      <c r="K431" t="s">
        <v>30</v>
      </c>
      <c r="L431" t="s">
        <v>96</v>
      </c>
      <c r="M431" t="s">
        <v>29</v>
      </c>
      <c r="N431" t="s">
        <v>29</v>
      </c>
      <c r="O431" t="s">
        <v>29</v>
      </c>
      <c r="P431" t="s">
        <v>30</v>
      </c>
      <c r="Q431" t="s">
        <v>29</v>
      </c>
      <c r="R431" t="s">
        <v>30</v>
      </c>
      <c r="S431" t="s">
        <v>30</v>
      </c>
      <c r="T431" t="s">
        <v>29</v>
      </c>
      <c r="U431" t="s">
        <v>29</v>
      </c>
      <c r="V431" t="s">
        <v>29</v>
      </c>
      <c r="W431" t="s">
        <v>40</v>
      </c>
      <c r="X431" t="s">
        <v>29</v>
      </c>
      <c r="Y431" t="s">
        <v>29</v>
      </c>
      <c r="Z431" t="s">
        <v>29</v>
      </c>
      <c r="AA431" t="s">
        <v>29</v>
      </c>
      <c r="AB431" t="s">
        <v>32</v>
      </c>
    </row>
    <row r="432" spans="1:28" outlineLevel="1" x14ac:dyDescent="0.45">
      <c r="A432">
        <v>2724299008</v>
      </c>
      <c r="B432" s="1">
        <v>44334</v>
      </c>
      <c r="C432" t="s">
        <v>1446</v>
      </c>
      <c r="D432" t="s">
        <v>1447</v>
      </c>
      <c r="E432" t="s">
        <v>95</v>
      </c>
      <c r="F432" t="s">
        <v>5651</v>
      </c>
      <c r="G432" t="s">
        <v>5792</v>
      </c>
      <c r="H432" s="10">
        <v>78138</v>
      </c>
      <c r="J432" t="s">
        <v>28</v>
      </c>
      <c r="K432" t="s">
        <v>29</v>
      </c>
      <c r="L432" t="s">
        <v>96</v>
      </c>
      <c r="M432" t="s">
        <v>29</v>
      </c>
      <c r="N432" t="s">
        <v>30</v>
      </c>
      <c r="O432" t="s">
        <v>29</v>
      </c>
      <c r="P432" t="s">
        <v>30</v>
      </c>
      <c r="Q432" t="s">
        <v>29</v>
      </c>
      <c r="R432" t="s">
        <v>30</v>
      </c>
      <c r="S432" t="s">
        <v>29</v>
      </c>
      <c r="T432" t="s">
        <v>30</v>
      </c>
      <c r="U432" t="s">
        <v>30</v>
      </c>
      <c r="V432" t="s">
        <v>30</v>
      </c>
      <c r="W432" t="s">
        <v>60</v>
      </c>
      <c r="X432" t="s">
        <v>29</v>
      </c>
      <c r="Y432" t="s">
        <v>30</v>
      </c>
      <c r="Z432" t="s">
        <v>29</v>
      </c>
      <c r="AA432" t="s">
        <v>29</v>
      </c>
      <c r="AB432" t="s">
        <v>39</v>
      </c>
    </row>
    <row r="433" spans="1:28" outlineLevel="1" x14ac:dyDescent="0.45">
      <c r="A433">
        <v>1110829002</v>
      </c>
      <c r="B433" s="1">
        <v>44329</v>
      </c>
      <c r="C433" t="s">
        <v>502</v>
      </c>
      <c r="D433" t="s">
        <v>503</v>
      </c>
      <c r="E433" t="s">
        <v>95</v>
      </c>
      <c r="F433" t="s">
        <v>5651</v>
      </c>
      <c r="G433" t="s">
        <v>5655</v>
      </c>
      <c r="H433" s="10">
        <v>77014</v>
      </c>
      <c r="J433" t="s">
        <v>28</v>
      </c>
      <c r="K433" t="s">
        <v>30</v>
      </c>
      <c r="L433" t="s">
        <v>96</v>
      </c>
      <c r="M433" t="s">
        <v>30</v>
      </c>
      <c r="N433" t="s">
        <v>29</v>
      </c>
      <c r="O433" t="s">
        <v>29</v>
      </c>
      <c r="P433" t="s">
        <v>30</v>
      </c>
      <c r="Q433" t="s">
        <v>30</v>
      </c>
      <c r="R433" t="s">
        <v>30</v>
      </c>
      <c r="S433" t="s">
        <v>30</v>
      </c>
      <c r="T433" t="s">
        <v>30</v>
      </c>
      <c r="U433" t="s">
        <v>30</v>
      </c>
      <c r="V433" t="s">
        <v>30</v>
      </c>
      <c r="W433" t="s">
        <v>40</v>
      </c>
      <c r="X433" t="s">
        <v>29</v>
      </c>
      <c r="Y433" t="s">
        <v>29</v>
      </c>
      <c r="Z433" t="s">
        <v>29</v>
      </c>
      <c r="AA433" t="s">
        <v>30</v>
      </c>
      <c r="AB433" t="s">
        <v>73</v>
      </c>
    </row>
    <row r="434" spans="1:28" outlineLevel="1" x14ac:dyDescent="0.45">
      <c r="A434">
        <v>8602799004</v>
      </c>
      <c r="B434" s="1">
        <v>44343</v>
      </c>
      <c r="C434" t="s">
        <v>4249</v>
      </c>
      <c r="D434" t="s">
        <v>4250</v>
      </c>
      <c r="E434" t="s">
        <v>95</v>
      </c>
      <c r="F434" t="s">
        <v>5651</v>
      </c>
      <c r="G434" t="s">
        <v>5816</v>
      </c>
      <c r="H434" s="10">
        <v>61907.49</v>
      </c>
      <c r="I434" t="s">
        <v>4251</v>
      </c>
      <c r="J434" t="s">
        <v>28</v>
      </c>
      <c r="K434" t="s">
        <v>29</v>
      </c>
      <c r="L434" t="s">
        <v>96</v>
      </c>
      <c r="M434" t="s">
        <v>29</v>
      </c>
      <c r="N434" t="s">
        <v>30</v>
      </c>
      <c r="O434" t="s">
        <v>30</v>
      </c>
      <c r="P434" t="s">
        <v>30</v>
      </c>
      <c r="Q434" t="s">
        <v>30</v>
      </c>
      <c r="R434" t="s">
        <v>30</v>
      </c>
      <c r="S434" t="s">
        <v>30</v>
      </c>
      <c r="T434" t="s">
        <v>30</v>
      </c>
      <c r="U434" t="s">
        <v>30</v>
      </c>
      <c r="V434" t="s">
        <v>30</v>
      </c>
      <c r="W434" t="s">
        <v>40</v>
      </c>
      <c r="X434" t="s">
        <v>29</v>
      </c>
      <c r="Y434" t="s">
        <v>30</v>
      </c>
      <c r="Z434" t="s">
        <v>29</v>
      </c>
      <c r="AA434" t="s">
        <v>29</v>
      </c>
      <c r="AB434" t="s">
        <v>32</v>
      </c>
    </row>
    <row r="435" spans="1:28" outlineLevel="1" x14ac:dyDescent="0.45">
      <c r="A435">
        <v>8915219006</v>
      </c>
      <c r="B435" s="1">
        <v>44345</v>
      </c>
      <c r="C435" t="s">
        <v>4826</v>
      </c>
      <c r="D435" t="s">
        <v>4827</v>
      </c>
      <c r="E435" t="s">
        <v>95</v>
      </c>
      <c r="F435" t="s">
        <v>5651</v>
      </c>
      <c r="G435" t="s">
        <v>5792</v>
      </c>
      <c r="H435" s="10">
        <v>48160</v>
      </c>
      <c r="I435" t="s">
        <v>317</v>
      </c>
      <c r="J435" t="s">
        <v>28</v>
      </c>
      <c r="K435" t="s">
        <v>29</v>
      </c>
      <c r="L435" t="s">
        <v>96</v>
      </c>
      <c r="M435" t="s">
        <v>29</v>
      </c>
      <c r="N435" t="s">
        <v>29</v>
      </c>
      <c r="O435" t="s">
        <v>29</v>
      </c>
      <c r="P435" t="s">
        <v>30</v>
      </c>
      <c r="Q435" t="s">
        <v>30</v>
      </c>
      <c r="R435" t="s">
        <v>30</v>
      </c>
      <c r="S435" t="s">
        <v>30</v>
      </c>
      <c r="T435" t="s">
        <v>30</v>
      </c>
      <c r="U435" t="s">
        <v>30</v>
      </c>
      <c r="V435" t="s">
        <v>30</v>
      </c>
      <c r="W435" t="s">
        <v>40</v>
      </c>
      <c r="X435" t="s">
        <v>29</v>
      </c>
      <c r="Y435" t="s">
        <v>29</v>
      </c>
      <c r="Z435" t="s">
        <v>29</v>
      </c>
      <c r="AA435" t="s">
        <v>29</v>
      </c>
      <c r="AB435" t="s">
        <v>32</v>
      </c>
    </row>
    <row r="436" spans="1:28" outlineLevel="1" x14ac:dyDescent="0.45">
      <c r="A436">
        <v>2360959003</v>
      </c>
      <c r="B436" s="1">
        <v>44331</v>
      </c>
      <c r="C436" t="s">
        <v>978</v>
      </c>
      <c r="D436" t="s">
        <v>979</v>
      </c>
      <c r="E436" t="s">
        <v>95</v>
      </c>
      <c r="F436" t="s">
        <v>5651</v>
      </c>
      <c r="G436" t="s">
        <v>5816</v>
      </c>
      <c r="H436" s="10">
        <v>39477</v>
      </c>
      <c r="J436" t="s">
        <v>28</v>
      </c>
      <c r="K436" t="s">
        <v>29</v>
      </c>
      <c r="L436" t="s">
        <v>96</v>
      </c>
      <c r="M436" t="s">
        <v>30</v>
      </c>
      <c r="N436" t="s">
        <v>30</v>
      </c>
      <c r="O436" t="s">
        <v>29</v>
      </c>
      <c r="P436" t="s">
        <v>30</v>
      </c>
      <c r="Q436" t="s">
        <v>30</v>
      </c>
      <c r="R436" t="s">
        <v>30</v>
      </c>
      <c r="S436" t="s">
        <v>30</v>
      </c>
      <c r="T436" t="s">
        <v>30</v>
      </c>
      <c r="U436" t="s">
        <v>30</v>
      </c>
      <c r="V436" t="s">
        <v>30</v>
      </c>
      <c r="W436" t="s">
        <v>40</v>
      </c>
      <c r="X436" t="s">
        <v>29</v>
      </c>
      <c r="Y436" t="s">
        <v>29</v>
      </c>
      <c r="Z436" t="s">
        <v>29</v>
      </c>
      <c r="AA436" t="s">
        <v>30</v>
      </c>
      <c r="AB436" t="s">
        <v>32</v>
      </c>
    </row>
    <row r="437" spans="1:28" outlineLevel="1" x14ac:dyDescent="0.45">
      <c r="A437">
        <v>8850369003</v>
      </c>
      <c r="B437" s="1">
        <v>44345</v>
      </c>
      <c r="C437" t="s">
        <v>4497</v>
      </c>
      <c r="D437" t="s">
        <v>4498</v>
      </c>
      <c r="E437" t="s">
        <v>95</v>
      </c>
      <c r="F437" t="s">
        <v>5651</v>
      </c>
      <c r="G437" t="s">
        <v>5792</v>
      </c>
      <c r="H437" s="10">
        <v>29491.23</v>
      </c>
      <c r="J437" t="s">
        <v>28</v>
      </c>
      <c r="K437" t="s">
        <v>30</v>
      </c>
      <c r="L437" t="s">
        <v>96</v>
      </c>
      <c r="M437" t="s">
        <v>29</v>
      </c>
      <c r="N437" t="s">
        <v>29</v>
      </c>
      <c r="O437" t="s">
        <v>29</v>
      </c>
      <c r="P437" t="s">
        <v>30</v>
      </c>
      <c r="Q437" t="s">
        <v>29</v>
      </c>
      <c r="R437" t="s">
        <v>30</v>
      </c>
      <c r="S437" t="s">
        <v>30</v>
      </c>
      <c r="T437" t="s">
        <v>30</v>
      </c>
      <c r="U437" t="s">
        <v>29</v>
      </c>
      <c r="V437" t="s">
        <v>30</v>
      </c>
      <c r="W437" t="s">
        <v>40</v>
      </c>
      <c r="X437" t="s">
        <v>29</v>
      </c>
      <c r="Y437" t="s">
        <v>29</v>
      </c>
      <c r="Z437" t="s">
        <v>29</v>
      </c>
      <c r="AA437" t="s">
        <v>29</v>
      </c>
      <c r="AB437" t="s">
        <v>32</v>
      </c>
    </row>
    <row r="438" spans="1:28" outlineLevel="1" x14ac:dyDescent="0.45">
      <c r="A438">
        <v>8916189001</v>
      </c>
      <c r="B438" s="1">
        <v>44345</v>
      </c>
      <c r="C438" t="s">
        <v>4832</v>
      </c>
      <c r="D438" t="s">
        <v>4833</v>
      </c>
      <c r="E438" t="s">
        <v>95</v>
      </c>
      <c r="F438" t="s">
        <v>5651</v>
      </c>
      <c r="G438" t="s">
        <v>5816</v>
      </c>
      <c r="H438" s="10">
        <v>29483.75</v>
      </c>
      <c r="I438" t="s">
        <v>317</v>
      </c>
      <c r="J438" t="s">
        <v>28</v>
      </c>
      <c r="K438" t="s">
        <v>29</v>
      </c>
      <c r="L438" t="s">
        <v>96</v>
      </c>
      <c r="M438" t="s">
        <v>29</v>
      </c>
      <c r="N438" t="s">
        <v>29</v>
      </c>
      <c r="O438" t="s">
        <v>29</v>
      </c>
      <c r="P438" t="s">
        <v>30</v>
      </c>
      <c r="Q438" t="s">
        <v>30</v>
      </c>
      <c r="R438" t="s">
        <v>30</v>
      </c>
      <c r="S438" t="s">
        <v>30</v>
      </c>
      <c r="T438" t="s">
        <v>30</v>
      </c>
      <c r="U438" t="s">
        <v>30</v>
      </c>
      <c r="V438" t="s">
        <v>30</v>
      </c>
      <c r="W438" t="s">
        <v>40</v>
      </c>
      <c r="X438" t="s">
        <v>29</v>
      </c>
      <c r="Y438" t="s">
        <v>29</v>
      </c>
      <c r="Z438" t="s">
        <v>29</v>
      </c>
      <c r="AA438" t="s">
        <v>29</v>
      </c>
      <c r="AB438" t="s">
        <v>32</v>
      </c>
    </row>
    <row r="439" spans="1:28" outlineLevel="1" x14ac:dyDescent="0.45">
      <c r="A439">
        <v>7516979009</v>
      </c>
      <c r="B439" s="1">
        <v>44341</v>
      </c>
      <c r="C439" t="s">
        <v>2624</v>
      </c>
      <c r="D439" t="s">
        <v>2625</v>
      </c>
      <c r="E439" t="s">
        <v>95</v>
      </c>
      <c r="F439" t="s">
        <v>5651</v>
      </c>
      <c r="G439" t="s">
        <v>5792</v>
      </c>
      <c r="H439" s="10">
        <v>28475</v>
      </c>
      <c r="J439" t="s">
        <v>28</v>
      </c>
      <c r="K439" t="s">
        <v>29</v>
      </c>
      <c r="L439" t="s">
        <v>96</v>
      </c>
      <c r="M439" t="s">
        <v>30</v>
      </c>
      <c r="N439" t="s">
        <v>30</v>
      </c>
      <c r="O439" t="s">
        <v>30</v>
      </c>
      <c r="P439" t="s">
        <v>30</v>
      </c>
      <c r="Q439" t="s">
        <v>30</v>
      </c>
      <c r="R439" t="s">
        <v>30</v>
      </c>
      <c r="S439" t="s">
        <v>30</v>
      </c>
      <c r="T439" t="s">
        <v>30</v>
      </c>
      <c r="U439" t="s">
        <v>30</v>
      </c>
      <c r="V439" t="s">
        <v>30</v>
      </c>
      <c r="W439" t="s">
        <v>31</v>
      </c>
      <c r="X439" t="s">
        <v>29</v>
      </c>
      <c r="Y439" t="s">
        <v>30</v>
      </c>
      <c r="Z439" t="s">
        <v>29</v>
      </c>
      <c r="AA439" t="s">
        <v>29</v>
      </c>
      <c r="AB439" t="s">
        <v>32</v>
      </c>
    </row>
    <row r="440" spans="1:28" outlineLevel="1" x14ac:dyDescent="0.45">
      <c r="A440">
        <v>4908999010</v>
      </c>
      <c r="B440" s="1">
        <v>44336</v>
      </c>
      <c r="C440" t="s">
        <v>2090</v>
      </c>
      <c r="D440" t="s">
        <v>2091</v>
      </c>
      <c r="E440" t="s">
        <v>95</v>
      </c>
      <c r="F440" t="s">
        <v>5651</v>
      </c>
      <c r="G440" t="s">
        <v>5792</v>
      </c>
      <c r="H440" s="10">
        <v>26137.98</v>
      </c>
      <c r="J440" t="s">
        <v>28</v>
      </c>
      <c r="K440" t="s">
        <v>29</v>
      </c>
      <c r="L440" t="s">
        <v>96</v>
      </c>
      <c r="M440" t="s">
        <v>30</v>
      </c>
      <c r="N440" t="s">
        <v>30</v>
      </c>
      <c r="O440" t="s">
        <v>29</v>
      </c>
      <c r="P440" t="s">
        <v>30</v>
      </c>
      <c r="Q440" t="s">
        <v>30</v>
      </c>
      <c r="R440" t="s">
        <v>30</v>
      </c>
      <c r="S440" t="s">
        <v>30</v>
      </c>
      <c r="T440" t="s">
        <v>30</v>
      </c>
      <c r="U440" t="s">
        <v>30</v>
      </c>
      <c r="V440" t="s">
        <v>30</v>
      </c>
      <c r="W440" t="s">
        <v>40</v>
      </c>
      <c r="X440" t="s">
        <v>29</v>
      </c>
      <c r="Y440" t="s">
        <v>30</v>
      </c>
      <c r="Z440" t="s">
        <v>29</v>
      </c>
      <c r="AA440" t="s">
        <v>29</v>
      </c>
      <c r="AB440" t="s">
        <v>32</v>
      </c>
    </row>
    <row r="441" spans="1:28" outlineLevel="1" x14ac:dyDescent="0.45">
      <c r="A441">
        <v>7914108909</v>
      </c>
      <c r="B441" s="1">
        <v>44327</v>
      </c>
      <c r="C441" t="s">
        <v>4086</v>
      </c>
      <c r="D441" t="s">
        <v>4087</v>
      </c>
      <c r="E441" t="s">
        <v>95</v>
      </c>
      <c r="F441" t="s">
        <v>5651</v>
      </c>
      <c r="G441" t="s">
        <v>5655</v>
      </c>
      <c r="H441" s="10">
        <v>23917.040000000001</v>
      </c>
      <c r="J441" t="s">
        <v>28</v>
      </c>
      <c r="K441" t="s">
        <v>30</v>
      </c>
      <c r="L441" t="s">
        <v>96</v>
      </c>
      <c r="M441" t="s">
        <v>29</v>
      </c>
      <c r="N441" t="s">
        <v>30</v>
      </c>
      <c r="O441" t="s">
        <v>29</v>
      </c>
      <c r="P441" t="s">
        <v>30</v>
      </c>
      <c r="Q441" t="s">
        <v>30</v>
      </c>
      <c r="R441" t="s">
        <v>30</v>
      </c>
      <c r="S441" t="s">
        <v>30</v>
      </c>
      <c r="T441" t="s">
        <v>30</v>
      </c>
      <c r="U441" t="s">
        <v>30</v>
      </c>
      <c r="V441" t="s">
        <v>29</v>
      </c>
      <c r="W441" t="s">
        <v>33</v>
      </c>
      <c r="X441" t="s">
        <v>29</v>
      </c>
      <c r="Y441" t="s">
        <v>30</v>
      </c>
      <c r="Z441" t="s">
        <v>29</v>
      </c>
      <c r="AA441" t="s">
        <v>29</v>
      </c>
      <c r="AB441" t="s">
        <v>291</v>
      </c>
    </row>
    <row r="442" spans="1:28" outlineLevel="1" x14ac:dyDescent="0.45">
      <c r="A442">
        <v>7589898907</v>
      </c>
      <c r="B442" s="1">
        <v>44323</v>
      </c>
      <c r="C442" t="s">
        <v>3337</v>
      </c>
      <c r="D442" t="s">
        <v>3338</v>
      </c>
      <c r="E442" t="s">
        <v>95</v>
      </c>
      <c r="F442" t="s">
        <v>5651</v>
      </c>
      <c r="G442" t="s">
        <v>5655</v>
      </c>
      <c r="H442" s="10">
        <v>22043.279999999999</v>
      </c>
      <c r="J442" t="s">
        <v>28</v>
      </c>
      <c r="K442" t="s">
        <v>30</v>
      </c>
      <c r="L442" t="s">
        <v>96</v>
      </c>
      <c r="M442" t="s">
        <v>29</v>
      </c>
      <c r="N442" t="s">
        <v>29</v>
      </c>
      <c r="O442" t="s">
        <v>29</v>
      </c>
      <c r="P442" t="s">
        <v>30</v>
      </c>
      <c r="Q442" t="s">
        <v>29</v>
      </c>
      <c r="R442" t="s">
        <v>30</v>
      </c>
      <c r="S442" t="s">
        <v>30</v>
      </c>
      <c r="T442" t="s">
        <v>30</v>
      </c>
      <c r="U442" t="s">
        <v>29</v>
      </c>
      <c r="V442" t="s">
        <v>29</v>
      </c>
      <c r="W442" t="s">
        <v>31</v>
      </c>
      <c r="X442" t="s">
        <v>29</v>
      </c>
      <c r="Y442" t="s">
        <v>30</v>
      </c>
      <c r="Z442" t="s">
        <v>29</v>
      </c>
      <c r="AA442" t="s">
        <v>29</v>
      </c>
      <c r="AB442" t="s">
        <v>32</v>
      </c>
    </row>
    <row r="443" spans="1:28" outlineLevel="1" x14ac:dyDescent="0.45">
      <c r="A443">
        <v>2744979008</v>
      </c>
      <c r="B443" s="1">
        <v>44334</v>
      </c>
      <c r="C443" t="s">
        <v>1537</v>
      </c>
      <c r="D443" t="s">
        <v>1538</v>
      </c>
      <c r="E443" t="s">
        <v>95</v>
      </c>
      <c r="F443" t="s">
        <v>5651</v>
      </c>
      <c r="G443" t="s">
        <v>5655</v>
      </c>
      <c r="H443" s="10">
        <v>19582</v>
      </c>
      <c r="J443" t="s">
        <v>28</v>
      </c>
      <c r="K443" t="s">
        <v>29</v>
      </c>
      <c r="L443" t="s">
        <v>96</v>
      </c>
      <c r="M443" t="s">
        <v>30</v>
      </c>
      <c r="N443" t="s">
        <v>29</v>
      </c>
      <c r="O443" t="s">
        <v>29</v>
      </c>
      <c r="P443" t="s">
        <v>30</v>
      </c>
      <c r="Q443" t="s">
        <v>29</v>
      </c>
      <c r="R443" t="s">
        <v>30</v>
      </c>
      <c r="S443" t="s">
        <v>30</v>
      </c>
      <c r="T443" t="s">
        <v>30</v>
      </c>
      <c r="U443" t="s">
        <v>29</v>
      </c>
      <c r="V443" t="s">
        <v>30</v>
      </c>
      <c r="W443" t="s">
        <v>31</v>
      </c>
      <c r="X443" t="s">
        <v>29</v>
      </c>
      <c r="Y443" t="s">
        <v>29</v>
      </c>
      <c r="Z443" t="s">
        <v>29</v>
      </c>
      <c r="AA443" t="s">
        <v>30</v>
      </c>
      <c r="AB443" t="s">
        <v>73</v>
      </c>
    </row>
    <row r="444" spans="1:28" outlineLevel="1" x14ac:dyDescent="0.45">
      <c r="A444">
        <v>2776679006</v>
      </c>
      <c r="B444" s="1">
        <v>44334</v>
      </c>
      <c r="C444" t="s">
        <v>1675</v>
      </c>
      <c r="D444" t="s">
        <v>1676</v>
      </c>
      <c r="E444" t="s">
        <v>95</v>
      </c>
      <c r="F444" t="s">
        <v>5651</v>
      </c>
      <c r="G444" t="s">
        <v>5816</v>
      </c>
      <c r="H444" s="10">
        <v>18378</v>
      </c>
      <c r="J444" t="s">
        <v>28</v>
      </c>
      <c r="K444" t="s">
        <v>29</v>
      </c>
      <c r="L444" t="s">
        <v>96</v>
      </c>
      <c r="M444" t="s">
        <v>30</v>
      </c>
      <c r="N444" t="s">
        <v>30</v>
      </c>
      <c r="O444" t="s">
        <v>30</v>
      </c>
      <c r="P444" t="s">
        <v>30</v>
      </c>
      <c r="Q444" t="s">
        <v>30</v>
      </c>
      <c r="R444" t="s">
        <v>30</v>
      </c>
      <c r="S444" t="s">
        <v>30</v>
      </c>
      <c r="T444" t="s">
        <v>30</v>
      </c>
      <c r="U444" t="s">
        <v>30</v>
      </c>
      <c r="V444" t="s">
        <v>30</v>
      </c>
      <c r="W444" t="s">
        <v>31</v>
      </c>
      <c r="X444" t="s">
        <v>29</v>
      </c>
      <c r="Y444" t="s">
        <v>30</v>
      </c>
      <c r="Z444" t="s">
        <v>29</v>
      </c>
      <c r="AA444" t="s">
        <v>29</v>
      </c>
      <c r="AB444" t="s">
        <v>32</v>
      </c>
    </row>
    <row r="445" spans="1:28" outlineLevel="1" x14ac:dyDescent="0.45">
      <c r="A445">
        <v>2765809002</v>
      </c>
      <c r="B445" s="1">
        <v>44334</v>
      </c>
      <c r="C445" t="s">
        <v>1635</v>
      </c>
      <c r="D445" t="s">
        <v>1636</v>
      </c>
      <c r="E445" t="s">
        <v>95</v>
      </c>
      <c r="F445" t="s">
        <v>5651</v>
      </c>
      <c r="G445" t="s">
        <v>5792</v>
      </c>
      <c r="H445" s="10">
        <v>14731</v>
      </c>
      <c r="J445" t="s">
        <v>28</v>
      </c>
      <c r="K445" t="s">
        <v>29</v>
      </c>
      <c r="L445" t="s">
        <v>96</v>
      </c>
      <c r="M445" t="s">
        <v>29</v>
      </c>
      <c r="N445" t="s">
        <v>29</v>
      </c>
      <c r="O445" t="s">
        <v>29</v>
      </c>
      <c r="P445" t="s">
        <v>29</v>
      </c>
      <c r="Q445" t="s">
        <v>30</v>
      </c>
      <c r="R445" t="s">
        <v>30</v>
      </c>
      <c r="S445" t="s">
        <v>30</v>
      </c>
      <c r="T445" t="s">
        <v>30</v>
      </c>
      <c r="U445" t="s">
        <v>30</v>
      </c>
      <c r="V445" t="s">
        <v>30</v>
      </c>
      <c r="W445" t="s">
        <v>60</v>
      </c>
      <c r="X445" t="s">
        <v>29</v>
      </c>
      <c r="Y445" t="s">
        <v>30</v>
      </c>
      <c r="Z445" t="s">
        <v>29</v>
      </c>
      <c r="AA445" t="s">
        <v>29</v>
      </c>
      <c r="AB445" t="s">
        <v>59</v>
      </c>
    </row>
    <row r="446" spans="1:28" outlineLevel="1" x14ac:dyDescent="0.45">
      <c r="A446">
        <v>1044339107</v>
      </c>
      <c r="B446" s="1">
        <v>44364</v>
      </c>
      <c r="C446" t="s">
        <v>171</v>
      </c>
      <c r="D446" t="s">
        <v>172</v>
      </c>
      <c r="E446" t="s">
        <v>154</v>
      </c>
      <c r="F446" t="s">
        <v>5651</v>
      </c>
      <c r="G446" t="s">
        <v>5667</v>
      </c>
      <c r="H446" s="10">
        <v>8972406</v>
      </c>
      <c r="J446" t="s">
        <v>28</v>
      </c>
      <c r="K446" t="s">
        <v>30</v>
      </c>
      <c r="L446" t="s">
        <v>173</v>
      </c>
      <c r="M446" t="s">
        <v>30</v>
      </c>
      <c r="N446" t="s">
        <v>30</v>
      </c>
      <c r="O446" t="s">
        <v>30</v>
      </c>
      <c r="P446" t="s">
        <v>30</v>
      </c>
      <c r="Q446" t="s">
        <v>30</v>
      </c>
      <c r="R446" t="s">
        <v>30</v>
      </c>
      <c r="S446" t="s">
        <v>30</v>
      </c>
      <c r="T446" t="s">
        <v>30</v>
      </c>
      <c r="U446" t="s">
        <v>30</v>
      </c>
      <c r="V446" t="s">
        <v>30</v>
      </c>
      <c r="W446" t="s">
        <v>31</v>
      </c>
      <c r="X446" t="s">
        <v>29</v>
      </c>
      <c r="Y446" t="s">
        <v>29</v>
      </c>
      <c r="Z446" t="s">
        <v>29</v>
      </c>
      <c r="AA446" t="s">
        <v>29</v>
      </c>
      <c r="AB446" t="s">
        <v>45</v>
      </c>
    </row>
    <row r="447" spans="1:28" outlineLevel="1" x14ac:dyDescent="0.45">
      <c r="A447">
        <v>2730149005</v>
      </c>
      <c r="B447" s="1">
        <v>44334</v>
      </c>
      <c r="C447" t="s">
        <v>1465</v>
      </c>
      <c r="D447" t="s">
        <v>1466</v>
      </c>
      <c r="E447" t="s">
        <v>154</v>
      </c>
      <c r="F447" t="s">
        <v>5651</v>
      </c>
      <c r="G447" t="s">
        <v>5691</v>
      </c>
      <c r="H447" s="10">
        <v>7726171</v>
      </c>
      <c r="J447" t="s">
        <v>28</v>
      </c>
      <c r="K447" t="s">
        <v>29</v>
      </c>
      <c r="L447" t="s">
        <v>155</v>
      </c>
      <c r="M447" t="s">
        <v>29</v>
      </c>
      <c r="N447" t="s">
        <v>30</v>
      </c>
      <c r="O447" t="s">
        <v>29</v>
      </c>
      <c r="P447" t="s">
        <v>29</v>
      </c>
      <c r="Q447" t="s">
        <v>30</v>
      </c>
      <c r="R447" t="s">
        <v>30</v>
      </c>
      <c r="S447" t="s">
        <v>30</v>
      </c>
      <c r="T447" t="s">
        <v>30</v>
      </c>
      <c r="U447" t="s">
        <v>30</v>
      </c>
      <c r="V447" t="s">
        <v>30</v>
      </c>
      <c r="W447" t="s">
        <v>31</v>
      </c>
      <c r="X447" t="s">
        <v>30</v>
      </c>
      <c r="Y447" t="s">
        <v>30</v>
      </c>
      <c r="Z447" t="s">
        <v>29</v>
      </c>
      <c r="AA447" t="s">
        <v>29</v>
      </c>
      <c r="AB447" t="s">
        <v>32</v>
      </c>
    </row>
    <row r="448" spans="1:28" outlineLevel="1" x14ac:dyDescent="0.45">
      <c r="A448">
        <v>1133899102</v>
      </c>
      <c r="B448" s="1">
        <v>44372</v>
      </c>
      <c r="C448" t="s">
        <v>591</v>
      </c>
      <c r="D448" t="s">
        <v>592</v>
      </c>
      <c r="E448" t="s">
        <v>154</v>
      </c>
      <c r="F448" t="s">
        <v>5651</v>
      </c>
      <c r="G448" t="s">
        <v>5750</v>
      </c>
      <c r="H448" s="10">
        <v>4852416.42</v>
      </c>
      <c r="J448" t="s">
        <v>28</v>
      </c>
      <c r="K448" t="s">
        <v>29</v>
      </c>
      <c r="L448" t="s">
        <v>173</v>
      </c>
      <c r="M448" t="s">
        <v>29</v>
      </c>
      <c r="N448" t="s">
        <v>30</v>
      </c>
      <c r="O448" t="s">
        <v>29</v>
      </c>
      <c r="P448" t="s">
        <v>30</v>
      </c>
      <c r="Q448" t="s">
        <v>30</v>
      </c>
      <c r="R448" t="s">
        <v>30</v>
      </c>
      <c r="S448" t="s">
        <v>30</v>
      </c>
      <c r="T448" t="s">
        <v>30</v>
      </c>
      <c r="U448" t="s">
        <v>30</v>
      </c>
      <c r="V448" t="s">
        <v>30</v>
      </c>
      <c r="W448" t="s">
        <v>40</v>
      </c>
      <c r="X448" t="s">
        <v>29</v>
      </c>
      <c r="Y448" t="s">
        <v>29</v>
      </c>
      <c r="Z448" t="s">
        <v>29</v>
      </c>
      <c r="AA448" t="s">
        <v>29</v>
      </c>
      <c r="AB448" t="s">
        <v>32</v>
      </c>
    </row>
    <row r="449" spans="1:28" outlineLevel="1" x14ac:dyDescent="0.45">
      <c r="A449">
        <v>6613499004</v>
      </c>
      <c r="B449" s="1">
        <v>44338</v>
      </c>
      <c r="C449" t="s">
        <v>2457</v>
      </c>
      <c r="D449" t="s">
        <v>2054</v>
      </c>
      <c r="E449" t="s">
        <v>154</v>
      </c>
      <c r="F449" t="s">
        <v>5651</v>
      </c>
      <c r="G449" t="s">
        <v>5824</v>
      </c>
      <c r="H449" s="10">
        <v>3920171</v>
      </c>
      <c r="J449" t="s">
        <v>28</v>
      </c>
      <c r="K449" t="s">
        <v>30</v>
      </c>
      <c r="L449" t="s">
        <v>173</v>
      </c>
      <c r="M449" t="s">
        <v>30</v>
      </c>
      <c r="N449" t="s">
        <v>30</v>
      </c>
      <c r="O449" t="s">
        <v>30</v>
      </c>
      <c r="P449" t="s">
        <v>30</v>
      </c>
      <c r="Q449" t="s">
        <v>30</v>
      </c>
      <c r="R449" t="s">
        <v>30</v>
      </c>
      <c r="S449" t="s">
        <v>30</v>
      </c>
      <c r="T449" t="s">
        <v>30</v>
      </c>
      <c r="U449" t="s">
        <v>30</v>
      </c>
      <c r="V449" t="s">
        <v>30</v>
      </c>
      <c r="W449" t="s">
        <v>40</v>
      </c>
      <c r="X449" t="s">
        <v>30</v>
      </c>
      <c r="Y449" t="s">
        <v>29</v>
      </c>
      <c r="Z449" t="s">
        <v>29</v>
      </c>
      <c r="AA449" t="s">
        <v>30</v>
      </c>
      <c r="AB449" t="s">
        <v>130</v>
      </c>
    </row>
    <row r="450" spans="1:28" outlineLevel="1" x14ac:dyDescent="0.45">
      <c r="A450">
        <v>6611109010</v>
      </c>
      <c r="B450" s="1">
        <v>44338</v>
      </c>
      <c r="C450" t="s">
        <v>2442</v>
      </c>
      <c r="D450" t="s">
        <v>2443</v>
      </c>
      <c r="E450" t="s">
        <v>154</v>
      </c>
      <c r="F450" t="s">
        <v>5651</v>
      </c>
      <c r="G450" t="s">
        <v>5885</v>
      </c>
      <c r="H450" s="10">
        <v>3718840</v>
      </c>
      <c r="J450" t="s">
        <v>28</v>
      </c>
      <c r="K450" t="s">
        <v>30</v>
      </c>
      <c r="L450" t="s">
        <v>173</v>
      </c>
      <c r="M450" t="s">
        <v>29</v>
      </c>
      <c r="N450" t="s">
        <v>29</v>
      </c>
      <c r="O450" t="s">
        <v>29</v>
      </c>
      <c r="P450" t="s">
        <v>30</v>
      </c>
      <c r="Q450" t="s">
        <v>30</v>
      </c>
      <c r="R450" t="s">
        <v>30</v>
      </c>
      <c r="S450" t="s">
        <v>30</v>
      </c>
      <c r="T450" t="s">
        <v>30</v>
      </c>
      <c r="U450" t="s">
        <v>30</v>
      </c>
      <c r="V450" t="s">
        <v>30</v>
      </c>
      <c r="W450" t="s">
        <v>31</v>
      </c>
      <c r="X450" t="s">
        <v>30</v>
      </c>
      <c r="Y450" t="s">
        <v>29</v>
      </c>
      <c r="Z450" t="s">
        <v>30</v>
      </c>
      <c r="AA450" t="s">
        <v>30</v>
      </c>
      <c r="AB450" t="s">
        <v>32</v>
      </c>
    </row>
    <row r="451" spans="1:28" outlineLevel="1" x14ac:dyDescent="0.45">
      <c r="A451">
        <v>3716909006</v>
      </c>
      <c r="B451" s="1">
        <v>44335</v>
      </c>
      <c r="C451" t="s">
        <v>1876</v>
      </c>
      <c r="D451" t="s">
        <v>1877</v>
      </c>
      <c r="E451" t="s">
        <v>154</v>
      </c>
      <c r="F451" t="s">
        <v>5651</v>
      </c>
      <c r="G451" t="s">
        <v>5825</v>
      </c>
      <c r="H451" s="10">
        <v>3223964.75</v>
      </c>
      <c r="J451" t="s">
        <v>28</v>
      </c>
      <c r="K451" t="s">
        <v>29</v>
      </c>
      <c r="L451" t="s">
        <v>275</v>
      </c>
      <c r="M451" t="s">
        <v>29</v>
      </c>
      <c r="N451" t="s">
        <v>30</v>
      </c>
      <c r="O451" t="s">
        <v>30</v>
      </c>
      <c r="P451" t="s">
        <v>30</v>
      </c>
      <c r="Q451" t="s">
        <v>30</v>
      </c>
      <c r="R451" t="s">
        <v>30</v>
      </c>
      <c r="S451" t="s">
        <v>30</v>
      </c>
      <c r="T451" t="s">
        <v>30</v>
      </c>
      <c r="U451" t="s">
        <v>30</v>
      </c>
      <c r="V451" t="s">
        <v>30</v>
      </c>
      <c r="W451" t="s">
        <v>40</v>
      </c>
      <c r="X451" t="s">
        <v>29</v>
      </c>
      <c r="Y451" t="s">
        <v>30</v>
      </c>
      <c r="Z451" t="s">
        <v>29</v>
      </c>
      <c r="AA451" t="s">
        <v>29</v>
      </c>
      <c r="AB451" t="s">
        <v>1294</v>
      </c>
    </row>
    <row r="452" spans="1:28" outlineLevel="1" x14ac:dyDescent="0.45">
      <c r="A452">
        <v>2372619003</v>
      </c>
      <c r="B452" s="1">
        <v>44331</v>
      </c>
      <c r="C452" t="s">
        <v>1044</v>
      </c>
      <c r="D452" t="s">
        <v>1045</v>
      </c>
      <c r="E452" t="s">
        <v>154</v>
      </c>
      <c r="F452" t="s">
        <v>5651</v>
      </c>
      <c r="G452" t="s">
        <v>5827</v>
      </c>
      <c r="H452" s="10">
        <v>2866462</v>
      </c>
      <c r="J452" t="s">
        <v>28</v>
      </c>
      <c r="K452" t="s">
        <v>30</v>
      </c>
      <c r="L452" t="s">
        <v>173</v>
      </c>
      <c r="M452" t="s">
        <v>29</v>
      </c>
      <c r="N452" t="s">
        <v>30</v>
      </c>
      <c r="O452" t="s">
        <v>30</v>
      </c>
      <c r="P452" t="s">
        <v>30</v>
      </c>
      <c r="Q452" t="s">
        <v>30</v>
      </c>
      <c r="R452" t="s">
        <v>30</v>
      </c>
      <c r="S452" t="s">
        <v>30</v>
      </c>
      <c r="T452" t="s">
        <v>30</v>
      </c>
      <c r="U452" t="s">
        <v>30</v>
      </c>
      <c r="V452" t="s">
        <v>30</v>
      </c>
      <c r="W452" t="s">
        <v>40</v>
      </c>
      <c r="X452" t="s">
        <v>30</v>
      </c>
      <c r="Y452" t="s">
        <v>30</v>
      </c>
      <c r="Z452" t="s">
        <v>29</v>
      </c>
      <c r="AA452" t="s">
        <v>29</v>
      </c>
      <c r="AB452" t="s">
        <v>129</v>
      </c>
    </row>
    <row r="453" spans="1:28" outlineLevel="1" x14ac:dyDescent="0.45">
      <c r="A453">
        <v>9884959006</v>
      </c>
      <c r="B453" s="1">
        <v>44351</v>
      </c>
      <c r="C453" t="s">
        <v>5262</v>
      </c>
      <c r="D453" t="s">
        <v>5263</v>
      </c>
      <c r="E453" t="s">
        <v>154</v>
      </c>
      <c r="F453" t="s">
        <v>5651</v>
      </c>
      <c r="G453" t="s">
        <v>5691</v>
      </c>
      <c r="H453" s="10">
        <v>2427791</v>
      </c>
      <c r="J453" t="s">
        <v>28</v>
      </c>
      <c r="K453" t="s">
        <v>30</v>
      </c>
      <c r="L453" t="s">
        <v>155</v>
      </c>
      <c r="M453" t="s">
        <v>30</v>
      </c>
      <c r="N453" t="s">
        <v>30</v>
      </c>
      <c r="O453" t="s">
        <v>30</v>
      </c>
      <c r="P453" t="s">
        <v>30</v>
      </c>
      <c r="Q453" t="s">
        <v>30</v>
      </c>
      <c r="R453" t="s">
        <v>30</v>
      </c>
      <c r="S453" t="s">
        <v>30</v>
      </c>
      <c r="T453" t="s">
        <v>30</v>
      </c>
      <c r="U453" t="s">
        <v>30</v>
      </c>
      <c r="V453" t="s">
        <v>30</v>
      </c>
      <c r="W453" t="s">
        <v>31</v>
      </c>
      <c r="X453" t="s">
        <v>30</v>
      </c>
      <c r="Y453" t="s">
        <v>29</v>
      </c>
      <c r="Z453" t="s">
        <v>29</v>
      </c>
      <c r="AA453" t="s">
        <v>29</v>
      </c>
      <c r="AB453" t="s">
        <v>38</v>
      </c>
    </row>
    <row r="454" spans="1:28" outlineLevel="1" x14ac:dyDescent="0.45">
      <c r="A454">
        <v>9900019007</v>
      </c>
      <c r="B454" s="1">
        <v>44351</v>
      </c>
      <c r="C454" t="s">
        <v>5342</v>
      </c>
      <c r="D454" t="s">
        <v>5343</v>
      </c>
      <c r="E454" t="s">
        <v>154</v>
      </c>
      <c r="F454" t="s">
        <v>5651</v>
      </c>
      <c r="G454" t="s">
        <v>5668</v>
      </c>
      <c r="H454" s="10">
        <v>2307988.7599999998</v>
      </c>
      <c r="J454" t="s">
        <v>28</v>
      </c>
      <c r="K454" t="s">
        <v>29</v>
      </c>
      <c r="L454" t="s">
        <v>173</v>
      </c>
      <c r="M454" t="s">
        <v>29</v>
      </c>
      <c r="N454" t="s">
        <v>30</v>
      </c>
      <c r="O454" t="s">
        <v>29</v>
      </c>
      <c r="P454" t="s">
        <v>30</v>
      </c>
      <c r="Q454" t="s">
        <v>30</v>
      </c>
      <c r="R454" t="s">
        <v>30</v>
      </c>
      <c r="S454" t="s">
        <v>30</v>
      </c>
      <c r="T454" t="s">
        <v>30</v>
      </c>
      <c r="U454" t="s">
        <v>29</v>
      </c>
      <c r="V454" t="s">
        <v>30</v>
      </c>
      <c r="W454" t="s">
        <v>31</v>
      </c>
      <c r="X454" t="s">
        <v>29</v>
      </c>
      <c r="Y454" t="s">
        <v>29</v>
      </c>
      <c r="Z454" t="s">
        <v>29</v>
      </c>
      <c r="AA454" t="s">
        <v>29</v>
      </c>
      <c r="AB454" t="s">
        <v>32</v>
      </c>
    </row>
    <row r="455" spans="1:28" outlineLevel="1" x14ac:dyDescent="0.45">
      <c r="A455">
        <v>7557809000</v>
      </c>
      <c r="B455" s="1">
        <v>44341</v>
      </c>
      <c r="C455" t="s">
        <v>3088</v>
      </c>
      <c r="D455" t="s">
        <v>3089</v>
      </c>
      <c r="E455" t="s">
        <v>154</v>
      </c>
      <c r="F455" t="s">
        <v>5651</v>
      </c>
      <c r="G455" t="s">
        <v>5668</v>
      </c>
      <c r="H455" s="10">
        <v>2261629.77</v>
      </c>
      <c r="J455" t="s">
        <v>28</v>
      </c>
      <c r="K455" t="s">
        <v>29</v>
      </c>
      <c r="L455" t="s">
        <v>173</v>
      </c>
      <c r="M455" t="s">
        <v>29</v>
      </c>
      <c r="N455" t="s">
        <v>29</v>
      </c>
      <c r="O455" t="s">
        <v>29</v>
      </c>
      <c r="P455" t="s">
        <v>30</v>
      </c>
      <c r="Q455" t="s">
        <v>30</v>
      </c>
      <c r="R455" t="s">
        <v>30</v>
      </c>
      <c r="S455" t="s">
        <v>30</v>
      </c>
      <c r="T455" t="s">
        <v>30</v>
      </c>
      <c r="U455" t="s">
        <v>30</v>
      </c>
      <c r="V455" t="s">
        <v>30</v>
      </c>
      <c r="W455" t="s">
        <v>31</v>
      </c>
      <c r="X455" t="s">
        <v>29</v>
      </c>
      <c r="Y455" t="s">
        <v>29</v>
      </c>
      <c r="Z455" t="s">
        <v>29</v>
      </c>
      <c r="AA455" t="s">
        <v>30</v>
      </c>
      <c r="AB455" t="s">
        <v>59</v>
      </c>
    </row>
    <row r="456" spans="1:28" outlineLevel="1" x14ac:dyDescent="0.45">
      <c r="A456">
        <v>9900559005</v>
      </c>
      <c r="B456" s="1">
        <v>44351</v>
      </c>
      <c r="C456" t="s">
        <v>5344</v>
      </c>
      <c r="D456" t="s">
        <v>5345</v>
      </c>
      <c r="E456" t="s">
        <v>154</v>
      </c>
      <c r="F456" t="s">
        <v>5651</v>
      </c>
      <c r="G456" t="s">
        <v>5824</v>
      </c>
      <c r="H456" s="10">
        <v>2220492.88</v>
      </c>
      <c r="J456" t="s">
        <v>28</v>
      </c>
      <c r="K456" t="s">
        <v>30</v>
      </c>
      <c r="L456" t="s">
        <v>173</v>
      </c>
      <c r="M456" t="s">
        <v>29</v>
      </c>
      <c r="N456" t="s">
        <v>30</v>
      </c>
      <c r="O456" t="s">
        <v>29</v>
      </c>
      <c r="P456" t="s">
        <v>30</v>
      </c>
      <c r="Q456" t="s">
        <v>30</v>
      </c>
      <c r="R456" t="s">
        <v>30</v>
      </c>
      <c r="S456" t="s">
        <v>30</v>
      </c>
      <c r="T456" t="s">
        <v>30</v>
      </c>
      <c r="U456" t="s">
        <v>30</v>
      </c>
      <c r="V456" t="s">
        <v>30</v>
      </c>
      <c r="W456" t="s">
        <v>33</v>
      </c>
      <c r="X456" t="s">
        <v>30</v>
      </c>
      <c r="Y456" t="s">
        <v>29</v>
      </c>
      <c r="Z456" t="s">
        <v>29</v>
      </c>
      <c r="AA456" t="s">
        <v>29</v>
      </c>
      <c r="AB456" t="s">
        <v>45</v>
      </c>
    </row>
    <row r="457" spans="1:28" outlineLevel="1" x14ac:dyDescent="0.45">
      <c r="A457">
        <v>9996159007</v>
      </c>
      <c r="B457" s="1">
        <v>44358</v>
      </c>
      <c r="C457" t="s">
        <v>5640</v>
      </c>
      <c r="D457" t="s">
        <v>5641</v>
      </c>
      <c r="E457" t="s">
        <v>154</v>
      </c>
      <c r="F457" t="s">
        <v>5651</v>
      </c>
      <c r="G457" t="s">
        <v>5668</v>
      </c>
      <c r="H457" s="10">
        <v>2167645</v>
      </c>
      <c r="J457" t="s">
        <v>28</v>
      </c>
      <c r="K457" t="s">
        <v>29</v>
      </c>
      <c r="L457" t="s">
        <v>173</v>
      </c>
      <c r="M457" t="s">
        <v>30</v>
      </c>
      <c r="N457" t="s">
        <v>30</v>
      </c>
      <c r="O457" t="s">
        <v>29</v>
      </c>
      <c r="P457" t="s">
        <v>30</v>
      </c>
      <c r="Q457" t="s">
        <v>30</v>
      </c>
      <c r="R457" t="s">
        <v>30</v>
      </c>
      <c r="S457" t="s">
        <v>30</v>
      </c>
      <c r="T457" t="s">
        <v>30</v>
      </c>
      <c r="U457" t="s">
        <v>30</v>
      </c>
      <c r="V457" t="s">
        <v>30</v>
      </c>
      <c r="W457" t="s">
        <v>31</v>
      </c>
      <c r="X457" t="s">
        <v>29</v>
      </c>
      <c r="Y457" t="s">
        <v>29</v>
      </c>
      <c r="Z457" t="s">
        <v>29</v>
      </c>
      <c r="AA457" t="s">
        <v>29</v>
      </c>
      <c r="AB457" t="s">
        <v>38</v>
      </c>
    </row>
    <row r="458" spans="1:28" outlineLevel="1" x14ac:dyDescent="0.45">
      <c r="A458">
        <v>3714019006</v>
      </c>
      <c r="B458" s="1">
        <v>44335</v>
      </c>
      <c r="C458" t="s">
        <v>1858</v>
      </c>
      <c r="D458" t="s">
        <v>1859</v>
      </c>
      <c r="E458" t="s">
        <v>154</v>
      </c>
      <c r="F458" t="s">
        <v>5651</v>
      </c>
      <c r="G458" t="s">
        <v>5668</v>
      </c>
      <c r="H458" s="10">
        <v>1942894.59</v>
      </c>
      <c r="J458" t="s">
        <v>28</v>
      </c>
      <c r="K458" t="s">
        <v>29</v>
      </c>
      <c r="L458" t="s">
        <v>173</v>
      </c>
      <c r="M458" t="s">
        <v>30</v>
      </c>
      <c r="N458" t="s">
        <v>30</v>
      </c>
      <c r="O458" t="s">
        <v>30</v>
      </c>
      <c r="P458" t="s">
        <v>30</v>
      </c>
      <c r="Q458" t="s">
        <v>30</v>
      </c>
      <c r="R458" t="s">
        <v>30</v>
      </c>
      <c r="S458" t="s">
        <v>30</v>
      </c>
      <c r="T458" t="s">
        <v>30</v>
      </c>
      <c r="U458" t="s">
        <v>30</v>
      </c>
      <c r="V458" t="s">
        <v>30</v>
      </c>
      <c r="W458" t="s">
        <v>31</v>
      </c>
      <c r="X458" t="s">
        <v>29</v>
      </c>
      <c r="Y458" t="s">
        <v>29</v>
      </c>
      <c r="Z458" t="s">
        <v>29</v>
      </c>
      <c r="AA458" t="s">
        <v>30</v>
      </c>
      <c r="AB458" t="s">
        <v>32</v>
      </c>
    </row>
    <row r="459" spans="1:28" outlineLevel="1" x14ac:dyDescent="0.45">
      <c r="A459">
        <v>7543929000</v>
      </c>
      <c r="B459" s="1">
        <v>44341</v>
      </c>
      <c r="C459" t="s">
        <v>2921</v>
      </c>
      <c r="D459" t="s">
        <v>2922</v>
      </c>
      <c r="E459" t="s">
        <v>154</v>
      </c>
      <c r="F459" t="s">
        <v>5651</v>
      </c>
      <c r="G459" t="s">
        <v>5825</v>
      </c>
      <c r="H459" s="10">
        <v>1757124.94</v>
      </c>
      <c r="J459" t="s">
        <v>28</v>
      </c>
      <c r="K459" t="s">
        <v>29</v>
      </c>
      <c r="L459" t="s">
        <v>275</v>
      </c>
      <c r="M459" t="s">
        <v>30</v>
      </c>
      <c r="N459" t="s">
        <v>30</v>
      </c>
      <c r="O459" t="s">
        <v>30</v>
      </c>
      <c r="P459" t="s">
        <v>30</v>
      </c>
      <c r="Q459" t="s">
        <v>30</v>
      </c>
      <c r="R459" t="s">
        <v>30</v>
      </c>
      <c r="S459" t="s">
        <v>30</v>
      </c>
      <c r="T459" t="s">
        <v>30</v>
      </c>
      <c r="U459" t="s">
        <v>30</v>
      </c>
      <c r="V459" t="s">
        <v>30</v>
      </c>
      <c r="W459" t="s">
        <v>40</v>
      </c>
      <c r="X459" t="s">
        <v>29</v>
      </c>
      <c r="Y459" t="s">
        <v>30</v>
      </c>
      <c r="Z459" t="s">
        <v>29</v>
      </c>
      <c r="AA459" t="s">
        <v>29</v>
      </c>
      <c r="AB459" t="s">
        <v>32</v>
      </c>
    </row>
    <row r="460" spans="1:28" outlineLevel="1" x14ac:dyDescent="0.45">
      <c r="A460">
        <v>1043609103</v>
      </c>
      <c r="B460" s="1">
        <v>44364</v>
      </c>
      <c r="C460" t="s">
        <v>152</v>
      </c>
      <c r="D460" t="s">
        <v>153</v>
      </c>
      <c r="E460" t="s">
        <v>154</v>
      </c>
      <c r="F460" t="s">
        <v>5651</v>
      </c>
      <c r="G460" t="s">
        <v>5665</v>
      </c>
      <c r="H460" s="10">
        <v>1675814</v>
      </c>
      <c r="J460" t="s">
        <v>28</v>
      </c>
      <c r="K460" t="s">
        <v>29</v>
      </c>
      <c r="L460" t="s">
        <v>155</v>
      </c>
      <c r="M460" t="s">
        <v>30</v>
      </c>
      <c r="N460" t="s">
        <v>30</v>
      </c>
      <c r="O460" t="s">
        <v>30</v>
      </c>
      <c r="P460" t="s">
        <v>30</v>
      </c>
      <c r="Q460" t="s">
        <v>30</v>
      </c>
      <c r="R460" t="s">
        <v>30</v>
      </c>
      <c r="S460" t="s">
        <v>30</v>
      </c>
      <c r="T460" t="s">
        <v>30</v>
      </c>
      <c r="U460" t="s">
        <v>30</v>
      </c>
      <c r="V460" t="s">
        <v>30</v>
      </c>
      <c r="W460" t="s">
        <v>31</v>
      </c>
      <c r="X460" t="s">
        <v>29</v>
      </c>
      <c r="Y460" t="s">
        <v>29</v>
      </c>
      <c r="Z460" t="s">
        <v>29</v>
      </c>
      <c r="AA460" t="s">
        <v>29</v>
      </c>
      <c r="AB460" t="s">
        <v>32</v>
      </c>
    </row>
    <row r="461" spans="1:28" outlineLevel="1" x14ac:dyDescent="0.45">
      <c r="A461">
        <v>8032699006</v>
      </c>
      <c r="B461" s="1">
        <v>44342</v>
      </c>
      <c r="C461" t="s">
        <v>4174</v>
      </c>
      <c r="D461" t="s">
        <v>4175</v>
      </c>
      <c r="E461" t="s">
        <v>154</v>
      </c>
      <c r="F461" t="s">
        <v>5651</v>
      </c>
      <c r="G461" t="s">
        <v>5827</v>
      </c>
      <c r="H461" s="10">
        <v>1612888.37</v>
      </c>
      <c r="J461" t="s">
        <v>28</v>
      </c>
      <c r="K461" t="s">
        <v>29</v>
      </c>
      <c r="L461" t="s">
        <v>173</v>
      </c>
      <c r="M461" t="s">
        <v>29</v>
      </c>
      <c r="N461" t="s">
        <v>29</v>
      </c>
      <c r="O461" t="s">
        <v>29</v>
      </c>
      <c r="P461" t="s">
        <v>30</v>
      </c>
      <c r="Q461" t="s">
        <v>30</v>
      </c>
      <c r="R461" t="s">
        <v>30</v>
      </c>
      <c r="S461" t="s">
        <v>30</v>
      </c>
      <c r="T461" t="s">
        <v>30</v>
      </c>
      <c r="U461" t="s">
        <v>30</v>
      </c>
      <c r="V461" t="s">
        <v>30</v>
      </c>
      <c r="W461" t="s">
        <v>40</v>
      </c>
      <c r="X461" t="s">
        <v>30</v>
      </c>
      <c r="Y461" t="s">
        <v>30</v>
      </c>
      <c r="Z461" t="s">
        <v>29</v>
      </c>
      <c r="AA461" t="s">
        <v>29</v>
      </c>
      <c r="AB461" t="s">
        <v>38</v>
      </c>
    </row>
    <row r="462" spans="1:28" outlineLevel="1" x14ac:dyDescent="0.45">
      <c r="A462">
        <v>3708379002</v>
      </c>
      <c r="B462" s="1">
        <v>44335</v>
      </c>
      <c r="C462" t="s">
        <v>1821</v>
      </c>
      <c r="D462" t="s">
        <v>1822</v>
      </c>
      <c r="E462" t="s">
        <v>154</v>
      </c>
      <c r="F462" t="s">
        <v>5651</v>
      </c>
      <c r="G462" t="s">
        <v>5752</v>
      </c>
      <c r="H462" s="10">
        <v>1581406.48</v>
      </c>
      <c r="J462" t="s">
        <v>28</v>
      </c>
      <c r="K462" t="s">
        <v>29</v>
      </c>
      <c r="L462" t="s">
        <v>155</v>
      </c>
      <c r="M462" t="s">
        <v>30</v>
      </c>
      <c r="N462" t="s">
        <v>30</v>
      </c>
      <c r="O462" t="s">
        <v>30</v>
      </c>
      <c r="P462" t="s">
        <v>30</v>
      </c>
      <c r="Q462" t="s">
        <v>30</v>
      </c>
      <c r="R462" t="s">
        <v>30</v>
      </c>
      <c r="S462" t="s">
        <v>30</v>
      </c>
      <c r="T462" t="s">
        <v>30</v>
      </c>
      <c r="U462" t="s">
        <v>30</v>
      </c>
      <c r="V462" t="s">
        <v>30</v>
      </c>
      <c r="W462" t="s">
        <v>31</v>
      </c>
      <c r="X462" t="s">
        <v>29</v>
      </c>
      <c r="Y462" t="s">
        <v>29</v>
      </c>
      <c r="Z462" t="s">
        <v>29</v>
      </c>
      <c r="AA462" t="s">
        <v>30</v>
      </c>
      <c r="AB462" t="s">
        <v>32</v>
      </c>
    </row>
    <row r="463" spans="1:28" outlineLevel="1" x14ac:dyDescent="0.45">
      <c r="A463">
        <v>3712829009</v>
      </c>
      <c r="B463" s="1">
        <v>44335</v>
      </c>
      <c r="C463" t="s">
        <v>1855</v>
      </c>
      <c r="D463" t="s">
        <v>222</v>
      </c>
      <c r="E463" t="s">
        <v>154</v>
      </c>
      <c r="F463" t="s">
        <v>5651</v>
      </c>
      <c r="G463" t="s">
        <v>5885</v>
      </c>
      <c r="H463" s="10">
        <v>1549830</v>
      </c>
      <c r="J463" t="s">
        <v>28</v>
      </c>
      <c r="K463" t="s">
        <v>29</v>
      </c>
      <c r="L463" t="s">
        <v>173</v>
      </c>
      <c r="M463" t="s">
        <v>30</v>
      </c>
      <c r="N463" t="s">
        <v>30</v>
      </c>
      <c r="O463" t="s">
        <v>29</v>
      </c>
      <c r="P463" t="s">
        <v>30</v>
      </c>
      <c r="Q463" t="s">
        <v>30</v>
      </c>
      <c r="R463" t="s">
        <v>30</v>
      </c>
      <c r="S463" t="s">
        <v>30</v>
      </c>
      <c r="T463" t="s">
        <v>30</v>
      </c>
      <c r="U463" t="s">
        <v>30</v>
      </c>
      <c r="V463" t="s">
        <v>30</v>
      </c>
      <c r="W463" t="s">
        <v>31</v>
      </c>
      <c r="X463" t="s">
        <v>30</v>
      </c>
      <c r="Y463" t="s">
        <v>29</v>
      </c>
      <c r="Z463" t="s">
        <v>29</v>
      </c>
      <c r="AA463" t="s">
        <v>30</v>
      </c>
      <c r="AB463" t="s">
        <v>46</v>
      </c>
    </row>
    <row r="464" spans="1:28" outlineLevel="1" x14ac:dyDescent="0.45">
      <c r="A464">
        <v>1044479103</v>
      </c>
      <c r="B464" s="1">
        <v>44364</v>
      </c>
      <c r="C464" t="s">
        <v>175</v>
      </c>
      <c r="D464" t="s">
        <v>176</v>
      </c>
      <c r="E464" t="s">
        <v>154</v>
      </c>
      <c r="F464" t="s">
        <v>5651</v>
      </c>
      <c r="G464" t="s">
        <v>5668</v>
      </c>
      <c r="H464" s="10">
        <v>1508365</v>
      </c>
      <c r="J464" t="s">
        <v>28</v>
      </c>
      <c r="K464" t="s">
        <v>29</v>
      </c>
      <c r="L464" t="s">
        <v>173</v>
      </c>
      <c r="M464" t="s">
        <v>30</v>
      </c>
      <c r="N464" t="s">
        <v>30</v>
      </c>
      <c r="O464" t="s">
        <v>29</v>
      </c>
      <c r="P464" t="s">
        <v>30</v>
      </c>
      <c r="Q464" t="s">
        <v>30</v>
      </c>
      <c r="R464" t="s">
        <v>30</v>
      </c>
      <c r="S464" t="s">
        <v>30</v>
      </c>
      <c r="T464" t="s">
        <v>30</v>
      </c>
      <c r="U464" t="s">
        <v>30</v>
      </c>
      <c r="V464" t="s">
        <v>30</v>
      </c>
      <c r="W464" t="s">
        <v>31</v>
      </c>
      <c r="X464" t="s">
        <v>29</v>
      </c>
      <c r="Y464" t="s">
        <v>29</v>
      </c>
      <c r="Z464" t="s">
        <v>29</v>
      </c>
      <c r="AA464" t="s">
        <v>29</v>
      </c>
      <c r="AB464" t="s">
        <v>43</v>
      </c>
    </row>
    <row r="465" spans="1:28" outlineLevel="1" x14ac:dyDescent="0.45">
      <c r="A465">
        <v>6597389005</v>
      </c>
      <c r="B465" s="1">
        <v>44338</v>
      </c>
      <c r="C465" t="s">
        <v>2372</v>
      </c>
      <c r="D465" t="s">
        <v>2373</v>
      </c>
      <c r="E465" t="s">
        <v>154</v>
      </c>
      <c r="F465" t="s">
        <v>5651</v>
      </c>
      <c r="G465" t="s">
        <v>5665</v>
      </c>
      <c r="H465" s="10">
        <v>1481871.5</v>
      </c>
      <c r="J465" t="s">
        <v>28</v>
      </c>
      <c r="K465" t="s">
        <v>29</v>
      </c>
      <c r="L465" t="s">
        <v>155</v>
      </c>
      <c r="M465" t="s">
        <v>30</v>
      </c>
      <c r="N465" t="s">
        <v>30</v>
      </c>
      <c r="O465" t="s">
        <v>30</v>
      </c>
      <c r="P465" t="s">
        <v>30</v>
      </c>
      <c r="Q465" t="s">
        <v>30</v>
      </c>
      <c r="R465" t="s">
        <v>30</v>
      </c>
      <c r="S465" t="s">
        <v>30</v>
      </c>
      <c r="T465" t="s">
        <v>30</v>
      </c>
      <c r="U465" t="s">
        <v>30</v>
      </c>
      <c r="V465" t="s">
        <v>30</v>
      </c>
      <c r="W465" t="s">
        <v>40</v>
      </c>
      <c r="X465" t="s">
        <v>29</v>
      </c>
      <c r="Y465" t="s">
        <v>30</v>
      </c>
      <c r="Z465" t="s">
        <v>29</v>
      </c>
      <c r="AA465" t="s">
        <v>30</v>
      </c>
      <c r="AB465" t="s">
        <v>32</v>
      </c>
    </row>
    <row r="466" spans="1:28" outlineLevel="1" x14ac:dyDescent="0.45">
      <c r="A466">
        <v>9952659002</v>
      </c>
      <c r="B466" s="1">
        <v>44354</v>
      </c>
      <c r="C466" t="s">
        <v>5579</v>
      </c>
      <c r="D466" t="s">
        <v>5580</v>
      </c>
      <c r="E466" t="s">
        <v>154</v>
      </c>
      <c r="F466" t="s">
        <v>5651</v>
      </c>
      <c r="G466" t="s">
        <v>5674</v>
      </c>
      <c r="H466" s="10">
        <v>1458278</v>
      </c>
      <c r="J466" t="s">
        <v>28</v>
      </c>
      <c r="K466" t="s">
        <v>29</v>
      </c>
      <c r="L466" t="s">
        <v>155</v>
      </c>
      <c r="M466" t="s">
        <v>30</v>
      </c>
      <c r="N466" t="s">
        <v>29</v>
      </c>
      <c r="O466" t="s">
        <v>29</v>
      </c>
      <c r="P466" t="s">
        <v>30</v>
      </c>
      <c r="Q466" t="s">
        <v>30</v>
      </c>
      <c r="R466" t="s">
        <v>30</v>
      </c>
      <c r="S466" t="s">
        <v>30</v>
      </c>
      <c r="T466" t="s">
        <v>30</v>
      </c>
      <c r="U466" t="s">
        <v>30</v>
      </c>
      <c r="V466" t="s">
        <v>30</v>
      </c>
      <c r="W466" t="s">
        <v>31</v>
      </c>
      <c r="X466" t="s">
        <v>29</v>
      </c>
      <c r="Y466" t="s">
        <v>29</v>
      </c>
      <c r="Z466" t="s">
        <v>29</v>
      </c>
      <c r="AA466" t="s">
        <v>29</v>
      </c>
      <c r="AB466" t="s">
        <v>32</v>
      </c>
    </row>
    <row r="467" spans="1:28" outlineLevel="1" x14ac:dyDescent="0.45">
      <c r="A467">
        <v>9929709006</v>
      </c>
      <c r="B467" s="1">
        <v>44351</v>
      </c>
      <c r="C467" t="s">
        <v>5498</v>
      </c>
      <c r="D467" t="s">
        <v>5499</v>
      </c>
      <c r="E467" t="s">
        <v>154</v>
      </c>
      <c r="F467" t="s">
        <v>5651</v>
      </c>
      <c r="G467" t="s">
        <v>5668</v>
      </c>
      <c r="H467" s="10">
        <v>1449396</v>
      </c>
      <c r="J467" t="s">
        <v>28</v>
      </c>
      <c r="K467" t="s">
        <v>29</v>
      </c>
      <c r="L467" t="s">
        <v>173</v>
      </c>
      <c r="M467" t="s">
        <v>30</v>
      </c>
      <c r="N467" t="s">
        <v>30</v>
      </c>
      <c r="O467" t="s">
        <v>30</v>
      </c>
      <c r="P467" t="s">
        <v>30</v>
      </c>
      <c r="Q467" t="s">
        <v>30</v>
      </c>
      <c r="R467" t="s">
        <v>30</v>
      </c>
      <c r="S467" t="s">
        <v>30</v>
      </c>
      <c r="T467" t="s">
        <v>30</v>
      </c>
      <c r="U467" t="s">
        <v>30</v>
      </c>
      <c r="V467" t="s">
        <v>30</v>
      </c>
      <c r="W467" t="s">
        <v>31</v>
      </c>
      <c r="X467" t="s">
        <v>29</v>
      </c>
      <c r="Y467" t="s">
        <v>29</v>
      </c>
      <c r="Z467" t="s">
        <v>29</v>
      </c>
      <c r="AA467" t="s">
        <v>29</v>
      </c>
      <c r="AB467" t="s">
        <v>32</v>
      </c>
    </row>
    <row r="468" spans="1:28" outlineLevel="1" x14ac:dyDescent="0.45">
      <c r="A468">
        <v>3695429004</v>
      </c>
      <c r="B468" s="1">
        <v>44335</v>
      </c>
      <c r="C468" t="s">
        <v>1755</v>
      </c>
      <c r="D468" t="s">
        <v>1756</v>
      </c>
      <c r="E468" t="s">
        <v>154</v>
      </c>
      <c r="F468" t="s">
        <v>5651</v>
      </c>
      <c r="G468" t="s">
        <v>5885</v>
      </c>
      <c r="H468" s="10">
        <v>1380352</v>
      </c>
      <c r="J468" t="s">
        <v>28</v>
      </c>
      <c r="K468" t="s">
        <v>29</v>
      </c>
      <c r="L468" t="s">
        <v>173</v>
      </c>
      <c r="M468" t="s">
        <v>30</v>
      </c>
      <c r="N468" t="s">
        <v>30</v>
      </c>
      <c r="O468" t="s">
        <v>29</v>
      </c>
      <c r="P468" t="s">
        <v>30</v>
      </c>
      <c r="Q468" t="s">
        <v>30</v>
      </c>
      <c r="R468" t="s">
        <v>30</v>
      </c>
      <c r="S468" t="s">
        <v>30</v>
      </c>
      <c r="T468" t="s">
        <v>30</v>
      </c>
      <c r="U468" t="s">
        <v>30</v>
      </c>
      <c r="V468" t="s">
        <v>30</v>
      </c>
      <c r="W468" t="s">
        <v>31</v>
      </c>
      <c r="X468" t="s">
        <v>30</v>
      </c>
      <c r="Y468" t="s">
        <v>29</v>
      </c>
      <c r="Z468" t="s">
        <v>29</v>
      </c>
      <c r="AA468" t="s">
        <v>30</v>
      </c>
      <c r="AB468" t="s">
        <v>47</v>
      </c>
    </row>
    <row r="469" spans="1:28" outlineLevel="1" x14ac:dyDescent="0.45">
      <c r="A469">
        <v>1125369107</v>
      </c>
      <c r="B469" s="1">
        <v>44372</v>
      </c>
      <c r="C469" t="s">
        <v>533</v>
      </c>
      <c r="D469" t="s">
        <v>534</v>
      </c>
      <c r="E469" t="s">
        <v>154</v>
      </c>
      <c r="F469" t="s">
        <v>5651</v>
      </c>
      <c r="G469" t="s">
        <v>5668</v>
      </c>
      <c r="H469" s="10">
        <v>1270929</v>
      </c>
      <c r="J469" t="s">
        <v>28</v>
      </c>
      <c r="K469" t="s">
        <v>29</v>
      </c>
      <c r="L469" t="s">
        <v>173</v>
      </c>
      <c r="M469" t="s">
        <v>29</v>
      </c>
      <c r="N469" t="s">
        <v>29</v>
      </c>
      <c r="O469" t="s">
        <v>29</v>
      </c>
      <c r="P469" t="s">
        <v>30</v>
      </c>
      <c r="Q469" t="s">
        <v>29</v>
      </c>
      <c r="R469" t="s">
        <v>30</v>
      </c>
      <c r="S469" t="s">
        <v>30</v>
      </c>
      <c r="T469" t="s">
        <v>30</v>
      </c>
      <c r="U469" t="s">
        <v>29</v>
      </c>
      <c r="V469" t="s">
        <v>30</v>
      </c>
      <c r="W469" t="s">
        <v>31</v>
      </c>
      <c r="X469" t="s">
        <v>29</v>
      </c>
      <c r="Y469" t="s">
        <v>29</v>
      </c>
      <c r="Z469" t="s">
        <v>29</v>
      </c>
      <c r="AA469" t="s">
        <v>29</v>
      </c>
      <c r="AB469" t="s">
        <v>32</v>
      </c>
    </row>
    <row r="470" spans="1:28" outlineLevel="1" x14ac:dyDescent="0.45">
      <c r="A470">
        <v>8618239005</v>
      </c>
      <c r="B470" s="1">
        <v>44343</v>
      </c>
      <c r="C470" t="s">
        <v>4345</v>
      </c>
      <c r="D470" t="s">
        <v>4346</v>
      </c>
      <c r="E470" t="s">
        <v>154</v>
      </c>
      <c r="F470" t="s">
        <v>5651</v>
      </c>
      <c r="G470" t="s">
        <v>5827</v>
      </c>
      <c r="H470" s="10">
        <v>1187271.1299999999</v>
      </c>
      <c r="J470" t="s">
        <v>28</v>
      </c>
      <c r="K470" t="s">
        <v>30</v>
      </c>
      <c r="L470" t="s">
        <v>173</v>
      </c>
      <c r="M470" t="s">
        <v>30</v>
      </c>
      <c r="N470" t="s">
        <v>30</v>
      </c>
      <c r="O470" t="s">
        <v>30</v>
      </c>
      <c r="P470" t="s">
        <v>30</v>
      </c>
      <c r="Q470" t="s">
        <v>30</v>
      </c>
      <c r="R470" t="s">
        <v>30</v>
      </c>
      <c r="S470" t="s">
        <v>30</v>
      </c>
      <c r="T470" t="s">
        <v>30</v>
      </c>
      <c r="U470" t="s">
        <v>30</v>
      </c>
      <c r="V470" t="s">
        <v>30</v>
      </c>
      <c r="W470" t="s">
        <v>40</v>
      </c>
      <c r="X470" t="s">
        <v>30</v>
      </c>
      <c r="Y470" t="s">
        <v>30</v>
      </c>
      <c r="Z470" t="s">
        <v>29</v>
      </c>
      <c r="AA470" t="s">
        <v>29</v>
      </c>
      <c r="AB470" t="s">
        <v>32</v>
      </c>
    </row>
    <row r="471" spans="1:28" outlineLevel="1" x14ac:dyDescent="0.45">
      <c r="A471">
        <v>9962299005</v>
      </c>
      <c r="B471" s="1">
        <v>44354</v>
      </c>
      <c r="C471" t="s">
        <v>5617</v>
      </c>
      <c r="D471" t="s">
        <v>5618</v>
      </c>
      <c r="E471" t="s">
        <v>154</v>
      </c>
      <c r="F471" t="s">
        <v>5651</v>
      </c>
      <c r="G471" t="s">
        <v>5691</v>
      </c>
      <c r="H471" s="10">
        <v>1110604.27</v>
      </c>
      <c r="I471" t="s">
        <v>90</v>
      </c>
      <c r="J471" t="s">
        <v>28</v>
      </c>
      <c r="K471" t="s">
        <v>29</v>
      </c>
      <c r="L471" t="s">
        <v>155</v>
      </c>
      <c r="M471" t="s">
        <v>29</v>
      </c>
      <c r="N471" t="s">
        <v>30</v>
      </c>
      <c r="O471" t="s">
        <v>30</v>
      </c>
      <c r="P471" t="s">
        <v>30</v>
      </c>
      <c r="Q471" t="s">
        <v>30</v>
      </c>
      <c r="R471" t="s">
        <v>30</v>
      </c>
      <c r="S471" t="s">
        <v>30</v>
      </c>
      <c r="T471" t="s">
        <v>30</v>
      </c>
      <c r="U471" t="s">
        <v>30</v>
      </c>
      <c r="V471" t="s">
        <v>30</v>
      </c>
      <c r="W471" t="s">
        <v>31</v>
      </c>
      <c r="X471" t="s">
        <v>30</v>
      </c>
      <c r="Y471" t="s">
        <v>29</v>
      </c>
      <c r="Z471" t="s">
        <v>29</v>
      </c>
      <c r="AA471" t="s">
        <v>29</v>
      </c>
      <c r="AB471" t="s">
        <v>32</v>
      </c>
    </row>
    <row r="472" spans="1:28" outlineLevel="1" x14ac:dyDescent="0.45">
      <c r="A472">
        <v>5253779006</v>
      </c>
      <c r="B472" s="1">
        <v>44337</v>
      </c>
      <c r="C472" t="s">
        <v>2345</v>
      </c>
      <c r="D472" t="s">
        <v>2346</v>
      </c>
      <c r="E472" t="s">
        <v>154</v>
      </c>
      <c r="F472" t="s">
        <v>5651</v>
      </c>
      <c r="G472" t="s">
        <v>5820</v>
      </c>
      <c r="H472" s="10">
        <v>1087688</v>
      </c>
      <c r="I472" t="s">
        <v>831</v>
      </c>
      <c r="J472" t="s">
        <v>28</v>
      </c>
      <c r="K472" t="s">
        <v>29</v>
      </c>
      <c r="L472" t="s">
        <v>155</v>
      </c>
      <c r="M472" t="s">
        <v>29</v>
      </c>
      <c r="N472" t="s">
        <v>29</v>
      </c>
      <c r="O472" t="s">
        <v>29</v>
      </c>
      <c r="P472" t="s">
        <v>29</v>
      </c>
      <c r="Q472" t="s">
        <v>30</v>
      </c>
      <c r="R472" t="s">
        <v>30</v>
      </c>
      <c r="S472" t="s">
        <v>30</v>
      </c>
      <c r="T472" t="s">
        <v>30</v>
      </c>
      <c r="U472" t="s">
        <v>29</v>
      </c>
      <c r="V472" t="s">
        <v>30</v>
      </c>
      <c r="W472" t="s">
        <v>31</v>
      </c>
      <c r="X472" t="s">
        <v>29</v>
      </c>
      <c r="Y472" t="s">
        <v>29</v>
      </c>
      <c r="Z472" t="s">
        <v>29</v>
      </c>
      <c r="AA472" t="s">
        <v>30</v>
      </c>
      <c r="AB472" t="s">
        <v>32</v>
      </c>
    </row>
    <row r="473" spans="1:28" outlineLevel="1" x14ac:dyDescent="0.45">
      <c r="A473">
        <v>1129399102</v>
      </c>
      <c r="B473" s="1">
        <v>44372</v>
      </c>
      <c r="C473" t="s">
        <v>557</v>
      </c>
      <c r="D473" t="s">
        <v>558</v>
      </c>
      <c r="E473" t="s">
        <v>154</v>
      </c>
      <c r="F473" t="s">
        <v>5651</v>
      </c>
      <c r="G473" t="s">
        <v>5668</v>
      </c>
      <c r="H473" s="10">
        <v>1040565.97</v>
      </c>
      <c r="J473" t="s">
        <v>28</v>
      </c>
      <c r="K473" t="s">
        <v>29</v>
      </c>
      <c r="L473" t="s">
        <v>173</v>
      </c>
      <c r="M473" t="s">
        <v>29</v>
      </c>
      <c r="N473" t="s">
        <v>30</v>
      </c>
      <c r="O473" t="s">
        <v>29</v>
      </c>
      <c r="P473" t="s">
        <v>30</v>
      </c>
      <c r="Q473" t="s">
        <v>30</v>
      </c>
      <c r="R473" t="s">
        <v>30</v>
      </c>
      <c r="S473" t="s">
        <v>30</v>
      </c>
      <c r="T473" t="s">
        <v>30</v>
      </c>
      <c r="U473" t="s">
        <v>30</v>
      </c>
      <c r="V473" t="s">
        <v>30</v>
      </c>
      <c r="W473" t="s">
        <v>31</v>
      </c>
      <c r="X473" t="s">
        <v>29</v>
      </c>
      <c r="Y473" t="s">
        <v>29</v>
      </c>
      <c r="Z473" t="s">
        <v>29</v>
      </c>
      <c r="AA473" t="s">
        <v>29</v>
      </c>
      <c r="AB473" t="s">
        <v>43</v>
      </c>
    </row>
    <row r="474" spans="1:28" outlineLevel="1" x14ac:dyDescent="0.45">
      <c r="A474">
        <v>6600299004</v>
      </c>
      <c r="B474" s="1">
        <v>44338</v>
      </c>
      <c r="C474" t="s">
        <v>2386</v>
      </c>
      <c r="D474" t="s">
        <v>2387</v>
      </c>
      <c r="E474" t="s">
        <v>154</v>
      </c>
      <c r="F474" t="s">
        <v>5651</v>
      </c>
      <c r="G474" t="s">
        <v>5668</v>
      </c>
      <c r="H474" s="10">
        <v>1006843</v>
      </c>
      <c r="J474" t="s">
        <v>28</v>
      </c>
      <c r="K474" t="s">
        <v>29</v>
      </c>
      <c r="L474" t="s">
        <v>173</v>
      </c>
      <c r="M474" t="s">
        <v>30</v>
      </c>
      <c r="N474" t="s">
        <v>30</v>
      </c>
      <c r="O474" t="s">
        <v>30</v>
      </c>
      <c r="P474" t="s">
        <v>30</v>
      </c>
      <c r="Q474" t="s">
        <v>30</v>
      </c>
      <c r="R474" t="s">
        <v>30</v>
      </c>
      <c r="S474" t="s">
        <v>30</v>
      </c>
      <c r="T474" t="s">
        <v>30</v>
      </c>
      <c r="U474" t="s">
        <v>30</v>
      </c>
      <c r="V474" t="s">
        <v>30</v>
      </c>
      <c r="W474" t="s">
        <v>33</v>
      </c>
      <c r="X474" t="s">
        <v>29</v>
      </c>
      <c r="Y474" t="s">
        <v>30</v>
      </c>
      <c r="Z474" t="s">
        <v>29</v>
      </c>
      <c r="AA474" t="s">
        <v>30</v>
      </c>
      <c r="AB474" t="s">
        <v>32</v>
      </c>
    </row>
    <row r="475" spans="1:28" outlineLevel="1" x14ac:dyDescent="0.45">
      <c r="A475">
        <v>9946969005</v>
      </c>
      <c r="B475" s="1">
        <v>44354</v>
      </c>
      <c r="C475" t="s">
        <v>5557</v>
      </c>
      <c r="D475" t="s">
        <v>5558</v>
      </c>
      <c r="E475" t="s">
        <v>154</v>
      </c>
      <c r="F475" t="s">
        <v>5651</v>
      </c>
      <c r="G475" t="s">
        <v>5994</v>
      </c>
      <c r="H475" s="10">
        <v>1000747.84</v>
      </c>
      <c r="J475" t="s">
        <v>28</v>
      </c>
      <c r="K475" t="s">
        <v>29</v>
      </c>
      <c r="L475" t="s">
        <v>173</v>
      </c>
      <c r="M475" t="s">
        <v>30</v>
      </c>
      <c r="N475" t="s">
        <v>29</v>
      </c>
      <c r="O475" t="s">
        <v>29</v>
      </c>
      <c r="P475" t="s">
        <v>29</v>
      </c>
      <c r="Q475" t="s">
        <v>30</v>
      </c>
      <c r="R475" t="s">
        <v>29</v>
      </c>
      <c r="S475" t="s">
        <v>29</v>
      </c>
      <c r="T475" t="s">
        <v>30</v>
      </c>
      <c r="U475" t="s">
        <v>29</v>
      </c>
      <c r="V475" t="s">
        <v>30</v>
      </c>
      <c r="W475" t="s">
        <v>31</v>
      </c>
      <c r="X475" t="s">
        <v>29</v>
      </c>
      <c r="Y475" t="s">
        <v>29</v>
      </c>
      <c r="Z475" t="s">
        <v>29</v>
      </c>
      <c r="AA475" t="s">
        <v>29</v>
      </c>
      <c r="AB475" t="s">
        <v>32</v>
      </c>
    </row>
    <row r="476" spans="1:28" outlineLevel="1" x14ac:dyDescent="0.45">
      <c r="A476">
        <v>9894439007</v>
      </c>
      <c r="B476" s="1">
        <v>44351</v>
      </c>
      <c r="C476" t="s">
        <v>5315</v>
      </c>
      <c r="D476" t="s">
        <v>5316</v>
      </c>
      <c r="E476" t="s">
        <v>154</v>
      </c>
      <c r="F476" t="s">
        <v>5651</v>
      </c>
      <c r="G476" t="s">
        <v>5691</v>
      </c>
      <c r="H476" s="10">
        <v>937842.5</v>
      </c>
      <c r="J476" t="s">
        <v>28</v>
      </c>
      <c r="K476" t="s">
        <v>29</v>
      </c>
      <c r="L476" t="s">
        <v>155</v>
      </c>
      <c r="M476" t="s">
        <v>30</v>
      </c>
      <c r="N476" t="s">
        <v>30</v>
      </c>
      <c r="O476" t="s">
        <v>30</v>
      </c>
      <c r="P476" t="s">
        <v>30</v>
      </c>
      <c r="Q476" t="s">
        <v>30</v>
      </c>
      <c r="R476" t="s">
        <v>30</v>
      </c>
      <c r="S476" t="s">
        <v>30</v>
      </c>
      <c r="T476" t="s">
        <v>30</v>
      </c>
      <c r="U476" t="s">
        <v>30</v>
      </c>
      <c r="V476" t="s">
        <v>30</v>
      </c>
      <c r="W476" t="s">
        <v>40</v>
      </c>
      <c r="X476" t="s">
        <v>30</v>
      </c>
      <c r="Y476" t="s">
        <v>29</v>
      </c>
      <c r="Z476" t="s">
        <v>29</v>
      </c>
      <c r="AA476" t="s">
        <v>29</v>
      </c>
      <c r="AB476" t="s">
        <v>32</v>
      </c>
    </row>
    <row r="477" spans="1:28" outlineLevel="1" x14ac:dyDescent="0.45">
      <c r="A477">
        <v>7557539002</v>
      </c>
      <c r="B477" s="1">
        <v>44341</v>
      </c>
      <c r="C477" t="s">
        <v>3084</v>
      </c>
      <c r="D477" t="s">
        <v>3085</v>
      </c>
      <c r="E477" t="s">
        <v>154</v>
      </c>
      <c r="F477" t="s">
        <v>5651</v>
      </c>
      <c r="G477" t="s">
        <v>5668</v>
      </c>
      <c r="H477" s="10">
        <v>933712</v>
      </c>
      <c r="J477" t="s">
        <v>28</v>
      </c>
      <c r="K477" t="s">
        <v>29</v>
      </c>
      <c r="L477" t="s">
        <v>173</v>
      </c>
      <c r="M477" t="s">
        <v>30</v>
      </c>
      <c r="N477" t="s">
        <v>29</v>
      </c>
      <c r="O477" t="s">
        <v>29</v>
      </c>
      <c r="P477" t="s">
        <v>30</v>
      </c>
      <c r="Q477" t="s">
        <v>30</v>
      </c>
      <c r="R477" t="s">
        <v>30</v>
      </c>
      <c r="S477" t="s">
        <v>29</v>
      </c>
      <c r="T477" t="s">
        <v>30</v>
      </c>
      <c r="U477" t="s">
        <v>30</v>
      </c>
      <c r="V477" t="s">
        <v>30</v>
      </c>
      <c r="W477" t="s">
        <v>31</v>
      </c>
      <c r="X477" t="s">
        <v>29</v>
      </c>
      <c r="Y477" t="s">
        <v>30</v>
      </c>
      <c r="Z477" t="s">
        <v>29</v>
      </c>
      <c r="AA477" t="s">
        <v>29</v>
      </c>
      <c r="AB477" t="s">
        <v>43</v>
      </c>
    </row>
    <row r="478" spans="1:28" outlineLevel="1" x14ac:dyDescent="0.45">
      <c r="A478">
        <v>7572819001</v>
      </c>
      <c r="B478" s="1">
        <v>44341</v>
      </c>
      <c r="C478" t="s">
        <v>3259</v>
      </c>
      <c r="D478" t="s">
        <v>3260</v>
      </c>
      <c r="E478" t="s">
        <v>154</v>
      </c>
      <c r="F478" t="s">
        <v>5651</v>
      </c>
      <c r="G478" t="s">
        <v>5824</v>
      </c>
      <c r="H478" s="10">
        <v>905423</v>
      </c>
      <c r="J478" t="s">
        <v>28</v>
      </c>
      <c r="K478" t="s">
        <v>30</v>
      </c>
      <c r="L478" t="s">
        <v>173</v>
      </c>
      <c r="M478" t="s">
        <v>29</v>
      </c>
      <c r="N478" t="s">
        <v>29</v>
      </c>
      <c r="O478" t="s">
        <v>29</v>
      </c>
      <c r="P478" t="s">
        <v>30</v>
      </c>
      <c r="Q478" t="s">
        <v>30</v>
      </c>
      <c r="R478" t="s">
        <v>30</v>
      </c>
      <c r="S478" t="s">
        <v>30</v>
      </c>
      <c r="T478" t="s">
        <v>30</v>
      </c>
      <c r="U478" t="s">
        <v>30</v>
      </c>
      <c r="V478" t="s">
        <v>30</v>
      </c>
      <c r="W478" t="s">
        <v>40</v>
      </c>
      <c r="X478" t="s">
        <v>30</v>
      </c>
      <c r="Y478" t="s">
        <v>30</v>
      </c>
      <c r="Z478" t="s">
        <v>29</v>
      </c>
      <c r="AA478" t="s">
        <v>29</v>
      </c>
      <c r="AB478" t="s">
        <v>32</v>
      </c>
    </row>
    <row r="479" spans="1:28" outlineLevel="1" x14ac:dyDescent="0.45">
      <c r="A479">
        <v>6594069008</v>
      </c>
      <c r="B479" s="1">
        <v>44338</v>
      </c>
      <c r="C479" t="s">
        <v>2358</v>
      </c>
      <c r="D479" t="s">
        <v>2359</v>
      </c>
      <c r="E479" t="s">
        <v>154</v>
      </c>
      <c r="F479" t="s">
        <v>5651</v>
      </c>
      <c r="G479" t="s">
        <v>5820</v>
      </c>
      <c r="H479" s="10">
        <v>902079.84</v>
      </c>
      <c r="J479" t="s">
        <v>28</v>
      </c>
      <c r="K479" t="s">
        <v>30</v>
      </c>
      <c r="L479" t="s">
        <v>155</v>
      </c>
      <c r="M479" t="s">
        <v>30</v>
      </c>
      <c r="N479" t="s">
        <v>30</v>
      </c>
      <c r="O479" t="s">
        <v>30</v>
      </c>
      <c r="P479" t="s">
        <v>30</v>
      </c>
      <c r="Q479" t="s">
        <v>30</v>
      </c>
      <c r="R479" t="s">
        <v>30</v>
      </c>
      <c r="S479" t="s">
        <v>30</v>
      </c>
      <c r="T479" t="s">
        <v>30</v>
      </c>
      <c r="U479" t="s">
        <v>30</v>
      </c>
      <c r="V479" t="s">
        <v>30</v>
      </c>
      <c r="W479" t="s">
        <v>31</v>
      </c>
      <c r="X479" t="s">
        <v>29</v>
      </c>
      <c r="Y479" t="s">
        <v>30</v>
      </c>
      <c r="Z479" t="s">
        <v>29</v>
      </c>
      <c r="AA479" t="s">
        <v>29</v>
      </c>
      <c r="AB479" t="s">
        <v>32</v>
      </c>
    </row>
    <row r="480" spans="1:28" outlineLevel="1" x14ac:dyDescent="0.45">
      <c r="A480">
        <v>6601969006</v>
      </c>
      <c r="B480" s="1">
        <v>44338</v>
      </c>
      <c r="C480" t="s">
        <v>2401</v>
      </c>
      <c r="D480" t="s">
        <v>2402</v>
      </c>
      <c r="E480" t="s">
        <v>154</v>
      </c>
      <c r="F480" t="s">
        <v>5651</v>
      </c>
      <c r="G480" t="s">
        <v>5668</v>
      </c>
      <c r="H480" s="10">
        <v>896274</v>
      </c>
      <c r="J480" t="s">
        <v>28</v>
      </c>
      <c r="K480" t="s">
        <v>29</v>
      </c>
      <c r="L480" t="s">
        <v>173</v>
      </c>
      <c r="M480" t="s">
        <v>29</v>
      </c>
      <c r="N480" t="s">
        <v>30</v>
      </c>
      <c r="O480" t="s">
        <v>30</v>
      </c>
      <c r="P480" t="s">
        <v>30</v>
      </c>
      <c r="Q480" t="s">
        <v>30</v>
      </c>
      <c r="R480" t="s">
        <v>30</v>
      </c>
      <c r="S480" t="s">
        <v>30</v>
      </c>
      <c r="T480" t="s">
        <v>30</v>
      </c>
      <c r="U480" t="s">
        <v>30</v>
      </c>
      <c r="V480" t="s">
        <v>30</v>
      </c>
      <c r="W480" t="s">
        <v>40</v>
      </c>
      <c r="X480" t="s">
        <v>29</v>
      </c>
      <c r="Y480" t="s">
        <v>30</v>
      </c>
      <c r="Z480" t="s">
        <v>29</v>
      </c>
      <c r="AA480" t="s">
        <v>29</v>
      </c>
      <c r="AB480" t="s">
        <v>32</v>
      </c>
    </row>
    <row r="481" spans="1:28" outlineLevel="1" x14ac:dyDescent="0.45">
      <c r="A481">
        <v>9887909008</v>
      </c>
      <c r="B481" s="1">
        <v>44351</v>
      </c>
      <c r="C481" t="s">
        <v>5281</v>
      </c>
      <c r="D481" t="s">
        <v>5282</v>
      </c>
      <c r="E481" t="s">
        <v>154</v>
      </c>
      <c r="F481" t="s">
        <v>5651</v>
      </c>
      <c r="G481" t="s">
        <v>5820</v>
      </c>
      <c r="H481" s="10">
        <v>874977</v>
      </c>
      <c r="J481" t="s">
        <v>28</v>
      </c>
      <c r="K481" t="s">
        <v>30</v>
      </c>
      <c r="L481" t="s">
        <v>155</v>
      </c>
      <c r="M481" t="s">
        <v>29</v>
      </c>
      <c r="N481" t="s">
        <v>30</v>
      </c>
      <c r="O481" t="s">
        <v>29</v>
      </c>
      <c r="P481" t="s">
        <v>30</v>
      </c>
      <c r="Q481" t="s">
        <v>30</v>
      </c>
      <c r="R481" t="s">
        <v>30</v>
      </c>
      <c r="S481" t="s">
        <v>30</v>
      </c>
      <c r="T481" t="s">
        <v>30</v>
      </c>
      <c r="U481" t="s">
        <v>30</v>
      </c>
      <c r="V481" t="s">
        <v>30</v>
      </c>
      <c r="W481" t="s">
        <v>31</v>
      </c>
      <c r="X481" t="s">
        <v>29</v>
      </c>
      <c r="Y481" t="s">
        <v>29</v>
      </c>
      <c r="Z481" t="s">
        <v>29</v>
      </c>
      <c r="AA481" t="s">
        <v>29</v>
      </c>
      <c r="AB481" t="s">
        <v>32</v>
      </c>
    </row>
    <row r="482" spans="1:28" outlineLevel="1" x14ac:dyDescent="0.45">
      <c r="A482">
        <v>9961899006</v>
      </c>
      <c r="B482" s="1">
        <v>44354</v>
      </c>
      <c r="C482" t="s">
        <v>5612</v>
      </c>
      <c r="D482" t="s">
        <v>5613</v>
      </c>
      <c r="E482" t="s">
        <v>154</v>
      </c>
      <c r="F482" t="s">
        <v>5651</v>
      </c>
      <c r="G482" t="s">
        <v>5674</v>
      </c>
      <c r="H482" s="10">
        <v>870316.05</v>
      </c>
      <c r="J482" t="s">
        <v>28</v>
      </c>
      <c r="K482" t="s">
        <v>29</v>
      </c>
      <c r="L482" t="s">
        <v>155</v>
      </c>
      <c r="M482" t="s">
        <v>30</v>
      </c>
      <c r="N482" t="s">
        <v>29</v>
      </c>
      <c r="O482" t="s">
        <v>29</v>
      </c>
      <c r="P482" t="s">
        <v>30</v>
      </c>
      <c r="Q482" t="s">
        <v>29</v>
      </c>
      <c r="R482" t="s">
        <v>29</v>
      </c>
      <c r="S482" t="s">
        <v>30</v>
      </c>
      <c r="T482" t="s">
        <v>30</v>
      </c>
      <c r="U482" t="s">
        <v>29</v>
      </c>
      <c r="V482" t="s">
        <v>30</v>
      </c>
      <c r="W482" t="s">
        <v>31</v>
      </c>
      <c r="X482" t="s">
        <v>29</v>
      </c>
      <c r="Y482" t="s">
        <v>29</v>
      </c>
      <c r="Z482" t="s">
        <v>29</v>
      </c>
      <c r="AA482" t="s">
        <v>29</v>
      </c>
      <c r="AB482" t="s">
        <v>32</v>
      </c>
    </row>
    <row r="483" spans="1:28" outlineLevel="1" x14ac:dyDescent="0.45">
      <c r="A483">
        <v>9928019009</v>
      </c>
      <c r="B483" s="1">
        <v>44351</v>
      </c>
      <c r="C483" t="s">
        <v>5492</v>
      </c>
      <c r="D483" t="s">
        <v>5493</v>
      </c>
      <c r="E483" t="s">
        <v>154</v>
      </c>
      <c r="F483" t="s">
        <v>5651</v>
      </c>
      <c r="G483" t="s">
        <v>5665</v>
      </c>
      <c r="H483" s="10">
        <v>839384</v>
      </c>
      <c r="J483" t="s">
        <v>28</v>
      </c>
      <c r="K483" t="s">
        <v>29</v>
      </c>
      <c r="L483" t="s">
        <v>155</v>
      </c>
      <c r="M483" t="s">
        <v>30</v>
      </c>
      <c r="N483" t="s">
        <v>30</v>
      </c>
      <c r="O483" t="s">
        <v>29</v>
      </c>
      <c r="P483" t="s">
        <v>30</v>
      </c>
      <c r="Q483" t="s">
        <v>30</v>
      </c>
      <c r="R483" t="s">
        <v>30</v>
      </c>
      <c r="S483" t="s">
        <v>30</v>
      </c>
      <c r="T483" t="s">
        <v>30</v>
      </c>
      <c r="U483" t="s">
        <v>30</v>
      </c>
      <c r="V483" t="s">
        <v>30</v>
      </c>
      <c r="W483" t="s">
        <v>31</v>
      </c>
      <c r="X483" t="s">
        <v>29</v>
      </c>
      <c r="Y483" t="s">
        <v>29</v>
      </c>
      <c r="Z483" t="s">
        <v>29</v>
      </c>
      <c r="AA483" t="s">
        <v>29</v>
      </c>
      <c r="AB483" t="s">
        <v>32</v>
      </c>
    </row>
    <row r="484" spans="1:28" outlineLevel="1" x14ac:dyDescent="0.45">
      <c r="A484">
        <v>3719539008</v>
      </c>
      <c r="B484" s="1">
        <v>44335</v>
      </c>
      <c r="C484" t="s">
        <v>1889</v>
      </c>
      <c r="D484" t="s">
        <v>1890</v>
      </c>
      <c r="E484" t="s">
        <v>154</v>
      </c>
      <c r="F484" t="s">
        <v>5651</v>
      </c>
      <c r="G484" t="s">
        <v>5668</v>
      </c>
      <c r="H484" s="10">
        <v>819156</v>
      </c>
      <c r="J484" t="s">
        <v>28</v>
      </c>
      <c r="K484" t="s">
        <v>29</v>
      </c>
      <c r="L484" t="s">
        <v>173</v>
      </c>
      <c r="M484" t="s">
        <v>30</v>
      </c>
      <c r="N484" t="s">
        <v>30</v>
      </c>
      <c r="O484" t="s">
        <v>30</v>
      </c>
      <c r="P484" t="s">
        <v>30</v>
      </c>
      <c r="Q484" t="s">
        <v>30</v>
      </c>
      <c r="R484" t="s">
        <v>30</v>
      </c>
      <c r="S484" t="s">
        <v>30</v>
      </c>
      <c r="T484" t="s">
        <v>30</v>
      </c>
      <c r="U484" t="s">
        <v>30</v>
      </c>
      <c r="V484" t="s">
        <v>30</v>
      </c>
      <c r="W484" t="s">
        <v>40</v>
      </c>
      <c r="X484" t="s">
        <v>29</v>
      </c>
      <c r="Y484" t="s">
        <v>29</v>
      </c>
      <c r="Z484" t="s">
        <v>29</v>
      </c>
      <c r="AA484" t="s">
        <v>30</v>
      </c>
      <c r="AB484" t="s">
        <v>32</v>
      </c>
    </row>
    <row r="485" spans="1:28" outlineLevel="1" x14ac:dyDescent="0.45">
      <c r="A485">
        <v>5245159008</v>
      </c>
      <c r="B485" s="1">
        <v>44337</v>
      </c>
      <c r="C485" t="s">
        <v>2299</v>
      </c>
      <c r="D485" t="s">
        <v>2300</v>
      </c>
      <c r="E485" t="s">
        <v>154</v>
      </c>
      <c r="F485" t="s">
        <v>5651</v>
      </c>
      <c r="G485" t="s">
        <v>5918</v>
      </c>
      <c r="H485" s="10">
        <v>808559.69</v>
      </c>
      <c r="I485" t="s">
        <v>196</v>
      </c>
      <c r="J485" t="s">
        <v>28</v>
      </c>
      <c r="K485" t="s">
        <v>29</v>
      </c>
      <c r="L485" t="s">
        <v>275</v>
      </c>
      <c r="M485" t="s">
        <v>29</v>
      </c>
      <c r="N485" t="s">
        <v>30</v>
      </c>
      <c r="O485" t="s">
        <v>30</v>
      </c>
      <c r="P485" t="s">
        <v>30</v>
      </c>
      <c r="Q485" t="s">
        <v>30</v>
      </c>
      <c r="R485" t="s">
        <v>30</v>
      </c>
      <c r="S485" t="s">
        <v>30</v>
      </c>
      <c r="T485" t="s">
        <v>30</v>
      </c>
      <c r="U485" t="s">
        <v>30</v>
      </c>
      <c r="V485" t="s">
        <v>30</v>
      </c>
      <c r="W485" t="s">
        <v>40</v>
      </c>
      <c r="X485" t="s">
        <v>29</v>
      </c>
      <c r="Y485" t="s">
        <v>30</v>
      </c>
      <c r="Z485" t="s">
        <v>30</v>
      </c>
      <c r="AA485" t="s">
        <v>30</v>
      </c>
      <c r="AB485" t="s">
        <v>32</v>
      </c>
    </row>
    <row r="486" spans="1:28" outlineLevel="1" x14ac:dyDescent="0.45">
      <c r="A486">
        <v>7525789002</v>
      </c>
      <c r="B486" s="1">
        <v>44341</v>
      </c>
      <c r="C486" t="s">
        <v>2719</v>
      </c>
      <c r="D486" t="s">
        <v>2720</v>
      </c>
      <c r="E486" t="s">
        <v>154</v>
      </c>
      <c r="F486" t="s">
        <v>5651</v>
      </c>
      <c r="G486" t="s">
        <v>5936</v>
      </c>
      <c r="H486" s="10">
        <v>797620</v>
      </c>
      <c r="J486" t="s">
        <v>28</v>
      </c>
      <c r="K486" t="s">
        <v>29</v>
      </c>
      <c r="L486" t="s">
        <v>275</v>
      </c>
      <c r="M486" t="s">
        <v>30</v>
      </c>
      <c r="N486" t="s">
        <v>30</v>
      </c>
      <c r="O486" t="s">
        <v>30</v>
      </c>
      <c r="P486" t="s">
        <v>30</v>
      </c>
      <c r="Q486" t="s">
        <v>30</v>
      </c>
      <c r="R486" t="s">
        <v>30</v>
      </c>
      <c r="S486" t="s">
        <v>30</v>
      </c>
      <c r="T486" t="s">
        <v>30</v>
      </c>
      <c r="U486" t="s">
        <v>30</v>
      </c>
      <c r="V486" t="s">
        <v>30</v>
      </c>
      <c r="W486" t="s">
        <v>33</v>
      </c>
      <c r="X486" t="s">
        <v>29</v>
      </c>
      <c r="Y486" t="s">
        <v>30</v>
      </c>
      <c r="Z486" t="s">
        <v>29</v>
      </c>
      <c r="AA486" t="s">
        <v>29</v>
      </c>
      <c r="AB486" t="s">
        <v>32</v>
      </c>
    </row>
    <row r="487" spans="1:28" outlineLevel="1" x14ac:dyDescent="0.45">
      <c r="A487">
        <v>9936819002</v>
      </c>
      <c r="B487" s="1">
        <v>44351</v>
      </c>
      <c r="C487" t="s">
        <v>5553</v>
      </c>
      <c r="D487" t="s">
        <v>5554</v>
      </c>
      <c r="E487" t="s">
        <v>154</v>
      </c>
      <c r="F487" t="s">
        <v>5651</v>
      </c>
      <c r="G487" t="s">
        <v>5885</v>
      </c>
      <c r="H487" s="10">
        <v>795265.96</v>
      </c>
      <c r="J487" t="s">
        <v>28</v>
      </c>
      <c r="K487" t="s">
        <v>30</v>
      </c>
      <c r="L487" t="s">
        <v>173</v>
      </c>
      <c r="M487" t="s">
        <v>30</v>
      </c>
      <c r="N487" t="s">
        <v>30</v>
      </c>
      <c r="O487" t="s">
        <v>30</v>
      </c>
      <c r="P487" t="s">
        <v>30</v>
      </c>
      <c r="Q487" t="s">
        <v>30</v>
      </c>
      <c r="R487" t="s">
        <v>30</v>
      </c>
      <c r="S487" t="s">
        <v>30</v>
      </c>
      <c r="T487" t="s">
        <v>30</v>
      </c>
      <c r="U487" t="s">
        <v>30</v>
      </c>
      <c r="V487" t="s">
        <v>30</v>
      </c>
      <c r="W487" t="s">
        <v>31</v>
      </c>
      <c r="X487" t="s">
        <v>30</v>
      </c>
      <c r="Y487" t="s">
        <v>29</v>
      </c>
      <c r="Z487" t="s">
        <v>29</v>
      </c>
      <c r="AA487" t="s">
        <v>29</v>
      </c>
      <c r="AB487" t="s">
        <v>38</v>
      </c>
    </row>
    <row r="488" spans="1:28" outlineLevel="1" x14ac:dyDescent="0.45">
      <c r="A488">
        <v>7229759010</v>
      </c>
      <c r="B488" s="1">
        <v>44339</v>
      </c>
      <c r="C488" t="s">
        <v>2482</v>
      </c>
      <c r="D488" t="s">
        <v>2483</v>
      </c>
      <c r="E488" t="s">
        <v>154</v>
      </c>
      <c r="F488" t="s">
        <v>5651</v>
      </c>
      <c r="G488" t="s">
        <v>5691</v>
      </c>
      <c r="H488" s="10">
        <v>771294.25</v>
      </c>
      <c r="J488" t="s">
        <v>28</v>
      </c>
      <c r="K488" t="s">
        <v>30</v>
      </c>
      <c r="L488" t="s">
        <v>155</v>
      </c>
      <c r="M488" t="s">
        <v>30</v>
      </c>
      <c r="N488" t="s">
        <v>30</v>
      </c>
      <c r="O488" t="s">
        <v>29</v>
      </c>
      <c r="P488" t="s">
        <v>30</v>
      </c>
      <c r="Q488" t="s">
        <v>30</v>
      </c>
      <c r="R488" t="s">
        <v>30</v>
      </c>
      <c r="S488" t="s">
        <v>30</v>
      </c>
      <c r="T488" t="s">
        <v>30</v>
      </c>
      <c r="U488" t="s">
        <v>30</v>
      </c>
      <c r="V488" t="s">
        <v>30</v>
      </c>
      <c r="W488" t="s">
        <v>40</v>
      </c>
      <c r="X488" t="s">
        <v>30</v>
      </c>
      <c r="Y488" t="s">
        <v>30</v>
      </c>
      <c r="Z488" t="s">
        <v>29</v>
      </c>
      <c r="AA488" t="s">
        <v>29</v>
      </c>
      <c r="AB488" t="s">
        <v>32</v>
      </c>
    </row>
    <row r="489" spans="1:28" outlineLevel="1" x14ac:dyDescent="0.45">
      <c r="A489">
        <v>6596769010</v>
      </c>
      <c r="B489" s="1">
        <v>44338</v>
      </c>
      <c r="C489" t="s">
        <v>2370</v>
      </c>
      <c r="D489" t="s">
        <v>2371</v>
      </c>
      <c r="E489" t="s">
        <v>154</v>
      </c>
      <c r="F489" t="s">
        <v>5651</v>
      </c>
      <c r="G489" t="s">
        <v>5711</v>
      </c>
      <c r="H489" s="10">
        <v>755275</v>
      </c>
      <c r="J489" t="s">
        <v>28</v>
      </c>
      <c r="K489" t="s">
        <v>29</v>
      </c>
      <c r="L489" t="s">
        <v>155</v>
      </c>
      <c r="M489" t="s">
        <v>29</v>
      </c>
      <c r="N489" t="s">
        <v>29</v>
      </c>
      <c r="O489" t="s">
        <v>29</v>
      </c>
      <c r="P489" t="s">
        <v>30</v>
      </c>
      <c r="Q489" t="s">
        <v>29</v>
      </c>
      <c r="R489" t="s">
        <v>30</v>
      </c>
      <c r="S489" t="s">
        <v>30</v>
      </c>
      <c r="T489" t="s">
        <v>30</v>
      </c>
      <c r="U489" t="s">
        <v>29</v>
      </c>
      <c r="V489" t="s">
        <v>30</v>
      </c>
      <c r="W489" t="s">
        <v>31</v>
      </c>
      <c r="X489" t="s">
        <v>29</v>
      </c>
      <c r="Y489" t="s">
        <v>29</v>
      </c>
      <c r="Z489" t="s">
        <v>29</v>
      </c>
      <c r="AA489" t="s">
        <v>30</v>
      </c>
      <c r="AB489" t="s">
        <v>32</v>
      </c>
    </row>
    <row r="490" spans="1:28" outlineLevel="1" x14ac:dyDescent="0.45">
      <c r="A490">
        <v>5244349004</v>
      </c>
      <c r="B490" s="1">
        <v>44337</v>
      </c>
      <c r="C490" t="s">
        <v>2292</v>
      </c>
      <c r="D490" t="s">
        <v>2293</v>
      </c>
      <c r="E490" t="s">
        <v>154</v>
      </c>
      <c r="F490" t="s">
        <v>5651</v>
      </c>
      <c r="G490" t="s">
        <v>5827</v>
      </c>
      <c r="H490" s="10">
        <v>744381</v>
      </c>
      <c r="J490" t="s">
        <v>28</v>
      </c>
      <c r="K490" t="s">
        <v>29</v>
      </c>
      <c r="L490" t="s">
        <v>173</v>
      </c>
      <c r="M490" t="s">
        <v>30</v>
      </c>
      <c r="N490" t="s">
        <v>29</v>
      </c>
      <c r="O490" t="s">
        <v>29</v>
      </c>
      <c r="P490" t="s">
        <v>30</v>
      </c>
      <c r="Q490" t="s">
        <v>30</v>
      </c>
      <c r="R490" t="s">
        <v>30</v>
      </c>
      <c r="S490" t="s">
        <v>30</v>
      </c>
      <c r="T490" t="s">
        <v>30</v>
      </c>
      <c r="U490" t="s">
        <v>30</v>
      </c>
      <c r="V490" t="s">
        <v>30</v>
      </c>
      <c r="W490" t="s">
        <v>37</v>
      </c>
      <c r="X490" t="s">
        <v>30</v>
      </c>
      <c r="Y490" t="s">
        <v>29</v>
      </c>
      <c r="Z490" t="s">
        <v>29</v>
      </c>
      <c r="AA490" t="s">
        <v>30</v>
      </c>
      <c r="AB490" t="s">
        <v>32</v>
      </c>
    </row>
    <row r="491" spans="1:28" outlineLevel="1" x14ac:dyDescent="0.45">
      <c r="A491">
        <v>5224929004</v>
      </c>
      <c r="B491" s="1">
        <v>44337</v>
      </c>
      <c r="C491" t="s">
        <v>2196</v>
      </c>
      <c r="D491" t="s">
        <v>2197</v>
      </c>
      <c r="E491" t="s">
        <v>154</v>
      </c>
      <c r="F491" t="s">
        <v>5651</v>
      </c>
      <c r="G491" t="s">
        <v>5704</v>
      </c>
      <c r="H491" s="10">
        <v>738534</v>
      </c>
      <c r="J491" t="s">
        <v>28</v>
      </c>
      <c r="K491" t="s">
        <v>29</v>
      </c>
      <c r="L491" t="s">
        <v>155</v>
      </c>
      <c r="M491" t="s">
        <v>29</v>
      </c>
      <c r="N491" t="s">
        <v>30</v>
      </c>
      <c r="O491" t="s">
        <v>29</v>
      </c>
      <c r="P491" t="s">
        <v>30</v>
      </c>
      <c r="Q491" t="s">
        <v>30</v>
      </c>
      <c r="R491" t="s">
        <v>30</v>
      </c>
      <c r="S491" t="s">
        <v>30</v>
      </c>
      <c r="T491" t="s">
        <v>30</v>
      </c>
      <c r="U491" t="s">
        <v>30</v>
      </c>
      <c r="V491" t="s">
        <v>30</v>
      </c>
      <c r="W491" t="s">
        <v>40</v>
      </c>
      <c r="X491" t="s">
        <v>29</v>
      </c>
      <c r="Y491" t="s">
        <v>30</v>
      </c>
      <c r="Z491" t="s">
        <v>29</v>
      </c>
      <c r="AA491" t="s">
        <v>29</v>
      </c>
      <c r="AB491" t="s">
        <v>32</v>
      </c>
    </row>
    <row r="492" spans="1:28" outlineLevel="1" x14ac:dyDescent="0.45">
      <c r="A492">
        <v>9954919001</v>
      </c>
      <c r="B492" s="1">
        <v>44354</v>
      </c>
      <c r="C492" t="s">
        <v>5591</v>
      </c>
      <c r="D492" t="s">
        <v>5592</v>
      </c>
      <c r="E492" t="s">
        <v>154</v>
      </c>
      <c r="F492" t="s">
        <v>5651</v>
      </c>
      <c r="G492" t="s">
        <v>5827</v>
      </c>
      <c r="H492" s="10">
        <v>725212</v>
      </c>
      <c r="J492" t="s">
        <v>28</v>
      </c>
      <c r="K492" t="s">
        <v>30</v>
      </c>
      <c r="L492" t="s">
        <v>173</v>
      </c>
      <c r="M492" t="s">
        <v>30</v>
      </c>
      <c r="N492" t="s">
        <v>30</v>
      </c>
      <c r="O492" t="s">
        <v>30</v>
      </c>
      <c r="P492" t="s">
        <v>30</v>
      </c>
      <c r="Q492" t="s">
        <v>30</v>
      </c>
      <c r="R492" t="s">
        <v>30</v>
      </c>
      <c r="S492" t="s">
        <v>30</v>
      </c>
      <c r="T492" t="s">
        <v>30</v>
      </c>
      <c r="U492" t="s">
        <v>30</v>
      </c>
      <c r="V492" t="s">
        <v>30</v>
      </c>
      <c r="W492" t="s">
        <v>31</v>
      </c>
      <c r="X492" t="s">
        <v>30</v>
      </c>
      <c r="Y492" t="s">
        <v>29</v>
      </c>
      <c r="Z492" t="s">
        <v>29</v>
      </c>
      <c r="AA492" t="s">
        <v>29</v>
      </c>
      <c r="AB492" t="s">
        <v>232</v>
      </c>
    </row>
    <row r="493" spans="1:28" outlineLevel="1" x14ac:dyDescent="0.45">
      <c r="A493">
        <v>5237479010</v>
      </c>
      <c r="B493" s="1">
        <v>44337</v>
      </c>
      <c r="C493" t="s">
        <v>2265</v>
      </c>
      <c r="D493" t="s">
        <v>2266</v>
      </c>
      <c r="E493" t="s">
        <v>154</v>
      </c>
      <c r="F493" t="s">
        <v>5651</v>
      </c>
      <c r="G493" t="s">
        <v>5668</v>
      </c>
      <c r="H493" s="10">
        <v>708448</v>
      </c>
      <c r="J493" t="s">
        <v>28</v>
      </c>
      <c r="K493" t="s">
        <v>29</v>
      </c>
      <c r="L493" t="s">
        <v>173</v>
      </c>
      <c r="M493" t="s">
        <v>29</v>
      </c>
      <c r="N493" t="s">
        <v>30</v>
      </c>
      <c r="O493" t="s">
        <v>29</v>
      </c>
      <c r="P493" t="s">
        <v>30</v>
      </c>
      <c r="Q493" t="s">
        <v>30</v>
      </c>
      <c r="R493" t="s">
        <v>30</v>
      </c>
      <c r="S493" t="s">
        <v>30</v>
      </c>
      <c r="T493" t="s">
        <v>30</v>
      </c>
      <c r="U493" t="s">
        <v>30</v>
      </c>
      <c r="V493" t="s">
        <v>30</v>
      </c>
      <c r="W493" t="s">
        <v>40</v>
      </c>
      <c r="X493" t="s">
        <v>29</v>
      </c>
      <c r="Y493" t="s">
        <v>30</v>
      </c>
      <c r="Z493" t="s">
        <v>29</v>
      </c>
      <c r="AA493" t="s">
        <v>29</v>
      </c>
      <c r="AB493" t="s">
        <v>32</v>
      </c>
    </row>
    <row r="494" spans="1:28" outlineLevel="1" x14ac:dyDescent="0.45">
      <c r="A494">
        <v>2707009000</v>
      </c>
      <c r="B494" s="1">
        <v>44334</v>
      </c>
      <c r="C494" t="s">
        <v>1357</v>
      </c>
      <c r="D494" t="s">
        <v>1358</v>
      </c>
      <c r="E494" t="s">
        <v>154</v>
      </c>
      <c r="F494" t="s">
        <v>5651</v>
      </c>
      <c r="G494" t="s">
        <v>5752</v>
      </c>
      <c r="H494" s="10">
        <v>706465.65</v>
      </c>
      <c r="J494" t="s">
        <v>28</v>
      </c>
      <c r="K494" t="s">
        <v>29</v>
      </c>
      <c r="L494" t="s">
        <v>155</v>
      </c>
      <c r="M494" t="s">
        <v>30</v>
      </c>
      <c r="N494" t="s">
        <v>29</v>
      </c>
      <c r="O494" t="s">
        <v>29</v>
      </c>
      <c r="P494" t="s">
        <v>30</v>
      </c>
      <c r="Q494" t="s">
        <v>30</v>
      </c>
      <c r="R494" t="s">
        <v>30</v>
      </c>
      <c r="S494" t="s">
        <v>30</v>
      </c>
      <c r="T494" t="s">
        <v>30</v>
      </c>
      <c r="U494" t="s">
        <v>30</v>
      </c>
      <c r="V494" t="s">
        <v>30</v>
      </c>
      <c r="W494" t="s">
        <v>31</v>
      </c>
      <c r="X494" t="s">
        <v>29</v>
      </c>
      <c r="Y494" t="s">
        <v>29</v>
      </c>
      <c r="Z494" t="s">
        <v>30</v>
      </c>
      <c r="AA494" t="s">
        <v>29</v>
      </c>
      <c r="AB494" t="s">
        <v>48</v>
      </c>
    </row>
    <row r="495" spans="1:28" outlineLevel="1" x14ac:dyDescent="0.45">
      <c r="A495">
        <v>2226749009</v>
      </c>
      <c r="B495" s="1">
        <v>44330</v>
      </c>
      <c r="C495" t="s">
        <v>682</v>
      </c>
      <c r="D495" t="s">
        <v>683</v>
      </c>
      <c r="E495" t="s">
        <v>154</v>
      </c>
      <c r="F495" t="s">
        <v>5651</v>
      </c>
      <c r="G495" t="s">
        <v>5668</v>
      </c>
      <c r="H495" s="10">
        <v>688258</v>
      </c>
      <c r="J495" t="s">
        <v>28</v>
      </c>
      <c r="K495" t="s">
        <v>29</v>
      </c>
      <c r="L495" t="s">
        <v>173</v>
      </c>
      <c r="M495" t="s">
        <v>30</v>
      </c>
      <c r="N495" t="s">
        <v>29</v>
      </c>
      <c r="O495" t="s">
        <v>29</v>
      </c>
      <c r="P495" t="s">
        <v>30</v>
      </c>
      <c r="Q495" t="s">
        <v>30</v>
      </c>
      <c r="R495" t="s">
        <v>30</v>
      </c>
      <c r="S495" t="s">
        <v>30</v>
      </c>
      <c r="T495" t="s">
        <v>30</v>
      </c>
      <c r="U495" t="s">
        <v>30</v>
      </c>
      <c r="V495" t="s">
        <v>30</v>
      </c>
      <c r="W495" t="s">
        <v>31</v>
      </c>
      <c r="X495" t="s">
        <v>29</v>
      </c>
      <c r="Y495" t="s">
        <v>29</v>
      </c>
      <c r="Z495" t="s">
        <v>29</v>
      </c>
      <c r="AA495" t="s">
        <v>30</v>
      </c>
      <c r="AB495" t="s">
        <v>32</v>
      </c>
    </row>
    <row r="496" spans="1:28" outlineLevel="1" x14ac:dyDescent="0.45">
      <c r="A496">
        <v>2369389005</v>
      </c>
      <c r="B496" s="1">
        <v>44331</v>
      </c>
      <c r="C496" t="s">
        <v>1028</v>
      </c>
      <c r="D496" t="s">
        <v>1029</v>
      </c>
      <c r="E496" t="s">
        <v>154</v>
      </c>
      <c r="F496" t="s">
        <v>5651</v>
      </c>
      <c r="G496" t="s">
        <v>5825</v>
      </c>
      <c r="H496" s="10">
        <v>679579</v>
      </c>
      <c r="J496" t="s">
        <v>28</v>
      </c>
      <c r="K496" t="s">
        <v>29</v>
      </c>
      <c r="L496" t="s">
        <v>275</v>
      </c>
      <c r="M496" t="s">
        <v>29</v>
      </c>
      <c r="N496" t="s">
        <v>29</v>
      </c>
      <c r="O496" t="s">
        <v>29</v>
      </c>
      <c r="P496" t="s">
        <v>30</v>
      </c>
      <c r="Q496" t="s">
        <v>30</v>
      </c>
      <c r="R496" t="s">
        <v>30</v>
      </c>
      <c r="S496" t="s">
        <v>30</v>
      </c>
      <c r="T496" t="s">
        <v>30</v>
      </c>
      <c r="U496" t="s">
        <v>30</v>
      </c>
      <c r="V496" t="s">
        <v>30</v>
      </c>
      <c r="W496" t="s">
        <v>31</v>
      </c>
      <c r="X496" t="s">
        <v>29</v>
      </c>
      <c r="Y496" t="s">
        <v>30</v>
      </c>
      <c r="Z496" t="s">
        <v>29</v>
      </c>
      <c r="AA496" t="s">
        <v>29</v>
      </c>
      <c r="AB496" t="s">
        <v>32</v>
      </c>
    </row>
    <row r="497" spans="1:28" outlineLevel="1" x14ac:dyDescent="0.45">
      <c r="A497">
        <v>4876379006</v>
      </c>
      <c r="B497" s="1">
        <v>44336</v>
      </c>
      <c r="C497" t="s">
        <v>1910</v>
      </c>
      <c r="D497" t="s">
        <v>1911</v>
      </c>
      <c r="E497" t="s">
        <v>154</v>
      </c>
      <c r="F497" t="s">
        <v>5651</v>
      </c>
      <c r="G497" t="s">
        <v>5909</v>
      </c>
      <c r="H497" s="10">
        <v>676597.52</v>
      </c>
      <c r="J497" t="s">
        <v>28</v>
      </c>
      <c r="K497" t="s">
        <v>29</v>
      </c>
      <c r="L497" t="s">
        <v>173</v>
      </c>
      <c r="M497" t="s">
        <v>29</v>
      </c>
      <c r="N497" t="s">
        <v>29</v>
      </c>
      <c r="O497" t="s">
        <v>30</v>
      </c>
      <c r="P497" t="s">
        <v>30</v>
      </c>
      <c r="Q497" t="s">
        <v>30</v>
      </c>
      <c r="R497" t="s">
        <v>30</v>
      </c>
      <c r="S497" t="s">
        <v>30</v>
      </c>
      <c r="T497" t="s">
        <v>30</v>
      </c>
      <c r="U497" t="s">
        <v>29</v>
      </c>
      <c r="V497" t="s">
        <v>30</v>
      </c>
      <c r="W497" t="s">
        <v>31</v>
      </c>
      <c r="X497" t="s">
        <v>29</v>
      </c>
      <c r="Y497" t="s">
        <v>29</v>
      </c>
      <c r="Z497" t="s">
        <v>30</v>
      </c>
      <c r="AA497" t="s">
        <v>29</v>
      </c>
      <c r="AB497" t="s">
        <v>32</v>
      </c>
    </row>
    <row r="498" spans="1:28" outlineLevel="1" x14ac:dyDescent="0.45">
      <c r="A498">
        <v>2733769009</v>
      </c>
      <c r="B498" s="1">
        <v>44334</v>
      </c>
      <c r="C498" t="s">
        <v>1477</v>
      </c>
      <c r="D498" t="s">
        <v>1478</v>
      </c>
      <c r="E498" t="s">
        <v>154</v>
      </c>
      <c r="F498" t="s">
        <v>5651</v>
      </c>
      <c r="G498" t="s">
        <v>5691</v>
      </c>
      <c r="H498" s="10">
        <v>674533</v>
      </c>
      <c r="J498" t="s">
        <v>28</v>
      </c>
      <c r="K498" t="s">
        <v>30</v>
      </c>
      <c r="L498" t="s">
        <v>155</v>
      </c>
      <c r="M498" t="s">
        <v>30</v>
      </c>
      <c r="N498" t="s">
        <v>30</v>
      </c>
      <c r="O498" t="s">
        <v>30</v>
      </c>
      <c r="P498" t="s">
        <v>30</v>
      </c>
      <c r="Q498" t="s">
        <v>30</v>
      </c>
      <c r="R498" t="s">
        <v>30</v>
      </c>
      <c r="S498" t="s">
        <v>30</v>
      </c>
      <c r="T498" t="s">
        <v>30</v>
      </c>
      <c r="U498" t="s">
        <v>30</v>
      </c>
      <c r="V498" t="s">
        <v>30</v>
      </c>
      <c r="W498" t="s">
        <v>31</v>
      </c>
      <c r="X498" t="s">
        <v>30</v>
      </c>
      <c r="Y498" t="s">
        <v>29</v>
      </c>
      <c r="Z498" t="s">
        <v>30</v>
      </c>
      <c r="AA498" t="s">
        <v>29</v>
      </c>
      <c r="AB498" t="s">
        <v>43</v>
      </c>
    </row>
    <row r="499" spans="1:28" outlineLevel="1" x14ac:dyDescent="0.45">
      <c r="A499">
        <v>2719439008</v>
      </c>
      <c r="B499" s="1">
        <v>44334</v>
      </c>
      <c r="C499" t="s">
        <v>1418</v>
      </c>
      <c r="D499" t="s">
        <v>1419</v>
      </c>
      <c r="E499" t="s">
        <v>154</v>
      </c>
      <c r="F499" t="s">
        <v>5651</v>
      </c>
      <c r="G499" t="s">
        <v>5824</v>
      </c>
      <c r="H499" s="10">
        <v>646393</v>
      </c>
      <c r="J499" t="s">
        <v>28</v>
      </c>
      <c r="K499" t="s">
        <v>30</v>
      </c>
      <c r="L499" t="s">
        <v>173</v>
      </c>
      <c r="M499" t="s">
        <v>30</v>
      </c>
      <c r="N499" t="s">
        <v>30</v>
      </c>
      <c r="O499" t="s">
        <v>30</v>
      </c>
      <c r="P499" t="s">
        <v>30</v>
      </c>
      <c r="Q499" t="s">
        <v>30</v>
      </c>
      <c r="R499" t="s">
        <v>30</v>
      </c>
      <c r="S499" t="s">
        <v>30</v>
      </c>
      <c r="T499" t="s">
        <v>30</v>
      </c>
      <c r="U499" t="s">
        <v>30</v>
      </c>
      <c r="V499" t="s">
        <v>30</v>
      </c>
      <c r="W499" t="s">
        <v>40</v>
      </c>
      <c r="X499" t="s">
        <v>30</v>
      </c>
      <c r="Y499" t="s">
        <v>29</v>
      </c>
      <c r="Z499" t="s">
        <v>29</v>
      </c>
      <c r="AA499" t="s">
        <v>30</v>
      </c>
      <c r="AB499" t="s">
        <v>45</v>
      </c>
    </row>
    <row r="500" spans="1:28" outlineLevel="1" x14ac:dyDescent="0.45">
      <c r="A500">
        <v>2748819003</v>
      </c>
      <c r="B500" s="1">
        <v>44334</v>
      </c>
      <c r="C500" t="s">
        <v>1555</v>
      </c>
      <c r="D500" t="s">
        <v>1556</v>
      </c>
      <c r="E500" t="s">
        <v>154</v>
      </c>
      <c r="F500" t="s">
        <v>5651</v>
      </c>
      <c r="G500" t="s">
        <v>5827</v>
      </c>
      <c r="H500" s="10">
        <v>643501</v>
      </c>
      <c r="J500" t="s">
        <v>28</v>
      </c>
      <c r="K500" t="s">
        <v>30</v>
      </c>
      <c r="L500" t="s">
        <v>173</v>
      </c>
      <c r="M500" t="s">
        <v>29</v>
      </c>
      <c r="N500" t="s">
        <v>30</v>
      </c>
      <c r="O500" t="s">
        <v>30</v>
      </c>
      <c r="P500" t="s">
        <v>30</v>
      </c>
      <c r="Q500" t="s">
        <v>30</v>
      </c>
      <c r="R500" t="s">
        <v>30</v>
      </c>
      <c r="S500" t="s">
        <v>30</v>
      </c>
      <c r="T500" t="s">
        <v>30</v>
      </c>
      <c r="U500" t="s">
        <v>30</v>
      </c>
      <c r="V500" t="s">
        <v>30</v>
      </c>
      <c r="W500" t="s">
        <v>40</v>
      </c>
      <c r="X500" t="s">
        <v>30</v>
      </c>
      <c r="Y500" t="s">
        <v>29</v>
      </c>
      <c r="Z500" t="s">
        <v>29</v>
      </c>
      <c r="AA500" t="s">
        <v>30</v>
      </c>
      <c r="AB500" t="s">
        <v>45</v>
      </c>
    </row>
    <row r="501" spans="1:28" outlineLevel="1" x14ac:dyDescent="0.45">
      <c r="A501">
        <v>9955079000</v>
      </c>
      <c r="B501" s="1">
        <v>44354</v>
      </c>
      <c r="C501" t="s">
        <v>5593</v>
      </c>
      <c r="D501" t="s">
        <v>5594</v>
      </c>
      <c r="E501" t="s">
        <v>154</v>
      </c>
      <c r="F501" t="s">
        <v>5651</v>
      </c>
      <c r="G501" t="s">
        <v>5691</v>
      </c>
      <c r="H501" s="10">
        <v>642148</v>
      </c>
      <c r="J501" t="s">
        <v>28</v>
      </c>
      <c r="K501" t="s">
        <v>30</v>
      </c>
      <c r="L501" t="s">
        <v>155</v>
      </c>
      <c r="M501" t="s">
        <v>30</v>
      </c>
      <c r="N501" t="s">
        <v>29</v>
      </c>
      <c r="O501" t="s">
        <v>30</v>
      </c>
      <c r="P501" t="s">
        <v>30</v>
      </c>
      <c r="Q501" t="s">
        <v>30</v>
      </c>
      <c r="R501" t="s">
        <v>30</v>
      </c>
      <c r="S501" t="s">
        <v>30</v>
      </c>
      <c r="T501" t="s">
        <v>30</v>
      </c>
      <c r="U501" t="s">
        <v>30</v>
      </c>
      <c r="V501" t="s">
        <v>30</v>
      </c>
      <c r="W501" t="s">
        <v>40</v>
      </c>
      <c r="X501" t="s">
        <v>30</v>
      </c>
      <c r="Y501" t="s">
        <v>29</v>
      </c>
      <c r="Z501" t="s">
        <v>29</v>
      </c>
      <c r="AA501" t="s">
        <v>29</v>
      </c>
      <c r="AB501" t="s">
        <v>45</v>
      </c>
    </row>
    <row r="502" spans="1:28" outlineLevel="1" x14ac:dyDescent="0.45">
      <c r="A502">
        <v>9922429002</v>
      </c>
      <c r="B502" s="1">
        <v>44351</v>
      </c>
      <c r="C502" t="s">
        <v>5447</v>
      </c>
      <c r="D502" t="s">
        <v>5448</v>
      </c>
      <c r="E502" t="s">
        <v>154</v>
      </c>
      <c r="F502" t="s">
        <v>5651</v>
      </c>
      <c r="G502" t="s">
        <v>5674</v>
      </c>
      <c r="H502" s="10">
        <v>627339</v>
      </c>
      <c r="J502" t="s">
        <v>28</v>
      </c>
      <c r="K502" t="s">
        <v>29</v>
      </c>
      <c r="L502" t="s">
        <v>155</v>
      </c>
      <c r="M502" t="s">
        <v>29</v>
      </c>
      <c r="N502" t="s">
        <v>29</v>
      </c>
      <c r="O502" t="s">
        <v>29</v>
      </c>
      <c r="P502" t="s">
        <v>30</v>
      </c>
      <c r="Q502" t="s">
        <v>30</v>
      </c>
      <c r="R502" t="s">
        <v>30</v>
      </c>
      <c r="S502" t="s">
        <v>30</v>
      </c>
      <c r="T502" t="s">
        <v>30</v>
      </c>
      <c r="U502" t="s">
        <v>30</v>
      </c>
      <c r="V502" t="s">
        <v>30</v>
      </c>
      <c r="W502" t="s">
        <v>40</v>
      </c>
      <c r="X502" t="s">
        <v>29</v>
      </c>
      <c r="Y502" t="s">
        <v>29</v>
      </c>
      <c r="Z502" t="s">
        <v>29</v>
      </c>
      <c r="AA502" t="s">
        <v>29</v>
      </c>
      <c r="AB502" t="s">
        <v>32</v>
      </c>
    </row>
    <row r="503" spans="1:28" outlineLevel="1" x14ac:dyDescent="0.45">
      <c r="A503">
        <v>7563219007</v>
      </c>
      <c r="B503" s="1">
        <v>44341</v>
      </c>
      <c r="C503" t="s">
        <v>3158</v>
      </c>
      <c r="D503" t="s">
        <v>3159</v>
      </c>
      <c r="E503" t="s">
        <v>154</v>
      </c>
      <c r="F503" t="s">
        <v>5651</v>
      </c>
      <c r="G503" t="s">
        <v>5827</v>
      </c>
      <c r="H503" s="10">
        <v>620929.96</v>
      </c>
      <c r="J503" t="s">
        <v>28</v>
      </c>
      <c r="K503" t="s">
        <v>30</v>
      </c>
      <c r="L503" t="s">
        <v>173</v>
      </c>
      <c r="M503" t="s">
        <v>29</v>
      </c>
      <c r="N503" t="s">
        <v>29</v>
      </c>
      <c r="O503" t="s">
        <v>29</v>
      </c>
      <c r="P503" t="s">
        <v>30</v>
      </c>
      <c r="Q503" t="s">
        <v>30</v>
      </c>
      <c r="R503" t="s">
        <v>30</v>
      </c>
      <c r="S503" t="s">
        <v>30</v>
      </c>
      <c r="T503" t="s">
        <v>30</v>
      </c>
      <c r="U503" t="s">
        <v>30</v>
      </c>
      <c r="V503" t="s">
        <v>30</v>
      </c>
      <c r="W503" t="s">
        <v>40</v>
      </c>
      <c r="X503" t="s">
        <v>30</v>
      </c>
      <c r="Y503" t="s">
        <v>30</v>
      </c>
      <c r="Z503" t="s">
        <v>29</v>
      </c>
      <c r="AA503" t="s">
        <v>29</v>
      </c>
      <c r="AB503" t="s">
        <v>38</v>
      </c>
    </row>
    <row r="504" spans="1:28" outlineLevel="1" x14ac:dyDescent="0.45">
      <c r="A504">
        <v>9932649002</v>
      </c>
      <c r="B504" s="1">
        <v>44351</v>
      </c>
      <c r="C504" t="s">
        <v>5523</v>
      </c>
      <c r="D504" t="s">
        <v>383</v>
      </c>
      <c r="E504" t="s">
        <v>154</v>
      </c>
      <c r="F504" t="s">
        <v>5651</v>
      </c>
      <c r="G504" t="s">
        <v>5704</v>
      </c>
      <c r="H504" s="10">
        <v>617336.56000000006</v>
      </c>
      <c r="I504" t="s">
        <v>5524</v>
      </c>
      <c r="J504" t="s">
        <v>28</v>
      </c>
      <c r="K504" t="s">
        <v>29</v>
      </c>
      <c r="L504" t="s">
        <v>155</v>
      </c>
      <c r="M504" t="s">
        <v>29</v>
      </c>
      <c r="N504" t="s">
        <v>30</v>
      </c>
      <c r="O504" t="s">
        <v>30</v>
      </c>
      <c r="P504" t="s">
        <v>30</v>
      </c>
      <c r="Q504" t="s">
        <v>30</v>
      </c>
      <c r="R504" t="s">
        <v>30</v>
      </c>
      <c r="S504" t="s">
        <v>30</v>
      </c>
      <c r="T504" t="s">
        <v>30</v>
      </c>
      <c r="U504" t="s">
        <v>30</v>
      </c>
      <c r="V504" t="s">
        <v>30</v>
      </c>
      <c r="W504" t="s">
        <v>31</v>
      </c>
      <c r="X504" t="s">
        <v>29</v>
      </c>
      <c r="Y504" t="s">
        <v>29</v>
      </c>
      <c r="Z504" t="s">
        <v>29</v>
      </c>
      <c r="AA504" t="s">
        <v>29</v>
      </c>
      <c r="AB504" t="s">
        <v>32</v>
      </c>
    </row>
    <row r="505" spans="1:28" outlineLevel="1" x14ac:dyDescent="0.45">
      <c r="A505">
        <v>9934729006</v>
      </c>
      <c r="B505" s="1">
        <v>44351</v>
      </c>
      <c r="C505" t="s">
        <v>5535</v>
      </c>
      <c r="D505" t="s">
        <v>5536</v>
      </c>
      <c r="E505" t="s">
        <v>154</v>
      </c>
      <c r="F505" t="s">
        <v>5651</v>
      </c>
      <c r="G505" t="s">
        <v>5704</v>
      </c>
      <c r="H505" s="10">
        <v>605065</v>
      </c>
      <c r="J505" t="s">
        <v>28</v>
      </c>
      <c r="K505" t="s">
        <v>29</v>
      </c>
      <c r="L505" t="s">
        <v>155</v>
      </c>
      <c r="M505" t="s">
        <v>29</v>
      </c>
      <c r="N505" t="s">
        <v>30</v>
      </c>
      <c r="O505" t="s">
        <v>29</v>
      </c>
      <c r="P505" t="s">
        <v>30</v>
      </c>
      <c r="Q505" t="s">
        <v>30</v>
      </c>
      <c r="R505" t="s">
        <v>30</v>
      </c>
      <c r="S505" t="s">
        <v>30</v>
      </c>
      <c r="T505" t="s">
        <v>30</v>
      </c>
      <c r="U505" t="s">
        <v>30</v>
      </c>
      <c r="V505" t="s">
        <v>30</v>
      </c>
      <c r="W505" t="s">
        <v>40</v>
      </c>
      <c r="X505" t="s">
        <v>29</v>
      </c>
      <c r="Y505" t="s">
        <v>29</v>
      </c>
      <c r="Z505" t="s">
        <v>29</v>
      </c>
      <c r="AA505" t="s">
        <v>29</v>
      </c>
      <c r="AB505" t="s">
        <v>102</v>
      </c>
    </row>
    <row r="506" spans="1:28" outlineLevel="1" x14ac:dyDescent="0.45">
      <c r="A506">
        <v>4891999002</v>
      </c>
      <c r="B506" s="1">
        <v>44336</v>
      </c>
      <c r="C506" t="s">
        <v>1998</v>
      </c>
      <c r="D506" t="s">
        <v>1999</v>
      </c>
      <c r="E506" t="s">
        <v>154</v>
      </c>
      <c r="F506" t="s">
        <v>5651</v>
      </c>
      <c r="G506" t="s">
        <v>5674</v>
      </c>
      <c r="H506" s="10">
        <v>592058.6</v>
      </c>
      <c r="I506" t="s">
        <v>157</v>
      </c>
      <c r="J506" t="s">
        <v>28</v>
      </c>
      <c r="K506" t="s">
        <v>29</v>
      </c>
      <c r="L506" t="s">
        <v>155</v>
      </c>
      <c r="M506" t="s">
        <v>30</v>
      </c>
      <c r="N506" t="s">
        <v>30</v>
      </c>
      <c r="O506" t="s">
        <v>29</v>
      </c>
      <c r="P506" t="s">
        <v>30</v>
      </c>
      <c r="Q506" t="s">
        <v>30</v>
      </c>
      <c r="R506" t="s">
        <v>30</v>
      </c>
      <c r="S506" t="s">
        <v>30</v>
      </c>
      <c r="T506" t="s">
        <v>30</v>
      </c>
      <c r="U506" t="s">
        <v>30</v>
      </c>
      <c r="V506" t="s">
        <v>30</v>
      </c>
      <c r="W506" t="s">
        <v>31</v>
      </c>
      <c r="X506" t="s">
        <v>29</v>
      </c>
      <c r="Y506" t="s">
        <v>29</v>
      </c>
      <c r="Z506" t="s">
        <v>30</v>
      </c>
      <c r="AA506" t="s">
        <v>30</v>
      </c>
      <c r="AB506" t="s">
        <v>73</v>
      </c>
    </row>
    <row r="507" spans="1:28" outlineLevel="1" x14ac:dyDescent="0.45">
      <c r="A507">
        <v>4903039005</v>
      </c>
      <c r="B507" s="1">
        <v>44336</v>
      </c>
      <c r="C507" t="s">
        <v>2053</v>
      </c>
      <c r="D507" t="s">
        <v>2054</v>
      </c>
      <c r="E507" t="s">
        <v>154</v>
      </c>
      <c r="F507" t="s">
        <v>5651</v>
      </c>
      <c r="G507" t="s">
        <v>5824</v>
      </c>
      <c r="H507" s="10">
        <v>585028</v>
      </c>
      <c r="J507" t="s">
        <v>28</v>
      </c>
      <c r="K507" t="s">
        <v>30</v>
      </c>
      <c r="L507" t="s">
        <v>173</v>
      </c>
      <c r="M507" t="s">
        <v>30</v>
      </c>
      <c r="N507" t="s">
        <v>30</v>
      </c>
      <c r="O507" t="s">
        <v>30</v>
      </c>
      <c r="P507" t="s">
        <v>30</v>
      </c>
      <c r="Q507" t="s">
        <v>30</v>
      </c>
      <c r="R507" t="s">
        <v>30</v>
      </c>
      <c r="S507" t="s">
        <v>30</v>
      </c>
      <c r="T507" t="s">
        <v>30</v>
      </c>
      <c r="U507" t="s">
        <v>30</v>
      </c>
      <c r="V507" t="s">
        <v>30</v>
      </c>
      <c r="W507" t="s">
        <v>40</v>
      </c>
      <c r="X507" t="s">
        <v>30</v>
      </c>
      <c r="Y507" t="s">
        <v>29</v>
      </c>
      <c r="Z507" t="s">
        <v>29</v>
      </c>
      <c r="AA507" t="s">
        <v>30</v>
      </c>
      <c r="AB507" t="s">
        <v>47</v>
      </c>
    </row>
    <row r="508" spans="1:28" outlineLevel="1" x14ac:dyDescent="0.45">
      <c r="A508">
        <v>3710459001</v>
      </c>
      <c r="B508" s="1">
        <v>44335</v>
      </c>
      <c r="C508" t="s">
        <v>1844</v>
      </c>
      <c r="D508" t="s">
        <v>1845</v>
      </c>
      <c r="E508" t="s">
        <v>154</v>
      </c>
      <c r="F508" t="s">
        <v>5651</v>
      </c>
      <c r="G508" t="s">
        <v>5668</v>
      </c>
      <c r="H508" s="10">
        <v>518372.75</v>
      </c>
      <c r="J508" t="s">
        <v>28</v>
      </c>
      <c r="K508" t="s">
        <v>29</v>
      </c>
      <c r="L508" t="s">
        <v>173</v>
      </c>
      <c r="M508" t="s">
        <v>30</v>
      </c>
      <c r="N508" t="s">
        <v>29</v>
      </c>
      <c r="O508" t="s">
        <v>29</v>
      </c>
      <c r="P508" t="s">
        <v>30</v>
      </c>
      <c r="Q508" t="s">
        <v>30</v>
      </c>
      <c r="R508" t="s">
        <v>30</v>
      </c>
      <c r="S508" t="s">
        <v>30</v>
      </c>
      <c r="T508" t="s">
        <v>30</v>
      </c>
      <c r="U508" t="s">
        <v>30</v>
      </c>
      <c r="V508" t="s">
        <v>30</v>
      </c>
      <c r="W508" t="s">
        <v>31</v>
      </c>
      <c r="X508" t="s">
        <v>29</v>
      </c>
      <c r="Y508" t="s">
        <v>29</v>
      </c>
      <c r="Z508" t="s">
        <v>29</v>
      </c>
      <c r="AA508" t="s">
        <v>30</v>
      </c>
      <c r="AB508" t="s">
        <v>32</v>
      </c>
    </row>
    <row r="509" spans="1:28" outlineLevel="1" x14ac:dyDescent="0.45">
      <c r="A509">
        <v>6596729009</v>
      </c>
      <c r="B509" s="1">
        <v>44338</v>
      </c>
      <c r="C509" t="s">
        <v>2368</v>
      </c>
      <c r="D509" t="s">
        <v>2369</v>
      </c>
      <c r="E509" t="s">
        <v>154</v>
      </c>
      <c r="F509" t="s">
        <v>5651</v>
      </c>
      <c r="G509" t="s">
        <v>5665</v>
      </c>
      <c r="H509" s="10">
        <v>501273</v>
      </c>
      <c r="J509" t="s">
        <v>28</v>
      </c>
      <c r="K509" t="s">
        <v>29</v>
      </c>
      <c r="L509" t="s">
        <v>155</v>
      </c>
      <c r="M509" t="s">
        <v>30</v>
      </c>
      <c r="N509" t="s">
        <v>30</v>
      </c>
      <c r="O509" t="s">
        <v>30</v>
      </c>
      <c r="P509" t="s">
        <v>30</v>
      </c>
      <c r="Q509" t="s">
        <v>30</v>
      </c>
      <c r="R509" t="s">
        <v>30</v>
      </c>
      <c r="S509" t="s">
        <v>30</v>
      </c>
      <c r="T509" t="s">
        <v>30</v>
      </c>
      <c r="U509" t="s">
        <v>30</v>
      </c>
      <c r="V509" t="s">
        <v>30</v>
      </c>
      <c r="W509" t="s">
        <v>40</v>
      </c>
      <c r="X509" t="s">
        <v>29</v>
      </c>
      <c r="Y509" t="s">
        <v>30</v>
      </c>
      <c r="Z509" t="s">
        <v>29</v>
      </c>
      <c r="AA509" t="s">
        <v>29</v>
      </c>
      <c r="AB509" t="s">
        <v>32</v>
      </c>
    </row>
    <row r="510" spans="1:28" outlineLevel="1" x14ac:dyDescent="0.45">
      <c r="A510">
        <v>4912699006</v>
      </c>
      <c r="B510" s="1">
        <v>44336</v>
      </c>
      <c r="C510" t="s">
        <v>2106</v>
      </c>
      <c r="D510" t="s">
        <v>2107</v>
      </c>
      <c r="E510" t="s">
        <v>154</v>
      </c>
      <c r="F510" t="s">
        <v>5651</v>
      </c>
      <c r="G510" t="s">
        <v>5668</v>
      </c>
      <c r="H510" s="10">
        <v>499627</v>
      </c>
      <c r="J510" t="s">
        <v>28</v>
      </c>
      <c r="K510" t="s">
        <v>29</v>
      </c>
      <c r="L510" t="s">
        <v>173</v>
      </c>
      <c r="M510" t="s">
        <v>29</v>
      </c>
      <c r="N510" t="s">
        <v>30</v>
      </c>
      <c r="O510" t="s">
        <v>29</v>
      </c>
      <c r="P510" t="s">
        <v>30</v>
      </c>
      <c r="Q510" t="s">
        <v>30</v>
      </c>
      <c r="R510" t="s">
        <v>30</v>
      </c>
      <c r="S510" t="s">
        <v>30</v>
      </c>
      <c r="T510" t="s">
        <v>30</v>
      </c>
      <c r="U510" t="s">
        <v>30</v>
      </c>
      <c r="V510" t="s">
        <v>30</v>
      </c>
      <c r="W510" t="s">
        <v>40</v>
      </c>
      <c r="X510" t="s">
        <v>29</v>
      </c>
      <c r="Y510" t="s">
        <v>30</v>
      </c>
      <c r="Z510" t="s">
        <v>29</v>
      </c>
      <c r="AA510" t="s">
        <v>30</v>
      </c>
      <c r="AB510" t="s">
        <v>32</v>
      </c>
    </row>
    <row r="511" spans="1:28" outlineLevel="1" x14ac:dyDescent="0.45">
      <c r="A511">
        <v>3709849003</v>
      </c>
      <c r="B511" s="1">
        <v>44335</v>
      </c>
      <c r="C511" t="s">
        <v>1836</v>
      </c>
      <c r="D511" t="s">
        <v>1837</v>
      </c>
      <c r="E511" t="s">
        <v>154</v>
      </c>
      <c r="F511" t="s">
        <v>5651</v>
      </c>
      <c r="G511" t="s">
        <v>5820</v>
      </c>
      <c r="H511" s="10">
        <v>498397</v>
      </c>
      <c r="J511" t="s">
        <v>28</v>
      </c>
      <c r="K511" t="s">
        <v>30</v>
      </c>
      <c r="L511" t="s">
        <v>155</v>
      </c>
      <c r="M511" t="s">
        <v>29</v>
      </c>
      <c r="N511" t="s">
        <v>30</v>
      </c>
      <c r="O511" t="s">
        <v>30</v>
      </c>
      <c r="P511" t="s">
        <v>30</v>
      </c>
      <c r="Q511" t="s">
        <v>30</v>
      </c>
      <c r="R511" t="s">
        <v>30</v>
      </c>
      <c r="S511" t="s">
        <v>30</v>
      </c>
      <c r="T511" t="s">
        <v>30</v>
      </c>
      <c r="U511" t="s">
        <v>30</v>
      </c>
      <c r="V511" t="s">
        <v>30</v>
      </c>
      <c r="W511" t="s">
        <v>40</v>
      </c>
      <c r="X511" t="s">
        <v>29</v>
      </c>
      <c r="Y511" t="s">
        <v>30</v>
      </c>
      <c r="Z511" t="s">
        <v>29</v>
      </c>
      <c r="AA511" t="s">
        <v>29</v>
      </c>
      <c r="AB511" t="s">
        <v>32</v>
      </c>
    </row>
    <row r="512" spans="1:28" outlineLevel="1" x14ac:dyDescent="0.45">
      <c r="A512">
        <v>2504449003</v>
      </c>
      <c r="B512" s="1">
        <v>44332</v>
      </c>
      <c r="C512" t="s">
        <v>1236</v>
      </c>
      <c r="D512" t="s">
        <v>1237</v>
      </c>
      <c r="E512" t="s">
        <v>154</v>
      </c>
      <c r="F512" t="s">
        <v>5651</v>
      </c>
      <c r="G512" t="s">
        <v>5667</v>
      </c>
      <c r="H512" s="10">
        <v>494391</v>
      </c>
      <c r="J512" t="s">
        <v>28</v>
      </c>
      <c r="K512" t="s">
        <v>29</v>
      </c>
      <c r="L512" t="s">
        <v>173</v>
      </c>
      <c r="M512" t="s">
        <v>29</v>
      </c>
      <c r="N512" t="s">
        <v>29</v>
      </c>
      <c r="O512" t="s">
        <v>29</v>
      </c>
      <c r="P512" t="s">
        <v>30</v>
      </c>
      <c r="Q512" t="s">
        <v>29</v>
      </c>
      <c r="R512" t="s">
        <v>30</v>
      </c>
      <c r="S512" t="s">
        <v>30</v>
      </c>
      <c r="T512" t="s">
        <v>29</v>
      </c>
      <c r="U512" t="s">
        <v>30</v>
      </c>
      <c r="V512" t="s">
        <v>30</v>
      </c>
      <c r="W512" t="s">
        <v>40</v>
      </c>
      <c r="X512" t="s">
        <v>29</v>
      </c>
      <c r="Y512" t="s">
        <v>29</v>
      </c>
      <c r="Z512" t="s">
        <v>29</v>
      </c>
      <c r="AA512" t="s">
        <v>30</v>
      </c>
      <c r="AB512" t="s">
        <v>45</v>
      </c>
    </row>
    <row r="513" spans="1:28" outlineLevel="1" x14ac:dyDescent="0.45">
      <c r="A513">
        <v>5212669001</v>
      </c>
      <c r="B513" s="1">
        <v>44337</v>
      </c>
      <c r="C513" t="s">
        <v>2123</v>
      </c>
      <c r="D513" t="s">
        <v>2124</v>
      </c>
      <c r="E513" t="s">
        <v>154</v>
      </c>
      <c r="F513" t="s">
        <v>5651</v>
      </c>
      <c r="G513" t="s">
        <v>5825</v>
      </c>
      <c r="H513" s="10">
        <v>492049.19</v>
      </c>
      <c r="I513" t="s">
        <v>596</v>
      </c>
      <c r="J513" t="s">
        <v>28</v>
      </c>
      <c r="K513" t="s">
        <v>29</v>
      </c>
      <c r="L513" t="s">
        <v>275</v>
      </c>
      <c r="M513" t="s">
        <v>30</v>
      </c>
      <c r="N513" t="s">
        <v>30</v>
      </c>
      <c r="O513" t="s">
        <v>30</v>
      </c>
      <c r="P513" t="s">
        <v>30</v>
      </c>
      <c r="Q513" t="s">
        <v>30</v>
      </c>
      <c r="R513" t="s">
        <v>30</v>
      </c>
      <c r="S513" t="s">
        <v>30</v>
      </c>
      <c r="T513" t="s">
        <v>30</v>
      </c>
      <c r="U513" t="s">
        <v>30</v>
      </c>
      <c r="V513" t="s">
        <v>30</v>
      </c>
      <c r="W513" t="s">
        <v>31</v>
      </c>
      <c r="X513" t="s">
        <v>29</v>
      </c>
      <c r="Y513" t="s">
        <v>30</v>
      </c>
      <c r="Z513" t="s">
        <v>29</v>
      </c>
      <c r="AA513" t="s">
        <v>29</v>
      </c>
      <c r="AB513" t="s">
        <v>32</v>
      </c>
    </row>
    <row r="514" spans="1:28" outlineLevel="1" x14ac:dyDescent="0.45">
      <c r="A514">
        <v>7544039006</v>
      </c>
      <c r="B514" s="1">
        <v>44341</v>
      </c>
      <c r="C514" t="s">
        <v>2927</v>
      </c>
      <c r="D514" t="s">
        <v>2928</v>
      </c>
      <c r="E514" t="s">
        <v>154</v>
      </c>
      <c r="F514" t="s">
        <v>5651</v>
      </c>
      <c r="G514" t="s">
        <v>5667</v>
      </c>
      <c r="H514" s="10">
        <v>477779.17</v>
      </c>
      <c r="J514" t="s">
        <v>28</v>
      </c>
      <c r="K514" t="s">
        <v>29</v>
      </c>
      <c r="L514" t="s">
        <v>173</v>
      </c>
      <c r="M514" t="s">
        <v>30</v>
      </c>
      <c r="N514" t="s">
        <v>29</v>
      </c>
      <c r="O514" t="s">
        <v>29</v>
      </c>
      <c r="P514" t="s">
        <v>29</v>
      </c>
      <c r="Q514" t="s">
        <v>30</v>
      </c>
      <c r="R514" t="s">
        <v>30</v>
      </c>
      <c r="S514" t="s">
        <v>30</v>
      </c>
      <c r="T514" t="s">
        <v>30</v>
      </c>
      <c r="U514" t="s">
        <v>30</v>
      </c>
      <c r="V514" t="s">
        <v>30</v>
      </c>
      <c r="W514" t="s">
        <v>40</v>
      </c>
      <c r="X514" t="s">
        <v>29</v>
      </c>
      <c r="Y514" t="s">
        <v>30</v>
      </c>
      <c r="Z514" t="s">
        <v>29</v>
      </c>
      <c r="AA514" t="s">
        <v>29</v>
      </c>
      <c r="AB514" t="s">
        <v>43</v>
      </c>
    </row>
    <row r="515" spans="1:28" outlineLevel="1" x14ac:dyDescent="0.45">
      <c r="A515">
        <v>3694799008</v>
      </c>
      <c r="B515" s="1">
        <v>44335</v>
      </c>
      <c r="C515" t="s">
        <v>1749</v>
      </c>
      <c r="D515" t="s">
        <v>1750</v>
      </c>
      <c r="E515" t="s">
        <v>154</v>
      </c>
      <c r="F515" t="s">
        <v>5651</v>
      </c>
      <c r="G515" t="s">
        <v>5888</v>
      </c>
      <c r="H515" s="10">
        <v>471728</v>
      </c>
      <c r="J515" t="s">
        <v>28</v>
      </c>
      <c r="K515" t="s">
        <v>29</v>
      </c>
      <c r="L515" t="s">
        <v>173</v>
      </c>
      <c r="M515" t="s">
        <v>29</v>
      </c>
      <c r="N515" t="s">
        <v>29</v>
      </c>
      <c r="O515" t="s">
        <v>29</v>
      </c>
      <c r="P515" t="s">
        <v>30</v>
      </c>
      <c r="Q515" t="s">
        <v>29</v>
      </c>
      <c r="R515" t="s">
        <v>29</v>
      </c>
      <c r="S515" t="s">
        <v>30</v>
      </c>
      <c r="T515" t="s">
        <v>30</v>
      </c>
      <c r="U515" t="s">
        <v>30</v>
      </c>
      <c r="V515" t="s">
        <v>30</v>
      </c>
      <c r="W515" t="s">
        <v>229</v>
      </c>
      <c r="X515" t="s">
        <v>30</v>
      </c>
      <c r="Y515" t="s">
        <v>29</v>
      </c>
      <c r="Z515" t="s">
        <v>29</v>
      </c>
      <c r="AA515" t="s">
        <v>30</v>
      </c>
      <c r="AB515" t="s">
        <v>45</v>
      </c>
    </row>
    <row r="516" spans="1:28" outlineLevel="1" x14ac:dyDescent="0.45">
      <c r="A516">
        <v>5247709000</v>
      </c>
      <c r="B516" s="1">
        <v>44337</v>
      </c>
      <c r="C516" t="s">
        <v>2311</v>
      </c>
      <c r="D516" t="s">
        <v>2312</v>
      </c>
      <c r="E516" t="s">
        <v>154</v>
      </c>
      <c r="F516" t="s">
        <v>5651</v>
      </c>
      <c r="G516" t="s">
        <v>5668</v>
      </c>
      <c r="H516" s="10">
        <v>471207.2</v>
      </c>
      <c r="J516" t="s">
        <v>28</v>
      </c>
      <c r="K516" t="s">
        <v>29</v>
      </c>
      <c r="L516" t="s">
        <v>173</v>
      </c>
      <c r="M516" t="s">
        <v>29</v>
      </c>
      <c r="N516" t="s">
        <v>29</v>
      </c>
      <c r="O516" t="s">
        <v>30</v>
      </c>
      <c r="P516" t="s">
        <v>30</v>
      </c>
      <c r="Q516" t="s">
        <v>30</v>
      </c>
      <c r="R516" t="s">
        <v>30</v>
      </c>
      <c r="S516" t="s">
        <v>30</v>
      </c>
      <c r="T516" t="s">
        <v>30</v>
      </c>
      <c r="U516" t="s">
        <v>29</v>
      </c>
      <c r="V516" t="s">
        <v>30</v>
      </c>
      <c r="W516" t="s">
        <v>31</v>
      </c>
      <c r="X516" t="s">
        <v>29</v>
      </c>
      <c r="Y516" t="s">
        <v>29</v>
      </c>
      <c r="Z516" t="s">
        <v>30</v>
      </c>
      <c r="AA516" t="s">
        <v>29</v>
      </c>
      <c r="AB516" t="s">
        <v>32</v>
      </c>
    </row>
    <row r="517" spans="1:28" outlineLevel="1" x14ac:dyDescent="0.45">
      <c r="A517">
        <v>4900349009</v>
      </c>
      <c r="B517" s="1">
        <v>44336</v>
      </c>
      <c r="C517" t="s">
        <v>2044</v>
      </c>
      <c r="D517" t="s">
        <v>2045</v>
      </c>
      <c r="E517" t="s">
        <v>154</v>
      </c>
      <c r="F517" t="s">
        <v>5651</v>
      </c>
      <c r="G517" t="s">
        <v>5865</v>
      </c>
      <c r="H517" s="10">
        <v>460686.3</v>
      </c>
      <c r="I517" t="s">
        <v>103</v>
      </c>
      <c r="J517" t="s">
        <v>28</v>
      </c>
      <c r="K517" t="s">
        <v>29</v>
      </c>
      <c r="L517" t="s">
        <v>155</v>
      </c>
      <c r="M517" t="s">
        <v>29</v>
      </c>
      <c r="N517" t="s">
        <v>30</v>
      </c>
      <c r="O517" t="s">
        <v>29</v>
      </c>
      <c r="P517" t="s">
        <v>30</v>
      </c>
      <c r="Q517" t="s">
        <v>30</v>
      </c>
      <c r="R517" t="s">
        <v>30</v>
      </c>
      <c r="S517" t="s">
        <v>30</v>
      </c>
      <c r="T517" t="s">
        <v>30</v>
      </c>
      <c r="U517" t="s">
        <v>30</v>
      </c>
      <c r="V517" t="s">
        <v>30</v>
      </c>
      <c r="W517" t="s">
        <v>31</v>
      </c>
      <c r="X517" t="s">
        <v>29</v>
      </c>
      <c r="Y517" t="s">
        <v>30</v>
      </c>
      <c r="Z517" t="s">
        <v>29</v>
      </c>
      <c r="AA517" t="s">
        <v>30</v>
      </c>
      <c r="AB517" t="s">
        <v>32</v>
      </c>
    </row>
    <row r="518" spans="1:28" outlineLevel="1" x14ac:dyDescent="0.45">
      <c r="A518">
        <v>9996709006</v>
      </c>
      <c r="B518" s="1">
        <v>44358</v>
      </c>
      <c r="C518" t="s">
        <v>5644</v>
      </c>
      <c r="D518" t="s">
        <v>5645</v>
      </c>
      <c r="E518" t="s">
        <v>154</v>
      </c>
      <c r="F518" t="s">
        <v>5651</v>
      </c>
      <c r="G518" t="s">
        <v>5667</v>
      </c>
      <c r="H518" s="10">
        <v>435128.02</v>
      </c>
      <c r="J518" t="s">
        <v>28</v>
      </c>
      <c r="K518" t="s">
        <v>30</v>
      </c>
      <c r="L518" t="s">
        <v>173</v>
      </c>
      <c r="M518" t="s">
        <v>30</v>
      </c>
      <c r="N518" t="s">
        <v>29</v>
      </c>
      <c r="O518" t="s">
        <v>29</v>
      </c>
      <c r="P518" t="s">
        <v>30</v>
      </c>
      <c r="Q518" t="s">
        <v>30</v>
      </c>
      <c r="R518" t="s">
        <v>30</v>
      </c>
      <c r="S518" t="s">
        <v>30</v>
      </c>
      <c r="T518" t="s">
        <v>30</v>
      </c>
      <c r="U518" t="s">
        <v>30</v>
      </c>
      <c r="V518" t="s">
        <v>30</v>
      </c>
      <c r="W518" t="s">
        <v>31</v>
      </c>
      <c r="X518" t="s">
        <v>29</v>
      </c>
      <c r="Y518" t="s">
        <v>29</v>
      </c>
      <c r="Z518" t="s">
        <v>29</v>
      </c>
      <c r="AA518" t="s">
        <v>29</v>
      </c>
      <c r="AB518" t="s">
        <v>32</v>
      </c>
    </row>
    <row r="519" spans="1:28" outlineLevel="1" x14ac:dyDescent="0.45">
      <c r="A519">
        <v>7908218900</v>
      </c>
      <c r="B519" s="1">
        <v>44327</v>
      </c>
      <c r="C519" t="s">
        <v>4050</v>
      </c>
      <c r="D519" t="s">
        <v>4051</v>
      </c>
      <c r="E519" t="s">
        <v>154</v>
      </c>
      <c r="F519" t="s">
        <v>5651</v>
      </c>
      <c r="G519" t="s">
        <v>5668</v>
      </c>
      <c r="H519" s="10">
        <v>435101.54</v>
      </c>
      <c r="J519" t="s">
        <v>28</v>
      </c>
      <c r="K519" t="s">
        <v>29</v>
      </c>
      <c r="L519" t="s">
        <v>173</v>
      </c>
      <c r="M519" t="s">
        <v>29</v>
      </c>
      <c r="N519" t="s">
        <v>30</v>
      </c>
      <c r="O519" t="s">
        <v>29</v>
      </c>
      <c r="P519" t="s">
        <v>30</v>
      </c>
      <c r="Q519" t="s">
        <v>30</v>
      </c>
      <c r="R519" t="s">
        <v>30</v>
      </c>
      <c r="S519" t="s">
        <v>30</v>
      </c>
      <c r="T519" t="s">
        <v>30</v>
      </c>
      <c r="U519" t="s">
        <v>30</v>
      </c>
      <c r="V519" t="s">
        <v>30</v>
      </c>
      <c r="W519" t="s">
        <v>31</v>
      </c>
      <c r="X519" t="s">
        <v>29</v>
      </c>
      <c r="Y519" t="s">
        <v>30</v>
      </c>
      <c r="Z519" t="s">
        <v>29</v>
      </c>
      <c r="AA519" t="s">
        <v>29</v>
      </c>
      <c r="AB519" t="s">
        <v>32</v>
      </c>
    </row>
    <row r="520" spans="1:28" outlineLevel="1" x14ac:dyDescent="0.45">
      <c r="A520">
        <v>9894919009</v>
      </c>
      <c r="B520" s="1">
        <v>44351</v>
      </c>
      <c r="C520" t="s">
        <v>5321</v>
      </c>
      <c r="D520" t="s">
        <v>5322</v>
      </c>
      <c r="E520" t="s">
        <v>154</v>
      </c>
      <c r="F520" t="s">
        <v>5651</v>
      </c>
      <c r="G520" t="s">
        <v>5691</v>
      </c>
      <c r="H520" s="10">
        <v>427834</v>
      </c>
      <c r="J520" t="s">
        <v>28</v>
      </c>
      <c r="K520" t="s">
        <v>29</v>
      </c>
      <c r="L520" t="s">
        <v>155</v>
      </c>
      <c r="M520" t="s">
        <v>30</v>
      </c>
      <c r="N520" t="s">
        <v>30</v>
      </c>
      <c r="O520" t="s">
        <v>29</v>
      </c>
      <c r="P520" t="s">
        <v>30</v>
      </c>
      <c r="Q520" t="s">
        <v>29</v>
      </c>
      <c r="R520" t="s">
        <v>30</v>
      </c>
      <c r="S520" t="s">
        <v>30</v>
      </c>
      <c r="T520" t="s">
        <v>30</v>
      </c>
      <c r="U520" t="s">
        <v>29</v>
      </c>
      <c r="V520" t="s">
        <v>30</v>
      </c>
      <c r="W520" t="s">
        <v>31</v>
      </c>
      <c r="X520" t="s">
        <v>30</v>
      </c>
      <c r="Y520" t="s">
        <v>29</v>
      </c>
      <c r="Z520" t="s">
        <v>29</v>
      </c>
      <c r="AA520" t="s">
        <v>29</v>
      </c>
      <c r="AB520" t="s">
        <v>132</v>
      </c>
    </row>
    <row r="521" spans="1:28" outlineLevel="1" x14ac:dyDescent="0.45">
      <c r="A521">
        <v>3714609006</v>
      </c>
      <c r="B521" s="1">
        <v>44335</v>
      </c>
      <c r="C521" t="s">
        <v>1863</v>
      </c>
      <c r="D521" t="s">
        <v>1864</v>
      </c>
      <c r="E521" t="s">
        <v>154</v>
      </c>
      <c r="F521" t="s">
        <v>5651</v>
      </c>
      <c r="G521" t="s">
        <v>5704</v>
      </c>
      <c r="H521" s="10">
        <v>425903.74</v>
      </c>
      <c r="J521" t="s">
        <v>28</v>
      </c>
      <c r="K521" t="s">
        <v>29</v>
      </c>
      <c r="L521" t="s">
        <v>155</v>
      </c>
      <c r="M521" t="s">
        <v>30</v>
      </c>
      <c r="N521" t="s">
        <v>30</v>
      </c>
      <c r="O521" t="s">
        <v>30</v>
      </c>
      <c r="P521" t="s">
        <v>30</v>
      </c>
      <c r="Q521" t="s">
        <v>30</v>
      </c>
      <c r="R521" t="s">
        <v>30</v>
      </c>
      <c r="S521" t="s">
        <v>30</v>
      </c>
      <c r="T521" t="s">
        <v>30</v>
      </c>
      <c r="U521" t="s">
        <v>30</v>
      </c>
      <c r="V521" t="s">
        <v>30</v>
      </c>
      <c r="W521" t="s">
        <v>40</v>
      </c>
      <c r="X521" t="s">
        <v>29</v>
      </c>
      <c r="Y521" t="s">
        <v>30</v>
      </c>
      <c r="Z521" t="s">
        <v>29</v>
      </c>
      <c r="AA521" t="s">
        <v>29</v>
      </c>
      <c r="AB521" t="s">
        <v>32</v>
      </c>
    </row>
    <row r="522" spans="1:28" outlineLevel="1" x14ac:dyDescent="0.45">
      <c r="A522">
        <v>8611549001</v>
      </c>
      <c r="B522" s="1">
        <v>44343</v>
      </c>
      <c r="C522" t="s">
        <v>4304</v>
      </c>
      <c r="D522" t="s">
        <v>4305</v>
      </c>
      <c r="E522" t="s">
        <v>154</v>
      </c>
      <c r="F522" t="s">
        <v>5651</v>
      </c>
      <c r="G522" t="s">
        <v>5704</v>
      </c>
      <c r="H522" s="10">
        <v>421035</v>
      </c>
      <c r="J522" t="s">
        <v>28</v>
      </c>
      <c r="K522" t="s">
        <v>29</v>
      </c>
      <c r="L522" t="s">
        <v>155</v>
      </c>
      <c r="M522" t="s">
        <v>29</v>
      </c>
      <c r="N522" t="s">
        <v>29</v>
      </c>
      <c r="O522" t="s">
        <v>30</v>
      </c>
      <c r="P522" t="s">
        <v>30</v>
      </c>
      <c r="Q522" t="s">
        <v>30</v>
      </c>
      <c r="R522" t="s">
        <v>30</v>
      </c>
      <c r="S522" t="s">
        <v>30</v>
      </c>
      <c r="T522" t="s">
        <v>30</v>
      </c>
      <c r="U522" t="s">
        <v>30</v>
      </c>
      <c r="V522" t="s">
        <v>30</v>
      </c>
      <c r="W522" t="s">
        <v>31</v>
      </c>
      <c r="X522" t="s">
        <v>29</v>
      </c>
      <c r="Y522" t="s">
        <v>29</v>
      </c>
      <c r="Z522" t="s">
        <v>29</v>
      </c>
      <c r="AA522" t="s">
        <v>30</v>
      </c>
      <c r="AB522" t="s">
        <v>32</v>
      </c>
    </row>
    <row r="523" spans="1:28" outlineLevel="1" x14ac:dyDescent="0.45">
      <c r="A523">
        <v>1149289101</v>
      </c>
      <c r="B523" s="1">
        <v>44375</v>
      </c>
      <c r="C523" t="s">
        <v>601</v>
      </c>
      <c r="D523" t="s">
        <v>602</v>
      </c>
      <c r="E523" t="s">
        <v>154</v>
      </c>
      <c r="F523" t="s">
        <v>5651</v>
      </c>
      <c r="G523" t="s">
        <v>5752</v>
      </c>
      <c r="H523" s="10">
        <v>416583.57</v>
      </c>
      <c r="J523" t="s">
        <v>28</v>
      </c>
      <c r="K523" t="s">
        <v>29</v>
      </c>
      <c r="L523" t="s">
        <v>155</v>
      </c>
      <c r="M523" t="s">
        <v>30</v>
      </c>
      <c r="N523" t="s">
        <v>30</v>
      </c>
      <c r="O523" t="s">
        <v>30</v>
      </c>
      <c r="P523" t="s">
        <v>30</v>
      </c>
      <c r="Q523" t="s">
        <v>30</v>
      </c>
      <c r="R523" t="s">
        <v>30</v>
      </c>
      <c r="S523" t="s">
        <v>30</v>
      </c>
      <c r="T523" t="s">
        <v>30</v>
      </c>
      <c r="U523" t="s">
        <v>30</v>
      </c>
      <c r="V523" t="s">
        <v>30</v>
      </c>
      <c r="W523" t="s">
        <v>31</v>
      </c>
      <c r="X523" t="s">
        <v>29</v>
      </c>
      <c r="Y523" t="s">
        <v>29</v>
      </c>
      <c r="Z523" t="s">
        <v>29</v>
      </c>
      <c r="AA523" t="s">
        <v>29</v>
      </c>
      <c r="AB523" t="s">
        <v>32</v>
      </c>
    </row>
    <row r="524" spans="1:28" outlineLevel="1" x14ac:dyDescent="0.45">
      <c r="A524">
        <v>5215079007</v>
      </c>
      <c r="B524" s="1">
        <v>44337</v>
      </c>
      <c r="C524" t="s">
        <v>2140</v>
      </c>
      <c r="D524" t="s">
        <v>2141</v>
      </c>
      <c r="E524" t="s">
        <v>154</v>
      </c>
      <c r="F524" t="s">
        <v>5651</v>
      </c>
      <c r="G524" t="s">
        <v>5750</v>
      </c>
      <c r="H524" s="10">
        <v>415736.8</v>
      </c>
      <c r="J524" t="s">
        <v>28</v>
      </c>
      <c r="K524" t="s">
        <v>29</v>
      </c>
      <c r="L524" t="s">
        <v>173</v>
      </c>
      <c r="M524" t="s">
        <v>29</v>
      </c>
      <c r="N524" t="s">
        <v>30</v>
      </c>
      <c r="O524" t="s">
        <v>29</v>
      </c>
      <c r="P524" t="s">
        <v>30</v>
      </c>
      <c r="Q524" t="s">
        <v>30</v>
      </c>
      <c r="R524" t="s">
        <v>30</v>
      </c>
      <c r="S524" t="s">
        <v>30</v>
      </c>
      <c r="T524" t="s">
        <v>30</v>
      </c>
      <c r="U524" t="s">
        <v>30</v>
      </c>
      <c r="V524" t="s">
        <v>30</v>
      </c>
      <c r="W524" t="s">
        <v>33</v>
      </c>
      <c r="X524" t="s">
        <v>29</v>
      </c>
      <c r="Y524" t="s">
        <v>30</v>
      </c>
      <c r="Z524" t="s">
        <v>29</v>
      </c>
      <c r="AA524" t="s">
        <v>29</v>
      </c>
      <c r="AB524" t="s">
        <v>32</v>
      </c>
    </row>
    <row r="525" spans="1:28" outlineLevel="1" x14ac:dyDescent="0.45">
      <c r="A525">
        <v>7565979005</v>
      </c>
      <c r="B525" s="1">
        <v>44341</v>
      </c>
      <c r="C525" t="s">
        <v>3183</v>
      </c>
      <c r="D525" t="s">
        <v>3184</v>
      </c>
      <c r="E525" t="s">
        <v>154</v>
      </c>
      <c r="F525" t="s">
        <v>5651</v>
      </c>
      <c r="G525" t="s">
        <v>5668</v>
      </c>
      <c r="H525" s="10">
        <v>412182</v>
      </c>
      <c r="J525" t="s">
        <v>28</v>
      </c>
      <c r="K525" t="s">
        <v>29</v>
      </c>
      <c r="L525" t="s">
        <v>173</v>
      </c>
      <c r="M525" t="s">
        <v>29</v>
      </c>
      <c r="N525" t="s">
        <v>30</v>
      </c>
      <c r="O525" t="s">
        <v>30</v>
      </c>
      <c r="P525" t="s">
        <v>30</v>
      </c>
      <c r="Q525" t="s">
        <v>30</v>
      </c>
      <c r="R525" t="s">
        <v>30</v>
      </c>
      <c r="S525" t="s">
        <v>30</v>
      </c>
      <c r="T525" t="s">
        <v>30</v>
      </c>
      <c r="U525" t="s">
        <v>30</v>
      </c>
      <c r="V525" t="s">
        <v>30</v>
      </c>
      <c r="W525" t="s">
        <v>31</v>
      </c>
      <c r="X525" t="s">
        <v>29</v>
      </c>
      <c r="Y525" t="s">
        <v>29</v>
      </c>
      <c r="Z525" t="s">
        <v>30</v>
      </c>
      <c r="AA525" t="s">
        <v>29</v>
      </c>
      <c r="AB525" t="s">
        <v>192</v>
      </c>
    </row>
    <row r="526" spans="1:28" outlineLevel="1" x14ac:dyDescent="0.45">
      <c r="A526">
        <v>1124979100</v>
      </c>
      <c r="B526" s="1">
        <v>44372</v>
      </c>
      <c r="C526" t="s">
        <v>530</v>
      </c>
      <c r="D526" t="s">
        <v>531</v>
      </c>
      <c r="E526" t="s">
        <v>154</v>
      </c>
      <c r="F526" t="s">
        <v>5651</v>
      </c>
      <c r="G526" t="s">
        <v>5668</v>
      </c>
      <c r="H526" s="10">
        <v>394604</v>
      </c>
      <c r="J526" t="s">
        <v>28</v>
      </c>
      <c r="K526" t="s">
        <v>29</v>
      </c>
      <c r="L526" t="s">
        <v>173</v>
      </c>
      <c r="M526" t="s">
        <v>30</v>
      </c>
      <c r="N526" t="s">
        <v>30</v>
      </c>
      <c r="O526" t="s">
        <v>30</v>
      </c>
      <c r="P526" t="s">
        <v>30</v>
      </c>
      <c r="Q526" t="s">
        <v>30</v>
      </c>
      <c r="R526" t="s">
        <v>30</v>
      </c>
      <c r="S526" t="s">
        <v>30</v>
      </c>
      <c r="T526" t="s">
        <v>30</v>
      </c>
      <c r="U526" t="s">
        <v>30</v>
      </c>
      <c r="V526" t="s">
        <v>30</v>
      </c>
      <c r="W526" t="s">
        <v>31</v>
      </c>
      <c r="X526" t="s">
        <v>29</v>
      </c>
      <c r="Y526" t="s">
        <v>29</v>
      </c>
      <c r="Z526" t="s">
        <v>29</v>
      </c>
      <c r="AA526" t="s">
        <v>29</v>
      </c>
      <c r="AB526" t="s">
        <v>32</v>
      </c>
    </row>
    <row r="527" spans="1:28" outlineLevel="1" x14ac:dyDescent="0.45">
      <c r="A527">
        <v>2481319006</v>
      </c>
      <c r="B527" s="1">
        <v>44332</v>
      </c>
      <c r="C527" t="s">
        <v>1134</v>
      </c>
      <c r="D527" t="s">
        <v>1135</v>
      </c>
      <c r="E527" t="s">
        <v>154</v>
      </c>
      <c r="F527" t="s">
        <v>5651</v>
      </c>
      <c r="G527" t="s">
        <v>5667</v>
      </c>
      <c r="H527" s="10">
        <v>365388</v>
      </c>
      <c r="J527" t="s">
        <v>28</v>
      </c>
      <c r="K527" t="s">
        <v>29</v>
      </c>
      <c r="L527" t="s">
        <v>173</v>
      </c>
      <c r="M527" t="s">
        <v>30</v>
      </c>
      <c r="N527" t="s">
        <v>30</v>
      </c>
      <c r="O527" t="s">
        <v>30</v>
      </c>
      <c r="P527" t="s">
        <v>30</v>
      </c>
      <c r="Q527" t="s">
        <v>30</v>
      </c>
      <c r="R527" t="s">
        <v>30</v>
      </c>
      <c r="S527" t="s">
        <v>30</v>
      </c>
      <c r="T527" t="s">
        <v>30</v>
      </c>
      <c r="U527" t="s">
        <v>30</v>
      </c>
      <c r="V527" t="s">
        <v>30</v>
      </c>
      <c r="W527" t="s">
        <v>40</v>
      </c>
      <c r="X527" t="s">
        <v>29</v>
      </c>
      <c r="Y527" t="s">
        <v>29</v>
      </c>
      <c r="Z527" t="s">
        <v>29</v>
      </c>
      <c r="AA527" t="s">
        <v>30</v>
      </c>
      <c r="AB527" t="s">
        <v>32</v>
      </c>
    </row>
    <row r="528" spans="1:28" outlineLevel="1" x14ac:dyDescent="0.45">
      <c r="A528">
        <v>5227429002</v>
      </c>
      <c r="B528" s="1">
        <v>44337</v>
      </c>
      <c r="C528" t="s">
        <v>2211</v>
      </c>
      <c r="D528" t="s">
        <v>2212</v>
      </c>
      <c r="E528" t="s">
        <v>154</v>
      </c>
      <c r="F528" t="s">
        <v>5651</v>
      </c>
      <c r="G528" t="s">
        <v>5674</v>
      </c>
      <c r="H528" s="10">
        <v>364932.5</v>
      </c>
      <c r="J528" t="s">
        <v>28</v>
      </c>
      <c r="K528" t="s">
        <v>29</v>
      </c>
      <c r="L528" t="s">
        <v>155</v>
      </c>
      <c r="M528" t="s">
        <v>29</v>
      </c>
      <c r="N528" t="s">
        <v>29</v>
      </c>
      <c r="O528" t="s">
        <v>30</v>
      </c>
      <c r="P528" t="s">
        <v>30</v>
      </c>
      <c r="Q528" t="s">
        <v>30</v>
      </c>
      <c r="R528" t="s">
        <v>30</v>
      </c>
      <c r="S528" t="s">
        <v>30</v>
      </c>
      <c r="T528" t="s">
        <v>30</v>
      </c>
      <c r="U528" t="s">
        <v>29</v>
      </c>
      <c r="V528" t="s">
        <v>30</v>
      </c>
      <c r="W528" t="s">
        <v>31</v>
      </c>
      <c r="X528" t="s">
        <v>29</v>
      </c>
      <c r="Y528" t="s">
        <v>29</v>
      </c>
      <c r="Z528" t="s">
        <v>30</v>
      </c>
      <c r="AA528" t="s">
        <v>29</v>
      </c>
      <c r="AB528" t="s">
        <v>32</v>
      </c>
    </row>
    <row r="529" spans="1:28" outlineLevel="1" x14ac:dyDescent="0.45">
      <c r="A529">
        <v>8025659007</v>
      </c>
      <c r="B529" s="1">
        <v>44342</v>
      </c>
      <c r="C529" t="s">
        <v>4128</v>
      </c>
      <c r="D529" t="s">
        <v>4129</v>
      </c>
      <c r="E529" t="s">
        <v>154</v>
      </c>
      <c r="F529" t="s">
        <v>5651</v>
      </c>
      <c r="G529" t="s">
        <v>5665</v>
      </c>
      <c r="H529" s="10">
        <v>362896</v>
      </c>
      <c r="J529" t="s">
        <v>28</v>
      </c>
      <c r="K529" t="s">
        <v>29</v>
      </c>
      <c r="L529" t="s">
        <v>155</v>
      </c>
      <c r="M529" t="s">
        <v>30</v>
      </c>
      <c r="N529" t="s">
        <v>30</v>
      </c>
      <c r="O529" t="s">
        <v>29</v>
      </c>
      <c r="P529" t="s">
        <v>30</v>
      </c>
      <c r="Q529" t="s">
        <v>30</v>
      </c>
      <c r="R529" t="s">
        <v>30</v>
      </c>
      <c r="S529" t="s">
        <v>30</v>
      </c>
      <c r="T529" t="s">
        <v>30</v>
      </c>
      <c r="U529" t="s">
        <v>30</v>
      </c>
      <c r="V529" t="s">
        <v>30</v>
      </c>
      <c r="W529" t="s">
        <v>40</v>
      </c>
      <c r="X529" t="s">
        <v>29</v>
      </c>
      <c r="Y529" t="s">
        <v>30</v>
      </c>
      <c r="Z529" t="s">
        <v>29</v>
      </c>
      <c r="AA529" t="s">
        <v>29</v>
      </c>
      <c r="AB529" t="s">
        <v>32</v>
      </c>
    </row>
    <row r="530" spans="1:28" outlineLevel="1" x14ac:dyDescent="0.45">
      <c r="A530">
        <v>7646908905</v>
      </c>
      <c r="B530" s="1">
        <v>44323</v>
      </c>
      <c r="C530" t="s">
        <v>3671</v>
      </c>
      <c r="D530" t="s">
        <v>3672</v>
      </c>
      <c r="E530" t="s">
        <v>154</v>
      </c>
      <c r="F530" t="s">
        <v>5651</v>
      </c>
      <c r="G530" t="s">
        <v>5668</v>
      </c>
      <c r="H530" s="10">
        <v>350733</v>
      </c>
      <c r="J530" t="s">
        <v>28</v>
      </c>
      <c r="K530" t="s">
        <v>29</v>
      </c>
      <c r="L530" t="s">
        <v>173</v>
      </c>
      <c r="M530" t="s">
        <v>29</v>
      </c>
      <c r="N530" t="s">
        <v>30</v>
      </c>
      <c r="O530" t="s">
        <v>29</v>
      </c>
      <c r="P530" t="s">
        <v>30</v>
      </c>
      <c r="Q530" t="s">
        <v>30</v>
      </c>
      <c r="R530" t="s">
        <v>30</v>
      </c>
      <c r="S530" t="s">
        <v>30</v>
      </c>
      <c r="T530" t="s">
        <v>30</v>
      </c>
      <c r="U530" t="s">
        <v>30</v>
      </c>
      <c r="V530" t="s">
        <v>30</v>
      </c>
      <c r="W530" t="s">
        <v>40</v>
      </c>
      <c r="X530" t="s">
        <v>29</v>
      </c>
      <c r="Y530" t="s">
        <v>29</v>
      </c>
      <c r="Z530" t="s">
        <v>29</v>
      </c>
      <c r="AA530" t="s">
        <v>30</v>
      </c>
      <c r="AB530" t="s">
        <v>32</v>
      </c>
    </row>
    <row r="531" spans="1:28" outlineLevel="1" x14ac:dyDescent="0.45">
      <c r="A531">
        <v>7624198905</v>
      </c>
      <c r="B531" s="1">
        <v>44323</v>
      </c>
      <c r="C531" t="s">
        <v>3536</v>
      </c>
      <c r="D531" t="s">
        <v>3537</v>
      </c>
      <c r="E531" t="s">
        <v>154</v>
      </c>
      <c r="F531" t="s">
        <v>5651</v>
      </c>
      <c r="G531" t="s">
        <v>5994</v>
      </c>
      <c r="H531" s="10">
        <v>349901</v>
      </c>
      <c r="J531" t="s">
        <v>28</v>
      </c>
      <c r="K531" t="s">
        <v>29</v>
      </c>
      <c r="L531" t="s">
        <v>173</v>
      </c>
      <c r="M531" t="s">
        <v>29</v>
      </c>
      <c r="N531" t="s">
        <v>30</v>
      </c>
      <c r="O531" t="s">
        <v>29</v>
      </c>
      <c r="P531" t="s">
        <v>30</v>
      </c>
      <c r="Q531" t="s">
        <v>30</v>
      </c>
      <c r="R531" t="s">
        <v>30</v>
      </c>
      <c r="S531" t="s">
        <v>30</v>
      </c>
      <c r="T531" t="s">
        <v>30</v>
      </c>
      <c r="U531" t="s">
        <v>30</v>
      </c>
      <c r="V531" t="s">
        <v>30</v>
      </c>
      <c r="W531" t="s">
        <v>40</v>
      </c>
      <c r="X531" t="s">
        <v>29</v>
      </c>
      <c r="Y531" t="s">
        <v>29</v>
      </c>
      <c r="Z531" t="s">
        <v>30</v>
      </c>
      <c r="AA531" t="s">
        <v>29</v>
      </c>
      <c r="AB531" t="s">
        <v>32</v>
      </c>
    </row>
    <row r="532" spans="1:28" outlineLevel="1" x14ac:dyDescent="0.45">
      <c r="A532">
        <v>5219859002</v>
      </c>
      <c r="B532" s="1">
        <v>44337</v>
      </c>
      <c r="C532" t="s">
        <v>2165</v>
      </c>
      <c r="D532" t="s">
        <v>2166</v>
      </c>
      <c r="E532" t="s">
        <v>154</v>
      </c>
      <c r="F532" t="s">
        <v>5651</v>
      </c>
      <c r="G532" t="s">
        <v>5691</v>
      </c>
      <c r="H532" s="10">
        <v>342007</v>
      </c>
      <c r="J532" t="s">
        <v>28</v>
      </c>
      <c r="K532" t="s">
        <v>30</v>
      </c>
      <c r="L532" t="s">
        <v>155</v>
      </c>
      <c r="M532" t="s">
        <v>30</v>
      </c>
      <c r="N532" t="s">
        <v>30</v>
      </c>
      <c r="O532" t="s">
        <v>30</v>
      </c>
      <c r="P532" t="s">
        <v>30</v>
      </c>
      <c r="Q532" t="s">
        <v>30</v>
      </c>
      <c r="R532" t="s">
        <v>30</v>
      </c>
      <c r="S532" t="s">
        <v>30</v>
      </c>
      <c r="T532" t="s">
        <v>30</v>
      </c>
      <c r="U532" t="s">
        <v>30</v>
      </c>
      <c r="V532" t="s">
        <v>30</v>
      </c>
      <c r="W532" t="s">
        <v>33</v>
      </c>
      <c r="X532" t="s">
        <v>30</v>
      </c>
      <c r="Y532" t="s">
        <v>30</v>
      </c>
      <c r="Z532" t="s">
        <v>29</v>
      </c>
      <c r="AA532" t="s">
        <v>29</v>
      </c>
      <c r="AB532" t="s">
        <v>32</v>
      </c>
    </row>
    <row r="533" spans="1:28" outlineLevel="1" x14ac:dyDescent="0.45">
      <c r="A533">
        <v>9960279006</v>
      </c>
      <c r="B533" s="1">
        <v>44354</v>
      </c>
      <c r="C533" t="s">
        <v>5602</v>
      </c>
      <c r="D533" t="s">
        <v>5603</v>
      </c>
      <c r="E533" t="s">
        <v>154</v>
      </c>
      <c r="F533" t="s">
        <v>5651</v>
      </c>
      <c r="G533" t="s">
        <v>5820</v>
      </c>
      <c r="H533" s="10">
        <v>340981</v>
      </c>
      <c r="I533" t="s">
        <v>5237</v>
      </c>
      <c r="J533" t="s">
        <v>28</v>
      </c>
      <c r="K533" t="s">
        <v>29</v>
      </c>
      <c r="L533" t="s">
        <v>155</v>
      </c>
      <c r="M533" t="s">
        <v>29</v>
      </c>
      <c r="N533" t="s">
        <v>29</v>
      </c>
      <c r="O533" t="s">
        <v>29</v>
      </c>
      <c r="P533" t="s">
        <v>30</v>
      </c>
      <c r="Q533" t="s">
        <v>30</v>
      </c>
      <c r="R533" t="s">
        <v>30</v>
      </c>
      <c r="S533" t="s">
        <v>30</v>
      </c>
      <c r="T533" t="s">
        <v>30</v>
      </c>
      <c r="U533" t="s">
        <v>30</v>
      </c>
      <c r="V533" t="s">
        <v>30</v>
      </c>
      <c r="W533" t="s">
        <v>40</v>
      </c>
      <c r="X533" t="s">
        <v>29</v>
      </c>
      <c r="Y533" t="s">
        <v>29</v>
      </c>
      <c r="Z533" t="s">
        <v>29</v>
      </c>
      <c r="AA533" t="s">
        <v>29</v>
      </c>
      <c r="AB533" t="s">
        <v>47</v>
      </c>
    </row>
    <row r="534" spans="1:28" outlineLevel="1" x14ac:dyDescent="0.45">
      <c r="A534">
        <v>8928919003</v>
      </c>
      <c r="B534" s="1">
        <v>44345</v>
      </c>
      <c r="C534" t="s">
        <v>4891</v>
      </c>
      <c r="D534" t="s">
        <v>4892</v>
      </c>
      <c r="E534" t="s">
        <v>154</v>
      </c>
      <c r="F534" t="s">
        <v>5651</v>
      </c>
      <c r="G534" t="s">
        <v>5674</v>
      </c>
      <c r="H534" s="10">
        <v>339277.58</v>
      </c>
      <c r="J534" t="s">
        <v>28</v>
      </c>
      <c r="K534" t="s">
        <v>29</v>
      </c>
      <c r="L534" t="s">
        <v>155</v>
      </c>
      <c r="M534" t="s">
        <v>30</v>
      </c>
      <c r="N534" t="s">
        <v>29</v>
      </c>
      <c r="O534" t="s">
        <v>29</v>
      </c>
      <c r="P534" t="s">
        <v>30</v>
      </c>
      <c r="Q534" t="s">
        <v>30</v>
      </c>
      <c r="R534" t="s">
        <v>30</v>
      </c>
      <c r="S534" t="s">
        <v>30</v>
      </c>
      <c r="T534" t="s">
        <v>30</v>
      </c>
      <c r="U534" t="s">
        <v>30</v>
      </c>
      <c r="V534" t="s">
        <v>30</v>
      </c>
      <c r="W534" t="s">
        <v>31</v>
      </c>
      <c r="X534" t="s">
        <v>29</v>
      </c>
      <c r="Y534" t="s">
        <v>29</v>
      </c>
      <c r="Z534" t="s">
        <v>29</v>
      </c>
      <c r="AA534" t="s">
        <v>29</v>
      </c>
      <c r="AB534" t="s">
        <v>32</v>
      </c>
    </row>
    <row r="535" spans="1:28" outlineLevel="1" x14ac:dyDescent="0.45">
      <c r="A535">
        <v>8867589006</v>
      </c>
      <c r="B535" s="1">
        <v>44345</v>
      </c>
      <c r="C535" t="s">
        <v>4613</v>
      </c>
      <c r="D535" t="s">
        <v>4614</v>
      </c>
      <c r="E535" t="s">
        <v>154</v>
      </c>
      <c r="F535" t="s">
        <v>5651</v>
      </c>
      <c r="G535" t="s">
        <v>5704</v>
      </c>
      <c r="H535" s="10">
        <v>331744.78999999998</v>
      </c>
      <c r="J535" t="s">
        <v>28</v>
      </c>
      <c r="K535" t="s">
        <v>29</v>
      </c>
      <c r="L535" t="s">
        <v>155</v>
      </c>
      <c r="M535" t="s">
        <v>30</v>
      </c>
      <c r="N535" t="s">
        <v>30</v>
      </c>
      <c r="O535" t="s">
        <v>30</v>
      </c>
      <c r="P535" t="s">
        <v>30</v>
      </c>
      <c r="Q535" t="s">
        <v>30</v>
      </c>
      <c r="R535" t="s">
        <v>30</v>
      </c>
      <c r="S535" t="s">
        <v>29</v>
      </c>
      <c r="T535" t="s">
        <v>29</v>
      </c>
      <c r="U535" t="s">
        <v>30</v>
      </c>
      <c r="V535" t="s">
        <v>29</v>
      </c>
      <c r="W535" t="s">
        <v>40</v>
      </c>
      <c r="X535" t="s">
        <v>29</v>
      </c>
      <c r="Y535" t="s">
        <v>29</v>
      </c>
      <c r="Z535" t="s">
        <v>29</v>
      </c>
      <c r="AA535" t="s">
        <v>29</v>
      </c>
      <c r="AB535" t="s">
        <v>32</v>
      </c>
    </row>
    <row r="536" spans="1:28" outlineLevel="1" x14ac:dyDescent="0.45">
      <c r="A536">
        <v>8837669005</v>
      </c>
      <c r="B536" s="1">
        <v>44345</v>
      </c>
      <c r="C536" t="s">
        <v>4423</v>
      </c>
      <c r="D536" t="s">
        <v>4424</v>
      </c>
      <c r="E536" t="s">
        <v>154</v>
      </c>
      <c r="F536" t="s">
        <v>5651</v>
      </c>
      <c r="G536" t="s">
        <v>5668</v>
      </c>
      <c r="H536" s="10">
        <v>323312</v>
      </c>
      <c r="J536" t="s">
        <v>28</v>
      </c>
      <c r="K536" t="s">
        <v>29</v>
      </c>
      <c r="L536" t="s">
        <v>173</v>
      </c>
      <c r="M536" t="s">
        <v>29</v>
      </c>
      <c r="N536" t="s">
        <v>30</v>
      </c>
      <c r="O536" t="s">
        <v>29</v>
      </c>
      <c r="P536" t="s">
        <v>30</v>
      </c>
      <c r="Q536" t="s">
        <v>30</v>
      </c>
      <c r="R536" t="s">
        <v>30</v>
      </c>
      <c r="S536" t="s">
        <v>30</v>
      </c>
      <c r="T536" t="s">
        <v>30</v>
      </c>
      <c r="U536" t="s">
        <v>30</v>
      </c>
      <c r="V536" t="s">
        <v>30</v>
      </c>
      <c r="W536" t="s">
        <v>40</v>
      </c>
      <c r="X536" t="s">
        <v>29</v>
      </c>
      <c r="Y536" t="s">
        <v>29</v>
      </c>
      <c r="Z536" t="s">
        <v>29</v>
      </c>
      <c r="AA536" t="s">
        <v>29</v>
      </c>
      <c r="AB536" t="s">
        <v>100</v>
      </c>
    </row>
    <row r="537" spans="1:28" outlineLevel="1" x14ac:dyDescent="0.45">
      <c r="A537">
        <v>2320009006</v>
      </c>
      <c r="B537" s="1">
        <v>44331</v>
      </c>
      <c r="C537" t="s">
        <v>773</v>
      </c>
      <c r="D537" t="s">
        <v>774</v>
      </c>
      <c r="E537" t="s">
        <v>154</v>
      </c>
      <c r="F537" t="s">
        <v>5651</v>
      </c>
      <c r="G537" t="s">
        <v>5752</v>
      </c>
      <c r="H537" s="10">
        <v>316293</v>
      </c>
      <c r="J537" t="s">
        <v>28</v>
      </c>
      <c r="K537" t="s">
        <v>30</v>
      </c>
      <c r="L537" t="s">
        <v>155</v>
      </c>
      <c r="M537" t="s">
        <v>29</v>
      </c>
      <c r="N537" t="s">
        <v>30</v>
      </c>
      <c r="O537" t="s">
        <v>29</v>
      </c>
      <c r="P537" t="s">
        <v>30</v>
      </c>
      <c r="Q537" t="s">
        <v>30</v>
      </c>
      <c r="R537" t="s">
        <v>30</v>
      </c>
      <c r="S537" t="s">
        <v>30</v>
      </c>
      <c r="T537" t="s">
        <v>30</v>
      </c>
      <c r="U537" t="s">
        <v>30</v>
      </c>
      <c r="V537" t="s">
        <v>30</v>
      </c>
      <c r="W537" t="s">
        <v>40</v>
      </c>
      <c r="X537" t="s">
        <v>29</v>
      </c>
      <c r="Y537" t="s">
        <v>29</v>
      </c>
      <c r="Z537" t="s">
        <v>29</v>
      </c>
      <c r="AA537" t="s">
        <v>30</v>
      </c>
      <c r="AB537" t="s">
        <v>32</v>
      </c>
    </row>
    <row r="538" spans="1:28" outlineLevel="1" x14ac:dyDescent="0.45">
      <c r="A538">
        <v>1091109002</v>
      </c>
      <c r="B538" s="1">
        <v>44329</v>
      </c>
      <c r="C538" t="s">
        <v>351</v>
      </c>
      <c r="D538" t="s">
        <v>352</v>
      </c>
      <c r="E538" t="s">
        <v>154</v>
      </c>
      <c r="F538" t="s">
        <v>5651</v>
      </c>
      <c r="G538" t="s">
        <v>5668</v>
      </c>
      <c r="H538" s="10">
        <v>312479</v>
      </c>
      <c r="J538" t="s">
        <v>28</v>
      </c>
      <c r="K538" t="s">
        <v>29</v>
      </c>
      <c r="L538" t="s">
        <v>173</v>
      </c>
      <c r="M538" t="s">
        <v>29</v>
      </c>
      <c r="N538" t="s">
        <v>30</v>
      </c>
      <c r="O538" t="s">
        <v>29</v>
      </c>
      <c r="P538" t="s">
        <v>30</v>
      </c>
      <c r="Q538" t="s">
        <v>30</v>
      </c>
      <c r="R538" t="s">
        <v>30</v>
      </c>
      <c r="S538" t="s">
        <v>30</v>
      </c>
      <c r="T538" t="s">
        <v>30</v>
      </c>
      <c r="U538" t="s">
        <v>30</v>
      </c>
      <c r="V538" t="s">
        <v>30</v>
      </c>
      <c r="W538" t="s">
        <v>40</v>
      </c>
      <c r="X538" t="s">
        <v>29</v>
      </c>
      <c r="Y538" t="s">
        <v>29</v>
      </c>
      <c r="Z538" t="s">
        <v>30</v>
      </c>
      <c r="AA538" t="s">
        <v>29</v>
      </c>
      <c r="AB538" t="s">
        <v>32</v>
      </c>
    </row>
    <row r="539" spans="1:28" outlineLevel="1" x14ac:dyDescent="0.45">
      <c r="A539">
        <v>1091459002</v>
      </c>
      <c r="B539" s="1">
        <v>44329</v>
      </c>
      <c r="C539" t="s">
        <v>355</v>
      </c>
      <c r="D539" t="s">
        <v>356</v>
      </c>
      <c r="E539" t="s">
        <v>154</v>
      </c>
      <c r="F539" t="s">
        <v>5651</v>
      </c>
      <c r="G539" t="s">
        <v>5704</v>
      </c>
      <c r="H539" s="10">
        <v>311991</v>
      </c>
      <c r="J539" t="s">
        <v>28</v>
      </c>
      <c r="K539" t="s">
        <v>29</v>
      </c>
      <c r="L539" t="s">
        <v>155</v>
      </c>
      <c r="M539" t="s">
        <v>29</v>
      </c>
      <c r="N539" t="s">
        <v>30</v>
      </c>
      <c r="O539" t="s">
        <v>29</v>
      </c>
      <c r="P539" t="s">
        <v>30</v>
      </c>
      <c r="Q539" t="s">
        <v>30</v>
      </c>
      <c r="R539" t="s">
        <v>30</v>
      </c>
      <c r="S539" t="s">
        <v>30</v>
      </c>
      <c r="T539" t="s">
        <v>30</v>
      </c>
      <c r="U539" t="s">
        <v>30</v>
      </c>
      <c r="V539" t="s">
        <v>30</v>
      </c>
      <c r="W539" t="s">
        <v>40</v>
      </c>
      <c r="X539" t="s">
        <v>29</v>
      </c>
      <c r="Y539" t="s">
        <v>29</v>
      </c>
      <c r="Z539" t="s">
        <v>29</v>
      </c>
      <c r="AA539" t="s">
        <v>30</v>
      </c>
      <c r="AB539" t="s">
        <v>32</v>
      </c>
    </row>
    <row r="540" spans="1:28" outlineLevel="1" x14ac:dyDescent="0.45">
      <c r="A540">
        <v>8850979009</v>
      </c>
      <c r="B540" s="1">
        <v>44345</v>
      </c>
      <c r="C540" t="s">
        <v>4501</v>
      </c>
      <c r="D540" t="s">
        <v>4502</v>
      </c>
      <c r="E540" t="s">
        <v>154</v>
      </c>
      <c r="F540" t="s">
        <v>5651</v>
      </c>
      <c r="G540" t="s">
        <v>5668</v>
      </c>
      <c r="H540" s="10">
        <v>306843</v>
      </c>
      <c r="J540" t="s">
        <v>28</v>
      </c>
      <c r="K540" t="s">
        <v>29</v>
      </c>
      <c r="L540" t="s">
        <v>173</v>
      </c>
      <c r="M540" t="s">
        <v>29</v>
      </c>
      <c r="N540" t="s">
        <v>30</v>
      </c>
      <c r="O540" t="s">
        <v>30</v>
      </c>
      <c r="P540" t="s">
        <v>30</v>
      </c>
      <c r="Q540" t="s">
        <v>30</v>
      </c>
      <c r="R540" t="s">
        <v>30</v>
      </c>
      <c r="S540" t="s">
        <v>30</v>
      </c>
      <c r="T540" t="s">
        <v>30</v>
      </c>
      <c r="U540" t="s">
        <v>30</v>
      </c>
      <c r="V540" t="s">
        <v>30</v>
      </c>
      <c r="W540" t="s">
        <v>31</v>
      </c>
      <c r="X540" t="s">
        <v>29</v>
      </c>
      <c r="Y540" t="s">
        <v>29</v>
      </c>
      <c r="Z540" t="s">
        <v>29</v>
      </c>
      <c r="AA540" t="s">
        <v>29</v>
      </c>
      <c r="AB540" t="s">
        <v>32</v>
      </c>
    </row>
    <row r="541" spans="1:28" outlineLevel="1" x14ac:dyDescent="0.45">
      <c r="A541">
        <v>8988869003</v>
      </c>
      <c r="B541" s="1">
        <v>44345</v>
      </c>
      <c r="C541" t="s">
        <v>5169</v>
      </c>
      <c r="D541" t="s">
        <v>5170</v>
      </c>
      <c r="E541" t="s">
        <v>154</v>
      </c>
      <c r="F541" t="s">
        <v>5651</v>
      </c>
      <c r="G541" t="s">
        <v>5668</v>
      </c>
      <c r="H541" s="10">
        <v>305278.89</v>
      </c>
      <c r="J541" t="s">
        <v>28</v>
      </c>
      <c r="K541" t="s">
        <v>29</v>
      </c>
      <c r="L541" t="s">
        <v>173</v>
      </c>
      <c r="M541" t="s">
        <v>30</v>
      </c>
      <c r="N541" t="s">
        <v>29</v>
      </c>
      <c r="O541" t="s">
        <v>30</v>
      </c>
      <c r="P541" t="s">
        <v>30</v>
      </c>
      <c r="Q541" t="s">
        <v>30</v>
      </c>
      <c r="R541" t="s">
        <v>30</v>
      </c>
      <c r="S541" t="s">
        <v>30</v>
      </c>
      <c r="T541" t="s">
        <v>30</v>
      </c>
      <c r="U541" t="s">
        <v>30</v>
      </c>
      <c r="V541" t="s">
        <v>30</v>
      </c>
      <c r="W541" t="s">
        <v>31</v>
      </c>
      <c r="X541" t="s">
        <v>29</v>
      </c>
      <c r="Y541" t="s">
        <v>29</v>
      </c>
      <c r="Z541" t="s">
        <v>29</v>
      </c>
      <c r="AA541" t="s">
        <v>29</v>
      </c>
      <c r="AB541" t="s">
        <v>38</v>
      </c>
    </row>
    <row r="542" spans="1:28" outlineLevel="1" x14ac:dyDescent="0.45">
      <c r="A542">
        <v>7607798906</v>
      </c>
      <c r="B542" s="1">
        <v>44323</v>
      </c>
      <c r="C542" t="s">
        <v>3446</v>
      </c>
      <c r="D542" t="s">
        <v>3447</v>
      </c>
      <c r="E542" t="s">
        <v>154</v>
      </c>
      <c r="F542" t="s">
        <v>5651</v>
      </c>
      <c r="G542" t="s">
        <v>5825</v>
      </c>
      <c r="H542" s="10">
        <v>303764</v>
      </c>
      <c r="J542" t="s">
        <v>28</v>
      </c>
      <c r="K542" t="s">
        <v>29</v>
      </c>
      <c r="L542" t="s">
        <v>275</v>
      </c>
      <c r="M542" t="s">
        <v>29</v>
      </c>
      <c r="N542" t="s">
        <v>29</v>
      </c>
      <c r="O542" t="s">
        <v>30</v>
      </c>
      <c r="P542" t="s">
        <v>30</v>
      </c>
      <c r="Q542" t="s">
        <v>29</v>
      </c>
      <c r="R542" t="s">
        <v>30</v>
      </c>
      <c r="S542" t="s">
        <v>30</v>
      </c>
      <c r="T542" t="s">
        <v>30</v>
      </c>
      <c r="U542" t="s">
        <v>30</v>
      </c>
      <c r="V542" t="s">
        <v>30</v>
      </c>
      <c r="W542" t="s">
        <v>31</v>
      </c>
      <c r="X542" t="s">
        <v>29</v>
      </c>
      <c r="Y542" t="s">
        <v>30</v>
      </c>
      <c r="Z542" t="s">
        <v>29</v>
      </c>
      <c r="AA542" t="s">
        <v>30</v>
      </c>
      <c r="AB542" t="s">
        <v>67</v>
      </c>
    </row>
    <row r="543" spans="1:28" outlineLevel="1" x14ac:dyDescent="0.45">
      <c r="A543">
        <v>7910118904</v>
      </c>
      <c r="B543" s="1">
        <v>44327</v>
      </c>
      <c r="C543" t="s">
        <v>4064</v>
      </c>
      <c r="D543" t="s">
        <v>4065</v>
      </c>
      <c r="E543" t="s">
        <v>154</v>
      </c>
      <c r="F543" t="s">
        <v>5651</v>
      </c>
      <c r="G543" t="s">
        <v>5668</v>
      </c>
      <c r="H543" s="10">
        <v>303179.32</v>
      </c>
      <c r="J543" t="s">
        <v>28</v>
      </c>
      <c r="K543" t="s">
        <v>29</v>
      </c>
      <c r="L543" t="s">
        <v>173</v>
      </c>
      <c r="M543" t="s">
        <v>29</v>
      </c>
      <c r="N543" t="s">
        <v>30</v>
      </c>
      <c r="O543" t="s">
        <v>30</v>
      </c>
      <c r="P543" t="s">
        <v>30</v>
      </c>
      <c r="Q543" t="s">
        <v>30</v>
      </c>
      <c r="R543" t="s">
        <v>30</v>
      </c>
      <c r="S543" t="s">
        <v>30</v>
      </c>
      <c r="T543" t="s">
        <v>30</v>
      </c>
      <c r="U543" t="s">
        <v>30</v>
      </c>
      <c r="V543" t="s">
        <v>30</v>
      </c>
      <c r="W543" t="s">
        <v>40</v>
      </c>
      <c r="X543" t="s">
        <v>29</v>
      </c>
      <c r="Y543" t="s">
        <v>30</v>
      </c>
      <c r="Z543" t="s">
        <v>29</v>
      </c>
      <c r="AA543" t="s">
        <v>29</v>
      </c>
      <c r="AB543" t="s">
        <v>69</v>
      </c>
    </row>
    <row r="544" spans="1:28" outlineLevel="1" x14ac:dyDescent="0.45">
      <c r="A544">
        <v>7611858903</v>
      </c>
      <c r="B544" s="1">
        <v>44323</v>
      </c>
      <c r="C544" t="s">
        <v>3474</v>
      </c>
      <c r="D544" t="s">
        <v>3475</v>
      </c>
      <c r="E544" t="s">
        <v>154</v>
      </c>
      <c r="F544" t="s">
        <v>5651</v>
      </c>
      <c r="G544" t="s">
        <v>5885</v>
      </c>
      <c r="H544" s="10">
        <v>302368.15999999997</v>
      </c>
      <c r="J544" t="s">
        <v>28</v>
      </c>
      <c r="K544" t="s">
        <v>29</v>
      </c>
      <c r="L544" t="s">
        <v>173</v>
      </c>
      <c r="M544" t="s">
        <v>30</v>
      </c>
      <c r="N544" t="s">
        <v>30</v>
      </c>
      <c r="O544" t="s">
        <v>30</v>
      </c>
      <c r="P544" t="s">
        <v>30</v>
      </c>
      <c r="Q544" t="s">
        <v>30</v>
      </c>
      <c r="R544" t="s">
        <v>30</v>
      </c>
      <c r="S544" t="s">
        <v>30</v>
      </c>
      <c r="T544" t="s">
        <v>30</v>
      </c>
      <c r="U544" t="s">
        <v>30</v>
      </c>
      <c r="V544" t="s">
        <v>30</v>
      </c>
      <c r="W544" t="s">
        <v>40</v>
      </c>
      <c r="X544" t="s">
        <v>30</v>
      </c>
      <c r="Y544" t="s">
        <v>30</v>
      </c>
      <c r="Z544" t="s">
        <v>29</v>
      </c>
      <c r="AA544" t="s">
        <v>29</v>
      </c>
      <c r="AB544" t="s">
        <v>32</v>
      </c>
    </row>
    <row r="545" spans="1:28" outlineLevel="1" x14ac:dyDescent="0.45">
      <c r="A545">
        <v>7624818901</v>
      </c>
      <c r="B545" s="1">
        <v>44323</v>
      </c>
      <c r="C545" t="s">
        <v>3543</v>
      </c>
      <c r="D545" t="s">
        <v>3544</v>
      </c>
      <c r="E545" t="s">
        <v>154</v>
      </c>
      <c r="F545" t="s">
        <v>5651</v>
      </c>
      <c r="G545" t="s">
        <v>5711</v>
      </c>
      <c r="H545" s="10">
        <v>302026.5</v>
      </c>
      <c r="I545" t="s">
        <v>350</v>
      </c>
      <c r="J545" t="s">
        <v>28</v>
      </c>
      <c r="K545" t="s">
        <v>29</v>
      </c>
      <c r="L545" t="s">
        <v>155</v>
      </c>
      <c r="M545" t="s">
        <v>30</v>
      </c>
      <c r="N545" t="s">
        <v>30</v>
      </c>
      <c r="O545" t="s">
        <v>29</v>
      </c>
      <c r="P545" t="s">
        <v>30</v>
      </c>
      <c r="Q545" t="s">
        <v>30</v>
      </c>
      <c r="R545" t="s">
        <v>30</v>
      </c>
      <c r="S545" t="s">
        <v>30</v>
      </c>
      <c r="T545" t="s">
        <v>30</v>
      </c>
      <c r="U545" t="s">
        <v>30</v>
      </c>
      <c r="V545" t="s">
        <v>30</v>
      </c>
      <c r="W545" t="s">
        <v>40</v>
      </c>
      <c r="X545" t="s">
        <v>29</v>
      </c>
      <c r="Y545" t="s">
        <v>29</v>
      </c>
      <c r="Z545" t="s">
        <v>29</v>
      </c>
      <c r="AA545" t="s">
        <v>30</v>
      </c>
      <c r="AB545" t="s">
        <v>32</v>
      </c>
    </row>
    <row r="546" spans="1:28" outlineLevel="1" x14ac:dyDescent="0.45">
      <c r="A546">
        <v>8831899003</v>
      </c>
      <c r="B546" s="1">
        <v>44345</v>
      </c>
      <c r="C546" t="s">
        <v>4397</v>
      </c>
      <c r="D546" t="s">
        <v>4398</v>
      </c>
      <c r="E546" t="s">
        <v>154</v>
      </c>
      <c r="F546" t="s">
        <v>5651</v>
      </c>
      <c r="G546" t="s">
        <v>5848</v>
      </c>
      <c r="H546" s="10">
        <v>299426.28000000003</v>
      </c>
      <c r="J546" t="s">
        <v>28</v>
      </c>
      <c r="K546" t="s">
        <v>29</v>
      </c>
      <c r="L546" t="s">
        <v>173</v>
      </c>
      <c r="M546" t="s">
        <v>30</v>
      </c>
      <c r="N546" t="s">
        <v>30</v>
      </c>
      <c r="O546" t="s">
        <v>30</v>
      </c>
      <c r="P546" t="s">
        <v>30</v>
      </c>
      <c r="Q546" t="s">
        <v>30</v>
      </c>
      <c r="R546" t="s">
        <v>30</v>
      </c>
      <c r="S546" t="s">
        <v>30</v>
      </c>
      <c r="T546" t="s">
        <v>30</v>
      </c>
      <c r="U546" t="s">
        <v>30</v>
      </c>
      <c r="V546" t="s">
        <v>30</v>
      </c>
      <c r="W546" t="s">
        <v>40</v>
      </c>
      <c r="X546" t="s">
        <v>29</v>
      </c>
      <c r="Y546" t="s">
        <v>29</v>
      </c>
      <c r="Z546" t="s">
        <v>29</v>
      </c>
      <c r="AA546" t="s">
        <v>29</v>
      </c>
      <c r="AB546" t="s">
        <v>32</v>
      </c>
    </row>
    <row r="547" spans="1:28" outlineLevel="1" x14ac:dyDescent="0.45">
      <c r="A547">
        <v>2374089003</v>
      </c>
      <c r="B547" s="1">
        <v>44331</v>
      </c>
      <c r="C547" t="s">
        <v>1057</v>
      </c>
      <c r="D547" t="s">
        <v>1058</v>
      </c>
      <c r="E547" t="s">
        <v>154</v>
      </c>
      <c r="F547" t="s">
        <v>5651</v>
      </c>
      <c r="G547" t="s">
        <v>5668</v>
      </c>
      <c r="H547" s="10">
        <v>294628.09000000003</v>
      </c>
      <c r="J547" t="s">
        <v>28</v>
      </c>
      <c r="K547" t="s">
        <v>29</v>
      </c>
      <c r="L547" t="s">
        <v>173</v>
      </c>
      <c r="M547" t="s">
        <v>29</v>
      </c>
      <c r="N547" t="s">
        <v>29</v>
      </c>
      <c r="O547" t="s">
        <v>30</v>
      </c>
      <c r="P547" t="s">
        <v>30</v>
      </c>
      <c r="Q547" t="s">
        <v>30</v>
      </c>
      <c r="R547" t="s">
        <v>30</v>
      </c>
      <c r="S547" t="s">
        <v>30</v>
      </c>
      <c r="T547" t="s">
        <v>30</v>
      </c>
      <c r="U547" t="s">
        <v>30</v>
      </c>
      <c r="V547" t="s">
        <v>30</v>
      </c>
      <c r="W547" t="s">
        <v>31</v>
      </c>
      <c r="X547" t="s">
        <v>29</v>
      </c>
      <c r="Y547" t="s">
        <v>29</v>
      </c>
      <c r="Z547" t="s">
        <v>29</v>
      </c>
      <c r="AA547" t="s">
        <v>30</v>
      </c>
      <c r="AB547" t="s">
        <v>32</v>
      </c>
    </row>
    <row r="548" spans="1:28" outlineLevel="1" x14ac:dyDescent="0.45">
      <c r="A548">
        <v>7575838910</v>
      </c>
      <c r="B548" s="1">
        <v>44323</v>
      </c>
      <c r="C548" t="s">
        <v>3282</v>
      </c>
      <c r="D548" t="s">
        <v>3283</v>
      </c>
      <c r="E548" t="s">
        <v>154</v>
      </c>
      <c r="F548" t="s">
        <v>5651</v>
      </c>
      <c r="G548" t="s">
        <v>5704</v>
      </c>
      <c r="H548" s="10">
        <v>294441</v>
      </c>
      <c r="J548" t="s">
        <v>28</v>
      </c>
      <c r="K548" t="s">
        <v>29</v>
      </c>
      <c r="L548" t="s">
        <v>155</v>
      </c>
      <c r="M548" t="s">
        <v>29</v>
      </c>
      <c r="N548" t="s">
        <v>30</v>
      </c>
      <c r="O548" t="s">
        <v>29</v>
      </c>
      <c r="P548" t="s">
        <v>30</v>
      </c>
      <c r="Q548" t="s">
        <v>30</v>
      </c>
      <c r="R548" t="s">
        <v>30</v>
      </c>
      <c r="S548" t="s">
        <v>30</v>
      </c>
      <c r="T548" t="s">
        <v>30</v>
      </c>
      <c r="U548" t="s">
        <v>30</v>
      </c>
      <c r="V548" t="s">
        <v>30</v>
      </c>
      <c r="W548" t="s">
        <v>33</v>
      </c>
      <c r="X548" t="s">
        <v>29</v>
      </c>
      <c r="Y548" t="s">
        <v>30</v>
      </c>
      <c r="Z548" t="s">
        <v>29</v>
      </c>
      <c r="AA548" t="s">
        <v>29</v>
      </c>
      <c r="AB548" t="s">
        <v>32</v>
      </c>
    </row>
    <row r="549" spans="1:28" outlineLevel="1" x14ac:dyDescent="0.45">
      <c r="A549">
        <v>7628818909</v>
      </c>
      <c r="B549" s="1">
        <v>44323</v>
      </c>
      <c r="C549" t="s">
        <v>3563</v>
      </c>
      <c r="D549" t="s">
        <v>3564</v>
      </c>
      <c r="E549" t="s">
        <v>154</v>
      </c>
      <c r="F549" t="s">
        <v>5651</v>
      </c>
      <c r="G549" t="s">
        <v>5827</v>
      </c>
      <c r="H549" s="10">
        <v>293037</v>
      </c>
      <c r="J549" t="s">
        <v>28</v>
      </c>
      <c r="K549" t="s">
        <v>29</v>
      </c>
      <c r="L549" t="s">
        <v>173</v>
      </c>
      <c r="M549" t="s">
        <v>29</v>
      </c>
      <c r="N549" t="s">
        <v>29</v>
      </c>
      <c r="O549" t="s">
        <v>29</v>
      </c>
      <c r="P549" t="s">
        <v>30</v>
      </c>
      <c r="Q549" t="s">
        <v>30</v>
      </c>
      <c r="R549" t="s">
        <v>30</v>
      </c>
      <c r="S549" t="s">
        <v>30</v>
      </c>
      <c r="T549" t="s">
        <v>30</v>
      </c>
      <c r="U549" t="s">
        <v>30</v>
      </c>
      <c r="V549" t="s">
        <v>30</v>
      </c>
      <c r="W549" t="s">
        <v>40</v>
      </c>
      <c r="X549" t="s">
        <v>30</v>
      </c>
      <c r="Y549" t="s">
        <v>29</v>
      </c>
      <c r="Z549" t="s">
        <v>29</v>
      </c>
      <c r="AA549" t="s">
        <v>30</v>
      </c>
      <c r="AB549" t="s">
        <v>32</v>
      </c>
    </row>
    <row r="550" spans="1:28" outlineLevel="1" x14ac:dyDescent="0.45">
      <c r="A550">
        <v>8851519002</v>
      </c>
      <c r="B550" s="1">
        <v>44345</v>
      </c>
      <c r="C550" t="s">
        <v>4503</v>
      </c>
      <c r="D550" t="s">
        <v>4504</v>
      </c>
      <c r="E550" t="s">
        <v>154</v>
      </c>
      <c r="F550" t="s">
        <v>5651</v>
      </c>
      <c r="G550" t="s">
        <v>6036</v>
      </c>
      <c r="H550" s="10">
        <v>292388.15999999997</v>
      </c>
      <c r="J550" t="s">
        <v>28</v>
      </c>
      <c r="K550" t="s">
        <v>29</v>
      </c>
      <c r="L550" t="s">
        <v>173</v>
      </c>
      <c r="M550" t="s">
        <v>29</v>
      </c>
      <c r="N550" t="s">
        <v>30</v>
      </c>
      <c r="O550" t="s">
        <v>30</v>
      </c>
      <c r="P550" t="s">
        <v>30</v>
      </c>
      <c r="Q550" t="s">
        <v>30</v>
      </c>
      <c r="R550" t="s">
        <v>30</v>
      </c>
      <c r="S550" t="s">
        <v>30</v>
      </c>
      <c r="T550" t="s">
        <v>30</v>
      </c>
      <c r="U550" t="s">
        <v>30</v>
      </c>
      <c r="V550" t="s">
        <v>30</v>
      </c>
      <c r="W550" t="s">
        <v>31</v>
      </c>
      <c r="X550" t="s">
        <v>29</v>
      </c>
      <c r="Y550" t="s">
        <v>29</v>
      </c>
      <c r="Z550" t="s">
        <v>29</v>
      </c>
      <c r="AA550" t="s">
        <v>29</v>
      </c>
      <c r="AB550" t="s">
        <v>47</v>
      </c>
    </row>
    <row r="551" spans="1:28" outlineLevel="1" x14ac:dyDescent="0.45">
      <c r="A551">
        <v>8872669000</v>
      </c>
      <c r="B551" s="1">
        <v>44345</v>
      </c>
      <c r="C551" t="s">
        <v>4651</v>
      </c>
      <c r="D551" t="s">
        <v>4652</v>
      </c>
      <c r="E551" t="s">
        <v>154</v>
      </c>
      <c r="F551" t="s">
        <v>5651</v>
      </c>
      <c r="G551" t="s">
        <v>5752</v>
      </c>
      <c r="H551" s="10">
        <v>291162</v>
      </c>
      <c r="J551" t="s">
        <v>28</v>
      </c>
      <c r="K551" t="s">
        <v>29</v>
      </c>
      <c r="L551" t="s">
        <v>155</v>
      </c>
      <c r="M551" t="s">
        <v>29</v>
      </c>
      <c r="N551" t="s">
        <v>29</v>
      </c>
      <c r="O551" t="s">
        <v>29</v>
      </c>
      <c r="P551" t="s">
        <v>30</v>
      </c>
      <c r="Q551" t="s">
        <v>30</v>
      </c>
      <c r="R551" t="s">
        <v>29</v>
      </c>
      <c r="S551" t="s">
        <v>30</v>
      </c>
      <c r="T551" t="s">
        <v>30</v>
      </c>
      <c r="U551" t="s">
        <v>30</v>
      </c>
      <c r="V551" t="s">
        <v>30</v>
      </c>
      <c r="W551" t="s">
        <v>31</v>
      </c>
      <c r="X551" t="s">
        <v>29</v>
      </c>
      <c r="Y551" t="s">
        <v>29</v>
      </c>
      <c r="Z551" t="s">
        <v>29</v>
      </c>
      <c r="AA551" t="s">
        <v>29</v>
      </c>
      <c r="AB551" t="s">
        <v>46</v>
      </c>
    </row>
    <row r="552" spans="1:28" outlineLevel="1" x14ac:dyDescent="0.45">
      <c r="A552">
        <v>4907269001</v>
      </c>
      <c r="B552" s="1">
        <v>44336</v>
      </c>
      <c r="C552" t="s">
        <v>2082</v>
      </c>
      <c r="D552" t="s">
        <v>2083</v>
      </c>
      <c r="E552" t="s">
        <v>154</v>
      </c>
      <c r="F552" t="s">
        <v>5651</v>
      </c>
      <c r="G552" t="s">
        <v>5825</v>
      </c>
      <c r="H552" s="10">
        <v>290302.42</v>
      </c>
      <c r="J552" t="s">
        <v>28</v>
      </c>
      <c r="K552" t="s">
        <v>30</v>
      </c>
      <c r="L552" t="s">
        <v>275</v>
      </c>
      <c r="M552" t="s">
        <v>29</v>
      </c>
      <c r="N552" t="s">
        <v>29</v>
      </c>
      <c r="O552" t="s">
        <v>29</v>
      </c>
      <c r="P552" t="s">
        <v>30</v>
      </c>
      <c r="Q552" t="s">
        <v>30</v>
      </c>
      <c r="R552" t="s">
        <v>30</v>
      </c>
      <c r="S552" t="s">
        <v>30</v>
      </c>
      <c r="T552" t="s">
        <v>30</v>
      </c>
      <c r="U552" t="s">
        <v>29</v>
      </c>
      <c r="V552" t="s">
        <v>30</v>
      </c>
      <c r="W552" t="s">
        <v>31</v>
      </c>
      <c r="X552" t="s">
        <v>29</v>
      </c>
      <c r="Y552" t="s">
        <v>29</v>
      </c>
      <c r="Z552" t="s">
        <v>29</v>
      </c>
      <c r="AA552" t="s">
        <v>30</v>
      </c>
      <c r="AB552" t="s">
        <v>32</v>
      </c>
    </row>
    <row r="553" spans="1:28" outlineLevel="1" x14ac:dyDescent="0.45">
      <c r="A553">
        <v>8939149003</v>
      </c>
      <c r="B553" s="1">
        <v>44345</v>
      </c>
      <c r="C553" t="s">
        <v>4927</v>
      </c>
      <c r="D553" t="s">
        <v>4928</v>
      </c>
      <c r="E553" t="s">
        <v>154</v>
      </c>
      <c r="F553" t="s">
        <v>5651</v>
      </c>
      <c r="G553" t="s">
        <v>5691</v>
      </c>
      <c r="H553" s="10">
        <v>289277</v>
      </c>
      <c r="J553" t="s">
        <v>28</v>
      </c>
      <c r="K553" t="s">
        <v>29</v>
      </c>
      <c r="L553" t="s">
        <v>155</v>
      </c>
      <c r="M553" t="s">
        <v>29</v>
      </c>
      <c r="N553" t="s">
        <v>30</v>
      </c>
      <c r="O553" t="s">
        <v>30</v>
      </c>
      <c r="P553" t="s">
        <v>30</v>
      </c>
      <c r="Q553" t="s">
        <v>30</v>
      </c>
      <c r="R553" t="s">
        <v>30</v>
      </c>
      <c r="S553" t="s">
        <v>30</v>
      </c>
      <c r="T553" t="s">
        <v>30</v>
      </c>
      <c r="U553" t="s">
        <v>30</v>
      </c>
      <c r="V553" t="s">
        <v>30</v>
      </c>
      <c r="W553" t="s">
        <v>40</v>
      </c>
      <c r="X553" t="s">
        <v>30</v>
      </c>
      <c r="Y553" t="s">
        <v>29</v>
      </c>
      <c r="Z553" t="s">
        <v>29</v>
      </c>
      <c r="AA553" t="s">
        <v>29</v>
      </c>
      <c r="AB553" t="s">
        <v>130</v>
      </c>
    </row>
    <row r="554" spans="1:28" outlineLevel="1" x14ac:dyDescent="0.45">
      <c r="A554">
        <v>2351809002</v>
      </c>
      <c r="B554" s="1">
        <v>44331</v>
      </c>
      <c r="C554" t="s">
        <v>934</v>
      </c>
      <c r="D554" t="s">
        <v>935</v>
      </c>
      <c r="E554" t="s">
        <v>154</v>
      </c>
      <c r="F554" t="s">
        <v>5651</v>
      </c>
      <c r="G554" t="s">
        <v>5810</v>
      </c>
      <c r="H554" s="10">
        <v>284607</v>
      </c>
      <c r="J554" t="s">
        <v>28</v>
      </c>
      <c r="K554" t="s">
        <v>30</v>
      </c>
      <c r="L554" t="s">
        <v>275</v>
      </c>
      <c r="M554" t="s">
        <v>29</v>
      </c>
      <c r="N554" t="s">
        <v>29</v>
      </c>
      <c r="O554" t="s">
        <v>29</v>
      </c>
      <c r="P554" t="s">
        <v>30</v>
      </c>
      <c r="Q554" t="s">
        <v>30</v>
      </c>
      <c r="R554" t="s">
        <v>30</v>
      </c>
      <c r="S554" t="s">
        <v>30</v>
      </c>
      <c r="T554" t="s">
        <v>30</v>
      </c>
      <c r="U554" t="s">
        <v>30</v>
      </c>
      <c r="V554" t="s">
        <v>30</v>
      </c>
      <c r="W554" t="s">
        <v>60</v>
      </c>
      <c r="X554" t="s">
        <v>30</v>
      </c>
      <c r="Y554" t="s">
        <v>30</v>
      </c>
      <c r="Z554" t="s">
        <v>29</v>
      </c>
      <c r="AA554" t="s">
        <v>29</v>
      </c>
      <c r="AB554" t="s">
        <v>32</v>
      </c>
    </row>
    <row r="555" spans="1:28" outlineLevel="1" x14ac:dyDescent="0.45">
      <c r="A555">
        <v>7625818903</v>
      </c>
      <c r="B555" s="1">
        <v>44323</v>
      </c>
      <c r="C555" t="s">
        <v>3545</v>
      </c>
      <c r="D555" t="s">
        <v>3546</v>
      </c>
      <c r="E555" t="s">
        <v>154</v>
      </c>
      <c r="F555" t="s">
        <v>5651</v>
      </c>
      <c r="G555" t="s">
        <v>5885</v>
      </c>
      <c r="H555" s="10">
        <v>275948.13</v>
      </c>
      <c r="J555" t="s">
        <v>28</v>
      </c>
      <c r="K555" t="s">
        <v>29</v>
      </c>
      <c r="L555" t="s">
        <v>173</v>
      </c>
      <c r="M555" t="s">
        <v>29</v>
      </c>
      <c r="N555" t="s">
        <v>30</v>
      </c>
      <c r="O555" t="s">
        <v>30</v>
      </c>
      <c r="P555" t="s">
        <v>30</v>
      </c>
      <c r="Q555" t="s">
        <v>30</v>
      </c>
      <c r="R555" t="s">
        <v>30</v>
      </c>
      <c r="S555" t="s">
        <v>30</v>
      </c>
      <c r="T555" t="s">
        <v>30</v>
      </c>
      <c r="U555" t="s">
        <v>30</v>
      </c>
      <c r="V555" t="s">
        <v>30</v>
      </c>
      <c r="W555" t="s">
        <v>31</v>
      </c>
      <c r="X555" t="s">
        <v>30</v>
      </c>
      <c r="Y555" t="s">
        <v>30</v>
      </c>
      <c r="Z555" t="s">
        <v>29</v>
      </c>
      <c r="AA555" t="s">
        <v>30</v>
      </c>
      <c r="AB555" t="s">
        <v>32</v>
      </c>
    </row>
    <row r="556" spans="1:28" outlineLevel="1" x14ac:dyDescent="0.45">
      <c r="A556">
        <v>7673608904</v>
      </c>
      <c r="B556" s="1">
        <v>44323</v>
      </c>
      <c r="C556" t="s">
        <v>3816</v>
      </c>
      <c r="D556" t="s">
        <v>3817</v>
      </c>
      <c r="E556" t="s">
        <v>154</v>
      </c>
      <c r="F556" t="s">
        <v>5651</v>
      </c>
      <c r="G556" t="s">
        <v>5918</v>
      </c>
      <c r="H556" s="10">
        <v>274490</v>
      </c>
      <c r="J556" t="s">
        <v>28</v>
      </c>
      <c r="K556" t="s">
        <v>29</v>
      </c>
      <c r="L556" t="s">
        <v>275</v>
      </c>
      <c r="M556" t="s">
        <v>29</v>
      </c>
      <c r="N556" t="s">
        <v>30</v>
      </c>
      <c r="O556" t="s">
        <v>29</v>
      </c>
      <c r="P556" t="s">
        <v>30</v>
      </c>
      <c r="Q556" t="s">
        <v>30</v>
      </c>
      <c r="R556" t="s">
        <v>30</v>
      </c>
      <c r="S556" t="s">
        <v>30</v>
      </c>
      <c r="T556" t="s">
        <v>30</v>
      </c>
      <c r="U556" t="s">
        <v>30</v>
      </c>
      <c r="V556" t="s">
        <v>30</v>
      </c>
      <c r="W556" t="s">
        <v>31</v>
      </c>
      <c r="X556" t="s">
        <v>29</v>
      </c>
      <c r="Y556" t="s">
        <v>30</v>
      </c>
      <c r="Z556" t="s">
        <v>29</v>
      </c>
      <c r="AA556" t="s">
        <v>29</v>
      </c>
      <c r="AB556" t="s">
        <v>47</v>
      </c>
    </row>
    <row r="557" spans="1:28" outlineLevel="1" x14ac:dyDescent="0.45">
      <c r="A557">
        <v>2731429008</v>
      </c>
      <c r="B557" s="1">
        <v>44334</v>
      </c>
      <c r="C557" t="s">
        <v>1471</v>
      </c>
      <c r="D557" t="s">
        <v>1472</v>
      </c>
      <c r="E557" t="s">
        <v>154</v>
      </c>
      <c r="F557" t="s">
        <v>5651</v>
      </c>
      <c r="G557" t="s">
        <v>5825</v>
      </c>
      <c r="H557" s="10">
        <v>271767.56</v>
      </c>
      <c r="J557" t="s">
        <v>28</v>
      </c>
      <c r="K557" t="s">
        <v>29</v>
      </c>
      <c r="L557" t="s">
        <v>275</v>
      </c>
      <c r="M557" t="s">
        <v>30</v>
      </c>
      <c r="N557" t="s">
        <v>29</v>
      </c>
      <c r="O557" t="s">
        <v>30</v>
      </c>
      <c r="P557" t="s">
        <v>30</v>
      </c>
      <c r="Q557" t="s">
        <v>30</v>
      </c>
      <c r="R557" t="s">
        <v>30</v>
      </c>
      <c r="S557" t="s">
        <v>30</v>
      </c>
      <c r="T557" t="s">
        <v>30</v>
      </c>
      <c r="U557" t="s">
        <v>30</v>
      </c>
      <c r="V557" t="s">
        <v>30</v>
      </c>
      <c r="W557" t="s">
        <v>31</v>
      </c>
      <c r="X557" t="s">
        <v>29</v>
      </c>
      <c r="Y557" t="s">
        <v>30</v>
      </c>
      <c r="Z557" t="s">
        <v>29</v>
      </c>
      <c r="AA557" t="s">
        <v>30</v>
      </c>
      <c r="AB557" t="s">
        <v>32</v>
      </c>
    </row>
    <row r="558" spans="1:28" outlineLevel="1" x14ac:dyDescent="0.45">
      <c r="A558">
        <v>8895409006</v>
      </c>
      <c r="B558" s="1">
        <v>44345</v>
      </c>
      <c r="C558" t="s">
        <v>4753</v>
      </c>
      <c r="D558" t="s">
        <v>4754</v>
      </c>
      <c r="E558" t="s">
        <v>154</v>
      </c>
      <c r="F558" t="s">
        <v>5651</v>
      </c>
      <c r="G558" t="s">
        <v>5825</v>
      </c>
      <c r="H558" s="10">
        <v>271722</v>
      </c>
      <c r="J558" t="s">
        <v>28</v>
      </c>
      <c r="K558" t="s">
        <v>29</v>
      </c>
      <c r="L558" t="s">
        <v>275</v>
      </c>
      <c r="M558" t="s">
        <v>30</v>
      </c>
      <c r="N558" t="s">
        <v>30</v>
      </c>
      <c r="O558" t="s">
        <v>30</v>
      </c>
      <c r="P558" t="s">
        <v>30</v>
      </c>
      <c r="Q558" t="s">
        <v>29</v>
      </c>
      <c r="R558" t="s">
        <v>30</v>
      </c>
      <c r="S558" t="s">
        <v>30</v>
      </c>
      <c r="T558" t="s">
        <v>30</v>
      </c>
      <c r="U558" t="s">
        <v>30</v>
      </c>
      <c r="V558" t="s">
        <v>30</v>
      </c>
      <c r="W558" t="s">
        <v>31</v>
      </c>
      <c r="X558" t="s">
        <v>29</v>
      </c>
      <c r="Y558" t="s">
        <v>29</v>
      </c>
      <c r="Z558" t="s">
        <v>29</v>
      </c>
      <c r="AA558" t="s">
        <v>29</v>
      </c>
      <c r="AB558" t="s">
        <v>41</v>
      </c>
    </row>
    <row r="559" spans="1:28" outlineLevel="1" x14ac:dyDescent="0.45">
      <c r="A559">
        <v>1094589001</v>
      </c>
      <c r="B559" s="1">
        <v>44329</v>
      </c>
      <c r="C559" t="s">
        <v>382</v>
      </c>
      <c r="D559" t="s">
        <v>383</v>
      </c>
      <c r="E559" t="s">
        <v>154</v>
      </c>
      <c r="F559" t="s">
        <v>5651</v>
      </c>
      <c r="G559" t="s">
        <v>5704</v>
      </c>
      <c r="H559" s="10">
        <v>270053.96000000002</v>
      </c>
      <c r="I559" t="s">
        <v>369</v>
      </c>
      <c r="J559" t="s">
        <v>28</v>
      </c>
      <c r="K559" t="s">
        <v>29</v>
      </c>
      <c r="L559" t="s">
        <v>155</v>
      </c>
      <c r="M559" t="s">
        <v>29</v>
      </c>
      <c r="N559" t="s">
        <v>30</v>
      </c>
      <c r="O559" t="s">
        <v>30</v>
      </c>
      <c r="P559" t="s">
        <v>30</v>
      </c>
      <c r="Q559" t="s">
        <v>30</v>
      </c>
      <c r="R559" t="s">
        <v>30</v>
      </c>
      <c r="S559" t="s">
        <v>30</v>
      </c>
      <c r="T559" t="s">
        <v>30</v>
      </c>
      <c r="U559" t="s">
        <v>30</v>
      </c>
      <c r="V559" t="s">
        <v>30</v>
      </c>
      <c r="W559" t="s">
        <v>31</v>
      </c>
      <c r="X559" t="s">
        <v>29</v>
      </c>
      <c r="Y559" t="s">
        <v>30</v>
      </c>
      <c r="Z559" t="s">
        <v>29</v>
      </c>
      <c r="AA559" t="s">
        <v>29</v>
      </c>
      <c r="AB559" t="s">
        <v>32</v>
      </c>
    </row>
    <row r="560" spans="1:28" outlineLevel="1" x14ac:dyDescent="0.45">
      <c r="A560">
        <v>7554818905</v>
      </c>
      <c r="B560" s="1">
        <v>44323</v>
      </c>
      <c r="C560" t="s">
        <v>3057</v>
      </c>
      <c r="D560" t="s">
        <v>3058</v>
      </c>
      <c r="E560" t="s">
        <v>154</v>
      </c>
      <c r="F560" t="s">
        <v>5651</v>
      </c>
      <c r="G560" t="s">
        <v>5936</v>
      </c>
      <c r="H560" s="10">
        <v>265028.09999999998</v>
      </c>
      <c r="J560" t="s">
        <v>28</v>
      </c>
      <c r="K560" t="s">
        <v>29</v>
      </c>
      <c r="L560" t="s">
        <v>275</v>
      </c>
      <c r="M560" t="s">
        <v>29</v>
      </c>
      <c r="N560" t="s">
        <v>30</v>
      </c>
      <c r="O560" t="s">
        <v>30</v>
      </c>
      <c r="P560" t="s">
        <v>30</v>
      </c>
      <c r="Q560" t="s">
        <v>30</v>
      </c>
      <c r="R560" t="s">
        <v>30</v>
      </c>
      <c r="S560" t="s">
        <v>30</v>
      </c>
      <c r="T560" t="s">
        <v>30</v>
      </c>
      <c r="U560" t="s">
        <v>30</v>
      </c>
      <c r="V560" t="s">
        <v>30</v>
      </c>
      <c r="W560" t="s">
        <v>33</v>
      </c>
      <c r="X560" t="s">
        <v>29</v>
      </c>
      <c r="Y560" t="s">
        <v>30</v>
      </c>
      <c r="Z560" t="s">
        <v>29</v>
      </c>
      <c r="AA560" t="s">
        <v>30</v>
      </c>
      <c r="AB560" t="s">
        <v>32</v>
      </c>
    </row>
    <row r="561" spans="1:28" outlineLevel="1" x14ac:dyDescent="0.45">
      <c r="A561">
        <v>8877019003</v>
      </c>
      <c r="B561" s="1">
        <v>44345</v>
      </c>
      <c r="C561" t="s">
        <v>4681</v>
      </c>
      <c r="D561" t="s">
        <v>4682</v>
      </c>
      <c r="E561" t="s">
        <v>154</v>
      </c>
      <c r="F561" t="s">
        <v>5651</v>
      </c>
      <c r="G561" t="s">
        <v>5750</v>
      </c>
      <c r="H561" s="10">
        <v>263208.34999999998</v>
      </c>
      <c r="J561" t="s">
        <v>28</v>
      </c>
      <c r="K561" t="s">
        <v>29</v>
      </c>
      <c r="L561" t="s">
        <v>173</v>
      </c>
      <c r="M561" t="s">
        <v>29</v>
      </c>
      <c r="N561" t="s">
        <v>29</v>
      </c>
      <c r="O561" t="s">
        <v>29</v>
      </c>
      <c r="P561" t="s">
        <v>29</v>
      </c>
      <c r="Q561" t="s">
        <v>29</v>
      </c>
      <c r="R561" t="s">
        <v>30</v>
      </c>
      <c r="S561" t="s">
        <v>30</v>
      </c>
      <c r="T561" t="s">
        <v>30</v>
      </c>
      <c r="U561" t="s">
        <v>29</v>
      </c>
      <c r="V561" t="s">
        <v>30</v>
      </c>
      <c r="W561" t="s">
        <v>31</v>
      </c>
      <c r="X561" t="s">
        <v>29</v>
      </c>
      <c r="Y561" t="s">
        <v>29</v>
      </c>
      <c r="Z561" t="s">
        <v>29</v>
      </c>
      <c r="AA561" t="s">
        <v>29</v>
      </c>
      <c r="AB561" t="s">
        <v>139</v>
      </c>
    </row>
    <row r="562" spans="1:28" outlineLevel="1" x14ac:dyDescent="0.45">
      <c r="A562">
        <v>2743619003</v>
      </c>
      <c r="B562" s="1">
        <v>44334</v>
      </c>
      <c r="C562" t="s">
        <v>1526</v>
      </c>
      <c r="D562" t="s">
        <v>1527</v>
      </c>
      <c r="E562" t="s">
        <v>154</v>
      </c>
      <c r="F562" t="s">
        <v>5651</v>
      </c>
      <c r="G562" t="s">
        <v>5667</v>
      </c>
      <c r="H562" s="10">
        <v>262404</v>
      </c>
      <c r="J562" t="s">
        <v>28</v>
      </c>
      <c r="K562" t="s">
        <v>29</v>
      </c>
      <c r="L562" t="s">
        <v>173</v>
      </c>
      <c r="M562" t="s">
        <v>29</v>
      </c>
      <c r="N562" t="s">
        <v>30</v>
      </c>
      <c r="O562" t="s">
        <v>29</v>
      </c>
      <c r="P562" t="s">
        <v>30</v>
      </c>
      <c r="Q562" t="s">
        <v>30</v>
      </c>
      <c r="R562" t="s">
        <v>30</v>
      </c>
      <c r="S562" t="s">
        <v>30</v>
      </c>
      <c r="T562" t="s">
        <v>30</v>
      </c>
      <c r="U562" t="s">
        <v>30</v>
      </c>
      <c r="V562" t="s">
        <v>30</v>
      </c>
      <c r="W562" t="s">
        <v>40</v>
      </c>
      <c r="X562" t="s">
        <v>29</v>
      </c>
      <c r="Y562" t="s">
        <v>30</v>
      </c>
      <c r="Z562" t="s">
        <v>29</v>
      </c>
      <c r="AA562" t="s">
        <v>29</v>
      </c>
      <c r="AB562" t="s">
        <v>32</v>
      </c>
    </row>
    <row r="563" spans="1:28" outlineLevel="1" x14ac:dyDescent="0.45">
      <c r="A563">
        <v>8850069007</v>
      </c>
      <c r="B563" s="1">
        <v>44345</v>
      </c>
      <c r="C563" t="s">
        <v>4493</v>
      </c>
      <c r="D563" t="s">
        <v>4494</v>
      </c>
      <c r="E563" t="s">
        <v>154</v>
      </c>
      <c r="F563" t="s">
        <v>5651</v>
      </c>
      <c r="G563" t="s">
        <v>5825</v>
      </c>
      <c r="H563" s="10">
        <v>260164.4</v>
      </c>
      <c r="J563" t="s">
        <v>28</v>
      </c>
      <c r="K563" t="s">
        <v>29</v>
      </c>
      <c r="L563" t="s">
        <v>275</v>
      </c>
      <c r="M563" t="s">
        <v>29</v>
      </c>
      <c r="N563" t="s">
        <v>30</v>
      </c>
      <c r="O563" t="s">
        <v>30</v>
      </c>
      <c r="P563" t="s">
        <v>30</v>
      </c>
      <c r="Q563" t="s">
        <v>30</v>
      </c>
      <c r="R563" t="s">
        <v>30</v>
      </c>
      <c r="S563" t="s">
        <v>30</v>
      </c>
      <c r="T563" t="s">
        <v>30</v>
      </c>
      <c r="U563" t="s">
        <v>30</v>
      </c>
      <c r="V563" t="s">
        <v>30</v>
      </c>
      <c r="W563" t="s">
        <v>40</v>
      </c>
      <c r="X563" t="s">
        <v>29</v>
      </c>
      <c r="Y563" t="s">
        <v>29</v>
      </c>
      <c r="Z563" t="s">
        <v>29</v>
      </c>
      <c r="AA563" t="s">
        <v>29</v>
      </c>
      <c r="AB563" t="s">
        <v>73</v>
      </c>
    </row>
    <row r="564" spans="1:28" outlineLevel="1" x14ac:dyDescent="0.45">
      <c r="A564">
        <v>7503729005</v>
      </c>
      <c r="B564" s="1">
        <v>44341</v>
      </c>
      <c r="C564" t="s">
        <v>2556</v>
      </c>
      <c r="D564" t="s">
        <v>2557</v>
      </c>
      <c r="E564" t="s">
        <v>154</v>
      </c>
      <c r="F564" t="s">
        <v>5651</v>
      </c>
      <c r="G564" t="s">
        <v>5711</v>
      </c>
      <c r="H564" s="10">
        <v>259150.56</v>
      </c>
      <c r="J564" t="s">
        <v>28</v>
      </c>
      <c r="K564" t="s">
        <v>30</v>
      </c>
      <c r="L564" t="s">
        <v>155</v>
      </c>
      <c r="M564" t="s">
        <v>29</v>
      </c>
      <c r="N564" t="s">
        <v>30</v>
      </c>
      <c r="O564" t="s">
        <v>29</v>
      </c>
      <c r="P564" t="s">
        <v>30</v>
      </c>
      <c r="Q564" t="s">
        <v>30</v>
      </c>
      <c r="R564" t="s">
        <v>30</v>
      </c>
      <c r="S564" t="s">
        <v>30</v>
      </c>
      <c r="T564" t="s">
        <v>30</v>
      </c>
      <c r="U564" t="s">
        <v>30</v>
      </c>
      <c r="V564" t="s">
        <v>30</v>
      </c>
      <c r="W564" t="s">
        <v>33</v>
      </c>
      <c r="X564" t="s">
        <v>29</v>
      </c>
      <c r="Y564" t="s">
        <v>30</v>
      </c>
      <c r="Z564" t="s">
        <v>29</v>
      </c>
      <c r="AA564" t="s">
        <v>29</v>
      </c>
      <c r="AB564" t="s">
        <v>102</v>
      </c>
    </row>
    <row r="565" spans="1:28" outlineLevel="1" x14ac:dyDescent="0.45">
      <c r="A565">
        <v>8844729008</v>
      </c>
      <c r="B565" s="1">
        <v>44345</v>
      </c>
      <c r="C565" t="s">
        <v>4473</v>
      </c>
      <c r="D565" t="s">
        <v>4474</v>
      </c>
      <c r="E565" t="s">
        <v>154</v>
      </c>
      <c r="F565" t="s">
        <v>5651</v>
      </c>
      <c r="G565" t="s">
        <v>5667</v>
      </c>
      <c r="H565" s="10">
        <v>257272.84</v>
      </c>
      <c r="J565" t="s">
        <v>28</v>
      </c>
      <c r="K565" t="s">
        <v>29</v>
      </c>
      <c r="L565" t="s">
        <v>173</v>
      </c>
      <c r="M565" t="s">
        <v>29</v>
      </c>
      <c r="N565" t="s">
        <v>29</v>
      </c>
      <c r="O565" t="s">
        <v>29</v>
      </c>
      <c r="P565" t="s">
        <v>29</v>
      </c>
      <c r="Q565" t="s">
        <v>29</v>
      </c>
      <c r="R565" t="s">
        <v>29</v>
      </c>
      <c r="S565" t="s">
        <v>30</v>
      </c>
      <c r="T565" t="s">
        <v>30</v>
      </c>
      <c r="U565" t="s">
        <v>29</v>
      </c>
      <c r="V565" t="s">
        <v>29</v>
      </c>
      <c r="W565" t="s">
        <v>31</v>
      </c>
      <c r="X565" t="s">
        <v>29</v>
      </c>
      <c r="Y565" t="s">
        <v>29</v>
      </c>
      <c r="Z565" t="s">
        <v>29</v>
      </c>
      <c r="AA565" t="s">
        <v>29</v>
      </c>
      <c r="AB565" t="s">
        <v>48</v>
      </c>
    </row>
    <row r="566" spans="1:28" outlineLevel="1" x14ac:dyDescent="0.45">
      <c r="A566">
        <v>1094379008</v>
      </c>
      <c r="B566" s="1">
        <v>44329</v>
      </c>
      <c r="C566" t="s">
        <v>380</v>
      </c>
      <c r="D566" t="s">
        <v>381</v>
      </c>
      <c r="E566" t="s">
        <v>154</v>
      </c>
      <c r="F566" t="s">
        <v>5651</v>
      </c>
      <c r="G566" t="s">
        <v>5691</v>
      </c>
      <c r="H566" s="10">
        <v>251493</v>
      </c>
      <c r="J566" t="s">
        <v>28</v>
      </c>
      <c r="K566" t="s">
        <v>30</v>
      </c>
      <c r="L566" t="s">
        <v>155</v>
      </c>
      <c r="M566" t="s">
        <v>30</v>
      </c>
      <c r="N566" t="s">
        <v>30</v>
      </c>
      <c r="O566" t="s">
        <v>30</v>
      </c>
      <c r="P566" t="s">
        <v>30</v>
      </c>
      <c r="Q566" t="s">
        <v>30</v>
      </c>
      <c r="R566" t="s">
        <v>30</v>
      </c>
      <c r="S566" t="s">
        <v>30</v>
      </c>
      <c r="T566" t="s">
        <v>30</v>
      </c>
      <c r="U566" t="s">
        <v>30</v>
      </c>
      <c r="V566" t="s">
        <v>30</v>
      </c>
      <c r="W566" t="s">
        <v>31</v>
      </c>
      <c r="X566" t="s">
        <v>30</v>
      </c>
      <c r="Y566" t="s">
        <v>29</v>
      </c>
      <c r="Z566" t="s">
        <v>30</v>
      </c>
      <c r="AA566" t="s">
        <v>30</v>
      </c>
      <c r="AB566" t="s">
        <v>364</v>
      </c>
    </row>
    <row r="567" spans="1:28" outlineLevel="1" x14ac:dyDescent="0.45">
      <c r="A567">
        <v>8851809006</v>
      </c>
      <c r="B567" s="1">
        <v>44345</v>
      </c>
      <c r="C567" t="s">
        <v>4505</v>
      </c>
      <c r="D567" t="s">
        <v>4506</v>
      </c>
      <c r="E567" t="s">
        <v>154</v>
      </c>
      <c r="F567" t="s">
        <v>5651</v>
      </c>
      <c r="G567" t="s">
        <v>5848</v>
      </c>
      <c r="H567" s="10">
        <v>248882</v>
      </c>
      <c r="J567" t="s">
        <v>28</v>
      </c>
      <c r="K567" t="s">
        <v>29</v>
      </c>
      <c r="L567" t="s">
        <v>173</v>
      </c>
      <c r="M567" t="s">
        <v>29</v>
      </c>
      <c r="N567" t="s">
        <v>30</v>
      </c>
      <c r="O567" t="s">
        <v>29</v>
      </c>
      <c r="P567" t="s">
        <v>30</v>
      </c>
      <c r="Q567" t="s">
        <v>30</v>
      </c>
      <c r="R567" t="s">
        <v>30</v>
      </c>
      <c r="S567" t="s">
        <v>30</v>
      </c>
      <c r="T567" t="s">
        <v>30</v>
      </c>
      <c r="U567" t="s">
        <v>30</v>
      </c>
      <c r="V567" t="s">
        <v>30</v>
      </c>
      <c r="W567" t="s">
        <v>31</v>
      </c>
      <c r="X567" t="s">
        <v>29</v>
      </c>
      <c r="Y567" t="s">
        <v>29</v>
      </c>
      <c r="Z567" t="s">
        <v>29</v>
      </c>
      <c r="AA567" t="s">
        <v>29</v>
      </c>
      <c r="AB567" t="s">
        <v>32</v>
      </c>
    </row>
    <row r="568" spans="1:28" outlineLevel="1" x14ac:dyDescent="0.45">
      <c r="A568">
        <v>7601098907</v>
      </c>
      <c r="B568" s="1">
        <v>44323</v>
      </c>
      <c r="C568" t="s">
        <v>3407</v>
      </c>
      <c r="D568" t="s">
        <v>3408</v>
      </c>
      <c r="E568" t="s">
        <v>154</v>
      </c>
      <c r="F568" t="s">
        <v>5651</v>
      </c>
      <c r="G568" t="s">
        <v>5704</v>
      </c>
      <c r="H568" s="10">
        <v>245230.5</v>
      </c>
      <c r="J568" t="s">
        <v>28</v>
      </c>
      <c r="K568" t="s">
        <v>29</v>
      </c>
      <c r="L568" t="s">
        <v>155</v>
      </c>
      <c r="M568" t="s">
        <v>30</v>
      </c>
      <c r="N568" t="s">
        <v>29</v>
      </c>
      <c r="O568" t="s">
        <v>29</v>
      </c>
      <c r="P568" t="s">
        <v>30</v>
      </c>
      <c r="Q568" t="s">
        <v>30</v>
      </c>
      <c r="R568" t="s">
        <v>30</v>
      </c>
      <c r="S568" t="s">
        <v>30</v>
      </c>
      <c r="T568" t="s">
        <v>30</v>
      </c>
      <c r="U568" t="s">
        <v>30</v>
      </c>
      <c r="V568" t="s">
        <v>30</v>
      </c>
      <c r="W568" t="s">
        <v>31</v>
      </c>
      <c r="X568" t="s">
        <v>29</v>
      </c>
      <c r="Y568" t="s">
        <v>29</v>
      </c>
      <c r="Z568" t="s">
        <v>29</v>
      </c>
      <c r="AA568" t="s">
        <v>30</v>
      </c>
      <c r="AB568" t="s">
        <v>43</v>
      </c>
    </row>
    <row r="569" spans="1:28" outlineLevel="1" x14ac:dyDescent="0.45">
      <c r="A569">
        <v>7650238908</v>
      </c>
      <c r="B569" s="1">
        <v>44323</v>
      </c>
      <c r="C569" t="s">
        <v>3697</v>
      </c>
      <c r="D569" t="s">
        <v>3698</v>
      </c>
      <c r="E569" t="s">
        <v>154</v>
      </c>
      <c r="F569" t="s">
        <v>5651</v>
      </c>
      <c r="G569" t="s">
        <v>5885</v>
      </c>
      <c r="H569" s="10">
        <v>242629.5</v>
      </c>
      <c r="J569" t="s">
        <v>28</v>
      </c>
      <c r="K569" t="s">
        <v>30</v>
      </c>
      <c r="L569" t="s">
        <v>173</v>
      </c>
      <c r="M569" t="s">
        <v>29</v>
      </c>
      <c r="N569" t="s">
        <v>30</v>
      </c>
      <c r="O569" t="s">
        <v>30</v>
      </c>
      <c r="P569" t="s">
        <v>30</v>
      </c>
      <c r="Q569" t="s">
        <v>30</v>
      </c>
      <c r="R569" t="s">
        <v>30</v>
      </c>
      <c r="S569" t="s">
        <v>30</v>
      </c>
      <c r="T569" t="s">
        <v>30</v>
      </c>
      <c r="U569" t="s">
        <v>30</v>
      </c>
      <c r="V569" t="s">
        <v>30</v>
      </c>
      <c r="W569" t="s">
        <v>31</v>
      </c>
      <c r="X569" t="s">
        <v>30</v>
      </c>
      <c r="Y569" t="s">
        <v>29</v>
      </c>
      <c r="Z569" t="s">
        <v>29</v>
      </c>
      <c r="AA569" t="s">
        <v>30</v>
      </c>
      <c r="AB569" t="s">
        <v>73</v>
      </c>
    </row>
    <row r="570" spans="1:28" outlineLevel="1" x14ac:dyDescent="0.45">
      <c r="A570">
        <v>7525178904</v>
      </c>
      <c r="B570" s="1">
        <v>44323</v>
      </c>
      <c r="C570" t="s">
        <v>2711</v>
      </c>
      <c r="D570" t="s">
        <v>2712</v>
      </c>
      <c r="E570" t="s">
        <v>154</v>
      </c>
      <c r="F570" t="s">
        <v>5651</v>
      </c>
      <c r="G570" t="s">
        <v>5827</v>
      </c>
      <c r="H570" s="10">
        <v>240828.1</v>
      </c>
      <c r="J570" t="s">
        <v>28</v>
      </c>
      <c r="K570" t="s">
        <v>29</v>
      </c>
      <c r="L570" t="s">
        <v>173</v>
      </c>
      <c r="M570" t="s">
        <v>29</v>
      </c>
      <c r="N570" t="s">
        <v>30</v>
      </c>
      <c r="O570" t="s">
        <v>29</v>
      </c>
      <c r="P570" t="s">
        <v>30</v>
      </c>
      <c r="Q570" t="s">
        <v>30</v>
      </c>
      <c r="R570" t="s">
        <v>30</v>
      </c>
      <c r="S570" t="s">
        <v>30</v>
      </c>
      <c r="T570" t="s">
        <v>30</v>
      </c>
      <c r="U570" t="s">
        <v>30</v>
      </c>
      <c r="V570" t="s">
        <v>30</v>
      </c>
      <c r="W570" t="s">
        <v>31</v>
      </c>
      <c r="X570" t="s">
        <v>29</v>
      </c>
      <c r="Y570" t="s">
        <v>30</v>
      </c>
      <c r="Z570" t="s">
        <v>29</v>
      </c>
      <c r="AA570" t="s">
        <v>29</v>
      </c>
      <c r="AB570" t="s">
        <v>32</v>
      </c>
    </row>
    <row r="571" spans="1:28" outlineLevel="1" x14ac:dyDescent="0.45">
      <c r="A571">
        <v>2486099000</v>
      </c>
      <c r="B571" s="1">
        <v>44332</v>
      </c>
      <c r="C571" t="s">
        <v>1153</v>
      </c>
      <c r="D571" t="s">
        <v>1154</v>
      </c>
      <c r="E571" t="s">
        <v>154</v>
      </c>
      <c r="F571" t="s">
        <v>5651</v>
      </c>
      <c r="G571" t="s">
        <v>5810</v>
      </c>
      <c r="H571" s="10">
        <v>240111</v>
      </c>
      <c r="J571" t="s">
        <v>28</v>
      </c>
      <c r="K571" t="s">
        <v>30</v>
      </c>
      <c r="L571" t="s">
        <v>275</v>
      </c>
      <c r="M571" t="s">
        <v>30</v>
      </c>
      <c r="N571" t="s">
        <v>30</v>
      </c>
      <c r="O571" t="s">
        <v>30</v>
      </c>
      <c r="P571" t="s">
        <v>30</v>
      </c>
      <c r="Q571" t="s">
        <v>30</v>
      </c>
      <c r="R571" t="s">
        <v>30</v>
      </c>
      <c r="S571" t="s">
        <v>30</v>
      </c>
      <c r="T571" t="s">
        <v>30</v>
      </c>
      <c r="U571" t="s">
        <v>30</v>
      </c>
      <c r="V571" t="s">
        <v>30</v>
      </c>
      <c r="W571" t="s">
        <v>40</v>
      </c>
      <c r="X571" t="s">
        <v>30</v>
      </c>
      <c r="Y571" t="s">
        <v>29</v>
      </c>
      <c r="Z571" t="s">
        <v>29</v>
      </c>
      <c r="AA571" t="s">
        <v>30</v>
      </c>
      <c r="AB571" t="s">
        <v>32</v>
      </c>
    </row>
    <row r="572" spans="1:28" outlineLevel="1" x14ac:dyDescent="0.45">
      <c r="A572">
        <v>2337509010</v>
      </c>
      <c r="B572" s="1">
        <v>44331</v>
      </c>
      <c r="C572" t="s">
        <v>873</v>
      </c>
      <c r="D572" t="s">
        <v>874</v>
      </c>
      <c r="E572" t="s">
        <v>154</v>
      </c>
      <c r="F572" t="s">
        <v>5651</v>
      </c>
      <c r="G572" t="s">
        <v>5674</v>
      </c>
      <c r="H572" s="10">
        <v>239417</v>
      </c>
      <c r="I572" t="s">
        <v>875</v>
      </c>
      <c r="J572" t="s">
        <v>28</v>
      </c>
      <c r="K572" t="s">
        <v>29</v>
      </c>
      <c r="L572" t="s">
        <v>155</v>
      </c>
      <c r="M572" t="s">
        <v>30</v>
      </c>
      <c r="N572" t="s">
        <v>30</v>
      </c>
      <c r="O572" t="s">
        <v>30</v>
      </c>
      <c r="P572" t="s">
        <v>30</v>
      </c>
      <c r="Q572" t="s">
        <v>30</v>
      </c>
      <c r="R572" t="s">
        <v>30</v>
      </c>
      <c r="S572" t="s">
        <v>30</v>
      </c>
      <c r="T572" t="s">
        <v>30</v>
      </c>
      <c r="U572" t="s">
        <v>30</v>
      </c>
      <c r="V572" t="s">
        <v>30</v>
      </c>
      <c r="W572" t="s">
        <v>31</v>
      </c>
      <c r="X572" t="s">
        <v>29</v>
      </c>
      <c r="Y572" t="s">
        <v>29</v>
      </c>
      <c r="Z572" t="s">
        <v>30</v>
      </c>
      <c r="AA572" t="s">
        <v>29</v>
      </c>
      <c r="AB572" t="s">
        <v>32</v>
      </c>
    </row>
    <row r="573" spans="1:28" outlineLevel="1" x14ac:dyDescent="0.45">
      <c r="A573">
        <v>8906199000</v>
      </c>
      <c r="B573" s="1">
        <v>44345</v>
      </c>
      <c r="C573" t="s">
        <v>4792</v>
      </c>
      <c r="D573" t="s">
        <v>4793</v>
      </c>
      <c r="E573" t="s">
        <v>154</v>
      </c>
      <c r="F573" t="s">
        <v>5651</v>
      </c>
      <c r="G573" t="s">
        <v>5667</v>
      </c>
      <c r="H573" s="10">
        <v>239358.64</v>
      </c>
      <c r="J573" t="s">
        <v>28</v>
      </c>
      <c r="K573" t="s">
        <v>29</v>
      </c>
      <c r="L573" t="s">
        <v>173</v>
      </c>
      <c r="M573" t="s">
        <v>29</v>
      </c>
      <c r="N573" t="s">
        <v>29</v>
      </c>
      <c r="O573" t="s">
        <v>29</v>
      </c>
      <c r="P573" t="s">
        <v>30</v>
      </c>
      <c r="Q573" t="s">
        <v>29</v>
      </c>
      <c r="R573" t="s">
        <v>29</v>
      </c>
      <c r="S573" t="s">
        <v>30</v>
      </c>
      <c r="T573" t="s">
        <v>30</v>
      </c>
      <c r="U573" t="s">
        <v>29</v>
      </c>
      <c r="V573" t="s">
        <v>30</v>
      </c>
      <c r="W573" t="s">
        <v>31</v>
      </c>
      <c r="X573" t="s">
        <v>29</v>
      </c>
      <c r="Y573" t="s">
        <v>29</v>
      </c>
      <c r="Z573" t="s">
        <v>29</v>
      </c>
      <c r="AA573" t="s">
        <v>29</v>
      </c>
      <c r="AB573" t="s">
        <v>32</v>
      </c>
    </row>
    <row r="574" spans="1:28" outlineLevel="1" x14ac:dyDescent="0.45">
      <c r="A574">
        <v>8833949009</v>
      </c>
      <c r="B574" s="1">
        <v>44345</v>
      </c>
      <c r="C574" t="s">
        <v>4409</v>
      </c>
      <c r="D574" t="s">
        <v>4410</v>
      </c>
      <c r="E574" t="s">
        <v>154</v>
      </c>
      <c r="F574" t="s">
        <v>5651</v>
      </c>
      <c r="G574" t="s">
        <v>5668</v>
      </c>
      <c r="H574" s="10">
        <v>237828</v>
      </c>
      <c r="I574" t="s">
        <v>35</v>
      </c>
      <c r="J574" t="s">
        <v>28</v>
      </c>
      <c r="K574" t="s">
        <v>29</v>
      </c>
      <c r="L574" t="s">
        <v>173</v>
      </c>
      <c r="M574" t="s">
        <v>29</v>
      </c>
      <c r="N574" t="s">
        <v>30</v>
      </c>
      <c r="O574" t="s">
        <v>29</v>
      </c>
      <c r="P574" t="s">
        <v>30</v>
      </c>
      <c r="Q574" t="s">
        <v>30</v>
      </c>
      <c r="R574" t="s">
        <v>30</v>
      </c>
      <c r="S574" t="s">
        <v>30</v>
      </c>
      <c r="T574" t="s">
        <v>30</v>
      </c>
      <c r="U574" t="s">
        <v>30</v>
      </c>
      <c r="V574" t="s">
        <v>30</v>
      </c>
      <c r="W574" t="s">
        <v>33</v>
      </c>
      <c r="X574" t="s">
        <v>29</v>
      </c>
      <c r="Y574" t="s">
        <v>29</v>
      </c>
      <c r="Z574" t="s">
        <v>29</v>
      </c>
      <c r="AA574" t="s">
        <v>29</v>
      </c>
      <c r="AB574" t="s">
        <v>32</v>
      </c>
    </row>
    <row r="575" spans="1:28" outlineLevel="1" x14ac:dyDescent="0.45">
      <c r="A575">
        <v>1098289002</v>
      </c>
      <c r="B575" s="1">
        <v>44329</v>
      </c>
      <c r="C575" t="s">
        <v>402</v>
      </c>
      <c r="D575" t="s">
        <v>403</v>
      </c>
      <c r="E575" t="s">
        <v>154</v>
      </c>
      <c r="F575" t="s">
        <v>5651</v>
      </c>
      <c r="G575" t="s">
        <v>5711</v>
      </c>
      <c r="H575" s="10">
        <v>234656</v>
      </c>
      <c r="I575" t="s">
        <v>369</v>
      </c>
      <c r="J575" t="s">
        <v>28</v>
      </c>
      <c r="K575" t="s">
        <v>29</v>
      </c>
      <c r="L575" t="s">
        <v>155</v>
      </c>
      <c r="M575" t="s">
        <v>29</v>
      </c>
      <c r="N575" t="s">
        <v>30</v>
      </c>
      <c r="O575" t="s">
        <v>30</v>
      </c>
      <c r="P575" t="s">
        <v>30</v>
      </c>
      <c r="Q575" t="s">
        <v>30</v>
      </c>
      <c r="R575" t="s">
        <v>30</v>
      </c>
      <c r="S575" t="s">
        <v>30</v>
      </c>
      <c r="T575" t="s">
        <v>30</v>
      </c>
      <c r="U575" t="s">
        <v>30</v>
      </c>
      <c r="V575" t="s">
        <v>30</v>
      </c>
      <c r="W575" t="s">
        <v>31</v>
      </c>
      <c r="X575" t="s">
        <v>29</v>
      </c>
      <c r="Y575" t="s">
        <v>30</v>
      </c>
      <c r="Z575" t="s">
        <v>29</v>
      </c>
      <c r="AA575" t="s">
        <v>29</v>
      </c>
      <c r="AB575" t="s">
        <v>32</v>
      </c>
    </row>
    <row r="576" spans="1:28" outlineLevel="1" x14ac:dyDescent="0.45">
      <c r="A576">
        <v>2368609008</v>
      </c>
      <c r="B576" s="1">
        <v>44331</v>
      </c>
      <c r="C576" t="s">
        <v>1024</v>
      </c>
      <c r="D576" t="s">
        <v>1025</v>
      </c>
      <c r="E576" t="s">
        <v>154</v>
      </c>
      <c r="F576" t="s">
        <v>5651</v>
      </c>
      <c r="G576" t="s">
        <v>5824</v>
      </c>
      <c r="H576" s="10">
        <v>232473.29</v>
      </c>
      <c r="J576" t="s">
        <v>28</v>
      </c>
      <c r="K576" t="s">
        <v>30</v>
      </c>
      <c r="L576" t="s">
        <v>173</v>
      </c>
      <c r="M576" t="s">
        <v>29</v>
      </c>
      <c r="N576" t="s">
        <v>30</v>
      </c>
      <c r="O576" t="s">
        <v>29</v>
      </c>
      <c r="P576" t="s">
        <v>30</v>
      </c>
      <c r="Q576" t="s">
        <v>30</v>
      </c>
      <c r="R576" t="s">
        <v>30</v>
      </c>
      <c r="S576" t="s">
        <v>30</v>
      </c>
      <c r="T576" t="s">
        <v>30</v>
      </c>
      <c r="U576" t="s">
        <v>30</v>
      </c>
      <c r="V576" t="s">
        <v>30</v>
      </c>
      <c r="W576" t="s">
        <v>31</v>
      </c>
      <c r="X576" t="s">
        <v>30</v>
      </c>
      <c r="Y576" t="s">
        <v>30</v>
      </c>
      <c r="Z576" t="s">
        <v>29</v>
      </c>
      <c r="AA576" t="s">
        <v>29</v>
      </c>
      <c r="AB576" t="s">
        <v>129</v>
      </c>
    </row>
    <row r="577" spans="1:28" outlineLevel="1" x14ac:dyDescent="0.45">
      <c r="A577">
        <v>2363749005</v>
      </c>
      <c r="B577" s="1">
        <v>44331</v>
      </c>
      <c r="C577" t="s">
        <v>993</v>
      </c>
      <c r="D577" t="s">
        <v>994</v>
      </c>
      <c r="E577" t="s">
        <v>154</v>
      </c>
      <c r="F577" t="s">
        <v>5651</v>
      </c>
      <c r="G577" t="s">
        <v>5820</v>
      </c>
      <c r="H577" s="10">
        <v>231939.15</v>
      </c>
      <c r="J577" t="s">
        <v>28</v>
      </c>
      <c r="K577" t="s">
        <v>29</v>
      </c>
      <c r="L577" t="s">
        <v>155</v>
      </c>
      <c r="M577" t="s">
        <v>30</v>
      </c>
      <c r="N577" t="s">
        <v>30</v>
      </c>
      <c r="O577" t="s">
        <v>30</v>
      </c>
      <c r="P577" t="s">
        <v>30</v>
      </c>
      <c r="Q577" t="s">
        <v>30</v>
      </c>
      <c r="R577" t="s">
        <v>30</v>
      </c>
      <c r="S577" t="s">
        <v>30</v>
      </c>
      <c r="T577" t="s">
        <v>30</v>
      </c>
      <c r="U577" t="s">
        <v>30</v>
      </c>
      <c r="V577" t="s">
        <v>30</v>
      </c>
      <c r="W577" t="s">
        <v>40</v>
      </c>
      <c r="X577" t="s">
        <v>29</v>
      </c>
      <c r="Y577" t="s">
        <v>30</v>
      </c>
      <c r="Z577" t="s">
        <v>29</v>
      </c>
      <c r="AA577" t="s">
        <v>30</v>
      </c>
      <c r="AB577" t="s">
        <v>32</v>
      </c>
    </row>
    <row r="578" spans="1:28" outlineLevel="1" x14ac:dyDescent="0.45">
      <c r="A578">
        <v>2493759006</v>
      </c>
      <c r="B578" s="1">
        <v>44332</v>
      </c>
      <c r="C578" t="s">
        <v>1193</v>
      </c>
      <c r="D578" t="s">
        <v>1194</v>
      </c>
      <c r="E578" t="s">
        <v>154</v>
      </c>
      <c r="F578" t="s">
        <v>5651</v>
      </c>
      <c r="G578" t="s">
        <v>5691</v>
      </c>
      <c r="H578" s="10">
        <v>226135.1</v>
      </c>
      <c r="J578" t="s">
        <v>28</v>
      </c>
      <c r="K578" t="s">
        <v>29</v>
      </c>
      <c r="L578" t="s">
        <v>155</v>
      </c>
      <c r="M578" t="s">
        <v>30</v>
      </c>
      <c r="N578" t="s">
        <v>29</v>
      </c>
      <c r="O578" t="s">
        <v>30</v>
      </c>
      <c r="P578" t="s">
        <v>29</v>
      </c>
      <c r="Q578" t="s">
        <v>30</v>
      </c>
      <c r="R578" t="s">
        <v>30</v>
      </c>
      <c r="S578" t="s">
        <v>30</v>
      </c>
      <c r="T578" t="s">
        <v>30</v>
      </c>
      <c r="U578" t="s">
        <v>29</v>
      </c>
      <c r="V578" t="s">
        <v>30</v>
      </c>
      <c r="W578" t="s">
        <v>40</v>
      </c>
      <c r="X578" t="s">
        <v>30</v>
      </c>
      <c r="Y578" t="s">
        <v>30</v>
      </c>
      <c r="Z578" t="s">
        <v>29</v>
      </c>
      <c r="AA578" t="s">
        <v>29</v>
      </c>
      <c r="AB578" t="s">
        <v>32</v>
      </c>
    </row>
    <row r="579" spans="1:28" outlineLevel="1" x14ac:dyDescent="0.45">
      <c r="A579">
        <v>8912279007</v>
      </c>
      <c r="B579" s="1">
        <v>44345</v>
      </c>
      <c r="C579" t="s">
        <v>4268</v>
      </c>
      <c r="D579" t="s">
        <v>4814</v>
      </c>
      <c r="E579" t="s">
        <v>154</v>
      </c>
      <c r="F579" t="s">
        <v>5651</v>
      </c>
      <c r="G579" t="s">
        <v>5728</v>
      </c>
      <c r="H579" s="10">
        <v>226128.28</v>
      </c>
      <c r="J579" t="s">
        <v>28</v>
      </c>
      <c r="K579" t="s">
        <v>29</v>
      </c>
      <c r="L579" t="s">
        <v>173</v>
      </c>
      <c r="M579" t="s">
        <v>29</v>
      </c>
      <c r="N579" t="s">
        <v>29</v>
      </c>
      <c r="O579" t="s">
        <v>30</v>
      </c>
      <c r="P579" t="s">
        <v>29</v>
      </c>
      <c r="Q579" t="s">
        <v>29</v>
      </c>
      <c r="R579" t="s">
        <v>29</v>
      </c>
      <c r="S579" t="s">
        <v>30</v>
      </c>
      <c r="T579" t="s">
        <v>30</v>
      </c>
      <c r="U579" t="s">
        <v>29</v>
      </c>
      <c r="V579" t="s">
        <v>30</v>
      </c>
      <c r="W579" t="s">
        <v>31</v>
      </c>
      <c r="X579" t="s">
        <v>29</v>
      </c>
      <c r="Y579" t="s">
        <v>29</v>
      </c>
      <c r="Z579" t="s">
        <v>29</v>
      </c>
      <c r="AA579" t="s">
        <v>29</v>
      </c>
      <c r="AB579" t="s">
        <v>43</v>
      </c>
    </row>
    <row r="580" spans="1:28" outlineLevel="1" x14ac:dyDescent="0.45">
      <c r="A580">
        <v>8824489000</v>
      </c>
      <c r="B580" s="1">
        <v>44345</v>
      </c>
      <c r="C580" t="s">
        <v>4358</v>
      </c>
      <c r="D580" t="s">
        <v>4359</v>
      </c>
      <c r="E580" t="s">
        <v>154</v>
      </c>
      <c r="F580" t="s">
        <v>5651</v>
      </c>
      <c r="G580" t="s">
        <v>6030</v>
      </c>
      <c r="H580" s="10">
        <v>225368</v>
      </c>
      <c r="J580" t="s">
        <v>28</v>
      </c>
      <c r="K580" t="s">
        <v>29</v>
      </c>
      <c r="L580" t="s">
        <v>173</v>
      </c>
      <c r="M580" t="s">
        <v>30</v>
      </c>
      <c r="N580" t="s">
        <v>30</v>
      </c>
      <c r="O580" t="s">
        <v>30</v>
      </c>
      <c r="P580" t="s">
        <v>30</v>
      </c>
      <c r="Q580" t="s">
        <v>30</v>
      </c>
      <c r="R580" t="s">
        <v>30</v>
      </c>
      <c r="S580" t="s">
        <v>30</v>
      </c>
      <c r="T580" t="s">
        <v>30</v>
      </c>
      <c r="U580" t="s">
        <v>30</v>
      </c>
      <c r="V580" t="s">
        <v>30</v>
      </c>
      <c r="W580" t="s">
        <v>31</v>
      </c>
      <c r="X580" t="s">
        <v>30</v>
      </c>
      <c r="Y580" t="s">
        <v>29</v>
      </c>
      <c r="Z580" t="s">
        <v>29</v>
      </c>
      <c r="AA580" t="s">
        <v>29</v>
      </c>
      <c r="AB580" t="s">
        <v>79</v>
      </c>
    </row>
    <row r="581" spans="1:28" outlineLevel="1" x14ac:dyDescent="0.45">
      <c r="A581">
        <v>9995029001</v>
      </c>
      <c r="B581" s="1">
        <v>44358</v>
      </c>
      <c r="C581" t="s">
        <v>5636</v>
      </c>
      <c r="D581" t="s">
        <v>5637</v>
      </c>
      <c r="E581" t="s">
        <v>154</v>
      </c>
      <c r="F581" t="s">
        <v>5651</v>
      </c>
      <c r="G581" t="s">
        <v>5885</v>
      </c>
      <c r="H581" s="10">
        <v>225145.60000000001</v>
      </c>
      <c r="J581" t="s">
        <v>28</v>
      </c>
      <c r="K581" t="s">
        <v>30</v>
      </c>
      <c r="L581" t="s">
        <v>173</v>
      </c>
      <c r="M581" t="s">
        <v>29</v>
      </c>
      <c r="N581" t="s">
        <v>30</v>
      </c>
      <c r="O581" t="s">
        <v>29</v>
      </c>
      <c r="P581" t="s">
        <v>30</v>
      </c>
      <c r="Q581" t="s">
        <v>30</v>
      </c>
      <c r="R581" t="s">
        <v>30</v>
      </c>
      <c r="S581" t="s">
        <v>30</v>
      </c>
      <c r="T581" t="s">
        <v>30</v>
      </c>
      <c r="U581" t="s">
        <v>30</v>
      </c>
      <c r="V581" t="s">
        <v>30</v>
      </c>
      <c r="W581" t="s">
        <v>31</v>
      </c>
      <c r="X581" t="s">
        <v>30</v>
      </c>
      <c r="Y581" t="s">
        <v>29</v>
      </c>
      <c r="Z581" t="s">
        <v>29</v>
      </c>
      <c r="AA581" t="s">
        <v>29</v>
      </c>
      <c r="AB581" t="s">
        <v>32</v>
      </c>
    </row>
    <row r="582" spans="1:28" outlineLevel="1" x14ac:dyDescent="0.45">
      <c r="A582">
        <v>7230509002</v>
      </c>
      <c r="B582" s="1">
        <v>44339</v>
      </c>
      <c r="C582" t="s">
        <v>2488</v>
      </c>
      <c r="D582" t="s">
        <v>2489</v>
      </c>
      <c r="E582" t="s">
        <v>154</v>
      </c>
      <c r="F582" t="s">
        <v>5651</v>
      </c>
      <c r="G582" t="s">
        <v>5827</v>
      </c>
      <c r="H582" s="10">
        <v>224083</v>
      </c>
      <c r="J582" t="s">
        <v>28</v>
      </c>
      <c r="K582" t="s">
        <v>30</v>
      </c>
      <c r="L582" t="s">
        <v>173</v>
      </c>
      <c r="M582" t="s">
        <v>29</v>
      </c>
      <c r="N582" t="s">
        <v>30</v>
      </c>
      <c r="O582" t="s">
        <v>29</v>
      </c>
      <c r="P582" t="s">
        <v>30</v>
      </c>
      <c r="Q582" t="s">
        <v>30</v>
      </c>
      <c r="R582" t="s">
        <v>30</v>
      </c>
      <c r="S582" t="s">
        <v>30</v>
      </c>
      <c r="T582" t="s">
        <v>30</v>
      </c>
      <c r="U582" t="s">
        <v>30</v>
      </c>
      <c r="V582" t="s">
        <v>30</v>
      </c>
      <c r="W582" t="s">
        <v>33</v>
      </c>
      <c r="X582" t="s">
        <v>30</v>
      </c>
      <c r="Y582" t="s">
        <v>30</v>
      </c>
      <c r="Z582" t="s">
        <v>29</v>
      </c>
      <c r="AA582" t="s">
        <v>29</v>
      </c>
      <c r="AB582" t="s">
        <v>38</v>
      </c>
    </row>
    <row r="583" spans="1:28" outlineLevel="1" x14ac:dyDescent="0.45">
      <c r="A583">
        <v>8984819002</v>
      </c>
      <c r="B583" s="1">
        <v>44345</v>
      </c>
      <c r="C583" t="s">
        <v>5159</v>
      </c>
      <c r="D583" t="s">
        <v>5160</v>
      </c>
      <c r="E583" t="s">
        <v>154</v>
      </c>
      <c r="F583" t="s">
        <v>5651</v>
      </c>
      <c r="G583" t="s">
        <v>5667</v>
      </c>
      <c r="H583" s="10">
        <v>221738.46</v>
      </c>
      <c r="J583" t="s">
        <v>28</v>
      </c>
      <c r="K583" t="s">
        <v>29</v>
      </c>
      <c r="L583" t="s">
        <v>173</v>
      </c>
      <c r="M583" t="s">
        <v>29</v>
      </c>
      <c r="N583" t="s">
        <v>30</v>
      </c>
      <c r="O583" t="s">
        <v>29</v>
      </c>
      <c r="P583" t="s">
        <v>30</v>
      </c>
      <c r="Q583" t="s">
        <v>30</v>
      </c>
      <c r="R583" t="s">
        <v>30</v>
      </c>
      <c r="S583" t="s">
        <v>30</v>
      </c>
      <c r="T583" t="s">
        <v>30</v>
      </c>
      <c r="U583" t="s">
        <v>30</v>
      </c>
      <c r="V583" t="s">
        <v>30</v>
      </c>
      <c r="W583" t="s">
        <v>31</v>
      </c>
      <c r="X583" t="s">
        <v>29</v>
      </c>
      <c r="Y583" t="s">
        <v>29</v>
      </c>
      <c r="Z583" t="s">
        <v>29</v>
      </c>
      <c r="AA583" t="s">
        <v>29</v>
      </c>
      <c r="AB583" t="s">
        <v>32</v>
      </c>
    </row>
    <row r="584" spans="1:28" outlineLevel="1" x14ac:dyDescent="0.45">
      <c r="A584">
        <v>8859589006</v>
      </c>
      <c r="B584" s="1">
        <v>44345</v>
      </c>
      <c r="C584" t="s">
        <v>4552</v>
      </c>
      <c r="D584" t="s">
        <v>4553</v>
      </c>
      <c r="E584" t="s">
        <v>154</v>
      </c>
      <c r="F584" t="s">
        <v>5651</v>
      </c>
      <c r="G584" t="s">
        <v>5827</v>
      </c>
      <c r="H584" s="10">
        <v>216479</v>
      </c>
      <c r="J584" t="s">
        <v>28</v>
      </c>
      <c r="K584" t="s">
        <v>29</v>
      </c>
      <c r="L584" t="s">
        <v>173</v>
      </c>
      <c r="M584" t="s">
        <v>29</v>
      </c>
      <c r="N584" t="s">
        <v>29</v>
      </c>
      <c r="O584" t="s">
        <v>29</v>
      </c>
      <c r="P584" t="s">
        <v>29</v>
      </c>
      <c r="Q584" t="s">
        <v>29</v>
      </c>
      <c r="R584" t="s">
        <v>29</v>
      </c>
      <c r="S584" t="s">
        <v>30</v>
      </c>
      <c r="T584" t="s">
        <v>30</v>
      </c>
      <c r="U584" t="s">
        <v>29</v>
      </c>
      <c r="V584" t="s">
        <v>30</v>
      </c>
      <c r="W584" t="s">
        <v>31</v>
      </c>
      <c r="X584" t="s">
        <v>30</v>
      </c>
      <c r="Y584" t="s">
        <v>29</v>
      </c>
      <c r="Z584" t="s">
        <v>29</v>
      </c>
      <c r="AA584" t="s">
        <v>29</v>
      </c>
      <c r="AB584" t="s">
        <v>32</v>
      </c>
    </row>
    <row r="585" spans="1:28" outlineLevel="1" x14ac:dyDescent="0.45">
      <c r="A585">
        <v>2738799006</v>
      </c>
      <c r="B585" s="1">
        <v>44334</v>
      </c>
      <c r="C585" t="s">
        <v>1501</v>
      </c>
      <c r="D585" t="s">
        <v>1502</v>
      </c>
      <c r="E585" t="s">
        <v>154</v>
      </c>
      <c r="F585" t="s">
        <v>5651</v>
      </c>
      <c r="G585" t="s">
        <v>5665</v>
      </c>
      <c r="H585" s="10">
        <v>208407.5</v>
      </c>
      <c r="J585" t="s">
        <v>28</v>
      </c>
      <c r="K585" t="s">
        <v>29</v>
      </c>
      <c r="L585" t="s">
        <v>155</v>
      </c>
      <c r="M585" t="s">
        <v>29</v>
      </c>
      <c r="N585" t="s">
        <v>30</v>
      </c>
      <c r="O585" t="s">
        <v>29</v>
      </c>
      <c r="P585" t="s">
        <v>30</v>
      </c>
      <c r="Q585" t="s">
        <v>30</v>
      </c>
      <c r="R585" t="s">
        <v>30</v>
      </c>
      <c r="S585" t="s">
        <v>30</v>
      </c>
      <c r="T585" t="s">
        <v>30</v>
      </c>
      <c r="U585" t="s">
        <v>30</v>
      </c>
      <c r="V585" t="s">
        <v>30</v>
      </c>
      <c r="W585" t="s">
        <v>60</v>
      </c>
      <c r="X585" t="s">
        <v>29</v>
      </c>
      <c r="Y585" t="s">
        <v>29</v>
      </c>
      <c r="Z585" t="s">
        <v>29</v>
      </c>
      <c r="AA585" t="s">
        <v>30</v>
      </c>
      <c r="AB585" t="s">
        <v>32</v>
      </c>
    </row>
    <row r="586" spans="1:28" outlineLevel="1" x14ac:dyDescent="0.45">
      <c r="A586">
        <v>8822379009</v>
      </c>
      <c r="B586" s="1">
        <v>44345</v>
      </c>
      <c r="C586" t="s">
        <v>4353</v>
      </c>
      <c r="D586" t="s">
        <v>3698</v>
      </c>
      <c r="E586" t="s">
        <v>154</v>
      </c>
      <c r="F586" t="s">
        <v>5651</v>
      </c>
      <c r="G586" t="s">
        <v>5885</v>
      </c>
      <c r="H586" s="10">
        <v>207425.5</v>
      </c>
      <c r="J586" t="s">
        <v>28</v>
      </c>
      <c r="K586" t="s">
        <v>30</v>
      </c>
      <c r="L586" t="s">
        <v>173</v>
      </c>
      <c r="M586" t="s">
        <v>29</v>
      </c>
      <c r="N586" t="s">
        <v>30</v>
      </c>
      <c r="O586" t="s">
        <v>30</v>
      </c>
      <c r="P586" t="s">
        <v>30</v>
      </c>
      <c r="Q586" t="s">
        <v>30</v>
      </c>
      <c r="R586" t="s">
        <v>30</v>
      </c>
      <c r="S586" t="s">
        <v>30</v>
      </c>
      <c r="T586" t="s">
        <v>30</v>
      </c>
      <c r="U586" t="s">
        <v>30</v>
      </c>
      <c r="V586" t="s">
        <v>30</v>
      </c>
      <c r="W586" t="s">
        <v>31</v>
      </c>
      <c r="X586" t="s">
        <v>30</v>
      </c>
      <c r="Y586" t="s">
        <v>29</v>
      </c>
      <c r="Z586" t="s">
        <v>29</v>
      </c>
      <c r="AA586" t="s">
        <v>29</v>
      </c>
      <c r="AB586" t="s">
        <v>102</v>
      </c>
    </row>
    <row r="587" spans="1:28" outlineLevel="1" x14ac:dyDescent="0.45">
      <c r="A587">
        <v>7626848903</v>
      </c>
      <c r="B587" s="1">
        <v>44323</v>
      </c>
      <c r="C587" t="s">
        <v>3553</v>
      </c>
      <c r="D587" t="s">
        <v>3554</v>
      </c>
      <c r="E587" t="s">
        <v>154</v>
      </c>
      <c r="F587" t="s">
        <v>5651</v>
      </c>
      <c r="G587" t="s">
        <v>5743</v>
      </c>
      <c r="H587" s="10">
        <v>205093.22</v>
      </c>
      <c r="I587" t="s">
        <v>589</v>
      </c>
      <c r="J587" t="s">
        <v>28</v>
      </c>
      <c r="K587" t="s">
        <v>29</v>
      </c>
      <c r="L587" t="s">
        <v>173</v>
      </c>
      <c r="M587" t="s">
        <v>30</v>
      </c>
      <c r="N587" t="s">
        <v>30</v>
      </c>
      <c r="O587" t="s">
        <v>30</v>
      </c>
      <c r="P587" t="s">
        <v>30</v>
      </c>
      <c r="Q587" t="s">
        <v>30</v>
      </c>
      <c r="R587" t="s">
        <v>30</v>
      </c>
      <c r="S587" t="s">
        <v>30</v>
      </c>
      <c r="T587" t="s">
        <v>30</v>
      </c>
      <c r="U587" t="s">
        <v>30</v>
      </c>
      <c r="V587" t="s">
        <v>30</v>
      </c>
      <c r="W587" t="s">
        <v>31</v>
      </c>
      <c r="X587" t="s">
        <v>29</v>
      </c>
      <c r="Y587" t="s">
        <v>30</v>
      </c>
      <c r="Z587" t="s">
        <v>29</v>
      </c>
      <c r="AA587" t="s">
        <v>29</v>
      </c>
      <c r="AB587" t="s">
        <v>32</v>
      </c>
    </row>
    <row r="588" spans="1:28" outlineLevel="1" x14ac:dyDescent="0.45">
      <c r="A588">
        <v>8960589000</v>
      </c>
      <c r="B588" s="1">
        <v>44345</v>
      </c>
      <c r="C588" t="s">
        <v>5027</v>
      </c>
      <c r="D588" t="s">
        <v>5028</v>
      </c>
      <c r="E588" t="s">
        <v>154</v>
      </c>
      <c r="F588" t="s">
        <v>5651</v>
      </c>
      <c r="G588" t="s">
        <v>6030</v>
      </c>
      <c r="H588" s="10">
        <v>200048.04</v>
      </c>
      <c r="J588" t="s">
        <v>28</v>
      </c>
      <c r="K588" t="s">
        <v>30</v>
      </c>
      <c r="L588" t="s">
        <v>173</v>
      </c>
      <c r="M588" t="s">
        <v>29</v>
      </c>
      <c r="N588" t="s">
        <v>30</v>
      </c>
      <c r="O588" t="s">
        <v>29</v>
      </c>
      <c r="P588" t="s">
        <v>30</v>
      </c>
      <c r="Q588" t="s">
        <v>29</v>
      </c>
      <c r="R588" t="s">
        <v>30</v>
      </c>
      <c r="S588" t="s">
        <v>30</v>
      </c>
      <c r="T588" t="s">
        <v>30</v>
      </c>
      <c r="U588" t="s">
        <v>30</v>
      </c>
      <c r="V588" t="s">
        <v>30</v>
      </c>
      <c r="W588" t="s">
        <v>40</v>
      </c>
      <c r="X588" t="s">
        <v>30</v>
      </c>
      <c r="Y588" t="s">
        <v>29</v>
      </c>
      <c r="Z588" t="s">
        <v>29</v>
      </c>
      <c r="AA588" t="s">
        <v>29</v>
      </c>
      <c r="AB588" t="s">
        <v>43</v>
      </c>
    </row>
    <row r="589" spans="1:28" outlineLevel="1" x14ac:dyDescent="0.45">
      <c r="A589">
        <v>2353049003</v>
      </c>
      <c r="B589" s="1">
        <v>44331</v>
      </c>
      <c r="C589" t="s">
        <v>940</v>
      </c>
      <c r="D589" t="s">
        <v>941</v>
      </c>
      <c r="E589" t="s">
        <v>154</v>
      </c>
      <c r="F589" t="s">
        <v>5651</v>
      </c>
      <c r="G589" t="s">
        <v>5668</v>
      </c>
      <c r="H589" s="10">
        <v>199749</v>
      </c>
      <c r="J589" t="s">
        <v>28</v>
      </c>
      <c r="K589" t="s">
        <v>29</v>
      </c>
      <c r="L589" t="s">
        <v>173</v>
      </c>
      <c r="M589" t="s">
        <v>29</v>
      </c>
      <c r="N589" t="s">
        <v>29</v>
      </c>
      <c r="O589" t="s">
        <v>29</v>
      </c>
      <c r="P589" t="s">
        <v>29</v>
      </c>
      <c r="Q589" t="s">
        <v>29</v>
      </c>
      <c r="R589" t="s">
        <v>29</v>
      </c>
      <c r="S589" t="s">
        <v>30</v>
      </c>
      <c r="T589" t="s">
        <v>30</v>
      </c>
      <c r="U589" t="s">
        <v>29</v>
      </c>
      <c r="V589" t="s">
        <v>30</v>
      </c>
      <c r="W589" t="s">
        <v>33</v>
      </c>
      <c r="X589" t="s">
        <v>29</v>
      </c>
      <c r="Y589" t="s">
        <v>29</v>
      </c>
      <c r="Z589" t="s">
        <v>29</v>
      </c>
      <c r="AA589" t="s">
        <v>30</v>
      </c>
      <c r="AB589" t="s">
        <v>32</v>
      </c>
    </row>
    <row r="590" spans="1:28" outlineLevel="1" x14ac:dyDescent="0.45">
      <c r="A590">
        <v>2482849003</v>
      </c>
      <c r="B590" s="1">
        <v>44332</v>
      </c>
      <c r="C590" t="s">
        <v>1141</v>
      </c>
      <c r="D590" t="s">
        <v>1142</v>
      </c>
      <c r="E590" t="s">
        <v>154</v>
      </c>
      <c r="F590" t="s">
        <v>5651</v>
      </c>
      <c r="G590" t="s">
        <v>5810</v>
      </c>
      <c r="H590" s="10">
        <v>197698</v>
      </c>
      <c r="J590" t="s">
        <v>28</v>
      </c>
      <c r="K590" t="s">
        <v>30</v>
      </c>
      <c r="L590" t="s">
        <v>275</v>
      </c>
      <c r="M590" t="s">
        <v>29</v>
      </c>
      <c r="N590" t="s">
        <v>30</v>
      </c>
      <c r="O590" t="s">
        <v>30</v>
      </c>
      <c r="P590" t="s">
        <v>30</v>
      </c>
      <c r="Q590" t="s">
        <v>30</v>
      </c>
      <c r="R590" t="s">
        <v>30</v>
      </c>
      <c r="S590" t="s">
        <v>30</v>
      </c>
      <c r="T590" t="s">
        <v>30</v>
      </c>
      <c r="U590" t="s">
        <v>30</v>
      </c>
      <c r="V590" t="s">
        <v>30</v>
      </c>
      <c r="W590" t="s">
        <v>31</v>
      </c>
      <c r="X590" t="s">
        <v>30</v>
      </c>
      <c r="Y590" t="s">
        <v>30</v>
      </c>
      <c r="Z590" t="s">
        <v>29</v>
      </c>
      <c r="AA590" t="s">
        <v>30</v>
      </c>
      <c r="AB590" t="s">
        <v>32</v>
      </c>
    </row>
    <row r="591" spans="1:28" outlineLevel="1" x14ac:dyDescent="0.45">
      <c r="A591">
        <v>2736529002</v>
      </c>
      <c r="B591" s="1">
        <v>44334</v>
      </c>
      <c r="C591" t="s">
        <v>1489</v>
      </c>
      <c r="D591" t="s">
        <v>1490</v>
      </c>
      <c r="E591" t="s">
        <v>154</v>
      </c>
      <c r="F591" t="s">
        <v>5651</v>
      </c>
      <c r="G591" t="s">
        <v>5704</v>
      </c>
      <c r="H591" s="10">
        <v>195757</v>
      </c>
      <c r="J591" t="s">
        <v>28</v>
      </c>
      <c r="K591" t="s">
        <v>29</v>
      </c>
      <c r="L591" t="s">
        <v>155</v>
      </c>
      <c r="M591" t="s">
        <v>30</v>
      </c>
      <c r="N591" t="s">
        <v>30</v>
      </c>
      <c r="O591" t="s">
        <v>29</v>
      </c>
      <c r="P591" t="s">
        <v>30</v>
      </c>
      <c r="Q591" t="s">
        <v>30</v>
      </c>
      <c r="R591" t="s">
        <v>30</v>
      </c>
      <c r="S591" t="s">
        <v>30</v>
      </c>
      <c r="T591" t="s">
        <v>30</v>
      </c>
      <c r="U591" t="s">
        <v>30</v>
      </c>
      <c r="V591" t="s">
        <v>30</v>
      </c>
      <c r="W591" t="s">
        <v>33</v>
      </c>
      <c r="X591" t="s">
        <v>29</v>
      </c>
      <c r="Y591" t="s">
        <v>30</v>
      </c>
      <c r="Z591" t="s">
        <v>29</v>
      </c>
      <c r="AA591" t="s">
        <v>29</v>
      </c>
      <c r="AB591" t="s">
        <v>32</v>
      </c>
    </row>
    <row r="592" spans="1:28" outlineLevel="1" x14ac:dyDescent="0.45">
      <c r="A592">
        <v>4887259000</v>
      </c>
      <c r="B592" s="1">
        <v>44336</v>
      </c>
      <c r="C592" t="s">
        <v>1973</v>
      </c>
      <c r="D592" t="s">
        <v>1974</v>
      </c>
      <c r="E592" t="s">
        <v>154</v>
      </c>
      <c r="F592" t="s">
        <v>5651</v>
      </c>
      <c r="G592" t="s">
        <v>5667</v>
      </c>
      <c r="H592" s="10">
        <v>195726</v>
      </c>
      <c r="J592" t="s">
        <v>28</v>
      </c>
      <c r="K592" t="s">
        <v>29</v>
      </c>
      <c r="L592" t="s">
        <v>173</v>
      </c>
      <c r="M592" t="s">
        <v>29</v>
      </c>
      <c r="N592" t="s">
        <v>29</v>
      </c>
      <c r="O592" t="s">
        <v>29</v>
      </c>
      <c r="P592" t="s">
        <v>30</v>
      </c>
      <c r="Q592" t="s">
        <v>29</v>
      </c>
      <c r="R592" t="s">
        <v>30</v>
      </c>
      <c r="S592" t="s">
        <v>30</v>
      </c>
      <c r="T592" t="s">
        <v>30</v>
      </c>
      <c r="U592" t="s">
        <v>29</v>
      </c>
      <c r="V592" t="s">
        <v>30</v>
      </c>
      <c r="W592" t="s">
        <v>60</v>
      </c>
      <c r="X592" t="s">
        <v>29</v>
      </c>
      <c r="Y592" t="s">
        <v>30</v>
      </c>
      <c r="Z592" t="s">
        <v>29</v>
      </c>
      <c r="AA592" t="s">
        <v>29</v>
      </c>
      <c r="AB592" t="s">
        <v>38</v>
      </c>
    </row>
    <row r="593" spans="1:28" outlineLevel="1" x14ac:dyDescent="0.45">
      <c r="A593">
        <v>4903229003</v>
      </c>
      <c r="B593" s="1">
        <v>44336</v>
      </c>
      <c r="C593" t="s">
        <v>2060</v>
      </c>
      <c r="D593" t="s">
        <v>2061</v>
      </c>
      <c r="E593" t="s">
        <v>154</v>
      </c>
      <c r="F593" t="s">
        <v>5651</v>
      </c>
      <c r="G593" t="s">
        <v>5918</v>
      </c>
      <c r="H593" s="10">
        <v>195427</v>
      </c>
      <c r="J593" t="s">
        <v>28</v>
      </c>
      <c r="K593" t="s">
        <v>29</v>
      </c>
      <c r="L593" t="s">
        <v>275</v>
      </c>
      <c r="M593" t="s">
        <v>29</v>
      </c>
      <c r="N593" t="s">
        <v>29</v>
      </c>
      <c r="O593" t="s">
        <v>29</v>
      </c>
      <c r="P593" t="s">
        <v>30</v>
      </c>
      <c r="Q593" t="s">
        <v>29</v>
      </c>
      <c r="R593" t="s">
        <v>29</v>
      </c>
      <c r="S593" t="s">
        <v>30</v>
      </c>
      <c r="T593" t="s">
        <v>30</v>
      </c>
      <c r="U593" t="s">
        <v>29</v>
      </c>
      <c r="V593" t="s">
        <v>30</v>
      </c>
      <c r="W593" t="s">
        <v>40</v>
      </c>
      <c r="X593" t="s">
        <v>29</v>
      </c>
      <c r="Y593" t="s">
        <v>30</v>
      </c>
      <c r="Z593" t="s">
        <v>29</v>
      </c>
      <c r="AA593" t="s">
        <v>29</v>
      </c>
      <c r="AB593" t="s">
        <v>32</v>
      </c>
    </row>
    <row r="594" spans="1:28" outlineLevel="1" x14ac:dyDescent="0.45">
      <c r="A594">
        <v>7630818908</v>
      </c>
      <c r="B594" s="1">
        <v>44323</v>
      </c>
      <c r="C594" t="s">
        <v>3569</v>
      </c>
      <c r="D594" t="s">
        <v>3570</v>
      </c>
      <c r="E594" t="s">
        <v>154</v>
      </c>
      <c r="F594" t="s">
        <v>5651</v>
      </c>
      <c r="G594" t="s">
        <v>5704</v>
      </c>
      <c r="H594" s="10">
        <v>194311</v>
      </c>
      <c r="J594" t="s">
        <v>28</v>
      </c>
      <c r="K594" t="s">
        <v>29</v>
      </c>
      <c r="L594" t="s">
        <v>155</v>
      </c>
      <c r="M594" t="s">
        <v>30</v>
      </c>
      <c r="N594" t="s">
        <v>30</v>
      </c>
      <c r="O594" t="s">
        <v>30</v>
      </c>
      <c r="P594" t="s">
        <v>30</v>
      </c>
      <c r="Q594" t="s">
        <v>30</v>
      </c>
      <c r="R594" t="s">
        <v>30</v>
      </c>
      <c r="S594" t="s">
        <v>30</v>
      </c>
      <c r="T594" t="s">
        <v>30</v>
      </c>
      <c r="U594" t="s">
        <v>30</v>
      </c>
      <c r="V594" t="s">
        <v>30</v>
      </c>
      <c r="W594" t="s">
        <v>40</v>
      </c>
      <c r="X594" t="s">
        <v>29</v>
      </c>
      <c r="Y594" t="s">
        <v>30</v>
      </c>
      <c r="Z594" t="s">
        <v>29</v>
      </c>
      <c r="AA594" t="s">
        <v>29</v>
      </c>
      <c r="AB594" t="s">
        <v>32</v>
      </c>
    </row>
    <row r="595" spans="1:28" outlineLevel="1" x14ac:dyDescent="0.45">
      <c r="A595">
        <v>8831199005</v>
      </c>
      <c r="B595" s="1">
        <v>44345</v>
      </c>
      <c r="C595" t="s">
        <v>4389</v>
      </c>
      <c r="D595" t="s">
        <v>4390</v>
      </c>
      <c r="E595" t="s">
        <v>154</v>
      </c>
      <c r="F595" t="s">
        <v>5651</v>
      </c>
      <c r="G595" t="s">
        <v>5704</v>
      </c>
      <c r="H595" s="10">
        <v>188153.96</v>
      </c>
      <c r="J595" t="s">
        <v>28</v>
      </c>
      <c r="K595" t="s">
        <v>29</v>
      </c>
      <c r="L595" t="s">
        <v>155</v>
      </c>
      <c r="M595" t="s">
        <v>30</v>
      </c>
      <c r="N595" t="s">
        <v>30</v>
      </c>
      <c r="O595" t="s">
        <v>30</v>
      </c>
      <c r="P595" t="s">
        <v>30</v>
      </c>
      <c r="Q595" t="s">
        <v>30</v>
      </c>
      <c r="R595" t="s">
        <v>30</v>
      </c>
      <c r="S595" t="s">
        <v>30</v>
      </c>
      <c r="T595" t="s">
        <v>30</v>
      </c>
      <c r="U595" t="s">
        <v>30</v>
      </c>
      <c r="V595" t="s">
        <v>30</v>
      </c>
      <c r="W595" t="s">
        <v>31</v>
      </c>
      <c r="X595" t="s">
        <v>29</v>
      </c>
      <c r="Y595" t="s">
        <v>29</v>
      </c>
      <c r="Z595" t="s">
        <v>29</v>
      </c>
      <c r="AA595" t="s">
        <v>29</v>
      </c>
      <c r="AB595" t="s">
        <v>32</v>
      </c>
    </row>
    <row r="596" spans="1:28" outlineLevel="1" x14ac:dyDescent="0.45">
      <c r="A596">
        <v>5230289009</v>
      </c>
      <c r="B596" s="1">
        <v>44337</v>
      </c>
      <c r="C596" t="s">
        <v>2227</v>
      </c>
      <c r="D596" t="s">
        <v>2228</v>
      </c>
      <c r="E596" t="s">
        <v>154</v>
      </c>
      <c r="F596" t="s">
        <v>5651</v>
      </c>
      <c r="G596" t="s">
        <v>5936</v>
      </c>
      <c r="H596" s="10">
        <v>188114</v>
      </c>
      <c r="J596" t="s">
        <v>28</v>
      </c>
      <c r="K596" t="s">
        <v>29</v>
      </c>
      <c r="L596" t="s">
        <v>275</v>
      </c>
      <c r="M596" t="s">
        <v>29</v>
      </c>
      <c r="N596" t="s">
        <v>29</v>
      </c>
      <c r="O596" t="s">
        <v>29</v>
      </c>
      <c r="P596" t="s">
        <v>30</v>
      </c>
      <c r="Q596" t="s">
        <v>29</v>
      </c>
      <c r="R596" t="s">
        <v>30</v>
      </c>
      <c r="S596" t="s">
        <v>30</v>
      </c>
      <c r="T596" t="s">
        <v>30</v>
      </c>
      <c r="U596" t="s">
        <v>30</v>
      </c>
      <c r="V596" t="s">
        <v>30</v>
      </c>
      <c r="W596" t="s">
        <v>33</v>
      </c>
      <c r="X596" t="s">
        <v>29</v>
      </c>
      <c r="Y596" t="s">
        <v>30</v>
      </c>
      <c r="Z596" t="s">
        <v>29</v>
      </c>
      <c r="AA596" t="s">
        <v>30</v>
      </c>
      <c r="AB596" t="s">
        <v>32</v>
      </c>
    </row>
    <row r="597" spans="1:28" outlineLevel="1" x14ac:dyDescent="0.45">
      <c r="A597">
        <v>5219909004</v>
      </c>
      <c r="B597" s="1">
        <v>44337</v>
      </c>
      <c r="C597" t="s">
        <v>2167</v>
      </c>
      <c r="D597" t="s">
        <v>2168</v>
      </c>
      <c r="E597" t="s">
        <v>154</v>
      </c>
      <c r="F597" t="s">
        <v>5651</v>
      </c>
      <c r="G597" t="s">
        <v>5918</v>
      </c>
      <c r="H597" s="10">
        <v>187312.06</v>
      </c>
      <c r="J597" t="s">
        <v>28</v>
      </c>
      <c r="K597" t="s">
        <v>29</v>
      </c>
      <c r="L597" t="s">
        <v>275</v>
      </c>
      <c r="M597" t="s">
        <v>30</v>
      </c>
      <c r="N597" t="s">
        <v>29</v>
      </c>
      <c r="O597" t="s">
        <v>29</v>
      </c>
      <c r="P597" t="s">
        <v>29</v>
      </c>
      <c r="Q597" t="s">
        <v>30</v>
      </c>
      <c r="R597" t="s">
        <v>30</v>
      </c>
      <c r="S597" t="s">
        <v>30</v>
      </c>
      <c r="T597" t="s">
        <v>30</v>
      </c>
      <c r="U597" t="s">
        <v>30</v>
      </c>
      <c r="V597" t="s">
        <v>30</v>
      </c>
      <c r="W597" t="s">
        <v>31</v>
      </c>
      <c r="X597" t="s">
        <v>29</v>
      </c>
      <c r="Y597" t="s">
        <v>30</v>
      </c>
      <c r="Z597" t="s">
        <v>29</v>
      </c>
      <c r="AA597" t="s">
        <v>29</v>
      </c>
      <c r="AB597" t="s">
        <v>32</v>
      </c>
    </row>
    <row r="598" spans="1:28" outlineLevel="1" x14ac:dyDescent="0.45">
      <c r="A598">
        <v>7529858904</v>
      </c>
      <c r="B598" s="1">
        <v>44323</v>
      </c>
      <c r="C598" t="s">
        <v>2764</v>
      </c>
      <c r="D598" t="s">
        <v>2765</v>
      </c>
      <c r="E598" t="s">
        <v>154</v>
      </c>
      <c r="F598" t="s">
        <v>5651</v>
      </c>
      <c r="G598" t="s">
        <v>5918</v>
      </c>
      <c r="H598" s="10">
        <v>186392.42</v>
      </c>
      <c r="I598" t="s">
        <v>432</v>
      </c>
      <c r="J598" t="s">
        <v>28</v>
      </c>
      <c r="K598" t="s">
        <v>29</v>
      </c>
      <c r="L598" t="s">
        <v>275</v>
      </c>
      <c r="M598" t="s">
        <v>29</v>
      </c>
      <c r="N598" t="s">
        <v>29</v>
      </c>
      <c r="O598" t="s">
        <v>30</v>
      </c>
      <c r="P598" t="s">
        <v>30</v>
      </c>
      <c r="Q598" t="s">
        <v>30</v>
      </c>
      <c r="R598" t="s">
        <v>30</v>
      </c>
      <c r="S598" t="s">
        <v>30</v>
      </c>
      <c r="T598" t="s">
        <v>30</v>
      </c>
      <c r="U598" t="s">
        <v>30</v>
      </c>
      <c r="V598" t="s">
        <v>30</v>
      </c>
      <c r="W598" t="s">
        <v>31</v>
      </c>
      <c r="X598" t="s">
        <v>29</v>
      </c>
      <c r="Y598" t="s">
        <v>30</v>
      </c>
      <c r="Z598" t="s">
        <v>29</v>
      </c>
      <c r="AA598" t="s">
        <v>29</v>
      </c>
      <c r="AB598" t="s">
        <v>32</v>
      </c>
    </row>
    <row r="599" spans="1:28" outlineLevel="1" x14ac:dyDescent="0.45">
      <c r="A599">
        <v>2358799004</v>
      </c>
      <c r="B599" s="1">
        <v>44331</v>
      </c>
      <c r="C599" t="s">
        <v>970</v>
      </c>
      <c r="D599" t="s">
        <v>971</v>
      </c>
      <c r="E599" t="s">
        <v>154</v>
      </c>
      <c r="F599" t="s">
        <v>5651</v>
      </c>
      <c r="G599" t="s">
        <v>5668</v>
      </c>
      <c r="H599" s="10">
        <v>186039.5</v>
      </c>
      <c r="J599" t="s">
        <v>28</v>
      </c>
      <c r="K599" t="s">
        <v>29</v>
      </c>
      <c r="L599" t="s">
        <v>173</v>
      </c>
      <c r="M599" t="s">
        <v>30</v>
      </c>
      <c r="N599" t="s">
        <v>30</v>
      </c>
      <c r="O599" t="s">
        <v>30</v>
      </c>
      <c r="P599" t="s">
        <v>30</v>
      </c>
      <c r="Q599" t="s">
        <v>30</v>
      </c>
      <c r="R599" t="s">
        <v>30</v>
      </c>
      <c r="S599" t="s">
        <v>30</v>
      </c>
      <c r="T599" t="s">
        <v>30</v>
      </c>
      <c r="U599" t="s">
        <v>30</v>
      </c>
      <c r="V599" t="s">
        <v>30</v>
      </c>
      <c r="W599" t="s">
        <v>40</v>
      </c>
      <c r="X599" t="s">
        <v>29</v>
      </c>
      <c r="Y599" t="s">
        <v>30</v>
      </c>
      <c r="Z599" t="s">
        <v>29</v>
      </c>
      <c r="AA599" t="s">
        <v>29</v>
      </c>
      <c r="AB599" t="s">
        <v>32</v>
      </c>
    </row>
    <row r="600" spans="1:28" outlineLevel="1" x14ac:dyDescent="0.45">
      <c r="A600">
        <v>7636538908</v>
      </c>
      <c r="B600" s="1">
        <v>44323</v>
      </c>
      <c r="C600" t="s">
        <v>3618</v>
      </c>
      <c r="D600" t="s">
        <v>3619</v>
      </c>
      <c r="E600" t="s">
        <v>154</v>
      </c>
      <c r="F600" t="s">
        <v>5651</v>
      </c>
      <c r="G600" t="s">
        <v>5704</v>
      </c>
      <c r="H600" s="10">
        <v>184262.62</v>
      </c>
      <c r="I600" t="s">
        <v>618</v>
      </c>
      <c r="J600" t="s">
        <v>28</v>
      </c>
      <c r="K600" t="s">
        <v>29</v>
      </c>
      <c r="L600" t="s">
        <v>155</v>
      </c>
      <c r="M600" t="s">
        <v>29</v>
      </c>
      <c r="N600" t="s">
        <v>29</v>
      </c>
      <c r="O600" t="s">
        <v>30</v>
      </c>
      <c r="P600" t="s">
        <v>30</v>
      </c>
      <c r="Q600" t="s">
        <v>29</v>
      </c>
      <c r="R600" t="s">
        <v>30</v>
      </c>
      <c r="S600" t="s">
        <v>30</v>
      </c>
      <c r="T600" t="s">
        <v>30</v>
      </c>
      <c r="U600" t="s">
        <v>30</v>
      </c>
      <c r="V600" t="s">
        <v>30</v>
      </c>
      <c r="W600" t="s">
        <v>40</v>
      </c>
      <c r="X600" t="s">
        <v>29</v>
      </c>
      <c r="Y600" t="s">
        <v>29</v>
      </c>
      <c r="Z600" t="s">
        <v>29</v>
      </c>
      <c r="AA600" t="s">
        <v>30</v>
      </c>
      <c r="AB600" t="s">
        <v>32</v>
      </c>
    </row>
    <row r="601" spans="1:28" outlineLevel="1" x14ac:dyDescent="0.45">
      <c r="A601">
        <v>9885659001</v>
      </c>
      <c r="B601" s="1">
        <v>44351</v>
      </c>
      <c r="C601" t="s">
        <v>5268</v>
      </c>
      <c r="D601" t="s">
        <v>5269</v>
      </c>
      <c r="E601" t="s">
        <v>154</v>
      </c>
      <c r="F601" t="s">
        <v>5651</v>
      </c>
      <c r="G601" t="s">
        <v>5704</v>
      </c>
      <c r="H601" s="10">
        <v>183552</v>
      </c>
      <c r="J601" t="s">
        <v>28</v>
      </c>
      <c r="K601" t="s">
        <v>29</v>
      </c>
      <c r="L601" t="s">
        <v>155</v>
      </c>
      <c r="M601" t="s">
        <v>30</v>
      </c>
      <c r="N601" t="s">
        <v>30</v>
      </c>
      <c r="O601" t="s">
        <v>30</v>
      </c>
      <c r="P601" t="s">
        <v>30</v>
      </c>
      <c r="Q601" t="s">
        <v>30</v>
      </c>
      <c r="R601" t="s">
        <v>30</v>
      </c>
      <c r="S601" t="s">
        <v>30</v>
      </c>
      <c r="T601" t="s">
        <v>30</v>
      </c>
      <c r="U601" t="s">
        <v>30</v>
      </c>
      <c r="V601" t="s">
        <v>30</v>
      </c>
      <c r="W601" t="s">
        <v>31</v>
      </c>
      <c r="X601" t="s">
        <v>29</v>
      </c>
      <c r="Y601" t="s">
        <v>29</v>
      </c>
      <c r="Z601" t="s">
        <v>29</v>
      </c>
      <c r="AA601" t="s">
        <v>29</v>
      </c>
      <c r="AB601" t="s">
        <v>32</v>
      </c>
    </row>
    <row r="602" spans="1:28" outlineLevel="1" x14ac:dyDescent="0.45">
      <c r="A602">
        <v>8947899005</v>
      </c>
      <c r="B602" s="1">
        <v>44345</v>
      </c>
      <c r="C602" t="s">
        <v>4975</v>
      </c>
      <c r="D602" t="s">
        <v>4976</v>
      </c>
      <c r="E602" t="s">
        <v>154</v>
      </c>
      <c r="F602" t="s">
        <v>5651</v>
      </c>
      <c r="G602" t="s">
        <v>5848</v>
      </c>
      <c r="H602" s="10">
        <v>178646.6</v>
      </c>
      <c r="J602" t="s">
        <v>28</v>
      </c>
      <c r="K602" t="s">
        <v>29</v>
      </c>
      <c r="L602" t="s">
        <v>173</v>
      </c>
      <c r="M602" t="s">
        <v>30</v>
      </c>
      <c r="N602" t="s">
        <v>30</v>
      </c>
      <c r="O602" t="s">
        <v>29</v>
      </c>
      <c r="P602" t="s">
        <v>30</v>
      </c>
      <c r="Q602" t="s">
        <v>30</v>
      </c>
      <c r="R602" t="s">
        <v>30</v>
      </c>
      <c r="S602" t="s">
        <v>30</v>
      </c>
      <c r="T602" t="s">
        <v>30</v>
      </c>
      <c r="U602" t="s">
        <v>30</v>
      </c>
      <c r="V602" t="s">
        <v>30</v>
      </c>
      <c r="W602" t="s">
        <v>31</v>
      </c>
      <c r="X602" t="s">
        <v>29</v>
      </c>
      <c r="Y602" t="s">
        <v>29</v>
      </c>
      <c r="Z602" t="s">
        <v>29</v>
      </c>
      <c r="AA602" t="s">
        <v>29</v>
      </c>
      <c r="AB602" t="s">
        <v>32</v>
      </c>
    </row>
    <row r="603" spans="1:28" outlineLevel="1" x14ac:dyDescent="0.45">
      <c r="A603">
        <v>7663298903</v>
      </c>
      <c r="B603" s="1">
        <v>44323</v>
      </c>
      <c r="C603" t="s">
        <v>3776</v>
      </c>
      <c r="D603" t="s">
        <v>2765</v>
      </c>
      <c r="E603" t="s">
        <v>154</v>
      </c>
      <c r="F603" t="s">
        <v>5651</v>
      </c>
      <c r="G603" t="s">
        <v>5918</v>
      </c>
      <c r="H603" s="10">
        <v>178255.46</v>
      </c>
      <c r="I603" t="s">
        <v>432</v>
      </c>
      <c r="J603" t="s">
        <v>28</v>
      </c>
      <c r="K603" t="s">
        <v>29</v>
      </c>
      <c r="L603" t="s">
        <v>275</v>
      </c>
      <c r="M603" t="s">
        <v>29</v>
      </c>
      <c r="N603" t="s">
        <v>29</v>
      </c>
      <c r="O603" t="s">
        <v>30</v>
      </c>
      <c r="P603" t="s">
        <v>30</v>
      </c>
      <c r="Q603" t="s">
        <v>30</v>
      </c>
      <c r="R603" t="s">
        <v>30</v>
      </c>
      <c r="S603" t="s">
        <v>30</v>
      </c>
      <c r="T603" t="s">
        <v>30</v>
      </c>
      <c r="U603" t="s">
        <v>30</v>
      </c>
      <c r="V603" t="s">
        <v>30</v>
      </c>
      <c r="W603" t="s">
        <v>31</v>
      </c>
      <c r="X603" t="s">
        <v>29</v>
      </c>
      <c r="Y603" t="s">
        <v>30</v>
      </c>
      <c r="Z603" t="s">
        <v>29</v>
      </c>
      <c r="AA603" t="s">
        <v>29</v>
      </c>
      <c r="AB603" t="s">
        <v>32</v>
      </c>
    </row>
    <row r="604" spans="1:28" outlineLevel="1" x14ac:dyDescent="0.45">
      <c r="A604">
        <v>2498899001</v>
      </c>
      <c r="B604" s="1">
        <v>44332</v>
      </c>
      <c r="C604" t="s">
        <v>1214</v>
      </c>
      <c r="D604" t="s">
        <v>1215</v>
      </c>
      <c r="E604" t="s">
        <v>154</v>
      </c>
      <c r="F604" t="s">
        <v>5651</v>
      </c>
      <c r="G604" t="s">
        <v>5848</v>
      </c>
      <c r="H604" s="10">
        <v>176275</v>
      </c>
      <c r="J604" t="s">
        <v>28</v>
      </c>
      <c r="K604" t="s">
        <v>29</v>
      </c>
      <c r="L604" t="s">
        <v>173</v>
      </c>
      <c r="M604" t="s">
        <v>30</v>
      </c>
      <c r="N604" t="s">
        <v>30</v>
      </c>
      <c r="O604" t="s">
        <v>30</v>
      </c>
      <c r="P604" t="s">
        <v>30</v>
      </c>
      <c r="Q604" t="s">
        <v>30</v>
      </c>
      <c r="R604" t="s">
        <v>30</v>
      </c>
      <c r="S604" t="s">
        <v>30</v>
      </c>
      <c r="T604" t="s">
        <v>30</v>
      </c>
      <c r="U604" t="s">
        <v>30</v>
      </c>
      <c r="V604" t="s">
        <v>30</v>
      </c>
      <c r="W604" t="s">
        <v>40</v>
      </c>
      <c r="X604" t="s">
        <v>29</v>
      </c>
      <c r="Y604" t="s">
        <v>30</v>
      </c>
      <c r="Z604" t="s">
        <v>29</v>
      </c>
      <c r="AA604" t="s">
        <v>29</v>
      </c>
      <c r="AB604" t="s">
        <v>32</v>
      </c>
    </row>
    <row r="605" spans="1:28" outlineLevel="1" x14ac:dyDescent="0.45">
      <c r="A605">
        <v>2775589001</v>
      </c>
      <c r="B605" s="1">
        <v>44334</v>
      </c>
      <c r="C605" t="s">
        <v>1673</v>
      </c>
      <c r="D605" t="s">
        <v>1674</v>
      </c>
      <c r="E605" t="s">
        <v>154</v>
      </c>
      <c r="F605" t="s">
        <v>5651</v>
      </c>
      <c r="G605" t="s">
        <v>5704</v>
      </c>
      <c r="H605" s="10">
        <v>172155</v>
      </c>
      <c r="J605" t="s">
        <v>28</v>
      </c>
      <c r="K605" t="s">
        <v>29</v>
      </c>
      <c r="L605" t="s">
        <v>155</v>
      </c>
      <c r="M605" t="s">
        <v>30</v>
      </c>
      <c r="N605" t="s">
        <v>30</v>
      </c>
      <c r="O605" t="s">
        <v>30</v>
      </c>
      <c r="P605" t="s">
        <v>30</v>
      </c>
      <c r="Q605" t="s">
        <v>30</v>
      </c>
      <c r="R605" t="s">
        <v>30</v>
      </c>
      <c r="S605" t="s">
        <v>30</v>
      </c>
      <c r="T605" t="s">
        <v>30</v>
      </c>
      <c r="U605" t="s">
        <v>30</v>
      </c>
      <c r="V605" t="s">
        <v>30</v>
      </c>
      <c r="W605" t="s">
        <v>40</v>
      </c>
      <c r="X605" t="s">
        <v>29</v>
      </c>
      <c r="Y605" t="s">
        <v>29</v>
      </c>
      <c r="Z605" t="s">
        <v>29</v>
      </c>
      <c r="AA605" t="s">
        <v>30</v>
      </c>
      <c r="AB605" t="s">
        <v>32</v>
      </c>
    </row>
    <row r="606" spans="1:28" outlineLevel="1" x14ac:dyDescent="0.45">
      <c r="A606">
        <v>7668598909</v>
      </c>
      <c r="B606" s="1">
        <v>44323</v>
      </c>
      <c r="C606" t="s">
        <v>3799</v>
      </c>
      <c r="D606" t="s">
        <v>3800</v>
      </c>
      <c r="E606" t="s">
        <v>154</v>
      </c>
      <c r="F606" t="s">
        <v>5651</v>
      </c>
      <c r="G606" t="s">
        <v>5827</v>
      </c>
      <c r="H606" s="10">
        <v>172047</v>
      </c>
      <c r="J606" t="s">
        <v>28</v>
      </c>
      <c r="K606" t="s">
        <v>30</v>
      </c>
      <c r="L606" t="s">
        <v>173</v>
      </c>
      <c r="M606" t="s">
        <v>29</v>
      </c>
      <c r="N606" t="s">
        <v>30</v>
      </c>
      <c r="O606" t="s">
        <v>29</v>
      </c>
      <c r="P606" t="s">
        <v>30</v>
      </c>
      <c r="Q606" t="s">
        <v>30</v>
      </c>
      <c r="R606" t="s">
        <v>30</v>
      </c>
      <c r="S606" t="s">
        <v>30</v>
      </c>
      <c r="T606" t="s">
        <v>30</v>
      </c>
      <c r="U606" t="s">
        <v>30</v>
      </c>
      <c r="V606" t="s">
        <v>30</v>
      </c>
      <c r="W606" t="s">
        <v>31</v>
      </c>
      <c r="X606" t="s">
        <v>30</v>
      </c>
      <c r="Y606" t="s">
        <v>30</v>
      </c>
      <c r="Z606" t="s">
        <v>29</v>
      </c>
      <c r="AA606" t="s">
        <v>30</v>
      </c>
      <c r="AB606" t="s">
        <v>32</v>
      </c>
    </row>
    <row r="607" spans="1:28" outlineLevel="1" x14ac:dyDescent="0.45">
      <c r="A607">
        <v>8849239002</v>
      </c>
      <c r="B607" s="1">
        <v>44345</v>
      </c>
      <c r="C607" t="s">
        <v>4487</v>
      </c>
      <c r="D607" t="s">
        <v>4488</v>
      </c>
      <c r="E607" t="s">
        <v>154</v>
      </c>
      <c r="F607" t="s">
        <v>5651</v>
      </c>
      <c r="G607" t="s">
        <v>5824</v>
      </c>
      <c r="H607" s="10">
        <v>170541.81</v>
      </c>
      <c r="J607" t="s">
        <v>28</v>
      </c>
      <c r="K607" t="s">
        <v>30</v>
      </c>
      <c r="L607" t="s">
        <v>173</v>
      </c>
      <c r="M607" t="s">
        <v>29</v>
      </c>
      <c r="N607" t="s">
        <v>30</v>
      </c>
      <c r="O607" t="s">
        <v>29</v>
      </c>
      <c r="P607" t="s">
        <v>30</v>
      </c>
      <c r="Q607" t="s">
        <v>30</v>
      </c>
      <c r="R607" t="s">
        <v>30</v>
      </c>
      <c r="S607" t="s">
        <v>30</v>
      </c>
      <c r="T607" t="s">
        <v>30</v>
      </c>
      <c r="U607" t="s">
        <v>30</v>
      </c>
      <c r="V607" t="s">
        <v>30</v>
      </c>
      <c r="W607" t="s">
        <v>33</v>
      </c>
      <c r="X607" t="s">
        <v>30</v>
      </c>
      <c r="Y607" t="s">
        <v>29</v>
      </c>
      <c r="Z607" t="s">
        <v>29</v>
      </c>
      <c r="AA607" t="s">
        <v>29</v>
      </c>
      <c r="AB607" t="s">
        <v>214</v>
      </c>
    </row>
    <row r="608" spans="1:28" outlineLevel="1" x14ac:dyDescent="0.45">
      <c r="A608">
        <v>2704679007</v>
      </c>
      <c r="B608" s="1">
        <v>44334</v>
      </c>
      <c r="C608" t="s">
        <v>1346</v>
      </c>
      <c r="D608" t="s">
        <v>1347</v>
      </c>
      <c r="E608" t="s">
        <v>154</v>
      </c>
      <c r="F608" t="s">
        <v>5651</v>
      </c>
      <c r="G608" t="s">
        <v>5865</v>
      </c>
      <c r="H608" s="10">
        <v>169837</v>
      </c>
      <c r="J608" t="s">
        <v>28</v>
      </c>
      <c r="K608" t="s">
        <v>29</v>
      </c>
      <c r="L608" t="s">
        <v>155</v>
      </c>
      <c r="M608" t="s">
        <v>30</v>
      </c>
      <c r="N608" t="s">
        <v>30</v>
      </c>
      <c r="O608" t="s">
        <v>30</v>
      </c>
      <c r="P608" t="s">
        <v>30</v>
      </c>
      <c r="Q608" t="s">
        <v>30</v>
      </c>
      <c r="R608" t="s">
        <v>30</v>
      </c>
      <c r="S608" t="s">
        <v>30</v>
      </c>
      <c r="T608" t="s">
        <v>30</v>
      </c>
      <c r="U608" t="s">
        <v>30</v>
      </c>
      <c r="V608" t="s">
        <v>30</v>
      </c>
      <c r="W608" t="s">
        <v>31</v>
      </c>
      <c r="X608" t="s">
        <v>29</v>
      </c>
      <c r="Y608" t="s">
        <v>30</v>
      </c>
      <c r="Z608" t="s">
        <v>29</v>
      </c>
      <c r="AA608" t="s">
        <v>30</v>
      </c>
      <c r="AB608" t="s">
        <v>47</v>
      </c>
    </row>
    <row r="609" spans="1:28" outlineLevel="1" x14ac:dyDescent="0.45">
      <c r="A609">
        <v>7228379001</v>
      </c>
      <c r="B609" s="1">
        <v>44339</v>
      </c>
      <c r="C609" t="s">
        <v>2478</v>
      </c>
      <c r="D609" t="s">
        <v>2479</v>
      </c>
      <c r="E609" t="s">
        <v>154</v>
      </c>
      <c r="F609" t="s">
        <v>5651</v>
      </c>
      <c r="G609" t="s">
        <v>5665</v>
      </c>
      <c r="H609" s="10">
        <v>169479</v>
      </c>
      <c r="J609" t="s">
        <v>28</v>
      </c>
      <c r="K609" t="s">
        <v>29</v>
      </c>
      <c r="L609" t="s">
        <v>173</v>
      </c>
      <c r="M609" t="s">
        <v>29</v>
      </c>
      <c r="N609" t="s">
        <v>29</v>
      </c>
      <c r="O609" t="s">
        <v>29</v>
      </c>
      <c r="P609" t="s">
        <v>29</v>
      </c>
      <c r="Q609" t="s">
        <v>30</v>
      </c>
      <c r="R609" t="s">
        <v>30</v>
      </c>
      <c r="S609" t="s">
        <v>30</v>
      </c>
      <c r="T609" t="s">
        <v>30</v>
      </c>
      <c r="U609" t="s">
        <v>30</v>
      </c>
      <c r="V609" t="s">
        <v>29</v>
      </c>
      <c r="W609" t="s">
        <v>31</v>
      </c>
      <c r="X609" t="s">
        <v>29</v>
      </c>
      <c r="Y609" t="s">
        <v>30</v>
      </c>
      <c r="Z609" t="s">
        <v>29</v>
      </c>
      <c r="AA609" t="s">
        <v>29</v>
      </c>
      <c r="AB609" t="s">
        <v>113</v>
      </c>
    </row>
    <row r="610" spans="1:28" outlineLevel="1" x14ac:dyDescent="0.45">
      <c r="A610">
        <v>2230009002</v>
      </c>
      <c r="B610" s="1">
        <v>44330</v>
      </c>
      <c r="C610" t="s">
        <v>700</v>
      </c>
      <c r="D610" t="s">
        <v>701</v>
      </c>
      <c r="E610" t="s">
        <v>154</v>
      </c>
      <c r="F610" t="s">
        <v>5651</v>
      </c>
      <c r="G610" t="s">
        <v>5774</v>
      </c>
      <c r="H610" s="10">
        <v>168161</v>
      </c>
      <c r="I610" t="s">
        <v>35</v>
      </c>
      <c r="J610" t="s">
        <v>28</v>
      </c>
      <c r="K610" t="s">
        <v>29</v>
      </c>
      <c r="L610" t="s">
        <v>275</v>
      </c>
      <c r="M610" t="s">
        <v>29</v>
      </c>
      <c r="N610" t="s">
        <v>29</v>
      </c>
      <c r="O610" t="s">
        <v>30</v>
      </c>
      <c r="P610" t="s">
        <v>30</v>
      </c>
      <c r="Q610" t="s">
        <v>30</v>
      </c>
      <c r="R610" t="s">
        <v>30</v>
      </c>
      <c r="S610" t="s">
        <v>30</v>
      </c>
      <c r="T610" t="s">
        <v>30</v>
      </c>
      <c r="U610" t="s">
        <v>30</v>
      </c>
      <c r="V610" t="s">
        <v>30</v>
      </c>
      <c r="W610" t="s">
        <v>40</v>
      </c>
      <c r="X610" t="s">
        <v>29</v>
      </c>
      <c r="Y610" t="s">
        <v>30</v>
      </c>
      <c r="Z610" t="s">
        <v>30</v>
      </c>
      <c r="AA610" t="s">
        <v>30</v>
      </c>
      <c r="AB610" t="s">
        <v>32</v>
      </c>
    </row>
    <row r="611" spans="1:28" outlineLevel="1" x14ac:dyDescent="0.45">
      <c r="A611">
        <v>8028069002</v>
      </c>
      <c r="B611" s="1">
        <v>44342</v>
      </c>
      <c r="C611" t="s">
        <v>4140</v>
      </c>
      <c r="D611" t="s">
        <v>4141</v>
      </c>
      <c r="E611" t="s">
        <v>154</v>
      </c>
      <c r="F611" t="s">
        <v>5651</v>
      </c>
      <c r="G611" t="s">
        <v>5665</v>
      </c>
      <c r="H611" s="10">
        <v>167505</v>
      </c>
      <c r="J611" t="s">
        <v>28</v>
      </c>
      <c r="K611" t="s">
        <v>29</v>
      </c>
      <c r="L611" t="s">
        <v>155</v>
      </c>
      <c r="M611" t="s">
        <v>30</v>
      </c>
      <c r="N611" t="s">
        <v>30</v>
      </c>
      <c r="O611" t="s">
        <v>30</v>
      </c>
      <c r="P611" t="s">
        <v>30</v>
      </c>
      <c r="Q611" t="s">
        <v>30</v>
      </c>
      <c r="R611" t="s">
        <v>30</v>
      </c>
      <c r="S611" t="s">
        <v>30</v>
      </c>
      <c r="T611" t="s">
        <v>30</v>
      </c>
      <c r="U611" t="s">
        <v>30</v>
      </c>
      <c r="V611" t="s">
        <v>30</v>
      </c>
      <c r="W611" t="s">
        <v>33</v>
      </c>
      <c r="X611" t="s">
        <v>29</v>
      </c>
      <c r="Y611" t="s">
        <v>30</v>
      </c>
      <c r="Z611" t="s">
        <v>29</v>
      </c>
      <c r="AA611" t="s">
        <v>29</v>
      </c>
      <c r="AB611" t="s">
        <v>32</v>
      </c>
    </row>
    <row r="612" spans="1:28" outlineLevel="1" x14ac:dyDescent="0.45">
      <c r="A612">
        <v>7560688910</v>
      </c>
      <c r="B612" s="1">
        <v>44323</v>
      </c>
      <c r="C612" t="s">
        <v>3132</v>
      </c>
      <c r="D612" t="s">
        <v>3133</v>
      </c>
      <c r="E612" t="s">
        <v>154</v>
      </c>
      <c r="F612" t="s">
        <v>5651</v>
      </c>
      <c r="G612" t="s">
        <v>5750</v>
      </c>
      <c r="H612" s="10">
        <v>165854</v>
      </c>
      <c r="I612" t="s">
        <v>350</v>
      </c>
      <c r="J612" t="s">
        <v>28</v>
      </c>
      <c r="K612" t="s">
        <v>29</v>
      </c>
      <c r="L612" t="s">
        <v>173</v>
      </c>
      <c r="M612" t="s">
        <v>29</v>
      </c>
      <c r="N612" t="s">
        <v>30</v>
      </c>
      <c r="O612" t="s">
        <v>29</v>
      </c>
      <c r="P612" t="s">
        <v>30</v>
      </c>
      <c r="Q612" t="s">
        <v>30</v>
      </c>
      <c r="R612" t="s">
        <v>30</v>
      </c>
      <c r="S612" t="s">
        <v>30</v>
      </c>
      <c r="T612" t="s">
        <v>30</v>
      </c>
      <c r="U612" t="s">
        <v>30</v>
      </c>
      <c r="V612" t="s">
        <v>30</v>
      </c>
      <c r="W612" t="s">
        <v>31</v>
      </c>
      <c r="X612" t="s">
        <v>29</v>
      </c>
      <c r="Y612" t="s">
        <v>29</v>
      </c>
      <c r="Z612" t="s">
        <v>29</v>
      </c>
      <c r="AA612" t="s">
        <v>30</v>
      </c>
      <c r="AB612" t="s">
        <v>32</v>
      </c>
    </row>
    <row r="613" spans="1:28" outlineLevel="1" x14ac:dyDescent="0.45">
      <c r="A613">
        <v>7534588900</v>
      </c>
      <c r="B613" s="1">
        <v>44323</v>
      </c>
      <c r="C613" t="s">
        <v>2822</v>
      </c>
      <c r="D613" t="s">
        <v>2823</v>
      </c>
      <c r="E613" t="s">
        <v>154</v>
      </c>
      <c r="F613" t="s">
        <v>5651</v>
      </c>
      <c r="G613" t="s">
        <v>5668</v>
      </c>
      <c r="H613" s="10">
        <v>165549</v>
      </c>
      <c r="J613" t="s">
        <v>28</v>
      </c>
      <c r="K613" t="s">
        <v>29</v>
      </c>
      <c r="L613" t="s">
        <v>173</v>
      </c>
      <c r="M613" t="s">
        <v>29</v>
      </c>
      <c r="N613" t="s">
        <v>29</v>
      </c>
      <c r="O613" t="s">
        <v>29</v>
      </c>
      <c r="P613" t="s">
        <v>30</v>
      </c>
      <c r="Q613" t="s">
        <v>30</v>
      </c>
      <c r="R613" t="s">
        <v>30</v>
      </c>
      <c r="S613" t="s">
        <v>30</v>
      </c>
      <c r="T613" t="s">
        <v>30</v>
      </c>
      <c r="U613" t="s">
        <v>30</v>
      </c>
      <c r="V613" t="s">
        <v>30</v>
      </c>
      <c r="W613" t="s">
        <v>40</v>
      </c>
      <c r="X613" t="s">
        <v>29</v>
      </c>
      <c r="Y613" t="s">
        <v>30</v>
      </c>
      <c r="Z613" t="s">
        <v>29</v>
      </c>
      <c r="AA613" t="s">
        <v>29</v>
      </c>
      <c r="AB613" t="s">
        <v>62</v>
      </c>
    </row>
    <row r="614" spans="1:28" outlineLevel="1" x14ac:dyDescent="0.45">
      <c r="A614">
        <v>7869318902</v>
      </c>
      <c r="B614" s="1">
        <v>44327</v>
      </c>
      <c r="C614" t="s">
        <v>3843</v>
      </c>
      <c r="D614" t="s">
        <v>3844</v>
      </c>
      <c r="E614" t="s">
        <v>154</v>
      </c>
      <c r="F614" t="s">
        <v>5651</v>
      </c>
      <c r="G614" t="s">
        <v>5750</v>
      </c>
      <c r="H614" s="10">
        <v>163985</v>
      </c>
      <c r="J614" t="s">
        <v>28</v>
      </c>
      <c r="K614" t="s">
        <v>29</v>
      </c>
      <c r="L614" t="s">
        <v>173</v>
      </c>
      <c r="M614" t="s">
        <v>29</v>
      </c>
      <c r="N614" t="s">
        <v>30</v>
      </c>
      <c r="O614" t="s">
        <v>29</v>
      </c>
      <c r="P614" t="s">
        <v>30</v>
      </c>
      <c r="Q614" t="s">
        <v>30</v>
      </c>
      <c r="R614" t="s">
        <v>30</v>
      </c>
      <c r="S614" t="s">
        <v>30</v>
      </c>
      <c r="T614" t="s">
        <v>30</v>
      </c>
      <c r="U614" t="s">
        <v>30</v>
      </c>
      <c r="V614" t="s">
        <v>30</v>
      </c>
      <c r="W614" t="s">
        <v>31</v>
      </c>
      <c r="X614" t="s">
        <v>29</v>
      </c>
      <c r="Y614" t="s">
        <v>29</v>
      </c>
      <c r="Z614" t="s">
        <v>29</v>
      </c>
      <c r="AA614" t="s">
        <v>30</v>
      </c>
      <c r="AB614" t="s">
        <v>32</v>
      </c>
    </row>
    <row r="615" spans="1:28" outlineLevel="1" x14ac:dyDescent="0.45">
      <c r="A615">
        <v>7892198901</v>
      </c>
      <c r="B615" s="1">
        <v>44327</v>
      </c>
      <c r="C615" t="s">
        <v>3959</v>
      </c>
      <c r="D615" t="s">
        <v>3960</v>
      </c>
      <c r="E615" t="s">
        <v>154</v>
      </c>
      <c r="F615" t="s">
        <v>5651</v>
      </c>
      <c r="G615" t="s">
        <v>5704</v>
      </c>
      <c r="H615" s="10">
        <v>163824.74</v>
      </c>
      <c r="J615" t="s">
        <v>28</v>
      </c>
      <c r="K615" t="s">
        <v>29</v>
      </c>
      <c r="L615" t="s">
        <v>155</v>
      </c>
      <c r="M615" t="s">
        <v>30</v>
      </c>
      <c r="N615" t="s">
        <v>29</v>
      </c>
      <c r="O615" t="s">
        <v>29</v>
      </c>
      <c r="P615" t="s">
        <v>30</v>
      </c>
      <c r="Q615" t="s">
        <v>30</v>
      </c>
      <c r="R615" t="s">
        <v>30</v>
      </c>
      <c r="S615" t="s">
        <v>30</v>
      </c>
      <c r="T615" t="s">
        <v>30</v>
      </c>
      <c r="U615" t="s">
        <v>30</v>
      </c>
      <c r="V615" t="s">
        <v>30</v>
      </c>
      <c r="W615" t="s">
        <v>31</v>
      </c>
      <c r="X615" t="s">
        <v>29</v>
      </c>
      <c r="Y615" t="s">
        <v>29</v>
      </c>
      <c r="Z615" t="s">
        <v>29</v>
      </c>
      <c r="AA615" t="s">
        <v>30</v>
      </c>
      <c r="AB615" t="s">
        <v>32</v>
      </c>
    </row>
    <row r="616" spans="1:28" outlineLevel="1" x14ac:dyDescent="0.45">
      <c r="A616">
        <v>7608718906</v>
      </c>
      <c r="B616" s="1">
        <v>44323</v>
      </c>
      <c r="C616" t="s">
        <v>3454</v>
      </c>
      <c r="D616" t="s">
        <v>3455</v>
      </c>
      <c r="E616" t="s">
        <v>154</v>
      </c>
      <c r="F616" t="s">
        <v>5651</v>
      </c>
      <c r="G616" t="s">
        <v>5667</v>
      </c>
      <c r="H616" s="10">
        <v>160397.28</v>
      </c>
      <c r="J616" t="s">
        <v>28</v>
      </c>
      <c r="K616" t="s">
        <v>29</v>
      </c>
      <c r="L616" t="s">
        <v>173</v>
      </c>
      <c r="M616" t="s">
        <v>29</v>
      </c>
      <c r="N616" t="s">
        <v>30</v>
      </c>
      <c r="O616" t="s">
        <v>29</v>
      </c>
      <c r="P616" t="s">
        <v>30</v>
      </c>
      <c r="Q616" t="s">
        <v>30</v>
      </c>
      <c r="R616" t="s">
        <v>30</v>
      </c>
      <c r="S616" t="s">
        <v>30</v>
      </c>
      <c r="T616" t="s">
        <v>30</v>
      </c>
      <c r="U616" t="s">
        <v>30</v>
      </c>
      <c r="V616" t="s">
        <v>30</v>
      </c>
      <c r="W616" t="s">
        <v>40</v>
      </c>
      <c r="X616" t="s">
        <v>29</v>
      </c>
      <c r="Y616" t="s">
        <v>29</v>
      </c>
      <c r="Z616" t="s">
        <v>29</v>
      </c>
      <c r="AA616" t="s">
        <v>30</v>
      </c>
      <c r="AB616" t="s">
        <v>32</v>
      </c>
    </row>
    <row r="617" spans="1:28" outlineLevel="1" x14ac:dyDescent="0.45">
      <c r="A617">
        <v>7583948908</v>
      </c>
      <c r="B617" s="1">
        <v>44323</v>
      </c>
      <c r="C617" t="s">
        <v>3310</v>
      </c>
      <c r="D617" t="s">
        <v>3311</v>
      </c>
      <c r="E617" t="s">
        <v>154</v>
      </c>
      <c r="F617" t="s">
        <v>5651</v>
      </c>
      <c r="G617" t="s">
        <v>5668</v>
      </c>
      <c r="H617" s="10">
        <v>156970</v>
      </c>
      <c r="J617" t="s">
        <v>28</v>
      </c>
      <c r="K617" t="s">
        <v>29</v>
      </c>
      <c r="L617" t="s">
        <v>173</v>
      </c>
      <c r="M617" t="s">
        <v>30</v>
      </c>
      <c r="N617" t="s">
        <v>30</v>
      </c>
      <c r="O617" t="s">
        <v>30</v>
      </c>
      <c r="P617" t="s">
        <v>30</v>
      </c>
      <c r="Q617" t="s">
        <v>30</v>
      </c>
      <c r="R617" t="s">
        <v>30</v>
      </c>
      <c r="S617" t="s">
        <v>30</v>
      </c>
      <c r="T617" t="s">
        <v>30</v>
      </c>
      <c r="U617" t="s">
        <v>30</v>
      </c>
      <c r="V617" t="s">
        <v>30</v>
      </c>
      <c r="W617" t="s">
        <v>40</v>
      </c>
      <c r="X617" t="s">
        <v>29</v>
      </c>
      <c r="Y617" t="s">
        <v>30</v>
      </c>
      <c r="Z617" t="s">
        <v>29</v>
      </c>
      <c r="AA617" t="s">
        <v>29</v>
      </c>
      <c r="AB617" t="s">
        <v>32</v>
      </c>
    </row>
    <row r="618" spans="1:28" outlineLevel="1" x14ac:dyDescent="0.45">
      <c r="A618">
        <v>7647178902</v>
      </c>
      <c r="B618" s="1">
        <v>44323</v>
      </c>
      <c r="C618" t="s">
        <v>3677</v>
      </c>
      <c r="D618" t="s">
        <v>3678</v>
      </c>
      <c r="E618" t="s">
        <v>154</v>
      </c>
      <c r="F618" t="s">
        <v>5651</v>
      </c>
      <c r="G618" t="s">
        <v>5667</v>
      </c>
      <c r="H618" s="10">
        <v>153463.49</v>
      </c>
      <c r="J618" t="s">
        <v>28</v>
      </c>
      <c r="K618" t="s">
        <v>30</v>
      </c>
      <c r="L618" t="s">
        <v>173</v>
      </c>
      <c r="M618" t="s">
        <v>29</v>
      </c>
      <c r="N618" t="s">
        <v>29</v>
      </c>
      <c r="O618" t="s">
        <v>29</v>
      </c>
      <c r="P618" t="s">
        <v>29</v>
      </c>
      <c r="Q618" t="s">
        <v>30</v>
      </c>
      <c r="R618" t="s">
        <v>30</v>
      </c>
      <c r="S618" t="s">
        <v>30</v>
      </c>
      <c r="T618" t="s">
        <v>30</v>
      </c>
      <c r="U618" t="s">
        <v>29</v>
      </c>
      <c r="V618" t="s">
        <v>30</v>
      </c>
      <c r="W618" t="s">
        <v>40</v>
      </c>
      <c r="X618" t="s">
        <v>29</v>
      </c>
      <c r="Y618" t="s">
        <v>29</v>
      </c>
      <c r="Z618" t="s">
        <v>29</v>
      </c>
      <c r="AA618" t="s">
        <v>30</v>
      </c>
      <c r="AB618" t="s">
        <v>32</v>
      </c>
    </row>
    <row r="619" spans="1:28" outlineLevel="1" x14ac:dyDescent="0.45">
      <c r="A619">
        <v>7566828905</v>
      </c>
      <c r="B619" s="1">
        <v>44323</v>
      </c>
      <c r="C619" t="s">
        <v>3198</v>
      </c>
      <c r="D619" t="s">
        <v>3199</v>
      </c>
      <c r="E619" t="s">
        <v>154</v>
      </c>
      <c r="F619" t="s">
        <v>5651</v>
      </c>
      <c r="G619" t="s">
        <v>5691</v>
      </c>
      <c r="H619" s="10">
        <v>150681</v>
      </c>
      <c r="J619" t="s">
        <v>28</v>
      </c>
      <c r="K619" t="s">
        <v>30</v>
      </c>
      <c r="L619" t="s">
        <v>155</v>
      </c>
      <c r="M619" t="s">
        <v>30</v>
      </c>
      <c r="N619" t="s">
        <v>29</v>
      </c>
      <c r="O619" t="s">
        <v>29</v>
      </c>
      <c r="P619" t="s">
        <v>29</v>
      </c>
      <c r="Q619" t="s">
        <v>30</v>
      </c>
      <c r="R619" t="s">
        <v>30</v>
      </c>
      <c r="S619" t="s">
        <v>30</v>
      </c>
      <c r="T619" t="s">
        <v>30</v>
      </c>
      <c r="U619" t="s">
        <v>30</v>
      </c>
      <c r="V619" t="s">
        <v>30</v>
      </c>
      <c r="W619" t="s">
        <v>40</v>
      </c>
      <c r="X619" t="s">
        <v>30</v>
      </c>
      <c r="Y619" t="s">
        <v>29</v>
      </c>
      <c r="Z619" t="s">
        <v>29</v>
      </c>
      <c r="AA619" t="s">
        <v>30</v>
      </c>
      <c r="AB619" t="s">
        <v>47</v>
      </c>
    </row>
    <row r="620" spans="1:28" outlineLevel="1" x14ac:dyDescent="0.45">
      <c r="A620">
        <v>2498039001</v>
      </c>
      <c r="B620" s="1">
        <v>44332</v>
      </c>
      <c r="C620" t="s">
        <v>1210</v>
      </c>
      <c r="D620" t="s">
        <v>1211</v>
      </c>
      <c r="E620" t="s">
        <v>154</v>
      </c>
      <c r="F620" t="s">
        <v>5651</v>
      </c>
      <c r="G620" t="s">
        <v>5827</v>
      </c>
      <c r="H620" s="10">
        <v>150127.88</v>
      </c>
      <c r="J620" t="s">
        <v>28</v>
      </c>
      <c r="K620" t="s">
        <v>30</v>
      </c>
      <c r="L620" t="s">
        <v>173</v>
      </c>
      <c r="M620" t="s">
        <v>30</v>
      </c>
      <c r="N620" t="s">
        <v>30</v>
      </c>
      <c r="O620" t="s">
        <v>30</v>
      </c>
      <c r="P620" t="s">
        <v>30</v>
      </c>
      <c r="Q620" t="s">
        <v>30</v>
      </c>
      <c r="R620" t="s">
        <v>30</v>
      </c>
      <c r="S620" t="s">
        <v>30</v>
      </c>
      <c r="T620" t="s">
        <v>30</v>
      </c>
      <c r="U620" t="s">
        <v>30</v>
      </c>
      <c r="V620" t="s">
        <v>30</v>
      </c>
      <c r="W620" t="s">
        <v>37</v>
      </c>
      <c r="X620" t="s">
        <v>30</v>
      </c>
      <c r="Y620" t="s">
        <v>30</v>
      </c>
      <c r="Z620" t="s">
        <v>29</v>
      </c>
      <c r="AA620" t="s">
        <v>29</v>
      </c>
      <c r="AB620" t="s">
        <v>32</v>
      </c>
    </row>
    <row r="621" spans="1:28" outlineLevel="1" x14ac:dyDescent="0.45">
      <c r="A621">
        <v>5212569006</v>
      </c>
      <c r="B621" s="1">
        <v>44337</v>
      </c>
      <c r="C621" t="s">
        <v>2121</v>
      </c>
      <c r="D621" t="s">
        <v>2122</v>
      </c>
      <c r="E621" t="s">
        <v>154</v>
      </c>
      <c r="F621" t="s">
        <v>5651</v>
      </c>
      <c r="G621" t="s">
        <v>5820</v>
      </c>
      <c r="H621" s="10">
        <v>144548.79999999999</v>
      </c>
      <c r="J621" t="s">
        <v>28</v>
      </c>
      <c r="K621" t="s">
        <v>30</v>
      </c>
      <c r="L621" t="s">
        <v>155</v>
      </c>
      <c r="M621" t="s">
        <v>30</v>
      </c>
      <c r="N621" t="s">
        <v>30</v>
      </c>
      <c r="O621" t="s">
        <v>30</v>
      </c>
      <c r="P621" t="s">
        <v>30</v>
      </c>
      <c r="Q621" t="s">
        <v>30</v>
      </c>
      <c r="R621" t="s">
        <v>30</v>
      </c>
      <c r="S621" t="s">
        <v>30</v>
      </c>
      <c r="T621" t="s">
        <v>30</v>
      </c>
      <c r="U621" t="s">
        <v>30</v>
      </c>
      <c r="V621" t="s">
        <v>30</v>
      </c>
      <c r="W621" t="s">
        <v>31</v>
      </c>
      <c r="X621" t="s">
        <v>29</v>
      </c>
      <c r="Y621" t="s">
        <v>30</v>
      </c>
      <c r="Z621" t="s">
        <v>29</v>
      </c>
      <c r="AA621" t="s">
        <v>30</v>
      </c>
      <c r="AB621" t="s">
        <v>32</v>
      </c>
    </row>
    <row r="622" spans="1:28" outlineLevel="1" x14ac:dyDescent="0.45">
      <c r="A622">
        <v>7637788904</v>
      </c>
      <c r="B622" s="1">
        <v>44323</v>
      </c>
      <c r="C622" t="s">
        <v>3620</v>
      </c>
      <c r="D622" t="s">
        <v>3621</v>
      </c>
      <c r="E622" t="s">
        <v>154</v>
      </c>
      <c r="F622" t="s">
        <v>5651</v>
      </c>
      <c r="G622" t="s">
        <v>5810</v>
      </c>
      <c r="H622" s="10">
        <v>144176.84</v>
      </c>
      <c r="J622" t="s">
        <v>28</v>
      </c>
      <c r="K622" t="s">
        <v>29</v>
      </c>
      <c r="L622" t="s">
        <v>275</v>
      </c>
      <c r="M622" t="s">
        <v>29</v>
      </c>
      <c r="N622" t="s">
        <v>29</v>
      </c>
      <c r="O622" t="s">
        <v>29</v>
      </c>
      <c r="P622" t="s">
        <v>30</v>
      </c>
      <c r="Q622" t="s">
        <v>30</v>
      </c>
      <c r="R622" t="s">
        <v>30</v>
      </c>
      <c r="S622" t="s">
        <v>30</v>
      </c>
      <c r="T622" t="s">
        <v>30</v>
      </c>
      <c r="U622" t="s">
        <v>30</v>
      </c>
      <c r="V622" t="s">
        <v>30</v>
      </c>
      <c r="W622" t="s">
        <v>40</v>
      </c>
      <c r="X622" t="s">
        <v>30</v>
      </c>
      <c r="Y622" t="s">
        <v>30</v>
      </c>
      <c r="Z622" t="s">
        <v>29</v>
      </c>
      <c r="AA622" t="s">
        <v>29</v>
      </c>
      <c r="AB622" t="s">
        <v>32</v>
      </c>
    </row>
    <row r="623" spans="1:28" outlineLevel="1" x14ac:dyDescent="0.45">
      <c r="A623">
        <v>2717309000</v>
      </c>
      <c r="B623" s="1">
        <v>44334</v>
      </c>
      <c r="C623" t="s">
        <v>1401</v>
      </c>
      <c r="D623" t="s">
        <v>1402</v>
      </c>
      <c r="E623" t="s">
        <v>154</v>
      </c>
      <c r="F623" t="s">
        <v>5651</v>
      </c>
      <c r="G623" t="s">
        <v>5827</v>
      </c>
      <c r="H623" s="10">
        <v>142884</v>
      </c>
      <c r="J623" t="s">
        <v>28</v>
      </c>
      <c r="K623" t="s">
        <v>29</v>
      </c>
      <c r="L623" t="s">
        <v>173</v>
      </c>
      <c r="M623" t="s">
        <v>30</v>
      </c>
      <c r="N623" t="s">
        <v>30</v>
      </c>
      <c r="O623" t="s">
        <v>30</v>
      </c>
      <c r="P623" t="s">
        <v>30</v>
      </c>
      <c r="Q623" t="s">
        <v>30</v>
      </c>
      <c r="R623" t="s">
        <v>30</v>
      </c>
      <c r="S623" t="s">
        <v>30</v>
      </c>
      <c r="T623" t="s">
        <v>30</v>
      </c>
      <c r="U623" t="s">
        <v>30</v>
      </c>
      <c r="V623" t="s">
        <v>30</v>
      </c>
      <c r="W623" t="s">
        <v>31</v>
      </c>
      <c r="X623" t="s">
        <v>30</v>
      </c>
      <c r="Y623" t="s">
        <v>29</v>
      </c>
      <c r="Z623" t="s">
        <v>29</v>
      </c>
      <c r="AA623" t="s">
        <v>30</v>
      </c>
      <c r="AB623" t="s">
        <v>32</v>
      </c>
    </row>
    <row r="624" spans="1:28" outlineLevel="1" x14ac:dyDescent="0.45">
      <c r="A624">
        <v>7890398909</v>
      </c>
      <c r="B624" s="1">
        <v>44327</v>
      </c>
      <c r="C624" t="s">
        <v>3951</v>
      </c>
      <c r="D624" t="s">
        <v>3952</v>
      </c>
      <c r="E624" t="s">
        <v>154</v>
      </c>
      <c r="F624" t="s">
        <v>5651</v>
      </c>
      <c r="G624" t="s">
        <v>5825</v>
      </c>
      <c r="H624" s="10">
        <v>141769</v>
      </c>
      <c r="J624" t="s">
        <v>28</v>
      </c>
      <c r="K624" t="s">
        <v>29</v>
      </c>
      <c r="L624" t="s">
        <v>275</v>
      </c>
      <c r="M624" t="s">
        <v>29</v>
      </c>
      <c r="N624" t="s">
        <v>30</v>
      </c>
      <c r="O624" t="s">
        <v>29</v>
      </c>
      <c r="P624" t="s">
        <v>30</v>
      </c>
      <c r="Q624" t="s">
        <v>30</v>
      </c>
      <c r="R624" t="s">
        <v>30</v>
      </c>
      <c r="S624" t="s">
        <v>30</v>
      </c>
      <c r="T624" t="s">
        <v>30</v>
      </c>
      <c r="U624" t="s">
        <v>30</v>
      </c>
      <c r="V624" t="s">
        <v>30</v>
      </c>
      <c r="W624" t="s">
        <v>31</v>
      </c>
      <c r="X624" t="s">
        <v>29</v>
      </c>
      <c r="Y624" t="s">
        <v>30</v>
      </c>
      <c r="Z624" t="s">
        <v>29</v>
      </c>
      <c r="AA624" t="s">
        <v>29</v>
      </c>
      <c r="AB624" t="s">
        <v>32</v>
      </c>
    </row>
    <row r="625" spans="1:28" outlineLevel="1" x14ac:dyDescent="0.45">
      <c r="A625">
        <v>7589088900</v>
      </c>
      <c r="B625" s="1">
        <v>44323</v>
      </c>
      <c r="C625" t="s">
        <v>3333</v>
      </c>
      <c r="D625" t="s">
        <v>3334</v>
      </c>
      <c r="E625" t="s">
        <v>154</v>
      </c>
      <c r="F625" t="s">
        <v>5651</v>
      </c>
      <c r="G625" t="s">
        <v>5825</v>
      </c>
      <c r="H625" s="10">
        <v>141626</v>
      </c>
      <c r="J625" t="s">
        <v>28</v>
      </c>
      <c r="K625" t="s">
        <v>29</v>
      </c>
      <c r="L625" t="s">
        <v>275</v>
      </c>
      <c r="M625" t="s">
        <v>30</v>
      </c>
      <c r="N625" t="s">
        <v>30</v>
      </c>
      <c r="O625" t="s">
        <v>29</v>
      </c>
      <c r="P625" t="s">
        <v>30</v>
      </c>
      <c r="Q625" t="s">
        <v>30</v>
      </c>
      <c r="R625" t="s">
        <v>30</v>
      </c>
      <c r="S625" t="s">
        <v>30</v>
      </c>
      <c r="T625" t="s">
        <v>30</v>
      </c>
      <c r="U625" t="s">
        <v>30</v>
      </c>
      <c r="V625" t="s">
        <v>30</v>
      </c>
      <c r="W625" t="s">
        <v>31</v>
      </c>
      <c r="X625" t="s">
        <v>29</v>
      </c>
      <c r="Y625" t="s">
        <v>30</v>
      </c>
      <c r="Z625" t="s">
        <v>29</v>
      </c>
      <c r="AA625" t="s">
        <v>29</v>
      </c>
      <c r="AB625" t="s">
        <v>32</v>
      </c>
    </row>
    <row r="626" spans="1:28" outlineLevel="1" x14ac:dyDescent="0.45">
      <c r="A626">
        <v>7568938907</v>
      </c>
      <c r="B626" s="1">
        <v>44323</v>
      </c>
      <c r="C626" t="s">
        <v>3221</v>
      </c>
      <c r="D626" t="s">
        <v>3222</v>
      </c>
      <c r="E626" t="s">
        <v>154</v>
      </c>
      <c r="F626" t="s">
        <v>5651</v>
      </c>
      <c r="G626" t="s">
        <v>5667</v>
      </c>
      <c r="H626" s="10">
        <v>141137.5</v>
      </c>
      <c r="J626" t="s">
        <v>28</v>
      </c>
      <c r="K626" t="s">
        <v>29</v>
      </c>
      <c r="L626" t="s">
        <v>173</v>
      </c>
      <c r="M626" t="s">
        <v>30</v>
      </c>
      <c r="N626" t="s">
        <v>30</v>
      </c>
      <c r="O626" t="s">
        <v>30</v>
      </c>
      <c r="P626" t="s">
        <v>30</v>
      </c>
      <c r="Q626" t="s">
        <v>30</v>
      </c>
      <c r="R626" t="s">
        <v>30</v>
      </c>
      <c r="S626" t="s">
        <v>30</v>
      </c>
      <c r="T626" t="s">
        <v>30</v>
      </c>
      <c r="U626" t="s">
        <v>30</v>
      </c>
      <c r="V626" t="s">
        <v>30</v>
      </c>
      <c r="W626" t="s">
        <v>40</v>
      </c>
      <c r="X626" t="s">
        <v>29</v>
      </c>
      <c r="Y626" t="s">
        <v>30</v>
      </c>
      <c r="Z626" t="s">
        <v>29</v>
      </c>
      <c r="AA626" t="s">
        <v>29</v>
      </c>
      <c r="AB626" t="s">
        <v>32</v>
      </c>
    </row>
    <row r="627" spans="1:28" outlineLevel="1" x14ac:dyDescent="0.45">
      <c r="A627">
        <v>2366609004</v>
      </c>
      <c r="B627" s="1">
        <v>44331</v>
      </c>
      <c r="C627" t="s">
        <v>1009</v>
      </c>
      <c r="D627" t="s">
        <v>1010</v>
      </c>
      <c r="E627" t="s">
        <v>154</v>
      </c>
      <c r="F627" t="s">
        <v>5651</v>
      </c>
      <c r="G627" t="s">
        <v>5810</v>
      </c>
      <c r="H627" s="10">
        <v>139778.20000000001</v>
      </c>
      <c r="J627" t="s">
        <v>28</v>
      </c>
      <c r="K627" t="s">
        <v>30</v>
      </c>
      <c r="L627" t="s">
        <v>275</v>
      </c>
      <c r="M627" t="s">
        <v>29</v>
      </c>
      <c r="N627" t="s">
        <v>30</v>
      </c>
      <c r="O627" t="s">
        <v>29</v>
      </c>
      <c r="P627" t="s">
        <v>30</v>
      </c>
      <c r="Q627" t="s">
        <v>30</v>
      </c>
      <c r="R627" t="s">
        <v>30</v>
      </c>
      <c r="S627" t="s">
        <v>30</v>
      </c>
      <c r="T627" t="s">
        <v>30</v>
      </c>
      <c r="U627" t="s">
        <v>30</v>
      </c>
      <c r="V627" t="s">
        <v>30</v>
      </c>
      <c r="W627" t="s">
        <v>31</v>
      </c>
      <c r="X627" t="s">
        <v>30</v>
      </c>
      <c r="Y627" t="s">
        <v>30</v>
      </c>
      <c r="Z627" t="s">
        <v>29</v>
      </c>
      <c r="AA627" t="s">
        <v>29</v>
      </c>
      <c r="AB627" t="s">
        <v>32</v>
      </c>
    </row>
    <row r="628" spans="1:28" outlineLevel="1" x14ac:dyDescent="0.45">
      <c r="A628">
        <v>7243429001</v>
      </c>
      <c r="B628" s="1">
        <v>44339</v>
      </c>
      <c r="C628" t="s">
        <v>2547</v>
      </c>
      <c r="D628" t="s">
        <v>2548</v>
      </c>
      <c r="E628" t="s">
        <v>154</v>
      </c>
      <c r="F628" t="s">
        <v>5651</v>
      </c>
      <c r="G628" t="s">
        <v>5825</v>
      </c>
      <c r="H628" s="10">
        <v>138830.28</v>
      </c>
      <c r="J628" t="s">
        <v>28</v>
      </c>
      <c r="K628" t="s">
        <v>29</v>
      </c>
      <c r="L628" t="s">
        <v>173</v>
      </c>
      <c r="M628" t="s">
        <v>30</v>
      </c>
      <c r="N628" t="s">
        <v>30</v>
      </c>
      <c r="O628" t="s">
        <v>30</v>
      </c>
      <c r="P628" t="s">
        <v>30</v>
      </c>
      <c r="Q628" t="s">
        <v>30</v>
      </c>
      <c r="R628" t="s">
        <v>30</v>
      </c>
      <c r="S628" t="s">
        <v>30</v>
      </c>
      <c r="T628" t="s">
        <v>30</v>
      </c>
      <c r="U628" t="s">
        <v>30</v>
      </c>
      <c r="V628" t="s">
        <v>30</v>
      </c>
      <c r="W628" t="s">
        <v>31</v>
      </c>
      <c r="X628" t="s">
        <v>29</v>
      </c>
      <c r="Y628" t="s">
        <v>30</v>
      </c>
      <c r="Z628" t="s">
        <v>29</v>
      </c>
      <c r="AA628" t="s">
        <v>29</v>
      </c>
      <c r="AB628" t="s">
        <v>32</v>
      </c>
    </row>
    <row r="629" spans="1:28" outlineLevel="1" x14ac:dyDescent="0.45">
      <c r="A629">
        <v>6598769003</v>
      </c>
      <c r="B629" s="1">
        <v>44338</v>
      </c>
      <c r="C629" t="s">
        <v>2378</v>
      </c>
      <c r="D629" t="s">
        <v>2379</v>
      </c>
      <c r="E629" t="s">
        <v>154</v>
      </c>
      <c r="F629" t="s">
        <v>5651</v>
      </c>
      <c r="G629" t="s">
        <v>5668</v>
      </c>
      <c r="H629" s="10">
        <v>137837</v>
      </c>
      <c r="J629" t="s">
        <v>28</v>
      </c>
      <c r="K629" t="s">
        <v>29</v>
      </c>
      <c r="L629" t="s">
        <v>173</v>
      </c>
      <c r="M629" t="s">
        <v>29</v>
      </c>
      <c r="N629" t="s">
        <v>30</v>
      </c>
      <c r="O629" t="s">
        <v>30</v>
      </c>
      <c r="P629" t="s">
        <v>30</v>
      </c>
      <c r="Q629" t="s">
        <v>30</v>
      </c>
      <c r="R629" t="s">
        <v>30</v>
      </c>
      <c r="S629" t="s">
        <v>30</v>
      </c>
      <c r="T629" t="s">
        <v>30</v>
      </c>
      <c r="U629" t="s">
        <v>30</v>
      </c>
      <c r="V629" t="s">
        <v>30</v>
      </c>
      <c r="W629" t="s">
        <v>31</v>
      </c>
      <c r="X629" t="s">
        <v>29</v>
      </c>
      <c r="Y629" t="s">
        <v>30</v>
      </c>
      <c r="Z629" t="s">
        <v>29</v>
      </c>
      <c r="AA629" t="s">
        <v>29</v>
      </c>
      <c r="AB629" t="s">
        <v>59</v>
      </c>
    </row>
    <row r="630" spans="1:28" outlineLevel="1" x14ac:dyDescent="0.45">
      <c r="A630">
        <v>2701169001</v>
      </c>
      <c r="B630" s="1">
        <v>44334</v>
      </c>
      <c r="C630" t="s">
        <v>1321</v>
      </c>
      <c r="D630" t="s">
        <v>1322</v>
      </c>
      <c r="E630" t="s">
        <v>154</v>
      </c>
      <c r="F630" t="s">
        <v>5651</v>
      </c>
      <c r="G630" t="s">
        <v>5691</v>
      </c>
      <c r="H630" s="10">
        <v>136059.01999999999</v>
      </c>
      <c r="J630" t="s">
        <v>28</v>
      </c>
      <c r="K630" t="s">
        <v>30</v>
      </c>
      <c r="L630" t="s">
        <v>155</v>
      </c>
      <c r="M630" t="s">
        <v>29</v>
      </c>
      <c r="N630" t="s">
        <v>29</v>
      </c>
      <c r="O630" t="s">
        <v>29</v>
      </c>
      <c r="P630" t="s">
        <v>30</v>
      </c>
      <c r="Q630" t="s">
        <v>30</v>
      </c>
      <c r="R630" t="s">
        <v>30</v>
      </c>
      <c r="S630" t="s">
        <v>30</v>
      </c>
      <c r="T630" t="s">
        <v>30</v>
      </c>
      <c r="U630" t="s">
        <v>30</v>
      </c>
      <c r="V630" t="s">
        <v>30</v>
      </c>
      <c r="W630" t="s">
        <v>40</v>
      </c>
      <c r="X630" t="s">
        <v>30</v>
      </c>
      <c r="Y630" t="s">
        <v>30</v>
      </c>
      <c r="Z630" t="s">
        <v>29</v>
      </c>
      <c r="AA630" t="s">
        <v>29</v>
      </c>
      <c r="AB630" t="s">
        <v>43</v>
      </c>
    </row>
    <row r="631" spans="1:28" outlineLevel="1" x14ac:dyDescent="0.45">
      <c r="A631">
        <v>3706579010</v>
      </c>
      <c r="B631" s="1">
        <v>44335</v>
      </c>
      <c r="C631" t="s">
        <v>1812</v>
      </c>
      <c r="D631" t="s">
        <v>1813</v>
      </c>
      <c r="E631" t="s">
        <v>154</v>
      </c>
      <c r="F631" t="s">
        <v>5651</v>
      </c>
      <c r="G631" t="s">
        <v>5665</v>
      </c>
      <c r="H631" s="10">
        <v>135048</v>
      </c>
      <c r="J631" t="s">
        <v>28</v>
      </c>
      <c r="K631" t="s">
        <v>29</v>
      </c>
      <c r="L631" t="s">
        <v>155</v>
      </c>
      <c r="M631" t="s">
        <v>29</v>
      </c>
      <c r="N631" t="s">
        <v>29</v>
      </c>
      <c r="O631" t="s">
        <v>29</v>
      </c>
      <c r="P631" t="s">
        <v>30</v>
      </c>
      <c r="Q631" t="s">
        <v>29</v>
      </c>
      <c r="R631" t="s">
        <v>30</v>
      </c>
      <c r="S631" t="s">
        <v>30</v>
      </c>
      <c r="T631" t="s">
        <v>30</v>
      </c>
      <c r="U631" t="s">
        <v>30</v>
      </c>
      <c r="V631" t="s">
        <v>30</v>
      </c>
      <c r="W631" t="s">
        <v>60</v>
      </c>
      <c r="X631" t="s">
        <v>29</v>
      </c>
      <c r="Y631" t="s">
        <v>30</v>
      </c>
      <c r="Z631" t="s">
        <v>29</v>
      </c>
      <c r="AA631" t="s">
        <v>29</v>
      </c>
      <c r="AB631" t="s">
        <v>32</v>
      </c>
    </row>
    <row r="632" spans="1:28" outlineLevel="1" x14ac:dyDescent="0.45">
      <c r="A632">
        <v>7570418903</v>
      </c>
      <c r="B632" s="1">
        <v>44323</v>
      </c>
      <c r="C632" t="s">
        <v>3235</v>
      </c>
      <c r="D632" t="s">
        <v>3236</v>
      </c>
      <c r="E632" t="s">
        <v>154</v>
      </c>
      <c r="F632" t="s">
        <v>5651</v>
      </c>
      <c r="G632" t="s">
        <v>5820</v>
      </c>
      <c r="H632" s="10">
        <v>134444</v>
      </c>
      <c r="J632" t="s">
        <v>28</v>
      </c>
      <c r="K632" t="s">
        <v>30</v>
      </c>
      <c r="L632" t="s">
        <v>155</v>
      </c>
      <c r="M632" t="s">
        <v>30</v>
      </c>
      <c r="N632" t="s">
        <v>30</v>
      </c>
      <c r="O632" t="s">
        <v>29</v>
      </c>
      <c r="P632" t="s">
        <v>30</v>
      </c>
      <c r="Q632" t="s">
        <v>30</v>
      </c>
      <c r="R632" t="s">
        <v>30</v>
      </c>
      <c r="S632" t="s">
        <v>30</v>
      </c>
      <c r="T632" t="s">
        <v>30</v>
      </c>
      <c r="U632" t="s">
        <v>30</v>
      </c>
      <c r="V632" t="s">
        <v>30</v>
      </c>
      <c r="W632" t="s">
        <v>40</v>
      </c>
      <c r="X632" t="s">
        <v>29</v>
      </c>
      <c r="Y632" t="s">
        <v>30</v>
      </c>
      <c r="Z632" t="s">
        <v>29</v>
      </c>
      <c r="AA632" t="s">
        <v>29</v>
      </c>
      <c r="AB632" t="s">
        <v>32</v>
      </c>
    </row>
    <row r="633" spans="1:28" outlineLevel="1" x14ac:dyDescent="0.45">
      <c r="A633">
        <v>8827619008</v>
      </c>
      <c r="B633" s="1">
        <v>44345</v>
      </c>
      <c r="C633" t="s">
        <v>4381</v>
      </c>
      <c r="D633" t="s">
        <v>4382</v>
      </c>
      <c r="E633" t="s">
        <v>154</v>
      </c>
      <c r="F633" t="s">
        <v>5651</v>
      </c>
      <c r="G633" t="s">
        <v>5827</v>
      </c>
      <c r="H633" s="10">
        <v>133225.91</v>
      </c>
      <c r="J633" t="s">
        <v>28</v>
      </c>
      <c r="K633" t="s">
        <v>30</v>
      </c>
      <c r="L633" t="s">
        <v>173</v>
      </c>
      <c r="M633" t="s">
        <v>29</v>
      </c>
      <c r="N633" t="s">
        <v>30</v>
      </c>
      <c r="O633" t="s">
        <v>30</v>
      </c>
      <c r="P633" t="s">
        <v>30</v>
      </c>
      <c r="Q633" t="s">
        <v>30</v>
      </c>
      <c r="R633" t="s">
        <v>30</v>
      </c>
      <c r="S633" t="s">
        <v>30</v>
      </c>
      <c r="T633" t="s">
        <v>30</v>
      </c>
      <c r="U633" t="s">
        <v>30</v>
      </c>
      <c r="V633" t="s">
        <v>30</v>
      </c>
      <c r="W633" t="s">
        <v>31</v>
      </c>
      <c r="X633" t="s">
        <v>30</v>
      </c>
      <c r="Y633" t="s">
        <v>29</v>
      </c>
      <c r="Z633" t="s">
        <v>29</v>
      </c>
      <c r="AA633" t="s">
        <v>29</v>
      </c>
      <c r="AB633" t="s">
        <v>32</v>
      </c>
    </row>
    <row r="634" spans="1:28" outlineLevel="1" x14ac:dyDescent="0.45">
      <c r="A634">
        <v>5222709004</v>
      </c>
      <c r="B634" s="1">
        <v>44337</v>
      </c>
      <c r="C634" t="s">
        <v>2184</v>
      </c>
      <c r="D634" t="s">
        <v>2185</v>
      </c>
      <c r="E634" t="s">
        <v>154</v>
      </c>
      <c r="F634" t="s">
        <v>5651</v>
      </c>
      <c r="G634" t="s">
        <v>5750</v>
      </c>
      <c r="H634" s="10">
        <v>130765.61</v>
      </c>
      <c r="J634" t="s">
        <v>28</v>
      </c>
      <c r="K634" t="s">
        <v>29</v>
      </c>
      <c r="L634" t="s">
        <v>173</v>
      </c>
      <c r="M634" t="s">
        <v>29</v>
      </c>
      <c r="N634" t="s">
        <v>29</v>
      </c>
      <c r="O634" t="s">
        <v>30</v>
      </c>
      <c r="P634" t="s">
        <v>30</v>
      </c>
      <c r="Q634" t="s">
        <v>30</v>
      </c>
      <c r="R634" t="s">
        <v>30</v>
      </c>
      <c r="S634" t="s">
        <v>30</v>
      </c>
      <c r="T634" t="s">
        <v>30</v>
      </c>
      <c r="U634" t="s">
        <v>29</v>
      </c>
      <c r="V634" t="s">
        <v>30</v>
      </c>
      <c r="W634" t="s">
        <v>31</v>
      </c>
      <c r="X634" t="s">
        <v>29</v>
      </c>
      <c r="Y634" t="s">
        <v>29</v>
      </c>
      <c r="Z634" t="s">
        <v>30</v>
      </c>
      <c r="AA634" t="s">
        <v>29</v>
      </c>
      <c r="AB634" t="s">
        <v>32</v>
      </c>
    </row>
    <row r="635" spans="1:28" outlineLevel="1" x14ac:dyDescent="0.45">
      <c r="A635">
        <v>2714649002</v>
      </c>
      <c r="B635" s="1">
        <v>44334</v>
      </c>
      <c r="C635" t="s">
        <v>1395</v>
      </c>
      <c r="D635" t="s">
        <v>1396</v>
      </c>
      <c r="E635" t="s">
        <v>154</v>
      </c>
      <c r="F635" t="s">
        <v>5651</v>
      </c>
      <c r="G635" t="s">
        <v>5827</v>
      </c>
      <c r="H635" s="10">
        <v>130230</v>
      </c>
      <c r="J635" t="s">
        <v>28</v>
      </c>
      <c r="K635" t="s">
        <v>30</v>
      </c>
      <c r="L635" t="s">
        <v>173</v>
      </c>
      <c r="M635" t="s">
        <v>29</v>
      </c>
      <c r="N635" t="s">
        <v>30</v>
      </c>
      <c r="O635" t="s">
        <v>30</v>
      </c>
      <c r="P635" t="s">
        <v>30</v>
      </c>
      <c r="Q635" t="s">
        <v>30</v>
      </c>
      <c r="R635" t="s">
        <v>30</v>
      </c>
      <c r="S635" t="s">
        <v>30</v>
      </c>
      <c r="T635" t="s">
        <v>30</v>
      </c>
      <c r="U635" t="s">
        <v>30</v>
      </c>
      <c r="V635" t="s">
        <v>30</v>
      </c>
      <c r="W635" t="s">
        <v>31</v>
      </c>
      <c r="X635" t="s">
        <v>30</v>
      </c>
      <c r="Y635" t="s">
        <v>30</v>
      </c>
      <c r="Z635" t="s">
        <v>29</v>
      </c>
      <c r="AA635" t="s">
        <v>29</v>
      </c>
      <c r="AB635" t="s">
        <v>198</v>
      </c>
    </row>
    <row r="636" spans="1:28" outlineLevel="1" x14ac:dyDescent="0.45">
      <c r="A636">
        <v>2338329006</v>
      </c>
      <c r="B636" s="1">
        <v>44331</v>
      </c>
      <c r="C636" t="s">
        <v>876</v>
      </c>
      <c r="D636" t="s">
        <v>877</v>
      </c>
      <c r="E636" t="s">
        <v>154</v>
      </c>
      <c r="F636" t="s">
        <v>5651</v>
      </c>
      <c r="G636" t="s">
        <v>5668</v>
      </c>
      <c r="H636" s="10">
        <v>129999.96</v>
      </c>
      <c r="J636" t="s">
        <v>28</v>
      </c>
      <c r="K636" t="s">
        <v>29</v>
      </c>
      <c r="L636" t="s">
        <v>173</v>
      </c>
      <c r="M636" t="s">
        <v>29</v>
      </c>
      <c r="N636" t="s">
        <v>29</v>
      </c>
      <c r="O636" t="s">
        <v>29</v>
      </c>
      <c r="P636" t="s">
        <v>30</v>
      </c>
      <c r="Q636" t="s">
        <v>29</v>
      </c>
      <c r="R636" t="s">
        <v>30</v>
      </c>
      <c r="S636" t="s">
        <v>30</v>
      </c>
      <c r="T636" t="s">
        <v>30</v>
      </c>
      <c r="U636" t="s">
        <v>29</v>
      </c>
      <c r="V636" t="s">
        <v>30</v>
      </c>
      <c r="W636" t="s">
        <v>40</v>
      </c>
      <c r="X636" t="s">
        <v>29</v>
      </c>
      <c r="Y636" t="s">
        <v>30</v>
      </c>
      <c r="Z636" t="s">
        <v>29</v>
      </c>
      <c r="AA636" t="s">
        <v>30</v>
      </c>
      <c r="AB636" t="s">
        <v>32</v>
      </c>
    </row>
    <row r="637" spans="1:28" outlineLevel="1" x14ac:dyDescent="0.45">
      <c r="A637">
        <v>2504639001</v>
      </c>
      <c r="B637" s="1">
        <v>44332</v>
      </c>
      <c r="C637" t="s">
        <v>1240</v>
      </c>
      <c r="D637" t="s">
        <v>1241</v>
      </c>
      <c r="E637" t="s">
        <v>154</v>
      </c>
      <c r="F637" t="s">
        <v>5651</v>
      </c>
      <c r="G637" t="s">
        <v>5665</v>
      </c>
      <c r="H637" s="10">
        <v>128661</v>
      </c>
      <c r="J637" t="s">
        <v>28</v>
      </c>
      <c r="K637" t="s">
        <v>29</v>
      </c>
      <c r="L637" t="s">
        <v>155</v>
      </c>
      <c r="M637" t="s">
        <v>30</v>
      </c>
      <c r="N637" t="s">
        <v>30</v>
      </c>
      <c r="O637" t="s">
        <v>30</v>
      </c>
      <c r="P637" t="s">
        <v>30</v>
      </c>
      <c r="Q637" t="s">
        <v>30</v>
      </c>
      <c r="R637" t="s">
        <v>30</v>
      </c>
      <c r="S637" t="s">
        <v>30</v>
      </c>
      <c r="T637" t="s">
        <v>30</v>
      </c>
      <c r="U637" t="s">
        <v>30</v>
      </c>
      <c r="V637" t="s">
        <v>30</v>
      </c>
      <c r="W637" t="s">
        <v>40</v>
      </c>
      <c r="X637" t="s">
        <v>29</v>
      </c>
      <c r="Y637" t="s">
        <v>30</v>
      </c>
      <c r="Z637" t="s">
        <v>29</v>
      </c>
      <c r="AA637" t="s">
        <v>30</v>
      </c>
      <c r="AB637" t="s">
        <v>32</v>
      </c>
    </row>
    <row r="638" spans="1:28" outlineLevel="1" x14ac:dyDescent="0.45">
      <c r="A638">
        <v>7638168908</v>
      </c>
      <c r="B638" s="1">
        <v>44323</v>
      </c>
      <c r="C638" t="s">
        <v>3622</v>
      </c>
      <c r="D638" t="s">
        <v>3623</v>
      </c>
      <c r="E638" t="s">
        <v>154</v>
      </c>
      <c r="F638" t="s">
        <v>5651</v>
      </c>
      <c r="G638" t="s">
        <v>5668</v>
      </c>
      <c r="H638" s="10">
        <v>126449</v>
      </c>
      <c r="J638" t="s">
        <v>28</v>
      </c>
      <c r="K638" t="s">
        <v>29</v>
      </c>
      <c r="L638" t="s">
        <v>173</v>
      </c>
      <c r="M638" t="s">
        <v>29</v>
      </c>
      <c r="N638" t="s">
        <v>29</v>
      </c>
      <c r="O638" t="s">
        <v>30</v>
      </c>
      <c r="P638" t="s">
        <v>30</v>
      </c>
      <c r="Q638" t="s">
        <v>30</v>
      </c>
      <c r="R638" t="s">
        <v>30</v>
      </c>
      <c r="S638" t="s">
        <v>30</v>
      </c>
      <c r="T638" t="s">
        <v>30</v>
      </c>
      <c r="U638" t="s">
        <v>30</v>
      </c>
      <c r="V638" t="s">
        <v>30</v>
      </c>
      <c r="W638" t="s">
        <v>40</v>
      </c>
      <c r="X638" t="s">
        <v>29</v>
      </c>
      <c r="Y638" t="s">
        <v>30</v>
      </c>
      <c r="Z638" t="s">
        <v>29</v>
      </c>
      <c r="AA638" t="s">
        <v>29</v>
      </c>
      <c r="AB638" t="s">
        <v>32</v>
      </c>
    </row>
    <row r="639" spans="1:28" outlineLevel="1" x14ac:dyDescent="0.45">
      <c r="A639">
        <v>1079969010</v>
      </c>
      <c r="B639" s="1">
        <v>44328</v>
      </c>
      <c r="C639" t="s">
        <v>308</v>
      </c>
      <c r="D639" t="s">
        <v>309</v>
      </c>
      <c r="E639" t="s">
        <v>154</v>
      </c>
      <c r="F639" t="s">
        <v>5651</v>
      </c>
      <c r="G639" t="s">
        <v>5691</v>
      </c>
      <c r="H639" s="10">
        <v>125111.57</v>
      </c>
      <c r="J639" t="s">
        <v>28</v>
      </c>
      <c r="K639" t="s">
        <v>29</v>
      </c>
      <c r="L639" t="s">
        <v>155</v>
      </c>
      <c r="M639" t="s">
        <v>29</v>
      </c>
      <c r="N639" t="s">
        <v>30</v>
      </c>
      <c r="O639" t="s">
        <v>30</v>
      </c>
      <c r="P639" t="s">
        <v>30</v>
      </c>
      <c r="Q639" t="s">
        <v>30</v>
      </c>
      <c r="R639" t="s">
        <v>30</v>
      </c>
      <c r="S639" t="s">
        <v>30</v>
      </c>
      <c r="T639" t="s">
        <v>30</v>
      </c>
      <c r="U639" t="s">
        <v>30</v>
      </c>
      <c r="V639" t="s">
        <v>30</v>
      </c>
      <c r="W639" t="s">
        <v>40</v>
      </c>
      <c r="X639" t="s">
        <v>30</v>
      </c>
      <c r="Y639" t="s">
        <v>29</v>
      </c>
      <c r="Z639" t="s">
        <v>29</v>
      </c>
      <c r="AA639" t="s">
        <v>30</v>
      </c>
      <c r="AB639" t="s">
        <v>32</v>
      </c>
    </row>
    <row r="640" spans="1:28" outlineLevel="1" x14ac:dyDescent="0.45">
      <c r="A640">
        <v>8861579002</v>
      </c>
      <c r="B640" s="1">
        <v>44345</v>
      </c>
      <c r="C640" t="s">
        <v>4568</v>
      </c>
      <c r="D640" t="s">
        <v>4569</v>
      </c>
      <c r="E640" t="s">
        <v>154</v>
      </c>
      <c r="F640" t="s">
        <v>5651</v>
      </c>
      <c r="G640" t="s">
        <v>5668</v>
      </c>
      <c r="H640" s="10">
        <v>124819.71</v>
      </c>
      <c r="J640" t="s">
        <v>28</v>
      </c>
      <c r="K640" t="s">
        <v>29</v>
      </c>
      <c r="L640" t="s">
        <v>173</v>
      </c>
      <c r="M640" t="s">
        <v>29</v>
      </c>
      <c r="N640" t="s">
        <v>30</v>
      </c>
      <c r="O640" t="s">
        <v>30</v>
      </c>
      <c r="P640" t="s">
        <v>30</v>
      </c>
      <c r="Q640" t="s">
        <v>30</v>
      </c>
      <c r="R640" t="s">
        <v>30</v>
      </c>
      <c r="S640" t="s">
        <v>30</v>
      </c>
      <c r="T640" t="s">
        <v>30</v>
      </c>
      <c r="U640" t="s">
        <v>30</v>
      </c>
      <c r="V640" t="s">
        <v>30</v>
      </c>
      <c r="W640" t="s">
        <v>31</v>
      </c>
      <c r="X640" t="s">
        <v>29</v>
      </c>
      <c r="Y640" t="s">
        <v>29</v>
      </c>
      <c r="Z640" t="s">
        <v>29</v>
      </c>
      <c r="AA640" t="s">
        <v>29</v>
      </c>
      <c r="AB640" t="s">
        <v>32</v>
      </c>
    </row>
    <row r="641" spans="1:28" outlineLevel="1" x14ac:dyDescent="0.45">
      <c r="A641">
        <v>4876909010</v>
      </c>
      <c r="B641" s="1">
        <v>44336</v>
      </c>
      <c r="C641" t="s">
        <v>1918</v>
      </c>
      <c r="D641" t="s">
        <v>1919</v>
      </c>
      <c r="E641" t="s">
        <v>154</v>
      </c>
      <c r="F641" t="s">
        <v>5651</v>
      </c>
      <c r="G641" t="s">
        <v>5824</v>
      </c>
      <c r="H641" s="10">
        <v>123606</v>
      </c>
      <c r="J641" t="s">
        <v>28</v>
      </c>
      <c r="K641" t="s">
        <v>30</v>
      </c>
      <c r="L641" t="s">
        <v>173</v>
      </c>
      <c r="M641" t="s">
        <v>29</v>
      </c>
      <c r="N641" t="s">
        <v>30</v>
      </c>
      <c r="O641" t="s">
        <v>30</v>
      </c>
      <c r="P641" t="s">
        <v>30</v>
      </c>
      <c r="Q641" t="s">
        <v>30</v>
      </c>
      <c r="R641" t="s">
        <v>30</v>
      </c>
      <c r="S641" t="s">
        <v>29</v>
      </c>
      <c r="T641" t="s">
        <v>30</v>
      </c>
      <c r="U641" t="s">
        <v>30</v>
      </c>
      <c r="V641" t="s">
        <v>30</v>
      </c>
      <c r="W641" t="s">
        <v>31</v>
      </c>
      <c r="X641" t="s">
        <v>30</v>
      </c>
      <c r="Y641" t="s">
        <v>30</v>
      </c>
      <c r="Z641" t="s">
        <v>29</v>
      </c>
      <c r="AA641" t="s">
        <v>29</v>
      </c>
      <c r="AB641" t="s">
        <v>205</v>
      </c>
    </row>
    <row r="642" spans="1:28" outlineLevel="1" x14ac:dyDescent="0.45">
      <c r="A642">
        <v>7650458904</v>
      </c>
      <c r="B642" s="1">
        <v>44323</v>
      </c>
      <c r="C642" t="s">
        <v>3699</v>
      </c>
      <c r="D642" t="s">
        <v>3700</v>
      </c>
      <c r="E642" t="s">
        <v>154</v>
      </c>
      <c r="F642" t="s">
        <v>5651</v>
      </c>
      <c r="G642" t="s">
        <v>5825</v>
      </c>
      <c r="H642" s="10">
        <v>123545</v>
      </c>
      <c r="J642" t="s">
        <v>28</v>
      </c>
      <c r="K642" t="s">
        <v>29</v>
      </c>
      <c r="L642" t="s">
        <v>275</v>
      </c>
      <c r="M642" t="s">
        <v>30</v>
      </c>
      <c r="N642" t="s">
        <v>30</v>
      </c>
      <c r="O642" t="s">
        <v>30</v>
      </c>
      <c r="P642" t="s">
        <v>30</v>
      </c>
      <c r="Q642" t="s">
        <v>30</v>
      </c>
      <c r="R642" t="s">
        <v>30</v>
      </c>
      <c r="S642" t="s">
        <v>30</v>
      </c>
      <c r="T642" t="s">
        <v>30</v>
      </c>
      <c r="U642" t="s">
        <v>30</v>
      </c>
      <c r="V642" t="s">
        <v>30</v>
      </c>
      <c r="W642" t="s">
        <v>40</v>
      </c>
      <c r="X642" t="s">
        <v>29</v>
      </c>
      <c r="Y642" t="s">
        <v>30</v>
      </c>
      <c r="Z642" t="s">
        <v>29</v>
      </c>
      <c r="AA642" t="s">
        <v>29</v>
      </c>
      <c r="AB642" t="s">
        <v>32</v>
      </c>
    </row>
    <row r="643" spans="1:28" outlineLevel="1" x14ac:dyDescent="0.45">
      <c r="A643">
        <v>7620148904</v>
      </c>
      <c r="B643" s="1">
        <v>44323</v>
      </c>
      <c r="C643" t="s">
        <v>3522</v>
      </c>
      <c r="D643" t="s">
        <v>3523</v>
      </c>
      <c r="E643" t="s">
        <v>154</v>
      </c>
      <c r="F643" t="s">
        <v>5651</v>
      </c>
      <c r="G643" t="s">
        <v>5824</v>
      </c>
      <c r="H643" s="10">
        <v>123420.23</v>
      </c>
      <c r="J643" t="s">
        <v>28</v>
      </c>
      <c r="K643" t="s">
        <v>30</v>
      </c>
      <c r="L643" t="s">
        <v>173</v>
      </c>
      <c r="M643" t="s">
        <v>29</v>
      </c>
      <c r="N643" t="s">
        <v>29</v>
      </c>
      <c r="O643" t="s">
        <v>30</v>
      </c>
      <c r="P643" t="s">
        <v>30</v>
      </c>
      <c r="Q643" t="s">
        <v>29</v>
      </c>
      <c r="R643" t="s">
        <v>30</v>
      </c>
      <c r="S643" t="s">
        <v>30</v>
      </c>
      <c r="T643" t="s">
        <v>30</v>
      </c>
      <c r="U643" t="s">
        <v>29</v>
      </c>
      <c r="V643" t="s">
        <v>30</v>
      </c>
      <c r="W643" t="s">
        <v>40</v>
      </c>
      <c r="X643" t="s">
        <v>30</v>
      </c>
      <c r="Y643" t="s">
        <v>30</v>
      </c>
      <c r="Z643" t="s">
        <v>29</v>
      </c>
      <c r="AA643" t="s">
        <v>29</v>
      </c>
      <c r="AB643" t="s">
        <v>32</v>
      </c>
    </row>
    <row r="644" spans="1:28" outlineLevel="1" x14ac:dyDescent="0.45">
      <c r="A644">
        <v>1090109000</v>
      </c>
      <c r="B644" s="1">
        <v>44329</v>
      </c>
      <c r="C644" t="s">
        <v>342</v>
      </c>
      <c r="D644" t="s">
        <v>343</v>
      </c>
      <c r="E644" t="s">
        <v>154</v>
      </c>
      <c r="F644" t="s">
        <v>5651</v>
      </c>
      <c r="G644" t="s">
        <v>5665</v>
      </c>
      <c r="H644" s="10">
        <v>122247.34</v>
      </c>
      <c r="I644" t="s">
        <v>283</v>
      </c>
      <c r="J644" t="s">
        <v>28</v>
      </c>
      <c r="K644" t="s">
        <v>29</v>
      </c>
      <c r="L644" t="s">
        <v>155</v>
      </c>
      <c r="M644" t="s">
        <v>29</v>
      </c>
      <c r="N644" t="s">
        <v>29</v>
      </c>
      <c r="O644" t="s">
        <v>30</v>
      </c>
      <c r="P644" t="s">
        <v>30</v>
      </c>
      <c r="Q644" t="s">
        <v>30</v>
      </c>
      <c r="R644" t="s">
        <v>30</v>
      </c>
      <c r="S644" t="s">
        <v>30</v>
      </c>
      <c r="T644" t="s">
        <v>30</v>
      </c>
      <c r="U644" t="s">
        <v>30</v>
      </c>
      <c r="V644" t="s">
        <v>30</v>
      </c>
      <c r="W644" t="s">
        <v>31</v>
      </c>
      <c r="X644" t="s">
        <v>29</v>
      </c>
      <c r="Y644" t="s">
        <v>30</v>
      </c>
      <c r="Z644" t="s">
        <v>29</v>
      </c>
      <c r="AA644" t="s">
        <v>29</v>
      </c>
      <c r="AB644" t="s">
        <v>32</v>
      </c>
    </row>
    <row r="645" spans="1:28" outlineLevel="1" x14ac:dyDescent="0.45">
      <c r="A645">
        <v>7529388905</v>
      </c>
      <c r="B645" s="1">
        <v>44323</v>
      </c>
      <c r="C645" t="s">
        <v>2754</v>
      </c>
      <c r="D645" t="s">
        <v>2755</v>
      </c>
      <c r="E645" t="s">
        <v>154</v>
      </c>
      <c r="F645" t="s">
        <v>5651</v>
      </c>
      <c r="G645" t="s">
        <v>5668</v>
      </c>
      <c r="H645" s="10">
        <v>121730</v>
      </c>
      <c r="J645" t="s">
        <v>28</v>
      </c>
      <c r="K645" t="s">
        <v>29</v>
      </c>
      <c r="L645" t="s">
        <v>173</v>
      </c>
      <c r="M645" t="s">
        <v>30</v>
      </c>
      <c r="N645" t="s">
        <v>30</v>
      </c>
      <c r="O645" t="s">
        <v>30</v>
      </c>
      <c r="P645" t="s">
        <v>30</v>
      </c>
      <c r="Q645" t="s">
        <v>30</v>
      </c>
      <c r="R645" t="s">
        <v>30</v>
      </c>
      <c r="S645" t="s">
        <v>30</v>
      </c>
      <c r="T645" t="s">
        <v>30</v>
      </c>
      <c r="U645" t="s">
        <v>30</v>
      </c>
      <c r="V645" t="s">
        <v>30</v>
      </c>
      <c r="W645" t="s">
        <v>40</v>
      </c>
      <c r="X645" t="s">
        <v>29</v>
      </c>
      <c r="Y645" t="s">
        <v>30</v>
      </c>
      <c r="Z645" t="s">
        <v>29</v>
      </c>
      <c r="AA645" t="s">
        <v>29</v>
      </c>
      <c r="AB645" t="s">
        <v>38</v>
      </c>
    </row>
    <row r="646" spans="1:28" outlineLevel="1" x14ac:dyDescent="0.45">
      <c r="A646">
        <v>4876539006</v>
      </c>
      <c r="B646" s="1">
        <v>44336</v>
      </c>
      <c r="C646" t="s">
        <v>1916</v>
      </c>
      <c r="D646" t="s">
        <v>1917</v>
      </c>
      <c r="E646" t="s">
        <v>154</v>
      </c>
      <c r="F646" t="s">
        <v>5651</v>
      </c>
      <c r="G646" t="s">
        <v>5668</v>
      </c>
      <c r="H646" s="10">
        <v>119171</v>
      </c>
      <c r="J646" t="s">
        <v>28</v>
      </c>
      <c r="K646" t="s">
        <v>29</v>
      </c>
      <c r="L646" t="s">
        <v>173</v>
      </c>
      <c r="M646" t="s">
        <v>30</v>
      </c>
      <c r="N646" t="s">
        <v>30</v>
      </c>
      <c r="O646" t="s">
        <v>29</v>
      </c>
      <c r="P646" t="s">
        <v>30</v>
      </c>
      <c r="Q646" t="s">
        <v>30</v>
      </c>
      <c r="R646" t="s">
        <v>30</v>
      </c>
      <c r="S646" t="s">
        <v>30</v>
      </c>
      <c r="T646" t="s">
        <v>30</v>
      </c>
      <c r="U646" t="s">
        <v>30</v>
      </c>
      <c r="V646" t="s">
        <v>30</v>
      </c>
      <c r="W646" t="s">
        <v>31</v>
      </c>
      <c r="X646" t="s">
        <v>29</v>
      </c>
      <c r="Y646" t="s">
        <v>30</v>
      </c>
      <c r="Z646" t="s">
        <v>29</v>
      </c>
      <c r="AA646" t="s">
        <v>29</v>
      </c>
      <c r="AB646" t="s">
        <v>38</v>
      </c>
    </row>
    <row r="647" spans="1:28" outlineLevel="1" x14ac:dyDescent="0.45">
      <c r="A647">
        <v>7635178905</v>
      </c>
      <c r="B647" s="1">
        <v>44323</v>
      </c>
      <c r="C647" t="s">
        <v>3610</v>
      </c>
      <c r="D647" t="s">
        <v>3611</v>
      </c>
      <c r="E647" t="s">
        <v>154</v>
      </c>
      <c r="F647" t="s">
        <v>5651</v>
      </c>
      <c r="G647" t="s">
        <v>5810</v>
      </c>
      <c r="H647" s="10">
        <v>116585</v>
      </c>
      <c r="J647" t="s">
        <v>28</v>
      </c>
      <c r="K647" t="s">
        <v>30</v>
      </c>
      <c r="L647" t="s">
        <v>275</v>
      </c>
      <c r="M647" t="s">
        <v>29</v>
      </c>
      <c r="N647" t="s">
        <v>30</v>
      </c>
      <c r="O647" t="s">
        <v>29</v>
      </c>
      <c r="P647" t="s">
        <v>30</v>
      </c>
      <c r="Q647" t="s">
        <v>30</v>
      </c>
      <c r="R647" t="s">
        <v>30</v>
      </c>
      <c r="S647" t="s">
        <v>30</v>
      </c>
      <c r="T647" t="s">
        <v>30</v>
      </c>
      <c r="U647" t="s">
        <v>30</v>
      </c>
      <c r="V647" t="s">
        <v>30</v>
      </c>
      <c r="W647" t="s">
        <v>31</v>
      </c>
      <c r="X647" t="s">
        <v>30</v>
      </c>
      <c r="Y647" t="s">
        <v>29</v>
      </c>
      <c r="Z647" t="s">
        <v>29</v>
      </c>
      <c r="AA647" t="s">
        <v>30</v>
      </c>
      <c r="AB647" t="s">
        <v>32</v>
      </c>
    </row>
    <row r="648" spans="1:28" outlineLevel="1" x14ac:dyDescent="0.45">
      <c r="A648">
        <v>7540619006</v>
      </c>
      <c r="B648" s="1">
        <v>44341</v>
      </c>
      <c r="C648" t="s">
        <v>2888</v>
      </c>
      <c r="D648" t="s">
        <v>2889</v>
      </c>
      <c r="E648" t="s">
        <v>154</v>
      </c>
      <c r="F648" t="s">
        <v>5651</v>
      </c>
      <c r="G648" t="s">
        <v>5668</v>
      </c>
      <c r="H648" s="10">
        <v>115336</v>
      </c>
      <c r="J648" t="s">
        <v>28</v>
      </c>
      <c r="K648" t="s">
        <v>29</v>
      </c>
      <c r="L648" t="s">
        <v>173</v>
      </c>
      <c r="M648" t="s">
        <v>29</v>
      </c>
      <c r="N648" t="s">
        <v>30</v>
      </c>
      <c r="O648" t="s">
        <v>29</v>
      </c>
      <c r="P648" t="s">
        <v>30</v>
      </c>
      <c r="Q648" t="s">
        <v>30</v>
      </c>
      <c r="R648" t="s">
        <v>30</v>
      </c>
      <c r="S648" t="s">
        <v>30</v>
      </c>
      <c r="T648" t="s">
        <v>30</v>
      </c>
      <c r="U648" t="s">
        <v>30</v>
      </c>
      <c r="V648" t="s">
        <v>30</v>
      </c>
      <c r="W648" t="s">
        <v>31</v>
      </c>
      <c r="X648" t="s">
        <v>29</v>
      </c>
      <c r="Y648" t="s">
        <v>30</v>
      </c>
      <c r="Z648" t="s">
        <v>29</v>
      </c>
      <c r="AA648" t="s">
        <v>29</v>
      </c>
      <c r="AB648" t="s">
        <v>38</v>
      </c>
    </row>
    <row r="649" spans="1:28" outlineLevel="1" x14ac:dyDescent="0.45">
      <c r="A649">
        <v>2373819006</v>
      </c>
      <c r="B649" s="1">
        <v>44331</v>
      </c>
      <c r="C649" t="s">
        <v>1051</v>
      </c>
      <c r="D649" t="s">
        <v>1052</v>
      </c>
      <c r="E649" t="s">
        <v>154</v>
      </c>
      <c r="F649" t="s">
        <v>5651</v>
      </c>
      <c r="G649" t="s">
        <v>5665</v>
      </c>
      <c r="H649" s="10">
        <v>113526.36</v>
      </c>
      <c r="J649" t="s">
        <v>28</v>
      </c>
      <c r="K649" t="s">
        <v>29</v>
      </c>
      <c r="L649" t="s">
        <v>155</v>
      </c>
      <c r="M649" t="s">
        <v>30</v>
      </c>
      <c r="N649" t="s">
        <v>30</v>
      </c>
      <c r="O649" t="s">
        <v>30</v>
      </c>
      <c r="P649" t="s">
        <v>30</v>
      </c>
      <c r="Q649" t="s">
        <v>30</v>
      </c>
      <c r="R649" t="s">
        <v>30</v>
      </c>
      <c r="S649" t="s">
        <v>30</v>
      </c>
      <c r="T649" t="s">
        <v>30</v>
      </c>
      <c r="U649" t="s">
        <v>30</v>
      </c>
      <c r="V649" t="s">
        <v>30</v>
      </c>
      <c r="W649" t="s">
        <v>37</v>
      </c>
      <c r="X649" t="s">
        <v>29</v>
      </c>
      <c r="Y649" t="s">
        <v>30</v>
      </c>
      <c r="Z649" t="s">
        <v>29</v>
      </c>
      <c r="AA649" t="s">
        <v>29</v>
      </c>
      <c r="AB649" t="s">
        <v>32</v>
      </c>
    </row>
    <row r="650" spans="1:28" outlineLevel="1" x14ac:dyDescent="0.45">
      <c r="A650">
        <v>7639968903</v>
      </c>
      <c r="B650" s="1">
        <v>44323</v>
      </c>
      <c r="C650" t="s">
        <v>3631</v>
      </c>
      <c r="D650" t="s">
        <v>3632</v>
      </c>
      <c r="E650" t="s">
        <v>154</v>
      </c>
      <c r="F650" t="s">
        <v>5651</v>
      </c>
      <c r="G650" t="s">
        <v>5885</v>
      </c>
      <c r="H650" s="10">
        <v>112645.95</v>
      </c>
      <c r="J650" t="s">
        <v>28</v>
      </c>
      <c r="K650" t="s">
        <v>30</v>
      </c>
      <c r="L650" t="s">
        <v>173</v>
      </c>
      <c r="M650" t="s">
        <v>29</v>
      </c>
      <c r="N650" t="s">
        <v>29</v>
      </c>
      <c r="O650" t="s">
        <v>30</v>
      </c>
      <c r="P650" t="s">
        <v>30</v>
      </c>
      <c r="Q650" t="s">
        <v>30</v>
      </c>
      <c r="R650" t="s">
        <v>30</v>
      </c>
      <c r="S650" t="s">
        <v>30</v>
      </c>
      <c r="T650" t="s">
        <v>30</v>
      </c>
      <c r="U650" t="s">
        <v>30</v>
      </c>
      <c r="V650" t="s">
        <v>30</v>
      </c>
      <c r="W650" t="s">
        <v>40</v>
      </c>
      <c r="X650" t="s">
        <v>30</v>
      </c>
      <c r="Y650" t="s">
        <v>29</v>
      </c>
      <c r="Z650" t="s">
        <v>29</v>
      </c>
      <c r="AA650" t="s">
        <v>30</v>
      </c>
      <c r="AB650" t="s">
        <v>32</v>
      </c>
    </row>
    <row r="651" spans="1:28" outlineLevel="1" x14ac:dyDescent="0.45">
      <c r="A651">
        <v>7540049001</v>
      </c>
      <c r="B651" s="1">
        <v>44341</v>
      </c>
      <c r="C651" t="s">
        <v>2882</v>
      </c>
      <c r="D651" t="s">
        <v>2883</v>
      </c>
      <c r="E651" t="s">
        <v>154</v>
      </c>
      <c r="F651" t="s">
        <v>5651</v>
      </c>
      <c r="G651" t="s">
        <v>5918</v>
      </c>
      <c r="H651" s="10">
        <v>112360</v>
      </c>
      <c r="J651" t="s">
        <v>28</v>
      </c>
      <c r="K651" t="s">
        <v>29</v>
      </c>
      <c r="L651" t="s">
        <v>275</v>
      </c>
      <c r="M651" t="s">
        <v>29</v>
      </c>
      <c r="N651" t="s">
        <v>30</v>
      </c>
      <c r="O651" t="s">
        <v>29</v>
      </c>
      <c r="P651" t="s">
        <v>30</v>
      </c>
      <c r="Q651" t="s">
        <v>30</v>
      </c>
      <c r="R651" t="s">
        <v>30</v>
      </c>
      <c r="S651" t="s">
        <v>30</v>
      </c>
      <c r="T651" t="s">
        <v>30</v>
      </c>
      <c r="U651" t="s">
        <v>30</v>
      </c>
      <c r="V651" t="s">
        <v>30</v>
      </c>
      <c r="W651" t="s">
        <v>40</v>
      </c>
      <c r="X651" t="s">
        <v>29</v>
      </c>
      <c r="Y651" t="s">
        <v>29</v>
      </c>
      <c r="Z651" t="s">
        <v>29</v>
      </c>
      <c r="AA651" t="s">
        <v>30</v>
      </c>
      <c r="AB651" t="s">
        <v>32</v>
      </c>
    </row>
    <row r="652" spans="1:28" outlineLevel="1" x14ac:dyDescent="0.45">
      <c r="A652">
        <v>2480709003</v>
      </c>
      <c r="B652" s="1">
        <v>44332</v>
      </c>
      <c r="C652" t="s">
        <v>1130</v>
      </c>
      <c r="D652" t="s">
        <v>1131</v>
      </c>
      <c r="E652" t="s">
        <v>154</v>
      </c>
      <c r="F652" t="s">
        <v>5651</v>
      </c>
      <c r="G652" t="s">
        <v>5750</v>
      </c>
      <c r="H652" s="10">
        <v>110020</v>
      </c>
      <c r="J652" t="s">
        <v>28</v>
      </c>
      <c r="K652" t="s">
        <v>29</v>
      </c>
      <c r="L652" t="s">
        <v>173</v>
      </c>
      <c r="M652" t="s">
        <v>30</v>
      </c>
      <c r="N652" t="s">
        <v>30</v>
      </c>
      <c r="O652" t="s">
        <v>30</v>
      </c>
      <c r="P652" t="s">
        <v>30</v>
      </c>
      <c r="Q652" t="s">
        <v>30</v>
      </c>
      <c r="R652" t="s">
        <v>30</v>
      </c>
      <c r="S652" t="s">
        <v>30</v>
      </c>
      <c r="T652" t="s">
        <v>30</v>
      </c>
      <c r="U652" t="s">
        <v>30</v>
      </c>
      <c r="V652" t="s">
        <v>30</v>
      </c>
      <c r="W652" t="s">
        <v>31</v>
      </c>
      <c r="X652" t="s">
        <v>29</v>
      </c>
      <c r="Y652" t="s">
        <v>30</v>
      </c>
      <c r="Z652" t="s">
        <v>29</v>
      </c>
      <c r="AA652" t="s">
        <v>29</v>
      </c>
      <c r="AB652" t="s">
        <v>32</v>
      </c>
    </row>
    <row r="653" spans="1:28" outlineLevel="1" x14ac:dyDescent="0.45">
      <c r="A653">
        <v>7618228905</v>
      </c>
      <c r="B653" s="1">
        <v>44323</v>
      </c>
      <c r="C653" t="s">
        <v>3509</v>
      </c>
      <c r="D653" t="s">
        <v>3510</v>
      </c>
      <c r="E653" t="s">
        <v>154</v>
      </c>
      <c r="F653" t="s">
        <v>5651</v>
      </c>
      <c r="G653" t="s">
        <v>5674</v>
      </c>
      <c r="H653" s="10">
        <v>108658.8</v>
      </c>
      <c r="I653" t="s">
        <v>361</v>
      </c>
      <c r="J653" t="s">
        <v>28</v>
      </c>
      <c r="K653" t="s">
        <v>29</v>
      </c>
      <c r="L653" t="s">
        <v>155</v>
      </c>
      <c r="M653" t="s">
        <v>29</v>
      </c>
      <c r="N653" t="s">
        <v>29</v>
      </c>
      <c r="O653" t="s">
        <v>29</v>
      </c>
      <c r="P653" t="s">
        <v>30</v>
      </c>
      <c r="Q653" t="s">
        <v>29</v>
      </c>
      <c r="R653" t="s">
        <v>30</v>
      </c>
      <c r="S653" t="s">
        <v>30</v>
      </c>
      <c r="T653" t="s">
        <v>29</v>
      </c>
      <c r="U653" t="s">
        <v>30</v>
      </c>
      <c r="V653" t="s">
        <v>29</v>
      </c>
      <c r="W653" t="s">
        <v>40</v>
      </c>
      <c r="X653" t="s">
        <v>29</v>
      </c>
      <c r="Y653" t="s">
        <v>30</v>
      </c>
      <c r="Z653" t="s">
        <v>29</v>
      </c>
      <c r="AA653" t="s">
        <v>29</v>
      </c>
      <c r="AB653" t="s">
        <v>39</v>
      </c>
    </row>
    <row r="654" spans="1:28" outlineLevel="1" x14ac:dyDescent="0.45">
      <c r="A654">
        <v>8980029004</v>
      </c>
      <c r="B654" s="1">
        <v>44345</v>
      </c>
      <c r="C654" t="s">
        <v>5136</v>
      </c>
      <c r="D654" t="s">
        <v>5137</v>
      </c>
      <c r="E654" t="s">
        <v>154</v>
      </c>
      <c r="F654" t="s">
        <v>5651</v>
      </c>
      <c r="G654" t="s">
        <v>5728</v>
      </c>
      <c r="H654" s="10">
        <v>108305.58</v>
      </c>
      <c r="J654" t="s">
        <v>28</v>
      </c>
      <c r="K654" t="s">
        <v>29</v>
      </c>
      <c r="L654" t="s">
        <v>173</v>
      </c>
      <c r="M654" t="s">
        <v>29</v>
      </c>
      <c r="N654" t="s">
        <v>29</v>
      </c>
      <c r="O654" t="s">
        <v>29</v>
      </c>
      <c r="P654" t="s">
        <v>30</v>
      </c>
      <c r="Q654" t="s">
        <v>30</v>
      </c>
      <c r="R654" t="s">
        <v>29</v>
      </c>
      <c r="S654" t="s">
        <v>30</v>
      </c>
      <c r="T654" t="s">
        <v>30</v>
      </c>
      <c r="U654" t="s">
        <v>29</v>
      </c>
      <c r="V654" t="s">
        <v>30</v>
      </c>
      <c r="W654" t="s">
        <v>33</v>
      </c>
      <c r="X654" t="s">
        <v>29</v>
      </c>
      <c r="Y654" t="s">
        <v>29</v>
      </c>
      <c r="Z654" t="s">
        <v>29</v>
      </c>
      <c r="AA654" t="s">
        <v>29</v>
      </c>
      <c r="AB654" t="s">
        <v>32</v>
      </c>
    </row>
    <row r="655" spans="1:28" outlineLevel="1" x14ac:dyDescent="0.45">
      <c r="A655">
        <v>2744849004</v>
      </c>
      <c r="B655" s="1">
        <v>44334</v>
      </c>
      <c r="C655" t="s">
        <v>1535</v>
      </c>
      <c r="D655" t="s">
        <v>1536</v>
      </c>
      <c r="E655" t="s">
        <v>154</v>
      </c>
      <c r="F655" t="s">
        <v>5651</v>
      </c>
      <c r="G655" t="s">
        <v>5827</v>
      </c>
      <c r="H655" s="10">
        <v>104166.8</v>
      </c>
      <c r="J655" t="s">
        <v>28</v>
      </c>
      <c r="K655" t="s">
        <v>30</v>
      </c>
      <c r="L655" t="s">
        <v>173</v>
      </c>
      <c r="M655" t="s">
        <v>30</v>
      </c>
      <c r="N655" t="s">
        <v>30</v>
      </c>
      <c r="O655" t="s">
        <v>29</v>
      </c>
      <c r="P655" t="s">
        <v>30</v>
      </c>
      <c r="Q655" t="s">
        <v>30</v>
      </c>
      <c r="R655" t="s">
        <v>30</v>
      </c>
      <c r="S655" t="s">
        <v>30</v>
      </c>
      <c r="T655" t="s">
        <v>30</v>
      </c>
      <c r="U655" t="s">
        <v>30</v>
      </c>
      <c r="V655" t="s">
        <v>30</v>
      </c>
      <c r="W655" t="s">
        <v>31</v>
      </c>
      <c r="X655" t="s">
        <v>30</v>
      </c>
      <c r="Y655" t="s">
        <v>29</v>
      </c>
      <c r="Z655" t="s">
        <v>30</v>
      </c>
      <c r="AA655" t="s">
        <v>30</v>
      </c>
      <c r="AB655" t="s">
        <v>43</v>
      </c>
    </row>
    <row r="656" spans="1:28" outlineLevel="1" x14ac:dyDescent="0.45">
      <c r="A656">
        <v>3685849008</v>
      </c>
      <c r="B656" s="1">
        <v>44335</v>
      </c>
      <c r="C656" t="s">
        <v>1713</v>
      </c>
      <c r="D656" t="s">
        <v>1714</v>
      </c>
      <c r="E656" t="s">
        <v>154</v>
      </c>
      <c r="F656" t="s">
        <v>5651</v>
      </c>
      <c r="G656" t="s">
        <v>5752</v>
      </c>
      <c r="H656" s="10">
        <v>101368</v>
      </c>
      <c r="J656" t="s">
        <v>28</v>
      </c>
      <c r="K656" t="s">
        <v>29</v>
      </c>
      <c r="L656" t="s">
        <v>155</v>
      </c>
      <c r="M656" t="s">
        <v>29</v>
      </c>
      <c r="N656" t="s">
        <v>30</v>
      </c>
      <c r="O656" t="s">
        <v>29</v>
      </c>
      <c r="P656" t="s">
        <v>30</v>
      </c>
      <c r="Q656" t="s">
        <v>30</v>
      </c>
      <c r="R656" t="s">
        <v>30</v>
      </c>
      <c r="S656" t="s">
        <v>30</v>
      </c>
      <c r="T656" t="s">
        <v>30</v>
      </c>
      <c r="U656" t="s">
        <v>30</v>
      </c>
      <c r="V656" t="s">
        <v>30</v>
      </c>
      <c r="W656" t="s">
        <v>40</v>
      </c>
      <c r="X656" t="s">
        <v>29</v>
      </c>
      <c r="Y656" t="s">
        <v>29</v>
      </c>
      <c r="Z656" t="s">
        <v>29</v>
      </c>
      <c r="AA656" t="s">
        <v>30</v>
      </c>
      <c r="AB656" t="s">
        <v>32</v>
      </c>
    </row>
    <row r="657" spans="1:28" outlineLevel="1" x14ac:dyDescent="0.45">
      <c r="A657">
        <v>8612069001</v>
      </c>
      <c r="B657" s="1">
        <v>44343</v>
      </c>
      <c r="C657" t="s">
        <v>4310</v>
      </c>
      <c r="D657" t="s">
        <v>4311</v>
      </c>
      <c r="E657" t="s">
        <v>154</v>
      </c>
      <c r="F657" t="s">
        <v>5651</v>
      </c>
      <c r="G657" t="s">
        <v>5827</v>
      </c>
      <c r="H657" s="10">
        <v>100913</v>
      </c>
      <c r="J657" t="s">
        <v>28</v>
      </c>
      <c r="K657" t="s">
        <v>29</v>
      </c>
      <c r="L657" t="s">
        <v>173</v>
      </c>
      <c r="M657" t="s">
        <v>30</v>
      </c>
      <c r="N657" t="s">
        <v>29</v>
      </c>
      <c r="O657" t="s">
        <v>29</v>
      </c>
      <c r="P657" t="s">
        <v>29</v>
      </c>
      <c r="Q657" t="s">
        <v>30</v>
      </c>
      <c r="R657" t="s">
        <v>30</v>
      </c>
      <c r="S657" t="s">
        <v>29</v>
      </c>
      <c r="T657" t="s">
        <v>30</v>
      </c>
      <c r="U657" t="s">
        <v>29</v>
      </c>
      <c r="V657" t="s">
        <v>30</v>
      </c>
      <c r="W657" t="s">
        <v>40</v>
      </c>
      <c r="X657" t="s">
        <v>30</v>
      </c>
      <c r="Y657" t="s">
        <v>30</v>
      </c>
      <c r="Z657" t="s">
        <v>29</v>
      </c>
      <c r="AA657" t="s">
        <v>29</v>
      </c>
      <c r="AB657" t="s">
        <v>43</v>
      </c>
    </row>
    <row r="658" spans="1:28" outlineLevel="1" x14ac:dyDescent="0.45">
      <c r="A658">
        <v>2478899004</v>
      </c>
      <c r="B658" s="1">
        <v>44332</v>
      </c>
      <c r="C658" t="s">
        <v>1121</v>
      </c>
      <c r="D658" t="s">
        <v>1122</v>
      </c>
      <c r="E658" t="s">
        <v>154</v>
      </c>
      <c r="F658" t="s">
        <v>5651</v>
      </c>
      <c r="G658" t="s">
        <v>5667</v>
      </c>
      <c r="H658" s="10">
        <v>97798.68</v>
      </c>
      <c r="J658" t="s">
        <v>28</v>
      </c>
      <c r="K658" t="s">
        <v>29</v>
      </c>
      <c r="L658" t="s">
        <v>173</v>
      </c>
      <c r="M658" t="s">
        <v>30</v>
      </c>
      <c r="N658" t="s">
        <v>30</v>
      </c>
      <c r="O658" t="s">
        <v>30</v>
      </c>
      <c r="P658" t="s">
        <v>30</v>
      </c>
      <c r="Q658" t="s">
        <v>30</v>
      </c>
      <c r="R658" t="s">
        <v>30</v>
      </c>
      <c r="S658" t="s">
        <v>30</v>
      </c>
      <c r="T658" t="s">
        <v>30</v>
      </c>
      <c r="U658" t="s">
        <v>30</v>
      </c>
      <c r="V658" t="s">
        <v>30</v>
      </c>
      <c r="W658" t="s">
        <v>40</v>
      </c>
      <c r="X658" t="s">
        <v>29</v>
      </c>
      <c r="Y658" t="s">
        <v>30</v>
      </c>
      <c r="Z658" t="s">
        <v>29</v>
      </c>
      <c r="AA658" t="s">
        <v>29</v>
      </c>
      <c r="AB658" t="s">
        <v>32</v>
      </c>
    </row>
    <row r="659" spans="1:28" outlineLevel="1" x14ac:dyDescent="0.45">
      <c r="A659">
        <v>9992349008</v>
      </c>
      <c r="B659" s="1">
        <v>44358</v>
      </c>
      <c r="C659" t="s">
        <v>5624</v>
      </c>
      <c r="D659" t="s">
        <v>5625</v>
      </c>
      <c r="E659" t="s">
        <v>154</v>
      </c>
      <c r="F659" t="s">
        <v>5651</v>
      </c>
      <c r="G659" t="s">
        <v>5665</v>
      </c>
      <c r="H659" s="10">
        <v>95706</v>
      </c>
      <c r="J659" t="s">
        <v>28</v>
      </c>
      <c r="K659" t="s">
        <v>29</v>
      </c>
      <c r="L659" t="s">
        <v>155</v>
      </c>
      <c r="M659" t="s">
        <v>29</v>
      </c>
      <c r="N659" t="s">
        <v>30</v>
      </c>
      <c r="O659" t="s">
        <v>29</v>
      </c>
      <c r="P659" t="s">
        <v>30</v>
      </c>
      <c r="Q659" t="s">
        <v>30</v>
      </c>
      <c r="R659" t="s">
        <v>30</v>
      </c>
      <c r="S659" t="s">
        <v>30</v>
      </c>
      <c r="T659" t="s">
        <v>30</v>
      </c>
      <c r="U659" t="s">
        <v>30</v>
      </c>
      <c r="V659" t="s">
        <v>30</v>
      </c>
      <c r="W659" t="s">
        <v>31</v>
      </c>
      <c r="X659" t="s">
        <v>29</v>
      </c>
      <c r="Y659" t="s">
        <v>29</v>
      </c>
      <c r="Z659" t="s">
        <v>29</v>
      </c>
      <c r="AA659" t="s">
        <v>29</v>
      </c>
      <c r="AB659" t="s">
        <v>38</v>
      </c>
    </row>
    <row r="660" spans="1:28" outlineLevel="1" x14ac:dyDescent="0.45">
      <c r="A660">
        <v>8837109001</v>
      </c>
      <c r="B660" s="1">
        <v>44345</v>
      </c>
      <c r="C660" t="s">
        <v>4421</v>
      </c>
      <c r="D660" t="s">
        <v>4422</v>
      </c>
      <c r="E660" t="s">
        <v>154</v>
      </c>
      <c r="F660" t="s">
        <v>5651</v>
      </c>
      <c r="G660" t="s">
        <v>5827</v>
      </c>
      <c r="H660" s="10">
        <v>95455.13</v>
      </c>
      <c r="J660" t="s">
        <v>28</v>
      </c>
      <c r="K660" t="s">
        <v>30</v>
      </c>
      <c r="L660" t="s">
        <v>173</v>
      </c>
      <c r="M660" t="s">
        <v>29</v>
      </c>
      <c r="N660" t="s">
        <v>30</v>
      </c>
      <c r="O660" t="s">
        <v>29</v>
      </c>
      <c r="P660" t="s">
        <v>30</v>
      </c>
      <c r="Q660" t="s">
        <v>30</v>
      </c>
      <c r="R660" t="s">
        <v>30</v>
      </c>
      <c r="S660" t="s">
        <v>30</v>
      </c>
      <c r="T660" t="s">
        <v>30</v>
      </c>
      <c r="U660" t="s">
        <v>30</v>
      </c>
      <c r="V660" t="s">
        <v>30</v>
      </c>
      <c r="W660" t="s">
        <v>31</v>
      </c>
      <c r="X660" t="s">
        <v>30</v>
      </c>
      <c r="Y660" t="s">
        <v>29</v>
      </c>
      <c r="Z660" t="s">
        <v>29</v>
      </c>
      <c r="AA660" t="s">
        <v>29</v>
      </c>
      <c r="AB660" t="s">
        <v>45</v>
      </c>
    </row>
    <row r="661" spans="1:28" outlineLevel="1" x14ac:dyDescent="0.45">
      <c r="A661">
        <v>7551109001</v>
      </c>
      <c r="B661" s="1">
        <v>44341</v>
      </c>
      <c r="C661" t="s">
        <v>3012</v>
      </c>
      <c r="D661" t="s">
        <v>431</v>
      </c>
      <c r="E661" t="s">
        <v>154</v>
      </c>
      <c r="F661" t="s">
        <v>5651</v>
      </c>
      <c r="G661" t="s">
        <v>5704</v>
      </c>
      <c r="H661" s="10">
        <v>95241.39</v>
      </c>
      <c r="I661" t="s">
        <v>128</v>
      </c>
      <c r="J661" t="s">
        <v>28</v>
      </c>
      <c r="K661" t="s">
        <v>29</v>
      </c>
      <c r="L661" t="s">
        <v>155</v>
      </c>
      <c r="M661" t="s">
        <v>29</v>
      </c>
      <c r="N661" t="s">
        <v>29</v>
      </c>
      <c r="O661" t="s">
        <v>30</v>
      </c>
      <c r="P661" t="s">
        <v>29</v>
      </c>
      <c r="Q661" t="s">
        <v>30</v>
      </c>
      <c r="R661" t="s">
        <v>30</v>
      </c>
      <c r="S661" t="s">
        <v>30</v>
      </c>
      <c r="T661" t="s">
        <v>30</v>
      </c>
      <c r="U661" t="s">
        <v>30</v>
      </c>
      <c r="V661" t="s">
        <v>30</v>
      </c>
      <c r="W661" t="s">
        <v>31</v>
      </c>
      <c r="X661" t="s">
        <v>29</v>
      </c>
      <c r="Y661" t="s">
        <v>29</v>
      </c>
      <c r="Z661" t="s">
        <v>29</v>
      </c>
      <c r="AA661" t="s">
        <v>30</v>
      </c>
      <c r="AB661" t="s">
        <v>32</v>
      </c>
    </row>
    <row r="662" spans="1:28" outlineLevel="1" x14ac:dyDescent="0.45">
      <c r="A662">
        <v>8605759009</v>
      </c>
      <c r="B662" s="1">
        <v>44343</v>
      </c>
      <c r="C662" t="s">
        <v>4268</v>
      </c>
      <c r="D662" t="s">
        <v>4269</v>
      </c>
      <c r="E662" t="s">
        <v>154</v>
      </c>
      <c r="F662" t="s">
        <v>5651</v>
      </c>
      <c r="G662" t="s">
        <v>5888</v>
      </c>
      <c r="H662" s="10">
        <v>94784.82</v>
      </c>
      <c r="J662" t="s">
        <v>28</v>
      </c>
      <c r="K662" t="s">
        <v>29</v>
      </c>
      <c r="L662" t="s">
        <v>173</v>
      </c>
      <c r="M662" t="s">
        <v>29</v>
      </c>
      <c r="N662" t="s">
        <v>29</v>
      </c>
      <c r="O662" t="s">
        <v>30</v>
      </c>
      <c r="P662" t="s">
        <v>29</v>
      </c>
      <c r="Q662" t="s">
        <v>29</v>
      </c>
      <c r="R662" t="s">
        <v>29</v>
      </c>
      <c r="S662" t="s">
        <v>29</v>
      </c>
      <c r="T662" t="s">
        <v>30</v>
      </c>
      <c r="U662" t="s">
        <v>29</v>
      </c>
      <c r="V662" t="s">
        <v>30</v>
      </c>
      <c r="W662" t="s">
        <v>60</v>
      </c>
      <c r="X662" t="s">
        <v>30</v>
      </c>
      <c r="Y662" t="s">
        <v>29</v>
      </c>
      <c r="Z662" t="s">
        <v>29</v>
      </c>
      <c r="AA662" t="s">
        <v>29</v>
      </c>
      <c r="AB662" t="s">
        <v>43</v>
      </c>
    </row>
    <row r="663" spans="1:28" outlineLevel="1" x14ac:dyDescent="0.45">
      <c r="A663">
        <v>8981469009</v>
      </c>
      <c r="B663" s="1">
        <v>44345</v>
      </c>
      <c r="C663" t="s">
        <v>5140</v>
      </c>
      <c r="D663" t="s">
        <v>5141</v>
      </c>
      <c r="E663" t="s">
        <v>154</v>
      </c>
      <c r="F663" t="s">
        <v>5651</v>
      </c>
      <c r="G663" t="s">
        <v>5750</v>
      </c>
      <c r="H663" s="10">
        <v>92865</v>
      </c>
      <c r="J663" t="s">
        <v>28</v>
      </c>
      <c r="K663" t="s">
        <v>29</v>
      </c>
      <c r="L663" t="s">
        <v>173</v>
      </c>
      <c r="M663" t="s">
        <v>30</v>
      </c>
      <c r="N663" t="s">
        <v>30</v>
      </c>
      <c r="O663" t="s">
        <v>29</v>
      </c>
      <c r="P663" t="s">
        <v>30</v>
      </c>
      <c r="Q663" t="s">
        <v>30</v>
      </c>
      <c r="R663" t="s">
        <v>30</v>
      </c>
      <c r="S663" t="s">
        <v>30</v>
      </c>
      <c r="T663" t="s">
        <v>30</v>
      </c>
      <c r="U663" t="s">
        <v>30</v>
      </c>
      <c r="V663" t="s">
        <v>30</v>
      </c>
      <c r="W663" t="s">
        <v>40</v>
      </c>
      <c r="X663" t="s">
        <v>29</v>
      </c>
      <c r="Y663" t="s">
        <v>29</v>
      </c>
      <c r="Z663" t="s">
        <v>29</v>
      </c>
      <c r="AA663" t="s">
        <v>29</v>
      </c>
      <c r="AB663" t="s">
        <v>32</v>
      </c>
    </row>
    <row r="664" spans="1:28" outlineLevel="1" x14ac:dyDescent="0.45">
      <c r="A664">
        <v>7510739006</v>
      </c>
      <c r="B664" s="1">
        <v>44341</v>
      </c>
      <c r="C664" t="s">
        <v>2570</v>
      </c>
      <c r="D664" t="s">
        <v>2571</v>
      </c>
      <c r="E664" t="s">
        <v>154</v>
      </c>
      <c r="F664" t="s">
        <v>5651</v>
      </c>
      <c r="G664" t="s">
        <v>5728</v>
      </c>
      <c r="H664" s="10">
        <v>91520</v>
      </c>
      <c r="I664" t="s">
        <v>2572</v>
      </c>
      <c r="J664" t="s">
        <v>28</v>
      </c>
      <c r="K664" t="s">
        <v>29</v>
      </c>
      <c r="L664" t="s">
        <v>173</v>
      </c>
      <c r="M664" t="s">
        <v>29</v>
      </c>
      <c r="N664" t="s">
        <v>30</v>
      </c>
      <c r="O664" t="s">
        <v>29</v>
      </c>
      <c r="P664" t="s">
        <v>30</v>
      </c>
      <c r="Q664" t="s">
        <v>30</v>
      </c>
      <c r="R664" t="s">
        <v>30</v>
      </c>
      <c r="S664" t="s">
        <v>30</v>
      </c>
      <c r="T664" t="s">
        <v>30</v>
      </c>
      <c r="U664" t="s">
        <v>30</v>
      </c>
      <c r="V664" t="s">
        <v>30</v>
      </c>
      <c r="W664" t="s">
        <v>60</v>
      </c>
      <c r="X664" t="s">
        <v>29</v>
      </c>
      <c r="Y664" t="s">
        <v>30</v>
      </c>
      <c r="Z664" t="s">
        <v>29</v>
      </c>
      <c r="AA664" t="s">
        <v>29</v>
      </c>
      <c r="AB664" t="s">
        <v>32</v>
      </c>
    </row>
    <row r="665" spans="1:28" outlineLevel="1" x14ac:dyDescent="0.45">
      <c r="A665">
        <v>7566748905</v>
      </c>
      <c r="B665" s="1">
        <v>44323</v>
      </c>
      <c r="C665" t="s">
        <v>3194</v>
      </c>
      <c r="D665" t="s">
        <v>3195</v>
      </c>
      <c r="E665" t="s">
        <v>154</v>
      </c>
      <c r="F665" t="s">
        <v>5651</v>
      </c>
      <c r="G665" t="s">
        <v>5820</v>
      </c>
      <c r="H665" s="10">
        <v>89005</v>
      </c>
      <c r="J665" t="s">
        <v>28</v>
      </c>
      <c r="K665" t="s">
        <v>29</v>
      </c>
      <c r="L665" t="s">
        <v>155</v>
      </c>
      <c r="M665" t="s">
        <v>29</v>
      </c>
      <c r="N665" t="s">
        <v>29</v>
      </c>
      <c r="O665" t="s">
        <v>30</v>
      </c>
      <c r="P665" t="s">
        <v>30</v>
      </c>
      <c r="Q665" t="s">
        <v>30</v>
      </c>
      <c r="R665" t="s">
        <v>30</v>
      </c>
      <c r="S665" t="s">
        <v>30</v>
      </c>
      <c r="T665" t="s">
        <v>30</v>
      </c>
      <c r="U665" t="s">
        <v>30</v>
      </c>
      <c r="V665" t="s">
        <v>30</v>
      </c>
      <c r="W665" t="s">
        <v>40</v>
      </c>
      <c r="X665" t="s">
        <v>29</v>
      </c>
      <c r="Y665" t="s">
        <v>30</v>
      </c>
      <c r="Z665" t="s">
        <v>29</v>
      </c>
      <c r="AA665" t="s">
        <v>29</v>
      </c>
      <c r="AB665" t="s">
        <v>100</v>
      </c>
    </row>
    <row r="666" spans="1:28" outlineLevel="1" x14ac:dyDescent="0.45">
      <c r="A666">
        <v>7893898901</v>
      </c>
      <c r="B666" s="1">
        <v>44327</v>
      </c>
      <c r="C666" t="s">
        <v>3969</v>
      </c>
      <c r="D666" t="s">
        <v>3970</v>
      </c>
      <c r="E666" t="s">
        <v>154</v>
      </c>
      <c r="F666" t="s">
        <v>5651</v>
      </c>
      <c r="G666" t="s">
        <v>5704</v>
      </c>
      <c r="H666" s="10">
        <v>87790.28</v>
      </c>
      <c r="J666" t="s">
        <v>28</v>
      </c>
      <c r="K666" t="s">
        <v>29</v>
      </c>
      <c r="L666" t="s">
        <v>155</v>
      </c>
      <c r="M666" t="s">
        <v>29</v>
      </c>
      <c r="N666" t="s">
        <v>30</v>
      </c>
      <c r="O666" t="s">
        <v>30</v>
      </c>
      <c r="P666" t="s">
        <v>30</v>
      </c>
      <c r="Q666" t="s">
        <v>30</v>
      </c>
      <c r="R666" t="s">
        <v>30</v>
      </c>
      <c r="S666" t="s">
        <v>30</v>
      </c>
      <c r="T666" t="s">
        <v>30</v>
      </c>
      <c r="U666" t="s">
        <v>30</v>
      </c>
      <c r="V666" t="s">
        <v>30</v>
      </c>
      <c r="W666" t="s">
        <v>31</v>
      </c>
      <c r="X666" t="s">
        <v>29</v>
      </c>
      <c r="Y666" t="s">
        <v>30</v>
      </c>
      <c r="Z666" t="s">
        <v>29</v>
      </c>
      <c r="AA666" t="s">
        <v>29</v>
      </c>
      <c r="AB666" t="s">
        <v>32</v>
      </c>
    </row>
    <row r="667" spans="1:28" outlineLevel="1" x14ac:dyDescent="0.45">
      <c r="A667">
        <v>2702659008</v>
      </c>
      <c r="B667" s="1">
        <v>44334</v>
      </c>
      <c r="C667" t="s">
        <v>1333</v>
      </c>
      <c r="D667" t="s">
        <v>1334</v>
      </c>
      <c r="E667" t="s">
        <v>154</v>
      </c>
      <c r="F667" t="s">
        <v>5651</v>
      </c>
      <c r="G667" t="s">
        <v>5704</v>
      </c>
      <c r="H667" s="10">
        <v>87753</v>
      </c>
      <c r="J667" t="s">
        <v>28</v>
      </c>
      <c r="K667" t="s">
        <v>29</v>
      </c>
      <c r="L667" t="s">
        <v>155</v>
      </c>
      <c r="M667" t="s">
        <v>29</v>
      </c>
      <c r="N667" t="s">
        <v>30</v>
      </c>
      <c r="O667" t="s">
        <v>30</v>
      </c>
      <c r="P667" t="s">
        <v>30</v>
      </c>
      <c r="Q667" t="s">
        <v>30</v>
      </c>
      <c r="R667" t="s">
        <v>30</v>
      </c>
      <c r="S667" t="s">
        <v>30</v>
      </c>
      <c r="T667" t="s">
        <v>30</v>
      </c>
      <c r="U667" t="s">
        <v>30</v>
      </c>
      <c r="V667" t="s">
        <v>30</v>
      </c>
      <c r="W667" t="s">
        <v>31</v>
      </c>
      <c r="X667" t="s">
        <v>29</v>
      </c>
      <c r="Y667" t="s">
        <v>30</v>
      </c>
      <c r="Z667" t="s">
        <v>29</v>
      </c>
      <c r="AA667" t="s">
        <v>29</v>
      </c>
      <c r="AB667" t="s">
        <v>32</v>
      </c>
    </row>
    <row r="668" spans="1:28" outlineLevel="1" x14ac:dyDescent="0.45">
      <c r="A668">
        <v>2489619007</v>
      </c>
      <c r="B668" s="1">
        <v>44332</v>
      </c>
      <c r="C668" t="s">
        <v>1175</v>
      </c>
      <c r="D668" t="s">
        <v>1176</v>
      </c>
      <c r="E668" t="s">
        <v>154</v>
      </c>
      <c r="F668" t="s">
        <v>5651</v>
      </c>
      <c r="G668" t="s">
        <v>5674</v>
      </c>
      <c r="H668" s="10">
        <v>86843</v>
      </c>
      <c r="J668" t="s">
        <v>28</v>
      </c>
      <c r="K668" t="s">
        <v>29</v>
      </c>
      <c r="L668" t="s">
        <v>155</v>
      </c>
      <c r="M668" t="s">
        <v>30</v>
      </c>
      <c r="N668" t="s">
        <v>30</v>
      </c>
      <c r="O668" t="s">
        <v>30</v>
      </c>
      <c r="P668" t="s">
        <v>30</v>
      </c>
      <c r="Q668" t="s">
        <v>30</v>
      </c>
      <c r="R668" t="s">
        <v>30</v>
      </c>
      <c r="S668" t="s">
        <v>30</v>
      </c>
      <c r="T668" t="s">
        <v>30</v>
      </c>
      <c r="U668" t="s">
        <v>30</v>
      </c>
      <c r="V668" t="s">
        <v>30</v>
      </c>
      <c r="W668" t="s">
        <v>40</v>
      </c>
      <c r="X668" t="s">
        <v>29</v>
      </c>
      <c r="Y668" t="s">
        <v>30</v>
      </c>
      <c r="Z668" t="s">
        <v>29</v>
      </c>
      <c r="AA668" t="s">
        <v>29</v>
      </c>
      <c r="AB668" t="s">
        <v>32</v>
      </c>
    </row>
    <row r="669" spans="1:28" outlineLevel="1" x14ac:dyDescent="0.45">
      <c r="A669">
        <v>7886408907</v>
      </c>
      <c r="B669" s="1">
        <v>44327</v>
      </c>
      <c r="C669" t="s">
        <v>3929</v>
      </c>
      <c r="D669" t="s">
        <v>3930</v>
      </c>
      <c r="E669" t="s">
        <v>154</v>
      </c>
      <c r="F669" t="s">
        <v>5651</v>
      </c>
      <c r="G669" t="s">
        <v>5824</v>
      </c>
      <c r="H669" s="10">
        <v>86246.85</v>
      </c>
      <c r="J669" t="s">
        <v>28</v>
      </c>
      <c r="K669" t="s">
        <v>30</v>
      </c>
      <c r="L669" t="s">
        <v>173</v>
      </c>
      <c r="M669" t="s">
        <v>30</v>
      </c>
      <c r="N669" t="s">
        <v>30</v>
      </c>
      <c r="O669" t="s">
        <v>29</v>
      </c>
      <c r="P669" t="s">
        <v>30</v>
      </c>
      <c r="Q669" t="s">
        <v>30</v>
      </c>
      <c r="R669" t="s">
        <v>30</v>
      </c>
      <c r="S669" t="s">
        <v>30</v>
      </c>
      <c r="T669" t="s">
        <v>30</v>
      </c>
      <c r="U669" t="s">
        <v>30</v>
      </c>
      <c r="V669" t="s">
        <v>30</v>
      </c>
      <c r="W669" t="s">
        <v>33</v>
      </c>
      <c r="X669" t="s">
        <v>30</v>
      </c>
      <c r="Y669" t="s">
        <v>30</v>
      </c>
      <c r="Z669" t="s">
        <v>29</v>
      </c>
      <c r="AA669" t="s">
        <v>30</v>
      </c>
      <c r="AB669" t="s">
        <v>32</v>
      </c>
    </row>
    <row r="670" spans="1:28" outlineLevel="1" x14ac:dyDescent="0.45">
      <c r="A670">
        <v>8042729006</v>
      </c>
      <c r="B670" s="1">
        <v>44342</v>
      </c>
      <c r="C670" t="s">
        <v>4220</v>
      </c>
      <c r="D670" t="s">
        <v>4221</v>
      </c>
      <c r="E670" t="s">
        <v>154</v>
      </c>
      <c r="F670" t="s">
        <v>5651</v>
      </c>
      <c r="G670" t="s">
        <v>5668</v>
      </c>
      <c r="H670" s="10">
        <v>84933</v>
      </c>
      <c r="J670" t="s">
        <v>28</v>
      </c>
      <c r="K670" t="s">
        <v>29</v>
      </c>
      <c r="L670" t="s">
        <v>173</v>
      </c>
      <c r="M670" t="s">
        <v>30</v>
      </c>
      <c r="N670" t="s">
        <v>30</v>
      </c>
      <c r="O670" t="s">
        <v>29</v>
      </c>
      <c r="P670" t="s">
        <v>30</v>
      </c>
      <c r="Q670" t="s">
        <v>30</v>
      </c>
      <c r="R670" t="s">
        <v>30</v>
      </c>
      <c r="S670" t="s">
        <v>30</v>
      </c>
      <c r="T670" t="s">
        <v>30</v>
      </c>
      <c r="U670" t="s">
        <v>30</v>
      </c>
      <c r="V670" t="s">
        <v>30</v>
      </c>
      <c r="W670" t="s">
        <v>49</v>
      </c>
      <c r="X670" t="s">
        <v>29</v>
      </c>
      <c r="Y670" t="s">
        <v>30</v>
      </c>
      <c r="Z670" t="s">
        <v>29</v>
      </c>
      <c r="AA670" t="s">
        <v>29</v>
      </c>
      <c r="AB670" t="s">
        <v>32</v>
      </c>
    </row>
    <row r="671" spans="1:28" outlineLevel="1" x14ac:dyDescent="0.45">
      <c r="A671">
        <v>7553968902</v>
      </c>
      <c r="B671" s="1">
        <v>44323</v>
      </c>
      <c r="C671" t="s">
        <v>3044</v>
      </c>
      <c r="D671" t="s">
        <v>3045</v>
      </c>
      <c r="E671" t="s">
        <v>154</v>
      </c>
      <c r="F671" t="s">
        <v>5651</v>
      </c>
      <c r="G671" t="s">
        <v>5810</v>
      </c>
      <c r="H671" s="10">
        <v>83672</v>
      </c>
      <c r="J671" t="s">
        <v>28</v>
      </c>
      <c r="K671" t="s">
        <v>30</v>
      </c>
      <c r="L671" t="s">
        <v>275</v>
      </c>
      <c r="M671" t="s">
        <v>29</v>
      </c>
      <c r="N671" t="s">
        <v>30</v>
      </c>
      <c r="O671" t="s">
        <v>30</v>
      </c>
      <c r="P671" t="s">
        <v>30</v>
      </c>
      <c r="Q671" t="s">
        <v>30</v>
      </c>
      <c r="R671" t="s">
        <v>30</v>
      </c>
      <c r="S671" t="s">
        <v>30</v>
      </c>
      <c r="T671" t="s">
        <v>30</v>
      </c>
      <c r="U671" t="s">
        <v>30</v>
      </c>
      <c r="V671" t="s">
        <v>30</v>
      </c>
      <c r="W671" t="s">
        <v>40</v>
      </c>
      <c r="X671" t="s">
        <v>30</v>
      </c>
      <c r="Y671" t="s">
        <v>30</v>
      </c>
      <c r="Z671" t="s">
        <v>29</v>
      </c>
      <c r="AA671" t="s">
        <v>30</v>
      </c>
      <c r="AB671" t="s">
        <v>32</v>
      </c>
    </row>
    <row r="672" spans="1:28" outlineLevel="1" x14ac:dyDescent="0.45">
      <c r="A672">
        <v>7224259003</v>
      </c>
      <c r="B672" s="1">
        <v>44339</v>
      </c>
      <c r="C672" t="s">
        <v>2466</v>
      </c>
      <c r="D672" t="s">
        <v>2467</v>
      </c>
      <c r="E672" t="s">
        <v>154</v>
      </c>
      <c r="F672" t="s">
        <v>5651</v>
      </c>
      <c r="G672" t="s">
        <v>5704</v>
      </c>
      <c r="H672" s="10">
        <v>82729</v>
      </c>
      <c r="J672" t="s">
        <v>28</v>
      </c>
      <c r="K672" t="s">
        <v>29</v>
      </c>
      <c r="L672" t="s">
        <v>155</v>
      </c>
      <c r="M672" t="s">
        <v>29</v>
      </c>
      <c r="N672" t="s">
        <v>30</v>
      </c>
      <c r="O672" t="s">
        <v>30</v>
      </c>
      <c r="P672" t="s">
        <v>30</v>
      </c>
      <c r="Q672" t="s">
        <v>30</v>
      </c>
      <c r="R672" t="s">
        <v>30</v>
      </c>
      <c r="S672" t="s">
        <v>30</v>
      </c>
      <c r="T672" t="s">
        <v>30</v>
      </c>
      <c r="U672" t="s">
        <v>30</v>
      </c>
      <c r="V672" t="s">
        <v>30</v>
      </c>
      <c r="W672" t="s">
        <v>40</v>
      </c>
      <c r="X672" t="s">
        <v>29</v>
      </c>
      <c r="Y672" t="s">
        <v>30</v>
      </c>
      <c r="Z672" t="s">
        <v>30</v>
      </c>
      <c r="AA672" t="s">
        <v>29</v>
      </c>
      <c r="AB672" t="s">
        <v>32</v>
      </c>
    </row>
    <row r="673" spans="1:28" outlineLevel="1" x14ac:dyDescent="0.45">
      <c r="A673">
        <v>6607989002</v>
      </c>
      <c r="B673" s="1">
        <v>44338</v>
      </c>
      <c r="C673" t="s">
        <v>2426</v>
      </c>
      <c r="D673" t="s">
        <v>2427</v>
      </c>
      <c r="E673" t="s">
        <v>154</v>
      </c>
      <c r="F673" t="s">
        <v>5651</v>
      </c>
      <c r="G673" t="s">
        <v>5936</v>
      </c>
      <c r="H673" s="10">
        <v>82088.639999999999</v>
      </c>
      <c r="J673" t="s">
        <v>28</v>
      </c>
      <c r="K673" t="s">
        <v>29</v>
      </c>
      <c r="L673" t="s">
        <v>275</v>
      </c>
      <c r="M673" t="s">
        <v>29</v>
      </c>
      <c r="N673" t="s">
        <v>30</v>
      </c>
      <c r="O673" t="s">
        <v>29</v>
      </c>
      <c r="P673" t="s">
        <v>30</v>
      </c>
      <c r="Q673" t="s">
        <v>30</v>
      </c>
      <c r="R673" t="s">
        <v>30</v>
      </c>
      <c r="S673" t="s">
        <v>30</v>
      </c>
      <c r="T673" t="s">
        <v>30</v>
      </c>
      <c r="U673" t="s">
        <v>30</v>
      </c>
      <c r="V673" t="s">
        <v>30</v>
      </c>
      <c r="W673" t="s">
        <v>31</v>
      </c>
      <c r="X673" t="s">
        <v>29</v>
      </c>
      <c r="Y673" t="s">
        <v>29</v>
      </c>
      <c r="Z673" t="s">
        <v>29</v>
      </c>
      <c r="AA673" t="s">
        <v>30</v>
      </c>
      <c r="AB673" t="s">
        <v>32</v>
      </c>
    </row>
    <row r="674" spans="1:28" outlineLevel="1" x14ac:dyDescent="0.45">
      <c r="A674">
        <v>8599929004</v>
      </c>
      <c r="B674" s="1">
        <v>44343</v>
      </c>
      <c r="C674" t="s">
        <v>4234</v>
      </c>
      <c r="D674" t="s">
        <v>4235</v>
      </c>
      <c r="E674" t="s">
        <v>154</v>
      </c>
      <c r="F674" t="s">
        <v>5651</v>
      </c>
      <c r="G674" t="s">
        <v>5667</v>
      </c>
      <c r="H674" s="10">
        <v>81952.33</v>
      </c>
      <c r="J674" t="s">
        <v>28</v>
      </c>
      <c r="K674" t="s">
        <v>29</v>
      </c>
      <c r="L674" t="s">
        <v>173</v>
      </c>
      <c r="M674" t="s">
        <v>30</v>
      </c>
      <c r="N674" t="s">
        <v>30</v>
      </c>
      <c r="O674" t="s">
        <v>30</v>
      </c>
      <c r="P674" t="s">
        <v>30</v>
      </c>
      <c r="Q674" t="s">
        <v>30</v>
      </c>
      <c r="R674" t="s">
        <v>30</v>
      </c>
      <c r="S674" t="s">
        <v>30</v>
      </c>
      <c r="T674" t="s">
        <v>30</v>
      </c>
      <c r="U674" t="s">
        <v>30</v>
      </c>
      <c r="V674" t="s">
        <v>30</v>
      </c>
      <c r="W674" t="s">
        <v>40</v>
      </c>
      <c r="X674" t="s">
        <v>29</v>
      </c>
      <c r="Y674" t="s">
        <v>30</v>
      </c>
      <c r="Z674" t="s">
        <v>29</v>
      </c>
      <c r="AA674" t="s">
        <v>29</v>
      </c>
      <c r="AB674" t="s">
        <v>32</v>
      </c>
    </row>
    <row r="675" spans="1:28" outlineLevel="1" x14ac:dyDescent="0.45">
      <c r="A675">
        <v>6611419009</v>
      </c>
      <c r="B675" s="1">
        <v>44338</v>
      </c>
      <c r="C675" t="s">
        <v>2444</v>
      </c>
      <c r="D675" t="s">
        <v>2445</v>
      </c>
      <c r="E675" t="s">
        <v>154</v>
      </c>
      <c r="F675" t="s">
        <v>5651</v>
      </c>
      <c r="G675" t="s">
        <v>5728</v>
      </c>
      <c r="H675" s="10">
        <v>81891</v>
      </c>
      <c r="J675" t="s">
        <v>28</v>
      </c>
      <c r="K675" t="s">
        <v>29</v>
      </c>
      <c r="L675" t="s">
        <v>173</v>
      </c>
      <c r="M675" t="s">
        <v>29</v>
      </c>
      <c r="N675" t="s">
        <v>30</v>
      </c>
      <c r="O675" t="s">
        <v>30</v>
      </c>
      <c r="P675" t="s">
        <v>30</v>
      </c>
      <c r="Q675" t="s">
        <v>30</v>
      </c>
      <c r="R675" t="s">
        <v>30</v>
      </c>
      <c r="S675" t="s">
        <v>30</v>
      </c>
      <c r="T675" t="s">
        <v>30</v>
      </c>
      <c r="U675" t="s">
        <v>30</v>
      </c>
      <c r="V675" t="s">
        <v>30</v>
      </c>
      <c r="W675" t="s">
        <v>60</v>
      </c>
      <c r="X675" t="s">
        <v>29</v>
      </c>
      <c r="Y675" t="s">
        <v>29</v>
      </c>
      <c r="Z675" t="s">
        <v>29</v>
      </c>
      <c r="AA675" t="s">
        <v>30</v>
      </c>
      <c r="AB675" t="s">
        <v>39</v>
      </c>
    </row>
    <row r="676" spans="1:28" outlineLevel="1" x14ac:dyDescent="0.45">
      <c r="A676">
        <v>8855199010</v>
      </c>
      <c r="B676" s="1">
        <v>44345</v>
      </c>
      <c r="C676" t="s">
        <v>4523</v>
      </c>
      <c r="D676" t="s">
        <v>4524</v>
      </c>
      <c r="E676" t="s">
        <v>154</v>
      </c>
      <c r="F676" t="s">
        <v>5651</v>
      </c>
      <c r="G676" t="s">
        <v>5750</v>
      </c>
      <c r="H676" s="10">
        <v>81766.289999999994</v>
      </c>
      <c r="J676" t="s">
        <v>28</v>
      </c>
      <c r="K676" t="s">
        <v>29</v>
      </c>
      <c r="L676" t="s">
        <v>173</v>
      </c>
      <c r="M676" t="s">
        <v>29</v>
      </c>
      <c r="N676" t="s">
        <v>30</v>
      </c>
      <c r="O676" t="s">
        <v>29</v>
      </c>
      <c r="P676" t="s">
        <v>30</v>
      </c>
      <c r="Q676" t="s">
        <v>30</v>
      </c>
      <c r="R676" t="s">
        <v>30</v>
      </c>
      <c r="S676" t="s">
        <v>30</v>
      </c>
      <c r="T676" t="s">
        <v>30</v>
      </c>
      <c r="U676" t="s">
        <v>30</v>
      </c>
      <c r="V676" t="s">
        <v>30</v>
      </c>
      <c r="W676" t="s">
        <v>40</v>
      </c>
      <c r="X676" t="s">
        <v>29</v>
      </c>
      <c r="Y676" t="s">
        <v>29</v>
      </c>
      <c r="Z676" t="s">
        <v>29</v>
      </c>
      <c r="AA676" t="s">
        <v>29</v>
      </c>
      <c r="AB676" t="s">
        <v>32</v>
      </c>
    </row>
    <row r="677" spans="1:28" outlineLevel="1" x14ac:dyDescent="0.45">
      <c r="A677">
        <v>7654688900</v>
      </c>
      <c r="B677" s="1">
        <v>44323</v>
      </c>
      <c r="C677" t="s">
        <v>3727</v>
      </c>
      <c r="D677" t="s">
        <v>3728</v>
      </c>
      <c r="E677" t="s">
        <v>154</v>
      </c>
      <c r="F677" t="s">
        <v>5651</v>
      </c>
      <c r="G677" t="s">
        <v>5824</v>
      </c>
      <c r="H677" s="10">
        <v>81136.84</v>
      </c>
      <c r="J677" t="s">
        <v>28</v>
      </c>
      <c r="K677" t="s">
        <v>30</v>
      </c>
      <c r="L677" t="s">
        <v>173</v>
      </c>
      <c r="M677" t="s">
        <v>30</v>
      </c>
      <c r="N677" t="s">
        <v>30</v>
      </c>
      <c r="O677" t="s">
        <v>30</v>
      </c>
      <c r="P677" t="s">
        <v>30</v>
      </c>
      <c r="Q677" t="s">
        <v>30</v>
      </c>
      <c r="R677" t="s">
        <v>30</v>
      </c>
      <c r="S677" t="s">
        <v>30</v>
      </c>
      <c r="T677" t="s">
        <v>30</v>
      </c>
      <c r="U677" t="s">
        <v>30</v>
      </c>
      <c r="V677" t="s">
        <v>30</v>
      </c>
      <c r="W677" t="s">
        <v>40</v>
      </c>
      <c r="X677" t="s">
        <v>30</v>
      </c>
      <c r="Y677" t="s">
        <v>30</v>
      </c>
      <c r="Z677" t="s">
        <v>29</v>
      </c>
      <c r="AA677" t="s">
        <v>30</v>
      </c>
      <c r="AB677" t="s">
        <v>32</v>
      </c>
    </row>
    <row r="678" spans="1:28" outlineLevel="1" x14ac:dyDescent="0.45">
      <c r="A678">
        <v>2218919001</v>
      </c>
      <c r="B678" s="1">
        <v>44330</v>
      </c>
      <c r="C678" t="s">
        <v>644</v>
      </c>
      <c r="D678" t="s">
        <v>645</v>
      </c>
      <c r="E678" t="s">
        <v>154</v>
      </c>
      <c r="F678" t="s">
        <v>5651</v>
      </c>
      <c r="G678" t="s">
        <v>5674</v>
      </c>
      <c r="H678" s="10">
        <v>80305</v>
      </c>
      <c r="J678" t="s">
        <v>28</v>
      </c>
      <c r="K678" t="s">
        <v>29</v>
      </c>
      <c r="L678" t="s">
        <v>155</v>
      </c>
      <c r="M678" t="s">
        <v>29</v>
      </c>
      <c r="N678" t="s">
        <v>29</v>
      </c>
      <c r="O678" t="s">
        <v>29</v>
      </c>
      <c r="P678" t="s">
        <v>29</v>
      </c>
      <c r="Q678" t="s">
        <v>30</v>
      </c>
      <c r="R678" t="s">
        <v>30</v>
      </c>
      <c r="S678" t="s">
        <v>30</v>
      </c>
      <c r="T678" t="s">
        <v>30</v>
      </c>
      <c r="U678" t="s">
        <v>29</v>
      </c>
      <c r="V678" t="s">
        <v>30</v>
      </c>
      <c r="W678" t="s">
        <v>31</v>
      </c>
      <c r="X678" t="s">
        <v>29</v>
      </c>
      <c r="Y678" t="s">
        <v>29</v>
      </c>
      <c r="Z678" t="s">
        <v>29</v>
      </c>
      <c r="AA678" t="s">
        <v>30</v>
      </c>
      <c r="AB678" t="s">
        <v>62</v>
      </c>
    </row>
    <row r="679" spans="1:28" outlineLevel="1" x14ac:dyDescent="0.45">
      <c r="A679">
        <v>4912569002</v>
      </c>
      <c r="B679" s="1">
        <v>44336</v>
      </c>
      <c r="C679" t="s">
        <v>2102</v>
      </c>
      <c r="D679" t="s">
        <v>2103</v>
      </c>
      <c r="E679" t="s">
        <v>154</v>
      </c>
      <c r="F679" t="s">
        <v>5651</v>
      </c>
      <c r="G679" t="s">
        <v>5704</v>
      </c>
      <c r="H679" s="10">
        <v>80244</v>
      </c>
      <c r="J679" t="s">
        <v>28</v>
      </c>
      <c r="K679" t="s">
        <v>29</v>
      </c>
      <c r="L679" t="s">
        <v>155</v>
      </c>
      <c r="M679" t="s">
        <v>30</v>
      </c>
      <c r="N679" t="s">
        <v>30</v>
      </c>
      <c r="O679" t="s">
        <v>29</v>
      </c>
      <c r="P679" t="s">
        <v>30</v>
      </c>
      <c r="Q679" t="s">
        <v>30</v>
      </c>
      <c r="R679" t="s">
        <v>30</v>
      </c>
      <c r="S679" t="s">
        <v>30</v>
      </c>
      <c r="T679" t="s">
        <v>30</v>
      </c>
      <c r="U679" t="s">
        <v>30</v>
      </c>
      <c r="V679" t="s">
        <v>30</v>
      </c>
      <c r="W679" t="s">
        <v>40</v>
      </c>
      <c r="X679" t="s">
        <v>29</v>
      </c>
      <c r="Y679" t="s">
        <v>29</v>
      </c>
      <c r="Z679" t="s">
        <v>29</v>
      </c>
      <c r="AA679" t="s">
        <v>30</v>
      </c>
      <c r="AB679" t="s">
        <v>39</v>
      </c>
    </row>
    <row r="680" spans="1:28" outlineLevel="1" x14ac:dyDescent="0.45">
      <c r="A680">
        <v>2711619009</v>
      </c>
      <c r="B680" s="1">
        <v>44334</v>
      </c>
      <c r="C680" t="s">
        <v>1378</v>
      </c>
      <c r="D680" t="s">
        <v>1379</v>
      </c>
      <c r="E680" t="s">
        <v>154</v>
      </c>
      <c r="F680" t="s">
        <v>5651</v>
      </c>
      <c r="G680" t="s">
        <v>5827</v>
      </c>
      <c r="H680" s="10">
        <v>79477</v>
      </c>
      <c r="J680" t="s">
        <v>28</v>
      </c>
      <c r="K680" t="s">
        <v>30</v>
      </c>
      <c r="L680" t="s">
        <v>173</v>
      </c>
      <c r="M680" t="s">
        <v>30</v>
      </c>
      <c r="N680" t="s">
        <v>29</v>
      </c>
      <c r="O680" t="s">
        <v>29</v>
      </c>
      <c r="P680" t="s">
        <v>29</v>
      </c>
      <c r="Q680" t="s">
        <v>29</v>
      </c>
      <c r="R680" t="s">
        <v>29</v>
      </c>
      <c r="S680" t="s">
        <v>30</v>
      </c>
      <c r="T680" t="s">
        <v>30</v>
      </c>
      <c r="U680" t="s">
        <v>30</v>
      </c>
      <c r="V680" t="s">
        <v>30</v>
      </c>
      <c r="W680" t="s">
        <v>40</v>
      </c>
      <c r="X680" t="s">
        <v>30</v>
      </c>
      <c r="Y680" t="s">
        <v>30</v>
      </c>
      <c r="Z680" t="s">
        <v>29</v>
      </c>
      <c r="AA680" t="s">
        <v>29</v>
      </c>
      <c r="AB680" t="s">
        <v>32</v>
      </c>
    </row>
    <row r="681" spans="1:28" outlineLevel="1" x14ac:dyDescent="0.45">
      <c r="A681">
        <v>1049619107</v>
      </c>
      <c r="B681" s="1">
        <v>44364</v>
      </c>
      <c r="C681" t="s">
        <v>219</v>
      </c>
      <c r="D681" t="s">
        <v>220</v>
      </c>
      <c r="E681" t="s">
        <v>154</v>
      </c>
      <c r="F681" t="s">
        <v>5651</v>
      </c>
      <c r="G681" t="s">
        <v>5674</v>
      </c>
      <c r="H681" s="10">
        <v>77981</v>
      </c>
      <c r="J681" t="s">
        <v>28</v>
      </c>
      <c r="K681" t="s">
        <v>29</v>
      </c>
      <c r="L681" t="s">
        <v>155</v>
      </c>
      <c r="M681" t="s">
        <v>29</v>
      </c>
      <c r="N681" t="s">
        <v>29</v>
      </c>
      <c r="O681" t="s">
        <v>29</v>
      </c>
      <c r="P681" t="s">
        <v>30</v>
      </c>
      <c r="Q681" t="s">
        <v>30</v>
      </c>
      <c r="R681" t="s">
        <v>30</v>
      </c>
      <c r="S681" t="s">
        <v>30</v>
      </c>
      <c r="T681" t="s">
        <v>30</v>
      </c>
      <c r="U681" t="s">
        <v>30</v>
      </c>
      <c r="V681" t="s">
        <v>30</v>
      </c>
      <c r="W681" t="s">
        <v>40</v>
      </c>
      <c r="X681" t="s">
        <v>29</v>
      </c>
      <c r="Y681" t="s">
        <v>29</v>
      </c>
      <c r="Z681" t="s">
        <v>29</v>
      </c>
      <c r="AA681" t="s">
        <v>29</v>
      </c>
      <c r="AB681" t="s">
        <v>32</v>
      </c>
    </row>
    <row r="682" spans="1:28" outlineLevel="1" x14ac:dyDescent="0.45">
      <c r="A682">
        <v>2358759003</v>
      </c>
      <c r="B682" s="1">
        <v>44331</v>
      </c>
      <c r="C682" t="s">
        <v>968</v>
      </c>
      <c r="D682" t="s">
        <v>969</v>
      </c>
      <c r="E682" t="s">
        <v>154</v>
      </c>
      <c r="F682" t="s">
        <v>5651</v>
      </c>
      <c r="G682" t="s">
        <v>5750</v>
      </c>
      <c r="H682" s="10">
        <v>77878</v>
      </c>
      <c r="J682" t="s">
        <v>28</v>
      </c>
      <c r="K682" t="s">
        <v>29</v>
      </c>
      <c r="L682" t="s">
        <v>173</v>
      </c>
      <c r="M682" t="s">
        <v>29</v>
      </c>
      <c r="N682" t="s">
        <v>29</v>
      </c>
      <c r="O682" t="s">
        <v>29</v>
      </c>
      <c r="P682" t="s">
        <v>29</v>
      </c>
      <c r="Q682" t="s">
        <v>29</v>
      </c>
      <c r="R682" t="s">
        <v>29</v>
      </c>
      <c r="S682" t="s">
        <v>30</v>
      </c>
      <c r="T682" t="s">
        <v>30</v>
      </c>
      <c r="U682" t="s">
        <v>29</v>
      </c>
      <c r="V682" t="s">
        <v>30</v>
      </c>
      <c r="W682" t="s">
        <v>31</v>
      </c>
      <c r="X682" t="s">
        <v>29</v>
      </c>
      <c r="Y682" t="s">
        <v>30</v>
      </c>
      <c r="Z682" t="s">
        <v>29</v>
      </c>
      <c r="AA682" t="s">
        <v>29</v>
      </c>
      <c r="AB682" t="s">
        <v>145</v>
      </c>
    </row>
    <row r="683" spans="1:28" outlineLevel="1" x14ac:dyDescent="0.45">
      <c r="A683">
        <v>7672518910</v>
      </c>
      <c r="B683" s="1">
        <v>44323</v>
      </c>
      <c r="C683" t="s">
        <v>3810</v>
      </c>
      <c r="D683" t="s">
        <v>3811</v>
      </c>
      <c r="E683" t="s">
        <v>154</v>
      </c>
      <c r="F683" t="s">
        <v>5651</v>
      </c>
      <c r="G683" t="s">
        <v>5810</v>
      </c>
      <c r="H683" s="10">
        <v>75854</v>
      </c>
      <c r="J683" t="s">
        <v>28</v>
      </c>
      <c r="K683" t="s">
        <v>30</v>
      </c>
      <c r="L683" t="s">
        <v>275</v>
      </c>
      <c r="M683" t="s">
        <v>30</v>
      </c>
      <c r="N683" t="s">
        <v>30</v>
      </c>
      <c r="O683" t="s">
        <v>29</v>
      </c>
      <c r="P683" t="s">
        <v>30</v>
      </c>
      <c r="Q683" t="s">
        <v>30</v>
      </c>
      <c r="R683" t="s">
        <v>30</v>
      </c>
      <c r="S683" t="s">
        <v>30</v>
      </c>
      <c r="T683" t="s">
        <v>30</v>
      </c>
      <c r="U683" t="s">
        <v>30</v>
      </c>
      <c r="V683" t="s">
        <v>30</v>
      </c>
      <c r="W683" t="s">
        <v>40</v>
      </c>
      <c r="X683" t="s">
        <v>30</v>
      </c>
      <c r="Y683" t="s">
        <v>30</v>
      </c>
      <c r="Z683" t="s">
        <v>29</v>
      </c>
      <c r="AA683" t="s">
        <v>30</v>
      </c>
      <c r="AB683" t="s">
        <v>32</v>
      </c>
    </row>
    <row r="684" spans="1:28" outlineLevel="1" x14ac:dyDescent="0.45">
      <c r="A684">
        <v>2770889009</v>
      </c>
      <c r="B684" s="1">
        <v>44334</v>
      </c>
      <c r="C684" t="s">
        <v>1651</v>
      </c>
      <c r="D684" t="s">
        <v>1652</v>
      </c>
      <c r="E684" t="s">
        <v>154</v>
      </c>
      <c r="F684" t="s">
        <v>5651</v>
      </c>
      <c r="G684" t="s">
        <v>5750</v>
      </c>
      <c r="H684" s="10">
        <v>74535</v>
      </c>
      <c r="J684" t="s">
        <v>28</v>
      </c>
      <c r="K684" t="s">
        <v>29</v>
      </c>
      <c r="L684" t="s">
        <v>173</v>
      </c>
      <c r="M684" t="s">
        <v>30</v>
      </c>
      <c r="N684" t="s">
        <v>30</v>
      </c>
      <c r="O684" t="s">
        <v>30</v>
      </c>
      <c r="P684" t="s">
        <v>30</v>
      </c>
      <c r="Q684" t="s">
        <v>30</v>
      </c>
      <c r="R684" t="s">
        <v>30</v>
      </c>
      <c r="S684" t="s">
        <v>29</v>
      </c>
      <c r="T684" t="s">
        <v>29</v>
      </c>
      <c r="U684" t="s">
        <v>30</v>
      </c>
      <c r="V684" t="s">
        <v>29</v>
      </c>
      <c r="W684" t="s">
        <v>60</v>
      </c>
      <c r="X684" t="s">
        <v>29</v>
      </c>
      <c r="Y684" t="s">
        <v>30</v>
      </c>
      <c r="Z684" t="s">
        <v>29</v>
      </c>
      <c r="AA684" t="s">
        <v>29</v>
      </c>
      <c r="AB684" t="s">
        <v>32</v>
      </c>
    </row>
    <row r="685" spans="1:28" outlineLevel="1" x14ac:dyDescent="0.45">
      <c r="A685">
        <v>7523418900</v>
      </c>
      <c r="B685" s="1">
        <v>44323</v>
      </c>
      <c r="C685" t="s">
        <v>2683</v>
      </c>
      <c r="D685" t="s">
        <v>877</v>
      </c>
      <c r="E685" t="s">
        <v>154</v>
      </c>
      <c r="F685" t="s">
        <v>5651</v>
      </c>
      <c r="G685" t="s">
        <v>5668</v>
      </c>
      <c r="H685" s="10">
        <v>74269.5</v>
      </c>
      <c r="J685" t="s">
        <v>28</v>
      </c>
      <c r="K685" t="s">
        <v>29</v>
      </c>
      <c r="L685" t="s">
        <v>173</v>
      </c>
      <c r="M685" t="s">
        <v>29</v>
      </c>
      <c r="N685" t="s">
        <v>29</v>
      </c>
      <c r="O685" t="s">
        <v>29</v>
      </c>
      <c r="P685" t="s">
        <v>30</v>
      </c>
      <c r="Q685" t="s">
        <v>30</v>
      </c>
      <c r="R685" t="s">
        <v>30</v>
      </c>
      <c r="S685" t="s">
        <v>30</v>
      </c>
      <c r="T685" t="s">
        <v>30</v>
      </c>
      <c r="U685" t="s">
        <v>30</v>
      </c>
      <c r="V685" t="s">
        <v>30</v>
      </c>
      <c r="W685" t="s">
        <v>31</v>
      </c>
      <c r="X685" t="s">
        <v>29</v>
      </c>
      <c r="Y685" t="s">
        <v>29</v>
      </c>
      <c r="Z685" t="s">
        <v>29</v>
      </c>
      <c r="AA685" t="s">
        <v>30</v>
      </c>
      <c r="AB685" t="s">
        <v>59</v>
      </c>
    </row>
    <row r="686" spans="1:28" outlineLevel="1" x14ac:dyDescent="0.45">
      <c r="A686">
        <v>7232879001</v>
      </c>
      <c r="B686" s="1">
        <v>44339</v>
      </c>
      <c r="C686" t="s">
        <v>2498</v>
      </c>
      <c r="D686" t="s">
        <v>2499</v>
      </c>
      <c r="E686" t="s">
        <v>154</v>
      </c>
      <c r="F686" t="s">
        <v>5651</v>
      </c>
      <c r="G686" t="s">
        <v>5750</v>
      </c>
      <c r="H686" s="10">
        <v>71427.5</v>
      </c>
      <c r="I686" t="s">
        <v>423</v>
      </c>
      <c r="J686" t="s">
        <v>28</v>
      </c>
      <c r="K686" t="s">
        <v>29</v>
      </c>
      <c r="L686" t="s">
        <v>173</v>
      </c>
      <c r="M686" t="s">
        <v>29</v>
      </c>
      <c r="N686" t="s">
        <v>29</v>
      </c>
      <c r="O686" t="s">
        <v>29</v>
      </c>
      <c r="P686" t="s">
        <v>29</v>
      </c>
      <c r="Q686" t="s">
        <v>29</v>
      </c>
      <c r="R686" t="s">
        <v>30</v>
      </c>
      <c r="S686" t="s">
        <v>30</v>
      </c>
      <c r="T686" t="s">
        <v>30</v>
      </c>
      <c r="U686" t="s">
        <v>29</v>
      </c>
      <c r="V686" t="s">
        <v>30</v>
      </c>
      <c r="W686" t="s">
        <v>31</v>
      </c>
      <c r="X686" t="s">
        <v>29</v>
      </c>
      <c r="Y686" t="s">
        <v>30</v>
      </c>
      <c r="Z686" t="s">
        <v>29</v>
      </c>
      <c r="AA686" t="s">
        <v>30</v>
      </c>
      <c r="AB686" t="s">
        <v>228</v>
      </c>
    </row>
    <row r="687" spans="1:28" outlineLevel="1" x14ac:dyDescent="0.45">
      <c r="A687">
        <v>7519049007</v>
      </c>
      <c r="B687" s="1">
        <v>44341</v>
      </c>
      <c r="C687" t="s">
        <v>2644</v>
      </c>
      <c r="D687" t="s">
        <v>2645</v>
      </c>
      <c r="E687" t="s">
        <v>154</v>
      </c>
      <c r="F687" t="s">
        <v>5651</v>
      </c>
      <c r="G687" t="s">
        <v>5665</v>
      </c>
      <c r="H687" s="10">
        <v>69442</v>
      </c>
      <c r="J687" t="s">
        <v>28</v>
      </c>
      <c r="K687" t="s">
        <v>29</v>
      </c>
      <c r="L687" t="s">
        <v>155</v>
      </c>
      <c r="M687" t="s">
        <v>30</v>
      </c>
      <c r="N687" t="s">
        <v>30</v>
      </c>
      <c r="O687" t="s">
        <v>29</v>
      </c>
      <c r="P687" t="s">
        <v>30</v>
      </c>
      <c r="Q687" t="s">
        <v>30</v>
      </c>
      <c r="R687" t="s">
        <v>30</v>
      </c>
      <c r="S687" t="s">
        <v>30</v>
      </c>
      <c r="T687" t="s">
        <v>30</v>
      </c>
      <c r="U687" t="s">
        <v>30</v>
      </c>
      <c r="V687" t="s">
        <v>30</v>
      </c>
      <c r="W687" t="s">
        <v>40</v>
      </c>
      <c r="X687" t="s">
        <v>29</v>
      </c>
      <c r="Y687" t="s">
        <v>30</v>
      </c>
      <c r="Z687" t="s">
        <v>29</v>
      </c>
      <c r="AA687" t="s">
        <v>29</v>
      </c>
      <c r="AB687" t="s">
        <v>32</v>
      </c>
    </row>
    <row r="688" spans="1:28" outlineLevel="1" x14ac:dyDescent="0.45">
      <c r="A688">
        <v>7606948901</v>
      </c>
      <c r="B688" s="1">
        <v>44323</v>
      </c>
      <c r="C688" t="s">
        <v>3440</v>
      </c>
      <c r="D688" t="s">
        <v>3441</v>
      </c>
      <c r="E688" t="s">
        <v>154</v>
      </c>
      <c r="F688" t="s">
        <v>5651</v>
      </c>
      <c r="G688" t="s">
        <v>5665</v>
      </c>
      <c r="H688" s="10">
        <v>68833</v>
      </c>
      <c r="J688" t="s">
        <v>28</v>
      </c>
      <c r="K688" t="s">
        <v>29</v>
      </c>
      <c r="L688" t="s">
        <v>173</v>
      </c>
      <c r="M688" t="s">
        <v>29</v>
      </c>
      <c r="N688" t="s">
        <v>30</v>
      </c>
      <c r="O688" t="s">
        <v>29</v>
      </c>
      <c r="P688" t="s">
        <v>30</v>
      </c>
      <c r="Q688" t="s">
        <v>30</v>
      </c>
      <c r="R688" t="s">
        <v>30</v>
      </c>
      <c r="S688" t="s">
        <v>30</v>
      </c>
      <c r="T688" t="s">
        <v>30</v>
      </c>
      <c r="U688" t="s">
        <v>30</v>
      </c>
      <c r="V688" t="s">
        <v>30</v>
      </c>
      <c r="W688" t="s">
        <v>40</v>
      </c>
      <c r="X688" t="s">
        <v>29</v>
      </c>
      <c r="Y688" t="s">
        <v>29</v>
      </c>
      <c r="Z688" t="s">
        <v>29</v>
      </c>
      <c r="AA688" t="s">
        <v>30</v>
      </c>
      <c r="AB688" t="s">
        <v>47</v>
      </c>
    </row>
    <row r="689" spans="1:28" outlineLevel="1" x14ac:dyDescent="0.45">
      <c r="A689">
        <v>2699729003</v>
      </c>
      <c r="B689" s="1">
        <v>44334</v>
      </c>
      <c r="C689" t="s">
        <v>1312</v>
      </c>
      <c r="D689" t="s">
        <v>1313</v>
      </c>
      <c r="E689" t="s">
        <v>154</v>
      </c>
      <c r="F689" t="s">
        <v>5651</v>
      </c>
      <c r="G689" t="s">
        <v>5683</v>
      </c>
      <c r="H689" s="10">
        <v>68156</v>
      </c>
      <c r="J689" t="s">
        <v>28</v>
      </c>
      <c r="K689" t="s">
        <v>29</v>
      </c>
      <c r="L689" t="s">
        <v>275</v>
      </c>
      <c r="M689" t="s">
        <v>30</v>
      </c>
      <c r="N689" t="s">
        <v>29</v>
      </c>
      <c r="O689" t="s">
        <v>29</v>
      </c>
      <c r="P689" t="s">
        <v>29</v>
      </c>
      <c r="Q689" t="s">
        <v>29</v>
      </c>
      <c r="R689" t="s">
        <v>29</v>
      </c>
      <c r="S689" t="s">
        <v>30</v>
      </c>
      <c r="T689" t="s">
        <v>30</v>
      </c>
      <c r="U689" t="s">
        <v>29</v>
      </c>
      <c r="V689" t="s">
        <v>30</v>
      </c>
      <c r="W689" t="s">
        <v>60</v>
      </c>
      <c r="X689" t="s">
        <v>29</v>
      </c>
      <c r="Y689" t="s">
        <v>30</v>
      </c>
      <c r="Z689" t="s">
        <v>29</v>
      </c>
      <c r="AA689" t="s">
        <v>29</v>
      </c>
      <c r="AB689" t="s">
        <v>32</v>
      </c>
    </row>
    <row r="690" spans="1:28" outlineLevel="1" x14ac:dyDescent="0.45">
      <c r="A690">
        <v>7533529005</v>
      </c>
      <c r="B690" s="1">
        <v>44341</v>
      </c>
      <c r="C690" t="s">
        <v>2818</v>
      </c>
      <c r="D690" t="s">
        <v>2819</v>
      </c>
      <c r="E690" t="s">
        <v>154</v>
      </c>
      <c r="F690" t="s">
        <v>5651</v>
      </c>
      <c r="G690" t="s">
        <v>5674</v>
      </c>
      <c r="H690" s="10">
        <v>67842</v>
      </c>
      <c r="J690" t="s">
        <v>28</v>
      </c>
      <c r="K690" t="s">
        <v>29</v>
      </c>
      <c r="L690" t="s">
        <v>155</v>
      </c>
      <c r="M690" t="s">
        <v>30</v>
      </c>
      <c r="N690" t="s">
        <v>30</v>
      </c>
      <c r="O690" t="s">
        <v>29</v>
      </c>
      <c r="P690" t="s">
        <v>30</v>
      </c>
      <c r="Q690" t="s">
        <v>30</v>
      </c>
      <c r="R690" t="s">
        <v>30</v>
      </c>
      <c r="S690" t="s">
        <v>30</v>
      </c>
      <c r="T690" t="s">
        <v>30</v>
      </c>
      <c r="U690" t="s">
        <v>30</v>
      </c>
      <c r="V690" t="s">
        <v>30</v>
      </c>
      <c r="W690" t="s">
        <v>40</v>
      </c>
      <c r="X690" t="s">
        <v>29</v>
      </c>
      <c r="Y690" t="s">
        <v>29</v>
      </c>
      <c r="Z690" t="s">
        <v>29</v>
      </c>
      <c r="AA690" t="s">
        <v>30</v>
      </c>
      <c r="AB690" t="s">
        <v>32</v>
      </c>
    </row>
    <row r="691" spans="1:28" outlineLevel="1" x14ac:dyDescent="0.45">
      <c r="A691">
        <v>8973659007</v>
      </c>
      <c r="B691" s="1">
        <v>44345</v>
      </c>
      <c r="C691" t="s">
        <v>5101</v>
      </c>
      <c r="D691" t="s">
        <v>5102</v>
      </c>
      <c r="E691" t="s">
        <v>154</v>
      </c>
      <c r="F691" t="s">
        <v>5651</v>
      </c>
      <c r="G691" t="s">
        <v>5667</v>
      </c>
      <c r="H691" s="10">
        <v>67670.67</v>
      </c>
      <c r="J691" t="s">
        <v>28</v>
      </c>
      <c r="K691" t="s">
        <v>29</v>
      </c>
      <c r="L691" t="s">
        <v>173</v>
      </c>
      <c r="M691" t="s">
        <v>29</v>
      </c>
      <c r="N691" t="s">
        <v>29</v>
      </c>
      <c r="O691" t="s">
        <v>29</v>
      </c>
      <c r="P691" t="s">
        <v>30</v>
      </c>
      <c r="Q691" t="s">
        <v>29</v>
      </c>
      <c r="R691" t="s">
        <v>30</v>
      </c>
      <c r="S691" t="s">
        <v>30</v>
      </c>
      <c r="T691" t="s">
        <v>30</v>
      </c>
      <c r="U691" t="s">
        <v>29</v>
      </c>
      <c r="V691" t="s">
        <v>30</v>
      </c>
      <c r="W691" t="s">
        <v>31</v>
      </c>
      <c r="X691" t="s">
        <v>29</v>
      </c>
      <c r="Y691" t="s">
        <v>29</v>
      </c>
      <c r="Z691" t="s">
        <v>29</v>
      </c>
      <c r="AA691" t="s">
        <v>29</v>
      </c>
      <c r="AB691" t="s">
        <v>32</v>
      </c>
    </row>
    <row r="692" spans="1:28" outlineLevel="1" x14ac:dyDescent="0.45">
      <c r="A692">
        <v>7544228901</v>
      </c>
      <c r="B692" s="1">
        <v>44323</v>
      </c>
      <c r="C692" t="s">
        <v>2935</v>
      </c>
      <c r="D692" t="s">
        <v>2936</v>
      </c>
      <c r="E692" t="s">
        <v>154</v>
      </c>
      <c r="F692" t="s">
        <v>5651</v>
      </c>
      <c r="G692" t="s">
        <v>5752</v>
      </c>
      <c r="H692" s="10">
        <v>66810.539999999994</v>
      </c>
      <c r="J692" t="s">
        <v>28</v>
      </c>
      <c r="K692" t="s">
        <v>29</v>
      </c>
      <c r="L692" t="s">
        <v>155</v>
      </c>
      <c r="M692" t="s">
        <v>29</v>
      </c>
      <c r="N692" t="s">
        <v>29</v>
      </c>
      <c r="O692" t="s">
        <v>29</v>
      </c>
      <c r="P692" t="s">
        <v>30</v>
      </c>
      <c r="Q692" t="s">
        <v>29</v>
      </c>
      <c r="R692" t="s">
        <v>30</v>
      </c>
      <c r="S692" t="s">
        <v>30</v>
      </c>
      <c r="T692" t="s">
        <v>30</v>
      </c>
      <c r="U692" t="s">
        <v>30</v>
      </c>
      <c r="V692" t="s">
        <v>30</v>
      </c>
      <c r="W692" t="s">
        <v>31</v>
      </c>
      <c r="X692" t="s">
        <v>29</v>
      </c>
      <c r="Y692" t="s">
        <v>30</v>
      </c>
      <c r="Z692" t="s">
        <v>29</v>
      </c>
      <c r="AA692" t="s">
        <v>30</v>
      </c>
      <c r="AB692" t="s">
        <v>102</v>
      </c>
    </row>
    <row r="693" spans="1:28" outlineLevel="1" x14ac:dyDescent="0.45">
      <c r="A693">
        <v>2473399008</v>
      </c>
      <c r="B693" s="1">
        <v>44332</v>
      </c>
      <c r="C693" t="s">
        <v>1092</v>
      </c>
      <c r="D693" t="s">
        <v>1093</v>
      </c>
      <c r="E693" t="s">
        <v>154</v>
      </c>
      <c r="F693" t="s">
        <v>5651</v>
      </c>
      <c r="G693" t="s">
        <v>5752</v>
      </c>
      <c r="H693" s="10">
        <v>65933</v>
      </c>
      <c r="J693" t="s">
        <v>28</v>
      </c>
      <c r="K693" t="s">
        <v>29</v>
      </c>
      <c r="L693" t="s">
        <v>155</v>
      </c>
      <c r="M693" t="s">
        <v>30</v>
      </c>
      <c r="N693" t="s">
        <v>30</v>
      </c>
      <c r="O693" t="s">
        <v>29</v>
      </c>
      <c r="P693" t="s">
        <v>30</v>
      </c>
      <c r="Q693" t="s">
        <v>30</v>
      </c>
      <c r="R693" t="s">
        <v>30</v>
      </c>
      <c r="S693" t="s">
        <v>30</v>
      </c>
      <c r="T693" t="s">
        <v>30</v>
      </c>
      <c r="U693" t="s">
        <v>30</v>
      </c>
      <c r="V693" t="s">
        <v>30</v>
      </c>
      <c r="W693" t="s">
        <v>31</v>
      </c>
      <c r="X693" t="s">
        <v>29</v>
      </c>
      <c r="Y693" t="s">
        <v>29</v>
      </c>
      <c r="Z693" t="s">
        <v>29</v>
      </c>
      <c r="AA693" t="s">
        <v>30</v>
      </c>
      <c r="AB693" t="s">
        <v>32</v>
      </c>
    </row>
    <row r="694" spans="1:28" outlineLevel="1" x14ac:dyDescent="0.45">
      <c r="A694">
        <v>8955249009</v>
      </c>
      <c r="B694" s="1">
        <v>44345</v>
      </c>
      <c r="C694" t="s">
        <v>4999</v>
      </c>
      <c r="D694" t="s">
        <v>5000</v>
      </c>
      <c r="E694" t="s">
        <v>154</v>
      </c>
      <c r="F694" t="s">
        <v>5651</v>
      </c>
      <c r="G694" t="s">
        <v>5918</v>
      </c>
      <c r="H694" s="10">
        <v>65433.34</v>
      </c>
      <c r="J694" t="s">
        <v>28</v>
      </c>
      <c r="K694" t="s">
        <v>29</v>
      </c>
      <c r="L694" t="s">
        <v>275</v>
      </c>
      <c r="M694" t="s">
        <v>29</v>
      </c>
      <c r="N694" t="s">
        <v>29</v>
      </c>
      <c r="O694" t="s">
        <v>29</v>
      </c>
      <c r="P694" t="s">
        <v>30</v>
      </c>
      <c r="Q694" t="s">
        <v>30</v>
      </c>
      <c r="R694" t="s">
        <v>30</v>
      </c>
      <c r="S694" t="s">
        <v>29</v>
      </c>
      <c r="T694" t="s">
        <v>30</v>
      </c>
      <c r="U694" t="s">
        <v>30</v>
      </c>
      <c r="V694" t="s">
        <v>30</v>
      </c>
      <c r="W694" t="s">
        <v>31</v>
      </c>
      <c r="X694" t="s">
        <v>29</v>
      </c>
      <c r="Y694" t="s">
        <v>29</v>
      </c>
      <c r="Z694" t="s">
        <v>29</v>
      </c>
      <c r="AA694" t="s">
        <v>29</v>
      </c>
      <c r="AB694" t="s">
        <v>102</v>
      </c>
    </row>
    <row r="695" spans="1:28" outlineLevel="1" x14ac:dyDescent="0.45">
      <c r="A695">
        <v>7868238900</v>
      </c>
      <c r="B695" s="1">
        <v>44327</v>
      </c>
      <c r="C695" t="s">
        <v>3841</v>
      </c>
      <c r="D695" t="s">
        <v>3842</v>
      </c>
      <c r="E695" t="s">
        <v>154</v>
      </c>
      <c r="F695" t="s">
        <v>5651</v>
      </c>
      <c r="G695" t="s">
        <v>5668</v>
      </c>
      <c r="H695" s="10">
        <v>64350</v>
      </c>
      <c r="J695" t="s">
        <v>28</v>
      </c>
      <c r="K695" t="s">
        <v>29</v>
      </c>
      <c r="L695" t="s">
        <v>173</v>
      </c>
      <c r="M695" t="s">
        <v>29</v>
      </c>
      <c r="N695" t="s">
        <v>30</v>
      </c>
      <c r="O695" t="s">
        <v>30</v>
      </c>
      <c r="P695" t="s">
        <v>30</v>
      </c>
      <c r="Q695" t="s">
        <v>30</v>
      </c>
      <c r="R695" t="s">
        <v>30</v>
      </c>
      <c r="S695" t="s">
        <v>30</v>
      </c>
      <c r="T695" t="s">
        <v>30</v>
      </c>
      <c r="U695" t="s">
        <v>30</v>
      </c>
      <c r="V695" t="s">
        <v>30</v>
      </c>
      <c r="W695" t="s">
        <v>40</v>
      </c>
      <c r="X695" t="s">
        <v>29</v>
      </c>
      <c r="Y695" t="s">
        <v>30</v>
      </c>
      <c r="Z695" t="s">
        <v>29</v>
      </c>
      <c r="AA695" t="s">
        <v>29</v>
      </c>
      <c r="AB695" t="s">
        <v>43</v>
      </c>
    </row>
    <row r="696" spans="1:28" outlineLevel="1" x14ac:dyDescent="0.45">
      <c r="A696">
        <v>2751359008</v>
      </c>
      <c r="B696" s="1">
        <v>44334</v>
      </c>
      <c r="C696" t="s">
        <v>1567</v>
      </c>
      <c r="D696" t="s">
        <v>1568</v>
      </c>
      <c r="E696" t="s">
        <v>154</v>
      </c>
      <c r="F696" t="s">
        <v>5651</v>
      </c>
      <c r="G696" t="s">
        <v>5728</v>
      </c>
      <c r="H696" s="10">
        <v>62637</v>
      </c>
      <c r="J696" t="s">
        <v>28</v>
      </c>
      <c r="K696" t="s">
        <v>30</v>
      </c>
      <c r="L696" t="s">
        <v>173</v>
      </c>
      <c r="M696" t="s">
        <v>29</v>
      </c>
      <c r="N696" t="s">
        <v>29</v>
      </c>
      <c r="O696" t="s">
        <v>29</v>
      </c>
      <c r="P696" t="s">
        <v>30</v>
      </c>
      <c r="Q696" t="s">
        <v>30</v>
      </c>
      <c r="R696" t="s">
        <v>30</v>
      </c>
      <c r="S696" t="s">
        <v>30</v>
      </c>
      <c r="T696" t="s">
        <v>30</v>
      </c>
      <c r="U696" t="s">
        <v>30</v>
      </c>
      <c r="V696" t="s">
        <v>30</v>
      </c>
      <c r="W696" t="s">
        <v>33</v>
      </c>
      <c r="X696" t="s">
        <v>29</v>
      </c>
      <c r="Y696" t="s">
        <v>30</v>
      </c>
      <c r="Z696" t="s">
        <v>29</v>
      </c>
      <c r="AA696" t="s">
        <v>29</v>
      </c>
      <c r="AB696" t="s">
        <v>32</v>
      </c>
    </row>
    <row r="697" spans="1:28" outlineLevel="1" x14ac:dyDescent="0.45">
      <c r="A697">
        <v>7605908909</v>
      </c>
      <c r="B697" s="1">
        <v>44323</v>
      </c>
      <c r="C697" t="s">
        <v>3426</v>
      </c>
      <c r="D697" t="s">
        <v>3427</v>
      </c>
      <c r="E697" t="s">
        <v>154</v>
      </c>
      <c r="F697" t="s">
        <v>5651</v>
      </c>
      <c r="G697" t="s">
        <v>5827</v>
      </c>
      <c r="H697" s="10">
        <v>61982</v>
      </c>
      <c r="I697" t="s">
        <v>933</v>
      </c>
      <c r="J697" t="s">
        <v>28</v>
      </c>
      <c r="K697" t="s">
        <v>30</v>
      </c>
      <c r="L697" t="s">
        <v>173</v>
      </c>
      <c r="M697" t="s">
        <v>29</v>
      </c>
      <c r="N697" t="s">
        <v>30</v>
      </c>
      <c r="O697" t="s">
        <v>30</v>
      </c>
      <c r="P697" t="s">
        <v>30</v>
      </c>
      <c r="Q697" t="s">
        <v>30</v>
      </c>
      <c r="R697" t="s">
        <v>30</v>
      </c>
      <c r="S697" t="s">
        <v>30</v>
      </c>
      <c r="T697" t="s">
        <v>30</v>
      </c>
      <c r="U697" t="s">
        <v>30</v>
      </c>
      <c r="V697" t="s">
        <v>30</v>
      </c>
      <c r="W697" t="s">
        <v>31</v>
      </c>
      <c r="X697" t="s">
        <v>30</v>
      </c>
      <c r="Y697" t="s">
        <v>30</v>
      </c>
      <c r="Z697" t="s">
        <v>29</v>
      </c>
      <c r="AA697" t="s">
        <v>30</v>
      </c>
      <c r="AB697" t="s">
        <v>227</v>
      </c>
    </row>
    <row r="698" spans="1:28" outlineLevel="1" x14ac:dyDescent="0.45">
      <c r="A698">
        <v>7566848900</v>
      </c>
      <c r="B698" s="1">
        <v>44323</v>
      </c>
      <c r="C698" t="s">
        <v>3200</v>
      </c>
      <c r="D698" t="s">
        <v>3201</v>
      </c>
      <c r="E698" t="s">
        <v>154</v>
      </c>
      <c r="F698" t="s">
        <v>5651</v>
      </c>
      <c r="G698" t="s">
        <v>5711</v>
      </c>
      <c r="H698" s="10">
        <v>60864</v>
      </c>
      <c r="I698" t="s">
        <v>457</v>
      </c>
      <c r="J698" t="s">
        <v>28</v>
      </c>
      <c r="K698" t="s">
        <v>29</v>
      </c>
      <c r="L698" t="s">
        <v>155</v>
      </c>
      <c r="M698" t="s">
        <v>29</v>
      </c>
      <c r="N698" t="s">
        <v>30</v>
      </c>
      <c r="O698" t="s">
        <v>30</v>
      </c>
      <c r="P698" t="s">
        <v>30</v>
      </c>
      <c r="Q698" t="s">
        <v>30</v>
      </c>
      <c r="R698" t="s">
        <v>30</v>
      </c>
      <c r="S698" t="s">
        <v>30</v>
      </c>
      <c r="T698" t="s">
        <v>30</v>
      </c>
      <c r="U698" t="s">
        <v>30</v>
      </c>
      <c r="V698" t="s">
        <v>30</v>
      </c>
      <c r="W698" t="s">
        <v>31</v>
      </c>
      <c r="X698" t="s">
        <v>29</v>
      </c>
      <c r="Y698" t="s">
        <v>29</v>
      </c>
      <c r="Z698" t="s">
        <v>29</v>
      </c>
      <c r="AA698" t="s">
        <v>30</v>
      </c>
      <c r="AB698" t="s">
        <v>228</v>
      </c>
    </row>
    <row r="699" spans="1:28" outlineLevel="1" x14ac:dyDescent="0.45">
      <c r="A699">
        <v>8840169009</v>
      </c>
      <c r="B699" s="1">
        <v>44345</v>
      </c>
      <c r="C699" t="s">
        <v>4436</v>
      </c>
      <c r="D699" t="s">
        <v>4437</v>
      </c>
      <c r="E699" t="s">
        <v>154</v>
      </c>
      <c r="F699" t="s">
        <v>5651</v>
      </c>
      <c r="G699" t="s">
        <v>5888</v>
      </c>
      <c r="H699" s="10">
        <v>60498.68</v>
      </c>
      <c r="J699" t="s">
        <v>28</v>
      </c>
      <c r="K699" t="s">
        <v>29</v>
      </c>
      <c r="L699" t="s">
        <v>173</v>
      </c>
      <c r="M699" t="s">
        <v>30</v>
      </c>
      <c r="N699" t="s">
        <v>30</v>
      </c>
      <c r="O699" t="s">
        <v>30</v>
      </c>
      <c r="P699" t="s">
        <v>30</v>
      </c>
      <c r="Q699" t="s">
        <v>30</v>
      </c>
      <c r="R699" t="s">
        <v>30</v>
      </c>
      <c r="S699" t="s">
        <v>30</v>
      </c>
      <c r="T699" t="s">
        <v>30</v>
      </c>
      <c r="U699" t="s">
        <v>30</v>
      </c>
      <c r="V699" t="s">
        <v>30</v>
      </c>
      <c r="W699" t="s">
        <v>31</v>
      </c>
      <c r="X699" t="s">
        <v>30</v>
      </c>
      <c r="Y699" t="s">
        <v>29</v>
      </c>
      <c r="Z699" t="s">
        <v>29</v>
      </c>
      <c r="AA699" t="s">
        <v>29</v>
      </c>
      <c r="AB699" t="s">
        <v>236</v>
      </c>
    </row>
    <row r="700" spans="1:28" outlineLevel="1" x14ac:dyDescent="0.45">
      <c r="A700">
        <v>9906329007</v>
      </c>
      <c r="B700" s="1">
        <v>44351</v>
      </c>
      <c r="C700" t="s">
        <v>5378</v>
      </c>
      <c r="D700" t="s">
        <v>5379</v>
      </c>
      <c r="E700" t="s">
        <v>154</v>
      </c>
      <c r="F700" t="s">
        <v>5651</v>
      </c>
      <c r="G700" t="s">
        <v>5674</v>
      </c>
      <c r="H700" s="10">
        <v>59238.5</v>
      </c>
      <c r="J700" t="s">
        <v>28</v>
      </c>
      <c r="K700" t="s">
        <v>29</v>
      </c>
      <c r="L700" t="s">
        <v>155</v>
      </c>
      <c r="M700" t="s">
        <v>29</v>
      </c>
      <c r="N700" t="s">
        <v>29</v>
      </c>
      <c r="O700" t="s">
        <v>29</v>
      </c>
      <c r="P700" t="s">
        <v>29</v>
      </c>
      <c r="Q700" t="s">
        <v>29</v>
      </c>
      <c r="R700" t="s">
        <v>29</v>
      </c>
      <c r="S700" t="s">
        <v>30</v>
      </c>
      <c r="T700" t="s">
        <v>29</v>
      </c>
      <c r="U700" t="s">
        <v>29</v>
      </c>
      <c r="V700" t="s">
        <v>29</v>
      </c>
      <c r="W700" t="s">
        <v>31</v>
      </c>
      <c r="X700" t="s">
        <v>29</v>
      </c>
      <c r="Y700" t="s">
        <v>29</v>
      </c>
      <c r="Z700" t="s">
        <v>29</v>
      </c>
      <c r="AA700" t="s">
        <v>29</v>
      </c>
      <c r="AB700" t="s">
        <v>32</v>
      </c>
    </row>
    <row r="701" spans="1:28" outlineLevel="1" x14ac:dyDescent="0.45">
      <c r="A701">
        <v>4897809003</v>
      </c>
      <c r="B701" s="1">
        <v>44336</v>
      </c>
      <c r="C701" t="s">
        <v>2030</v>
      </c>
      <c r="D701" t="s">
        <v>2031</v>
      </c>
      <c r="E701" t="s">
        <v>154</v>
      </c>
      <c r="F701" t="s">
        <v>5651</v>
      </c>
      <c r="G701" t="s">
        <v>5665</v>
      </c>
      <c r="H701" s="10">
        <v>58674.52</v>
      </c>
      <c r="J701" t="s">
        <v>28</v>
      </c>
      <c r="K701" t="s">
        <v>29</v>
      </c>
      <c r="L701" t="s">
        <v>155</v>
      </c>
      <c r="M701" t="s">
        <v>29</v>
      </c>
      <c r="N701" t="s">
        <v>30</v>
      </c>
      <c r="O701" t="s">
        <v>30</v>
      </c>
      <c r="P701" t="s">
        <v>30</v>
      </c>
      <c r="Q701" t="s">
        <v>30</v>
      </c>
      <c r="R701" t="s">
        <v>30</v>
      </c>
      <c r="S701" t="s">
        <v>30</v>
      </c>
      <c r="T701" t="s">
        <v>30</v>
      </c>
      <c r="U701" t="s">
        <v>30</v>
      </c>
      <c r="V701" t="s">
        <v>30</v>
      </c>
      <c r="W701" t="s">
        <v>33</v>
      </c>
      <c r="X701" t="s">
        <v>29</v>
      </c>
      <c r="Y701" t="s">
        <v>29</v>
      </c>
      <c r="Z701" t="s">
        <v>29</v>
      </c>
      <c r="AA701" t="s">
        <v>30</v>
      </c>
      <c r="AB701" t="s">
        <v>32</v>
      </c>
    </row>
    <row r="702" spans="1:28" outlineLevel="1" x14ac:dyDescent="0.45">
      <c r="A702">
        <v>7596668906</v>
      </c>
      <c r="B702" s="1">
        <v>44323</v>
      </c>
      <c r="C702" t="s">
        <v>3376</v>
      </c>
      <c r="D702" t="s">
        <v>3377</v>
      </c>
      <c r="E702" t="s">
        <v>154</v>
      </c>
      <c r="F702" t="s">
        <v>5651</v>
      </c>
      <c r="G702" t="s">
        <v>5691</v>
      </c>
      <c r="H702" s="10">
        <v>55924</v>
      </c>
      <c r="J702" t="s">
        <v>28</v>
      </c>
      <c r="K702" t="s">
        <v>29</v>
      </c>
      <c r="L702" t="s">
        <v>155</v>
      </c>
      <c r="M702" t="s">
        <v>29</v>
      </c>
      <c r="N702" t="s">
        <v>29</v>
      </c>
      <c r="O702" t="s">
        <v>29</v>
      </c>
      <c r="P702" t="s">
        <v>30</v>
      </c>
      <c r="Q702" t="s">
        <v>29</v>
      </c>
      <c r="R702" t="s">
        <v>29</v>
      </c>
      <c r="S702" t="s">
        <v>30</v>
      </c>
      <c r="T702" t="s">
        <v>30</v>
      </c>
      <c r="U702" t="s">
        <v>29</v>
      </c>
      <c r="V702" t="s">
        <v>30</v>
      </c>
      <c r="W702" t="s">
        <v>40</v>
      </c>
      <c r="X702" t="s">
        <v>30</v>
      </c>
      <c r="Y702" t="s">
        <v>29</v>
      </c>
      <c r="Z702" t="s">
        <v>29</v>
      </c>
      <c r="AA702" t="s">
        <v>30</v>
      </c>
      <c r="AB702" t="s">
        <v>32</v>
      </c>
    </row>
    <row r="703" spans="1:28" outlineLevel="1" x14ac:dyDescent="0.45">
      <c r="A703">
        <v>5250689008</v>
      </c>
      <c r="B703" s="1">
        <v>44337</v>
      </c>
      <c r="C703" t="s">
        <v>2330</v>
      </c>
      <c r="D703" t="s">
        <v>2331</v>
      </c>
      <c r="E703" t="s">
        <v>154</v>
      </c>
      <c r="F703" t="s">
        <v>5651</v>
      </c>
      <c r="G703" t="s">
        <v>5827</v>
      </c>
      <c r="H703" s="10">
        <v>55216</v>
      </c>
      <c r="J703" t="s">
        <v>28</v>
      </c>
      <c r="K703" t="s">
        <v>30</v>
      </c>
      <c r="L703" t="s">
        <v>173</v>
      </c>
      <c r="M703" t="s">
        <v>29</v>
      </c>
      <c r="N703" t="s">
        <v>29</v>
      </c>
      <c r="O703" t="s">
        <v>29</v>
      </c>
      <c r="P703" t="s">
        <v>30</v>
      </c>
      <c r="Q703" t="s">
        <v>30</v>
      </c>
      <c r="R703" t="s">
        <v>30</v>
      </c>
      <c r="S703" t="s">
        <v>30</v>
      </c>
      <c r="T703" t="s">
        <v>29</v>
      </c>
      <c r="U703" t="s">
        <v>30</v>
      </c>
      <c r="V703" t="s">
        <v>30</v>
      </c>
      <c r="W703" t="s">
        <v>40</v>
      </c>
      <c r="X703" t="s">
        <v>30</v>
      </c>
      <c r="Y703" t="s">
        <v>29</v>
      </c>
      <c r="Z703" t="s">
        <v>29</v>
      </c>
      <c r="AA703" t="s">
        <v>30</v>
      </c>
      <c r="AB703" t="s">
        <v>32</v>
      </c>
    </row>
    <row r="704" spans="1:28" outlineLevel="1" x14ac:dyDescent="0.45">
      <c r="A704">
        <v>1130629107</v>
      </c>
      <c r="B704" s="1">
        <v>44372</v>
      </c>
      <c r="C704" t="s">
        <v>560</v>
      </c>
      <c r="D704" t="s">
        <v>561</v>
      </c>
      <c r="E704" t="s">
        <v>154</v>
      </c>
      <c r="F704" t="s">
        <v>5651</v>
      </c>
      <c r="G704" t="s">
        <v>5743</v>
      </c>
      <c r="H704" s="10">
        <v>54257.33</v>
      </c>
      <c r="I704" t="s">
        <v>562</v>
      </c>
      <c r="J704" t="s">
        <v>28</v>
      </c>
      <c r="K704" t="s">
        <v>29</v>
      </c>
      <c r="L704" t="s">
        <v>173</v>
      </c>
      <c r="M704" t="s">
        <v>30</v>
      </c>
      <c r="N704" t="s">
        <v>30</v>
      </c>
      <c r="O704" t="s">
        <v>30</v>
      </c>
      <c r="P704" t="s">
        <v>30</v>
      </c>
      <c r="Q704" t="s">
        <v>30</v>
      </c>
      <c r="R704" t="s">
        <v>30</v>
      </c>
      <c r="S704" t="s">
        <v>29</v>
      </c>
      <c r="T704" t="s">
        <v>30</v>
      </c>
      <c r="U704" t="s">
        <v>30</v>
      </c>
      <c r="V704" t="s">
        <v>30</v>
      </c>
      <c r="W704" t="s">
        <v>31</v>
      </c>
      <c r="X704" t="s">
        <v>29</v>
      </c>
      <c r="Y704" t="s">
        <v>29</v>
      </c>
      <c r="Z704" t="s">
        <v>29</v>
      </c>
      <c r="AA704" t="s">
        <v>29</v>
      </c>
      <c r="AB704" t="s">
        <v>32</v>
      </c>
    </row>
    <row r="705" spans="1:28" outlineLevel="1" x14ac:dyDescent="0.45">
      <c r="A705">
        <v>8827589001</v>
      </c>
      <c r="B705" s="1">
        <v>44345</v>
      </c>
      <c r="C705" t="s">
        <v>4379</v>
      </c>
      <c r="D705" t="s">
        <v>4380</v>
      </c>
      <c r="E705" t="s">
        <v>154</v>
      </c>
      <c r="F705" t="s">
        <v>5651</v>
      </c>
      <c r="G705" t="s">
        <v>5691</v>
      </c>
      <c r="H705" s="10">
        <v>53432.94</v>
      </c>
      <c r="J705" t="s">
        <v>28</v>
      </c>
      <c r="K705" t="s">
        <v>30</v>
      </c>
      <c r="L705" t="s">
        <v>155</v>
      </c>
      <c r="M705" t="s">
        <v>29</v>
      </c>
      <c r="N705" t="s">
        <v>29</v>
      </c>
      <c r="O705" t="s">
        <v>29</v>
      </c>
      <c r="P705" t="s">
        <v>30</v>
      </c>
      <c r="Q705" t="s">
        <v>29</v>
      </c>
      <c r="R705" t="s">
        <v>30</v>
      </c>
      <c r="S705" t="s">
        <v>30</v>
      </c>
      <c r="T705" t="s">
        <v>30</v>
      </c>
      <c r="U705" t="s">
        <v>30</v>
      </c>
      <c r="V705" t="s">
        <v>29</v>
      </c>
      <c r="W705" t="s">
        <v>31</v>
      </c>
      <c r="X705" t="s">
        <v>30</v>
      </c>
      <c r="Y705" t="s">
        <v>29</v>
      </c>
      <c r="Z705" t="s">
        <v>29</v>
      </c>
      <c r="AA705" t="s">
        <v>29</v>
      </c>
      <c r="AB705" t="s">
        <v>92</v>
      </c>
    </row>
    <row r="706" spans="1:28" outlineLevel="1" x14ac:dyDescent="0.45">
      <c r="A706">
        <v>7892268909</v>
      </c>
      <c r="B706" s="1">
        <v>44327</v>
      </c>
      <c r="C706" t="s">
        <v>3961</v>
      </c>
      <c r="D706" t="s">
        <v>3962</v>
      </c>
      <c r="E706" t="s">
        <v>154</v>
      </c>
      <c r="F706" t="s">
        <v>5651</v>
      </c>
      <c r="G706" t="s">
        <v>5888</v>
      </c>
      <c r="H706" s="10">
        <v>52940</v>
      </c>
      <c r="J706" t="s">
        <v>28</v>
      </c>
      <c r="K706" t="s">
        <v>29</v>
      </c>
      <c r="L706" t="s">
        <v>173</v>
      </c>
      <c r="M706" t="s">
        <v>29</v>
      </c>
      <c r="N706" t="s">
        <v>30</v>
      </c>
      <c r="O706" t="s">
        <v>29</v>
      </c>
      <c r="P706" t="s">
        <v>30</v>
      </c>
      <c r="Q706" t="s">
        <v>30</v>
      </c>
      <c r="R706" t="s">
        <v>30</v>
      </c>
      <c r="S706" t="s">
        <v>30</v>
      </c>
      <c r="T706" t="s">
        <v>30</v>
      </c>
      <c r="U706" t="s">
        <v>30</v>
      </c>
      <c r="V706" t="s">
        <v>30</v>
      </c>
      <c r="W706" t="s">
        <v>31</v>
      </c>
      <c r="X706" t="s">
        <v>30</v>
      </c>
      <c r="Y706" t="s">
        <v>30</v>
      </c>
      <c r="Z706" t="s">
        <v>29</v>
      </c>
      <c r="AA706" t="s">
        <v>30</v>
      </c>
      <c r="AB706" t="s">
        <v>45</v>
      </c>
    </row>
    <row r="707" spans="1:28" outlineLevel="1" x14ac:dyDescent="0.45">
      <c r="A707">
        <v>2760079009</v>
      </c>
      <c r="B707" s="1">
        <v>44334</v>
      </c>
      <c r="C707" t="s">
        <v>1605</v>
      </c>
      <c r="D707" t="s">
        <v>1606</v>
      </c>
      <c r="E707" t="s">
        <v>154</v>
      </c>
      <c r="F707" t="s">
        <v>5651</v>
      </c>
      <c r="G707" t="s">
        <v>5711</v>
      </c>
      <c r="H707" s="10">
        <v>52868.41</v>
      </c>
      <c r="J707" t="s">
        <v>28</v>
      </c>
      <c r="K707" t="s">
        <v>30</v>
      </c>
      <c r="L707" t="s">
        <v>155</v>
      </c>
      <c r="M707" t="s">
        <v>29</v>
      </c>
      <c r="N707" t="s">
        <v>29</v>
      </c>
      <c r="O707" t="s">
        <v>29</v>
      </c>
      <c r="P707" t="s">
        <v>30</v>
      </c>
      <c r="Q707" t="s">
        <v>29</v>
      </c>
      <c r="R707" t="s">
        <v>30</v>
      </c>
      <c r="S707" t="s">
        <v>29</v>
      </c>
      <c r="T707" t="s">
        <v>30</v>
      </c>
      <c r="U707" t="s">
        <v>30</v>
      </c>
      <c r="V707" t="s">
        <v>30</v>
      </c>
      <c r="W707" t="s">
        <v>31</v>
      </c>
      <c r="X707" t="s">
        <v>29</v>
      </c>
      <c r="Y707" t="s">
        <v>29</v>
      </c>
      <c r="Z707" t="s">
        <v>29</v>
      </c>
      <c r="AA707" t="s">
        <v>30</v>
      </c>
      <c r="AB707" t="s">
        <v>1078</v>
      </c>
    </row>
    <row r="708" spans="1:28" outlineLevel="1" x14ac:dyDescent="0.45">
      <c r="A708">
        <v>7905438901</v>
      </c>
      <c r="B708" s="1">
        <v>44327</v>
      </c>
      <c r="C708" t="s">
        <v>4030</v>
      </c>
      <c r="D708" t="s">
        <v>4031</v>
      </c>
      <c r="E708" t="s">
        <v>154</v>
      </c>
      <c r="F708" t="s">
        <v>5651</v>
      </c>
      <c r="G708" t="s">
        <v>5674</v>
      </c>
      <c r="H708" s="10">
        <v>49783.47</v>
      </c>
      <c r="J708" t="s">
        <v>28</v>
      </c>
      <c r="K708" t="s">
        <v>30</v>
      </c>
      <c r="L708" t="s">
        <v>155</v>
      </c>
      <c r="M708" t="s">
        <v>29</v>
      </c>
      <c r="N708" t="s">
        <v>29</v>
      </c>
      <c r="O708" t="s">
        <v>30</v>
      </c>
      <c r="P708" t="s">
        <v>29</v>
      </c>
      <c r="Q708" t="s">
        <v>29</v>
      </c>
      <c r="R708" t="s">
        <v>30</v>
      </c>
      <c r="S708" t="s">
        <v>30</v>
      </c>
      <c r="T708" t="s">
        <v>30</v>
      </c>
      <c r="U708" t="s">
        <v>29</v>
      </c>
      <c r="V708" t="s">
        <v>30</v>
      </c>
      <c r="W708" t="s">
        <v>40</v>
      </c>
      <c r="X708" t="s">
        <v>29</v>
      </c>
      <c r="Y708" t="s">
        <v>29</v>
      </c>
      <c r="Z708" t="s">
        <v>30</v>
      </c>
      <c r="AA708" t="s">
        <v>30</v>
      </c>
      <c r="AB708" t="s">
        <v>32</v>
      </c>
    </row>
    <row r="709" spans="1:28" outlineLevel="1" x14ac:dyDescent="0.45">
      <c r="A709">
        <v>7619638901</v>
      </c>
      <c r="B709" s="1">
        <v>44323</v>
      </c>
      <c r="C709" t="s">
        <v>3518</v>
      </c>
      <c r="D709" t="s">
        <v>3519</v>
      </c>
      <c r="E709" t="s">
        <v>154</v>
      </c>
      <c r="F709" t="s">
        <v>5651</v>
      </c>
      <c r="G709" t="s">
        <v>5888</v>
      </c>
      <c r="H709" s="10">
        <v>48796.45</v>
      </c>
      <c r="J709" t="s">
        <v>28</v>
      </c>
      <c r="K709" t="s">
        <v>29</v>
      </c>
      <c r="L709" t="s">
        <v>173</v>
      </c>
      <c r="M709" t="s">
        <v>29</v>
      </c>
      <c r="N709" t="s">
        <v>29</v>
      </c>
      <c r="O709" t="s">
        <v>29</v>
      </c>
      <c r="P709" t="s">
        <v>30</v>
      </c>
      <c r="Q709" t="s">
        <v>29</v>
      </c>
      <c r="R709" t="s">
        <v>30</v>
      </c>
      <c r="S709" t="s">
        <v>29</v>
      </c>
      <c r="T709" t="s">
        <v>30</v>
      </c>
      <c r="U709" t="s">
        <v>30</v>
      </c>
      <c r="V709" t="s">
        <v>29</v>
      </c>
      <c r="W709" t="s">
        <v>37</v>
      </c>
      <c r="X709" t="s">
        <v>30</v>
      </c>
      <c r="Y709" t="s">
        <v>30</v>
      </c>
      <c r="Z709" t="s">
        <v>29</v>
      </c>
      <c r="AA709" t="s">
        <v>30</v>
      </c>
      <c r="AB709" t="s">
        <v>234</v>
      </c>
    </row>
    <row r="710" spans="1:28" outlineLevel="1" x14ac:dyDescent="0.45">
      <c r="A710">
        <v>5249429003</v>
      </c>
      <c r="B710" s="1">
        <v>44337</v>
      </c>
      <c r="C710" t="s">
        <v>2324</v>
      </c>
      <c r="D710" t="s">
        <v>2325</v>
      </c>
      <c r="E710" t="s">
        <v>154</v>
      </c>
      <c r="F710" t="s">
        <v>5651</v>
      </c>
      <c r="G710" t="s">
        <v>5665</v>
      </c>
      <c r="H710" s="10">
        <v>48790.29</v>
      </c>
      <c r="J710" t="s">
        <v>28</v>
      </c>
      <c r="K710" t="s">
        <v>29</v>
      </c>
      <c r="L710" t="s">
        <v>155</v>
      </c>
      <c r="M710" t="s">
        <v>30</v>
      </c>
      <c r="N710" t="s">
        <v>30</v>
      </c>
      <c r="O710" t="s">
        <v>30</v>
      </c>
      <c r="P710" t="s">
        <v>30</v>
      </c>
      <c r="Q710" t="s">
        <v>30</v>
      </c>
      <c r="R710" t="s">
        <v>30</v>
      </c>
      <c r="S710" t="s">
        <v>30</v>
      </c>
      <c r="T710" t="s">
        <v>30</v>
      </c>
      <c r="U710" t="s">
        <v>30</v>
      </c>
      <c r="V710" t="s">
        <v>30</v>
      </c>
      <c r="W710" t="s">
        <v>40</v>
      </c>
      <c r="X710" t="s">
        <v>29</v>
      </c>
      <c r="Y710" t="s">
        <v>30</v>
      </c>
      <c r="Z710" t="s">
        <v>29</v>
      </c>
      <c r="AA710" t="s">
        <v>29</v>
      </c>
      <c r="AB710" t="s">
        <v>32</v>
      </c>
    </row>
    <row r="711" spans="1:28" outlineLevel="1" x14ac:dyDescent="0.45">
      <c r="A711">
        <v>8898319009</v>
      </c>
      <c r="B711" s="1">
        <v>44345</v>
      </c>
      <c r="C711" t="s">
        <v>4760</v>
      </c>
      <c r="D711" t="s">
        <v>4761</v>
      </c>
      <c r="E711" t="s">
        <v>154</v>
      </c>
      <c r="F711" t="s">
        <v>5651</v>
      </c>
      <c r="G711" t="s">
        <v>5704</v>
      </c>
      <c r="H711" s="10">
        <v>47861.39</v>
      </c>
      <c r="J711" t="s">
        <v>28</v>
      </c>
      <c r="K711" t="s">
        <v>29</v>
      </c>
      <c r="L711" t="s">
        <v>155</v>
      </c>
      <c r="M711" t="s">
        <v>29</v>
      </c>
      <c r="N711" t="s">
        <v>29</v>
      </c>
      <c r="O711" t="s">
        <v>30</v>
      </c>
      <c r="P711" t="s">
        <v>30</v>
      </c>
      <c r="Q711" t="s">
        <v>30</v>
      </c>
      <c r="R711" t="s">
        <v>29</v>
      </c>
      <c r="S711" t="s">
        <v>29</v>
      </c>
      <c r="T711" t="s">
        <v>30</v>
      </c>
      <c r="U711" t="s">
        <v>30</v>
      </c>
      <c r="V711" t="s">
        <v>30</v>
      </c>
      <c r="W711" t="s">
        <v>31</v>
      </c>
      <c r="X711" t="s">
        <v>29</v>
      </c>
      <c r="Y711" t="s">
        <v>29</v>
      </c>
      <c r="Z711" t="s">
        <v>29</v>
      </c>
      <c r="AA711" t="s">
        <v>29</v>
      </c>
      <c r="AB711" t="s">
        <v>39</v>
      </c>
    </row>
    <row r="712" spans="1:28" outlineLevel="1" x14ac:dyDescent="0.45">
      <c r="A712">
        <v>7601838904</v>
      </c>
      <c r="B712" s="1">
        <v>44323</v>
      </c>
      <c r="C712" t="s">
        <v>3411</v>
      </c>
      <c r="D712" t="s">
        <v>3412</v>
      </c>
      <c r="E712" t="s">
        <v>154</v>
      </c>
      <c r="F712" t="s">
        <v>5651</v>
      </c>
      <c r="G712" t="s">
        <v>5810</v>
      </c>
      <c r="H712" s="10">
        <v>47732</v>
      </c>
      <c r="J712" t="s">
        <v>28</v>
      </c>
      <c r="K712" t="s">
        <v>29</v>
      </c>
      <c r="L712" t="s">
        <v>275</v>
      </c>
      <c r="M712" t="s">
        <v>29</v>
      </c>
      <c r="N712" t="s">
        <v>30</v>
      </c>
      <c r="O712" t="s">
        <v>29</v>
      </c>
      <c r="P712" t="s">
        <v>30</v>
      </c>
      <c r="Q712" t="s">
        <v>30</v>
      </c>
      <c r="R712" t="s">
        <v>30</v>
      </c>
      <c r="S712" t="s">
        <v>30</v>
      </c>
      <c r="T712" t="s">
        <v>30</v>
      </c>
      <c r="U712" t="s">
        <v>30</v>
      </c>
      <c r="V712" t="s">
        <v>30</v>
      </c>
      <c r="W712" t="s">
        <v>60</v>
      </c>
      <c r="X712" t="s">
        <v>30</v>
      </c>
      <c r="Y712" t="s">
        <v>30</v>
      </c>
      <c r="Z712" t="s">
        <v>29</v>
      </c>
      <c r="AA712" t="s">
        <v>29</v>
      </c>
      <c r="AB712" t="s">
        <v>32</v>
      </c>
    </row>
    <row r="713" spans="1:28" outlineLevel="1" x14ac:dyDescent="0.45">
      <c r="A713">
        <v>9922979003</v>
      </c>
      <c r="B713" s="1">
        <v>44351</v>
      </c>
      <c r="C713" t="s">
        <v>5453</v>
      </c>
      <c r="D713" t="s">
        <v>5454</v>
      </c>
      <c r="E713" t="s">
        <v>154</v>
      </c>
      <c r="F713" t="s">
        <v>5651</v>
      </c>
      <c r="G713" t="s">
        <v>5704</v>
      </c>
      <c r="H713" s="10">
        <v>47386</v>
      </c>
      <c r="I713" t="s">
        <v>2347</v>
      </c>
      <c r="J713" t="s">
        <v>28</v>
      </c>
      <c r="K713" t="s">
        <v>29</v>
      </c>
      <c r="L713" t="s">
        <v>155</v>
      </c>
      <c r="M713" t="s">
        <v>30</v>
      </c>
      <c r="N713" t="s">
        <v>29</v>
      </c>
      <c r="O713" t="s">
        <v>29</v>
      </c>
      <c r="P713" t="s">
        <v>29</v>
      </c>
      <c r="Q713" t="s">
        <v>29</v>
      </c>
      <c r="R713" t="s">
        <v>29</v>
      </c>
      <c r="S713" t="s">
        <v>30</v>
      </c>
      <c r="T713" t="s">
        <v>30</v>
      </c>
      <c r="U713" t="s">
        <v>29</v>
      </c>
      <c r="V713" t="s">
        <v>30</v>
      </c>
      <c r="W713" t="s">
        <v>40</v>
      </c>
      <c r="X713" t="s">
        <v>29</v>
      </c>
      <c r="Y713" t="s">
        <v>29</v>
      </c>
      <c r="Z713" t="s">
        <v>29</v>
      </c>
      <c r="AA713" t="s">
        <v>29</v>
      </c>
      <c r="AB713" t="s">
        <v>32</v>
      </c>
    </row>
    <row r="714" spans="1:28" outlineLevel="1" x14ac:dyDescent="0.45">
      <c r="A714">
        <v>7600108906</v>
      </c>
      <c r="B714" s="1">
        <v>44323</v>
      </c>
      <c r="C714" t="s">
        <v>3399</v>
      </c>
      <c r="D714" t="s">
        <v>3400</v>
      </c>
      <c r="E714" t="s">
        <v>154</v>
      </c>
      <c r="F714" t="s">
        <v>5651</v>
      </c>
      <c r="G714" t="s">
        <v>5665</v>
      </c>
      <c r="H714" s="10">
        <v>45626</v>
      </c>
      <c r="J714" t="s">
        <v>28</v>
      </c>
      <c r="K714" t="s">
        <v>29</v>
      </c>
      <c r="L714" t="s">
        <v>155</v>
      </c>
      <c r="M714" t="s">
        <v>29</v>
      </c>
      <c r="N714" t="s">
        <v>29</v>
      </c>
      <c r="O714" t="s">
        <v>29</v>
      </c>
      <c r="P714" t="s">
        <v>30</v>
      </c>
      <c r="Q714" t="s">
        <v>29</v>
      </c>
      <c r="R714" t="s">
        <v>30</v>
      </c>
      <c r="S714" t="s">
        <v>30</v>
      </c>
      <c r="T714" t="s">
        <v>30</v>
      </c>
      <c r="U714" t="s">
        <v>30</v>
      </c>
      <c r="V714" t="s">
        <v>30</v>
      </c>
      <c r="W714" t="s">
        <v>31</v>
      </c>
      <c r="X714" t="s">
        <v>29</v>
      </c>
      <c r="Y714" t="s">
        <v>30</v>
      </c>
      <c r="Z714" t="s">
        <v>29</v>
      </c>
      <c r="AA714" t="s">
        <v>30</v>
      </c>
      <c r="AB714" t="s">
        <v>59</v>
      </c>
    </row>
    <row r="715" spans="1:28" outlineLevel="1" x14ac:dyDescent="0.45">
      <c r="A715">
        <v>8869569004</v>
      </c>
      <c r="B715" s="1">
        <v>44345</v>
      </c>
      <c r="C715" t="s">
        <v>4623</v>
      </c>
      <c r="D715" t="s">
        <v>4624</v>
      </c>
      <c r="E715" t="s">
        <v>154</v>
      </c>
      <c r="F715" t="s">
        <v>5651</v>
      </c>
      <c r="G715" t="s">
        <v>5743</v>
      </c>
      <c r="H715" s="10">
        <v>44768</v>
      </c>
      <c r="I715" t="s">
        <v>390</v>
      </c>
      <c r="J715" t="s">
        <v>28</v>
      </c>
      <c r="K715" t="s">
        <v>29</v>
      </c>
      <c r="L715" t="s">
        <v>173</v>
      </c>
      <c r="M715" t="s">
        <v>29</v>
      </c>
      <c r="N715" t="s">
        <v>29</v>
      </c>
      <c r="O715" t="s">
        <v>30</v>
      </c>
      <c r="P715" t="s">
        <v>30</v>
      </c>
      <c r="Q715" t="s">
        <v>29</v>
      </c>
      <c r="R715" t="s">
        <v>30</v>
      </c>
      <c r="S715" t="s">
        <v>30</v>
      </c>
      <c r="T715" t="s">
        <v>30</v>
      </c>
      <c r="U715" t="s">
        <v>29</v>
      </c>
      <c r="V715" t="s">
        <v>30</v>
      </c>
      <c r="W715" t="s">
        <v>31</v>
      </c>
      <c r="X715" t="s">
        <v>29</v>
      </c>
      <c r="Y715" t="s">
        <v>29</v>
      </c>
      <c r="Z715" t="s">
        <v>29</v>
      </c>
      <c r="AA715" t="s">
        <v>29</v>
      </c>
      <c r="AB715" t="s">
        <v>73</v>
      </c>
    </row>
    <row r="716" spans="1:28" outlineLevel="1" x14ac:dyDescent="0.45">
      <c r="A716">
        <v>8863549008</v>
      </c>
      <c r="B716" s="1">
        <v>44345</v>
      </c>
      <c r="C716" t="s">
        <v>4583</v>
      </c>
      <c r="D716" t="s">
        <v>4584</v>
      </c>
      <c r="E716" t="s">
        <v>154</v>
      </c>
      <c r="F716" t="s">
        <v>5651</v>
      </c>
      <c r="G716" t="s">
        <v>5665</v>
      </c>
      <c r="H716" s="10">
        <v>44070.25</v>
      </c>
      <c r="I716" t="s">
        <v>128</v>
      </c>
      <c r="J716" t="s">
        <v>28</v>
      </c>
      <c r="K716" t="s">
        <v>29</v>
      </c>
      <c r="L716" t="s">
        <v>155</v>
      </c>
      <c r="M716" t="s">
        <v>29</v>
      </c>
      <c r="N716" t="s">
        <v>29</v>
      </c>
      <c r="O716" t="s">
        <v>29</v>
      </c>
      <c r="P716" t="s">
        <v>30</v>
      </c>
      <c r="Q716" t="s">
        <v>30</v>
      </c>
      <c r="R716" t="s">
        <v>30</v>
      </c>
      <c r="S716" t="s">
        <v>30</v>
      </c>
      <c r="T716" t="s">
        <v>30</v>
      </c>
      <c r="U716" t="s">
        <v>29</v>
      </c>
      <c r="V716" t="s">
        <v>30</v>
      </c>
      <c r="W716" t="s">
        <v>31</v>
      </c>
      <c r="X716" t="s">
        <v>29</v>
      </c>
      <c r="Y716" t="s">
        <v>29</v>
      </c>
      <c r="Z716" t="s">
        <v>29</v>
      </c>
      <c r="AA716" t="s">
        <v>29</v>
      </c>
      <c r="AB716" t="s">
        <v>32</v>
      </c>
    </row>
    <row r="717" spans="1:28" outlineLevel="1" x14ac:dyDescent="0.45">
      <c r="A717">
        <v>8822469001</v>
      </c>
      <c r="B717" s="1">
        <v>44345</v>
      </c>
      <c r="C717" t="s">
        <v>4354</v>
      </c>
      <c r="D717" t="s">
        <v>4355</v>
      </c>
      <c r="E717" t="s">
        <v>154</v>
      </c>
      <c r="F717" t="s">
        <v>5651</v>
      </c>
      <c r="G717" t="s">
        <v>5820</v>
      </c>
      <c r="H717" s="10">
        <v>44001.27</v>
      </c>
      <c r="J717" t="s">
        <v>28</v>
      </c>
      <c r="K717" t="s">
        <v>29</v>
      </c>
      <c r="L717" t="s">
        <v>155</v>
      </c>
      <c r="M717" t="s">
        <v>30</v>
      </c>
      <c r="N717" t="s">
        <v>30</v>
      </c>
      <c r="O717" t="s">
        <v>29</v>
      </c>
      <c r="P717" t="s">
        <v>30</v>
      </c>
      <c r="Q717" t="s">
        <v>30</v>
      </c>
      <c r="R717" t="s">
        <v>30</v>
      </c>
      <c r="S717" t="s">
        <v>30</v>
      </c>
      <c r="T717" t="s">
        <v>30</v>
      </c>
      <c r="U717" t="s">
        <v>30</v>
      </c>
      <c r="V717" t="s">
        <v>30</v>
      </c>
      <c r="W717" t="s">
        <v>40</v>
      </c>
      <c r="X717" t="s">
        <v>29</v>
      </c>
      <c r="Y717" t="s">
        <v>29</v>
      </c>
      <c r="Z717" t="s">
        <v>29</v>
      </c>
      <c r="AA717" t="s">
        <v>29</v>
      </c>
      <c r="AB717" t="s">
        <v>32</v>
      </c>
    </row>
    <row r="718" spans="1:28" outlineLevel="1" x14ac:dyDescent="0.45">
      <c r="A718">
        <v>7621578906</v>
      </c>
      <c r="B718" s="1">
        <v>44323</v>
      </c>
      <c r="C718" t="s">
        <v>3530</v>
      </c>
      <c r="D718" t="s">
        <v>3531</v>
      </c>
      <c r="E718" t="s">
        <v>154</v>
      </c>
      <c r="F718" t="s">
        <v>5651</v>
      </c>
      <c r="G718" t="s">
        <v>5827</v>
      </c>
      <c r="H718" s="10">
        <v>42833</v>
      </c>
      <c r="J718" t="s">
        <v>28</v>
      </c>
      <c r="K718" t="s">
        <v>30</v>
      </c>
      <c r="L718" t="s">
        <v>173</v>
      </c>
      <c r="M718" t="s">
        <v>29</v>
      </c>
      <c r="N718" t="s">
        <v>29</v>
      </c>
      <c r="O718" t="s">
        <v>29</v>
      </c>
      <c r="P718" t="s">
        <v>30</v>
      </c>
      <c r="Q718" t="s">
        <v>29</v>
      </c>
      <c r="R718" t="s">
        <v>30</v>
      </c>
      <c r="S718" t="s">
        <v>30</v>
      </c>
      <c r="T718" t="s">
        <v>30</v>
      </c>
      <c r="U718" t="s">
        <v>30</v>
      </c>
      <c r="V718" t="s">
        <v>30</v>
      </c>
      <c r="W718" t="s">
        <v>31</v>
      </c>
      <c r="X718" t="s">
        <v>30</v>
      </c>
      <c r="Y718" t="s">
        <v>29</v>
      </c>
      <c r="Z718" t="s">
        <v>29</v>
      </c>
      <c r="AA718" t="s">
        <v>30</v>
      </c>
      <c r="AB718" t="s">
        <v>228</v>
      </c>
    </row>
    <row r="719" spans="1:28" outlineLevel="1" x14ac:dyDescent="0.45">
      <c r="A719">
        <v>8020509009</v>
      </c>
      <c r="B719" s="1">
        <v>44342</v>
      </c>
      <c r="C719" t="s">
        <v>4104</v>
      </c>
      <c r="D719" t="s">
        <v>4105</v>
      </c>
      <c r="E719" t="s">
        <v>154</v>
      </c>
      <c r="F719" t="s">
        <v>5651</v>
      </c>
      <c r="G719" t="s">
        <v>5820</v>
      </c>
      <c r="H719" s="10">
        <v>42243</v>
      </c>
      <c r="J719" t="s">
        <v>28</v>
      </c>
      <c r="K719" t="s">
        <v>30</v>
      </c>
      <c r="L719" t="s">
        <v>155</v>
      </c>
      <c r="M719" t="s">
        <v>29</v>
      </c>
      <c r="N719" t="s">
        <v>30</v>
      </c>
      <c r="O719" t="s">
        <v>30</v>
      </c>
      <c r="P719" t="s">
        <v>30</v>
      </c>
      <c r="Q719" t="s">
        <v>30</v>
      </c>
      <c r="R719" t="s">
        <v>30</v>
      </c>
      <c r="S719" t="s">
        <v>30</v>
      </c>
      <c r="T719" t="s">
        <v>30</v>
      </c>
      <c r="U719" t="s">
        <v>30</v>
      </c>
      <c r="V719" t="s">
        <v>30</v>
      </c>
      <c r="W719" t="s">
        <v>31</v>
      </c>
      <c r="X719" t="s">
        <v>29</v>
      </c>
      <c r="Y719" t="s">
        <v>30</v>
      </c>
      <c r="Z719" t="s">
        <v>29</v>
      </c>
      <c r="AA719" t="s">
        <v>29</v>
      </c>
      <c r="AB719" t="s">
        <v>32</v>
      </c>
    </row>
    <row r="720" spans="1:28" outlineLevel="1" x14ac:dyDescent="0.45">
      <c r="A720">
        <v>7642638910</v>
      </c>
      <c r="B720" s="1">
        <v>44323</v>
      </c>
      <c r="C720" t="s">
        <v>3652</v>
      </c>
      <c r="D720" t="s">
        <v>3653</v>
      </c>
      <c r="E720" t="s">
        <v>154</v>
      </c>
      <c r="F720" t="s">
        <v>5651</v>
      </c>
      <c r="G720" t="s">
        <v>5885</v>
      </c>
      <c r="H720" s="10">
        <v>41922.699999999997</v>
      </c>
      <c r="J720" t="s">
        <v>28</v>
      </c>
      <c r="K720" t="s">
        <v>30</v>
      </c>
      <c r="L720" t="s">
        <v>173</v>
      </c>
      <c r="M720" t="s">
        <v>29</v>
      </c>
      <c r="N720" t="s">
        <v>30</v>
      </c>
      <c r="O720" t="s">
        <v>30</v>
      </c>
      <c r="P720" t="s">
        <v>30</v>
      </c>
      <c r="Q720" t="s">
        <v>30</v>
      </c>
      <c r="R720" t="s">
        <v>30</v>
      </c>
      <c r="S720" t="s">
        <v>30</v>
      </c>
      <c r="T720" t="s">
        <v>30</v>
      </c>
      <c r="U720" t="s">
        <v>30</v>
      </c>
      <c r="V720" t="s">
        <v>30</v>
      </c>
      <c r="W720" t="s">
        <v>40</v>
      </c>
      <c r="X720" t="s">
        <v>30</v>
      </c>
      <c r="Y720" t="s">
        <v>30</v>
      </c>
      <c r="Z720" t="s">
        <v>29</v>
      </c>
      <c r="AA720" t="s">
        <v>30</v>
      </c>
      <c r="AB720" t="s">
        <v>32</v>
      </c>
    </row>
    <row r="721" spans="1:28" outlineLevel="1" x14ac:dyDescent="0.45">
      <c r="A721">
        <v>7642598900</v>
      </c>
      <c r="B721" s="1">
        <v>44323</v>
      </c>
      <c r="C721" t="s">
        <v>3650</v>
      </c>
      <c r="D721" t="s">
        <v>3651</v>
      </c>
      <c r="E721" t="s">
        <v>154</v>
      </c>
      <c r="F721" t="s">
        <v>5651</v>
      </c>
      <c r="G721" t="s">
        <v>5704</v>
      </c>
      <c r="H721" s="10">
        <v>41191.300000000003</v>
      </c>
      <c r="J721" t="s">
        <v>28</v>
      </c>
      <c r="K721" t="s">
        <v>29</v>
      </c>
      <c r="L721" t="s">
        <v>155</v>
      </c>
      <c r="M721" t="s">
        <v>29</v>
      </c>
      <c r="N721" t="s">
        <v>30</v>
      </c>
      <c r="O721" t="s">
        <v>29</v>
      </c>
      <c r="P721" t="s">
        <v>30</v>
      </c>
      <c r="Q721" t="s">
        <v>30</v>
      </c>
      <c r="R721" t="s">
        <v>30</v>
      </c>
      <c r="S721" t="s">
        <v>30</v>
      </c>
      <c r="T721" t="s">
        <v>30</v>
      </c>
      <c r="U721" t="s">
        <v>30</v>
      </c>
      <c r="V721" t="s">
        <v>30</v>
      </c>
      <c r="W721" t="s">
        <v>40</v>
      </c>
      <c r="X721" t="s">
        <v>29</v>
      </c>
      <c r="Y721" t="s">
        <v>30</v>
      </c>
      <c r="Z721" t="s">
        <v>29</v>
      </c>
      <c r="AA721" t="s">
        <v>29</v>
      </c>
      <c r="AB721" t="s">
        <v>32</v>
      </c>
    </row>
    <row r="722" spans="1:28" outlineLevel="1" x14ac:dyDescent="0.45">
      <c r="A722">
        <v>8954079004</v>
      </c>
      <c r="B722" s="1">
        <v>44345</v>
      </c>
      <c r="C722" t="s">
        <v>4995</v>
      </c>
      <c r="D722" t="s">
        <v>3698</v>
      </c>
      <c r="E722" t="s">
        <v>154</v>
      </c>
      <c r="F722" t="s">
        <v>5651</v>
      </c>
      <c r="G722" t="s">
        <v>5885</v>
      </c>
      <c r="H722" s="10">
        <v>40468.28</v>
      </c>
      <c r="J722" t="s">
        <v>28</v>
      </c>
      <c r="K722" t="s">
        <v>30</v>
      </c>
      <c r="L722" t="s">
        <v>173</v>
      </c>
      <c r="M722" t="s">
        <v>29</v>
      </c>
      <c r="N722" t="s">
        <v>30</v>
      </c>
      <c r="O722" t="s">
        <v>30</v>
      </c>
      <c r="P722" t="s">
        <v>30</v>
      </c>
      <c r="Q722" t="s">
        <v>30</v>
      </c>
      <c r="R722" t="s">
        <v>30</v>
      </c>
      <c r="S722" t="s">
        <v>30</v>
      </c>
      <c r="T722" t="s">
        <v>30</v>
      </c>
      <c r="U722" t="s">
        <v>30</v>
      </c>
      <c r="V722" t="s">
        <v>30</v>
      </c>
      <c r="W722" t="s">
        <v>31</v>
      </c>
      <c r="X722" t="s">
        <v>30</v>
      </c>
      <c r="Y722" t="s">
        <v>29</v>
      </c>
      <c r="Z722" t="s">
        <v>29</v>
      </c>
      <c r="AA722" t="s">
        <v>29</v>
      </c>
      <c r="AB722" t="s">
        <v>102</v>
      </c>
    </row>
    <row r="723" spans="1:28" outlineLevel="1" x14ac:dyDescent="0.45">
      <c r="A723">
        <v>8866469003</v>
      </c>
      <c r="B723" s="1">
        <v>44345</v>
      </c>
      <c r="C723" t="s">
        <v>4604</v>
      </c>
      <c r="D723" t="s">
        <v>4605</v>
      </c>
      <c r="E723" t="s">
        <v>154</v>
      </c>
      <c r="F723" t="s">
        <v>5651</v>
      </c>
      <c r="G723" t="s">
        <v>5918</v>
      </c>
      <c r="H723" s="10">
        <v>40438.51</v>
      </c>
      <c r="J723" t="s">
        <v>28</v>
      </c>
      <c r="K723" t="s">
        <v>29</v>
      </c>
      <c r="L723" t="s">
        <v>275</v>
      </c>
      <c r="M723" t="s">
        <v>30</v>
      </c>
      <c r="N723" t="s">
        <v>29</v>
      </c>
      <c r="O723" t="s">
        <v>29</v>
      </c>
      <c r="P723" t="s">
        <v>30</v>
      </c>
      <c r="Q723" t="s">
        <v>29</v>
      </c>
      <c r="R723" t="s">
        <v>30</v>
      </c>
      <c r="S723" t="s">
        <v>30</v>
      </c>
      <c r="T723" t="s">
        <v>30</v>
      </c>
      <c r="U723" t="s">
        <v>30</v>
      </c>
      <c r="V723" t="s">
        <v>30</v>
      </c>
      <c r="W723" t="s">
        <v>49</v>
      </c>
      <c r="X723" t="s">
        <v>29</v>
      </c>
      <c r="Y723" t="s">
        <v>29</v>
      </c>
      <c r="Z723" t="s">
        <v>29</v>
      </c>
      <c r="AA723" t="s">
        <v>29</v>
      </c>
      <c r="AB723" t="s">
        <v>47</v>
      </c>
    </row>
    <row r="724" spans="1:28" outlineLevel="1" x14ac:dyDescent="0.45">
      <c r="A724">
        <v>7225939008</v>
      </c>
      <c r="B724" s="1">
        <v>44339</v>
      </c>
      <c r="C724" t="s">
        <v>2472</v>
      </c>
      <c r="D724" t="s">
        <v>2473</v>
      </c>
      <c r="E724" t="s">
        <v>154</v>
      </c>
      <c r="F724" t="s">
        <v>5651</v>
      </c>
      <c r="G724" t="s">
        <v>5825</v>
      </c>
      <c r="H724" s="10">
        <v>39515</v>
      </c>
      <c r="J724" t="s">
        <v>28</v>
      </c>
      <c r="K724" t="s">
        <v>30</v>
      </c>
      <c r="L724" t="s">
        <v>275</v>
      </c>
      <c r="M724" t="s">
        <v>30</v>
      </c>
      <c r="N724" t="s">
        <v>30</v>
      </c>
      <c r="O724" t="s">
        <v>30</v>
      </c>
      <c r="P724" t="s">
        <v>30</v>
      </c>
      <c r="Q724" t="s">
        <v>30</v>
      </c>
      <c r="R724" t="s">
        <v>30</v>
      </c>
      <c r="S724" t="s">
        <v>30</v>
      </c>
      <c r="T724" t="s">
        <v>30</v>
      </c>
      <c r="U724" t="s">
        <v>30</v>
      </c>
      <c r="V724" t="s">
        <v>30</v>
      </c>
      <c r="W724" t="s">
        <v>60</v>
      </c>
      <c r="X724" t="s">
        <v>29</v>
      </c>
      <c r="Y724" t="s">
        <v>30</v>
      </c>
      <c r="Z724" t="s">
        <v>29</v>
      </c>
      <c r="AA724" t="s">
        <v>30</v>
      </c>
      <c r="AB724" t="s">
        <v>39</v>
      </c>
    </row>
    <row r="725" spans="1:28" outlineLevel="1" x14ac:dyDescent="0.45">
      <c r="A725">
        <v>7656898908</v>
      </c>
      <c r="B725" s="1">
        <v>44323</v>
      </c>
      <c r="C725" t="s">
        <v>3740</v>
      </c>
      <c r="D725" t="s">
        <v>3741</v>
      </c>
      <c r="E725" t="s">
        <v>154</v>
      </c>
      <c r="F725" t="s">
        <v>5651</v>
      </c>
      <c r="G725" t="s">
        <v>5820</v>
      </c>
      <c r="H725" s="10">
        <v>39435</v>
      </c>
      <c r="J725" t="s">
        <v>28</v>
      </c>
      <c r="K725" t="s">
        <v>29</v>
      </c>
      <c r="L725" t="s">
        <v>155</v>
      </c>
      <c r="M725" t="s">
        <v>30</v>
      </c>
      <c r="N725" t="s">
        <v>30</v>
      </c>
      <c r="O725" t="s">
        <v>30</v>
      </c>
      <c r="P725" t="s">
        <v>30</v>
      </c>
      <c r="Q725" t="s">
        <v>30</v>
      </c>
      <c r="R725" t="s">
        <v>30</v>
      </c>
      <c r="S725" t="s">
        <v>30</v>
      </c>
      <c r="T725" t="s">
        <v>30</v>
      </c>
      <c r="U725" t="s">
        <v>30</v>
      </c>
      <c r="V725" t="s">
        <v>30</v>
      </c>
      <c r="W725" t="s">
        <v>33</v>
      </c>
      <c r="X725" t="s">
        <v>29</v>
      </c>
      <c r="Y725" t="s">
        <v>30</v>
      </c>
      <c r="Z725" t="s">
        <v>29</v>
      </c>
      <c r="AA725" t="s">
        <v>29</v>
      </c>
      <c r="AB725" t="s">
        <v>32</v>
      </c>
    </row>
    <row r="726" spans="1:28" outlineLevel="1" x14ac:dyDescent="0.45">
      <c r="A726">
        <v>3702579002</v>
      </c>
      <c r="B726" s="1">
        <v>44335</v>
      </c>
      <c r="C726" t="s">
        <v>1791</v>
      </c>
      <c r="D726" t="s">
        <v>1792</v>
      </c>
      <c r="E726" t="s">
        <v>154</v>
      </c>
      <c r="F726" t="s">
        <v>5651</v>
      </c>
      <c r="G726" t="s">
        <v>5711</v>
      </c>
      <c r="H726" s="10">
        <v>39165.019999999997</v>
      </c>
      <c r="J726" t="s">
        <v>28</v>
      </c>
      <c r="K726" t="s">
        <v>29</v>
      </c>
      <c r="L726" t="s">
        <v>155</v>
      </c>
      <c r="M726" t="s">
        <v>29</v>
      </c>
      <c r="N726" t="s">
        <v>30</v>
      </c>
      <c r="O726" t="s">
        <v>29</v>
      </c>
      <c r="P726" t="s">
        <v>30</v>
      </c>
      <c r="Q726" t="s">
        <v>30</v>
      </c>
      <c r="R726" t="s">
        <v>30</v>
      </c>
      <c r="S726" t="s">
        <v>30</v>
      </c>
      <c r="T726" t="s">
        <v>30</v>
      </c>
      <c r="U726" t="s">
        <v>30</v>
      </c>
      <c r="V726" t="s">
        <v>30</v>
      </c>
      <c r="W726" t="s">
        <v>40</v>
      </c>
      <c r="X726" t="s">
        <v>29</v>
      </c>
      <c r="Y726" t="s">
        <v>29</v>
      </c>
      <c r="Z726" t="s">
        <v>29</v>
      </c>
      <c r="AA726" t="s">
        <v>30</v>
      </c>
      <c r="AB726" t="s">
        <v>32</v>
      </c>
    </row>
    <row r="727" spans="1:28" outlineLevel="1" x14ac:dyDescent="0.45">
      <c r="A727">
        <v>7539349000</v>
      </c>
      <c r="B727" s="1">
        <v>44341</v>
      </c>
      <c r="C727" t="s">
        <v>2874</v>
      </c>
      <c r="D727" t="s">
        <v>2875</v>
      </c>
      <c r="E727" t="s">
        <v>154</v>
      </c>
      <c r="F727" t="s">
        <v>5651</v>
      </c>
      <c r="G727" t="s">
        <v>5774</v>
      </c>
      <c r="H727" s="10">
        <v>39015</v>
      </c>
      <c r="J727" t="s">
        <v>28</v>
      </c>
      <c r="K727" t="s">
        <v>30</v>
      </c>
      <c r="L727" t="s">
        <v>275</v>
      </c>
      <c r="M727" t="s">
        <v>29</v>
      </c>
      <c r="N727" t="s">
        <v>29</v>
      </c>
      <c r="O727" t="s">
        <v>30</v>
      </c>
      <c r="P727" t="s">
        <v>30</v>
      </c>
      <c r="Q727" t="s">
        <v>30</v>
      </c>
      <c r="R727" t="s">
        <v>30</v>
      </c>
      <c r="S727" t="s">
        <v>30</v>
      </c>
      <c r="T727" t="s">
        <v>30</v>
      </c>
      <c r="U727" t="s">
        <v>30</v>
      </c>
      <c r="V727" t="s">
        <v>30</v>
      </c>
      <c r="W727" t="s">
        <v>31</v>
      </c>
      <c r="X727" t="s">
        <v>29</v>
      </c>
      <c r="Y727" t="s">
        <v>30</v>
      </c>
      <c r="Z727" t="s">
        <v>29</v>
      </c>
      <c r="AA727" t="s">
        <v>30</v>
      </c>
      <c r="AB727" t="s">
        <v>32</v>
      </c>
    </row>
    <row r="728" spans="1:28" outlineLevel="1" x14ac:dyDescent="0.45">
      <c r="A728">
        <v>7230099010</v>
      </c>
      <c r="B728" s="1">
        <v>44339</v>
      </c>
      <c r="C728" t="s">
        <v>2484</v>
      </c>
      <c r="D728" t="s">
        <v>2485</v>
      </c>
      <c r="E728" t="s">
        <v>154</v>
      </c>
      <c r="F728" t="s">
        <v>5651</v>
      </c>
      <c r="G728" t="s">
        <v>5885</v>
      </c>
      <c r="H728" s="10">
        <v>38588</v>
      </c>
      <c r="J728" t="s">
        <v>28</v>
      </c>
      <c r="K728" t="s">
        <v>30</v>
      </c>
      <c r="L728" t="s">
        <v>173</v>
      </c>
      <c r="M728" t="s">
        <v>30</v>
      </c>
      <c r="N728" t="s">
        <v>29</v>
      </c>
      <c r="O728" t="s">
        <v>30</v>
      </c>
      <c r="P728" t="s">
        <v>30</v>
      </c>
      <c r="Q728" t="s">
        <v>30</v>
      </c>
      <c r="R728" t="s">
        <v>30</v>
      </c>
      <c r="S728" t="s">
        <v>30</v>
      </c>
      <c r="T728" t="s">
        <v>30</v>
      </c>
      <c r="U728" t="s">
        <v>30</v>
      </c>
      <c r="V728" t="s">
        <v>30</v>
      </c>
      <c r="W728" t="s">
        <v>31</v>
      </c>
      <c r="X728" t="s">
        <v>30</v>
      </c>
      <c r="Y728" t="s">
        <v>30</v>
      </c>
      <c r="Z728" t="s">
        <v>29</v>
      </c>
      <c r="AA728" t="s">
        <v>29</v>
      </c>
      <c r="AB728" t="s">
        <v>32</v>
      </c>
    </row>
    <row r="729" spans="1:28" outlineLevel="1" x14ac:dyDescent="0.45">
      <c r="A729">
        <v>2323759003</v>
      </c>
      <c r="B729" s="1">
        <v>44331</v>
      </c>
      <c r="C729" t="s">
        <v>799</v>
      </c>
      <c r="D729" t="s">
        <v>800</v>
      </c>
      <c r="E729" t="s">
        <v>154</v>
      </c>
      <c r="F729" t="s">
        <v>5651</v>
      </c>
      <c r="G729" t="s">
        <v>5665</v>
      </c>
      <c r="H729" s="10">
        <v>38571.449999999997</v>
      </c>
      <c r="J729" t="s">
        <v>28</v>
      </c>
      <c r="K729" t="s">
        <v>29</v>
      </c>
      <c r="L729" t="s">
        <v>155</v>
      </c>
      <c r="M729" t="s">
        <v>30</v>
      </c>
      <c r="N729" t="s">
        <v>30</v>
      </c>
      <c r="O729" t="s">
        <v>30</v>
      </c>
      <c r="P729" t="s">
        <v>30</v>
      </c>
      <c r="Q729" t="s">
        <v>30</v>
      </c>
      <c r="R729" t="s">
        <v>30</v>
      </c>
      <c r="S729" t="s">
        <v>30</v>
      </c>
      <c r="T729" t="s">
        <v>30</v>
      </c>
      <c r="U729" t="s">
        <v>30</v>
      </c>
      <c r="V729" t="s">
        <v>30</v>
      </c>
      <c r="W729" t="s">
        <v>40</v>
      </c>
      <c r="X729" t="s">
        <v>29</v>
      </c>
      <c r="Y729" t="s">
        <v>30</v>
      </c>
      <c r="Z729" t="s">
        <v>29</v>
      </c>
      <c r="AA729" t="s">
        <v>29</v>
      </c>
      <c r="AB729" t="s">
        <v>47</v>
      </c>
    </row>
    <row r="730" spans="1:28" outlineLevel="1" x14ac:dyDescent="0.45">
      <c r="A730">
        <v>2763179010</v>
      </c>
      <c r="B730" s="1">
        <v>44334</v>
      </c>
      <c r="C730" t="s">
        <v>1623</v>
      </c>
      <c r="D730" t="s">
        <v>1624</v>
      </c>
      <c r="E730" t="s">
        <v>154</v>
      </c>
      <c r="F730" t="s">
        <v>5651</v>
      </c>
      <c r="G730" t="s">
        <v>5824</v>
      </c>
      <c r="H730" s="10">
        <v>37630</v>
      </c>
      <c r="J730" t="s">
        <v>28</v>
      </c>
      <c r="K730" t="s">
        <v>30</v>
      </c>
      <c r="L730" t="s">
        <v>173</v>
      </c>
      <c r="M730" t="s">
        <v>29</v>
      </c>
      <c r="N730" t="s">
        <v>29</v>
      </c>
      <c r="O730" t="s">
        <v>29</v>
      </c>
      <c r="P730" t="s">
        <v>30</v>
      </c>
      <c r="Q730" t="s">
        <v>30</v>
      </c>
      <c r="R730" t="s">
        <v>30</v>
      </c>
      <c r="S730" t="s">
        <v>30</v>
      </c>
      <c r="T730" t="s">
        <v>29</v>
      </c>
      <c r="U730" t="s">
        <v>30</v>
      </c>
      <c r="V730" t="s">
        <v>29</v>
      </c>
      <c r="W730" t="s">
        <v>40</v>
      </c>
      <c r="X730" t="s">
        <v>30</v>
      </c>
      <c r="Y730" t="s">
        <v>29</v>
      </c>
      <c r="Z730" t="s">
        <v>29</v>
      </c>
      <c r="AA730" t="s">
        <v>30</v>
      </c>
      <c r="AB730" t="s">
        <v>39</v>
      </c>
    </row>
    <row r="731" spans="1:28" outlineLevel="1" x14ac:dyDescent="0.45">
      <c r="A731">
        <v>7525428907</v>
      </c>
      <c r="B731" s="1">
        <v>44323</v>
      </c>
      <c r="C731" t="s">
        <v>2715</v>
      </c>
      <c r="D731" t="s">
        <v>2716</v>
      </c>
      <c r="E731" t="s">
        <v>154</v>
      </c>
      <c r="F731" t="s">
        <v>5651</v>
      </c>
      <c r="G731" t="s">
        <v>5674</v>
      </c>
      <c r="H731" s="10">
        <v>37247</v>
      </c>
      <c r="J731" t="s">
        <v>28</v>
      </c>
      <c r="K731" t="s">
        <v>29</v>
      </c>
      <c r="L731" t="s">
        <v>155</v>
      </c>
      <c r="M731" t="s">
        <v>29</v>
      </c>
      <c r="N731" t="s">
        <v>29</v>
      </c>
      <c r="O731" t="s">
        <v>29</v>
      </c>
      <c r="P731" t="s">
        <v>30</v>
      </c>
      <c r="Q731" t="s">
        <v>29</v>
      </c>
      <c r="R731" t="s">
        <v>30</v>
      </c>
      <c r="S731" t="s">
        <v>30</v>
      </c>
      <c r="T731" t="s">
        <v>30</v>
      </c>
      <c r="U731" t="s">
        <v>29</v>
      </c>
      <c r="V731" t="s">
        <v>29</v>
      </c>
      <c r="W731" t="s">
        <v>33</v>
      </c>
      <c r="X731" t="s">
        <v>29</v>
      </c>
      <c r="Y731" t="s">
        <v>29</v>
      </c>
      <c r="Z731" t="s">
        <v>29</v>
      </c>
      <c r="AA731" t="s">
        <v>30</v>
      </c>
      <c r="AB731" t="s">
        <v>47</v>
      </c>
    </row>
    <row r="732" spans="1:28" outlineLevel="1" x14ac:dyDescent="0.45">
      <c r="A732">
        <v>8612119003</v>
      </c>
      <c r="B732" s="1">
        <v>44343</v>
      </c>
      <c r="C732" t="s">
        <v>4312</v>
      </c>
      <c r="D732" t="s">
        <v>4313</v>
      </c>
      <c r="E732" t="s">
        <v>154</v>
      </c>
      <c r="F732" t="s">
        <v>5651</v>
      </c>
      <c r="G732" t="s">
        <v>5667</v>
      </c>
      <c r="H732" s="10">
        <v>37056</v>
      </c>
      <c r="J732" t="s">
        <v>28</v>
      </c>
      <c r="K732" t="s">
        <v>30</v>
      </c>
      <c r="L732" t="s">
        <v>173</v>
      </c>
      <c r="M732" t="s">
        <v>29</v>
      </c>
      <c r="N732" t="s">
        <v>29</v>
      </c>
      <c r="O732" t="s">
        <v>29</v>
      </c>
      <c r="P732" t="s">
        <v>29</v>
      </c>
      <c r="Q732" t="s">
        <v>29</v>
      </c>
      <c r="R732" t="s">
        <v>30</v>
      </c>
      <c r="S732" t="s">
        <v>30</v>
      </c>
      <c r="T732" t="s">
        <v>30</v>
      </c>
      <c r="U732" t="s">
        <v>30</v>
      </c>
      <c r="V732" t="s">
        <v>29</v>
      </c>
      <c r="W732" t="s">
        <v>31</v>
      </c>
      <c r="X732" t="s">
        <v>29</v>
      </c>
      <c r="Y732" t="s">
        <v>29</v>
      </c>
      <c r="Z732" t="s">
        <v>29</v>
      </c>
      <c r="AA732" t="s">
        <v>29</v>
      </c>
      <c r="AB732" t="s">
        <v>39</v>
      </c>
    </row>
    <row r="733" spans="1:28" outlineLevel="1" x14ac:dyDescent="0.45">
      <c r="A733">
        <v>7609278907</v>
      </c>
      <c r="B733" s="1">
        <v>44323</v>
      </c>
      <c r="C733" t="s">
        <v>3458</v>
      </c>
      <c r="D733" t="s">
        <v>3459</v>
      </c>
      <c r="E733" t="s">
        <v>154</v>
      </c>
      <c r="F733" t="s">
        <v>5651</v>
      </c>
      <c r="G733" t="s">
        <v>5825</v>
      </c>
      <c r="H733" s="10">
        <v>34071.47</v>
      </c>
      <c r="J733" t="s">
        <v>28</v>
      </c>
      <c r="K733" t="s">
        <v>30</v>
      </c>
      <c r="L733" t="s">
        <v>173</v>
      </c>
      <c r="M733" t="s">
        <v>29</v>
      </c>
      <c r="N733" t="s">
        <v>29</v>
      </c>
      <c r="O733" t="s">
        <v>29</v>
      </c>
      <c r="P733" t="s">
        <v>30</v>
      </c>
      <c r="Q733" t="s">
        <v>29</v>
      </c>
      <c r="R733" t="s">
        <v>30</v>
      </c>
      <c r="S733" t="s">
        <v>30</v>
      </c>
      <c r="T733" t="s">
        <v>30</v>
      </c>
      <c r="U733" t="s">
        <v>30</v>
      </c>
      <c r="V733" t="s">
        <v>30</v>
      </c>
      <c r="W733" t="s">
        <v>31</v>
      </c>
      <c r="X733" t="s">
        <v>29</v>
      </c>
      <c r="Y733" t="s">
        <v>30</v>
      </c>
      <c r="Z733" t="s">
        <v>29</v>
      </c>
      <c r="AA733" t="s">
        <v>30</v>
      </c>
      <c r="AB733" t="s">
        <v>62</v>
      </c>
    </row>
    <row r="734" spans="1:28" outlineLevel="1" x14ac:dyDescent="0.45">
      <c r="A734">
        <v>5232819006</v>
      </c>
      <c r="B734" s="1">
        <v>44337</v>
      </c>
      <c r="C734" t="s">
        <v>2243</v>
      </c>
      <c r="D734" t="s">
        <v>2244</v>
      </c>
      <c r="E734" t="s">
        <v>154</v>
      </c>
      <c r="F734" t="s">
        <v>5651</v>
      </c>
      <c r="G734" t="s">
        <v>5918</v>
      </c>
      <c r="H734" s="10">
        <v>33075</v>
      </c>
      <c r="J734" t="s">
        <v>28</v>
      </c>
      <c r="K734" t="s">
        <v>30</v>
      </c>
      <c r="L734" t="s">
        <v>275</v>
      </c>
      <c r="M734" t="s">
        <v>29</v>
      </c>
      <c r="N734" t="s">
        <v>29</v>
      </c>
      <c r="O734" t="s">
        <v>29</v>
      </c>
      <c r="P734" t="s">
        <v>30</v>
      </c>
      <c r="Q734" t="s">
        <v>30</v>
      </c>
      <c r="R734" t="s">
        <v>30</v>
      </c>
      <c r="S734" t="s">
        <v>30</v>
      </c>
      <c r="T734" t="s">
        <v>29</v>
      </c>
      <c r="U734" t="s">
        <v>30</v>
      </c>
      <c r="V734" t="s">
        <v>29</v>
      </c>
      <c r="W734" t="s">
        <v>60</v>
      </c>
      <c r="X734" t="s">
        <v>29</v>
      </c>
      <c r="Y734" t="s">
        <v>30</v>
      </c>
      <c r="Z734" t="s">
        <v>29</v>
      </c>
      <c r="AA734" t="s">
        <v>29</v>
      </c>
      <c r="AB734" t="s">
        <v>129</v>
      </c>
    </row>
    <row r="735" spans="1:28" outlineLevel="1" x14ac:dyDescent="0.45">
      <c r="A735">
        <v>8600559009</v>
      </c>
      <c r="B735" s="1">
        <v>44343</v>
      </c>
      <c r="C735" t="s">
        <v>4240</v>
      </c>
      <c r="D735" t="s">
        <v>4241</v>
      </c>
      <c r="E735" t="s">
        <v>154</v>
      </c>
      <c r="F735" t="s">
        <v>5651</v>
      </c>
      <c r="G735" t="s">
        <v>5774</v>
      </c>
      <c r="H735" s="10">
        <v>31797.08</v>
      </c>
      <c r="J735" t="s">
        <v>28</v>
      </c>
      <c r="K735" t="s">
        <v>30</v>
      </c>
      <c r="L735" t="s">
        <v>275</v>
      </c>
      <c r="M735" t="s">
        <v>29</v>
      </c>
      <c r="N735" t="s">
        <v>29</v>
      </c>
      <c r="O735" t="s">
        <v>29</v>
      </c>
      <c r="P735" t="s">
        <v>30</v>
      </c>
      <c r="Q735" t="s">
        <v>29</v>
      </c>
      <c r="R735" t="s">
        <v>30</v>
      </c>
      <c r="S735" t="s">
        <v>30</v>
      </c>
      <c r="T735" t="s">
        <v>30</v>
      </c>
      <c r="U735" t="s">
        <v>29</v>
      </c>
      <c r="V735" t="s">
        <v>29</v>
      </c>
      <c r="W735" t="s">
        <v>40</v>
      </c>
      <c r="X735" t="s">
        <v>29</v>
      </c>
      <c r="Y735" t="s">
        <v>29</v>
      </c>
      <c r="Z735" t="s">
        <v>29</v>
      </c>
      <c r="AA735" t="s">
        <v>30</v>
      </c>
      <c r="AB735" t="s">
        <v>335</v>
      </c>
    </row>
    <row r="736" spans="1:28" outlineLevel="1" x14ac:dyDescent="0.45">
      <c r="A736">
        <v>6600559010</v>
      </c>
      <c r="B736" s="1">
        <v>44338</v>
      </c>
      <c r="C736" t="s">
        <v>2388</v>
      </c>
      <c r="D736" t="s">
        <v>2389</v>
      </c>
      <c r="E736" t="s">
        <v>154</v>
      </c>
      <c r="F736" t="s">
        <v>5651</v>
      </c>
      <c r="G736" t="s">
        <v>5936</v>
      </c>
      <c r="H736" s="10">
        <v>31059.69</v>
      </c>
      <c r="J736" t="s">
        <v>28</v>
      </c>
      <c r="K736" t="s">
        <v>29</v>
      </c>
      <c r="L736" t="s">
        <v>275</v>
      </c>
      <c r="M736" t="s">
        <v>29</v>
      </c>
      <c r="N736" t="s">
        <v>29</v>
      </c>
      <c r="O736" t="s">
        <v>29</v>
      </c>
      <c r="P736" t="s">
        <v>30</v>
      </c>
      <c r="Q736" t="s">
        <v>29</v>
      </c>
      <c r="R736" t="s">
        <v>30</v>
      </c>
      <c r="S736" t="s">
        <v>30</v>
      </c>
      <c r="T736" t="s">
        <v>30</v>
      </c>
      <c r="U736" t="s">
        <v>30</v>
      </c>
      <c r="V736" t="s">
        <v>30</v>
      </c>
      <c r="W736" t="s">
        <v>270</v>
      </c>
      <c r="X736" t="s">
        <v>29</v>
      </c>
      <c r="Y736" t="s">
        <v>30</v>
      </c>
      <c r="Z736" t="s">
        <v>29</v>
      </c>
      <c r="AA736" t="s">
        <v>29</v>
      </c>
      <c r="AB736" t="s">
        <v>45</v>
      </c>
    </row>
    <row r="737" spans="1:28" outlineLevel="1" x14ac:dyDescent="0.45">
      <c r="A737">
        <v>2749069005</v>
      </c>
      <c r="B737" s="1">
        <v>44334</v>
      </c>
      <c r="C737" t="s">
        <v>1557</v>
      </c>
      <c r="D737" t="s">
        <v>1558</v>
      </c>
      <c r="E737" t="s">
        <v>154</v>
      </c>
      <c r="F737" t="s">
        <v>5651</v>
      </c>
      <c r="G737" t="s">
        <v>5752</v>
      </c>
      <c r="H737" s="10">
        <v>30853</v>
      </c>
      <c r="J737" t="s">
        <v>28</v>
      </c>
      <c r="K737" t="s">
        <v>29</v>
      </c>
      <c r="L737" t="s">
        <v>155</v>
      </c>
      <c r="M737" t="s">
        <v>29</v>
      </c>
      <c r="N737" t="s">
        <v>29</v>
      </c>
      <c r="O737" t="s">
        <v>29</v>
      </c>
      <c r="P737" t="s">
        <v>29</v>
      </c>
      <c r="Q737" t="s">
        <v>29</v>
      </c>
      <c r="R737" t="s">
        <v>29</v>
      </c>
      <c r="S737" t="s">
        <v>30</v>
      </c>
      <c r="T737" t="s">
        <v>30</v>
      </c>
      <c r="U737" t="s">
        <v>29</v>
      </c>
      <c r="V737" t="s">
        <v>30</v>
      </c>
      <c r="W737" t="s">
        <v>40</v>
      </c>
      <c r="X737" t="s">
        <v>29</v>
      </c>
      <c r="Y737" t="s">
        <v>29</v>
      </c>
      <c r="Z737" t="s">
        <v>29</v>
      </c>
      <c r="AA737" t="s">
        <v>30</v>
      </c>
      <c r="AB737" t="s">
        <v>228</v>
      </c>
    </row>
    <row r="738" spans="1:28" outlineLevel="1" x14ac:dyDescent="0.45">
      <c r="A738">
        <v>2486939003</v>
      </c>
      <c r="B738" s="1">
        <v>44332</v>
      </c>
      <c r="C738" t="s">
        <v>1161</v>
      </c>
      <c r="D738" t="s">
        <v>1162</v>
      </c>
      <c r="E738" t="s">
        <v>154</v>
      </c>
      <c r="F738" t="s">
        <v>5651</v>
      </c>
      <c r="G738" t="s">
        <v>5827</v>
      </c>
      <c r="H738" s="10">
        <v>30734</v>
      </c>
      <c r="J738" t="s">
        <v>28</v>
      </c>
      <c r="K738" t="s">
        <v>30</v>
      </c>
      <c r="L738" t="s">
        <v>173</v>
      </c>
      <c r="M738" t="s">
        <v>29</v>
      </c>
      <c r="N738" t="s">
        <v>29</v>
      </c>
      <c r="O738" t="s">
        <v>29</v>
      </c>
      <c r="P738" t="s">
        <v>29</v>
      </c>
      <c r="Q738" t="s">
        <v>29</v>
      </c>
      <c r="R738" t="s">
        <v>29</v>
      </c>
      <c r="S738" t="s">
        <v>30</v>
      </c>
      <c r="T738" t="s">
        <v>30</v>
      </c>
      <c r="U738" t="s">
        <v>29</v>
      </c>
      <c r="V738" t="s">
        <v>30</v>
      </c>
      <c r="W738" t="s">
        <v>40</v>
      </c>
      <c r="X738" t="s">
        <v>30</v>
      </c>
      <c r="Y738" t="s">
        <v>30</v>
      </c>
      <c r="Z738" t="s">
        <v>29</v>
      </c>
      <c r="AA738" t="s">
        <v>30</v>
      </c>
      <c r="AB738" t="s">
        <v>32</v>
      </c>
    </row>
    <row r="739" spans="1:28" outlineLevel="1" x14ac:dyDescent="0.45">
      <c r="A739">
        <v>8036799009</v>
      </c>
      <c r="B739" s="1">
        <v>44342</v>
      </c>
      <c r="C739" t="s">
        <v>4199</v>
      </c>
      <c r="D739" t="s">
        <v>4200</v>
      </c>
      <c r="E739" t="s">
        <v>154</v>
      </c>
      <c r="F739" t="s">
        <v>5651</v>
      </c>
      <c r="G739" t="s">
        <v>5711</v>
      </c>
      <c r="H739" s="10">
        <v>28132.880000000001</v>
      </c>
      <c r="J739" t="s">
        <v>28</v>
      </c>
      <c r="K739" t="s">
        <v>29</v>
      </c>
      <c r="L739" t="s">
        <v>155</v>
      </c>
      <c r="M739" t="s">
        <v>29</v>
      </c>
      <c r="N739" t="s">
        <v>30</v>
      </c>
      <c r="O739" t="s">
        <v>30</v>
      </c>
      <c r="P739" t="s">
        <v>30</v>
      </c>
      <c r="Q739" t="s">
        <v>30</v>
      </c>
      <c r="R739" t="s">
        <v>30</v>
      </c>
      <c r="S739" t="s">
        <v>30</v>
      </c>
      <c r="T739" t="s">
        <v>30</v>
      </c>
      <c r="U739" t="s">
        <v>30</v>
      </c>
      <c r="V739" t="s">
        <v>30</v>
      </c>
      <c r="W739" t="s">
        <v>60</v>
      </c>
      <c r="X739" t="s">
        <v>29</v>
      </c>
      <c r="Y739" t="s">
        <v>29</v>
      </c>
      <c r="Z739" t="s">
        <v>29</v>
      </c>
      <c r="AA739" t="s">
        <v>30</v>
      </c>
      <c r="AB739" t="s">
        <v>45</v>
      </c>
    </row>
    <row r="740" spans="1:28" outlineLevel="1" x14ac:dyDescent="0.45">
      <c r="A740">
        <v>7535548901</v>
      </c>
      <c r="B740" s="1">
        <v>44323</v>
      </c>
      <c r="C740" t="s">
        <v>2834</v>
      </c>
      <c r="D740" t="s">
        <v>2765</v>
      </c>
      <c r="E740" t="s">
        <v>154</v>
      </c>
      <c r="F740" t="s">
        <v>5651</v>
      </c>
      <c r="G740" t="s">
        <v>5918</v>
      </c>
      <c r="H740" s="10">
        <v>27225.81</v>
      </c>
      <c r="I740" t="s">
        <v>432</v>
      </c>
      <c r="J740" t="s">
        <v>28</v>
      </c>
      <c r="K740" t="s">
        <v>29</v>
      </c>
      <c r="L740" t="s">
        <v>275</v>
      </c>
      <c r="M740" t="s">
        <v>29</v>
      </c>
      <c r="N740" t="s">
        <v>29</v>
      </c>
      <c r="O740" t="s">
        <v>30</v>
      </c>
      <c r="P740" t="s">
        <v>30</v>
      </c>
      <c r="Q740" t="s">
        <v>30</v>
      </c>
      <c r="R740" t="s">
        <v>30</v>
      </c>
      <c r="S740" t="s">
        <v>30</v>
      </c>
      <c r="T740" t="s">
        <v>30</v>
      </c>
      <c r="U740" t="s">
        <v>30</v>
      </c>
      <c r="V740" t="s">
        <v>30</v>
      </c>
      <c r="W740" t="s">
        <v>31</v>
      </c>
      <c r="X740" t="s">
        <v>29</v>
      </c>
      <c r="Y740" t="s">
        <v>30</v>
      </c>
      <c r="Z740" t="s">
        <v>29</v>
      </c>
      <c r="AA740" t="s">
        <v>29</v>
      </c>
      <c r="AB740" t="s">
        <v>32</v>
      </c>
    </row>
    <row r="741" spans="1:28" outlineLevel="1" x14ac:dyDescent="0.45">
      <c r="A741">
        <v>2330369002</v>
      </c>
      <c r="B741" s="1">
        <v>44331</v>
      </c>
      <c r="C741" t="s">
        <v>837</v>
      </c>
      <c r="D741" t="s">
        <v>838</v>
      </c>
      <c r="E741" t="s">
        <v>154</v>
      </c>
      <c r="F741" t="s">
        <v>5651</v>
      </c>
      <c r="G741" t="s">
        <v>5668</v>
      </c>
      <c r="H741" s="10">
        <v>26356.77</v>
      </c>
      <c r="I741" t="s">
        <v>839</v>
      </c>
      <c r="J741" t="s">
        <v>28</v>
      </c>
      <c r="K741" t="s">
        <v>29</v>
      </c>
      <c r="L741" t="s">
        <v>173</v>
      </c>
      <c r="M741" t="s">
        <v>29</v>
      </c>
      <c r="N741" t="s">
        <v>29</v>
      </c>
      <c r="O741" t="s">
        <v>29</v>
      </c>
      <c r="P741" t="s">
        <v>30</v>
      </c>
      <c r="Q741" t="s">
        <v>29</v>
      </c>
      <c r="R741" t="s">
        <v>30</v>
      </c>
      <c r="S741" t="s">
        <v>30</v>
      </c>
      <c r="T741" t="s">
        <v>30</v>
      </c>
      <c r="U741" t="s">
        <v>29</v>
      </c>
      <c r="V741" t="s">
        <v>29</v>
      </c>
      <c r="W741" t="s">
        <v>31</v>
      </c>
      <c r="X741" t="s">
        <v>29</v>
      </c>
      <c r="Y741" t="s">
        <v>30</v>
      </c>
      <c r="Z741" t="s">
        <v>29</v>
      </c>
      <c r="AA741" t="s">
        <v>29</v>
      </c>
      <c r="AB741" t="s">
        <v>32</v>
      </c>
    </row>
    <row r="742" spans="1:28" outlineLevel="1" x14ac:dyDescent="0.45">
      <c r="A742">
        <v>5229269006</v>
      </c>
      <c r="B742" s="1">
        <v>44337</v>
      </c>
      <c r="C742" t="s">
        <v>2215</v>
      </c>
      <c r="D742" t="s">
        <v>2216</v>
      </c>
      <c r="E742" t="s">
        <v>154</v>
      </c>
      <c r="F742" t="s">
        <v>5651</v>
      </c>
      <c r="G742" t="s">
        <v>5824</v>
      </c>
      <c r="H742" s="10">
        <v>26340.07</v>
      </c>
      <c r="J742" t="s">
        <v>28</v>
      </c>
      <c r="K742" t="s">
        <v>30</v>
      </c>
      <c r="L742" t="s">
        <v>173</v>
      </c>
      <c r="M742" t="s">
        <v>29</v>
      </c>
      <c r="N742" t="s">
        <v>30</v>
      </c>
      <c r="O742" t="s">
        <v>29</v>
      </c>
      <c r="P742" t="s">
        <v>30</v>
      </c>
      <c r="Q742" t="s">
        <v>30</v>
      </c>
      <c r="R742" t="s">
        <v>30</v>
      </c>
      <c r="S742" t="s">
        <v>30</v>
      </c>
      <c r="T742" t="s">
        <v>30</v>
      </c>
      <c r="U742" t="s">
        <v>30</v>
      </c>
      <c r="V742" t="s">
        <v>30</v>
      </c>
      <c r="W742" t="s">
        <v>270</v>
      </c>
      <c r="X742" t="s">
        <v>30</v>
      </c>
      <c r="Y742" t="s">
        <v>30</v>
      </c>
      <c r="Z742" t="s">
        <v>29</v>
      </c>
      <c r="AA742" t="s">
        <v>29</v>
      </c>
      <c r="AB742" t="s">
        <v>32</v>
      </c>
    </row>
    <row r="743" spans="1:28" outlineLevel="1" x14ac:dyDescent="0.45">
      <c r="A743">
        <v>7909018901</v>
      </c>
      <c r="B743" s="1">
        <v>44327</v>
      </c>
      <c r="C743" t="s">
        <v>4056</v>
      </c>
      <c r="D743" t="s">
        <v>4057</v>
      </c>
      <c r="E743" t="s">
        <v>154</v>
      </c>
      <c r="F743" t="s">
        <v>5651</v>
      </c>
      <c r="G743" t="s">
        <v>5691</v>
      </c>
      <c r="H743" s="10">
        <v>25690.33</v>
      </c>
      <c r="J743" t="s">
        <v>28</v>
      </c>
      <c r="K743" t="s">
        <v>30</v>
      </c>
      <c r="L743" t="s">
        <v>155</v>
      </c>
      <c r="M743" t="s">
        <v>29</v>
      </c>
      <c r="N743" t="s">
        <v>30</v>
      </c>
      <c r="O743" t="s">
        <v>29</v>
      </c>
      <c r="P743" t="s">
        <v>30</v>
      </c>
      <c r="Q743" t="s">
        <v>30</v>
      </c>
      <c r="R743" t="s">
        <v>30</v>
      </c>
      <c r="S743" t="s">
        <v>30</v>
      </c>
      <c r="T743" t="s">
        <v>30</v>
      </c>
      <c r="U743" t="s">
        <v>30</v>
      </c>
      <c r="V743" t="s">
        <v>30</v>
      </c>
      <c r="W743" t="s">
        <v>60</v>
      </c>
      <c r="X743" t="s">
        <v>30</v>
      </c>
      <c r="Y743" t="s">
        <v>30</v>
      </c>
      <c r="Z743" t="s">
        <v>29</v>
      </c>
      <c r="AA743" t="s">
        <v>30</v>
      </c>
      <c r="AB743" t="s">
        <v>45</v>
      </c>
    </row>
    <row r="744" spans="1:28" outlineLevel="1" x14ac:dyDescent="0.45">
      <c r="A744">
        <v>5225869001</v>
      </c>
      <c r="B744" s="1">
        <v>44337</v>
      </c>
      <c r="C744" t="s">
        <v>2209</v>
      </c>
      <c r="D744" t="s">
        <v>2210</v>
      </c>
      <c r="E744" t="s">
        <v>154</v>
      </c>
      <c r="F744" t="s">
        <v>5651</v>
      </c>
      <c r="G744" t="s">
        <v>5711</v>
      </c>
      <c r="H744" s="10">
        <v>25142.5</v>
      </c>
      <c r="J744" t="s">
        <v>28</v>
      </c>
      <c r="K744" t="s">
        <v>29</v>
      </c>
      <c r="L744" t="s">
        <v>155</v>
      </c>
      <c r="M744" t="s">
        <v>30</v>
      </c>
      <c r="N744" t="s">
        <v>30</v>
      </c>
      <c r="O744" t="s">
        <v>30</v>
      </c>
      <c r="P744" t="s">
        <v>30</v>
      </c>
      <c r="Q744" t="s">
        <v>30</v>
      </c>
      <c r="R744" t="s">
        <v>30</v>
      </c>
      <c r="S744" t="s">
        <v>30</v>
      </c>
      <c r="T744" t="s">
        <v>30</v>
      </c>
      <c r="U744" t="s">
        <v>30</v>
      </c>
      <c r="V744" t="s">
        <v>30</v>
      </c>
      <c r="W744" t="s">
        <v>40</v>
      </c>
      <c r="X744" t="s">
        <v>29</v>
      </c>
      <c r="Y744" t="s">
        <v>30</v>
      </c>
      <c r="Z744" t="s">
        <v>29</v>
      </c>
      <c r="AA744" t="s">
        <v>29</v>
      </c>
      <c r="AB744" t="s">
        <v>32</v>
      </c>
    </row>
    <row r="745" spans="1:28" outlineLevel="1" x14ac:dyDescent="0.45">
      <c r="A745">
        <v>2326789007</v>
      </c>
      <c r="B745" s="1">
        <v>44331</v>
      </c>
      <c r="C745" t="s">
        <v>821</v>
      </c>
      <c r="D745" t="s">
        <v>431</v>
      </c>
      <c r="E745" t="s">
        <v>154</v>
      </c>
      <c r="F745" t="s">
        <v>5651</v>
      </c>
      <c r="G745" t="s">
        <v>5704</v>
      </c>
      <c r="H745" s="10">
        <v>25070.14</v>
      </c>
      <c r="I745" t="s">
        <v>128</v>
      </c>
      <c r="J745" t="s">
        <v>28</v>
      </c>
      <c r="K745" t="s">
        <v>29</v>
      </c>
      <c r="L745" t="s">
        <v>155</v>
      </c>
      <c r="M745" t="s">
        <v>29</v>
      </c>
      <c r="N745" t="s">
        <v>29</v>
      </c>
      <c r="O745" t="s">
        <v>29</v>
      </c>
      <c r="P745" t="s">
        <v>30</v>
      </c>
      <c r="Q745" t="s">
        <v>30</v>
      </c>
      <c r="R745" t="s">
        <v>30</v>
      </c>
      <c r="S745" t="s">
        <v>30</v>
      </c>
      <c r="T745" t="s">
        <v>30</v>
      </c>
      <c r="U745" t="s">
        <v>30</v>
      </c>
      <c r="V745" t="s">
        <v>30</v>
      </c>
      <c r="W745" t="s">
        <v>31</v>
      </c>
      <c r="X745" t="s">
        <v>29</v>
      </c>
      <c r="Y745" t="s">
        <v>29</v>
      </c>
      <c r="Z745" t="s">
        <v>29</v>
      </c>
      <c r="AA745" t="s">
        <v>30</v>
      </c>
      <c r="AB745" t="s">
        <v>32</v>
      </c>
    </row>
    <row r="746" spans="1:28" outlineLevel="1" x14ac:dyDescent="0.45">
      <c r="A746">
        <v>7901858901</v>
      </c>
      <c r="B746" s="1">
        <v>44327</v>
      </c>
      <c r="C746" t="s">
        <v>4011</v>
      </c>
      <c r="D746" t="s">
        <v>4012</v>
      </c>
      <c r="E746" t="s">
        <v>154</v>
      </c>
      <c r="F746" t="s">
        <v>5651</v>
      </c>
      <c r="G746" t="s">
        <v>5810</v>
      </c>
      <c r="H746" s="10">
        <v>24981</v>
      </c>
      <c r="J746" t="s">
        <v>28</v>
      </c>
      <c r="K746" t="s">
        <v>30</v>
      </c>
      <c r="L746" t="s">
        <v>275</v>
      </c>
      <c r="M746" t="s">
        <v>30</v>
      </c>
      <c r="N746" t="s">
        <v>30</v>
      </c>
      <c r="O746" t="s">
        <v>30</v>
      </c>
      <c r="P746" t="s">
        <v>30</v>
      </c>
      <c r="Q746" t="s">
        <v>30</v>
      </c>
      <c r="R746" t="s">
        <v>30</v>
      </c>
      <c r="S746" t="s">
        <v>30</v>
      </c>
      <c r="T746" t="s">
        <v>30</v>
      </c>
      <c r="U746" t="s">
        <v>30</v>
      </c>
      <c r="V746" t="s">
        <v>30</v>
      </c>
      <c r="W746" t="s">
        <v>40</v>
      </c>
      <c r="X746" t="s">
        <v>30</v>
      </c>
      <c r="Y746" t="s">
        <v>30</v>
      </c>
      <c r="Z746" t="s">
        <v>29</v>
      </c>
      <c r="AA746" t="s">
        <v>29</v>
      </c>
      <c r="AB746" t="s">
        <v>32</v>
      </c>
    </row>
    <row r="747" spans="1:28" outlineLevel="1" x14ac:dyDescent="0.45">
      <c r="A747">
        <v>2764439007</v>
      </c>
      <c r="B747" s="1">
        <v>44334</v>
      </c>
      <c r="C747" t="s">
        <v>1627</v>
      </c>
      <c r="D747" t="s">
        <v>1628</v>
      </c>
      <c r="E747" t="s">
        <v>154</v>
      </c>
      <c r="F747" t="s">
        <v>5651</v>
      </c>
      <c r="G747" t="s">
        <v>5888</v>
      </c>
      <c r="H747" s="10">
        <v>24798</v>
      </c>
      <c r="I747" t="s">
        <v>123</v>
      </c>
      <c r="J747" t="s">
        <v>28</v>
      </c>
      <c r="K747" t="s">
        <v>29</v>
      </c>
      <c r="L747" t="s">
        <v>173</v>
      </c>
      <c r="M747" t="s">
        <v>30</v>
      </c>
      <c r="N747" t="s">
        <v>30</v>
      </c>
      <c r="O747" t="s">
        <v>30</v>
      </c>
      <c r="P747" t="s">
        <v>30</v>
      </c>
      <c r="Q747" t="s">
        <v>30</v>
      </c>
      <c r="R747" t="s">
        <v>30</v>
      </c>
      <c r="S747" t="s">
        <v>30</v>
      </c>
      <c r="T747" t="s">
        <v>30</v>
      </c>
      <c r="U747" t="s">
        <v>30</v>
      </c>
      <c r="V747" t="s">
        <v>30</v>
      </c>
      <c r="W747" t="s">
        <v>31</v>
      </c>
      <c r="X747" t="s">
        <v>30</v>
      </c>
      <c r="Y747" t="s">
        <v>30</v>
      </c>
      <c r="Z747" t="s">
        <v>29</v>
      </c>
      <c r="AA747" t="s">
        <v>29</v>
      </c>
      <c r="AB747" t="s">
        <v>39</v>
      </c>
    </row>
    <row r="748" spans="1:28" outlineLevel="1" x14ac:dyDescent="0.45">
      <c r="A748">
        <v>7513649009</v>
      </c>
      <c r="B748" s="1">
        <v>44341</v>
      </c>
      <c r="C748" t="s">
        <v>2584</v>
      </c>
      <c r="D748" t="s">
        <v>2585</v>
      </c>
      <c r="E748" t="s">
        <v>154</v>
      </c>
      <c r="F748" t="s">
        <v>5651</v>
      </c>
      <c r="G748" t="s">
        <v>5728</v>
      </c>
      <c r="H748" s="10">
        <v>23948.6</v>
      </c>
      <c r="J748" t="s">
        <v>28</v>
      </c>
      <c r="K748" t="s">
        <v>29</v>
      </c>
      <c r="L748" t="s">
        <v>173</v>
      </c>
      <c r="M748" t="s">
        <v>29</v>
      </c>
      <c r="N748" t="s">
        <v>29</v>
      </c>
      <c r="O748" t="s">
        <v>29</v>
      </c>
      <c r="P748" t="s">
        <v>30</v>
      </c>
      <c r="Q748" t="s">
        <v>29</v>
      </c>
      <c r="R748" t="s">
        <v>30</v>
      </c>
      <c r="S748" t="s">
        <v>30</v>
      </c>
      <c r="T748" t="s">
        <v>30</v>
      </c>
      <c r="U748" t="s">
        <v>30</v>
      </c>
      <c r="V748" t="s">
        <v>30</v>
      </c>
      <c r="W748" t="s">
        <v>31</v>
      </c>
      <c r="X748" t="s">
        <v>29</v>
      </c>
      <c r="Y748" t="s">
        <v>29</v>
      </c>
      <c r="Z748" t="s">
        <v>29</v>
      </c>
      <c r="AA748" t="s">
        <v>30</v>
      </c>
      <c r="AB748" t="s">
        <v>129</v>
      </c>
    </row>
    <row r="749" spans="1:28" outlineLevel="1" x14ac:dyDescent="0.45">
      <c r="A749">
        <v>7544038903</v>
      </c>
      <c r="B749" s="1">
        <v>44323</v>
      </c>
      <c r="C749" t="s">
        <v>2925</v>
      </c>
      <c r="D749" t="s">
        <v>2926</v>
      </c>
      <c r="E749" t="s">
        <v>154</v>
      </c>
      <c r="F749" t="s">
        <v>5651</v>
      </c>
      <c r="G749" t="s">
        <v>5667</v>
      </c>
      <c r="H749" s="10">
        <v>23878.13</v>
      </c>
      <c r="J749" t="s">
        <v>28</v>
      </c>
      <c r="K749" t="s">
        <v>30</v>
      </c>
      <c r="L749" t="s">
        <v>173</v>
      </c>
      <c r="M749" t="s">
        <v>30</v>
      </c>
      <c r="N749" t="s">
        <v>30</v>
      </c>
      <c r="O749" t="s">
        <v>30</v>
      </c>
      <c r="P749" t="s">
        <v>30</v>
      </c>
      <c r="Q749" t="s">
        <v>30</v>
      </c>
      <c r="R749" t="s">
        <v>30</v>
      </c>
      <c r="S749" t="s">
        <v>30</v>
      </c>
      <c r="T749" t="s">
        <v>30</v>
      </c>
      <c r="U749" t="s">
        <v>30</v>
      </c>
      <c r="V749" t="s">
        <v>30</v>
      </c>
      <c r="W749" t="s">
        <v>40</v>
      </c>
      <c r="X749" t="s">
        <v>29</v>
      </c>
      <c r="Y749" t="s">
        <v>30</v>
      </c>
      <c r="Z749" t="s">
        <v>29</v>
      </c>
      <c r="AA749" t="s">
        <v>30</v>
      </c>
      <c r="AB749" t="s">
        <v>32</v>
      </c>
    </row>
    <row r="750" spans="1:28" outlineLevel="1" x14ac:dyDescent="0.45">
      <c r="A750">
        <v>8606559010</v>
      </c>
      <c r="B750" s="1">
        <v>44343</v>
      </c>
      <c r="C750" t="s">
        <v>4270</v>
      </c>
      <c r="D750" t="s">
        <v>4271</v>
      </c>
      <c r="E750" t="s">
        <v>154</v>
      </c>
      <c r="F750" t="s">
        <v>5651</v>
      </c>
      <c r="G750" t="s">
        <v>5885</v>
      </c>
      <c r="H750" s="10">
        <v>23550.07</v>
      </c>
      <c r="J750" t="s">
        <v>28</v>
      </c>
      <c r="K750" t="s">
        <v>30</v>
      </c>
      <c r="L750" t="s">
        <v>173</v>
      </c>
      <c r="M750" t="s">
        <v>29</v>
      </c>
      <c r="N750" t="s">
        <v>29</v>
      </c>
      <c r="O750" t="s">
        <v>29</v>
      </c>
      <c r="P750" t="s">
        <v>30</v>
      </c>
      <c r="Q750" t="s">
        <v>29</v>
      </c>
      <c r="R750" t="s">
        <v>30</v>
      </c>
      <c r="S750" t="s">
        <v>29</v>
      </c>
      <c r="T750" t="s">
        <v>30</v>
      </c>
      <c r="U750" t="s">
        <v>30</v>
      </c>
      <c r="V750" t="s">
        <v>29</v>
      </c>
      <c r="W750" t="s">
        <v>60</v>
      </c>
      <c r="X750" t="s">
        <v>30</v>
      </c>
      <c r="Y750" t="s">
        <v>29</v>
      </c>
      <c r="Z750" t="s">
        <v>29</v>
      </c>
      <c r="AA750" t="s">
        <v>29</v>
      </c>
      <c r="AB750" t="s">
        <v>39</v>
      </c>
    </row>
    <row r="751" spans="1:28" outlineLevel="1" x14ac:dyDescent="0.45">
      <c r="A751">
        <v>4908009006</v>
      </c>
      <c r="B751" s="1">
        <v>44336</v>
      </c>
      <c r="C751" t="s">
        <v>2084</v>
      </c>
      <c r="D751" t="s">
        <v>2085</v>
      </c>
      <c r="E751" t="s">
        <v>154</v>
      </c>
      <c r="F751" t="s">
        <v>5651</v>
      </c>
      <c r="G751" t="s">
        <v>5728</v>
      </c>
      <c r="H751" s="10">
        <v>23321</v>
      </c>
      <c r="J751" t="s">
        <v>28</v>
      </c>
      <c r="K751" t="s">
        <v>29</v>
      </c>
      <c r="L751" t="s">
        <v>173</v>
      </c>
      <c r="M751" t="s">
        <v>29</v>
      </c>
      <c r="N751" t="s">
        <v>29</v>
      </c>
      <c r="O751" t="s">
        <v>29</v>
      </c>
      <c r="P751" t="s">
        <v>29</v>
      </c>
      <c r="Q751" t="s">
        <v>30</v>
      </c>
      <c r="R751" t="s">
        <v>30</v>
      </c>
      <c r="S751" t="s">
        <v>30</v>
      </c>
      <c r="T751" t="s">
        <v>30</v>
      </c>
      <c r="U751" t="s">
        <v>29</v>
      </c>
      <c r="V751" t="s">
        <v>29</v>
      </c>
      <c r="W751" t="s">
        <v>49</v>
      </c>
      <c r="X751" t="s">
        <v>29</v>
      </c>
      <c r="Y751" t="s">
        <v>30</v>
      </c>
      <c r="Z751" t="s">
        <v>29</v>
      </c>
      <c r="AA751" t="s">
        <v>29</v>
      </c>
      <c r="AB751" t="s">
        <v>39</v>
      </c>
    </row>
    <row r="752" spans="1:28" outlineLevel="1" x14ac:dyDescent="0.45">
      <c r="A752">
        <v>7514538910</v>
      </c>
      <c r="B752" s="1">
        <v>44323</v>
      </c>
      <c r="C752" t="s">
        <v>2590</v>
      </c>
      <c r="D752" t="s">
        <v>2591</v>
      </c>
      <c r="E752" t="s">
        <v>154</v>
      </c>
      <c r="F752" t="s">
        <v>5651</v>
      </c>
      <c r="G752" t="s">
        <v>5827</v>
      </c>
      <c r="H752" s="10">
        <v>23320</v>
      </c>
      <c r="J752" t="s">
        <v>28</v>
      </c>
      <c r="K752" t="s">
        <v>30</v>
      </c>
      <c r="L752" t="s">
        <v>173</v>
      </c>
      <c r="M752" t="s">
        <v>30</v>
      </c>
      <c r="N752" t="s">
        <v>29</v>
      </c>
      <c r="O752" t="s">
        <v>29</v>
      </c>
      <c r="P752" t="s">
        <v>30</v>
      </c>
      <c r="Q752" t="s">
        <v>29</v>
      </c>
      <c r="R752" t="s">
        <v>30</v>
      </c>
      <c r="S752" t="s">
        <v>30</v>
      </c>
      <c r="T752" t="s">
        <v>30</v>
      </c>
      <c r="U752" t="s">
        <v>30</v>
      </c>
      <c r="V752" t="s">
        <v>30</v>
      </c>
      <c r="W752" t="s">
        <v>40</v>
      </c>
      <c r="X752" t="s">
        <v>30</v>
      </c>
      <c r="Y752" t="s">
        <v>29</v>
      </c>
      <c r="Z752" t="s">
        <v>29</v>
      </c>
      <c r="AA752" t="s">
        <v>30</v>
      </c>
      <c r="AB752" t="s">
        <v>32</v>
      </c>
    </row>
    <row r="753" spans="1:28" outlineLevel="1" x14ac:dyDescent="0.45">
      <c r="A753">
        <v>8043859001</v>
      </c>
      <c r="B753" s="1">
        <v>44342</v>
      </c>
      <c r="C753" t="s">
        <v>4226</v>
      </c>
      <c r="D753" t="s">
        <v>4227</v>
      </c>
      <c r="E753" t="s">
        <v>154</v>
      </c>
      <c r="F753" t="s">
        <v>5651</v>
      </c>
      <c r="G753" t="s">
        <v>5825</v>
      </c>
      <c r="H753" s="10">
        <v>21532.5</v>
      </c>
      <c r="I753" t="s">
        <v>590</v>
      </c>
      <c r="J753" t="s">
        <v>28</v>
      </c>
      <c r="K753" t="s">
        <v>29</v>
      </c>
      <c r="L753" t="s">
        <v>275</v>
      </c>
      <c r="M753" t="s">
        <v>29</v>
      </c>
      <c r="N753" t="s">
        <v>30</v>
      </c>
      <c r="O753" t="s">
        <v>29</v>
      </c>
      <c r="P753" t="s">
        <v>30</v>
      </c>
      <c r="Q753" t="s">
        <v>30</v>
      </c>
      <c r="R753" t="s">
        <v>30</v>
      </c>
      <c r="S753" t="s">
        <v>30</v>
      </c>
      <c r="T753" t="s">
        <v>30</v>
      </c>
      <c r="U753" t="s">
        <v>30</v>
      </c>
      <c r="V753" t="s">
        <v>30</v>
      </c>
      <c r="W753" t="s">
        <v>31</v>
      </c>
      <c r="X753" t="s">
        <v>29</v>
      </c>
      <c r="Y753" t="s">
        <v>30</v>
      </c>
      <c r="Z753" t="s">
        <v>29</v>
      </c>
      <c r="AA753" t="s">
        <v>29</v>
      </c>
      <c r="AB753" t="s">
        <v>32</v>
      </c>
    </row>
    <row r="754" spans="1:28" outlineLevel="1" x14ac:dyDescent="0.45">
      <c r="A754">
        <v>7676148903</v>
      </c>
      <c r="B754" s="1">
        <v>44323</v>
      </c>
      <c r="C754" t="s">
        <v>3827</v>
      </c>
      <c r="D754" t="s">
        <v>3828</v>
      </c>
      <c r="E754" t="s">
        <v>154</v>
      </c>
      <c r="F754" t="s">
        <v>5651</v>
      </c>
      <c r="G754" t="s">
        <v>5691</v>
      </c>
      <c r="H754" s="10">
        <v>21398.74</v>
      </c>
      <c r="J754" t="s">
        <v>28</v>
      </c>
      <c r="K754" t="s">
        <v>29</v>
      </c>
      <c r="L754" t="s">
        <v>155</v>
      </c>
      <c r="M754" t="s">
        <v>29</v>
      </c>
      <c r="N754" t="s">
        <v>29</v>
      </c>
      <c r="O754" t="s">
        <v>29</v>
      </c>
      <c r="P754" t="s">
        <v>29</v>
      </c>
      <c r="Q754" t="s">
        <v>29</v>
      </c>
      <c r="R754" t="s">
        <v>29</v>
      </c>
      <c r="S754" t="s">
        <v>30</v>
      </c>
      <c r="T754" t="s">
        <v>30</v>
      </c>
      <c r="U754" t="s">
        <v>29</v>
      </c>
      <c r="V754" t="s">
        <v>30</v>
      </c>
      <c r="W754" t="s">
        <v>31</v>
      </c>
      <c r="X754" t="s">
        <v>30</v>
      </c>
      <c r="Y754" t="s">
        <v>29</v>
      </c>
      <c r="Z754" t="s">
        <v>29</v>
      </c>
      <c r="AA754" t="s">
        <v>30</v>
      </c>
      <c r="AB754" t="s">
        <v>39</v>
      </c>
    </row>
    <row r="755" spans="1:28" outlineLevel="1" x14ac:dyDescent="0.45">
      <c r="A755">
        <v>7509239001</v>
      </c>
      <c r="B755" s="1">
        <v>44341</v>
      </c>
      <c r="C755" t="s">
        <v>2566</v>
      </c>
      <c r="D755" t="s">
        <v>2567</v>
      </c>
      <c r="E755" t="s">
        <v>154</v>
      </c>
      <c r="F755" t="s">
        <v>5651</v>
      </c>
      <c r="G755" t="s">
        <v>5918</v>
      </c>
      <c r="H755" s="10">
        <v>20976</v>
      </c>
      <c r="J755" t="s">
        <v>28</v>
      </c>
      <c r="K755" t="s">
        <v>30</v>
      </c>
      <c r="L755" t="s">
        <v>275</v>
      </c>
      <c r="M755" t="s">
        <v>29</v>
      </c>
      <c r="N755" t="s">
        <v>29</v>
      </c>
      <c r="O755" t="s">
        <v>29</v>
      </c>
      <c r="P755" t="s">
        <v>30</v>
      </c>
      <c r="Q755" t="s">
        <v>29</v>
      </c>
      <c r="R755" t="s">
        <v>30</v>
      </c>
      <c r="S755" t="s">
        <v>30</v>
      </c>
      <c r="T755" t="s">
        <v>30</v>
      </c>
      <c r="U755" t="s">
        <v>30</v>
      </c>
      <c r="V755" t="s">
        <v>30</v>
      </c>
      <c r="W755" t="s">
        <v>31</v>
      </c>
      <c r="X755" t="s">
        <v>29</v>
      </c>
      <c r="Y755" t="s">
        <v>30</v>
      </c>
      <c r="Z755" t="s">
        <v>29</v>
      </c>
      <c r="AA755" t="s">
        <v>29</v>
      </c>
      <c r="AB755" t="s">
        <v>32</v>
      </c>
    </row>
    <row r="756" spans="1:28" outlineLevel="1" x14ac:dyDescent="0.45">
      <c r="A756">
        <v>9894489000</v>
      </c>
      <c r="B756" s="1">
        <v>44351</v>
      </c>
      <c r="C756" t="s">
        <v>5317</v>
      </c>
      <c r="D756" t="s">
        <v>5318</v>
      </c>
      <c r="E756" t="s">
        <v>154</v>
      </c>
      <c r="F756" t="s">
        <v>5651</v>
      </c>
      <c r="G756" t="s">
        <v>5704</v>
      </c>
      <c r="H756" s="10">
        <v>20855</v>
      </c>
      <c r="J756" t="s">
        <v>28</v>
      </c>
      <c r="K756" t="s">
        <v>29</v>
      </c>
      <c r="L756" t="s">
        <v>155</v>
      </c>
      <c r="M756" t="s">
        <v>29</v>
      </c>
      <c r="N756" t="s">
        <v>29</v>
      </c>
      <c r="O756" t="s">
        <v>29</v>
      </c>
      <c r="P756" t="s">
        <v>30</v>
      </c>
      <c r="Q756" t="s">
        <v>29</v>
      </c>
      <c r="R756" t="s">
        <v>30</v>
      </c>
      <c r="S756" t="s">
        <v>30</v>
      </c>
      <c r="T756" t="s">
        <v>30</v>
      </c>
      <c r="U756" t="s">
        <v>29</v>
      </c>
      <c r="V756" t="s">
        <v>29</v>
      </c>
      <c r="W756" t="s">
        <v>33</v>
      </c>
      <c r="X756" t="s">
        <v>29</v>
      </c>
      <c r="Y756" t="s">
        <v>29</v>
      </c>
      <c r="Z756" t="s">
        <v>29</v>
      </c>
      <c r="AA756" t="s">
        <v>29</v>
      </c>
      <c r="AB756" t="s">
        <v>47</v>
      </c>
    </row>
    <row r="757" spans="1:28" outlineLevel="1" x14ac:dyDescent="0.45">
      <c r="A757">
        <v>7559128909</v>
      </c>
      <c r="B757" s="1">
        <v>44323</v>
      </c>
      <c r="C757" t="s">
        <v>3105</v>
      </c>
      <c r="D757" t="s">
        <v>3106</v>
      </c>
      <c r="E757" t="s">
        <v>154</v>
      </c>
      <c r="F757" t="s">
        <v>5651</v>
      </c>
      <c r="G757" t="s">
        <v>5827</v>
      </c>
      <c r="H757" s="10">
        <v>20818.71</v>
      </c>
      <c r="J757" t="s">
        <v>28</v>
      </c>
      <c r="K757" t="s">
        <v>29</v>
      </c>
      <c r="L757" t="s">
        <v>173</v>
      </c>
      <c r="M757" t="s">
        <v>30</v>
      </c>
      <c r="N757" t="s">
        <v>29</v>
      </c>
      <c r="O757" t="s">
        <v>29</v>
      </c>
      <c r="P757" t="s">
        <v>30</v>
      </c>
      <c r="Q757" t="s">
        <v>30</v>
      </c>
      <c r="R757" t="s">
        <v>30</v>
      </c>
      <c r="S757" t="s">
        <v>30</v>
      </c>
      <c r="T757" t="s">
        <v>30</v>
      </c>
      <c r="U757" t="s">
        <v>30</v>
      </c>
      <c r="V757" t="s">
        <v>30</v>
      </c>
      <c r="W757" t="s">
        <v>31</v>
      </c>
      <c r="X757" t="s">
        <v>30</v>
      </c>
      <c r="Y757" t="s">
        <v>29</v>
      </c>
      <c r="Z757" t="s">
        <v>29</v>
      </c>
      <c r="AA757" t="s">
        <v>30</v>
      </c>
      <c r="AB757" t="s">
        <v>32</v>
      </c>
    </row>
    <row r="758" spans="1:28" outlineLevel="1" x14ac:dyDescent="0.45">
      <c r="A758">
        <v>8880019004</v>
      </c>
      <c r="B758" s="1">
        <v>44345</v>
      </c>
      <c r="C758" t="s">
        <v>4693</v>
      </c>
      <c r="D758" t="s">
        <v>4694</v>
      </c>
      <c r="E758" t="s">
        <v>154</v>
      </c>
      <c r="F758" t="s">
        <v>5651</v>
      </c>
      <c r="G758" t="s">
        <v>5750</v>
      </c>
      <c r="H758" s="10">
        <v>20738.150000000001</v>
      </c>
      <c r="I758" t="s">
        <v>520</v>
      </c>
      <c r="J758" t="s">
        <v>28</v>
      </c>
      <c r="K758" t="s">
        <v>29</v>
      </c>
      <c r="L758" t="s">
        <v>173</v>
      </c>
      <c r="M758" t="s">
        <v>29</v>
      </c>
      <c r="N758" t="s">
        <v>29</v>
      </c>
      <c r="O758" t="s">
        <v>29</v>
      </c>
      <c r="P758" t="s">
        <v>29</v>
      </c>
      <c r="Q758" t="s">
        <v>29</v>
      </c>
      <c r="R758" t="s">
        <v>29</v>
      </c>
      <c r="S758" t="s">
        <v>30</v>
      </c>
      <c r="T758" t="s">
        <v>30</v>
      </c>
      <c r="U758" t="s">
        <v>29</v>
      </c>
      <c r="V758" t="s">
        <v>30</v>
      </c>
      <c r="W758" t="s">
        <v>40</v>
      </c>
      <c r="X758" t="s">
        <v>29</v>
      </c>
      <c r="Y758" t="s">
        <v>29</v>
      </c>
      <c r="Z758" t="s">
        <v>29</v>
      </c>
      <c r="AA758" t="s">
        <v>29</v>
      </c>
      <c r="AB758" t="s">
        <v>32</v>
      </c>
    </row>
    <row r="759" spans="1:28" outlineLevel="1" x14ac:dyDescent="0.45">
      <c r="A759">
        <v>7855508910</v>
      </c>
      <c r="B759" s="1">
        <v>44324</v>
      </c>
      <c r="C759" t="s">
        <v>3835</v>
      </c>
      <c r="D759" t="s">
        <v>3836</v>
      </c>
      <c r="E759" t="s">
        <v>154</v>
      </c>
      <c r="F759" t="s">
        <v>5651</v>
      </c>
      <c r="G759" t="s">
        <v>5674</v>
      </c>
      <c r="H759" s="10">
        <v>19000</v>
      </c>
      <c r="J759" t="s">
        <v>28</v>
      </c>
      <c r="K759" t="s">
        <v>29</v>
      </c>
      <c r="L759" t="s">
        <v>173</v>
      </c>
      <c r="M759" t="s">
        <v>29</v>
      </c>
      <c r="N759" t="s">
        <v>29</v>
      </c>
      <c r="O759" t="s">
        <v>29</v>
      </c>
      <c r="P759" t="s">
        <v>30</v>
      </c>
      <c r="Q759" t="s">
        <v>29</v>
      </c>
      <c r="R759" t="s">
        <v>29</v>
      </c>
      <c r="S759" t="s">
        <v>30</v>
      </c>
      <c r="T759" t="s">
        <v>30</v>
      </c>
      <c r="U759" t="s">
        <v>29</v>
      </c>
      <c r="V759" t="s">
        <v>30</v>
      </c>
      <c r="W759" t="s">
        <v>60</v>
      </c>
      <c r="X759" t="s">
        <v>29</v>
      </c>
      <c r="Y759" t="s">
        <v>29</v>
      </c>
      <c r="Z759" t="s">
        <v>29</v>
      </c>
      <c r="AA759" t="s">
        <v>30</v>
      </c>
      <c r="AB759" t="s">
        <v>32</v>
      </c>
    </row>
    <row r="760" spans="1:28" outlineLevel="1" x14ac:dyDescent="0.45">
      <c r="A760">
        <v>8946929010</v>
      </c>
      <c r="B760" s="1">
        <v>44345</v>
      </c>
      <c r="C760" t="s">
        <v>4971</v>
      </c>
      <c r="D760" t="s">
        <v>4972</v>
      </c>
      <c r="E760" t="s">
        <v>154</v>
      </c>
      <c r="F760" t="s">
        <v>5651</v>
      </c>
      <c r="G760" t="s">
        <v>5674</v>
      </c>
      <c r="H760" s="10">
        <v>18901.5</v>
      </c>
      <c r="J760" t="s">
        <v>28</v>
      </c>
      <c r="K760" t="s">
        <v>29</v>
      </c>
      <c r="L760" t="s">
        <v>155</v>
      </c>
      <c r="M760" t="s">
        <v>29</v>
      </c>
      <c r="N760" t="s">
        <v>29</v>
      </c>
      <c r="O760" t="s">
        <v>29</v>
      </c>
      <c r="P760" t="s">
        <v>30</v>
      </c>
      <c r="Q760" t="s">
        <v>30</v>
      </c>
      <c r="R760" t="s">
        <v>30</v>
      </c>
      <c r="S760" t="s">
        <v>30</v>
      </c>
      <c r="T760" t="s">
        <v>30</v>
      </c>
      <c r="U760" t="s">
        <v>30</v>
      </c>
      <c r="V760" t="s">
        <v>30</v>
      </c>
      <c r="W760" t="s">
        <v>33</v>
      </c>
      <c r="X760" t="s">
        <v>29</v>
      </c>
      <c r="Y760" t="s">
        <v>29</v>
      </c>
      <c r="Z760" t="s">
        <v>29</v>
      </c>
      <c r="AA760" t="s">
        <v>29</v>
      </c>
      <c r="AB760" t="s">
        <v>32</v>
      </c>
    </row>
    <row r="761" spans="1:28" outlineLevel="1" x14ac:dyDescent="0.45">
      <c r="A761">
        <v>3709449001</v>
      </c>
      <c r="B761" s="1">
        <v>44335</v>
      </c>
      <c r="C761" t="s">
        <v>1832</v>
      </c>
      <c r="D761" t="s">
        <v>1833</v>
      </c>
      <c r="E761" t="s">
        <v>154</v>
      </c>
      <c r="F761" t="s">
        <v>5651</v>
      </c>
      <c r="G761" t="s">
        <v>5865</v>
      </c>
      <c r="H761" s="10">
        <v>18590.8</v>
      </c>
      <c r="J761" t="s">
        <v>28</v>
      </c>
      <c r="K761" t="s">
        <v>29</v>
      </c>
      <c r="L761" t="s">
        <v>155</v>
      </c>
      <c r="M761" t="s">
        <v>29</v>
      </c>
      <c r="N761" t="s">
        <v>30</v>
      </c>
      <c r="O761" t="s">
        <v>29</v>
      </c>
      <c r="P761" t="s">
        <v>30</v>
      </c>
      <c r="Q761" t="s">
        <v>30</v>
      </c>
      <c r="R761" t="s">
        <v>30</v>
      </c>
      <c r="S761" t="s">
        <v>30</v>
      </c>
      <c r="T761" t="s">
        <v>30</v>
      </c>
      <c r="U761" t="s">
        <v>30</v>
      </c>
      <c r="V761" t="s">
        <v>30</v>
      </c>
      <c r="W761" t="s">
        <v>40</v>
      </c>
      <c r="X761" t="s">
        <v>29</v>
      </c>
      <c r="Y761" t="s">
        <v>30</v>
      </c>
      <c r="Z761" t="s">
        <v>29</v>
      </c>
      <c r="AA761" t="s">
        <v>30</v>
      </c>
      <c r="AB761" t="s">
        <v>32</v>
      </c>
    </row>
    <row r="762" spans="1:28" outlineLevel="1" x14ac:dyDescent="0.45">
      <c r="A762">
        <v>5214049007</v>
      </c>
      <c r="B762" s="1">
        <v>44337</v>
      </c>
      <c r="C762" t="s">
        <v>2135</v>
      </c>
      <c r="D762" t="s">
        <v>2136</v>
      </c>
      <c r="E762" t="s">
        <v>154</v>
      </c>
      <c r="F762" t="s">
        <v>5651</v>
      </c>
      <c r="G762" t="s">
        <v>5665</v>
      </c>
      <c r="H762" s="10">
        <v>18450</v>
      </c>
      <c r="J762" t="s">
        <v>28</v>
      </c>
      <c r="K762" t="s">
        <v>29</v>
      </c>
      <c r="L762" t="s">
        <v>155</v>
      </c>
      <c r="M762" t="s">
        <v>30</v>
      </c>
      <c r="N762" t="s">
        <v>30</v>
      </c>
      <c r="O762" t="s">
        <v>29</v>
      </c>
      <c r="P762" t="s">
        <v>30</v>
      </c>
      <c r="Q762" t="s">
        <v>30</v>
      </c>
      <c r="R762" t="s">
        <v>30</v>
      </c>
      <c r="S762" t="s">
        <v>29</v>
      </c>
      <c r="T762" t="s">
        <v>30</v>
      </c>
      <c r="U762" t="s">
        <v>30</v>
      </c>
      <c r="V762" t="s">
        <v>30</v>
      </c>
      <c r="W762" t="s">
        <v>31</v>
      </c>
      <c r="X762" t="s">
        <v>29</v>
      </c>
      <c r="Y762" t="s">
        <v>30</v>
      </c>
      <c r="Z762" t="s">
        <v>29</v>
      </c>
      <c r="AA762" t="s">
        <v>30</v>
      </c>
      <c r="AB762" t="s">
        <v>194</v>
      </c>
    </row>
    <row r="763" spans="1:28" outlineLevel="1" x14ac:dyDescent="0.45">
      <c r="A763">
        <v>4876489004</v>
      </c>
      <c r="B763" s="1">
        <v>44336</v>
      </c>
      <c r="C763" t="s">
        <v>1914</v>
      </c>
      <c r="D763" t="s">
        <v>1915</v>
      </c>
      <c r="E763" t="s">
        <v>154</v>
      </c>
      <c r="F763" t="s">
        <v>5651</v>
      </c>
      <c r="G763" t="s">
        <v>5728</v>
      </c>
      <c r="H763" s="10">
        <v>18000</v>
      </c>
      <c r="J763" t="s">
        <v>28</v>
      </c>
      <c r="K763" t="s">
        <v>29</v>
      </c>
      <c r="L763" t="s">
        <v>173</v>
      </c>
      <c r="M763" t="s">
        <v>29</v>
      </c>
      <c r="N763" t="s">
        <v>30</v>
      </c>
      <c r="O763" t="s">
        <v>29</v>
      </c>
      <c r="P763" t="s">
        <v>30</v>
      </c>
      <c r="Q763" t="s">
        <v>30</v>
      </c>
      <c r="R763" t="s">
        <v>30</v>
      </c>
      <c r="S763" t="s">
        <v>30</v>
      </c>
      <c r="T763" t="s">
        <v>30</v>
      </c>
      <c r="U763" t="s">
        <v>30</v>
      </c>
      <c r="V763" t="s">
        <v>30</v>
      </c>
      <c r="W763" t="s">
        <v>270</v>
      </c>
      <c r="X763" t="s">
        <v>29</v>
      </c>
      <c r="Y763" t="s">
        <v>30</v>
      </c>
      <c r="Z763" t="s">
        <v>30</v>
      </c>
      <c r="AA763" t="s">
        <v>29</v>
      </c>
      <c r="AB763" t="s">
        <v>129</v>
      </c>
    </row>
    <row r="764" spans="1:28" outlineLevel="1" x14ac:dyDescent="0.45">
      <c r="A764">
        <v>6599809004</v>
      </c>
      <c r="B764" s="1">
        <v>44338</v>
      </c>
      <c r="C764" t="s">
        <v>2382</v>
      </c>
      <c r="D764" t="s">
        <v>2383</v>
      </c>
      <c r="E764" t="s">
        <v>154</v>
      </c>
      <c r="F764" t="s">
        <v>5651</v>
      </c>
      <c r="G764" t="s">
        <v>5774</v>
      </c>
      <c r="H764" s="10">
        <v>17182.45</v>
      </c>
      <c r="J764" t="s">
        <v>28</v>
      </c>
      <c r="K764" t="s">
        <v>30</v>
      </c>
      <c r="L764" t="s">
        <v>275</v>
      </c>
      <c r="M764" t="s">
        <v>29</v>
      </c>
      <c r="N764" t="s">
        <v>29</v>
      </c>
      <c r="O764" t="s">
        <v>29</v>
      </c>
      <c r="P764" t="s">
        <v>30</v>
      </c>
      <c r="Q764" t="s">
        <v>30</v>
      </c>
      <c r="R764" t="s">
        <v>30</v>
      </c>
      <c r="S764" t="s">
        <v>30</v>
      </c>
      <c r="T764" t="s">
        <v>30</v>
      </c>
      <c r="U764" t="s">
        <v>29</v>
      </c>
      <c r="V764" t="s">
        <v>29</v>
      </c>
      <c r="W764" t="s">
        <v>31</v>
      </c>
      <c r="X764" t="s">
        <v>29</v>
      </c>
      <c r="Y764" t="s">
        <v>30</v>
      </c>
      <c r="Z764" t="s">
        <v>29</v>
      </c>
      <c r="AA764" t="s">
        <v>29</v>
      </c>
      <c r="AB764" t="s">
        <v>130</v>
      </c>
    </row>
    <row r="765" spans="1:28" outlineLevel="1" x14ac:dyDescent="0.45">
      <c r="A765">
        <v>7529829009</v>
      </c>
      <c r="B765" s="1">
        <v>44341</v>
      </c>
      <c r="C765" t="s">
        <v>2760</v>
      </c>
      <c r="D765" t="s">
        <v>2761</v>
      </c>
      <c r="E765" t="s">
        <v>154</v>
      </c>
      <c r="F765" t="s">
        <v>5651</v>
      </c>
      <c r="G765" t="s">
        <v>5704</v>
      </c>
      <c r="H765" s="10">
        <v>17104</v>
      </c>
      <c r="J765" t="s">
        <v>28</v>
      </c>
      <c r="K765" t="s">
        <v>29</v>
      </c>
      <c r="L765" t="s">
        <v>155</v>
      </c>
      <c r="M765" t="s">
        <v>29</v>
      </c>
      <c r="N765" t="s">
        <v>29</v>
      </c>
      <c r="O765" t="s">
        <v>29</v>
      </c>
      <c r="P765" t="s">
        <v>30</v>
      </c>
      <c r="Q765" t="s">
        <v>29</v>
      </c>
      <c r="R765" t="s">
        <v>30</v>
      </c>
      <c r="S765" t="s">
        <v>29</v>
      </c>
      <c r="T765" t="s">
        <v>29</v>
      </c>
      <c r="U765" t="s">
        <v>30</v>
      </c>
      <c r="V765" t="s">
        <v>29</v>
      </c>
      <c r="W765" t="s">
        <v>33</v>
      </c>
      <c r="X765" t="s">
        <v>29</v>
      </c>
      <c r="Y765" t="s">
        <v>29</v>
      </c>
      <c r="Z765" t="s">
        <v>29</v>
      </c>
      <c r="AA765" t="s">
        <v>30</v>
      </c>
      <c r="AB765" t="s">
        <v>39</v>
      </c>
    </row>
    <row r="766" spans="1:28" outlineLevel="1" x14ac:dyDescent="0.45">
      <c r="A766">
        <v>1132099107</v>
      </c>
      <c r="B766" s="1">
        <v>44372</v>
      </c>
      <c r="C766" t="s">
        <v>582</v>
      </c>
      <c r="D766" t="s">
        <v>583</v>
      </c>
      <c r="E766" t="s">
        <v>154</v>
      </c>
      <c r="F766" t="s">
        <v>5651</v>
      </c>
      <c r="G766" t="s">
        <v>5704</v>
      </c>
      <c r="H766" s="10">
        <v>17090.73</v>
      </c>
      <c r="J766" t="s">
        <v>28</v>
      </c>
      <c r="K766" t="s">
        <v>29</v>
      </c>
      <c r="L766" t="s">
        <v>155</v>
      </c>
      <c r="M766" t="s">
        <v>29</v>
      </c>
      <c r="N766" t="s">
        <v>29</v>
      </c>
      <c r="O766" t="s">
        <v>29</v>
      </c>
      <c r="P766" t="s">
        <v>30</v>
      </c>
      <c r="Q766" t="s">
        <v>30</v>
      </c>
      <c r="R766" t="s">
        <v>30</v>
      </c>
      <c r="S766" t="s">
        <v>30</v>
      </c>
      <c r="T766" t="s">
        <v>30</v>
      </c>
      <c r="U766" t="s">
        <v>30</v>
      </c>
      <c r="V766" t="s">
        <v>30</v>
      </c>
      <c r="W766" t="s">
        <v>31</v>
      </c>
      <c r="X766" t="s">
        <v>29</v>
      </c>
      <c r="Y766" t="s">
        <v>29</v>
      </c>
      <c r="Z766" t="s">
        <v>29</v>
      </c>
      <c r="AA766" t="s">
        <v>29</v>
      </c>
      <c r="AB766" t="s">
        <v>32</v>
      </c>
    </row>
    <row r="767" spans="1:28" outlineLevel="1" x14ac:dyDescent="0.45">
      <c r="A767">
        <v>2785499002</v>
      </c>
      <c r="B767" s="1">
        <v>44334</v>
      </c>
      <c r="C767" t="s">
        <v>1709</v>
      </c>
      <c r="D767" t="s">
        <v>1710</v>
      </c>
      <c r="E767" t="s">
        <v>154</v>
      </c>
      <c r="F767" t="s">
        <v>5651</v>
      </c>
      <c r="G767" t="s">
        <v>5750</v>
      </c>
      <c r="H767" s="10">
        <v>16188.16</v>
      </c>
      <c r="J767" t="s">
        <v>28</v>
      </c>
      <c r="K767" t="s">
        <v>30</v>
      </c>
      <c r="L767" t="s">
        <v>173</v>
      </c>
      <c r="M767" t="s">
        <v>29</v>
      </c>
      <c r="N767" t="s">
        <v>29</v>
      </c>
      <c r="O767" t="s">
        <v>29</v>
      </c>
      <c r="P767" t="s">
        <v>29</v>
      </c>
      <c r="Q767" t="s">
        <v>29</v>
      </c>
      <c r="R767" t="s">
        <v>30</v>
      </c>
      <c r="S767" t="s">
        <v>30</v>
      </c>
      <c r="T767" t="s">
        <v>30</v>
      </c>
      <c r="U767" t="s">
        <v>29</v>
      </c>
      <c r="V767" t="s">
        <v>29</v>
      </c>
      <c r="W767" t="s">
        <v>31</v>
      </c>
      <c r="X767" t="s">
        <v>29</v>
      </c>
      <c r="Y767" t="s">
        <v>30</v>
      </c>
      <c r="Z767" t="s">
        <v>29</v>
      </c>
      <c r="AA767" t="s">
        <v>29</v>
      </c>
      <c r="AB767" t="s">
        <v>45</v>
      </c>
    </row>
    <row r="768" spans="1:28" outlineLevel="1" x14ac:dyDescent="0.45">
      <c r="A768">
        <v>7567099005</v>
      </c>
      <c r="B768" s="1">
        <v>44341</v>
      </c>
      <c r="C768" t="s">
        <v>3204</v>
      </c>
      <c r="D768" t="s">
        <v>3205</v>
      </c>
      <c r="E768" t="s">
        <v>154</v>
      </c>
      <c r="F768" t="s">
        <v>5651</v>
      </c>
      <c r="G768" t="s">
        <v>5704</v>
      </c>
      <c r="H768" s="10">
        <v>15346.82</v>
      </c>
      <c r="I768" t="s">
        <v>303</v>
      </c>
      <c r="J768" t="s">
        <v>28</v>
      </c>
      <c r="K768" t="s">
        <v>29</v>
      </c>
      <c r="L768" t="s">
        <v>155</v>
      </c>
      <c r="M768" t="s">
        <v>29</v>
      </c>
      <c r="N768" t="s">
        <v>30</v>
      </c>
      <c r="O768" t="s">
        <v>29</v>
      </c>
      <c r="P768" t="s">
        <v>30</v>
      </c>
      <c r="Q768" t="s">
        <v>30</v>
      </c>
      <c r="R768" t="s">
        <v>30</v>
      </c>
      <c r="S768" t="s">
        <v>30</v>
      </c>
      <c r="T768" t="s">
        <v>30</v>
      </c>
      <c r="U768" t="s">
        <v>30</v>
      </c>
      <c r="V768" t="s">
        <v>30</v>
      </c>
      <c r="W768" t="s">
        <v>40</v>
      </c>
      <c r="X768" t="s">
        <v>29</v>
      </c>
      <c r="Y768" t="s">
        <v>30</v>
      </c>
      <c r="Z768" t="s">
        <v>29</v>
      </c>
      <c r="AA768" t="s">
        <v>29</v>
      </c>
      <c r="AB768" t="s">
        <v>32</v>
      </c>
    </row>
    <row r="769" spans="1:28" outlineLevel="1" x14ac:dyDescent="0.45">
      <c r="A769">
        <v>8602319000</v>
      </c>
      <c r="B769" s="1">
        <v>44343</v>
      </c>
      <c r="C769" t="s">
        <v>4247</v>
      </c>
      <c r="D769" t="s">
        <v>4248</v>
      </c>
      <c r="E769" t="s">
        <v>154</v>
      </c>
      <c r="F769" t="s">
        <v>5651</v>
      </c>
      <c r="G769" t="s">
        <v>5665</v>
      </c>
      <c r="H769" s="10">
        <v>15270</v>
      </c>
      <c r="J769" t="s">
        <v>28</v>
      </c>
      <c r="K769" t="s">
        <v>29</v>
      </c>
      <c r="L769" t="s">
        <v>155</v>
      </c>
      <c r="M769" t="s">
        <v>29</v>
      </c>
      <c r="N769" t="s">
        <v>29</v>
      </c>
      <c r="O769" t="s">
        <v>29</v>
      </c>
      <c r="P769" t="s">
        <v>30</v>
      </c>
      <c r="Q769" t="s">
        <v>30</v>
      </c>
      <c r="R769" t="s">
        <v>29</v>
      </c>
      <c r="S769" t="s">
        <v>29</v>
      </c>
      <c r="T769" t="s">
        <v>30</v>
      </c>
      <c r="U769" t="s">
        <v>30</v>
      </c>
      <c r="V769" t="s">
        <v>29</v>
      </c>
      <c r="W769" t="s">
        <v>31</v>
      </c>
      <c r="X769" t="s">
        <v>29</v>
      </c>
      <c r="Y769" t="s">
        <v>30</v>
      </c>
      <c r="Z769" t="s">
        <v>29</v>
      </c>
      <c r="AA769" t="s">
        <v>29</v>
      </c>
      <c r="AB769" t="s">
        <v>39</v>
      </c>
    </row>
    <row r="770" spans="1:28" outlineLevel="1" x14ac:dyDescent="0.45">
      <c r="A770">
        <v>8871199010</v>
      </c>
      <c r="B770" s="1">
        <v>44345</v>
      </c>
      <c r="C770" t="s">
        <v>4639</v>
      </c>
      <c r="D770" t="s">
        <v>4640</v>
      </c>
      <c r="E770" t="s">
        <v>154</v>
      </c>
      <c r="F770" t="s">
        <v>5651</v>
      </c>
      <c r="G770" t="s">
        <v>5774</v>
      </c>
      <c r="H770" s="10">
        <v>13874.22</v>
      </c>
      <c r="J770" t="s">
        <v>28</v>
      </c>
      <c r="K770" t="s">
        <v>29</v>
      </c>
      <c r="L770" t="s">
        <v>173</v>
      </c>
      <c r="M770" t="s">
        <v>29</v>
      </c>
      <c r="N770" t="s">
        <v>30</v>
      </c>
      <c r="O770" t="s">
        <v>30</v>
      </c>
      <c r="P770" t="s">
        <v>30</v>
      </c>
      <c r="Q770" t="s">
        <v>30</v>
      </c>
      <c r="R770" t="s">
        <v>30</v>
      </c>
      <c r="S770" t="s">
        <v>30</v>
      </c>
      <c r="T770" t="s">
        <v>30</v>
      </c>
      <c r="U770" t="s">
        <v>30</v>
      </c>
      <c r="V770" t="s">
        <v>30</v>
      </c>
      <c r="W770" t="s">
        <v>31</v>
      </c>
      <c r="X770" t="s">
        <v>29</v>
      </c>
      <c r="Y770" t="s">
        <v>29</v>
      </c>
      <c r="Z770" t="s">
        <v>29</v>
      </c>
      <c r="AA770" t="s">
        <v>29</v>
      </c>
      <c r="AB770" t="s">
        <v>39</v>
      </c>
    </row>
    <row r="771" spans="1:28" outlineLevel="1" x14ac:dyDescent="0.45">
      <c r="A771">
        <v>5243039003</v>
      </c>
      <c r="B771" s="1">
        <v>44337</v>
      </c>
      <c r="C771" t="s">
        <v>2285</v>
      </c>
      <c r="D771" t="s">
        <v>2286</v>
      </c>
      <c r="E771" t="s">
        <v>154</v>
      </c>
      <c r="F771" t="s">
        <v>5651</v>
      </c>
      <c r="G771" t="s">
        <v>5885</v>
      </c>
      <c r="H771" s="10">
        <v>13871</v>
      </c>
      <c r="J771" t="s">
        <v>28</v>
      </c>
      <c r="K771" t="s">
        <v>30</v>
      </c>
      <c r="L771" t="s">
        <v>173</v>
      </c>
      <c r="M771" t="s">
        <v>30</v>
      </c>
      <c r="N771" t="s">
        <v>30</v>
      </c>
      <c r="O771" t="s">
        <v>30</v>
      </c>
      <c r="P771" t="s">
        <v>30</v>
      </c>
      <c r="Q771" t="s">
        <v>30</v>
      </c>
      <c r="R771" t="s">
        <v>30</v>
      </c>
      <c r="S771" t="s">
        <v>30</v>
      </c>
      <c r="T771" t="s">
        <v>30</v>
      </c>
      <c r="U771" t="s">
        <v>30</v>
      </c>
      <c r="V771" t="s">
        <v>30</v>
      </c>
      <c r="W771" t="s">
        <v>31</v>
      </c>
      <c r="X771" t="s">
        <v>30</v>
      </c>
      <c r="Y771" t="s">
        <v>30</v>
      </c>
      <c r="Z771" t="s">
        <v>29</v>
      </c>
      <c r="AA771" t="s">
        <v>30</v>
      </c>
      <c r="AB771" t="s">
        <v>32</v>
      </c>
    </row>
    <row r="772" spans="1:28" outlineLevel="1" x14ac:dyDescent="0.45">
      <c r="A772">
        <v>4898749000</v>
      </c>
      <c r="B772" s="1">
        <v>44336</v>
      </c>
      <c r="C772" t="s">
        <v>2037</v>
      </c>
      <c r="D772" t="s">
        <v>2038</v>
      </c>
      <c r="E772" t="s">
        <v>154</v>
      </c>
      <c r="F772" t="s">
        <v>5651</v>
      </c>
      <c r="G772" t="s">
        <v>5918</v>
      </c>
      <c r="H772" s="10">
        <v>12520.83</v>
      </c>
      <c r="J772" t="s">
        <v>28</v>
      </c>
      <c r="K772" t="s">
        <v>29</v>
      </c>
      <c r="L772" t="s">
        <v>275</v>
      </c>
      <c r="M772" t="s">
        <v>30</v>
      </c>
      <c r="N772" t="s">
        <v>29</v>
      </c>
      <c r="O772" t="s">
        <v>29</v>
      </c>
      <c r="P772" t="s">
        <v>29</v>
      </c>
      <c r="Q772" t="s">
        <v>29</v>
      </c>
      <c r="R772" t="s">
        <v>30</v>
      </c>
      <c r="S772" t="s">
        <v>30</v>
      </c>
      <c r="T772" t="s">
        <v>30</v>
      </c>
      <c r="U772" t="s">
        <v>29</v>
      </c>
      <c r="V772" t="s">
        <v>29</v>
      </c>
      <c r="W772" t="s">
        <v>40</v>
      </c>
      <c r="X772" t="s">
        <v>29</v>
      </c>
      <c r="Y772" t="s">
        <v>30</v>
      </c>
      <c r="Z772" t="s">
        <v>29</v>
      </c>
      <c r="AA772" t="s">
        <v>29</v>
      </c>
      <c r="AB772" t="s">
        <v>32</v>
      </c>
    </row>
    <row r="773" spans="1:28" outlineLevel="1" x14ac:dyDescent="0.45">
      <c r="A773">
        <v>8858449008</v>
      </c>
      <c r="B773" s="1">
        <v>44345</v>
      </c>
      <c r="C773" t="s">
        <v>4545</v>
      </c>
      <c r="D773" t="s">
        <v>3698</v>
      </c>
      <c r="E773" t="s">
        <v>154</v>
      </c>
      <c r="F773" t="s">
        <v>5651</v>
      </c>
      <c r="G773" t="s">
        <v>5885</v>
      </c>
      <c r="H773" s="10">
        <v>12361.5</v>
      </c>
      <c r="J773" t="s">
        <v>28</v>
      </c>
      <c r="K773" t="s">
        <v>30</v>
      </c>
      <c r="L773" t="s">
        <v>173</v>
      </c>
      <c r="M773" t="s">
        <v>29</v>
      </c>
      <c r="N773" t="s">
        <v>30</v>
      </c>
      <c r="O773" t="s">
        <v>30</v>
      </c>
      <c r="P773" t="s">
        <v>30</v>
      </c>
      <c r="Q773" t="s">
        <v>30</v>
      </c>
      <c r="R773" t="s">
        <v>30</v>
      </c>
      <c r="S773" t="s">
        <v>30</v>
      </c>
      <c r="T773" t="s">
        <v>30</v>
      </c>
      <c r="U773" t="s">
        <v>30</v>
      </c>
      <c r="V773" t="s">
        <v>30</v>
      </c>
      <c r="W773" t="s">
        <v>31</v>
      </c>
      <c r="X773" t="s">
        <v>30</v>
      </c>
      <c r="Y773" t="s">
        <v>29</v>
      </c>
      <c r="Z773" t="s">
        <v>29</v>
      </c>
      <c r="AA773" t="s">
        <v>29</v>
      </c>
      <c r="AB773" t="s">
        <v>67</v>
      </c>
    </row>
    <row r="774" spans="1:28" outlineLevel="1" x14ac:dyDescent="0.45">
      <c r="A774">
        <v>8041809004</v>
      </c>
      <c r="B774" s="1">
        <v>44342</v>
      </c>
      <c r="C774" t="s">
        <v>4216</v>
      </c>
      <c r="D774" t="s">
        <v>4217</v>
      </c>
      <c r="E774" t="s">
        <v>154</v>
      </c>
      <c r="F774" t="s">
        <v>5651</v>
      </c>
      <c r="G774" t="s">
        <v>5668</v>
      </c>
      <c r="H774" s="10">
        <v>12167</v>
      </c>
      <c r="J774" t="s">
        <v>28</v>
      </c>
      <c r="K774" t="s">
        <v>29</v>
      </c>
      <c r="L774" t="s">
        <v>173</v>
      </c>
      <c r="M774" t="s">
        <v>29</v>
      </c>
      <c r="N774" t="s">
        <v>29</v>
      </c>
      <c r="O774" t="s">
        <v>29</v>
      </c>
      <c r="P774" t="s">
        <v>29</v>
      </c>
      <c r="Q774" t="s">
        <v>29</v>
      </c>
      <c r="R774" t="s">
        <v>29</v>
      </c>
      <c r="S774" t="s">
        <v>30</v>
      </c>
      <c r="T774" t="s">
        <v>29</v>
      </c>
      <c r="U774" t="s">
        <v>29</v>
      </c>
      <c r="V774" t="s">
        <v>29</v>
      </c>
      <c r="W774" t="s">
        <v>60</v>
      </c>
      <c r="X774" t="s">
        <v>29</v>
      </c>
      <c r="Y774" t="s">
        <v>29</v>
      </c>
      <c r="Z774" t="s">
        <v>29</v>
      </c>
      <c r="AA774" t="s">
        <v>30</v>
      </c>
      <c r="AB774" t="s">
        <v>32</v>
      </c>
    </row>
    <row r="775" spans="1:28" outlineLevel="1" x14ac:dyDescent="0.45">
      <c r="A775">
        <v>8041789000</v>
      </c>
      <c r="B775" s="1">
        <v>44342</v>
      </c>
      <c r="C775" t="s">
        <v>4214</v>
      </c>
      <c r="D775" t="s">
        <v>4215</v>
      </c>
      <c r="E775" t="s">
        <v>154</v>
      </c>
      <c r="F775" t="s">
        <v>5651</v>
      </c>
      <c r="G775" t="s">
        <v>5668</v>
      </c>
      <c r="H775" s="10">
        <v>11958</v>
      </c>
      <c r="J775" t="s">
        <v>28</v>
      </c>
      <c r="K775" t="s">
        <v>29</v>
      </c>
      <c r="L775" t="s">
        <v>173</v>
      </c>
      <c r="M775" t="s">
        <v>29</v>
      </c>
      <c r="N775" t="s">
        <v>29</v>
      </c>
      <c r="O775" t="s">
        <v>29</v>
      </c>
      <c r="P775" t="s">
        <v>29</v>
      </c>
      <c r="Q775" t="s">
        <v>29</v>
      </c>
      <c r="R775" t="s">
        <v>29</v>
      </c>
      <c r="S775" t="s">
        <v>30</v>
      </c>
      <c r="T775" t="s">
        <v>29</v>
      </c>
      <c r="U775" t="s">
        <v>29</v>
      </c>
      <c r="V775" t="s">
        <v>29</v>
      </c>
      <c r="W775" t="s">
        <v>60</v>
      </c>
      <c r="X775" t="s">
        <v>29</v>
      </c>
      <c r="Y775" t="s">
        <v>29</v>
      </c>
      <c r="Z775" t="s">
        <v>30</v>
      </c>
      <c r="AA775" t="s">
        <v>29</v>
      </c>
      <c r="AB775" t="s">
        <v>45</v>
      </c>
    </row>
    <row r="776" spans="1:28" outlineLevel="1" x14ac:dyDescent="0.45">
      <c r="A776">
        <v>1101319000</v>
      </c>
      <c r="B776" s="1">
        <v>44329</v>
      </c>
      <c r="C776" t="s">
        <v>430</v>
      </c>
      <c r="D776" t="s">
        <v>431</v>
      </c>
      <c r="E776" t="s">
        <v>154</v>
      </c>
      <c r="F776" t="s">
        <v>5651</v>
      </c>
      <c r="G776" t="s">
        <v>5704</v>
      </c>
      <c r="H776" s="10">
        <v>11794.61</v>
      </c>
      <c r="I776" t="s">
        <v>128</v>
      </c>
      <c r="J776" t="s">
        <v>28</v>
      </c>
      <c r="K776" t="s">
        <v>29</v>
      </c>
      <c r="L776" t="s">
        <v>155</v>
      </c>
      <c r="M776" t="s">
        <v>29</v>
      </c>
      <c r="N776" t="s">
        <v>29</v>
      </c>
      <c r="O776" t="s">
        <v>29</v>
      </c>
      <c r="P776" t="s">
        <v>30</v>
      </c>
      <c r="Q776" t="s">
        <v>30</v>
      </c>
      <c r="R776" t="s">
        <v>30</v>
      </c>
      <c r="S776" t="s">
        <v>30</v>
      </c>
      <c r="T776" t="s">
        <v>30</v>
      </c>
      <c r="U776" t="s">
        <v>30</v>
      </c>
      <c r="V776" t="s">
        <v>30</v>
      </c>
      <c r="W776" t="s">
        <v>31</v>
      </c>
      <c r="X776" t="s">
        <v>29</v>
      </c>
      <c r="Y776" t="s">
        <v>29</v>
      </c>
      <c r="Z776" t="s">
        <v>29</v>
      </c>
      <c r="AA776" t="s">
        <v>30</v>
      </c>
      <c r="AB776" t="s">
        <v>32</v>
      </c>
    </row>
    <row r="777" spans="1:28" outlineLevel="1" x14ac:dyDescent="0.45">
      <c r="A777">
        <v>7618868909</v>
      </c>
      <c r="B777" s="1">
        <v>44323</v>
      </c>
      <c r="C777" t="s">
        <v>3515</v>
      </c>
      <c r="D777" t="s">
        <v>3516</v>
      </c>
      <c r="E777" t="s">
        <v>154</v>
      </c>
      <c r="F777" t="s">
        <v>5651</v>
      </c>
      <c r="G777" t="s">
        <v>5704</v>
      </c>
      <c r="H777" s="10">
        <v>11679</v>
      </c>
      <c r="I777" t="s">
        <v>3517</v>
      </c>
      <c r="J777" t="s">
        <v>28</v>
      </c>
      <c r="K777" t="s">
        <v>29</v>
      </c>
      <c r="L777" t="s">
        <v>155</v>
      </c>
      <c r="M777" t="s">
        <v>29</v>
      </c>
      <c r="N777" t="s">
        <v>29</v>
      </c>
      <c r="O777" t="s">
        <v>29</v>
      </c>
      <c r="P777" t="s">
        <v>30</v>
      </c>
      <c r="Q777" t="s">
        <v>29</v>
      </c>
      <c r="R777" t="s">
        <v>29</v>
      </c>
      <c r="S777" t="s">
        <v>29</v>
      </c>
      <c r="T777" t="s">
        <v>30</v>
      </c>
      <c r="U777" t="s">
        <v>30</v>
      </c>
      <c r="V777" t="s">
        <v>29</v>
      </c>
      <c r="W777" t="s">
        <v>31</v>
      </c>
      <c r="X777" t="s">
        <v>29</v>
      </c>
      <c r="Y777" t="s">
        <v>30</v>
      </c>
      <c r="Z777" t="s">
        <v>29</v>
      </c>
      <c r="AA777" t="s">
        <v>30</v>
      </c>
      <c r="AB777" t="s">
        <v>32</v>
      </c>
    </row>
    <row r="778" spans="1:28" outlineLevel="1" x14ac:dyDescent="0.45">
      <c r="A778">
        <v>7645208905</v>
      </c>
      <c r="B778" s="1">
        <v>44323</v>
      </c>
      <c r="C778" t="s">
        <v>3665</v>
      </c>
      <c r="D778" t="s">
        <v>3666</v>
      </c>
      <c r="E778" t="s">
        <v>154</v>
      </c>
      <c r="F778" t="s">
        <v>5651</v>
      </c>
      <c r="G778" t="s">
        <v>5936</v>
      </c>
      <c r="H778" s="10">
        <v>10915</v>
      </c>
      <c r="J778" t="s">
        <v>28</v>
      </c>
      <c r="K778" t="s">
        <v>29</v>
      </c>
      <c r="L778" t="s">
        <v>275</v>
      </c>
      <c r="M778" t="s">
        <v>29</v>
      </c>
      <c r="N778" t="s">
        <v>29</v>
      </c>
      <c r="O778" t="s">
        <v>30</v>
      </c>
      <c r="P778" t="s">
        <v>30</v>
      </c>
      <c r="Q778" t="s">
        <v>29</v>
      </c>
      <c r="R778" t="s">
        <v>29</v>
      </c>
      <c r="S778" t="s">
        <v>30</v>
      </c>
      <c r="T778" t="s">
        <v>30</v>
      </c>
      <c r="U778" t="s">
        <v>30</v>
      </c>
      <c r="V778" t="s">
        <v>30</v>
      </c>
      <c r="W778" t="s">
        <v>40</v>
      </c>
      <c r="X778" t="s">
        <v>29</v>
      </c>
      <c r="Y778" t="s">
        <v>30</v>
      </c>
      <c r="Z778" t="s">
        <v>29</v>
      </c>
      <c r="AA778" t="s">
        <v>30</v>
      </c>
      <c r="AB778" t="s">
        <v>32</v>
      </c>
    </row>
    <row r="779" spans="1:28" outlineLevel="1" x14ac:dyDescent="0.45">
      <c r="A779">
        <v>7621148906</v>
      </c>
      <c r="B779" s="1">
        <v>44323</v>
      </c>
      <c r="C779" t="s">
        <v>3528</v>
      </c>
      <c r="D779" t="s">
        <v>3529</v>
      </c>
      <c r="E779" t="s">
        <v>154</v>
      </c>
      <c r="F779" t="s">
        <v>5651</v>
      </c>
      <c r="G779" t="s">
        <v>5918</v>
      </c>
      <c r="H779" s="10">
        <v>10760.39</v>
      </c>
      <c r="J779" t="s">
        <v>28</v>
      </c>
      <c r="K779" t="s">
        <v>29</v>
      </c>
      <c r="L779" t="s">
        <v>275</v>
      </c>
      <c r="M779" t="s">
        <v>29</v>
      </c>
      <c r="N779" t="s">
        <v>29</v>
      </c>
      <c r="O779" t="s">
        <v>29</v>
      </c>
      <c r="P779" t="s">
        <v>30</v>
      </c>
      <c r="Q779" t="s">
        <v>29</v>
      </c>
      <c r="R779" t="s">
        <v>29</v>
      </c>
      <c r="S779" t="s">
        <v>30</v>
      </c>
      <c r="T779" t="s">
        <v>30</v>
      </c>
      <c r="U779" t="s">
        <v>29</v>
      </c>
      <c r="V779" t="s">
        <v>30</v>
      </c>
      <c r="W779" t="s">
        <v>60</v>
      </c>
      <c r="X779" t="s">
        <v>29</v>
      </c>
      <c r="Y779" t="s">
        <v>29</v>
      </c>
      <c r="Z779" t="s">
        <v>30</v>
      </c>
      <c r="AA779" t="s">
        <v>29</v>
      </c>
      <c r="AB779" t="s">
        <v>39</v>
      </c>
    </row>
    <row r="780" spans="1:28" outlineLevel="1" x14ac:dyDescent="0.45">
      <c r="A780">
        <v>7549039005</v>
      </c>
      <c r="B780" s="1">
        <v>44341</v>
      </c>
      <c r="C780" t="s">
        <v>2989</v>
      </c>
      <c r="D780" t="s">
        <v>2990</v>
      </c>
      <c r="E780" t="s">
        <v>154</v>
      </c>
      <c r="F780" t="s">
        <v>5651</v>
      </c>
      <c r="G780" t="s">
        <v>5668</v>
      </c>
      <c r="H780" s="10">
        <v>9720.1299999999992</v>
      </c>
      <c r="J780" t="s">
        <v>28</v>
      </c>
      <c r="K780" t="s">
        <v>29</v>
      </c>
      <c r="L780" t="s">
        <v>173</v>
      </c>
      <c r="M780" t="s">
        <v>29</v>
      </c>
      <c r="N780" t="s">
        <v>29</v>
      </c>
      <c r="O780" t="s">
        <v>29</v>
      </c>
      <c r="P780" t="s">
        <v>30</v>
      </c>
      <c r="Q780" t="s">
        <v>30</v>
      </c>
      <c r="R780" t="s">
        <v>30</v>
      </c>
      <c r="S780" t="s">
        <v>30</v>
      </c>
      <c r="T780" t="s">
        <v>30</v>
      </c>
      <c r="U780" t="s">
        <v>30</v>
      </c>
      <c r="V780" t="s">
        <v>30</v>
      </c>
      <c r="W780" t="s">
        <v>33</v>
      </c>
      <c r="X780" t="s">
        <v>29</v>
      </c>
      <c r="Y780" t="s">
        <v>30</v>
      </c>
      <c r="Z780" t="s">
        <v>29</v>
      </c>
      <c r="AA780" t="s">
        <v>29</v>
      </c>
      <c r="AB780" t="s">
        <v>32</v>
      </c>
    </row>
    <row r="781" spans="1:28" outlineLevel="1" x14ac:dyDescent="0.45">
      <c r="A781">
        <v>5253089000</v>
      </c>
      <c r="B781" s="1">
        <v>44337</v>
      </c>
      <c r="C781" t="s">
        <v>2340</v>
      </c>
      <c r="D781" t="s">
        <v>2341</v>
      </c>
      <c r="E781" t="s">
        <v>154</v>
      </c>
      <c r="F781" t="s">
        <v>5651</v>
      </c>
      <c r="G781" t="s">
        <v>5668</v>
      </c>
      <c r="H781" s="10">
        <v>9500</v>
      </c>
      <c r="J781" t="s">
        <v>28</v>
      </c>
      <c r="K781" t="s">
        <v>29</v>
      </c>
      <c r="L781" t="s">
        <v>173</v>
      </c>
      <c r="M781" t="s">
        <v>29</v>
      </c>
      <c r="N781" t="s">
        <v>30</v>
      </c>
      <c r="O781" t="s">
        <v>30</v>
      </c>
      <c r="P781" t="s">
        <v>30</v>
      </c>
      <c r="Q781" t="s">
        <v>29</v>
      </c>
      <c r="R781" t="s">
        <v>30</v>
      </c>
      <c r="S781" t="s">
        <v>30</v>
      </c>
      <c r="T781" t="s">
        <v>29</v>
      </c>
      <c r="U781" t="s">
        <v>30</v>
      </c>
      <c r="V781" t="s">
        <v>29</v>
      </c>
      <c r="W781" t="s">
        <v>270</v>
      </c>
      <c r="X781" t="s">
        <v>29</v>
      </c>
      <c r="Y781" t="s">
        <v>30</v>
      </c>
      <c r="Z781" t="s">
        <v>29</v>
      </c>
      <c r="AA781" t="s">
        <v>30</v>
      </c>
      <c r="AB781" t="s">
        <v>39</v>
      </c>
    </row>
    <row r="782" spans="1:28" outlineLevel="1" x14ac:dyDescent="0.45">
      <c r="A782">
        <v>7528889003</v>
      </c>
      <c r="B782" s="1">
        <v>44341</v>
      </c>
      <c r="C782" t="s">
        <v>2750</v>
      </c>
      <c r="D782" t="s">
        <v>2751</v>
      </c>
      <c r="E782" t="s">
        <v>154</v>
      </c>
      <c r="F782" t="s">
        <v>5651</v>
      </c>
      <c r="G782" t="s">
        <v>5711</v>
      </c>
      <c r="H782" s="10">
        <v>7183</v>
      </c>
      <c r="J782" t="s">
        <v>28</v>
      </c>
      <c r="K782" t="s">
        <v>30</v>
      </c>
      <c r="L782" t="s">
        <v>155</v>
      </c>
      <c r="M782" t="s">
        <v>30</v>
      </c>
      <c r="N782" t="s">
        <v>30</v>
      </c>
      <c r="O782" t="s">
        <v>30</v>
      </c>
      <c r="P782" t="s">
        <v>30</v>
      </c>
      <c r="Q782" t="s">
        <v>30</v>
      </c>
      <c r="R782" t="s">
        <v>30</v>
      </c>
      <c r="S782" t="s">
        <v>30</v>
      </c>
      <c r="T782" t="s">
        <v>30</v>
      </c>
      <c r="U782" t="s">
        <v>30</v>
      </c>
      <c r="V782" t="s">
        <v>30</v>
      </c>
      <c r="W782" t="s">
        <v>40</v>
      </c>
      <c r="X782" t="s">
        <v>29</v>
      </c>
      <c r="Y782" t="s">
        <v>30</v>
      </c>
      <c r="Z782" t="s">
        <v>29</v>
      </c>
      <c r="AA782" t="s">
        <v>29</v>
      </c>
      <c r="AB782" t="s">
        <v>32</v>
      </c>
    </row>
    <row r="783" spans="1:28" outlineLevel="1" x14ac:dyDescent="0.45">
      <c r="A783">
        <v>6597799010</v>
      </c>
      <c r="B783" s="1">
        <v>44338</v>
      </c>
      <c r="C783" t="s">
        <v>2374</v>
      </c>
      <c r="D783" t="s">
        <v>2375</v>
      </c>
      <c r="E783" t="s">
        <v>154</v>
      </c>
      <c r="F783" t="s">
        <v>5651</v>
      </c>
      <c r="G783" t="s">
        <v>5668</v>
      </c>
      <c r="H783" s="10">
        <v>7055.63</v>
      </c>
      <c r="J783" t="s">
        <v>28</v>
      </c>
      <c r="K783" t="s">
        <v>29</v>
      </c>
      <c r="L783" t="s">
        <v>173</v>
      </c>
      <c r="M783" t="s">
        <v>30</v>
      </c>
      <c r="N783" t="s">
        <v>30</v>
      </c>
      <c r="O783" t="s">
        <v>30</v>
      </c>
      <c r="P783" t="s">
        <v>30</v>
      </c>
      <c r="Q783" t="s">
        <v>30</v>
      </c>
      <c r="R783" t="s">
        <v>30</v>
      </c>
      <c r="S783" t="s">
        <v>30</v>
      </c>
      <c r="T783" t="s">
        <v>30</v>
      </c>
      <c r="U783" t="s">
        <v>30</v>
      </c>
      <c r="V783" t="s">
        <v>30</v>
      </c>
      <c r="W783" t="s">
        <v>33</v>
      </c>
      <c r="X783" t="s">
        <v>29</v>
      </c>
      <c r="Y783" t="s">
        <v>30</v>
      </c>
      <c r="Z783" t="s">
        <v>29</v>
      </c>
      <c r="AA783" t="s">
        <v>30</v>
      </c>
      <c r="AB783" t="s">
        <v>32</v>
      </c>
    </row>
    <row r="784" spans="1:28" outlineLevel="1" x14ac:dyDescent="0.45">
      <c r="A784">
        <v>7515009009</v>
      </c>
      <c r="B784" s="1">
        <v>44341</v>
      </c>
      <c r="C784" t="s">
        <v>2600</v>
      </c>
      <c r="D784" t="s">
        <v>2601</v>
      </c>
      <c r="E784" t="s">
        <v>154</v>
      </c>
      <c r="F784" t="s">
        <v>5651</v>
      </c>
      <c r="G784" t="s">
        <v>5885</v>
      </c>
      <c r="H784" s="10">
        <v>5596</v>
      </c>
      <c r="J784" t="s">
        <v>28</v>
      </c>
      <c r="K784" t="s">
        <v>30</v>
      </c>
      <c r="L784" t="s">
        <v>173</v>
      </c>
      <c r="M784" t="s">
        <v>29</v>
      </c>
      <c r="N784" t="s">
        <v>29</v>
      </c>
      <c r="O784" t="s">
        <v>29</v>
      </c>
      <c r="P784" t="s">
        <v>30</v>
      </c>
      <c r="Q784" t="s">
        <v>30</v>
      </c>
      <c r="R784" t="s">
        <v>30</v>
      </c>
      <c r="S784" t="s">
        <v>30</v>
      </c>
      <c r="T784" t="s">
        <v>30</v>
      </c>
      <c r="U784" t="s">
        <v>29</v>
      </c>
      <c r="V784" t="s">
        <v>30</v>
      </c>
      <c r="W784" t="s">
        <v>31</v>
      </c>
      <c r="X784" t="s">
        <v>30</v>
      </c>
      <c r="Y784" t="s">
        <v>30</v>
      </c>
      <c r="Z784" t="s">
        <v>29</v>
      </c>
      <c r="AA784" t="s">
        <v>29</v>
      </c>
      <c r="AB784" t="s">
        <v>102</v>
      </c>
    </row>
    <row r="785" spans="1:28" outlineLevel="1" x14ac:dyDescent="0.45">
      <c r="A785">
        <v>6596359005</v>
      </c>
      <c r="B785" s="1">
        <v>44338</v>
      </c>
      <c r="C785" t="s">
        <v>2366</v>
      </c>
      <c r="D785" t="s">
        <v>2367</v>
      </c>
      <c r="E785" t="s">
        <v>154</v>
      </c>
      <c r="F785" t="s">
        <v>5651</v>
      </c>
      <c r="G785" t="s">
        <v>5810</v>
      </c>
      <c r="H785" s="10">
        <v>4891.84</v>
      </c>
      <c r="J785" t="s">
        <v>28</v>
      </c>
      <c r="K785" t="s">
        <v>30</v>
      </c>
      <c r="L785" t="s">
        <v>275</v>
      </c>
      <c r="M785" t="s">
        <v>29</v>
      </c>
      <c r="N785" t="s">
        <v>29</v>
      </c>
      <c r="O785" t="s">
        <v>30</v>
      </c>
      <c r="P785" t="s">
        <v>30</v>
      </c>
      <c r="Q785" t="s">
        <v>30</v>
      </c>
      <c r="R785" t="s">
        <v>30</v>
      </c>
      <c r="S785" t="s">
        <v>30</v>
      </c>
      <c r="T785" t="s">
        <v>29</v>
      </c>
      <c r="U785" t="s">
        <v>30</v>
      </c>
      <c r="V785" t="s">
        <v>29</v>
      </c>
      <c r="W785" t="s">
        <v>270</v>
      </c>
      <c r="X785" t="s">
        <v>30</v>
      </c>
      <c r="Y785" t="s">
        <v>30</v>
      </c>
      <c r="Z785" t="s">
        <v>29</v>
      </c>
      <c r="AA785" t="s">
        <v>30</v>
      </c>
      <c r="AB785" t="s">
        <v>39</v>
      </c>
    </row>
    <row r="786" spans="1:28" outlineLevel="1" x14ac:dyDescent="0.45">
      <c r="A786">
        <v>2760479000</v>
      </c>
      <c r="B786" s="1">
        <v>44334</v>
      </c>
      <c r="C786" t="s">
        <v>1607</v>
      </c>
      <c r="D786" t="s">
        <v>1608</v>
      </c>
      <c r="E786" t="s">
        <v>154</v>
      </c>
      <c r="F786" t="s">
        <v>5651</v>
      </c>
      <c r="G786" t="s">
        <v>5885</v>
      </c>
      <c r="H786" s="10">
        <v>4461</v>
      </c>
      <c r="J786" t="s">
        <v>28</v>
      </c>
      <c r="K786" t="s">
        <v>30</v>
      </c>
      <c r="L786" t="s">
        <v>173</v>
      </c>
      <c r="M786" t="s">
        <v>29</v>
      </c>
      <c r="N786" t="s">
        <v>29</v>
      </c>
      <c r="O786" t="s">
        <v>29</v>
      </c>
      <c r="P786" t="s">
        <v>30</v>
      </c>
      <c r="Q786" t="s">
        <v>29</v>
      </c>
      <c r="R786" t="s">
        <v>29</v>
      </c>
      <c r="S786" t="s">
        <v>30</v>
      </c>
      <c r="T786" t="s">
        <v>29</v>
      </c>
      <c r="U786" t="s">
        <v>29</v>
      </c>
      <c r="V786" t="s">
        <v>29</v>
      </c>
      <c r="W786" t="s">
        <v>31</v>
      </c>
      <c r="X786" t="s">
        <v>30</v>
      </c>
      <c r="Y786" t="s">
        <v>30</v>
      </c>
      <c r="Z786" t="s">
        <v>29</v>
      </c>
      <c r="AA786" t="s">
        <v>30</v>
      </c>
      <c r="AB786" t="s">
        <v>1609</v>
      </c>
    </row>
    <row r="787" spans="1:28" outlineLevel="1" x14ac:dyDescent="0.45">
      <c r="A787">
        <v>7620108903</v>
      </c>
      <c r="B787" s="1">
        <v>44323</v>
      </c>
      <c r="C787" t="s">
        <v>3520</v>
      </c>
      <c r="D787" t="s">
        <v>3521</v>
      </c>
      <c r="E787" t="s">
        <v>154</v>
      </c>
      <c r="F787" t="s">
        <v>5651</v>
      </c>
      <c r="G787" t="s">
        <v>5750</v>
      </c>
      <c r="H787" s="10">
        <v>4370</v>
      </c>
      <c r="J787" t="s">
        <v>28</v>
      </c>
      <c r="K787" t="s">
        <v>30</v>
      </c>
      <c r="L787" t="s">
        <v>173</v>
      </c>
      <c r="M787" t="s">
        <v>29</v>
      </c>
      <c r="N787" t="s">
        <v>29</v>
      </c>
      <c r="O787" t="s">
        <v>29</v>
      </c>
      <c r="P787" t="s">
        <v>29</v>
      </c>
      <c r="Q787" t="s">
        <v>29</v>
      </c>
      <c r="R787" t="s">
        <v>29</v>
      </c>
      <c r="S787" t="s">
        <v>30</v>
      </c>
      <c r="T787" t="s">
        <v>30</v>
      </c>
      <c r="U787" t="s">
        <v>29</v>
      </c>
      <c r="V787" t="s">
        <v>30</v>
      </c>
      <c r="W787" t="s">
        <v>31</v>
      </c>
      <c r="X787" t="s">
        <v>29</v>
      </c>
      <c r="Y787" t="s">
        <v>30</v>
      </c>
      <c r="Z787" t="s">
        <v>29</v>
      </c>
      <c r="AA787" t="s">
        <v>29</v>
      </c>
      <c r="AB787" t="s">
        <v>59</v>
      </c>
    </row>
    <row r="788" spans="1:28" outlineLevel="1" x14ac:dyDescent="0.45">
      <c r="A788">
        <v>7634938906</v>
      </c>
      <c r="B788" s="1">
        <v>44323</v>
      </c>
      <c r="C788" t="s">
        <v>3605</v>
      </c>
      <c r="D788" t="s">
        <v>3606</v>
      </c>
      <c r="E788" t="s">
        <v>154</v>
      </c>
      <c r="F788" t="s">
        <v>5651</v>
      </c>
      <c r="G788" t="s">
        <v>5668</v>
      </c>
      <c r="H788" s="10">
        <v>3829.71</v>
      </c>
      <c r="J788" t="s">
        <v>28</v>
      </c>
      <c r="K788" t="s">
        <v>29</v>
      </c>
      <c r="L788" t="s">
        <v>173</v>
      </c>
      <c r="M788" t="s">
        <v>29</v>
      </c>
      <c r="N788" t="s">
        <v>29</v>
      </c>
      <c r="O788" t="s">
        <v>29</v>
      </c>
      <c r="P788" t="s">
        <v>29</v>
      </c>
      <c r="Q788" t="s">
        <v>29</v>
      </c>
      <c r="R788" t="s">
        <v>29</v>
      </c>
      <c r="S788" t="s">
        <v>30</v>
      </c>
      <c r="T788" t="s">
        <v>30</v>
      </c>
      <c r="U788" t="s">
        <v>29</v>
      </c>
      <c r="V788" t="s">
        <v>30</v>
      </c>
      <c r="W788" t="s">
        <v>31</v>
      </c>
      <c r="X788" t="s">
        <v>29</v>
      </c>
      <c r="Y788" t="s">
        <v>30</v>
      </c>
      <c r="Z788" t="s">
        <v>29</v>
      </c>
      <c r="AA788" t="s">
        <v>29</v>
      </c>
      <c r="AB788" t="s">
        <v>59</v>
      </c>
    </row>
    <row r="789" spans="1:28" outlineLevel="1" x14ac:dyDescent="0.45">
      <c r="A789">
        <v>1107149009</v>
      </c>
      <c r="B789" s="1">
        <v>44329</v>
      </c>
      <c r="C789" t="s">
        <v>475</v>
      </c>
      <c r="D789" t="s">
        <v>476</v>
      </c>
      <c r="E789" t="s">
        <v>154</v>
      </c>
      <c r="F789" t="s">
        <v>5651</v>
      </c>
      <c r="G789" t="s">
        <v>5728</v>
      </c>
      <c r="H789" s="10">
        <v>2981.84</v>
      </c>
      <c r="J789" t="s">
        <v>28</v>
      </c>
      <c r="K789" t="s">
        <v>29</v>
      </c>
      <c r="L789" t="s">
        <v>173</v>
      </c>
      <c r="M789" t="s">
        <v>29</v>
      </c>
      <c r="N789" t="s">
        <v>29</v>
      </c>
      <c r="O789" t="s">
        <v>29</v>
      </c>
      <c r="P789" t="s">
        <v>29</v>
      </c>
      <c r="Q789" t="s">
        <v>30</v>
      </c>
      <c r="R789" t="s">
        <v>29</v>
      </c>
      <c r="S789" t="s">
        <v>30</v>
      </c>
      <c r="T789" t="s">
        <v>29</v>
      </c>
      <c r="U789" t="s">
        <v>30</v>
      </c>
      <c r="V789" t="s">
        <v>29</v>
      </c>
      <c r="W789" t="s">
        <v>31</v>
      </c>
      <c r="X789" t="s">
        <v>29</v>
      </c>
      <c r="Y789" t="s">
        <v>29</v>
      </c>
      <c r="Z789" t="s">
        <v>29</v>
      </c>
      <c r="AA789" t="s">
        <v>30</v>
      </c>
      <c r="AB789" t="s">
        <v>113</v>
      </c>
    </row>
    <row r="790" spans="1:28" outlineLevel="1" x14ac:dyDescent="0.45">
      <c r="A790">
        <v>7588998900</v>
      </c>
      <c r="B790" s="1">
        <v>44323</v>
      </c>
      <c r="C790" t="s">
        <v>3331</v>
      </c>
      <c r="D790" t="s">
        <v>3332</v>
      </c>
      <c r="E790" t="s">
        <v>154</v>
      </c>
      <c r="F790" t="s">
        <v>5651</v>
      </c>
      <c r="G790" t="s">
        <v>5885</v>
      </c>
      <c r="H790" s="10">
        <v>2850.86</v>
      </c>
      <c r="J790" t="s">
        <v>28</v>
      </c>
      <c r="K790" t="s">
        <v>30</v>
      </c>
      <c r="L790" t="s">
        <v>173</v>
      </c>
      <c r="M790" t="s">
        <v>29</v>
      </c>
      <c r="N790" t="s">
        <v>29</v>
      </c>
      <c r="O790" t="s">
        <v>29</v>
      </c>
      <c r="P790" t="s">
        <v>29</v>
      </c>
      <c r="Q790" t="s">
        <v>30</v>
      </c>
      <c r="R790" t="s">
        <v>30</v>
      </c>
      <c r="S790" t="s">
        <v>30</v>
      </c>
      <c r="T790" t="s">
        <v>29</v>
      </c>
      <c r="U790" t="s">
        <v>29</v>
      </c>
      <c r="V790" t="s">
        <v>29</v>
      </c>
      <c r="W790" t="s">
        <v>49</v>
      </c>
      <c r="X790" t="s">
        <v>30</v>
      </c>
      <c r="Y790" t="s">
        <v>29</v>
      </c>
      <c r="Z790" t="s">
        <v>29</v>
      </c>
      <c r="AA790" t="s">
        <v>30</v>
      </c>
      <c r="AB790" t="s">
        <v>39</v>
      </c>
    </row>
    <row r="791" spans="1:28" outlineLevel="1" x14ac:dyDescent="0.45">
      <c r="A791">
        <v>8607219004</v>
      </c>
      <c r="B791" s="1">
        <v>44343</v>
      </c>
      <c r="C791" t="s">
        <v>4278</v>
      </c>
      <c r="D791" t="s">
        <v>4279</v>
      </c>
      <c r="E791" t="s">
        <v>154</v>
      </c>
      <c r="F791" t="s">
        <v>5651</v>
      </c>
      <c r="G791" t="s">
        <v>5885</v>
      </c>
      <c r="H791" s="10">
        <v>2542.96</v>
      </c>
      <c r="J791" t="s">
        <v>28</v>
      </c>
      <c r="K791" t="s">
        <v>30</v>
      </c>
      <c r="L791" t="s">
        <v>173</v>
      </c>
      <c r="M791" t="s">
        <v>29</v>
      </c>
      <c r="N791" t="s">
        <v>30</v>
      </c>
      <c r="O791" t="s">
        <v>29</v>
      </c>
      <c r="P791" t="s">
        <v>30</v>
      </c>
      <c r="Q791" t="s">
        <v>30</v>
      </c>
      <c r="R791" t="s">
        <v>30</v>
      </c>
      <c r="S791" t="s">
        <v>30</v>
      </c>
      <c r="T791" t="s">
        <v>30</v>
      </c>
      <c r="U791" t="s">
        <v>30</v>
      </c>
      <c r="V791" t="s">
        <v>30</v>
      </c>
      <c r="W791" t="s">
        <v>40</v>
      </c>
      <c r="X791" t="s">
        <v>30</v>
      </c>
      <c r="Y791" t="s">
        <v>30</v>
      </c>
      <c r="Z791" t="s">
        <v>29</v>
      </c>
      <c r="AA791" t="s">
        <v>30</v>
      </c>
      <c r="AB791" t="s">
        <v>32</v>
      </c>
    </row>
    <row r="792" spans="1:28" outlineLevel="1" x14ac:dyDescent="0.45">
      <c r="A792">
        <v>2696729008</v>
      </c>
      <c r="B792" s="1">
        <v>44334</v>
      </c>
      <c r="C792" t="s">
        <v>1299</v>
      </c>
      <c r="D792" t="s">
        <v>1300</v>
      </c>
      <c r="E792" t="s">
        <v>154</v>
      </c>
      <c r="F792" t="s">
        <v>5651</v>
      </c>
      <c r="G792" t="s">
        <v>5728</v>
      </c>
      <c r="H792" s="10">
        <v>2295</v>
      </c>
      <c r="J792" t="s">
        <v>28</v>
      </c>
      <c r="K792" t="s">
        <v>29</v>
      </c>
      <c r="L792" t="s">
        <v>173</v>
      </c>
      <c r="M792" t="s">
        <v>29</v>
      </c>
      <c r="N792" t="s">
        <v>30</v>
      </c>
      <c r="O792" t="s">
        <v>29</v>
      </c>
      <c r="P792" t="s">
        <v>29</v>
      </c>
      <c r="Q792" t="s">
        <v>29</v>
      </c>
      <c r="R792" t="s">
        <v>30</v>
      </c>
      <c r="S792" t="s">
        <v>30</v>
      </c>
      <c r="T792" t="s">
        <v>30</v>
      </c>
      <c r="U792" t="s">
        <v>30</v>
      </c>
      <c r="V792" t="s">
        <v>30</v>
      </c>
      <c r="W792" t="s">
        <v>60</v>
      </c>
      <c r="X792" t="s">
        <v>29</v>
      </c>
      <c r="Y792" t="s">
        <v>29</v>
      </c>
      <c r="Z792" t="s">
        <v>29</v>
      </c>
      <c r="AA792" t="s">
        <v>30</v>
      </c>
      <c r="AB792" t="s">
        <v>228</v>
      </c>
    </row>
    <row r="793" spans="1:28" outlineLevel="1" x14ac:dyDescent="0.45">
      <c r="A793">
        <v>7555559004</v>
      </c>
      <c r="B793" s="1">
        <v>44341</v>
      </c>
      <c r="C793" t="s">
        <v>3067</v>
      </c>
      <c r="D793" t="s">
        <v>3068</v>
      </c>
      <c r="E793" t="s">
        <v>154</v>
      </c>
      <c r="F793" t="s">
        <v>5651</v>
      </c>
      <c r="G793" t="s">
        <v>5888</v>
      </c>
      <c r="H793" s="10">
        <v>2144</v>
      </c>
      <c r="J793" t="s">
        <v>28</v>
      </c>
      <c r="K793" t="s">
        <v>29</v>
      </c>
      <c r="L793" t="s">
        <v>173</v>
      </c>
      <c r="M793" t="s">
        <v>29</v>
      </c>
      <c r="N793" t="s">
        <v>29</v>
      </c>
      <c r="O793" t="s">
        <v>29</v>
      </c>
      <c r="P793" t="s">
        <v>30</v>
      </c>
      <c r="Q793" t="s">
        <v>30</v>
      </c>
      <c r="R793" t="s">
        <v>29</v>
      </c>
      <c r="S793" t="s">
        <v>30</v>
      </c>
      <c r="T793" t="s">
        <v>30</v>
      </c>
      <c r="U793" t="s">
        <v>30</v>
      </c>
      <c r="V793" t="s">
        <v>30</v>
      </c>
      <c r="W793" t="s">
        <v>229</v>
      </c>
      <c r="X793" t="s">
        <v>30</v>
      </c>
      <c r="Y793" t="s">
        <v>29</v>
      </c>
      <c r="Z793" t="s">
        <v>29</v>
      </c>
      <c r="AA793" t="s">
        <v>30</v>
      </c>
      <c r="AB793" t="s">
        <v>39</v>
      </c>
    </row>
    <row r="794" spans="1:28" outlineLevel="1" x14ac:dyDescent="0.45">
      <c r="A794">
        <v>7524589010</v>
      </c>
      <c r="B794" s="1">
        <v>44341</v>
      </c>
      <c r="C794" t="s">
        <v>2707</v>
      </c>
      <c r="D794" t="s">
        <v>2708</v>
      </c>
      <c r="E794" t="s">
        <v>154</v>
      </c>
      <c r="F794" t="s">
        <v>5651</v>
      </c>
      <c r="G794" t="s">
        <v>5810</v>
      </c>
      <c r="H794" s="10">
        <v>1614.5</v>
      </c>
      <c r="J794" t="s">
        <v>28</v>
      </c>
      <c r="K794" t="s">
        <v>30</v>
      </c>
      <c r="L794" t="s">
        <v>275</v>
      </c>
      <c r="M794" t="s">
        <v>29</v>
      </c>
      <c r="N794" t="s">
        <v>29</v>
      </c>
      <c r="O794" t="s">
        <v>29</v>
      </c>
      <c r="P794" t="s">
        <v>30</v>
      </c>
      <c r="Q794" t="s">
        <v>30</v>
      </c>
      <c r="R794" t="s">
        <v>30</v>
      </c>
      <c r="S794" t="s">
        <v>29</v>
      </c>
      <c r="T794" t="s">
        <v>30</v>
      </c>
      <c r="U794" t="s">
        <v>30</v>
      </c>
      <c r="V794" t="s">
        <v>30</v>
      </c>
      <c r="W794" t="s">
        <v>31</v>
      </c>
      <c r="X794" t="s">
        <v>30</v>
      </c>
      <c r="Y794" t="s">
        <v>29</v>
      </c>
      <c r="Z794" t="s">
        <v>29</v>
      </c>
      <c r="AA794" t="s">
        <v>30</v>
      </c>
      <c r="AB794" t="s">
        <v>32</v>
      </c>
    </row>
    <row r="795" spans="1:28" outlineLevel="1" x14ac:dyDescent="0.45">
      <c r="A795">
        <v>7662498902</v>
      </c>
      <c r="B795" s="1">
        <v>44323</v>
      </c>
      <c r="C795" t="s">
        <v>3775</v>
      </c>
      <c r="D795" t="s">
        <v>476</v>
      </c>
      <c r="E795" t="s">
        <v>154</v>
      </c>
      <c r="F795" t="s">
        <v>5651</v>
      </c>
      <c r="G795" t="s">
        <v>5728</v>
      </c>
      <c r="H795" s="10">
        <v>1572.55</v>
      </c>
      <c r="J795" t="s">
        <v>28</v>
      </c>
      <c r="K795" t="s">
        <v>29</v>
      </c>
      <c r="L795" t="s">
        <v>173</v>
      </c>
      <c r="M795" t="s">
        <v>29</v>
      </c>
      <c r="N795" t="s">
        <v>29</v>
      </c>
      <c r="O795" t="s">
        <v>29</v>
      </c>
      <c r="P795" t="s">
        <v>29</v>
      </c>
      <c r="Q795" t="s">
        <v>30</v>
      </c>
      <c r="R795" t="s">
        <v>30</v>
      </c>
      <c r="S795" t="s">
        <v>29</v>
      </c>
      <c r="T795" t="s">
        <v>29</v>
      </c>
      <c r="U795" t="s">
        <v>30</v>
      </c>
      <c r="V795" t="s">
        <v>29</v>
      </c>
      <c r="W795" t="s">
        <v>60</v>
      </c>
      <c r="X795" t="s">
        <v>29</v>
      </c>
      <c r="Y795" t="s">
        <v>29</v>
      </c>
      <c r="Z795" t="s">
        <v>29</v>
      </c>
      <c r="AA795" t="s">
        <v>30</v>
      </c>
      <c r="AB795" t="s">
        <v>45</v>
      </c>
    </row>
    <row r="796" spans="1:28" outlineLevel="1" x14ac:dyDescent="0.45">
      <c r="A796">
        <v>9924299004</v>
      </c>
      <c r="B796" s="1">
        <v>44351</v>
      </c>
      <c r="C796" t="s">
        <v>5463</v>
      </c>
      <c r="D796" t="s">
        <v>5464</v>
      </c>
      <c r="E796" t="s">
        <v>657</v>
      </c>
      <c r="F796" t="s">
        <v>5651</v>
      </c>
      <c r="G796" t="s">
        <v>5801</v>
      </c>
      <c r="H796" s="10">
        <v>1102573</v>
      </c>
      <c r="J796" t="s">
        <v>42</v>
      </c>
      <c r="K796" t="s">
        <v>30</v>
      </c>
      <c r="L796" t="s">
        <v>127</v>
      </c>
      <c r="M796" t="s">
        <v>29</v>
      </c>
      <c r="N796" t="s">
        <v>30</v>
      </c>
      <c r="O796" t="s">
        <v>29</v>
      </c>
      <c r="P796" t="s">
        <v>30</v>
      </c>
      <c r="Q796" t="s">
        <v>30</v>
      </c>
      <c r="R796" t="s">
        <v>30</v>
      </c>
      <c r="S796" t="s">
        <v>30</v>
      </c>
      <c r="T796" t="s">
        <v>30</v>
      </c>
      <c r="U796" t="s">
        <v>30</v>
      </c>
      <c r="V796" t="s">
        <v>30</v>
      </c>
      <c r="W796" t="s">
        <v>33</v>
      </c>
      <c r="X796" t="s">
        <v>30</v>
      </c>
      <c r="Y796" t="s">
        <v>29</v>
      </c>
      <c r="Z796" t="s">
        <v>29</v>
      </c>
      <c r="AA796" t="s">
        <v>29</v>
      </c>
      <c r="AB796" t="s">
        <v>32</v>
      </c>
    </row>
    <row r="797" spans="1:28" outlineLevel="1" x14ac:dyDescent="0.45">
      <c r="A797">
        <v>2335149005</v>
      </c>
      <c r="B797" s="1">
        <v>44331</v>
      </c>
      <c r="C797" t="s">
        <v>865</v>
      </c>
      <c r="D797" t="s">
        <v>866</v>
      </c>
      <c r="E797" t="s">
        <v>657</v>
      </c>
      <c r="F797" t="s">
        <v>5651</v>
      </c>
      <c r="G797" t="s">
        <v>5801</v>
      </c>
      <c r="H797" s="10">
        <v>756933</v>
      </c>
      <c r="J797" t="s">
        <v>42</v>
      </c>
      <c r="K797" t="s">
        <v>30</v>
      </c>
      <c r="L797" t="s">
        <v>127</v>
      </c>
      <c r="M797" t="s">
        <v>29</v>
      </c>
      <c r="N797" t="s">
        <v>30</v>
      </c>
      <c r="O797" t="s">
        <v>29</v>
      </c>
      <c r="P797" t="s">
        <v>30</v>
      </c>
      <c r="Q797" t="s">
        <v>30</v>
      </c>
      <c r="R797" t="s">
        <v>30</v>
      </c>
      <c r="S797" t="s">
        <v>30</v>
      </c>
      <c r="T797" t="s">
        <v>29</v>
      </c>
      <c r="U797" t="s">
        <v>30</v>
      </c>
      <c r="V797" t="s">
        <v>30</v>
      </c>
      <c r="W797" t="s">
        <v>40</v>
      </c>
      <c r="X797" t="s">
        <v>30</v>
      </c>
      <c r="Y797" t="s">
        <v>30</v>
      </c>
      <c r="Z797" t="s">
        <v>29</v>
      </c>
      <c r="AA797" t="s">
        <v>30</v>
      </c>
      <c r="AB797" t="s">
        <v>32</v>
      </c>
    </row>
    <row r="798" spans="1:28" outlineLevel="1" x14ac:dyDescent="0.45">
      <c r="A798">
        <v>9953539003</v>
      </c>
      <c r="B798" s="1">
        <v>44354</v>
      </c>
      <c r="C798" t="s">
        <v>5581</v>
      </c>
      <c r="D798" t="s">
        <v>5582</v>
      </c>
      <c r="E798" t="s">
        <v>657</v>
      </c>
      <c r="F798" t="s">
        <v>5651</v>
      </c>
      <c r="G798" t="s">
        <v>5801</v>
      </c>
      <c r="H798" s="10">
        <v>469016</v>
      </c>
      <c r="I798" t="s">
        <v>246</v>
      </c>
      <c r="J798" t="s">
        <v>42</v>
      </c>
      <c r="K798" t="s">
        <v>30</v>
      </c>
      <c r="L798" t="s">
        <v>127</v>
      </c>
      <c r="M798" t="s">
        <v>30</v>
      </c>
      <c r="N798" t="s">
        <v>30</v>
      </c>
      <c r="O798" t="s">
        <v>30</v>
      </c>
      <c r="P798" t="s">
        <v>30</v>
      </c>
      <c r="Q798" t="s">
        <v>30</v>
      </c>
      <c r="R798" t="s">
        <v>30</v>
      </c>
      <c r="S798" t="s">
        <v>30</v>
      </c>
      <c r="T798" t="s">
        <v>30</v>
      </c>
      <c r="U798" t="s">
        <v>30</v>
      </c>
      <c r="V798" t="s">
        <v>30</v>
      </c>
      <c r="W798" t="s">
        <v>40</v>
      </c>
      <c r="X798" t="s">
        <v>30</v>
      </c>
      <c r="Y798" t="s">
        <v>29</v>
      </c>
      <c r="Z798" t="s">
        <v>29</v>
      </c>
      <c r="AA798" t="s">
        <v>29</v>
      </c>
      <c r="AB798" t="s">
        <v>32</v>
      </c>
    </row>
    <row r="799" spans="1:28" outlineLevel="1" x14ac:dyDescent="0.45">
      <c r="A799">
        <v>7615138907</v>
      </c>
      <c r="B799" s="1">
        <v>44323</v>
      </c>
      <c r="C799" t="s">
        <v>3489</v>
      </c>
      <c r="D799" t="s">
        <v>3490</v>
      </c>
      <c r="E799" t="s">
        <v>657</v>
      </c>
      <c r="F799" t="s">
        <v>5651</v>
      </c>
      <c r="G799" t="s">
        <v>5801</v>
      </c>
      <c r="H799" s="10">
        <v>147907</v>
      </c>
      <c r="J799" t="s">
        <v>42</v>
      </c>
      <c r="K799" t="s">
        <v>30</v>
      </c>
      <c r="L799" t="s">
        <v>127</v>
      </c>
      <c r="M799" t="s">
        <v>29</v>
      </c>
      <c r="N799" t="s">
        <v>29</v>
      </c>
      <c r="O799" t="s">
        <v>29</v>
      </c>
      <c r="P799" t="s">
        <v>30</v>
      </c>
      <c r="Q799" t="s">
        <v>29</v>
      </c>
      <c r="R799" t="s">
        <v>30</v>
      </c>
      <c r="S799" t="s">
        <v>30</v>
      </c>
      <c r="T799" t="s">
        <v>30</v>
      </c>
      <c r="U799" t="s">
        <v>30</v>
      </c>
      <c r="V799" t="s">
        <v>30</v>
      </c>
      <c r="W799" t="s">
        <v>31</v>
      </c>
      <c r="X799" t="s">
        <v>30</v>
      </c>
      <c r="Y799" t="s">
        <v>30</v>
      </c>
      <c r="Z799" t="s">
        <v>29</v>
      </c>
      <c r="AA799" t="s">
        <v>30</v>
      </c>
      <c r="AB799" t="s">
        <v>32</v>
      </c>
    </row>
    <row r="800" spans="1:28" outlineLevel="1" x14ac:dyDescent="0.45">
      <c r="A800">
        <v>8983659000</v>
      </c>
      <c r="B800" s="1">
        <v>44345</v>
      </c>
      <c r="C800" t="s">
        <v>5151</v>
      </c>
      <c r="D800" t="s">
        <v>5152</v>
      </c>
      <c r="E800" t="s">
        <v>657</v>
      </c>
      <c r="F800" t="s">
        <v>5651</v>
      </c>
      <c r="G800" t="s">
        <v>5801</v>
      </c>
      <c r="H800" s="10">
        <v>17281.919999999998</v>
      </c>
      <c r="J800" t="s">
        <v>42</v>
      </c>
      <c r="K800" t="s">
        <v>30</v>
      </c>
      <c r="L800" t="s">
        <v>127</v>
      </c>
      <c r="M800" t="s">
        <v>29</v>
      </c>
      <c r="N800" t="s">
        <v>29</v>
      </c>
      <c r="O800" t="s">
        <v>29</v>
      </c>
      <c r="P800" t="s">
        <v>29</v>
      </c>
      <c r="Q800" t="s">
        <v>29</v>
      </c>
      <c r="R800" t="s">
        <v>29</v>
      </c>
      <c r="S800" t="s">
        <v>30</v>
      </c>
      <c r="T800" t="s">
        <v>29</v>
      </c>
      <c r="U800" t="s">
        <v>29</v>
      </c>
      <c r="V800" t="s">
        <v>29</v>
      </c>
      <c r="W800" t="s">
        <v>40</v>
      </c>
      <c r="X800" t="s">
        <v>30</v>
      </c>
      <c r="Y800" t="s">
        <v>29</v>
      </c>
      <c r="Z800" t="s">
        <v>29</v>
      </c>
      <c r="AA800" t="s">
        <v>29</v>
      </c>
      <c r="AB800" t="s">
        <v>32</v>
      </c>
    </row>
    <row r="801" spans="1:28" outlineLevel="1" x14ac:dyDescent="0.45">
      <c r="A801">
        <v>8616769007</v>
      </c>
      <c r="B801" s="1">
        <v>44343</v>
      </c>
      <c r="C801" t="s">
        <v>4334</v>
      </c>
      <c r="D801" t="s">
        <v>4335</v>
      </c>
      <c r="E801" t="s">
        <v>4336</v>
      </c>
      <c r="F801" t="s">
        <v>5651</v>
      </c>
      <c r="G801" t="s">
        <v>6029</v>
      </c>
      <c r="H801" s="10">
        <v>2750</v>
      </c>
      <c r="J801" t="s">
        <v>42</v>
      </c>
      <c r="K801" t="s">
        <v>30</v>
      </c>
      <c r="L801" t="s">
        <v>471</v>
      </c>
      <c r="M801" t="s">
        <v>30</v>
      </c>
      <c r="N801" t="s">
        <v>29</v>
      </c>
      <c r="O801" t="s">
        <v>29</v>
      </c>
      <c r="P801" t="s">
        <v>30</v>
      </c>
      <c r="Q801" t="s">
        <v>29</v>
      </c>
      <c r="R801" t="s">
        <v>30</v>
      </c>
      <c r="S801" t="s">
        <v>29</v>
      </c>
      <c r="T801" t="s">
        <v>29</v>
      </c>
      <c r="U801" t="s">
        <v>30</v>
      </c>
      <c r="V801" t="s">
        <v>29</v>
      </c>
      <c r="W801" t="s">
        <v>270</v>
      </c>
      <c r="X801" t="s">
        <v>30</v>
      </c>
      <c r="Y801" t="s">
        <v>29</v>
      </c>
      <c r="Z801" t="s">
        <v>29</v>
      </c>
      <c r="AA801" t="s">
        <v>29</v>
      </c>
      <c r="AB801" t="s">
        <v>45</v>
      </c>
    </row>
    <row r="802" spans="1:28" outlineLevel="1" x14ac:dyDescent="0.45">
      <c r="A802">
        <v>7898948902</v>
      </c>
      <c r="B802" s="1">
        <v>44327</v>
      </c>
      <c r="C802" t="s">
        <v>3997</v>
      </c>
      <c r="D802" t="s">
        <v>3998</v>
      </c>
      <c r="E802" t="s">
        <v>6017</v>
      </c>
      <c r="F802" t="s">
        <v>5651</v>
      </c>
      <c r="G802" t="s">
        <v>6018</v>
      </c>
      <c r="H802" s="10">
        <v>13360</v>
      </c>
      <c r="J802" t="s">
        <v>42</v>
      </c>
      <c r="K802" t="s">
        <v>29</v>
      </c>
      <c r="L802" t="s">
        <v>77</v>
      </c>
      <c r="M802" t="s">
        <v>30</v>
      </c>
      <c r="N802" t="s">
        <v>30</v>
      </c>
      <c r="O802" t="s">
        <v>29</v>
      </c>
      <c r="P802" t="s">
        <v>30</v>
      </c>
      <c r="Q802" t="s">
        <v>30</v>
      </c>
      <c r="R802" t="s">
        <v>30</v>
      </c>
      <c r="S802" t="s">
        <v>30</v>
      </c>
      <c r="T802" t="s">
        <v>30</v>
      </c>
      <c r="U802" t="s">
        <v>30</v>
      </c>
      <c r="V802" t="s">
        <v>30</v>
      </c>
      <c r="W802" t="s">
        <v>40</v>
      </c>
      <c r="X802" t="s">
        <v>29</v>
      </c>
      <c r="Y802" t="s">
        <v>30</v>
      </c>
      <c r="Z802" t="s">
        <v>29</v>
      </c>
      <c r="AA802" t="s">
        <v>29</v>
      </c>
      <c r="AB802" t="s">
        <v>32</v>
      </c>
    </row>
    <row r="803" spans="1:28" outlineLevel="1" x14ac:dyDescent="0.45">
      <c r="A803">
        <v>7640528908</v>
      </c>
      <c r="B803" s="1">
        <v>44323</v>
      </c>
      <c r="C803" t="s">
        <v>3635</v>
      </c>
      <c r="D803" t="s">
        <v>3636</v>
      </c>
      <c r="E803" t="s">
        <v>954</v>
      </c>
      <c r="F803" t="s">
        <v>5651</v>
      </c>
      <c r="G803" t="s">
        <v>5836</v>
      </c>
      <c r="H803" s="10">
        <v>170456.68</v>
      </c>
      <c r="J803" t="s">
        <v>42</v>
      </c>
      <c r="K803" t="s">
        <v>30</v>
      </c>
      <c r="L803" t="s">
        <v>88</v>
      </c>
      <c r="M803" t="s">
        <v>29</v>
      </c>
      <c r="N803" t="s">
        <v>30</v>
      </c>
      <c r="O803" t="s">
        <v>29</v>
      </c>
      <c r="P803" t="s">
        <v>30</v>
      </c>
      <c r="Q803" t="s">
        <v>30</v>
      </c>
      <c r="R803" t="s">
        <v>30</v>
      </c>
      <c r="S803" t="s">
        <v>30</v>
      </c>
      <c r="T803" t="s">
        <v>30</v>
      </c>
      <c r="U803" t="s">
        <v>30</v>
      </c>
      <c r="V803" t="s">
        <v>30</v>
      </c>
      <c r="W803" t="s">
        <v>40</v>
      </c>
      <c r="X803" t="s">
        <v>30</v>
      </c>
      <c r="Y803" t="s">
        <v>29</v>
      </c>
      <c r="Z803" t="s">
        <v>29</v>
      </c>
      <c r="AA803" t="s">
        <v>30</v>
      </c>
      <c r="AB803" t="s">
        <v>377</v>
      </c>
    </row>
    <row r="804" spans="1:28" outlineLevel="1" x14ac:dyDescent="0.45">
      <c r="A804">
        <v>9922389003</v>
      </c>
      <c r="B804" s="1">
        <v>44351</v>
      </c>
      <c r="C804" t="s">
        <v>5445</v>
      </c>
      <c r="D804" t="s">
        <v>5446</v>
      </c>
      <c r="E804" t="s">
        <v>954</v>
      </c>
      <c r="F804" t="s">
        <v>5651</v>
      </c>
      <c r="G804" t="s">
        <v>5814</v>
      </c>
      <c r="H804" s="10">
        <v>118063.02</v>
      </c>
      <c r="I804" t="s">
        <v>2524</v>
      </c>
      <c r="J804" t="s">
        <v>42</v>
      </c>
      <c r="K804" t="s">
        <v>29</v>
      </c>
      <c r="L804" t="s">
        <v>54</v>
      </c>
      <c r="M804" t="s">
        <v>29</v>
      </c>
      <c r="N804" t="s">
        <v>29</v>
      </c>
      <c r="O804" t="s">
        <v>29</v>
      </c>
      <c r="P804" t="s">
        <v>29</v>
      </c>
      <c r="Q804" t="s">
        <v>29</v>
      </c>
      <c r="R804" t="s">
        <v>29</v>
      </c>
      <c r="S804" t="s">
        <v>30</v>
      </c>
      <c r="T804" t="s">
        <v>30</v>
      </c>
      <c r="U804" t="s">
        <v>29</v>
      </c>
      <c r="V804" t="s">
        <v>30</v>
      </c>
      <c r="W804" t="s">
        <v>33</v>
      </c>
      <c r="X804" t="s">
        <v>29</v>
      </c>
      <c r="Y804" t="s">
        <v>29</v>
      </c>
      <c r="Z804" t="s">
        <v>29</v>
      </c>
      <c r="AA804" t="s">
        <v>29</v>
      </c>
      <c r="AB804" t="s">
        <v>32</v>
      </c>
    </row>
    <row r="805" spans="1:28" outlineLevel="1" x14ac:dyDescent="0.45">
      <c r="A805">
        <v>2356859005</v>
      </c>
      <c r="B805" s="1">
        <v>44331</v>
      </c>
      <c r="C805" t="s">
        <v>952</v>
      </c>
      <c r="D805" t="s">
        <v>953</v>
      </c>
      <c r="E805" t="s">
        <v>954</v>
      </c>
      <c r="F805" t="s">
        <v>5651</v>
      </c>
      <c r="G805" t="s">
        <v>5814</v>
      </c>
      <c r="H805" s="10">
        <v>115423.67999999999</v>
      </c>
      <c r="J805" t="s">
        <v>42</v>
      </c>
      <c r="K805" t="s">
        <v>29</v>
      </c>
      <c r="L805" t="s">
        <v>54</v>
      </c>
      <c r="M805" t="s">
        <v>30</v>
      </c>
      <c r="N805" t="s">
        <v>30</v>
      </c>
      <c r="O805" t="s">
        <v>30</v>
      </c>
      <c r="P805" t="s">
        <v>30</v>
      </c>
      <c r="Q805" t="s">
        <v>30</v>
      </c>
      <c r="R805" t="s">
        <v>30</v>
      </c>
      <c r="S805" t="s">
        <v>30</v>
      </c>
      <c r="T805" t="s">
        <v>30</v>
      </c>
      <c r="U805" t="s">
        <v>30</v>
      </c>
      <c r="V805" t="s">
        <v>30</v>
      </c>
      <c r="W805" t="s">
        <v>40</v>
      </c>
      <c r="X805" t="s">
        <v>29</v>
      </c>
      <c r="Y805" t="s">
        <v>30</v>
      </c>
      <c r="Z805" t="s">
        <v>29</v>
      </c>
      <c r="AA805" t="s">
        <v>29</v>
      </c>
      <c r="AB805" t="s">
        <v>32</v>
      </c>
    </row>
    <row r="806" spans="1:28" outlineLevel="1" x14ac:dyDescent="0.45">
      <c r="A806">
        <v>8896689000</v>
      </c>
      <c r="B806" s="1">
        <v>44345</v>
      </c>
      <c r="C806" t="s">
        <v>4756</v>
      </c>
      <c r="D806" t="s">
        <v>4757</v>
      </c>
      <c r="E806" t="s">
        <v>954</v>
      </c>
      <c r="F806" t="s">
        <v>5651</v>
      </c>
      <c r="G806" t="s">
        <v>5836</v>
      </c>
      <c r="H806" s="10">
        <v>72996.73</v>
      </c>
      <c r="J806" t="s">
        <v>42</v>
      </c>
      <c r="K806" t="s">
        <v>30</v>
      </c>
      <c r="L806" t="s">
        <v>88</v>
      </c>
      <c r="M806" t="s">
        <v>29</v>
      </c>
      <c r="N806" t="s">
        <v>29</v>
      </c>
      <c r="O806" t="s">
        <v>29</v>
      </c>
      <c r="P806" t="s">
        <v>29</v>
      </c>
      <c r="Q806" t="s">
        <v>29</v>
      </c>
      <c r="R806" t="s">
        <v>30</v>
      </c>
      <c r="S806" t="s">
        <v>30</v>
      </c>
      <c r="T806" t="s">
        <v>30</v>
      </c>
      <c r="U806" t="s">
        <v>29</v>
      </c>
      <c r="V806" t="s">
        <v>30</v>
      </c>
      <c r="W806" t="s">
        <v>40</v>
      </c>
      <c r="X806" t="s">
        <v>30</v>
      </c>
      <c r="Y806" t="s">
        <v>29</v>
      </c>
      <c r="Z806" t="s">
        <v>29</v>
      </c>
      <c r="AA806" t="s">
        <v>29</v>
      </c>
      <c r="AB806" t="s">
        <v>32</v>
      </c>
    </row>
    <row r="807" spans="1:28" outlineLevel="1" x14ac:dyDescent="0.45">
      <c r="A807">
        <v>8030079004</v>
      </c>
      <c r="B807" s="1">
        <v>44342</v>
      </c>
      <c r="C807" t="s">
        <v>4157</v>
      </c>
      <c r="D807" t="s">
        <v>4158</v>
      </c>
      <c r="E807" t="s">
        <v>954</v>
      </c>
      <c r="F807" t="s">
        <v>5651</v>
      </c>
      <c r="G807" t="s">
        <v>5836</v>
      </c>
      <c r="H807" s="10">
        <v>23970.6</v>
      </c>
      <c r="I807" t="s">
        <v>35</v>
      </c>
      <c r="J807" t="s">
        <v>42</v>
      </c>
      <c r="K807" t="s">
        <v>29</v>
      </c>
      <c r="L807" t="s">
        <v>88</v>
      </c>
      <c r="M807" t="s">
        <v>29</v>
      </c>
      <c r="N807" t="s">
        <v>29</v>
      </c>
      <c r="O807" t="s">
        <v>29</v>
      </c>
      <c r="P807" t="s">
        <v>30</v>
      </c>
      <c r="Q807" t="s">
        <v>30</v>
      </c>
      <c r="R807" t="s">
        <v>30</v>
      </c>
      <c r="S807" t="s">
        <v>30</v>
      </c>
      <c r="T807" t="s">
        <v>30</v>
      </c>
      <c r="U807" t="s">
        <v>30</v>
      </c>
      <c r="V807" t="s">
        <v>30</v>
      </c>
      <c r="W807" t="s">
        <v>40</v>
      </c>
      <c r="X807" t="s">
        <v>30</v>
      </c>
      <c r="Y807" t="s">
        <v>30</v>
      </c>
      <c r="Z807" t="s">
        <v>29</v>
      </c>
      <c r="AA807" t="s">
        <v>30</v>
      </c>
      <c r="AB807" t="s">
        <v>32</v>
      </c>
    </row>
    <row r="808" spans="1:28" outlineLevel="1" x14ac:dyDescent="0.45">
      <c r="A808">
        <v>7592478900</v>
      </c>
      <c r="B808" s="1">
        <v>44323</v>
      </c>
      <c r="C808" t="s">
        <v>3350</v>
      </c>
      <c r="D808" t="s">
        <v>3351</v>
      </c>
      <c r="E808" t="s">
        <v>954</v>
      </c>
      <c r="F808" t="s">
        <v>5651</v>
      </c>
      <c r="G808" t="s">
        <v>5836</v>
      </c>
      <c r="H808" s="10">
        <v>23215.67</v>
      </c>
      <c r="J808" t="s">
        <v>42</v>
      </c>
      <c r="K808" t="s">
        <v>29</v>
      </c>
      <c r="L808" t="s">
        <v>88</v>
      </c>
      <c r="M808" t="s">
        <v>29</v>
      </c>
      <c r="N808" t="s">
        <v>29</v>
      </c>
      <c r="O808" t="s">
        <v>29</v>
      </c>
      <c r="P808" t="s">
        <v>30</v>
      </c>
      <c r="Q808" t="s">
        <v>30</v>
      </c>
      <c r="R808" t="s">
        <v>30</v>
      </c>
      <c r="S808" t="s">
        <v>30</v>
      </c>
      <c r="T808" t="s">
        <v>30</v>
      </c>
      <c r="U808" t="s">
        <v>30</v>
      </c>
      <c r="V808" t="s">
        <v>30</v>
      </c>
      <c r="W808" t="s">
        <v>40</v>
      </c>
      <c r="X808" t="s">
        <v>30</v>
      </c>
      <c r="Y808" t="s">
        <v>29</v>
      </c>
      <c r="Z808" t="s">
        <v>29</v>
      </c>
      <c r="AA808" t="s">
        <v>30</v>
      </c>
      <c r="AB808" t="s">
        <v>32</v>
      </c>
    </row>
    <row r="809" spans="1:28" outlineLevel="1" x14ac:dyDescent="0.45">
      <c r="A809">
        <v>2473599009</v>
      </c>
      <c r="B809" s="1">
        <v>44332</v>
      </c>
      <c r="C809" t="s">
        <v>1096</v>
      </c>
      <c r="D809" t="s">
        <v>1097</v>
      </c>
      <c r="E809" t="s">
        <v>954</v>
      </c>
      <c r="F809" t="s">
        <v>5651</v>
      </c>
      <c r="G809" t="s">
        <v>5836</v>
      </c>
      <c r="H809" s="10">
        <v>19419</v>
      </c>
      <c r="I809" t="s">
        <v>35</v>
      </c>
      <c r="J809" t="s">
        <v>42</v>
      </c>
      <c r="K809" t="s">
        <v>30</v>
      </c>
      <c r="L809" t="s">
        <v>88</v>
      </c>
      <c r="M809" t="s">
        <v>29</v>
      </c>
      <c r="N809" t="s">
        <v>30</v>
      </c>
      <c r="O809" t="s">
        <v>29</v>
      </c>
      <c r="P809" t="s">
        <v>30</v>
      </c>
      <c r="Q809" t="s">
        <v>30</v>
      </c>
      <c r="R809" t="s">
        <v>30</v>
      </c>
      <c r="S809" t="s">
        <v>30</v>
      </c>
      <c r="T809" t="s">
        <v>30</v>
      </c>
      <c r="U809" t="s">
        <v>30</v>
      </c>
      <c r="V809" t="s">
        <v>30</v>
      </c>
      <c r="W809" t="s">
        <v>33</v>
      </c>
      <c r="X809" t="s">
        <v>30</v>
      </c>
      <c r="Y809" t="s">
        <v>30</v>
      </c>
      <c r="Z809" t="s">
        <v>29</v>
      </c>
      <c r="AA809" t="s">
        <v>29</v>
      </c>
      <c r="AB809" t="s">
        <v>32</v>
      </c>
    </row>
    <row r="810" spans="1:28" outlineLevel="1" x14ac:dyDescent="0.45">
      <c r="A810">
        <v>7663948908</v>
      </c>
      <c r="B810" s="1">
        <v>44323</v>
      </c>
      <c r="C810" t="s">
        <v>3779</v>
      </c>
      <c r="D810" t="s">
        <v>3780</v>
      </c>
      <c r="E810" t="s">
        <v>954</v>
      </c>
      <c r="F810" t="s">
        <v>5651</v>
      </c>
      <c r="G810" t="s">
        <v>5836</v>
      </c>
      <c r="H810" s="10">
        <v>18292</v>
      </c>
      <c r="J810" t="s">
        <v>42</v>
      </c>
      <c r="K810" t="s">
        <v>29</v>
      </c>
      <c r="L810" t="s">
        <v>88</v>
      </c>
      <c r="M810" t="s">
        <v>29</v>
      </c>
      <c r="N810" t="s">
        <v>29</v>
      </c>
      <c r="O810" t="s">
        <v>29</v>
      </c>
      <c r="P810" t="s">
        <v>29</v>
      </c>
      <c r="Q810" t="s">
        <v>29</v>
      </c>
      <c r="R810" t="s">
        <v>30</v>
      </c>
      <c r="S810" t="s">
        <v>29</v>
      </c>
      <c r="T810" t="s">
        <v>29</v>
      </c>
      <c r="U810" t="s">
        <v>29</v>
      </c>
      <c r="V810" t="s">
        <v>29</v>
      </c>
      <c r="W810" t="s">
        <v>60</v>
      </c>
      <c r="X810" t="s">
        <v>30</v>
      </c>
      <c r="Y810" t="s">
        <v>29</v>
      </c>
      <c r="Z810" t="s">
        <v>29</v>
      </c>
      <c r="AA810" t="s">
        <v>30</v>
      </c>
      <c r="AB810" t="s">
        <v>39</v>
      </c>
    </row>
    <row r="811" spans="1:28" outlineLevel="1" x14ac:dyDescent="0.45">
      <c r="A811">
        <v>5245579005</v>
      </c>
      <c r="B811" s="1">
        <v>44337</v>
      </c>
      <c r="C811" t="s">
        <v>2301</v>
      </c>
      <c r="D811" t="s">
        <v>2302</v>
      </c>
      <c r="E811" t="s">
        <v>954</v>
      </c>
      <c r="F811" t="s">
        <v>5651</v>
      </c>
      <c r="G811" t="s">
        <v>5836</v>
      </c>
      <c r="H811" s="10">
        <v>12243.96</v>
      </c>
      <c r="J811" t="s">
        <v>42</v>
      </c>
      <c r="K811" t="s">
        <v>29</v>
      </c>
      <c r="L811" t="s">
        <v>88</v>
      </c>
      <c r="M811" t="s">
        <v>30</v>
      </c>
      <c r="N811" t="s">
        <v>29</v>
      </c>
      <c r="O811" t="s">
        <v>29</v>
      </c>
      <c r="P811" t="s">
        <v>30</v>
      </c>
      <c r="Q811" t="s">
        <v>30</v>
      </c>
      <c r="R811" t="s">
        <v>30</v>
      </c>
      <c r="S811" t="s">
        <v>30</v>
      </c>
      <c r="T811" t="s">
        <v>30</v>
      </c>
      <c r="U811" t="s">
        <v>30</v>
      </c>
      <c r="V811" t="s">
        <v>30</v>
      </c>
      <c r="W811" t="s">
        <v>31</v>
      </c>
      <c r="X811" t="s">
        <v>30</v>
      </c>
      <c r="Y811" t="s">
        <v>29</v>
      </c>
      <c r="Z811" t="s">
        <v>29</v>
      </c>
      <c r="AA811" t="s">
        <v>30</v>
      </c>
      <c r="AB811" t="s">
        <v>45</v>
      </c>
    </row>
    <row r="812" spans="1:28" outlineLevel="1" x14ac:dyDescent="0.45">
      <c r="A812">
        <v>2723789000</v>
      </c>
      <c r="B812" s="1">
        <v>44334</v>
      </c>
      <c r="C812" t="s">
        <v>1439</v>
      </c>
      <c r="D812" t="s">
        <v>1440</v>
      </c>
      <c r="E812" t="s">
        <v>954</v>
      </c>
      <c r="F812" t="s">
        <v>5651</v>
      </c>
      <c r="G812" t="s">
        <v>5836</v>
      </c>
      <c r="H812" s="10">
        <v>9301</v>
      </c>
      <c r="J812" t="s">
        <v>42</v>
      </c>
      <c r="K812" t="s">
        <v>29</v>
      </c>
      <c r="L812" t="s">
        <v>88</v>
      </c>
      <c r="M812" t="s">
        <v>29</v>
      </c>
      <c r="N812" t="s">
        <v>30</v>
      </c>
      <c r="O812" t="s">
        <v>29</v>
      </c>
      <c r="P812" t="s">
        <v>30</v>
      </c>
      <c r="Q812" t="s">
        <v>29</v>
      </c>
      <c r="R812" t="s">
        <v>30</v>
      </c>
      <c r="S812" t="s">
        <v>29</v>
      </c>
      <c r="T812" t="s">
        <v>29</v>
      </c>
      <c r="U812" t="s">
        <v>30</v>
      </c>
      <c r="V812" t="s">
        <v>29</v>
      </c>
      <c r="W812" t="s">
        <v>270</v>
      </c>
      <c r="X812" t="s">
        <v>30</v>
      </c>
      <c r="Y812" t="s">
        <v>29</v>
      </c>
      <c r="Z812" t="s">
        <v>29</v>
      </c>
      <c r="AA812" t="s">
        <v>30</v>
      </c>
      <c r="AB812" t="s">
        <v>45</v>
      </c>
    </row>
    <row r="813" spans="1:28" outlineLevel="1" x14ac:dyDescent="0.45">
      <c r="A813">
        <v>4904239008</v>
      </c>
      <c r="B813" s="1">
        <v>44336</v>
      </c>
      <c r="C813" t="s">
        <v>2064</v>
      </c>
      <c r="D813" t="s">
        <v>2065</v>
      </c>
      <c r="E813" t="s">
        <v>1736</v>
      </c>
      <c r="F813" t="s">
        <v>5651</v>
      </c>
      <c r="G813" t="s">
        <v>5897</v>
      </c>
      <c r="H813" s="10">
        <v>513361</v>
      </c>
      <c r="J813" t="s">
        <v>28</v>
      </c>
      <c r="K813" t="s">
        <v>29</v>
      </c>
      <c r="L813" t="s">
        <v>150</v>
      </c>
      <c r="M813" t="s">
        <v>29</v>
      </c>
      <c r="N813" t="s">
        <v>30</v>
      </c>
      <c r="O813" t="s">
        <v>30</v>
      </c>
      <c r="P813" t="s">
        <v>30</v>
      </c>
      <c r="Q813" t="s">
        <v>30</v>
      </c>
      <c r="R813" t="s">
        <v>30</v>
      </c>
      <c r="S813" t="s">
        <v>30</v>
      </c>
      <c r="T813" t="s">
        <v>30</v>
      </c>
      <c r="U813" t="s">
        <v>30</v>
      </c>
      <c r="V813" t="s">
        <v>30</v>
      </c>
      <c r="W813" t="s">
        <v>31</v>
      </c>
      <c r="X813" t="s">
        <v>29</v>
      </c>
      <c r="Y813" t="s">
        <v>29</v>
      </c>
      <c r="Z813" t="s">
        <v>29</v>
      </c>
      <c r="AA813" t="s">
        <v>30</v>
      </c>
      <c r="AB813" t="s">
        <v>2066</v>
      </c>
    </row>
    <row r="814" spans="1:28" outlineLevel="1" x14ac:dyDescent="0.45">
      <c r="A814">
        <v>9919539010</v>
      </c>
      <c r="B814" s="1">
        <v>44351</v>
      </c>
      <c r="C814" t="s">
        <v>5436</v>
      </c>
      <c r="D814" t="s">
        <v>5437</v>
      </c>
      <c r="E814" t="s">
        <v>1736</v>
      </c>
      <c r="F814" t="s">
        <v>5651</v>
      </c>
      <c r="G814" t="s">
        <v>5897</v>
      </c>
      <c r="H814" s="10">
        <v>200385.21</v>
      </c>
      <c r="J814" t="s">
        <v>28</v>
      </c>
      <c r="K814" t="s">
        <v>29</v>
      </c>
      <c r="L814" t="s">
        <v>150</v>
      </c>
      <c r="M814" t="s">
        <v>30</v>
      </c>
      <c r="N814" t="s">
        <v>30</v>
      </c>
      <c r="O814" t="s">
        <v>29</v>
      </c>
      <c r="P814" t="s">
        <v>30</v>
      </c>
      <c r="Q814" t="s">
        <v>30</v>
      </c>
      <c r="R814" t="s">
        <v>30</v>
      </c>
      <c r="S814" t="s">
        <v>30</v>
      </c>
      <c r="T814" t="s">
        <v>30</v>
      </c>
      <c r="U814" t="s">
        <v>30</v>
      </c>
      <c r="V814" t="s">
        <v>30</v>
      </c>
      <c r="W814" t="s">
        <v>40</v>
      </c>
      <c r="X814" t="s">
        <v>29</v>
      </c>
      <c r="Y814" t="s">
        <v>29</v>
      </c>
      <c r="Z814" t="s">
        <v>29</v>
      </c>
      <c r="AA814" t="s">
        <v>29</v>
      </c>
      <c r="AB814" t="s">
        <v>32</v>
      </c>
    </row>
    <row r="815" spans="1:28" outlineLevel="1" x14ac:dyDescent="0.45">
      <c r="A815">
        <v>8859079006</v>
      </c>
      <c r="B815" s="1">
        <v>44345</v>
      </c>
      <c r="C815" t="s">
        <v>4550</v>
      </c>
      <c r="D815" t="s">
        <v>4551</v>
      </c>
      <c r="E815" t="s">
        <v>1736</v>
      </c>
      <c r="F815" t="s">
        <v>5651</v>
      </c>
      <c r="G815" t="s">
        <v>5897</v>
      </c>
      <c r="H815" s="10">
        <v>184765.49</v>
      </c>
      <c r="J815" t="s">
        <v>28</v>
      </c>
      <c r="K815" t="s">
        <v>29</v>
      </c>
      <c r="L815" t="s">
        <v>150</v>
      </c>
      <c r="M815" t="s">
        <v>29</v>
      </c>
      <c r="N815" t="s">
        <v>29</v>
      </c>
      <c r="O815" t="s">
        <v>29</v>
      </c>
      <c r="P815" t="s">
        <v>29</v>
      </c>
      <c r="Q815" t="s">
        <v>29</v>
      </c>
      <c r="R815" t="s">
        <v>30</v>
      </c>
      <c r="S815" t="s">
        <v>30</v>
      </c>
      <c r="T815" t="s">
        <v>30</v>
      </c>
      <c r="U815" t="s">
        <v>29</v>
      </c>
      <c r="V815" t="s">
        <v>30</v>
      </c>
      <c r="W815" t="s">
        <v>40</v>
      </c>
      <c r="X815" t="s">
        <v>29</v>
      </c>
      <c r="Y815" t="s">
        <v>29</v>
      </c>
      <c r="Z815" t="s">
        <v>29</v>
      </c>
      <c r="AA815" t="s">
        <v>29</v>
      </c>
      <c r="AB815" t="s">
        <v>32</v>
      </c>
    </row>
    <row r="816" spans="1:28" outlineLevel="1" x14ac:dyDescent="0.45">
      <c r="A816">
        <v>3688709007</v>
      </c>
      <c r="B816" s="1">
        <v>44335</v>
      </c>
      <c r="C816" t="s">
        <v>1734</v>
      </c>
      <c r="D816" t="s">
        <v>1735</v>
      </c>
      <c r="E816" t="s">
        <v>1736</v>
      </c>
      <c r="F816" t="s">
        <v>5651</v>
      </c>
      <c r="G816" t="s">
        <v>5897</v>
      </c>
      <c r="H816" s="10">
        <v>87051.7</v>
      </c>
      <c r="I816" t="s">
        <v>143</v>
      </c>
      <c r="J816" t="s">
        <v>28</v>
      </c>
      <c r="K816" t="s">
        <v>29</v>
      </c>
      <c r="L816" t="s">
        <v>150</v>
      </c>
      <c r="M816" t="s">
        <v>29</v>
      </c>
      <c r="N816" t="s">
        <v>30</v>
      </c>
      <c r="O816" t="s">
        <v>29</v>
      </c>
      <c r="P816" t="s">
        <v>30</v>
      </c>
      <c r="Q816" t="s">
        <v>30</v>
      </c>
      <c r="R816" t="s">
        <v>30</v>
      </c>
      <c r="S816" t="s">
        <v>30</v>
      </c>
      <c r="T816" t="s">
        <v>30</v>
      </c>
      <c r="U816" t="s">
        <v>30</v>
      </c>
      <c r="V816" t="s">
        <v>30</v>
      </c>
      <c r="W816" t="s">
        <v>270</v>
      </c>
      <c r="X816" t="s">
        <v>29</v>
      </c>
      <c r="Y816" t="s">
        <v>29</v>
      </c>
      <c r="Z816" t="s">
        <v>29</v>
      </c>
      <c r="AA816" t="s">
        <v>30</v>
      </c>
      <c r="AB816" t="s">
        <v>32</v>
      </c>
    </row>
    <row r="817" spans="1:28" outlineLevel="1" x14ac:dyDescent="0.45">
      <c r="A817">
        <v>8018669001</v>
      </c>
      <c r="B817" s="1">
        <v>44342</v>
      </c>
      <c r="C817" t="s">
        <v>4100</v>
      </c>
      <c r="D817" t="s">
        <v>4101</v>
      </c>
      <c r="E817" t="s">
        <v>1736</v>
      </c>
      <c r="F817" t="s">
        <v>5651</v>
      </c>
      <c r="G817" t="s">
        <v>5897</v>
      </c>
      <c r="H817" s="10">
        <v>85592</v>
      </c>
      <c r="J817" t="s">
        <v>28</v>
      </c>
      <c r="K817" t="s">
        <v>29</v>
      </c>
      <c r="L817" t="s">
        <v>150</v>
      </c>
      <c r="M817" t="s">
        <v>29</v>
      </c>
      <c r="N817" t="s">
        <v>30</v>
      </c>
      <c r="O817" t="s">
        <v>29</v>
      </c>
      <c r="P817" t="s">
        <v>30</v>
      </c>
      <c r="Q817" t="s">
        <v>30</v>
      </c>
      <c r="R817" t="s">
        <v>30</v>
      </c>
      <c r="S817" t="s">
        <v>30</v>
      </c>
      <c r="T817" t="s">
        <v>30</v>
      </c>
      <c r="U817" t="s">
        <v>30</v>
      </c>
      <c r="V817" t="s">
        <v>30</v>
      </c>
      <c r="W817" t="s">
        <v>33</v>
      </c>
      <c r="X817" t="s">
        <v>29</v>
      </c>
      <c r="Y817" t="s">
        <v>29</v>
      </c>
      <c r="Z817" t="s">
        <v>30</v>
      </c>
      <c r="AA817" t="s">
        <v>30</v>
      </c>
      <c r="AB817" t="s">
        <v>45</v>
      </c>
    </row>
    <row r="818" spans="1:28" outlineLevel="1" x14ac:dyDescent="0.45">
      <c r="A818">
        <v>8021019006</v>
      </c>
      <c r="B818" s="1">
        <v>44342</v>
      </c>
      <c r="C818" t="s">
        <v>4108</v>
      </c>
      <c r="D818" t="s">
        <v>4109</v>
      </c>
      <c r="E818" t="s">
        <v>1736</v>
      </c>
      <c r="F818" t="s">
        <v>5651</v>
      </c>
      <c r="G818" t="s">
        <v>5897</v>
      </c>
      <c r="H818" s="10">
        <v>85099</v>
      </c>
      <c r="J818" t="s">
        <v>28</v>
      </c>
      <c r="K818" t="s">
        <v>29</v>
      </c>
      <c r="L818" t="s">
        <v>150</v>
      </c>
      <c r="M818" t="s">
        <v>30</v>
      </c>
      <c r="N818" t="s">
        <v>30</v>
      </c>
      <c r="O818" t="s">
        <v>30</v>
      </c>
      <c r="P818" t="s">
        <v>30</v>
      </c>
      <c r="Q818" t="s">
        <v>30</v>
      </c>
      <c r="R818" t="s">
        <v>30</v>
      </c>
      <c r="S818" t="s">
        <v>30</v>
      </c>
      <c r="T818" t="s">
        <v>30</v>
      </c>
      <c r="U818" t="s">
        <v>30</v>
      </c>
      <c r="V818" t="s">
        <v>30</v>
      </c>
      <c r="W818" t="s">
        <v>31</v>
      </c>
      <c r="X818" t="s">
        <v>29</v>
      </c>
      <c r="Y818" t="s">
        <v>30</v>
      </c>
      <c r="Z818" t="s">
        <v>29</v>
      </c>
      <c r="AA818" t="s">
        <v>29</v>
      </c>
      <c r="AB818" t="s">
        <v>47</v>
      </c>
    </row>
    <row r="819" spans="1:28" outlineLevel="1" x14ac:dyDescent="0.45">
      <c r="A819">
        <v>9871959007</v>
      </c>
      <c r="B819" s="1">
        <v>44351</v>
      </c>
      <c r="C819" t="s">
        <v>5191</v>
      </c>
      <c r="D819" t="s">
        <v>5192</v>
      </c>
      <c r="E819" t="s">
        <v>1736</v>
      </c>
      <c r="F819" t="s">
        <v>5651</v>
      </c>
      <c r="G819" t="s">
        <v>5897</v>
      </c>
      <c r="H819" s="10">
        <v>55014</v>
      </c>
      <c r="J819" t="s">
        <v>28</v>
      </c>
      <c r="K819" t="s">
        <v>29</v>
      </c>
      <c r="L819" t="s">
        <v>150</v>
      </c>
      <c r="M819" t="s">
        <v>30</v>
      </c>
      <c r="N819" t="s">
        <v>30</v>
      </c>
      <c r="O819" t="s">
        <v>29</v>
      </c>
      <c r="P819" t="s">
        <v>30</v>
      </c>
      <c r="Q819" t="s">
        <v>30</v>
      </c>
      <c r="R819" t="s">
        <v>30</v>
      </c>
      <c r="S819" t="s">
        <v>30</v>
      </c>
      <c r="T819" t="s">
        <v>30</v>
      </c>
      <c r="U819" t="s">
        <v>30</v>
      </c>
      <c r="V819" t="s">
        <v>30</v>
      </c>
      <c r="W819" t="s">
        <v>40</v>
      </c>
      <c r="X819" t="s">
        <v>29</v>
      </c>
      <c r="Y819" t="s">
        <v>29</v>
      </c>
      <c r="Z819" t="s">
        <v>29</v>
      </c>
      <c r="AA819" t="s">
        <v>29</v>
      </c>
      <c r="AB819" t="s">
        <v>32</v>
      </c>
    </row>
    <row r="820" spans="1:28" outlineLevel="1" x14ac:dyDescent="0.45">
      <c r="A820">
        <v>8885239010</v>
      </c>
      <c r="B820" s="1">
        <v>44345</v>
      </c>
      <c r="C820" t="s">
        <v>4705</v>
      </c>
      <c r="D820" t="s">
        <v>4706</v>
      </c>
      <c r="E820" t="s">
        <v>1736</v>
      </c>
      <c r="F820" t="s">
        <v>5651</v>
      </c>
      <c r="G820" t="s">
        <v>5897</v>
      </c>
      <c r="H820" s="10">
        <v>52059.31</v>
      </c>
      <c r="J820" t="s">
        <v>28</v>
      </c>
      <c r="K820" t="s">
        <v>29</v>
      </c>
      <c r="L820" t="s">
        <v>150</v>
      </c>
      <c r="M820" t="s">
        <v>30</v>
      </c>
      <c r="N820" t="s">
        <v>30</v>
      </c>
      <c r="O820" t="s">
        <v>30</v>
      </c>
      <c r="P820" t="s">
        <v>30</v>
      </c>
      <c r="Q820" t="s">
        <v>30</v>
      </c>
      <c r="R820" t="s">
        <v>30</v>
      </c>
      <c r="S820" t="s">
        <v>30</v>
      </c>
      <c r="T820" t="s">
        <v>30</v>
      </c>
      <c r="U820" t="s">
        <v>30</v>
      </c>
      <c r="V820" t="s">
        <v>30</v>
      </c>
      <c r="W820" t="s">
        <v>40</v>
      </c>
      <c r="X820" t="s">
        <v>29</v>
      </c>
      <c r="Y820" t="s">
        <v>29</v>
      </c>
      <c r="Z820" t="s">
        <v>29</v>
      </c>
      <c r="AA820" t="s">
        <v>29</v>
      </c>
      <c r="AB820" t="s">
        <v>32</v>
      </c>
    </row>
    <row r="821" spans="1:28" outlineLevel="1" x14ac:dyDescent="0.45">
      <c r="A821">
        <v>8969759010</v>
      </c>
      <c r="B821" s="1">
        <v>44345</v>
      </c>
      <c r="C821" t="s">
        <v>5073</v>
      </c>
      <c r="D821" t="s">
        <v>4492</v>
      </c>
      <c r="E821" t="s">
        <v>1736</v>
      </c>
      <c r="F821" t="s">
        <v>5651</v>
      </c>
      <c r="G821" t="s">
        <v>5897</v>
      </c>
      <c r="H821" s="10">
        <v>50033</v>
      </c>
      <c r="I821" t="s">
        <v>35</v>
      </c>
      <c r="J821" t="s">
        <v>28</v>
      </c>
      <c r="K821" t="s">
        <v>29</v>
      </c>
      <c r="L821" t="s">
        <v>150</v>
      </c>
      <c r="M821" t="s">
        <v>29</v>
      </c>
      <c r="N821" t="s">
        <v>29</v>
      </c>
      <c r="O821" t="s">
        <v>30</v>
      </c>
      <c r="P821" t="s">
        <v>30</v>
      </c>
      <c r="Q821" t="s">
        <v>30</v>
      </c>
      <c r="R821" t="s">
        <v>30</v>
      </c>
      <c r="S821" t="s">
        <v>30</v>
      </c>
      <c r="T821" t="s">
        <v>30</v>
      </c>
      <c r="U821" t="s">
        <v>30</v>
      </c>
      <c r="V821" t="s">
        <v>30</v>
      </c>
      <c r="W821" t="s">
        <v>40</v>
      </c>
      <c r="X821" t="s">
        <v>29</v>
      </c>
      <c r="Y821" t="s">
        <v>29</v>
      </c>
      <c r="Z821" t="s">
        <v>29</v>
      </c>
      <c r="AA821" t="s">
        <v>29</v>
      </c>
      <c r="AB821" t="s">
        <v>32</v>
      </c>
    </row>
    <row r="822" spans="1:28" outlineLevel="1" x14ac:dyDescent="0.45">
      <c r="A822">
        <v>8849549001</v>
      </c>
      <c r="B822" s="1">
        <v>44345</v>
      </c>
      <c r="C822" t="s">
        <v>4491</v>
      </c>
      <c r="D822" t="s">
        <v>4492</v>
      </c>
      <c r="E822" t="s">
        <v>1736</v>
      </c>
      <c r="F822" t="s">
        <v>5651</v>
      </c>
      <c r="G822" t="s">
        <v>5897</v>
      </c>
      <c r="H822" s="10">
        <v>1158</v>
      </c>
      <c r="I822" t="s">
        <v>35</v>
      </c>
      <c r="J822" t="s">
        <v>28</v>
      </c>
      <c r="K822" t="s">
        <v>29</v>
      </c>
      <c r="L822" t="s">
        <v>150</v>
      </c>
      <c r="M822" t="s">
        <v>29</v>
      </c>
      <c r="N822" t="s">
        <v>29</v>
      </c>
      <c r="O822" t="s">
        <v>30</v>
      </c>
      <c r="P822" t="s">
        <v>30</v>
      </c>
      <c r="Q822" t="s">
        <v>30</v>
      </c>
      <c r="R822" t="s">
        <v>30</v>
      </c>
      <c r="S822" t="s">
        <v>30</v>
      </c>
      <c r="T822" t="s">
        <v>30</v>
      </c>
      <c r="U822" t="s">
        <v>30</v>
      </c>
      <c r="V822" t="s">
        <v>30</v>
      </c>
      <c r="W822" t="s">
        <v>31</v>
      </c>
      <c r="X822" t="s">
        <v>29</v>
      </c>
      <c r="Y822" t="s">
        <v>29</v>
      </c>
      <c r="Z822" t="s">
        <v>29</v>
      </c>
      <c r="AA822" t="s">
        <v>29</v>
      </c>
      <c r="AB822" t="s">
        <v>32</v>
      </c>
    </row>
    <row r="823" spans="1:28" outlineLevel="1" x14ac:dyDescent="0.45">
      <c r="A823">
        <v>2218529002</v>
      </c>
      <c r="B823" s="1">
        <v>44330</v>
      </c>
      <c r="C823" t="s">
        <v>636</v>
      </c>
      <c r="D823" t="s">
        <v>637</v>
      </c>
      <c r="E823" t="s">
        <v>104</v>
      </c>
      <c r="F823" t="s">
        <v>5651</v>
      </c>
      <c r="G823" t="s">
        <v>5761</v>
      </c>
      <c r="H823" s="10">
        <v>42286</v>
      </c>
      <c r="J823" t="s">
        <v>42</v>
      </c>
      <c r="K823" t="s">
        <v>29</v>
      </c>
      <c r="L823" t="s">
        <v>150</v>
      </c>
      <c r="M823" t="s">
        <v>30</v>
      </c>
      <c r="N823" t="s">
        <v>30</v>
      </c>
      <c r="O823" t="s">
        <v>29</v>
      </c>
      <c r="P823" t="s">
        <v>30</v>
      </c>
      <c r="Q823" t="s">
        <v>30</v>
      </c>
      <c r="R823" t="s">
        <v>30</v>
      </c>
      <c r="S823" t="s">
        <v>30</v>
      </c>
      <c r="T823" t="s">
        <v>30</v>
      </c>
      <c r="U823" t="s">
        <v>30</v>
      </c>
      <c r="V823" t="s">
        <v>30</v>
      </c>
      <c r="W823" t="s">
        <v>40</v>
      </c>
      <c r="X823" t="s">
        <v>29</v>
      </c>
      <c r="Y823" t="s">
        <v>30</v>
      </c>
      <c r="Z823" t="s">
        <v>29</v>
      </c>
      <c r="AA823" t="s">
        <v>29</v>
      </c>
      <c r="AB823" t="s">
        <v>32</v>
      </c>
    </row>
    <row r="824" spans="1:28" outlineLevel="1" x14ac:dyDescent="0.45">
      <c r="A824">
        <v>2321779005</v>
      </c>
      <c r="B824" s="1">
        <v>44331</v>
      </c>
      <c r="C824" t="s">
        <v>792</v>
      </c>
      <c r="D824" t="s">
        <v>793</v>
      </c>
      <c r="E824" t="s">
        <v>204</v>
      </c>
      <c r="F824" t="s">
        <v>5651</v>
      </c>
      <c r="G824" t="s">
        <v>5790</v>
      </c>
      <c r="H824" s="10">
        <v>306581</v>
      </c>
      <c r="J824" t="s">
        <v>42</v>
      </c>
      <c r="K824" t="s">
        <v>29</v>
      </c>
      <c r="L824" t="s">
        <v>54</v>
      </c>
      <c r="M824" t="s">
        <v>29</v>
      </c>
      <c r="N824" t="s">
        <v>30</v>
      </c>
      <c r="O824" t="s">
        <v>29</v>
      </c>
      <c r="P824" t="s">
        <v>30</v>
      </c>
      <c r="Q824" t="s">
        <v>30</v>
      </c>
      <c r="R824" t="s">
        <v>30</v>
      </c>
      <c r="S824" t="s">
        <v>30</v>
      </c>
      <c r="T824" t="s">
        <v>30</v>
      </c>
      <c r="U824" t="s">
        <v>30</v>
      </c>
      <c r="V824" t="s">
        <v>30</v>
      </c>
      <c r="W824" t="s">
        <v>33</v>
      </c>
      <c r="X824" t="s">
        <v>29</v>
      </c>
      <c r="Y824" t="s">
        <v>29</v>
      </c>
      <c r="Z824" t="s">
        <v>29</v>
      </c>
      <c r="AA824" t="s">
        <v>30</v>
      </c>
      <c r="AB824" t="s">
        <v>144</v>
      </c>
    </row>
    <row r="825" spans="1:28" outlineLevel="1" x14ac:dyDescent="0.45">
      <c r="A825">
        <v>7564889000</v>
      </c>
      <c r="B825" s="1">
        <v>44341</v>
      </c>
      <c r="C825" t="s">
        <v>3181</v>
      </c>
      <c r="D825" t="s">
        <v>3182</v>
      </c>
      <c r="E825" t="s">
        <v>204</v>
      </c>
      <c r="F825" t="s">
        <v>5651</v>
      </c>
      <c r="G825" t="s">
        <v>5790</v>
      </c>
      <c r="H825" s="10">
        <v>270831</v>
      </c>
      <c r="J825" t="s">
        <v>42</v>
      </c>
      <c r="K825" t="s">
        <v>29</v>
      </c>
      <c r="L825" t="s">
        <v>54</v>
      </c>
      <c r="M825" t="s">
        <v>30</v>
      </c>
      <c r="N825" t="s">
        <v>30</v>
      </c>
      <c r="O825" t="s">
        <v>30</v>
      </c>
      <c r="P825" t="s">
        <v>30</v>
      </c>
      <c r="Q825" t="s">
        <v>30</v>
      </c>
      <c r="R825" t="s">
        <v>30</v>
      </c>
      <c r="S825" t="s">
        <v>30</v>
      </c>
      <c r="T825" t="s">
        <v>30</v>
      </c>
      <c r="U825" t="s">
        <v>30</v>
      </c>
      <c r="V825" t="s">
        <v>30</v>
      </c>
      <c r="W825" t="s">
        <v>33</v>
      </c>
      <c r="X825" t="s">
        <v>29</v>
      </c>
      <c r="Y825" t="s">
        <v>30</v>
      </c>
      <c r="Z825" t="s">
        <v>29</v>
      </c>
      <c r="AA825" t="s">
        <v>29</v>
      </c>
      <c r="AB825" t="s">
        <v>32</v>
      </c>
    </row>
    <row r="826" spans="1:28" outlineLevel="1" x14ac:dyDescent="0.45">
      <c r="A826">
        <v>8611079002</v>
      </c>
      <c r="B826" s="1">
        <v>44343</v>
      </c>
      <c r="C826" t="s">
        <v>4298</v>
      </c>
      <c r="D826" t="s">
        <v>4299</v>
      </c>
      <c r="E826" t="s">
        <v>204</v>
      </c>
      <c r="F826" t="s">
        <v>5651</v>
      </c>
      <c r="G826" t="s">
        <v>5790</v>
      </c>
      <c r="H826" s="10">
        <v>21710.36</v>
      </c>
      <c r="J826" t="s">
        <v>42</v>
      </c>
      <c r="K826" t="s">
        <v>30</v>
      </c>
      <c r="L826" t="s">
        <v>54</v>
      </c>
      <c r="M826" t="s">
        <v>29</v>
      </c>
      <c r="N826" t="s">
        <v>29</v>
      </c>
      <c r="O826" t="s">
        <v>29</v>
      </c>
      <c r="P826" t="s">
        <v>30</v>
      </c>
      <c r="Q826" t="s">
        <v>29</v>
      </c>
      <c r="R826" t="s">
        <v>30</v>
      </c>
      <c r="S826" t="s">
        <v>30</v>
      </c>
      <c r="T826" t="s">
        <v>30</v>
      </c>
      <c r="U826" t="s">
        <v>30</v>
      </c>
      <c r="V826" t="s">
        <v>30</v>
      </c>
      <c r="W826" t="s">
        <v>270</v>
      </c>
      <c r="X826" t="s">
        <v>29</v>
      </c>
      <c r="Y826" t="s">
        <v>29</v>
      </c>
      <c r="Z826" t="s">
        <v>29</v>
      </c>
      <c r="AA826" t="s">
        <v>30</v>
      </c>
      <c r="AB826" t="s">
        <v>100</v>
      </c>
    </row>
    <row r="827" spans="1:28" outlineLevel="1" x14ac:dyDescent="0.45">
      <c r="A827">
        <v>2323799004</v>
      </c>
      <c r="B827" s="1">
        <v>44331</v>
      </c>
      <c r="C827" t="s">
        <v>801</v>
      </c>
      <c r="D827" t="s">
        <v>802</v>
      </c>
      <c r="E827" t="s">
        <v>803</v>
      </c>
      <c r="F827" t="s">
        <v>5651</v>
      </c>
      <c r="G827" t="s">
        <v>5791</v>
      </c>
      <c r="H827" s="10">
        <v>80457</v>
      </c>
      <c r="J827" t="s">
        <v>42</v>
      </c>
      <c r="K827" t="s">
        <v>29</v>
      </c>
      <c r="L827" t="s">
        <v>127</v>
      </c>
      <c r="M827" t="s">
        <v>29</v>
      </c>
      <c r="N827" t="s">
        <v>29</v>
      </c>
      <c r="O827" t="s">
        <v>29</v>
      </c>
      <c r="P827" t="s">
        <v>30</v>
      </c>
      <c r="Q827" t="s">
        <v>29</v>
      </c>
      <c r="R827" t="s">
        <v>30</v>
      </c>
      <c r="S827" t="s">
        <v>30</v>
      </c>
      <c r="T827" t="s">
        <v>30</v>
      </c>
      <c r="U827" t="s">
        <v>30</v>
      </c>
      <c r="V827" t="s">
        <v>30</v>
      </c>
      <c r="W827" t="s">
        <v>40</v>
      </c>
      <c r="X827" t="s">
        <v>30</v>
      </c>
      <c r="Y827" t="s">
        <v>29</v>
      </c>
      <c r="Z827" t="s">
        <v>29</v>
      </c>
      <c r="AA827" t="s">
        <v>30</v>
      </c>
      <c r="AB827" t="s">
        <v>32</v>
      </c>
    </row>
    <row r="828" spans="1:28" outlineLevel="1" x14ac:dyDescent="0.45">
      <c r="A828">
        <v>7675318904</v>
      </c>
      <c r="B828" s="1">
        <v>44323</v>
      </c>
      <c r="C828" t="s">
        <v>3822</v>
      </c>
      <c r="D828" t="s">
        <v>3823</v>
      </c>
      <c r="E828" t="s">
        <v>803</v>
      </c>
      <c r="F828" t="s">
        <v>5651</v>
      </c>
      <c r="G828" t="s">
        <v>5791</v>
      </c>
      <c r="H828" s="10">
        <v>39030</v>
      </c>
      <c r="J828" t="s">
        <v>42</v>
      </c>
      <c r="K828" t="s">
        <v>29</v>
      </c>
      <c r="L828" t="s">
        <v>127</v>
      </c>
      <c r="M828" t="s">
        <v>30</v>
      </c>
      <c r="N828" t="s">
        <v>30</v>
      </c>
      <c r="O828" t="s">
        <v>29</v>
      </c>
      <c r="P828" t="s">
        <v>30</v>
      </c>
      <c r="Q828" t="s">
        <v>30</v>
      </c>
      <c r="R828" t="s">
        <v>30</v>
      </c>
      <c r="S828" t="s">
        <v>30</v>
      </c>
      <c r="T828" t="s">
        <v>30</v>
      </c>
      <c r="U828" t="s">
        <v>30</v>
      </c>
      <c r="V828" t="s">
        <v>30</v>
      </c>
      <c r="W828" t="s">
        <v>33</v>
      </c>
      <c r="X828" t="s">
        <v>30</v>
      </c>
      <c r="Y828" t="s">
        <v>29</v>
      </c>
      <c r="Z828" t="s">
        <v>29</v>
      </c>
      <c r="AA828" t="s">
        <v>30</v>
      </c>
      <c r="AB828" t="s">
        <v>32</v>
      </c>
    </row>
    <row r="829" spans="1:28" outlineLevel="1" x14ac:dyDescent="0.45">
      <c r="A829">
        <v>7633558908</v>
      </c>
      <c r="B829" s="1">
        <v>44323</v>
      </c>
      <c r="C829" t="s">
        <v>3594</v>
      </c>
      <c r="D829" t="s">
        <v>3595</v>
      </c>
      <c r="E829" t="s">
        <v>3596</v>
      </c>
      <c r="F829" t="s">
        <v>5651</v>
      </c>
      <c r="G829" t="s">
        <v>5998</v>
      </c>
      <c r="H829" s="10">
        <v>83616</v>
      </c>
      <c r="J829" t="s">
        <v>42</v>
      </c>
      <c r="K829" t="s">
        <v>29</v>
      </c>
      <c r="L829" t="s">
        <v>54</v>
      </c>
      <c r="M829" t="s">
        <v>29</v>
      </c>
      <c r="N829" t="s">
        <v>30</v>
      </c>
      <c r="O829" t="s">
        <v>29</v>
      </c>
      <c r="P829" t="s">
        <v>30</v>
      </c>
      <c r="Q829" t="s">
        <v>30</v>
      </c>
      <c r="R829" t="s">
        <v>30</v>
      </c>
      <c r="S829" t="s">
        <v>30</v>
      </c>
      <c r="T829" t="s">
        <v>29</v>
      </c>
      <c r="U829" t="s">
        <v>30</v>
      </c>
      <c r="V829" t="s">
        <v>30</v>
      </c>
      <c r="W829" t="s">
        <v>60</v>
      </c>
      <c r="X829" t="s">
        <v>29</v>
      </c>
      <c r="Y829" t="s">
        <v>29</v>
      </c>
      <c r="Z829" t="s">
        <v>29</v>
      </c>
      <c r="AA829" t="s">
        <v>30</v>
      </c>
      <c r="AB829" t="s">
        <v>45</v>
      </c>
    </row>
    <row r="830" spans="1:28" outlineLevel="1" x14ac:dyDescent="0.45">
      <c r="A830">
        <v>2491039009</v>
      </c>
      <c r="B830" s="1">
        <v>44332</v>
      </c>
      <c r="C830" t="s">
        <v>1178</v>
      </c>
      <c r="D830" t="s">
        <v>1179</v>
      </c>
      <c r="E830" t="s">
        <v>1180</v>
      </c>
      <c r="F830" t="s">
        <v>5651</v>
      </c>
      <c r="G830" t="s">
        <v>5845</v>
      </c>
      <c r="H830" s="10">
        <v>114507.5</v>
      </c>
      <c r="I830" t="s">
        <v>35</v>
      </c>
      <c r="J830" t="s">
        <v>28</v>
      </c>
      <c r="K830" t="s">
        <v>29</v>
      </c>
      <c r="L830" t="s">
        <v>161</v>
      </c>
      <c r="M830" t="s">
        <v>29</v>
      </c>
      <c r="N830" t="s">
        <v>29</v>
      </c>
      <c r="O830" t="s">
        <v>30</v>
      </c>
      <c r="P830" t="s">
        <v>30</v>
      </c>
      <c r="Q830" t="s">
        <v>30</v>
      </c>
      <c r="R830" t="s">
        <v>29</v>
      </c>
      <c r="S830" t="s">
        <v>30</v>
      </c>
      <c r="T830" t="s">
        <v>30</v>
      </c>
      <c r="U830" t="s">
        <v>30</v>
      </c>
      <c r="V830" t="s">
        <v>29</v>
      </c>
      <c r="W830" t="s">
        <v>40</v>
      </c>
      <c r="X830" t="s">
        <v>29</v>
      </c>
      <c r="Y830" t="s">
        <v>29</v>
      </c>
      <c r="Z830" t="s">
        <v>29</v>
      </c>
      <c r="AA830" t="s">
        <v>30</v>
      </c>
      <c r="AB830" t="s">
        <v>32</v>
      </c>
    </row>
    <row r="831" spans="1:28" outlineLevel="1" x14ac:dyDescent="0.45">
      <c r="A831">
        <v>3701839006</v>
      </c>
      <c r="B831" s="1">
        <v>44335</v>
      </c>
      <c r="C831" t="s">
        <v>1782</v>
      </c>
      <c r="D831" t="s">
        <v>1783</v>
      </c>
      <c r="E831" t="s">
        <v>80</v>
      </c>
      <c r="F831" t="s">
        <v>5651</v>
      </c>
      <c r="G831" t="s">
        <v>5901</v>
      </c>
      <c r="H831" s="10">
        <v>182328.06</v>
      </c>
      <c r="J831" t="s">
        <v>42</v>
      </c>
      <c r="K831" t="s">
        <v>30</v>
      </c>
      <c r="L831" t="s">
        <v>77</v>
      </c>
      <c r="M831" t="s">
        <v>29</v>
      </c>
      <c r="N831" t="s">
        <v>29</v>
      </c>
      <c r="O831" t="s">
        <v>29</v>
      </c>
      <c r="P831" t="s">
        <v>30</v>
      </c>
      <c r="Q831" t="s">
        <v>29</v>
      </c>
      <c r="R831" t="s">
        <v>30</v>
      </c>
      <c r="S831" t="s">
        <v>30</v>
      </c>
      <c r="T831" t="s">
        <v>30</v>
      </c>
      <c r="U831" t="s">
        <v>30</v>
      </c>
      <c r="V831" t="s">
        <v>30</v>
      </c>
      <c r="W831" t="s">
        <v>40</v>
      </c>
      <c r="X831" t="s">
        <v>30</v>
      </c>
      <c r="Y831" t="s">
        <v>30</v>
      </c>
      <c r="Z831" t="s">
        <v>29</v>
      </c>
      <c r="AA831" t="s">
        <v>29</v>
      </c>
      <c r="AB831" t="s">
        <v>32</v>
      </c>
    </row>
    <row r="832" spans="1:28" outlineLevel="1" x14ac:dyDescent="0.45">
      <c r="A832">
        <v>7239769006</v>
      </c>
      <c r="B832" s="1">
        <v>44339</v>
      </c>
      <c r="C832" t="s">
        <v>2533</v>
      </c>
      <c r="D832" t="s">
        <v>2534</v>
      </c>
      <c r="E832" t="s">
        <v>34</v>
      </c>
      <c r="F832" t="s">
        <v>5651</v>
      </c>
      <c r="G832" t="s">
        <v>5758</v>
      </c>
      <c r="H832" s="10">
        <v>243124</v>
      </c>
      <c r="J832" t="s">
        <v>42</v>
      </c>
      <c r="K832" t="s">
        <v>29</v>
      </c>
      <c r="L832" t="s">
        <v>127</v>
      </c>
      <c r="M832" t="s">
        <v>30</v>
      </c>
      <c r="N832" t="s">
        <v>29</v>
      </c>
      <c r="O832" t="s">
        <v>29</v>
      </c>
      <c r="P832" t="s">
        <v>29</v>
      </c>
      <c r="Q832" t="s">
        <v>29</v>
      </c>
      <c r="R832" t="s">
        <v>29</v>
      </c>
      <c r="S832" t="s">
        <v>30</v>
      </c>
      <c r="T832" t="s">
        <v>29</v>
      </c>
      <c r="U832" t="s">
        <v>30</v>
      </c>
      <c r="V832" t="s">
        <v>29</v>
      </c>
      <c r="W832" t="s">
        <v>31</v>
      </c>
      <c r="X832" t="s">
        <v>29</v>
      </c>
      <c r="Y832" t="s">
        <v>29</v>
      </c>
      <c r="Z832" t="s">
        <v>29</v>
      </c>
      <c r="AA832" t="s">
        <v>30</v>
      </c>
      <c r="AB832" t="s">
        <v>136</v>
      </c>
    </row>
    <row r="833" spans="1:28" outlineLevel="1" x14ac:dyDescent="0.45">
      <c r="A833">
        <v>2217979006</v>
      </c>
      <c r="B833" s="1">
        <v>44330</v>
      </c>
      <c r="C833" t="s">
        <v>626</v>
      </c>
      <c r="D833" t="s">
        <v>627</v>
      </c>
      <c r="E833" t="s">
        <v>34</v>
      </c>
      <c r="F833" t="s">
        <v>5651</v>
      </c>
      <c r="G833" t="s">
        <v>5758</v>
      </c>
      <c r="H833" s="10">
        <v>167443</v>
      </c>
      <c r="J833" t="s">
        <v>42</v>
      </c>
      <c r="K833" t="s">
        <v>29</v>
      </c>
      <c r="L833" t="s">
        <v>127</v>
      </c>
      <c r="M833" t="s">
        <v>29</v>
      </c>
      <c r="N833" t="s">
        <v>30</v>
      </c>
      <c r="O833" t="s">
        <v>30</v>
      </c>
      <c r="P833" t="s">
        <v>30</v>
      </c>
      <c r="Q833" t="s">
        <v>30</v>
      </c>
      <c r="R833" t="s">
        <v>30</v>
      </c>
      <c r="S833" t="s">
        <v>30</v>
      </c>
      <c r="T833" t="s">
        <v>30</v>
      </c>
      <c r="U833" t="s">
        <v>30</v>
      </c>
      <c r="V833" t="s">
        <v>30</v>
      </c>
      <c r="W833" t="s">
        <v>31</v>
      </c>
      <c r="X833" t="s">
        <v>29</v>
      </c>
      <c r="Y833" t="s">
        <v>29</v>
      </c>
      <c r="Z833" t="s">
        <v>29</v>
      </c>
      <c r="AA833" t="s">
        <v>30</v>
      </c>
      <c r="AB833" t="s">
        <v>69</v>
      </c>
    </row>
    <row r="834" spans="1:28" outlineLevel="1" x14ac:dyDescent="0.45">
      <c r="A834">
        <v>6604449009</v>
      </c>
      <c r="B834" s="1">
        <v>44338</v>
      </c>
      <c r="C834" t="s">
        <v>2414</v>
      </c>
      <c r="D834" t="s">
        <v>2415</v>
      </c>
      <c r="E834" t="s">
        <v>165</v>
      </c>
      <c r="F834" t="s">
        <v>5651</v>
      </c>
      <c r="G834" t="s">
        <v>5683</v>
      </c>
      <c r="H834" s="10">
        <v>362563</v>
      </c>
      <c r="I834" t="s">
        <v>413</v>
      </c>
      <c r="J834" t="s">
        <v>28</v>
      </c>
      <c r="K834" t="s">
        <v>29</v>
      </c>
      <c r="L834" t="s">
        <v>275</v>
      </c>
      <c r="M834" t="s">
        <v>29</v>
      </c>
      <c r="N834" t="s">
        <v>29</v>
      </c>
      <c r="O834" t="s">
        <v>29</v>
      </c>
      <c r="P834" t="s">
        <v>30</v>
      </c>
      <c r="Q834" t="s">
        <v>30</v>
      </c>
      <c r="R834" t="s">
        <v>30</v>
      </c>
      <c r="S834" t="s">
        <v>30</v>
      </c>
      <c r="T834" t="s">
        <v>30</v>
      </c>
      <c r="U834" t="s">
        <v>30</v>
      </c>
      <c r="V834" t="s">
        <v>30</v>
      </c>
      <c r="W834" t="s">
        <v>31</v>
      </c>
      <c r="X834" t="s">
        <v>29</v>
      </c>
      <c r="Y834" t="s">
        <v>30</v>
      </c>
      <c r="Z834" t="s">
        <v>29</v>
      </c>
      <c r="AA834" t="s">
        <v>29</v>
      </c>
      <c r="AB834" t="s">
        <v>32</v>
      </c>
    </row>
    <row r="835" spans="1:28" outlineLevel="1" x14ac:dyDescent="0.45">
      <c r="A835">
        <v>2763619000</v>
      </c>
      <c r="B835" s="1">
        <v>44334</v>
      </c>
      <c r="C835" t="s">
        <v>1625</v>
      </c>
      <c r="D835" t="s">
        <v>1626</v>
      </c>
      <c r="E835" t="s">
        <v>165</v>
      </c>
      <c r="F835" t="s">
        <v>5651</v>
      </c>
      <c r="G835" t="s">
        <v>5830</v>
      </c>
      <c r="H835" s="10">
        <v>349787.12</v>
      </c>
      <c r="I835" t="s">
        <v>35</v>
      </c>
      <c r="J835" t="s">
        <v>28</v>
      </c>
      <c r="K835" t="s">
        <v>29</v>
      </c>
      <c r="L835" t="s">
        <v>275</v>
      </c>
      <c r="M835" t="s">
        <v>29</v>
      </c>
      <c r="N835" t="s">
        <v>29</v>
      </c>
      <c r="O835" t="s">
        <v>30</v>
      </c>
      <c r="P835" t="s">
        <v>29</v>
      </c>
      <c r="Q835" t="s">
        <v>29</v>
      </c>
      <c r="R835" t="s">
        <v>29</v>
      </c>
      <c r="S835" t="s">
        <v>30</v>
      </c>
      <c r="T835" t="s">
        <v>30</v>
      </c>
      <c r="U835" t="s">
        <v>29</v>
      </c>
      <c r="V835" t="s">
        <v>30</v>
      </c>
      <c r="W835" t="s">
        <v>31</v>
      </c>
      <c r="X835" t="s">
        <v>29</v>
      </c>
      <c r="Y835" t="s">
        <v>29</v>
      </c>
      <c r="Z835" t="s">
        <v>29</v>
      </c>
      <c r="AA835" t="s">
        <v>30</v>
      </c>
      <c r="AB835" t="s">
        <v>32</v>
      </c>
    </row>
    <row r="836" spans="1:28" outlineLevel="1" x14ac:dyDescent="0.45">
      <c r="A836">
        <v>1076849003</v>
      </c>
      <c r="B836" s="1">
        <v>44328</v>
      </c>
      <c r="C836" t="s">
        <v>281</v>
      </c>
      <c r="D836" t="s">
        <v>282</v>
      </c>
      <c r="E836" t="s">
        <v>165</v>
      </c>
      <c r="F836" t="s">
        <v>5651</v>
      </c>
      <c r="G836" t="s">
        <v>5683</v>
      </c>
      <c r="H836" s="10">
        <v>330758</v>
      </c>
      <c r="I836" t="s">
        <v>283</v>
      </c>
      <c r="J836" t="s">
        <v>28</v>
      </c>
      <c r="K836" t="s">
        <v>29</v>
      </c>
      <c r="L836" t="s">
        <v>275</v>
      </c>
      <c r="M836" t="s">
        <v>30</v>
      </c>
      <c r="N836" t="s">
        <v>30</v>
      </c>
      <c r="O836" t="s">
        <v>30</v>
      </c>
      <c r="P836" t="s">
        <v>30</v>
      </c>
      <c r="Q836" t="s">
        <v>30</v>
      </c>
      <c r="R836" t="s">
        <v>30</v>
      </c>
      <c r="S836" t="s">
        <v>30</v>
      </c>
      <c r="T836" t="s">
        <v>30</v>
      </c>
      <c r="U836" t="s">
        <v>30</v>
      </c>
      <c r="V836" t="s">
        <v>30</v>
      </c>
      <c r="W836" t="s">
        <v>40</v>
      </c>
      <c r="X836" t="s">
        <v>29</v>
      </c>
      <c r="Y836" t="s">
        <v>30</v>
      </c>
      <c r="Z836" t="s">
        <v>29</v>
      </c>
      <c r="AA836" t="s">
        <v>29</v>
      </c>
      <c r="AB836" t="s">
        <v>32</v>
      </c>
    </row>
    <row r="837" spans="1:28" outlineLevel="1" x14ac:dyDescent="0.45">
      <c r="A837">
        <v>8015989008</v>
      </c>
      <c r="B837" s="1">
        <v>44342</v>
      </c>
      <c r="C837" t="s">
        <v>4096</v>
      </c>
      <c r="D837" t="s">
        <v>4097</v>
      </c>
      <c r="E837" t="s">
        <v>165</v>
      </c>
      <c r="F837" t="s">
        <v>5651</v>
      </c>
      <c r="G837" t="s">
        <v>5683</v>
      </c>
      <c r="H837" s="10">
        <v>277044</v>
      </c>
      <c r="I837" t="s">
        <v>168</v>
      </c>
      <c r="J837" t="s">
        <v>28</v>
      </c>
      <c r="K837" t="s">
        <v>29</v>
      </c>
      <c r="L837" t="s">
        <v>275</v>
      </c>
      <c r="M837" t="s">
        <v>30</v>
      </c>
      <c r="N837" t="s">
        <v>30</v>
      </c>
      <c r="O837" t="s">
        <v>30</v>
      </c>
      <c r="P837" t="s">
        <v>30</v>
      </c>
      <c r="Q837" t="s">
        <v>30</v>
      </c>
      <c r="R837" t="s">
        <v>30</v>
      </c>
      <c r="S837" t="s">
        <v>30</v>
      </c>
      <c r="T837" t="s">
        <v>30</v>
      </c>
      <c r="U837" t="s">
        <v>30</v>
      </c>
      <c r="V837" t="s">
        <v>30</v>
      </c>
      <c r="W837" t="s">
        <v>31</v>
      </c>
      <c r="X837" t="s">
        <v>29</v>
      </c>
      <c r="Y837" t="s">
        <v>29</v>
      </c>
      <c r="Z837" t="s">
        <v>29</v>
      </c>
      <c r="AA837" t="s">
        <v>30</v>
      </c>
      <c r="AB837" t="s">
        <v>32</v>
      </c>
    </row>
    <row r="838" spans="1:28" outlineLevel="1" x14ac:dyDescent="0.45">
      <c r="A838">
        <v>7556838904</v>
      </c>
      <c r="B838" s="1">
        <v>44323</v>
      </c>
      <c r="C838" t="s">
        <v>3076</v>
      </c>
      <c r="D838" t="s">
        <v>3077</v>
      </c>
      <c r="E838" t="s">
        <v>165</v>
      </c>
      <c r="F838" t="s">
        <v>5651</v>
      </c>
      <c r="G838" t="s">
        <v>5683</v>
      </c>
      <c r="H838" s="10">
        <v>260240.71</v>
      </c>
      <c r="J838" t="s">
        <v>28</v>
      </c>
      <c r="K838" t="s">
        <v>30</v>
      </c>
      <c r="L838" t="s">
        <v>275</v>
      </c>
      <c r="M838" t="s">
        <v>29</v>
      </c>
      <c r="N838" t="s">
        <v>30</v>
      </c>
      <c r="O838" t="s">
        <v>29</v>
      </c>
      <c r="P838" t="s">
        <v>30</v>
      </c>
      <c r="Q838" t="s">
        <v>29</v>
      </c>
      <c r="R838" t="s">
        <v>30</v>
      </c>
      <c r="S838" t="s">
        <v>30</v>
      </c>
      <c r="T838" t="s">
        <v>30</v>
      </c>
      <c r="U838" t="s">
        <v>30</v>
      </c>
      <c r="V838" t="s">
        <v>30</v>
      </c>
      <c r="W838" t="s">
        <v>31</v>
      </c>
      <c r="X838" t="s">
        <v>29</v>
      </c>
      <c r="Y838" t="s">
        <v>30</v>
      </c>
      <c r="Z838" t="s">
        <v>29</v>
      </c>
      <c r="AA838" t="s">
        <v>30</v>
      </c>
      <c r="AB838" t="s">
        <v>230</v>
      </c>
    </row>
    <row r="839" spans="1:28" outlineLevel="1" x14ac:dyDescent="0.45">
      <c r="A839">
        <v>7566608909</v>
      </c>
      <c r="B839" s="1">
        <v>44323</v>
      </c>
      <c r="C839" t="s">
        <v>3190</v>
      </c>
      <c r="D839" t="s">
        <v>3191</v>
      </c>
      <c r="E839" t="s">
        <v>165</v>
      </c>
      <c r="F839" t="s">
        <v>5651</v>
      </c>
      <c r="G839" t="s">
        <v>5830</v>
      </c>
      <c r="H839" s="10">
        <v>223674.14</v>
      </c>
      <c r="J839" t="s">
        <v>28</v>
      </c>
      <c r="K839" t="s">
        <v>30</v>
      </c>
      <c r="L839" t="s">
        <v>275</v>
      </c>
      <c r="M839" t="s">
        <v>30</v>
      </c>
      <c r="N839" t="s">
        <v>30</v>
      </c>
      <c r="O839" t="s">
        <v>29</v>
      </c>
      <c r="P839" t="s">
        <v>30</v>
      </c>
      <c r="Q839" t="s">
        <v>30</v>
      </c>
      <c r="R839" t="s">
        <v>30</v>
      </c>
      <c r="S839" t="s">
        <v>30</v>
      </c>
      <c r="T839" t="s">
        <v>30</v>
      </c>
      <c r="U839" t="s">
        <v>30</v>
      </c>
      <c r="V839" t="s">
        <v>30</v>
      </c>
      <c r="W839" t="s">
        <v>40</v>
      </c>
      <c r="X839" t="s">
        <v>29</v>
      </c>
      <c r="Y839" t="s">
        <v>29</v>
      </c>
      <c r="Z839" t="s">
        <v>29</v>
      </c>
      <c r="AA839" t="s">
        <v>30</v>
      </c>
      <c r="AB839" t="s">
        <v>47</v>
      </c>
    </row>
    <row r="840" spans="1:28" outlineLevel="1" x14ac:dyDescent="0.45">
      <c r="A840">
        <v>8891259001</v>
      </c>
      <c r="B840" s="1">
        <v>44345</v>
      </c>
      <c r="C840" t="s">
        <v>4735</v>
      </c>
      <c r="D840" t="s">
        <v>4736</v>
      </c>
      <c r="E840" t="s">
        <v>165</v>
      </c>
      <c r="F840" t="s">
        <v>5651</v>
      </c>
      <c r="G840" t="s">
        <v>5683</v>
      </c>
      <c r="H840" s="10">
        <v>193391</v>
      </c>
      <c r="J840" t="s">
        <v>28</v>
      </c>
      <c r="K840" t="s">
        <v>29</v>
      </c>
      <c r="L840" t="s">
        <v>275</v>
      </c>
      <c r="M840" t="s">
        <v>30</v>
      </c>
      <c r="N840" t="s">
        <v>30</v>
      </c>
      <c r="O840" t="s">
        <v>30</v>
      </c>
      <c r="P840" t="s">
        <v>30</v>
      </c>
      <c r="Q840" t="s">
        <v>30</v>
      </c>
      <c r="R840" t="s">
        <v>30</v>
      </c>
      <c r="S840" t="s">
        <v>30</v>
      </c>
      <c r="T840" t="s">
        <v>30</v>
      </c>
      <c r="U840" t="s">
        <v>30</v>
      </c>
      <c r="V840" t="s">
        <v>30</v>
      </c>
      <c r="W840" t="s">
        <v>31</v>
      </c>
      <c r="X840" t="s">
        <v>29</v>
      </c>
      <c r="Y840" t="s">
        <v>29</v>
      </c>
      <c r="Z840" t="s">
        <v>29</v>
      </c>
      <c r="AA840" t="s">
        <v>29</v>
      </c>
      <c r="AB840" t="s">
        <v>181</v>
      </c>
    </row>
    <row r="841" spans="1:28" outlineLevel="1" x14ac:dyDescent="0.45">
      <c r="A841">
        <v>7224879001</v>
      </c>
      <c r="B841" s="1">
        <v>44339</v>
      </c>
      <c r="C841" t="s">
        <v>2468</v>
      </c>
      <c r="D841" t="s">
        <v>2469</v>
      </c>
      <c r="E841" t="s">
        <v>165</v>
      </c>
      <c r="F841" t="s">
        <v>5651</v>
      </c>
      <c r="G841" t="s">
        <v>5683</v>
      </c>
      <c r="H841" s="10">
        <v>193222.52</v>
      </c>
      <c r="J841" t="s">
        <v>28</v>
      </c>
      <c r="K841" t="s">
        <v>29</v>
      </c>
      <c r="L841" t="s">
        <v>275</v>
      </c>
      <c r="M841" t="s">
        <v>29</v>
      </c>
      <c r="N841" t="s">
        <v>30</v>
      </c>
      <c r="O841" t="s">
        <v>30</v>
      </c>
      <c r="P841" t="s">
        <v>30</v>
      </c>
      <c r="Q841" t="s">
        <v>30</v>
      </c>
      <c r="R841" t="s">
        <v>30</v>
      </c>
      <c r="S841" t="s">
        <v>30</v>
      </c>
      <c r="T841" t="s">
        <v>30</v>
      </c>
      <c r="U841" t="s">
        <v>30</v>
      </c>
      <c r="V841" t="s">
        <v>30</v>
      </c>
      <c r="W841" t="s">
        <v>33</v>
      </c>
      <c r="X841" t="s">
        <v>29</v>
      </c>
      <c r="Y841" t="s">
        <v>29</v>
      </c>
      <c r="Z841" t="s">
        <v>29</v>
      </c>
      <c r="AA841" t="s">
        <v>30</v>
      </c>
      <c r="AB841" t="s">
        <v>32</v>
      </c>
    </row>
    <row r="842" spans="1:28" outlineLevel="1" x14ac:dyDescent="0.45">
      <c r="A842">
        <v>9924119007</v>
      </c>
      <c r="B842" s="1">
        <v>44351</v>
      </c>
      <c r="C842" t="s">
        <v>5461</v>
      </c>
      <c r="D842" t="s">
        <v>5462</v>
      </c>
      <c r="E842" t="s">
        <v>165</v>
      </c>
      <c r="F842" t="s">
        <v>5651</v>
      </c>
      <c r="G842" t="s">
        <v>5683</v>
      </c>
      <c r="H842" s="10">
        <v>173030.41</v>
      </c>
      <c r="J842" t="s">
        <v>28</v>
      </c>
      <c r="K842" t="s">
        <v>30</v>
      </c>
      <c r="L842" t="s">
        <v>275</v>
      </c>
      <c r="M842" t="s">
        <v>29</v>
      </c>
      <c r="N842" t="s">
        <v>30</v>
      </c>
      <c r="O842" t="s">
        <v>29</v>
      </c>
      <c r="P842" t="s">
        <v>30</v>
      </c>
      <c r="Q842" t="s">
        <v>30</v>
      </c>
      <c r="R842" t="s">
        <v>30</v>
      </c>
      <c r="S842" t="s">
        <v>30</v>
      </c>
      <c r="T842" t="s">
        <v>30</v>
      </c>
      <c r="U842" t="s">
        <v>30</v>
      </c>
      <c r="V842" t="s">
        <v>30</v>
      </c>
      <c r="W842" t="s">
        <v>31</v>
      </c>
      <c r="X842" t="s">
        <v>29</v>
      </c>
      <c r="Y842" t="s">
        <v>29</v>
      </c>
      <c r="Z842" t="s">
        <v>29</v>
      </c>
      <c r="AA842" t="s">
        <v>29</v>
      </c>
      <c r="AB842" t="s">
        <v>32</v>
      </c>
    </row>
    <row r="843" spans="1:28" outlineLevel="1" x14ac:dyDescent="0.45">
      <c r="A843">
        <v>7610368907</v>
      </c>
      <c r="B843" s="1">
        <v>44323</v>
      </c>
      <c r="C843" t="s">
        <v>3464</v>
      </c>
      <c r="D843" t="s">
        <v>3465</v>
      </c>
      <c r="E843" t="s">
        <v>165</v>
      </c>
      <c r="F843" t="s">
        <v>5651</v>
      </c>
      <c r="G843" t="s">
        <v>5683</v>
      </c>
      <c r="H843" s="10">
        <v>164083</v>
      </c>
      <c r="J843" t="s">
        <v>28</v>
      </c>
      <c r="K843" t="s">
        <v>29</v>
      </c>
      <c r="L843" t="s">
        <v>275</v>
      </c>
      <c r="M843" t="s">
        <v>29</v>
      </c>
      <c r="N843" t="s">
        <v>30</v>
      </c>
      <c r="O843" t="s">
        <v>29</v>
      </c>
      <c r="P843" t="s">
        <v>30</v>
      </c>
      <c r="Q843" t="s">
        <v>30</v>
      </c>
      <c r="R843" t="s">
        <v>30</v>
      </c>
      <c r="S843" t="s">
        <v>30</v>
      </c>
      <c r="T843" t="s">
        <v>30</v>
      </c>
      <c r="U843" t="s">
        <v>30</v>
      </c>
      <c r="V843" t="s">
        <v>30</v>
      </c>
      <c r="W843" t="s">
        <v>31</v>
      </c>
      <c r="X843" t="s">
        <v>29</v>
      </c>
      <c r="Y843" t="s">
        <v>30</v>
      </c>
      <c r="Z843" t="s">
        <v>29</v>
      </c>
      <c r="AA843" t="s">
        <v>29</v>
      </c>
      <c r="AB843" t="s">
        <v>32</v>
      </c>
    </row>
    <row r="844" spans="1:28" outlineLevel="1" x14ac:dyDescent="0.45">
      <c r="A844">
        <v>7617988908</v>
      </c>
      <c r="B844" s="1">
        <v>44323</v>
      </c>
      <c r="C844" t="s">
        <v>3505</v>
      </c>
      <c r="D844" t="s">
        <v>3506</v>
      </c>
      <c r="E844" t="s">
        <v>165</v>
      </c>
      <c r="F844" t="s">
        <v>5651</v>
      </c>
      <c r="G844" t="s">
        <v>5683</v>
      </c>
      <c r="H844" s="10">
        <v>143175.56</v>
      </c>
      <c r="I844" t="s">
        <v>83</v>
      </c>
      <c r="J844" t="s">
        <v>28</v>
      </c>
      <c r="K844" t="s">
        <v>29</v>
      </c>
      <c r="L844" t="s">
        <v>275</v>
      </c>
      <c r="M844" t="s">
        <v>30</v>
      </c>
      <c r="N844" t="s">
        <v>29</v>
      </c>
      <c r="O844" t="s">
        <v>29</v>
      </c>
      <c r="P844" t="s">
        <v>30</v>
      </c>
      <c r="Q844" t="s">
        <v>30</v>
      </c>
      <c r="R844" t="s">
        <v>30</v>
      </c>
      <c r="S844" t="s">
        <v>30</v>
      </c>
      <c r="T844" t="s">
        <v>30</v>
      </c>
      <c r="U844" t="s">
        <v>30</v>
      </c>
      <c r="V844" t="s">
        <v>30</v>
      </c>
      <c r="W844" t="s">
        <v>33</v>
      </c>
      <c r="X844" t="s">
        <v>29</v>
      </c>
      <c r="Y844" t="s">
        <v>29</v>
      </c>
      <c r="Z844" t="s">
        <v>29</v>
      </c>
      <c r="AA844" t="s">
        <v>30</v>
      </c>
      <c r="AB844" t="s">
        <v>32</v>
      </c>
    </row>
    <row r="845" spans="1:28" outlineLevel="1" x14ac:dyDescent="0.45">
      <c r="A845">
        <v>3700569006</v>
      </c>
      <c r="B845" s="1">
        <v>44335</v>
      </c>
      <c r="C845" t="s">
        <v>1774</v>
      </c>
      <c r="D845" t="s">
        <v>1775</v>
      </c>
      <c r="E845" t="s">
        <v>165</v>
      </c>
      <c r="F845" t="s">
        <v>5651</v>
      </c>
      <c r="G845" t="s">
        <v>5830</v>
      </c>
      <c r="H845" s="10">
        <v>136801</v>
      </c>
      <c r="J845" t="s">
        <v>28</v>
      </c>
      <c r="K845" t="s">
        <v>29</v>
      </c>
      <c r="L845" t="s">
        <v>275</v>
      </c>
      <c r="M845" t="s">
        <v>30</v>
      </c>
      <c r="N845" t="s">
        <v>29</v>
      </c>
      <c r="O845" t="s">
        <v>29</v>
      </c>
      <c r="P845" t="s">
        <v>30</v>
      </c>
      <c r="Q845" t="s">
        <v>30</v>
      </c>
      <c r="R845" t="s">
        <v>30</v>
      </c>
      <c r="S845" t="s">
        <v>30</v>
      </c>
      <c r="T845" t="s">
        <v>30</v>
      </c>
      <c r="U845" t="s">
        <v>30</v>
      </c>
      <c r="V845" t="s">
        <v>30</v>
      </c>
      <c r="W845" t="s">
        <v>40</v>
      </c>
      <c r="X845" t="s">
        <v>29</v>
      </c>
      <c r="Y845" t="s">
        <v>30</v>
      </c>
      <c r="Z845" t="s">
        <v>30</v>
      </c>
      <c r="AA845" t="s">
        <v>29</v>
      </c>
      <c r="AB845" t="s">
        <v>47</v>
      </c>
    </row>
    <row r="846" spans="1:28" outlineLevel="1" x14ac:dyDescent="0.45">
      <c r="A846">
        <v>8971279007</v>
      </c>
      <c r="B846" s="1">
        <v>44345</v>
      </c>
      <c r="C846" t="s">
        <v>5088</v>
      </c>
      <c r="D846" t="s">
        <v>5089</v>
      </c>
      <c r="E846" t="s">
        <v>165</v>
      </c>
      <c r="F846" t="s">
        <v>5651</v>
      </c>
      <c r="G846" t="s">
        <v>5683</v>
      </c>
      <c r="H846" s="10">
        <v>128485</v>
      </c>
      <c r="I846" t="s">
        <v>190</v>
      </c>
      <c r="J846" t="s">
        <v>28</v>
      </c>
      <c r="K846" t="s">
        <v>29</v>
      </c>
      <c r="L846" t="s">
        <v>275</v>
      </c>
      <c r="M846" t="s">
        <v>29</v>
      </c>
      <c r="N846" t="s">
        <v>29</v>
      </c>
      <c r="O846" t="s">
        <v>29</v>
      </c>
      <c r="P846" t="s">
        <v>29</v>
      </c>
      <c r="Q846" t="s">
        <v>29</v>
      </c>
      <c r="R846" t="s">
        <v>30</v>
      </c>
      <c r="S846" t="s">
        <v>30</v>
      </c>
      <c r="T846" t="s">
        <v>30</v>
      </c>
      <c r="U846" t="s">
        <v>29</v>
      </c>
      <c r="V846" t="s">
        <v>29</v>
      </c>
      <c r="W846" t="s">
        <v>33</v>
      </c>
      <c r="X846" t="s">
        <v>29</v>
      </c>
      <c r="Y846" t="s">
        <v>29</v>
      </c>
      <c r="Z846" t="s">
        <v>29</v>
      </c>
      <c r="AA846" t="s">
        <v>29</v>
      </c>
      <c r="AB846" t="s">
        <v>62</v>
      </c>
    </row>
    <row r="847" spans="1:28" outlineLevel="1" x14ac:dyDescent="0.45">
      <c r="A847">
        <v>2324649007</v>
      </c>
      <c r="B847" s="1">
        <v>44331</v>
      </c>
      <c r="C847" t="s">
        <v>810</v>
      </c>
      <c r="D847" t="s">
        <v>811</v>
      </c>
      <c r="E847" t="s">
        <v>165</v>
      </c>
      <c r="F847" t="s">
        <v>5651</v>
      </c>
      <c r="G847" t="s">
        <v>5683</v>
      </c>
      <c r="H847" s="10">
        <v>90947</v>
      </c>
      <c r="J847" t="s">
        <v>28</v>
      </c>
      <c r="K847" t="s">
        <v>29</v>
      </c>
      <c r="L847" t="s">
        <v>275</v>
      </c>
      <c r="M847" t="s">
        <v>30</v>
      </c>
      <c r="N847" t="s">
        <v>30</v>
      </c>
      <c r="O847" t="s">
        <v>30</v>
      </c>
      <c r="P847" t="s">
        <v>30</v>
      </c>
      <c r="Q847" t="s">
        <v>30</v>
      </c>
      <c r="R847" t="s">
        <v>30</v>
      </c>
      <c r="S847" t="s">
        <v>30</v>
      </c>
      <c r="T847" t="s">
        <v>30</v>
      </c>
      <c r="U847" t="s">
        <v>30</v>
      </c>
      <c r="V847" t="s">
        <v>30</v>
      </c>
      <c r="W847" t="s">
        <v>40</v>
      </c>
      <c r="X847" t="s">
        <v>29</v>
      </c>
      <c r="Y847" t="s">
        <v>30</v>
      </c>
      <c r="Z847" t="s">
        <v>29</v>
      </c>
      <c r="AA847" t="s">
        <v>29</v>
      </c>
      <c r="AB847" t="s">
        <v>32</v>
      </c>
    </row>
    <row r="848" spans="1:28" outlineLevel="1" x14ac:dyDescent="0.45">
      <c r="A848">
        <v>8021749002</v>
      </c>
      <c r="B848" s="1">
        <v>44342</v>
      </c>
      <c r="C848" t="s">
        <v>4112</v>
      </c>
      <c r="D848" t="s">
        <v>4113</v>
      </c>
      <c r="E848" t="s">
        <v>165</v>
      </c>
      <c r="F848" t="s">
        <v>5651</v>
      </c>
      <c r="G848" t="s">
        <v>5830</v>
      </c>
      <c r="H848" s="10">
        <v>73907.960000000006</v>
      </c>
      <c r="J848" t="s">
        <v>28</v>
      </c>
      <c r="K848" t="s">
        <v>30</v>
      </c>
      <c r="L848" t="s">
        <v>275</v>
      </c>
      <c r="M848" t="s">
        <v>29</v>
      </c>
      <c r="N848" t="s">
        <v>29</v>
      </c>
      <c r="O848" t="s">
        <v>29</v>
      </c>
      <c r="P848" t="s">
        <v>29</v>
      </c>
      <c r="Q848" t="s">
        <v>30</v>
      </c>
      <c r="R848" t="s">
        <v>30</v>
      </c>
      <c r="S848" t="s">
        <v>30</v>
      </c>
      <c r="T848" t="s">
        <v>30</v>
      </c>
      <c r="U848" t="s">
        <v>29</v>
      </c>
      <c r="V848" t="s">
        <v>30</v>
      </c>
      <c r="W848" t="s">
        <v>31</v>
      </c>
      <c r="X848" t="s">
        <v>29</v>
      </c>
      <c r="Y848" t="s">
        <v>29</v>
      </c>
      <c r="Z848" t="s">
        <v>29</v>
      </c>
      <c r="AA848" t="s">
        <v>30</v>
      </c>
      <c r="AB848" t="s">
        <v>32</v>
      </c>
    </row>
    <row r="849" spans="1:28" outlineLevel="1" x14ac:dyDescent="0.45">
      <c r="A849">
        <v>9922799008</v>
      </c>
      <c r="B849" s="1">
        <v>44351</v>
      </c>
      <c r="C849" t="s">
        <v>5449</v>
      </c>
      <c r="D849" t="s">
        <v>5450</v>
      </c>
      <c r="E849" t="s">
        <v>165</v>
      </c>
      <c r="F849" t="s">
        <v>5651</v>
      </c>
      <c r="G849" t="s">
        <v>5830</v>
      </c>
      <c r="H849" s="10">
        <v>61662</v>
      </c>
      <c r="J849" t="s">
        <v>28</v>
      </c>
      <c r="K849" t="s">
        <v>30</v>
      </c>
      <c r="L849" t="s">
        <v>275</v>
      </c>
      <c r="M849" t="s">
        <v>29</v>
      </c>
      <c r="N849" t="s">
        <v>30</v>
      </c>
      <c r="O849" t="s">
        <v>29</v>
      </c>
      <c r="P849" t="s">
        <v>30</v>
      </c>
      <c r="Q849" t="s">
        <v>29</v>
      </c>
      <c r="R849" t="s">
        <v>30</v>
      </c>
      <c r="S849" t="s">
        <v>30</v>
      </c>
      <c r="T849" t="s">
        <v>30</v>
      </c>
      <c r="U849" t="s">
        <v>30</v>
      </c>
      <c r="V849" t="s">
        <v>30</v>
      </c>
      <c r="W849" t="s">
        <v>31</v>
      </c>
      <c r="X849" t="s">
        <v>29</v>
      </c>
      <c r="Y849" t="s">
        <v>29</v>
      </c>
      <c r="Z849" t="s">
        <v>29</v>
      </c>
      <c r="AA849" t="s">
        <v>29</v>
      </c>
      <c r="AB849" t="s">
        <v>47</v>
      </c>
    </row>
    <row r="850" spans="1:28" outlineLevel="1" x14ac:dyDescent="0.45">
      <c r="A850">
        <v>3719709000</v>
      </c>
      <c r="B850" s="1">
        <v>44335</v>
      </c>
      <c r="C850" t="s">
        <v>1891</v>
      </c>
      <c r="D850" t="s">
        <v>1892</v>
      </c>
      <c r="E850" t="s">
        <v>165</v>
      </c>
      <c r="F850" t="s">
        <v>5651</v>
      </c>
      <c r="G850" t="s">
        <v>5830</v>
      </c>
      <c r="H850" s="10">
        <v>58846.15</v>
      </c>
      <c r="J850" t="s">
        <v>28</v>
      </c>
      <c r="K850" t="s">
        <v>30</v>
      </c>
      <c r="L850" t="s">
        <v>275</v>
      </c>
      <c r="M850" t="s">
        <v>29</v>
      </c>
      <c r="N850" t="s">
        <v>29</v>
      </c>
      <c r="O850" t="s">
        <v>29</v>
      </c>
      <c r="P850" t="s">
        <v>29</v>
      </c>
      <c r="Q850" t="s">
        <v>29</v>
      </c>
      <c r="R850" t="s">
        <v>30</v>
      </c>
      <c r="S850" t="s">
        <v>30</v>
      </c>
      <c r="T850" t="s">
        <v>30</v>
      </c>
      <c r="U850" t="s">
        <v>29</v>
      </c>
      <c r="V850" t="s">
        <v>30</v>
      </c>
      <c r="W850" t="s">
        <v>40</v>
      </c>
      <c r="X850" t="s">
        <v>29</v>
      </c>
      <c r="Y850" t="s">
        <v>29</v>
      </c>
      <c r="Z850" t="s">
        <v>29</v>
      </c>
      <c r="AA850" t="s">
        <v>30</v>
      </c>
      <c r="AB850" t="s">
        <v>45</v>
      </c>
    </row>
    <row r="851" spans="1:28" outlineLevel="1" x14ac:dyDescent="0.45">
      <c r="A851">
        <v>1075829006</v>
      </c>
      <c r="B851" s="1">
        <v>44328</v>
      </c>
      <c r="C851" t="s">
        <v>273</v>
      </c>
      <c r="D851" t="s">
        <v>274</v>
      </c>
      <c r="E851" t="s">
        <v>165</v>
      </c>
      <c r="F851" t="s">
        <v>5651</v>
      </c>
      <c r="G851" t="s">
        <v>5683</v>
      </c>
      <c r="H851" s="10">
        <v>52158</v>
      </c>
      <c r="J851" t="s">
        <v>28</v>
      </c>
      <c r="K851" t="s">
        <v>29</v>
      </c>
      <c r="L851" t="s">
        <v>275</v>
      </c>
      <c r="M851" t="s">
        <v>29</v>
      </c>
      <c r="N851" t="s">
        <v>29</v>
      </c>
      <c r="O851" t="s">
        <v>29</v>
      </c>
      <c r="P851" t="s">
        <v>30</v>
      </c>
      <c r="Q851" t="s">
        <v>29</v>
      </c>
      <c r="R851" t="s">
        <v>30</v>
      </c>
      <c r="S851" t="s">
        <v>30</v>
      </c>
      <c r="T851" t="s">
        <v>30</v>
      </c>
      <c r="U851" t="s">
        <v>29</v>
      </c>
      <c r="V851" t="s">
        <v>30</v>
      </c>
      <c r="W851" t="s">
        <v>40</v>
      </c>
      <c r="X851" t="s">
        <v>29</v>
      </c>
      <c r="Y851" t="s">
        <v>29</v>
      </c>
      <c r="Z851" t="s">
        <v>29</v>
      </c>
      <c r="AA851" t="s">
        <v>30</v>
      </c>
      <c r="AB851" t="s">
        <v>32</v>
      </c>
    </row>
    <row r="852" spans="1:28" outlineLevel="1" x14ac:dyDescent="0.45">
      <c r="A852">
        <v>8610429009</v>
      </c>
      <c r="B852" s="1">
        <v>44343</v>
      </c>
      <c r="C852" t="s">
        <v>4294</v>
      </c>
      <c r="D852" t="s">
        <v>4295</v>
      </c>
      <c r="E852" t="s">
        <v>165</v>
      </c>
      <c r="F852" t="s">
        <v>5651</v>
      </c>
      <c r="G852" t="s">
        <v>5830</v>
      </c>
      <c r="H852" s="10">
        <v>50822</v>
      </c>
      <c r="J852" t="s">
        <v>28</v>
      </c>
      <c r="K852" t="s">
        <v>30</v>
      </c>
      <c r="L852" t="s">
        <v>275</v>
      </c>
      <c r="M852" t="s">
        <v>29</v>
      </c>
      <c r="N852" t="s">
        <v>30</v>
      </c>
      <c r="O852" t="s">
        <v>29</v>
      </c>
      <c r="P852" t="s">
        <v>30</v>
      </c>
      <c r="Q852" t="s">
        <v>30</v>
      </c>
      <c r="R852" t="s">
        <v>30</v>
      </c>
      <c r="S852" t="s">
        <v>30</v>
      </c>
      <c r="T852" t="s">
        <v>30</v>
      </c>
      <c r="U852" t="s">
        <v>30</v>
      </c>
      <c r="V852" t="s">
        <v>30</v>
      </c>
      <c r="W852" t="s">
        <v>31</v>
      </c>
      <c r="X852" t="s">
        <v>29</v>
      </c>
      <c r="Y852" t="s">
        <v>29</v>
      </c>
      <c r="Z852" t="s">
        <v>29</v>
      </c>
      <c r="AA852" t="s">
        <v>30</v>
      </c>
      <c r="AB852" t="s">
        <v>32</v>
      </c>
    </row>
    <row r="853" spans="1:28" outlineLevel="1" x14ac:dyDescent="0.45">
      <c r="A853">
        <v>7607498910</v>
      </c>
      <c r="B853" s="1">
        <v>44323</v>
      </c>
      <c r="C853" t="s">
        <v>3442</v>
      </c>
      <c r="D853" t="s">
        <v>3443</v>
      </c>
      <c r="E853" t="s">
        <v>165</v>
      </c>
      <c r="F853" t="s">
        <v>5651</v>
      </c>
      <c r="G853" t="s">
        <v>5830</v>
      </c>
      <c r="H853" s="10">
        <v>46527</v>
      </c>
      <c r="I853" t="s">
        <v>35</v>
      </c>
      <c r="J853" t="s">
        <v>28</v>
      </c>
      <c r="K853" t="s">
        <v>29</v>
      </c>
      <c r="L853" t="s">
        <v>275</v>
      </c>
      <c r="M853" t="s">
        <v>29</v>
      </c>
      <c r="N853" t="s">
        <v>29</v>
      </c>
      <c r="O853" t="s">
        <v>30</v>
      </c>
      <c r="P853" t="s">
        <v>29</v>
      </c>
      <c r="Q853" t="s">
        <v>29</v>
      </c>
      <c r="R853" t="s">
        <v>30</v>
      </c>
      <c r="S853" t="s">
        <v>30</v>
      </c>
      <c r="T853" t="s">
        <v>30</v>
      </c>
      <c r="U853" t="s">
        <v>29</v>
      </c>
      <c r="V853" t="s">
        <v>30</v>
      </c>
      <c r="W853" t="s">
        <v>40</v>
      </c>
      <c r="X853" t="s">
        <v>29</v>
      </c>
      <c r="Y853" t="s">
        <v>29</v>
      </c>
      <c r="Z853" t="s">
        <v>29</v>
      </c>
      <c r="AA853" t="s">
        <v>30</v>
      </c>
      <c r="AB853" t="s">
        <v>32</v>
      </c>
    </row>
    <row r="854" spans="1:28" outlineLevel="1" x14ac:dyDescent="0.45">
      <c r="A854">
        <v>9934539008</v>
      </c>
      <c r="B854" s="1">
        <v>44351</v>
      </c>
      <c r="C854" t="s">
        <v>5531</v>
      </c>
      <c r="D854" t="s">
        <v>5532</v>
      </c>
      <c r="E854" t="s">
        <v>165</v>
      </c>
      <c r="F854" t="s">
        <v>5651</v>
      </c>
      <c r="G854" t="s">
        <v>5683</v>
      </c>
      <c r="H854" s="10">
        <v>35166</v>
      </c>
      <c r="J854" t="s">
        <v>28</v>
      </c>
      <c r="K854" t="s">
        <v>30</v>
      </c>
      <c r="L854" t="s">
        <v>275</v>
      </c>
      <c r="M854" t="s">
        <v>29</v>
      </c>
      <c r="N854" t="s">
        <v>29</v>
      </c>
      <c r="O854" t="s">
        <v>29</v>
      </c>
      <c r="P854" t="s">
        <v>30</v>
      </c>
      <c r="Q854" t="s">
        <v>30</v>
      </c>
      <c r="R854" t="s">
        <v>30</v>
      </c>
      <c r="S854" t="s">
        <v>29</v>
      </c>
      <c r="T854" t="s">
        <v>30</v>
      </c>
      <c r="U854" t="s">
        <v>30</v>
      </c>
      <c r="V854" t="s">
        <v>30</v>
      </c>
      <c r="W854" t="s">
        <v>31</v>
      </c>
      <c r="X854" t="s">
        <v>29</v>
      </c>
      <c r="Y854" t="s">
        <v>29</v>
      </c>
      <c r="Z854" t="s">
        <v>29</v>
      </c>
      <c r="AA854" t="s">
        <v>29</v>
      </c>
      <c r="AB854" t="s">
        <v>39</v>
      </c>
    </row>
    <row r="855" spans="1:28" outlineLevel="1" x14ac:dyDescent="0.45">
      <c r="A855">
        <v>7532459006</v>
      </c>
      <c r="B855" s="1">
        <v>44341</v>
      </c>
      <c r="C855" t="s">
        <v>2800</v>
      </c>
      <c r="D855" t="s">
        <v>2801</v>
      </c>
      <c r="E855" t="s">
        <v>165</v>
      </c>
      <c r="F855" t="s">
        <v>5651</v>
      </c>
      <c r="G855" t="s">
        <v>5683</v>
      </c>
      <c r="H855" s="10">
        <v>32197</v>
      </c>
      <c r="J855" t="s">
        <v>28</v>
      </c>
      <c r="K855" t="s">
        <v>30</v>
      </c>
      <c r="L855" t="s">
        <v>275</v>
      </c>
      <c r="M855" t="s">
        <v>30</v>
      </c>
      <c r="N855" t="s">
        <v>30</v>
      </c>
      <c r="O855" t="s">
        <v>30</v>
      </c>
      <c r="P855" t="s">
        <v>30</v>
      </c>
      <c r="Q855" t="s">
        <v>30</v>
      </c>
      <c r="R855" t="s">
        <v>30</v>
      </c>
      <c r="S855" t="s">
        <v>30</v>
      </c>
      <c r="T855" t="s">
        <v>30</v>
      </c>
      <c r="U855" t="s">
        <v>30</v>
      </c>
      <c r="V855" t="s">
        <v>30</v>
      </c>
      <c r="W855" t="s">
        <v>33</v>
      </c>
      <c r="X855" t="s">
        <v>29</v>
      </c>
      <c r="Y855" t="s">
        <v>30</v>
      </c>
      <c r="Z855" t="s">
        <v>29</v>
      </c>
      <c r="AA855" t="s">
        <v>30</v>
      </c>
      <c r="AB855" t="s">
        <v>32</v>
      </c>
    </row>
    <row r="856" spans="1:28" outlineLevel="1" x14ac:dyDescent="0.45">
      <c r="A856">
        <v>3702979004</v>
      </c>
      <c r="B856" s="1">
        <v>44335</v>
      </c>
      <c r="C856" t="s">
        <v>1793</v>
      </c>
      <c r="D856" t="s">
        <v>1794</v>
      </c>
      <c r="E856" t="s">
        <v>165</v>
      </c>
      <c r="F856" t="s">
        <v>5651</v>
      </c>
      <c r="G856" t="s">
        <v>5683</v>
      </c>
      <c r="H856" s="10">
        <v>31226</v>
      </c>
      <c r="J856" t="s">
        <v>28</v>
      </c>
      <c r="K856" t="s">
        <v>29</v>
      </c>
      <c r="L856" t="s">
        <v>275</v>
      </c>
      <c r="M856" t="s">
        <v>30</v>
      </c>
      <c r="N856" t="s">
        <v>30</v>
      </c>
      <c r="O856" t="s">
        <v>30</v>
      </c>
      <c r="P856" t="s">
        <v>30</v>
      </c>
      <c r="Q856" t="s">
        <v>30</v>
      </c>
      <c r="R856" t="s">
        <v>30</v>
      </c>
      <c r="S856" t="s">
        <v>29</v>
      </c>
      <c r="T856" t="s">
        <v>30</v>
      </c>
      <c r="U856" t="s">
        <v>30</v>
      </c>
      <c r="V856" t="s">
        <v>30</v>
      </c>
      <c r="W856" t="s">
        <v>60</v>
      </c>
      <c r="X856" t="s">
        <v>29</v>
      </c>
      <c r="Y856" t="s">
        <v>30</v>
      </c>
      <c r="Z856" t="s">
        <v>29</v>
      </c>
      <c r="AA856" t="s">
        <v>29</v>
      </c>
      <c r="AB856" t="s">
        <v>39</v>
      </c>
    </row>
    <row r="857" spans="1:28" outlineLevel="1" x14ac:dyDescent="0.45">
      <c r="A857">
        <v>7531289001</v>
      </c>
      <c r="B857" s="1">
        <v>44341</v>
      </c>
      <c r="C857" t="s">
        <v>2785</v>
      </c>
      <c r="D857" t="s">
        <v>2786</v>
      </c>
      <c r="E857" t="s">
        <v>165</v>
      </c>
      <c r="F857" t="s">
        <v>5651</v>
      </c>
      <c r="G857" t="s">
        <v>5830</v>
      </c>
      <c r="H857" s="10">
        <v>27460</v>
      </c>
      <c r="J857" t="s">
        <v>28</v>
      </c>
      <c r="K857" t="s">
        <v>29</v>
      </c>
      <c r="L857" t="s">
        <v>275</v>
      </c>
      <c r="M857" t="s">
        <v>29</v>
      </c>
      <c r="N857" t="s">
        <v>29</v>
      </c>
      <c r="O857" t="s">
        <v>29</v>
      </c>
      <c r="P857" t="s">
        <v>29</v>
      </c>
      <c r="Q857" t="s">
        <v>29</v>
      </c>
      <c r="R857" t="s">
        <v>30</v>
      </c>
      <c r="S857" t="s">
        <v>30</v>
      </c>
      <c r="T857" t="s">
        <v>30</v>
      </c>
      <c r="U857" t="s">
        <v>29</v>
      </c>
      <c r="V857" t="s">
        <v>30</v>
      </c>
      <c r="W857" t="s">
        <v>33</v>
      </c>
      <c r="X857" t="s">
        <v>29</v>
      </c>
      <c r="Y857" t="s">
        <v>29</v>
      </c>
      <c r="Z857" t="s">
        <v>29</v>
      </c>
      <c r="AA857" t="s">
        <v>30</v>
      </c>
      <c r="AB857" t="s">
        <v>228</v>
      </c>
    </row>
    <row r="858" spans="1:28" outlineLevel="1" x14ac:dyDescent="0.45">
      <c r="A858">
        <v>2374849006</v>
      </c>
      <c r="B858" s="1">
        <v>44331</v>
      </c>
      <c r="C858" t="s">
        <v>1064</v>
      </c>
      <c r="D858" t="s">
        <v>1065</v>
      </c>
      <c r="E858" t="s">
        <v>165</v>
      </c>
      <c r="F858" t="s">
        <v>5651</v>
      </c>
      <c r="G858" t="s">
        <v>5830</v>
      </c>
      <c r="H858" s="10">
        <v>21403.46</v>
      </c>
      <c r="J858" t="s">
        <v>28</v>
      </c>
      <c r="K858" t="s">
        <v>29</v>
      </c>
      <c r="L858" t="s">
        <v>275</v>
      </c>
      <c r="M858" t="s">
        <v>30</v>
      </c>
      <c r="N858" t="s">
        <v>29</v>
      </c>
      <c r="O858" t="s">
        <v>29</v>
      </c>
      <c r="P858" t="s">
        <v>30</v>
      </c>
      <c r="Q858" t="s">
        <v>29</v>
      </c>
      <c r="R858" t="s">
        <v>29</v>
      </c>
      <c r="S858" t="s">
        <v>30</v>
      </c>
      <c r="T858" t="s">
        <v>30</v>
      </c>
      <c r="U858" t="s">
        <v>29</v>
      </c>
      <c r="V858" t="s">
        <v>30</v>
      </c>
      <c r="W858" t="s">
        <v>31</v>
      </c>
      <c r="X858" t="s">
        <v>29</v>
      </c>
      <c r="Y858" t="s">
        <v>29</v>
      </c>
      <c r="Z858" t="s">
        <v>30</v>
      </c>
      <c r="AA858" t="s">
        <v>29</v>
      </c>
      <c r="AB858" t="s">
        <v>232</v>
      </c>
    </row>
    <row r="859" spans="1:28" outlineLevel="1" x14ac:dyDescent="0.45">
      <c r="A859">
        <v>7885638904</v>
      </c>
      <c r="B859" s="1">
        <v>44327</v>
      </c>
      <c r="C859" t="s">
        <v>3925</v>
      </c>
      <c r="D859" t="s">
        <v>3926</v>
      </c>
      <c r="E859" t="s">
        <v>165</v>
      </c>
      <c r="F859" t="s">
        <v>5651</v>
      </c>
      <c r="G859" t="s">
        <v>5830</v>
      </c>
      <c r="H859" s="10">
        <v>14483.52</v>
      </c>
      <c r="J859" t="s">
        <v>28</v>
      </c>
      <c r="K859" t="s">
        <v>30</v>
      </c>
      <c r="L859" t="s">
        <v>275</v>
      </c>
      <c r="M859" t="s">
        <v>29</v>
      </c>
      <c r="N859" t="s">
        <v>29</v>
      </c>
      <c r="O859" t="s">
        <v>29</v>
      </c>
      <c r="P859" t="s">
        <v>29</v>
      </c>
      <c r="Q859" t="s">
        <v>29</v>
      </c>
      <c r="R859" t="s">
        <v>29</v>
      </c>
      <c r="S859" t="s">
        <v>30</v>
      </c>
      <c r="T859" t="s">
        <v>30</v>
      </c>
      <c r="U859" t="s">
        <v>29</v>
      </c>
      <c r="V859" t="s">
        <v>29</v>
      </c>
      <c r="W859" t="s">
        <v>31</v>
      </c>
      <c r="X859" t="s">
        <v>29</v>
      </c>
      <c r="Y859" t="s">
        <v>30</v>
      </c>
      <c r="Z859" t="s">
        <v>29</v>
      </c>
      <c r="AA859" t="s">
        <v>29</v>
      </c>
      <c r="AB859" t="s">
        <v>32</v>
      </c>
    </row>
    <row r="860" spans="1:28" outlineLevel="1" x14ac:dyDescent="0.45">
      <c r="A860">
        <v>2726959009</v>
      </c>
      <c r="B860" s="1">
        <v>44334</v>
      </c>
      <c r="C860" t="s">
        <v>1457</v>
      </c>
      <c r="D860" t="s">
        <v>1458</v>
      </c>
      <c r="E860" t="s">
        <v>165</v>
      </c>
      <c r="F860" t="s">
        <v>5651</v>
      </c>
      <c r="G860" t="s">
        <v>5683</v>
      </c>
      <c r="H860" s="10">
        <v>10854</v>
      </c>
      <c r="J860" t="s">
        <v>28</v>
      </c>
      <c r="K860" t="s">
        <v>30</v>
      </c>
      <c r="L860" t="s">
        <v>275</v>
      </c>
      <c r="M860" t="s">
        <v>29</v>
      </c>
      <c r="N860" t="s">
        <v>29</v>
      </c>
      <c r="O860" t="s">
        <v>29</v>
      </c>
      <c r="P860" t="s">
        <v>30</v>
      </c>
      <c r="Q860" t="s">
        <v>29</v>
      </c>
      <c r="R860" t="s">
        <v>29</v>
      </c>
      <c r="S860" t="s">
        <v>30</v>
      </c>
      <c r="T860" t="s">
        <v>29</v>
      </c>
      <c r="U860" t="s">
        <v>30</v>
      </c>
      <c r="V860" t="s">
        <v>29</v>
      </c>
      <c r="W860" t="s">
        <v>31</v>
      </c>
      <c r="X860" t="s">
        <v>29</v>
      </c>
      <c r="Y860" t="s">
        <v>29</v>
      </c>
      <c r="Z860" t="s">
        <v>30</v>
      </c>
      <c r="AA860" t="s">
        <v>29</v>
      </c>
      <c r="AB860" t="s">
        <v>39</v>
      </c>
    </row>
    <row r="861" spans="1:28" outlineLevel="1" x14ac:dyDescent="0.45">
      <c r="A861">
        <v>2506329006</v>
      </c>
      <c r="B861" s="1">
        <v>44332</v>
      </c>
      <c r="C861" t="s">
        <v>1255</v>
      </c>
      <c r="D861" t="s">
        <v>1256</v>
      </c>
      <c r="E861" t="s">
        <v>165</v>
      </c>
      <c r="F861" t="s">
        <v>5651</v>
      </c>
      <c r="G861" t="s">
        <v>5683</v>
      </c>
      <c r="H861" s="10">
        <v>2129</v>
      </c>
      <c r="J861" t="s">
        <v>28</v>
      </c>
      <c r="K861" t="s">
        <v>29</v>
      </c>
      <c r="L861" t="s">
        <v>275</v>
      </c>
      <c r="M861" t="s">
        <v>30</v>
      </c>
      <c r="N861" t="s">
        <v>30</v>
      </c>
      <c r="O861" t="s">
        <v>30</v>
      </c>
      <c r="P861" t="s">
        <v>30</v>
      </c>
      <c r="Q861" t="s">
        <v>30</v>
      </c>
      <c r="R861" t="s">
        <v>30</v>
      </c>
      <c r="S861" t="s">
        <v>30</v>
      </c>
      <c r="T861" t="s">
        <v>30</v>
      </c>
      <c r="U861" t="s">
        <v>30</v>
      </c>
      <c r="V861" t="s">
        <v>30</v>
      </c>
      <c r="W861" t="s">
        <v>40</v>
      </c>
      <c r="X861" t="s">
        <v>29</v>
      </c>
      <c r="Y861" t="s">
        <v>30</v>
      </c>
      <c r="Z861" t="s">
        <v>29</v>
      </c>
      <c r="AA861" t="s">
        <v>30</v>
      </c>
      <c r="AB861" t="s">
        <v>39</v>
      </c>
    </row>
    <row r="862" spans="1:28" outlineLevel="1" x14ac:dyDescent="0.45">
      <c r="A862">
        <v>7576068906</v>
      </c>
      <c r="B862" s="1">
        <v>44323</v>
      </c>
      <c r="C862" t="s">
        <v>3284</v>
      </c>
      <c r="D862" t="s">
        <v>3285</v>
      </c>
      <c r="E862" t="s">
        <v>5984</v>
      </c>
      <c r="F862" t="s">
        <v>5651</v>
      </c>
      <c r="G862" t="s">
        <v>5985</v>
      </c>
      <c r="H862" s="10">
        <v>208894.32</v>
      </c>
      <c r="J862" t="s">
        <v>42</v>
      </c>
      <c r="K862" t="s">
        <v>29</v>
      </c>
      <c r="L862" t="s">
        <v>210</v>
      </c>
      <c r="M862" t="s">
        <v>30</v>
      </c>
      <c r="N862" t="s">
        <v>30</v>
      </c>
      <c r="O862" t="s">
        <v>30</v>
      </c>
      <c r="P862" t="s">
        <v>30</v>
      </c>
      <c r="Q862" t="s">
        <v>30</v>
      </c>
      <c r="R862" t="s">
        <v>30</v>
      </c>
      <c r="S862" t="s">
        <v>30</v>
      </c>
      <c r="T862" t="s">
        <v>30</v>
      </c>
      <c r="U862" t="s">
        <v>30</v>
      </c>
      <c r="V862" t="s">
        <v>30</v>
      </c>
      <c r="W862" t="s">
        <v>33</v>
      </c>
      <c r="X862" t="s">
        <v>29</v>
      </c>
      <c r="Y862" t="s">
        <v>29</v>
      </c>
      <c r="Z862" t="s">
        <v>29</v>
      </c>
      <c r="AA862" t="s">
        <v>30</v>
      </c>
      <c r="AB862" t="s">
        <v>32</v>
      </c>
    </row>
    <row r="863" spans="1:28" outlineLevel="1" x14ac:dyDescent="0.45">
      <c r="A863">
        <v>7615158902</v>
      </c>
      <c r="B863" s="1">
        <v>44323</v>
      </c>
      <c r="C863" t="s">
        <v>3491</v>
      </c>
      <c r="D863" t="s">
        <v>3492</v>
      </c>
      <c r="E863" t="s">
        <v>1033</v>
      </c>
      <c r="F863" t="s">
        <v>5651</v>
      </c>
      <c r="G863" t="s">
        <v>5826</v>
      </c>
      <c r="H863" s="10">
        <v>180247.43</v>
      </c>
      <c r="J863" t="s">
        <v>42</v>
      </c>
      <c r="K863" t="s">
        <v>29</v>
      </c>
      <c r="L863" t="s">
        <v>210</v>
      </c>
      <c r="M863" t="s">
        <v>29</v>
      </c>
      <c r="N863" t="s">
        <v>29</v>
      </c>
      <c r="O863" t="s">
        <v>29</v>
      </c>
      <c r="P863" t="s">
        <v>30</v>
      </c>
      <c r="Q863" t="s">
        <v>29</v>
      </c>
      <c r="R863" t="s">
        <v>29</v>
      </c>
      <c r="S863" t="s">
        <v>30</v>
      </c>
      <c r="T863" t="s">
        <v>30</v>
      </c>
      <c r="U863" t="s">
        <v>30</v>
      </c>
      <c r="V863" t="s">
        <v>30</v>
      </c>
      <c r="W863" t="s">
        <v>31</v>
      </c>
      <c r="X863" t="s">
        <v>29</v>
      </c>
      <c r="Y863" t="s">
        <v>30</v>
      </c>
      <c r="Z863" t="s">
        <v>29</v>
      </c>
      <c r="AA863" t="s">
        <v>30</v>
      </c>
      <c r="AB863" t="s">
        <v>32</v>
      </c>
    </row>
    <row r="864" spans="1:28" outlineLevel="1" x14ac:dyDescent="0.45">
      <c r="A864">
        <v>2370359004</v>
      </c>
      <c r="B864" s="1">
        <v>44331</v>
      </c>
      <c r="C864" t="s">
        <v>1031</v>
      </c>
      <c r="D864" t="s">
        <v>1032</v>
      </c>
      <c r="E864" t="s">
        <v>1033</v>
      </c>
      <c r="F864" t="s">
        <v>5651</v>
      </c>
      <c r="G864" t="s">
        <v>5826</v>
      </c>
      <c r="H864" s="10">
        <v>33376</v>
      </c>
      <c r="J864" t="s">
        <v>42</v>
      </c>
      <c r="K864" t="s">
        <v>30</v>
      </c>
      <c r="L864" t="s">
        <v>210</v>
      </c>
      <c r="M864" t="s">
        <v>29</v>
      </c>
      <c r="N864" t="s">
        <v>29</v>
      </c>
      <c r="O864" t="s">
        <v>29</v>
      </c>
      <c r="P864" t="s">
        <v>30</v>
      </c>
      <c r="Q864" t="s">
        <v>29</v>
      </c>
      <c r="R864" t="s">
        <v>30</v>
      </c>
      <c r="S864" t="s">
        <v>30</v>
      </c>
      <c r="T864" t="s">
        <v>30</v>
      </c>
      <c r="U864" t="s">
        <v>29</v>
      </c>
      <c r="V864" t="s">
        <v>30</v>
      </c>
      <c r="W864" t="s">
        <v>40</v>
      </c>
      <c r="X864" t="s">
        <v>29</v>
      </c>
      <c r="Y864" t="s">
        <v>29</v>
      </c>
      <c r="Z864" t="s">
        <v>29</v>
      </c>
      <c r="AA864" t="s">
        <v>30</v>
      </c>
      <c r="AB864" t="s">
        <v>32</v>
      </c>
    </row>
    <row r="865" spans="1:28" outlineLevel="1" x14ac:dyDescent="0.45">
      <c r="A865">
        <v>6609079004</v>
      </c>
      <c r="B865" s="1">
        <v>44338</v>
      </c>
      <c r="C865" t="s">
        <v>2430</v>
      </c>
      <c r="D865" t="s">
        <v>2431</v>
      </c>
      <c r="E865" t="s">
        <v>454</v>
      </c>
      <c r="F865" t="s">
        <v>5651</v>
      </c>
      <c r="G865" t="s">
        <v>5722</v>
      </c>
      <c r="H865" s="10">
        <v>508164</v>
      </c>
      <c r="J865" t="s">
        <v>28</v>
      </c>
      <c r="K865" t="s">
        <v>29</v>
      </c>
      <c r="L865" t="s">
        <v>173</v>
      </c>
      <c r="M865" t="s">
        <v>30</v>
      </c>
      <c r="N865" t="s">
        <v>30</v>
      </c>
      <c r="O865" t="s">
        <v>29</v>
      </c>
      <c r="P865" t="s">
        <v>30</v>
      </c>
      <c r="Q865" t="s">
        <v>30</v>
      </c>
      <c r="R865" t="s">
        <v>30</v>
      </c>
      <c r="S865" t="s">
        <v>30</v>
      </c>
      <c r="T865" t="s">
        <v>30</v>
      </c>
      <c r="U865" t="s">
        <v>30</v>
      </c>
      <c r="V865" t="s">
        <v>30</v>
      </c>
      <c r="W865" t="s">
        <v>40</v>
      </c>
      <c r="X865" t="s">
        <v>29</v>
      </c>
      <c r="Y865" t="s">
        <v>29</v>
      </c>
      <c r="Z865" t="s">
        <v>29</v>
      </c>
      <c r="AA865" t="s">
        <v>30</v>
      </c>
      <c r="AB865" t="s">
        <v>32</v>
      </c>
    </row>
    <row r="866" spans="1:28" outlineLevel="1" x14ac:dyDescent="0.45">
      <c r="A866">
        <v>8975389002</v>
      </c>
      <c r="B866" s="1">
        <v>44345</v>
      </c>
      <c r="C866" t="s">
        <v>5113</v>
      </c>
      <c r="D866" t="s">
        <v>5114</v>
      </c>
      <c r="E866" t="s">
        <v>454</v>
      </c>
      <c r="F866" t="s">
        <v>5651</v>
      </c>
      <c r="G866" t="s">
        <v>5722</v>
      </c>
      <c r="H866" s="10">
        <v>242608</v>
      </c>
      <c r="J866" t="s">
        <v>28</v>
      </c>
      <c r="K866" t="s">
        <v>29</v>
      </c>
      <c r="L866" t="s">
        <v>173</v>
      </c>
      <c r="M866" t="s">
        <v>29</v>
      </c>
      <c r="N866" t="s">
        <v>30</v>
      </c>
      <c r="O866" t="s">
        <v>29</v>
      </c>
      <c r="P866" t="s">
        <v>30</v>
      </c>
      <c r="Q866" t="s">
        <v>30</v>
      </c>
      <c r="R866" t="s">
        <v>30</v>
      </c>
      <c r="S866" t="s">
        <v>30</v>
      </c>
      <c r="T866" t="s">
        <v>30</v>
      </c>
      <c r="U866" t="s">
        <v>30</v>
      </c>
      <c r="V866" t="s">
        <v>30</v>
      </c>
      <c r="W866" t="s">
        <v>31</v>
      </c>
      <c r="X866" t="s">
        <v>29</v>
      </c>
      <c r="Y866" t="s">
        <v>29</v>
      </c>
      <c r="Z866" t="s">
        <v>29</v>
      </c>
      <c r="AA866" t="s">
        <v>29</v>
      </c>
      <c r="AB866" t="s">
        <v>32</v>
      </c>
    </row>
    <row r="867" spans="1:28" outlineLevel="1" x14ac:dyDescent="0.45">
      <c r="A867">
        <v>7506389005</v>
      </c>
      <c r="B867" s="1">
        <v>44341</v>
      </c>
      <c r="C867" t="s">
        <v>2562</v>
      </c>
      <c r="D867" t="s">
        <v>2563</v>
      </c>
      <c r="E867" t="s">
        <v>454</v>
      </c>
      <c r="F867" t="s">
        <v>5651</v>
      </c>
      <c r="G867" t="s">
        <v>5722</v>
      </c>
      <c r="H867" s="10">
        <v>159553.48000000001</v>
      </c>
      <c r="J867" t="s">
        <v>28</v>
      </c>
      <c r="K867" t="s">
        <v>29</v>
      </c>
      <c r="L867" t="s">
        <v>173</v>
      </c>
      <c r="M867" t="s">
        <v>30</v>
      </c>
      <c r="N867" t="s">
        <v>30</v>
      </c>
      <c r="O867" t="s">
        <v>30</v>
      </c>
      <c r="P867" t="s">
        <v>30</v>
      </c>
      <c r="Q867" t="s">
        <v>30</v>
      </c>
      <c r="R867" t="s">
        <v>30</v>
      </c>
      <c r="S867" t="s">
        <v>30</v>
      </c>
      <c r="T867" t="s">
        <v>30</v>
      </c>
      <c r="U867" t="s">
        <v>30</v>
      </c>
      <c r="V867" t="s">
        <v>30</v>
      </c>
      <c r="W867" t="s">
        <v>40</v>
      </c>
      <c r="X867" t="s">
        <v>29</v>
      </c>
      <c r="Y867" t="s">
        <v>30</v>
      </c>
      <c r="Z867" t="s">
        <v>29</v>
      </c>
      <c r="AA867" t="s">
        <v>29</v>
      </c>
      <c r="AB867" t="s">
        <v>32</v>
      </c>
    </row>
    <row r="868" spans="1:28" outlineLevel="1" x14ac:dyDescent="0.45">
      <c r="A868">
        <v>8888299001</v>
      </c>
      <c r="B868" s="1">
        <v>44345</v>
      </c>
      <c r="C868" t="s">
        <v>4727</v>
      </c>
      <c r="D868" t="s">
        <v>4728</v>
      </c>
      <c r="E868" t="s">
        <v>454</v>
      </c>
      <c r="F868" t="s">
        <v>5651</v>
      </c>
      <c r="G868" t="s">
        <v>5722</v>
      </c>
      <c r="H868" s="10">
        <v>111586.85</v>
      </c>
      <c r="J868" t="s">
        <v>28</v>
      </c>
      <c r="K868" t="s">
        <v>29</v>
      </c>
      <c r="L868" t="s">
        <v>173</v>
      </c>
      <c r="M868" t="s">
        <v>29</v>
      </c>
      <c r="N868" t="s">
        <v>29</v>
      </c>
      <c r="O868" t="s">
        <v>29</v>
      </c>
      <c r="P868" t="s">
        <v>30</v>
      </c>
      <c r="Q868" t="s">
        <v>30</v>
      </c>
      <c r="R868" t="s">
        <v>30</v>
      </c>
      <c r="S868" t="s">
        <v>30</v>
      </c>
      <c r="T868" t="s">
        <v>30</v>
      </c>
      <c r="U868" t="s">
        <v>30</v>
      </c>
      <c r="V868" t="s">
        <v>30</v>
      </c>
      <c r="W868" t="s">
        <v>40</v>
      </c>
      <c r="X868" t="s">
        <v>29</v>
      </c>
      <c r="Y868" t="s">
        <v>29</v>
      </c>
      <c r="Z868" t="s">
        <v>29</v>
      </c>
      <c r="AA868" t="s">
        <v>29</v>
      </c>
      <c r="AB868" t="s">
        <v>32</v>
      </c>
    </row>
    <row r="869" spans="1:28" outlineLevel="1" x14ac:dyDescent="0.45">
      <c r="A869">
        <v>1104119005</v>
      </c>
      <c r="B869" s="1">
        <v>44329</v>
      </c>
      <c r="C869" t="s">
        <v>452</v>
      </c>
      <c r="D869" t="s">
        <v>453</v>
      </c>
      <c r="E869" t="s">
        <v>454</v>
      </c>
      <c r="F869" t="s">
        <v>5651</v>
      </c>
      <c r="G869" t="s">
        <v>5722</v>
      </c>
      <c r="H869" s="10">
        <v>95263.5</v>
      </c>
      <c r="J869" t="s">
        <v>28</v>
      </c>
      <c r="K869" t="s">
        <v>29</v>
      </c>
      <c r="L869" t="s">
        <v>173</v>
      </c>
      <c r="M869" t="s">
        <v>29</v>
      </c>
      <c r="N869" t="s">
        <v>29</v>
      </c>
      <c r="O869" t="s">
        <v>29</v>
      </c>
      <c r="P869" t="s">
        <v>29</v>
      </c>
      <c r="Q869" t="s">
        <v>29</v>
      </c>
      <c r="R869" t="s">
        <v>30</v>
      </c>
      <c r="S869" t="s">
        <v>30</v>
      </c>
      <c r="T869" t="s">
        <v>30</v>
      </c>
      <c r="U869" t="s">
        <v>29</v>
      </c>
      <c r="V869" t="s">
        <v>30</v>
      </c>
      <c r="W869" t="s">
        <v>40</v>
      </c>
      <c r="X869" t="s">
        <v>29</v>
      </c>
      <c r="Y869" t="s">
        <v>29</v>
      </c>
      <c r="Z869" t="s">
        <v>30</v>
      </c>
      <c r="AA869" t="s">
        <v>29</v>
      </c>
      <c r="AB869" t="s">
        <v>43</v>
      </c>
    </row>
    <row r="870" spans="1:28" outlineLevel="1" x14ac:dyDescent="0.45">
      <c r="A870">
        <v>8911029000</v>
      </c>
      <c r="B870" s="1">
        <v>44345</v>
      </c>
      <c r="C870" t="s">
        <v>4808</v>
      </c>
      <c r="D870" t="s">
        <v>4809</v>
      </c>
      <c r="E870" t="s">
        <v>454</v>
      </c>
      <c r="F870" t="s">
        <v>5651</v>
      </c>
      <c r="G870" t="s">
        <v>5722</v>
      </c>
      <c r="H870" s="10">
        <v>52915.29</v>
      </c>
      <c r="J870" t="s">
        <v>28</v>
      </c>
      <c r="K870" t="s">
        <v>29</v>
      </c>
      <c r="L870" t="s">
        <v>173</v>
      </c>
      <c r="M870" t="s">
        <v>30</v>
      </c>
      <c r="N870" t="s">
        <v>30</v>
      </c>
      <c r="O870" t="s">
        <v>30</v>
      </c>
      <c r="P870" t="s">
        <v>30</v>
      </c>
      <c r="Q870" t="s">
        <v>30</v>
      </c>
      <c r="R870" t="s">
        <v>30</v>
      </c>
      <c r="S870" t="s">
        <v>30</v>
      </c>
      <c r="T870" t="s">
        <v>30</v>
      </c>
      <c r="U870" t="s">
        <v>30</v>
      </c>
      <c r="V870" t="s">
        <v>30</v>
      </c>
      <c r="W870" t="s">
        <v>31</v>
      </c>
      <c r="X870" t="s">
        <v>29</v>
      </c>
      <c r="Y870" t="s">
        <v>29</v>
      </c>
      <c r="Z870" t="s">
        <v>29</v>
      </c>
      <c r="AA870" t="s">
        <v>29</v>
      </c>
      <c r="AB870" t="s">
        <v>164</v>
      </c>
    </row>
    <row r="871" spans="1:28" outlineLevel="1" x14ac:dyDescent="0.45">
      <c r="A871">
        <v>2330739006</v>
      </c>
      <c r="B871" s="1">
        <v>44331</v>
      </c>
      <c r="C871" t="s">
        <v>842</v>
      </c>
      <c r="D871" t="s">
        <v>843</v>
      </c>
      <c r="E871" t="s">
        <v>454</v>
      </c>
      <c r="F871" t="s">
        <v>5651</v>
      </c>
      <c r="G871" t="s">
        <v>5722</v>
      </c>
      <c r="H871" s="10">
        <v>28430</v>
      </c>
      <c r="I871" t="s">
        <v>35</v>
      </c>
      <c r="J871" t="s">
        <v>28</v>
      </c>
      <c r="K871" t="s">
        <v>29</v>
      </c>
      <c r="L871" t="s">
        <v>173</v>
      </c>
      <c r="M871" t="s">
        <v>29</v>
      </c>
      <c r="N871" t="s">
        <v>29</v>
      </c>
      <c r="O871" t="s">
        <v>29</v>
      </c>
      <c r="P871" t="s">
        <v>29</v>
      </c>
      <c r="Q871" t="s">
        <v>29</v>
      </c>
      <c r="R871" t="s">
        <v>29</v>
      </c>
      <c r="S871" t="s">
        <v>30</v>
      </c>
      <c r="T871" t="s">
        <v>30</v>
      </c>
      <c r="U871" t="s">
        <v>29</v>
      </c>
      <c r="V871" t="s">
        <v>30</v>
      </c>
      <c r="W871" t="s">
        <v>40</v>
      </c>
      <c r="X871" t="s">
        <v>29</v>
      </c>
      <c r="Y871" t="s">
        <v>30</v>
      </c>
      <c r="Z871" t="s">
        <v>29</v>
      </c>
      <c r="AA871" t="s">
        <v>29</v>
      </c>
      <c r="AB871" t="s">
        <v>32</v>
      </c>
    </row>
    <row r="872" spans="1:28" outlineLevel="1" x14ac:dyDescent="0.45">
      <c r="A872">
        <v>7586028909</v>
      </c>
      <c r="B872" s="1">
        <v>44323</v>
      </c>
      <c r="C872" t="s">
        <v>3320</v>
      </c>
      <c r="D872" t="s">
        <v>3321</v>
      </c>
      <c r="E872" t="s">
        <v>454</v>
      </c>
      <c r="F872" t="s">
        <v>5651</v>
      </c>
      <c r="G872" t="s">
        <v>5722</v>
      </c>
      <c r="H872" s="10">
        <v>2236.44</v>
      </c>
      <c r="J872" t="s">
        <v>28</v>
      </c>
      <c r="K872" t="s">
        <v>29</v>
      </c>
      <c r="L872" t="s">
        <v>173</v>
      </c>
      <c r="M872" t="s">
        <v>29</v>
      </c>
      <c r="N872" t="s">
        <v>29</v>
      </c>
      <c r="O872" t="s">
        <v>29</v>
      </c>
      <c r="P872" t="s">
        <v>29</v>
      </c>
      <c r="Q872" t="s">
        <v>29</v>
      </c>
      <c r="R872" t="s">
        <v>29</v>
      </c>
      <c r="S872" t="s">
        <v>30</v>
      </c>
      <c r="T872" t="s">
        <v>30</v>
      </c>
      <c r="U872" t="s">
        <v>29</v>
      </c>
      <c r="V872" t="s">
        <v>29</v>
      </c>
      <c r="W872" t="s">
        <v>31</v>
      </c>
      <c r="X872" t="s">
        <v>29</v>
      </c>
      <c r="Y872" t="s">
        <v>30</v>
      </c>
      <c r="Z872" t="s">
        <v>29</v>
      </c>
      <c r="AA872" t="s">
        <v>29</v>
      </c>
      <c r="AB872" t="s">
        <v>59</v>
      </c>
    </row>
    <row r="873" spans="1:28" outlineLevel="1" x14ac:dyDescent="0.45">
      <c r="A873">
        <v>3712619005</v>
      </c>
      <c r="B873" s="1">
        <v>44335</v>
      </c>
      <c r="C873" t="s">
        <v>1852</v>
      </c>
      <c r="D873" t="s">
        <v>1853</v>
      </c>
      <c r="E873" t="s">
        <v>1854</v>
      </c>
      <c r="F873" t="s">
        <v>5651</v>
      </c>
      <c r="G873" t="s">
        <v>5905</v>
      </c>
      <c r="H873" s="10">
        <v>790614</v>
      </c>
      <c r="J873" t="s">
        <v>42</v>
      </c>
      <c r="K873" t="s">
        <v>29</v>
      </c>
      <c r="L873" t="s">
        <v>77</v>
      </c>
      <c r="M873" t="s">
        <v>30</v>
      </c>
      <c r="N873" t="s">
        <v>30</v>
      </c>
      <c r="O873" t="s">
        <v>30</v>
      </c>
      <c r="P873" t="s">
        <v>30</v>
      </c>
      <c r="Q873" t="s">
        <v>30</v>
      </c>
      <c r="R873" t="s">
        <v>30</v>
      </c>
      <c r="S873" t="s">
        <v>30</v>
      </c>
      <c r="T873" t="s">
        <v>30</v>
      </c>
      <c r="U873" t="s">
        <v>30</v>
      </c>
      <c r="V873" t="s">
        <v>30</v>
      </c>
      <c r="W873" t="s">
        <v>33</v>
      </c>
      <c r="X873" t="s">
        <v>29</v>
      </c>
      <c r="Y873" t="s">
        <v>29</v>
      </c>
      <c r="Z873" t="s">
        <v>29</v>
      </c>
      <c r="AA873" t="s">
        <v>30</v>
      </c>
      <c r="AB873" t="s">
        <v>32</v>
      </c>
    </row>
    <row r="874" spans="1:28" outlineLevel="1" x14ac:dyDescent="0.45">
      <c r="A874">
        <v>7568658906</v>
      </c>
      <c r="B874" s="1">
        <v>44323</v>
      </c>
      <c r="C874" t="s">
        <v>3213</v>
      </c>
      <c r="D874" t="s">
        <v>3214</v>
      </c>
      <c r="E874" t="s">
        <v>1854</v>
      </c>
      <c r="F874" t="s">
        <v>5651</v>
      </c>
      <c r="G874" t="s">
        <v>5905</v>
      </c>
      <c r="H874" s="10">
        <v>8597.57</v>
      </c>
      <c r="J874" t="s">
        <v>42</v>
      </c>
      <c r="K874" t="s">
        <v>29</v>
      </c>
      <c r="L874" t="s">
        <v>77</v>
      </c>
      <c r="M874" t="s">
        <v>29</v>
      </c>
      <c r="N874" t="s">
        <v>29</v>
      </c>
      <c r="O874" t="s">
        <v>29</v>
      </c>
      <c r="P874" t="s">
        <v>30</v>
      </c>
      <c r="Q874" t="s">
        <v>30</v>
      </c>
      <c r="R874" t="s">
        <v>30</v>
      </c>
      <c r="S874" t="s">
        <v>30</v>
      </c>
      <c r="T874" t="s">
        <v>30</v>
      </c>
      <c r="U874" t="s">
        <v>30</v>
      </c>
      <c r="V874" t="s">
        <v>30</v>
      </c>
      <c r="W874" t="s">
        <v>33</v>
      </c>
      <c r="X874" t="s">
        <v>29</v>
      </c>
      <c r="Y874" t="s">
        <v>29</v>
      </c>
      <c r="Z874" t="s">
        <v>29</v>
      </c>
      <c r="AA874" t="s">
        <v>30</v>
      </c>
      <c r="AB874" t="s">
        <v>73</v>
      </c>
    </row>
    <row r="875" spans="1:28" outlineLevel="1" x14ac:dyDescent="0.45">
      <c r="A875">
        <v>2341149001</v>
      </c>
      <c r="B875" s="1">
        <v>44331</v>
      </c>
      <c r="C875" t="s">
        <v>886</v>
      </c>
      <c r="D875" t="s">
        <v>887</v>
      </c>
      <c r="E875" t="s">
        <v>888</v>
      </c>
      <c r="F875" t="s">
        <v>5651</v>
      </c>
      <c r="G875" t="s">
        <v>5804</v>
      </c>
      <c r="H875" s="10">
        <v>228673</v>
      </c>
      <c r="J875" t="s">
        <v>28</v>
      </c>
      <c r="K875" t="s">
        <v>30</v>
      </c>
      <c r="L875" t="s">
        <v>210</v>
      </c>
      <c r="M875" t="s">
        <v>29</v>
      </c>
      <c r="N875" t="s">
        <v>29</v>
      </c>
      <c r="O875" t="s">
        <v>29</v>
      </c>
      <c r="P875" t="s">
        <v>30</v>
      </c>
      <c r="Q875" t="s">
        <v>30</v>
      </c>
      <c r="R875" t="s">
        <v>30</v>
      </c>
      <c r="S875" t="s">
        <v>30</v>
      </c>
      <c r="T875" t="s">
        <v>30</v>
      </c>
      <c r="U875" t="s">
        <v>30</v>
      </c>
      <c r="V875" t="s">
        <v>30</v>
      </c>
      <c r="W875" t="s">
        <v>40</v>
      </c>
      <c r="X875" t="s">
        <v>30</v>
      </c>
      <c r="Y875" t="s">
        <v>30</v>
      </c>
      <c r="Z875" t="s">
        <v>29</v>
      </c>
      <c r="AA875" t="s">
        <v>29</v>
      </c>
      <c r="AB875" t="s">
        <v>32</v>
      </c>
    </row>
    <row r="876" spans="1:28" outlineLevel="1" x14ac:dyDescent="0.45">
      <c r="A876">
        <v>2227429009</v>
      </c>
      <c r="B876" s="1">
        <v>44330</v>
      </c>
      <c r="C876" t="s">
        <v>684</v>
      </c>
      <c r="D876" t="s">
        <v>685</v>
      </c>
      <c r="E876" t="s">
        <v>686</v>
      </c>
      <c r="F876" t="s">
        <v>5651</v>
      </c>
      <c r="G876" t="s">
        <v>5770</v>
      </c>
      <c r="H876" s="10">
        <v>122775.13</v>
      </c>
      <c r="J876" t="s">
        <v>42</v>
      </c>
      <c r="K876" t="s">
        <v>29</v>
      </c>
      <c r="L876" t="s">
        <v>96</v>
      </c>
      <c r="M876" t="s">
        <v>29</v>
      </c>
      <c r="N876" t="s">
        <v>29</v>
      </c>
      <c r="O876" t="s">
        <v>30</v>
      </c>
      <c r="P876" t="s">
        <v>30</v>
      </c>
      <c r="Q876" t="s">
        <v>30</v>
      </c>
      <c r="R876" t="s">
        <v>30</v>
      </c>
      <c r="S876" t="s">
        <v>30</v>
      </c>
      <c r="T876" t="s">
        <v>30</v>
      </c>
      <c r="U876" t="s">
        <v>30</v>
      </c>
      <c r="V876" t="s">
        <v>30</v>
      </c>
      <c r="W876" t="s">
        <v>40</v>
      </c>
      <c r="X876" t="s">
        <v>29</v>
      </c>
      <c r="Y876" t="s">
        <v>30</v>
      </c>
      <c r="Z876" t="s">
        <v>29</v>
      </c>
      <c r="AA876" t="s">
        <v>29</v>
      </c>
      <c r="AB876" t="s">
        <v>39</v>
      </c>
    </row>
    <row r="877" spans="1:28" outlineLevel="1" x14ac:dyDescent="0.45">
      <c r="A877">
        <v>7662038904</v>
      </c>
      <c r="B877" s="1">
        <v>44323</v>
      </c>
      <c r="C877" t="s">
        <v>3771</v>
      </c>
      <c r="D877" t="s">
        <v>3772</v>
      </c>
      <c r="E877" t="s">
        <v>686</v>
      </c>
      <c r="F877" t="s">
        <v>5651</v>
      </c>
      <c r="G877" t="s">
        <v>5770</v>
      </c>
      <c r="H877" s="10">
        <v>60688.26</v>
      </c>
      <c r="J877" t="s">
        <v>42</v>
      </c>
      <c r="K877" t="s">
        <v>29</v>
      </c>
      <c r="L877" t="s">
        <v>96</v>
      </c>
      <c r="M877" t="s">
        <v>29</v>
      </c>
      <c r="N877" t="s">
        <v>29</v>
      </c>
      <c r="O877" t="s">
        <v>29</v>
      </c>
      <c r="P877" t="s">
        <v>29</v>
      </c>
      <c r="Q877" t="s">
        <v>30</v>
      </c>
      <c r="R877" t="s">
        <v>29</v>
      </c>
      <c r="S877" t="s">
        <v>30</v>
      </c>
      <c r="T877" t="s">
        <v>30</v>
      </c>
      <c r="U877" t="s">
        <v>29</v>
      </c>
      <c r="V877" t="s">
        <v>29</v>
      </c>
      <c r="W877" t="s">
        <v>31</v>
      </c>
      <c r="X877" t="s">
        <v>29</v>
      </c>
      <c r="Y877" t="s">
        <v>29</v>
      </c>
      <c r="Z877" t="s">
        <v>29</v>
      </c>
      <c r="AA877" t="s">
        <v>30</v>
      </c>
      <c r="AB877" t="s">
        <v>39</v>
      </c>
    </row>
    <row r="878" spans="1:28" outlineLevel="1" x14ac:dyDescent="0.45">
      <c r="A878">
        <v>2319869009</v>
      </c>
      <c r="B878" s="1">
        <v>44331</v>
      </c>
      <c r="C878" t="s">
        <v>770</v>
      </c>
      <c r="D878" t="s">
        <v>771</v>
      </c>
      <c r="E878" t="s">
        <v>686</v>
      </c>
      <c r="F878" t="s">
        <v>5651</v>
      </c>
      <c r="G878" t="s">
        <v>5770</v>
      </c>
      <c r="H878" s="10">
        <v>14800.45</v>
      </c>
      <c r="I878" t="s">
        <v>35</v>
      </c>
      <c r="J878" t="s">
        <v>42</v>
      </c>
      <c r="K878" t="s">
        <v>30</v>
      </c>
      <c r="L878" t="s">
        <v>96</v>
      </c>
      <c r="M878" t="s">
        <v>30</v>
      </c>
      <c r="N878" t="s">
        <v>30</v>
      </c>
      <c r="O878" t="s">
        <v>30</v>
      </c>
      <c r="P878" t="s">
        <v>30</v>
      </c>
      <c r="Q878" t="s">
        <v>30</v>
      </c>
      <c r="R878" t="s">
        <v>30</v>
      </c>
      <c r="S878" t="s">
        <v>30</v>
      </c>
      <c r="T878" t="s">
        <v>30</v>
      </c>
      <c r="U878" t="s">
        <v>30</v>
      </c>
      <c r="V878" t="s">
        <v>30</v>
      </c>
      <c r="W878" t="s">
        <v>40</v>
      </c>
      <c r="X878" t="s">
        <v>29</v>
      </c>
      <c r="Y878" t="s">
        <v>30</v>
      </c>
      <c r="Z878" t="s">
        <v>29</v>
      </c>
      <c r="AA878" t="s">
        <v>29</v>
      </c>
      <c r="AB878" t="s">
        <v>32</v>
      </c>
    </row>
    <row r="879" spans="1:28" outlineLevel="1" x14ac:dyDescent="0.45">
      <c r="A879">
        <v>7632308901</v>
      </c>
      <c r="B879" s="1">
        <v>44323</v>
      </c>
      <c r="C879" t="s">
        <v>3582</v>
      </c>
      <c r="D879" t="s">
        <v>3583</v>
      </c>
      <c r="E879" t="s">
        <v>233</v>
      </c>
      <c r="F879" t="s">
        <v>5651</v>
      </c>
      <c r="G879" t="s">
        <v>5997</v>
      </c>
      <c r="H879" s="10">
        <v>92520.41</v>
      </c>
      <c r="J879" t="s">
        <v>42</v>
      </c>
      <c r="K879" t="s">
        <v>30</v>
      </c>
      <c r="L879" t="s">
        <v>119</v>
      </c>
      <c r="M879" t="s">
        <v>29</v>
      </c>
      <c r="N879" t="s">
        <v>29</v>
      </c>
      <c r="O879" t="s">
        <v>29</v>
      </c>
      <c r="P879" t="s">
        <v>30</v>
      </c>
      <c r="Q879" t="s">
        <v>30</v>
      </c>
      <c r="R879" t="s">
        <v>30</v>
      </c>
      <c r="S879" t="s">
        <v>30</v>
      </c>
      <c r="T879" t="s">
        <v>30</v>
      </c>
      <c r="U879" t="s">
        <v>30</v>
      </c>
      <c r="V879" t="s">
        <v>30</v>
      </c>
      <c r="W879" t="s">
        <v>60</v>
      </c>
      <c r="X879" t="s">
        <v>29</v>
      </c>
      <c r="Y879" t="s">
        <v>29</v>
      </c>
      <c r="Z879" t="s">
        <v>29</v>
      </c>
      <c r="AA879" t="s">
        <v>30</v>
      </c>
      <c r="AB879" t="s">
        <v>32</v>
      </c>
    </row>
    <row r="880" spans="1:28" outlineLevel="1" x14ac:dyDescent="0.45">
      <c r="A880">
        <v>8864999005</v>
      </c>
      <c r="B880" s="1">
        <v>44345</v>
      </c>
      <c r="C880" t="s">
        <v>4593</v>
      </c>
      <c r="D880" t="s">
        <v>4594</v>
      </c>
      <c r="E880" t="s">
        <v>409</v>
      </c>
      <c r="F880" t="s">
        <v>5651</v>
      </c>
      <c r="G880" t="s">
        <v>5712</v>
      </c>
      <c r="H880" s="10">
        <v>121809</v>
      </c>
      <c r="J880" t="s">
        <v>28</v>
      </c>
      <c r="K880" t="s">
        <v>29</v>
      </c>
      <c r="L880" t="s">
        <v>275</v>
      </c>
      <c r="M880" t="s">
        <v>30</v>
      </c>
      <c r="N880" t="s">
        <v>29</v>
      </c>
      <c r="O880" t="s">
        <v>29</v>
      </c>
      <c r="P880" t="s">
        <v>30</v>
      </c>
      <c r="Q880" t="s">
        <v>30</v>
      </c>
      <c r="R880" t="s">
        <v>30</v>
      </c>
      <c r="S880" t="s">
        <v>30</v>
      </c>
      <c r="T880" t="s">
        <v>30</v>
      </c>
      <c r="U880" t="s">
        <v>30</v>
      </c>
      <c r="V880" t="s">
        <v>30</v>
      </c>
      <c r="W880" t="s">
        <v>31</v>
      </c>
      <c r="X880" t="s">
        <v>29</v>
      </c>
      <c r="Y880" t="s">
        <v>29</v>
      </c>
      <c r="Z880" t="s">
        <v>29</v>
      </c>
      <c r="AA880" t="s">
        <v>29</v>
      </c>
      <c r="AB880" t="s">
        <v>32</v>
      </c>
    </row>
    <row r="881" spans="1:28" outlineLevel="1" x14ac:dyDescent="0.45">
      <c r="A881">
        <v>1098599001</v>
      </c>
      <c r="B881" s="1">
        <v>44329</v>
      </c>
      <c r="C881" t="s">
        <v>407</v>
      </c>
      <c r="D881" t="s">
        <v>408</v>
      </c>
      <c r="E881" t="s">
        <v>409</v>
      </c>
      <c r="F881" t="s">
        <v>5651</v>
      </c>
      <c r="G881" t="s">
        <v>5712</v>
      </c>
      <c r="H881" s="10">
        <v>118831.21</v>
      </c>
      <c r="J881" t="s">
        <v>28</v>
      </c>
      <c r="K881" t="s">
        <v>29</v>
      </c>
      <c r="L881" t="s">
        <v>275</v>
      </c>
      <c r="M881" t="s">
        <v>30</v>
      </c>
      <c r="N881" t="s">
        <v>30</v>
      </c>
      <c r="O881" t="s">
        <v>30</v>
      </c>
      <c r="P881" t="s">
        <v>30</v>
      </c>
      <c r="Q881" t="s">
        <v>30</v>
      </c>
      <c r="R881" t="s">
        <v>30</v>
      </c>
      <c r="S881" t="s">
        <v>30</v>
      </c>
      <c r="T881" t="s">
        <v>30</v>
      </c>
      <c r="U881" t="s">
        <v>30</v>
      </c>
      <c r="V881" t="s">
        <v>30</v>
      </c>
      <c r="W881" t="s">
        <v>31</v>
      </c>
      <c r="X881" t="s">
        <v>29</v>
      </c>
      <c r="Y881" t="s">
        <v>30</v>
      </c>
      <c r="Z881" t="s">
        <v>29</v>
      </c>
      <c r="AA881" t="s">
        <v>30</v>
      </c>
      <c r="AB881" t="s">
        <v>136</v>
      </c>
    </row>
    <row r="882" spans="1:28" outlineLevel="1" x14ac:dyDescent="0.45">
      <c r="A882">
        <v>7902898904</v>
      </c>
      <c r="B882" s="1">
        <v>44327</v>
      </c>
      <c r="C882" t="s">
        <v>4023</v>
      </c>
      <c r="D882" t="s">
        <v>4024</v>
      </c>
      <c r="E882" t="s">
        <v>409</v>
      </c>
      <c r="F882" t="s">
        <v>5651</v>
      </c>
      <c r="G882" t="s">
        <v>5712</v>
      </c>
      <c r="H882" s="10">
        <v>116269.95</v>
      </c>
      <c r="J882" t="s">
        <v>28</v>
      </c>
      <c r="K882" t="s">
        <v>29</v>
      </c>
      <c r="L882" t="s">
        <v>275</v>
      </c>
      <c r="M882" t="s">
        <v>29</v>
      </c>
      <c r="N882" t="s">
        <v>30</v>
      </c>
      <c r="O882" t="s">
        <v>30</v>
      </c>
      <c r="P882" t="s">
        <v>30</v>
      </c>
      <c r="Q882" t="s">
        <v>30</v>
      </c>
      <c r="R882" t="s">
        <v>30</v>
      </c>
      <c r="S882" t="s">
        <v>30</v>
      </c>
      <c r="T882" t="s">
        <v>30</v>
      </c>
      <c r="U882" t="s">
        <v>30</v>
      </c>
      <c r="V882" t="s">
        <v>30</v>
      </c>
      <c r="W882" t="s">
        <v>40</v>
      </c>
      <c r="X882" t="s">
        <v>29</v>
      </c>
      <c r="Y882" t="s">
        <v>29</v>
      </c>
      <c r="Z882" t="s">
        <v>29</v>
      </c>
      <c r="AA882" t="s">
        <v>30</v>
      </c>
      <c r="AB882" t="s">
        <v>32</v>
      </c>
    </row>
    <row r="883" spans="1:28" outlineLevel="1" x14ac:dyDescent="0.45">
      <c r="A883">
        <v>2349489003</v>
      </c>
      <c r="B883" s="1">
        <v>44331</v>
      </c>
      <c r="C883" t="s">
        <v>922</v>
      </c>
      <c r="D883" t="s">
        <v>923</v>
      </c>
      <c r="E883" t="s">
        <v>409</v>
      </c>
      <c r="F883" t="s">
        <v>5651</v>
      </c>
      <c r="G883" t="s">
        <v>5712</v>
      </c>
      <c r="H883" s="10">
        <v>74532.5</v>
      </c>
      <c r="J883" t="s">
        <v>28</v>
      </c>
      <c r="K883" t="s">
        <v>29</v>
      </c>
      <c r="L883" t="s">
        <v>275</v>
      </c>
      <c r="M883" t="s">
        <v>29</v>
      </c>
      <c r="N883" t="s">
        <v>29</v>
      </c>
      <c r="O883" t="s">
        <v>29</v>
      </c>
      <c r="P883" t="s">
        <v>29</v>
      </c>
      <c r="Q883" t="s">
        <v>30</v>
      </c>
      <c r="R883" t="s">
        <v>30</v>
      </c>
      <c r="S883" t="s">
        <v>30</v>
      </c>
      <c r="T883" t="s">
        <v>30</v>
      </c>
      <c r="U883" t="s">
        <v>30</v>
      </c>
      <c r="V883" t="s">
        <v>30</v>
      </c>
      <c r="W883" t="s">
        <v>31</v>
      </c>
      <c r="X883" t="s">
        <v>29</v>
      </c>
      <c r="Y883" t="s">
        <v>29</v>
      </c>
      <c r="Z883" t="s">
        <v>30</v>
      </c>
      <c r="AA883" t="s">
        <v>30</v>
      </c>
      <c r="AB883" t="s">
        <v>32</v>
      </c>
    </row>
    <row r="884" spans="1:28" outlineLevel="1" x14ac:dyDescent="0.45">
      <c r="A884">
        <v>8991989005</v>
      </c>
      <c r="B884" s="1">
        <v>44345</v>
      </c>
      <c r="C884" t="s">
        <v>5187</v>
      </c>
      <c r="D884" t="s">
        <v>5188</v>
      </c>
      <c r="E884" t="s">
        <v>409</v>
      </c>
      <c r="F884" t="s">
        <v>5651</v>
      </c>
      <c r="G884" t="s">
        <v>5712</v>
      </c>
      <c r="H884" s="10">
        <v>57828</v>
      </c>
      <c r="J884" t="s">
        <v>28</v>
      </c>
      <c r="K884" t="s">
        <v>29</v>
      </c>
      <c r="L884" t="s">
        <v>275</v>
      </c>
      <c r="M884" t="s">
        <v>29</v>
      </c>
      <c r="N884" t="s">
        <v>29</v>
      </c>
      <c r="O884" t="s">
        <v>29</v>
      </c>
      <c r="P884" t="s">
        <v>30</v>
      </c>
      <c r="Q884" t="s">
        <v>29</v>
      </c>
      <c r="R884" t="s">
        <v>29</v>
      </c>
      <c r="S884" t="s">
        <v>30</v>
      </c>
      <c r="T884" t="s">
        <v>30</v>
      </c>
      <c r="U884" t="s">
        <v>29</v>
      </c>
      <c r="V884" t="s">
        <v>30</v>
      </c>
      <c r="W884" t="s">
        <v>31</v>
      </c>
      <c r="X884" t="s">
        <v>29</v>
      </c>
      <c r="Y884" t="s">
        <v>29</v>
      </c>
      <c r="Z884" t="s">
        <v>29</v>
      </c>
      <c r="AA884" t="s">
        <v>29</v>
      </c>
      <c r="AB884" t="s">
        <v>32</v>
      </c>
    </row>
    <row r="885" spans="1:28" outlineLevel="1" x14ac:dyDescent="0.45">
      <c r="A885">
        <v>8842829010</v>
      </c>
      <c r="B885" s="1">
        <v>44345</v>
      </c>
      <c r="C885" t="s">
        <v>4460</v>
      </c>
      <c r="D885" t="s">
        <v>4461</v>
      </c>
      <c r="E885" t="s">
        <v>409</v>
      </c>
      <c r="F885" t="s">
        <v>5651</v>
      </c>
      <c r="G885" t="s">
        <v>5712</v>
      </c>
      <c r="H885" s="10">
        <v>49669.440000000002</v>
      </c>
      <c r="J885" t="s">
        <v>28</v>
      </c>
      <c r="K885" t="s">
        <v>29</v>
      </c>
      <c r="L885" t="s">
        <v>275</v>
      </c>
      <c r="M885" t="s">
        <v>29</v>
      </c>
      <c r="N885" t="s">
        <v>30</v>
      </c>
      <c r="O885" t="s">
        <v>29</v>
      </c>
      <c r="P885" t="s">
        <v>30</v>
      </c>
      <c r="Q885" t="s">
        <v>30</v>
      </c>
      <c r="R885" t="s">
        <v>30</v>
      </c>
      <c r="S885" t="s">
        <v>29</v>
      </c>
      <c r="T885" t="s">
        <v>29</v>
      </c>
      <c r="U885" t="s">
        <v>30</v>
      </c>
      <c r="V885" t="s">
        <v>29</v>
      </c>
      <c r="W885" t="s">
        <v>31</v>
      </c>
      <c r="X885" t="s">
        <v>29</v>
      </c>
      <c r="Y885" t="s">
        <v>29</v>
      </c>
      <c r="Z885" t="s">
        <v>29</v>
      </c>
      <c r="AA885" t="s">
        <v>29</v>
      </c>
      <c r="AB885" t="s">
        <v>32</v>
      </c>
    </row>
    <row r="886" spans="1:28" outlineLevel="1" x14ac:dyDescent="0.45">
      <c r="A886">
        <v>7658718904</v>
      </c>
      <c r="B886" s="1">
        <v>44323</v>
      </c>
      <c r="C886" t="s">
        <v>3750</v>
      </c>
      <c r="D886" t="s">
        <v>3751</v>
      </c>
      <c r="E886" t="s">
        <v>409</v>
      </c>
      <c r="F886" t="s">
        <v>5651</v>
      </c>
      <c r="G886" t="s">
        <v>5712</v>
      </c>
      <c r="H886" s="10">
        <v>34177</v>
      </c>
      <c r="J886" t="s">
        <v>28</v>
      </c>
      <c r="K886" t="s">
        <v>29</v>
      </c>
      <c r="L886" t="s">
        <v>275</v>
      </c>
      <c r="M886" t="s">
        <v>30</v>
      </c>
      <c r="N886" t="s">
        <v>29</v>
      </c>
      <c r="O886" t="s">
        <v>30</v>
      </c>
      <c r="P886" t="s">
        <v>30</v>
      </c>
      <c r="Q886" t="s">
        <v>29</v>
      </c>
      <c r="R886" t="s">
        <v>30</v>
      </c>
      <c r="S886" t="s">
        <v>30</v>
      </c>
      <c r="T886" t="s">
        <v>30</v>
      </c>
      <c r="U886" t="s">
        <v>29</v>
      </c>
      <c r="V886" t="s">
        <v>30</v>
      </c>
      <c r="W886" t="s">
        <v>31</v>
      </c>
      <c r="X886" t="s">
        <v>29</v>
      </c>
      <c r="Y886" t="s">
        <v>29</v>
      </c>
      <c r="Z886" t="s">
        <v>29</v>
      </c>
      <c r="AA886" t="s">
        <v>30</v>
      </c>
      <c r="AB886" t="s">
        <v>32</v>
      </c>
    </row>
    <row r="887" spans="1:28" outlineLevel="1" x14ac:dyDescent="0.45">
      <c r="A887">
        <v>7907718906</v>
      </c>
      <c r="B887" s="1">
        <v>44327</v>
      </c>
      <c r="C887" t="s">
        <v>4048</v>
      </c>
      <c r="D887" t="s">
        <v>4049</v>
      </c>
      <c r="E887" t="s">
        <v>409</v>
      </c>
      <c r="F887" t="s">
        <v>5651</v>
      </c>
      <c r="G887" t="s">
        <v>5712</v>
      </c>
      <c r="H887" s="10">
        <v>28613.38</v>
      </c>
      <c r="J887" t="s">
        <v>28</v>
      </c>
      <c r="K887" t="s">
        <v>29</v>
      </c>
      <c r="L887" t="s">
        <v>275</v>
      </c>
      <c r="M887" t="s">
        <v>29</v>
      </c>
      <c r="N887" t="s">
        <v>29</v>
      </c>
      <c r="O887" t="s">
        <v>29</v>
      </c>
      <c r="P887" t="s">
        <v>30</v>
      </c>
      <c r="Q887" t="s">
        <v>30</v>
      </c>
      <c r="R887" t="s">
        <v>30</v>
      </c>
      <c r="S887" t="s">
        <v>30</v>
      </c>
      <c r="T887" t="s">
        <v>30</v>
      </c>
      <c r="U887" t="s">
        <v>30</v>
      </c>
      <c r="V887" t="s">
        <v>30</v>
      </c>
      <c r="W887" t="s">
        <v>31</v>
      </c>
      <c r="X887" t="s">
        <v>29</v>
      </c>
      <c r="Y887" t="s">
        <v>29</v>
      </c>
      <c r="Z887" t="s">
        <v>29</v>
      </c>
      <c r="AA887" t="s">
        <v>30</v>
      </c>
      <c r="AB887" t="s">
        <v>39</v>
      </c>
    </row>
    <row r="888" spans="1:28" outlineLevel="1" x14ac:dyDescent="0.45">
      <c r="A888">
        <v>8902409005</v>
      </c>
      <c r="B888" s="1">
        <v>44345</v>
      </c>
      <c r="C888" t="s">
        <v>4772</v>
      </c>
      <c r="D888" t="s">
        <v>4773</v>
      </c>
      <c r="E888" t="s">
        <v>409</v>
      </c>
      <c r="F888" t="s">
        <v>5651</v>
      </c>
      <c r="G888" t="s">
        <v>5712</v>
      </c>
      <c r="H888" s="10">
        <v>5017.38</v>
      </c>
      <c r="J888" t="s">
        <v>28</v>
      </c>
      <c r="K888" t="s">
        <v>29</v>
      </c>
      <c r="L888" t="s">
        <v>275</v>
      </c>
      <c r="M888" t="s">
        <v>29</v>
      </c>
      <c r="N888" t="s">
        <v>29</v>
      </c>
      <c r="O888" t="s">
        <v>29</v>
      </c>
      <c r="P888" t="s">
        <v>29</v>
      </c>
      <c r="Q888" t="s">
        <v>29</v>
      </c>
      <c r="R888" t="s">
        <v>29</v>
      </c>
      <c r="S888" t="s">
        <v>30</v>
      </c>
      <c r="T888" t="s">
        <v>30</v>
      </c>
      <c r="U888" t="s">
        <v>29</v>
      </c>
      <c r="V888" t="s">
        <v>30</v>
      </c>
      <c r="W888" t="s">
        <v>60</v>
      </c>
      <c r="X888" t="s">
        <v>29</v>
      </c>
      <c r="Y888" t="s">
        <v>29</v>
      </c>
      <c r="Z888" t="s">
        <v>29</v>
      </c>
      <c r="AA888" t="s">
        <v>29</v>
      </c>
      <c r="AB888" t="s">
        <v>291</v>
      </c>
    </row>
    <row r="889" spans="1:28" outlineLevel="1" x14ac:dyDescent="0.45">
      <c r="A889">
        <v>8941539001</v>
      </c>
      <c r="B889" s="1">
        <v>44345</v>
      </c>
      <c r="C889" t="s">
        <v>4945</v>
      </c>
      <c r="D889" t="s">
        <v>4946</v>
      </c>
      <c r="E889" t="s">
        <v>65</v>
      </c>
      <c r="F889" t="s">
        <v>5651</v>
      </c>
      <c r="G889" t="s">
        <v>6045</v>
      </c>
      <c r="H889" s="10">
        <v>20577.740000000002</v>
      </c>
      <c r="I889" t="s">
        <v>123</v>
      </c>
      <c r="J889" t="s">
        <v>42</v>
      </c>
      <c r="K889" t="s">
        <v>29</v>
      </c>
      <c r="L889" t="s">
        <v>275</v>
      </c>
      <c r="M889" t="s">
        <v>30</v>
      </c>
      <c r="N889" t="s">
        <v>30</v>
      </c>
      <c r="O889" t="s">
        <v>30</v>
      </c>
      <c r="P889" t="s">
        <v>30</v>
      </c>
      <c r="Q889" t="s">
        <v>30</v>
      </c>
      <c r="R889" t="s">
        <v>30</v>
      </c>
      <c r="S889" t="s">
        <v>30</v>
      </c>
      <c r="T889" t="s">
        <v>30</v>
      </c>
      <c r="U889" t="s">
        <v>30</v>
      </c>
      <c r="V889" t="s">
        <v>30</v>
      </c>
      <c r="W889" t="s">
        <v>31</v>
      </c>
      <c r="X889" t="s">
        <v>29</v>
      </c>
      <c r="Y889" t="s">
        <v>29</v>
      </c>
      <c r="Z889" t="s">
        <v>29</v>
      </c>
      <c r="AA889" t="s">
        <v>29</v>
      </c>
      <c r="AB889" t="s">
        <v>39</v>
      </c>
    </row>
    <row r="890" spans="1:28" outlineLevel="1" x14ac:dyDescent="0.45">
      <c r="A890">
        <v>7536718906</v>
      </c>
      <c r="B890" s="1">
        <v>44323</v>
      </c>
      <c r="C890" t="s">
        <v>2845</v>
      </c>
      <c r="D890" t="s">
        <v>2097</v>
      </c>
      <c r="E890" t="s">
        <v>44</v>
      </c>
      <c r="F890" t="s">
        <v>5651</v>
      </c>
      <c r="G890" t="s">
        <v>5921</v>
      </c>
      <c r="H890" s="10">
        <v>272446</v>
      </c>
      <c r="I890" t="s">
        <v>35</v>
      </c>
      <c r="J890" t="s">
        <v>42</v>
      </c>
      <c r="K890" t="s">
        <v>29</v>
      </c>
      <c r="L890" t="s">
        <v>150</v>
      </c>
      <c r="M890" t="s">
        <v>30</v>
      </c>
      <c r="N890" t="s">
        <v>30</v>
      </c>
      <c r="O890" t="s">
        <v>30</v>
      </c>
      <c r="P890" t="s">
        <v>30</v>
      </c>
      <c r="Q890" t="s">
        <v>30</v>
      </c>
      <c r="R890" t="s">
        <v>30</v>
      </c>
      <c r="S890" t="s">
        <v>30</v>
      </c>
      <c r="T890" t="s">
        <v>30</v>
      </c>
      <c r="U890" t="s">
        <v>30</v>
      </c>
      <c r="V890" t="s">
        <v>30</v>
      </c>
      <c r="W890" t="s">
        <v>40</v>
      </c>
      <c r="X890" t="s">
        <v>29</v>
      </c>
      <c r="Y890" t="s">
        <v>29</v>
      </c>
      <c r="Z890" t="s">
        <v>29</v>
      </c>
      <c r="AA890" t="s">
        <v>30</v>
      </c>
      <c r="AB890" t="s">
        <v>32</v>
      </c>
    </row>
    <row r="891" spans="1:28" outlineLevel="1" x14ac:dyDescent="0.45">
      <c r="A891">
        <v>4911449010</v>
      </c>
      <c r="B891" s="1">
        <v>44336</v>
      </c>
      <c r="C891" t="s">
        <v>2096</v>
      </c>
      <c r="D891" t="s">
        <v>2097</v>
      </c>
      <c r="E891" t="s">
        <v>44</v>
      </c>
      <c r="F891" t="s">
        <v>5651</v>
      </c>
      <c r="G891" t="s">
        <v>5921</v>
      </c>
      <c r="H891" s="10">
        <v>187126</v>
      </c>
      <c r="I891" t="s">
        <v>35</v>
      </c>
      <c r="J891" t="s">
        <v>42</v>
      </c>
      <c r="K891" t="s">
        <v>29</v>
      </c>
      <c r="L891" t="s">
        <v>150</v>
      </c>
      <c r="M891" t="s">
        <v>29</v>
      </c>
      <c r="N891" t="s">
        <v>30</v>
      </c>
      <c r="O891" t="s">
        <v>30</v>
      </c>
      <c r="P891" t="s">
        <v>30</v>
      </c>
      <c r="Q891" t="s">
        <v>30</v>
      </c>
      <c r="R891" t="s">
        <v>30</v>
      </c>
      <c r="S891" t="s">
        <v>29</v>
      </c>
      <c r="T891" t="s">
        <v>30</v>
      </c>
      <c r="U891" t="s">
        <v>30</v>
      </c>
      <c r="V891" t="s">
        <v>30</v>
      </c>
      <c r="W891" t="s">
        <v>40</v>
      </c>
      <c r="X891" t="s">
        <v>29</v>
      </c>
      <c r="Y891" t="s">
        <v>29</v>
      </c>
      <c r="Z891" t="s">
        <v>29</v>
      </c>
      <c r="AA891" t="s">
        <v>30</v>
      </c>
      <c r="AB891" t="s">
        <v>32</v>
      </c>
    </row>
    <row r="892" spans="1:28" outlineLevel="1" x14ac:dyDescent="0.45">
      <c r="A892">
        <v>7535199006</v>
      </c>
      <c r="B892" s="1">
        <v>44341</v>
      </c>
      <c r="C892" t="s">
        <v>2830</v>
      </c>
      <c r="D892" t="s">
        <v>2831</v>
      </c>
      <c r="E892" t="s">
        <v>44</v>
      </c>
      <c r="F892" t="s">
        <v>5651</v>
      </c>
      <c r="G892" t="s">
        <v>5921</v>
      </c>
      <c r="H892" s="10">
        <v>152474</v>
      </c>
      <c r="J892" t="s">
        <v>42</v>
      </c>
      <c r="K892" t="s">
        <v>29</v>
      </c>
      <c r="L892" t="s">
        <v>150</v>
      </c>
      <c r="M892" t="s">
        <v>30</v>
      </c>
      <c r="N892" t="s">
        <v>30</v>
      </c>
      <c r="O892" t="s">
        <v>29</v>
      </c>
      <c r="P892" t="s">
        <v>30</v>
      </c>
      <c r="Q892" t="s">
        <v>30</v>
      </c>
      <c r="R892" t="s">
        <v>30</v>
      </c>
      <c r="S892" t="s">
        <v>30</v>
      </c>
      <c r="T892" t="s">
        <v>30</v>
      </c>
      <c r="U892" t="s">
        <v>30</v>
      </c>
      <c r="V892" t="s">
        <v>30</v>
      </c>
      <c r="W892" t="s">
        <v>31</v>
      </c>
      <c r="X892" t="s">
        <v>29</v>
      </c>
      <c r="Y892" t="s">
        <v>29</v>
      </c>
      <c r="Z892" t="s">
        <v>29</v>
      </c>
      <c r="AA892" t="s">
        <v>30</v>
      </c>
      <c r="AB892" t="s">
        <v>32</v>
      </c>
    </row>
    <row r="893" spans="1:28" outlineLevel="1" x14ac:dyDescent="0.45">
      <c r="A893">
        <v>7537009010</v>
      </c>
      <c r="B893" s="1">
        <v>44341</v>
      </c>
      <c r="C893" t="s">
        <v>2849</v>
      </c>
      <c r="D893" t="s">
        <v>2850</v>
      </c>
      <c r="E893" t="s">
        <v>44</v>
      </c>
      <c r="F893" t="s">
        <v>5651</v>
      </c>
      <c r="G893" t="s">
        <v>5921</v>
      </c>
      <c r="H893" s="10">
        <v>106665</v>
      </c>
      <c r="J893" t="s">
        <v>42</v>
      </c>
      <c r="K893" t="s">
        <v>30</v>
      </c>
      <c r="L893" t="s">
        <v>150</v>
      </c>
      <c r="M893" t="s">
        <v>29</v>
      </c>
      <c r="N893" t="s">
        <v>29</v>
      </c>
      <c r="O893" t="s">
        <v>29</v>
      </c>
      <c r="P893" t="s">
        <v>29</v>
      </c>
      <c r="Q893" t="s">
        <v>29</v>
      </c>
      <c r="R893" t="s">
        <v>29</v>
      </c>
      <c r="S893" t="s">
        <v>30</v>
      </c>
      <c r="T893" t="s">
        <v>30</v>
      </c>
      <c r="U893" t="s">
        <v>29</v>
      </c>
      <c r="V893" t="s">
        <v>30</v>
      </c>
      <c r="W893" t="s">
        <v>31</v>
      </c>
      <c r="X893" t="s">
        <v>29</v>
      </c>
      <c r="Y893" t="s">
        <v>30</v>
      </c>
      <c r="Z893" t="s">
        <v>29</v>
      </c>
      <c r="AA893" t="s">
        <v>29</v>
      </c>
      <c r="AB893" t="s">
        <v>32</v>
      </c>
    </row>
    <row r="894" spans="1:28" outlineLevel="1" x14ac:dyDescent="0.45">
      <c r="A894">
        <v>7528439008</v>
      </c>
      <c r="B894" s="1">
        <v>44341</v>
      </c>
      <c r="C894" t="s">
        <v>2742</v>
      </c>
      <c r="D894" t="s">
        <v>2743</v>
      </c>
      <c r="E894" t="s">
        <v>44</v>
      </c>
      <c r="F894" t="s">
        <v>5651</v>
      </c>
      <c r="G894" t="s">
        <v>5921</v>
      </c>
      <c r="H894" s="10">
        <v>88371.11</v>
      </c>
      <c r="J894" t="s">
        <v>42</v>
      </c>
      <c r="K894" t="s">
        <v>29</v>
      </c>
      <c r="L894" t="s">
        <v>150</v>
      </c>
      <c r="M894" t="s">
        <v>30</v>
      </c>
      <c r="N894" t="s">
        <v>30</v>
      </c>
      <c r="O894" t="s">
        <v>30</v>
      </c>
      <c r="P894" t="s">
        <v>30</v>
      </c>
      <c r="Q894" t="s">
        <v>30</v>
      </c>
      <c r="R894" t="s">
        <v>30</v>
      </c>
      <c r="S894" t="s">
        <v>30</v>
      </c>
      <c r="T894" t="s">
        <v>30</v>
      </c>
      <c r="U894" t="s">
        <v>30</v>
      </c>
      <c r="V894" t="s">
        <v>30</v>
      </c>
      <c r="W894" t="s">
        <v>40</v>
      </c>
      <c r="X894" t="s">
        <v>29</v>
      </c>
      <c r="Y894" t="s">
        <v>30</v>
      </c>
      <c r="Z894" t="s">
        <v>29</v>
      </c>
      <c r="AA894" t="s">
        <v>29</v>
      </c>
      <c r="AB894" t="s">
        <v>32</v>
      </c>
    </row>
    <row r="895" spans="1:28" outlineLevel="1" x14ac:dyDescent="0.45">
      <c r="A895">
        <v>7239619007</v>
      </c>
      <c r="B895" s="1">
        <v>44339</v>
      </c>
      <c r="C895" t="s">
        <v>2531</v>
      </c>
      <c r="D895" t="s">
        <v>2532</v>
      </c>
      <c r="E895" t="s">
        <v>44</v>
      </c>
      <c r="F895" t="s">
        <v>5651</v>
      </c>
      <c r="G895" t="s">
        <v>5921</v>
      </c>
      <c r="H895" s="10">
        <v>38032</v>
      </c>
      <c r="J895" t="s">
        <v>42</v>
      </c>
      <c r="K895" t="s">
        <v>29</v>
      </c>
      <c r="L895" t="s">
        <v>150</v>
      </c>
      <c r="M895" t="s">
        <v>30</v>
      </c>
      <c r="N895" t="s">
        <v>30</v>
      </c>
      <c r="O895" t="s">
        <v>30</v>
      </c>
      <c r="P895" t="s">
        <v>30</v>
      </c>
      <c r="Q895" t="s">
        <v>30</v>
      </c>
      <c r="R895" t="s">
        <v>30</v>
      </c>
      <c r="S895" t="s">
        <v>30</v>
      </c>
      <c r="T895" t="s">
        <v>30</v>
      </c>
      <c r="U895" t="s">
        <v>30</v>
      </c>
      <c r="V895" t="s">
        <v>30</v>
      </c>
      <c r="W895" t="s">
        <v>31</v>
      </c>
      <c r="X895" t="s">
        <v>29</v>
      </c>
      <c r="Y895" t="s">
        <v>29</v>
      </c>
      <c r="Z895" t="s">
        <v>29</v>
      </c>
      <c r="AA895" t="s">
        <v>30</v>
      </c>
      <c r="AB895" t="s">
        <v>32</v>
      </c>
    </row>
    <row r="896" spans="1:28" outlineLevel="1" x14ac:dyDescent="0.45">
      <c r="A896">
        <v>8838419002</v>
      </c>
      <c r="B896" s="1">
        <v>44345</v>
      </c>
      <c r="C896" t="s">
        <v>4427</v>
      </c>
      <c r="D896" t="s">
        <v>4428</v>
      </c>
      <c r="E896" t="s">
        <v>44</v>
      </c>
      <c r="F896" t="s">
        <v>5651</v>
      </c>
      <c r="G896" t="s">
        <v>5921</v>
      </c>
      <c r="H896" s="10">
        <v>29044</v>
      </c>
      <c r="I896" t="s">
        <v>35</v>
      </c>
      <c r="J896" t="s">
        <v>42</v>
      </c>
      <c r="K896" t="s">
        <v>29</v>
      </c>
      <c r="L896" t="s">
        <v>150</v>
      </c>
      <c r="M896" t="s">
        <v>29</v>
      </c>
      <c r="N896" t="s">
        <v>30</v>
      </c>
      <c r="O896" t="s">
        <v>30</v>
      </c>
      <c r="P896" t="s">
        <v>30</v>
      </c>
      <c r="Q896" t="s">
        <v>30</v>
      </c>
      <c r="R896" t="s">
        <v>30</v>
      </c>
      <c r="S896" t="s">
        <v>30</v>
      </c>
      <c r="T896" t="s">
        <v>30</v>
      </c>
      <c r="U896" t="s">
        <v>30</v>
      </c>
      <c r="V896" t="s">
        <v>30</v>
      </c>
      <c r="W896" t="s">
        <v>33</v>
      </c>
      <c r="X896" t="s">
        <v>29</v>
      </c>
      <c r="Y896" t="s">
        <v>29</v>
      </c>
      <c r="Z896" t="s">
        <v>29</v>
      </c>
      <c r="AA896" t="s">
        <v>29</v>
      </c>
      <c r="AB896" t="s">
        <v>32</v>
      </c>
    </row>
    <row r="897" spans="1:28" outlineLevel="1" x14ac:dyDescent="0.45">
      <c r="A897">
        <v>5235969000</v>
      </c>
      <c r="B897" s="1">
        <v>44337</v>
      </c>
      <c r="C897" t="s">
        <v>2259</v>
      </c>
      <c r="D897" t="s">
        <v>2260</v>
      </c>
      <c r="E897" t="s">
        <v>2261</v>
      </c>
      <c r="F897" t="s">
        <v>5651</v>
      </c>
      <c r="G897" t="s">
        <v>5938</v>
      </c>
      <c r="H897" s="10">
        <v>413752.46</v>
      </c>
      <c r="J897" t="s">
        <v>42</v>
      </c>
      <c r="K897" t="s">
        <v>29</v>
      </c>
      <c r="L897" t="s">
        <v>127</v>
      </c>
      <c r="M897" t="s">
        <v>30</v>
      </c>
      <c r="N897" t="s">
        <v>30</v>
      </c>
      <c r="O897" t="s">
        <v>30</v>
      </c>
      <c r="P897" t="s">
        <v>30</v>
      </c>
      <c r="Q897" t="s">
        <v>30</v>
      </c>
      <c r="R897" t="s">
        <v>30</v>
      </c>
      <c r="S897" t="s">
        <v>30</v>
      </c>
      <c r="T897" t="s">
        <v>30</v>
      </c>
      <c r="U897" t="s">
        <v>30</v>
      </c>
      <c r="V897" t="s">
        <v>30</v>
      </c>
      <c r="W897" t="s">
        <v>60</v>
      </c>
      <c r="X897" t="s">
        <v>29</v>
      </c>
      <c r="Y897" t="s">
        <v>29</v>
      </c>
      <c r="Z897" t="s">
        <v>29</v>
      </c>
      <c r="AA897" t="s">
        <v>30</v>
      </c>
      <c r="AB897" t="s">
        <v>47</v>
      </c>
    </row>
    <row r="898" spans="1:28" outlineLevel="1" x14ac:dyDescent="0.45">
      <c r="A898">
        <v>8912579003</v>
      </c>
      <c r="B898" s="1">
        <v>44345</v>
      </c>
      <c r="C898" t="s">
        <v>4815</v>
      </c>
      <c r="D898" t="s">
        <v>4816</v>
      </c>
      <c r="E898" t="s">
        <v>4817</v>
      </c>
      <c r="F898" t="s">
        <v>5651</v>
      </c>
      <c r="G898" t="s">
        <v>5849</v>
      </c>
      <c r="H898" s="10">
        <v>422710.45</v>
      </c>
      <c r="J898" t="s">
        <v>28</v>
      </c>
      <c r="K898" t="s">
        <v>30</v>
      </c>
      <c r="L898" t="s">
        <v>77</v>
      </c>
      <c r="M898" t="s">
        <v>30</v>
      </c>
      <c r="N898" t="s">
        <v>29</v>
      </c>
      <c r="O898" t="s">
        <v>30</v>
      </c>
      <c r="P898" t="s">
        <v>29</v>
      </c>
      <c r="Q898" t="s">
        <v>30</v>
      </c>
      <c r="R898" t="s">
        <v>30</v>
      </c>
      <c r="S898" t="s">
        <v>30</v>
      </c>
      <c r="T898" t="s">
        <v>29</v>
      </c>
      <c r="U898" t="s">
        <v>29</v>
      </c>
      <c r="V898" t="s">
        <v>29</v>
      </c>
      <c r="W898" t="s">
        <v>31</v>
      </c>
      <c r="X898" t="s">
        <v>29</v>
      </c>
      <c r="Y898" t="s">
        <v>29</v>
      </c>
      <c r="Z898" t="s">
        <v>29</v>
      </c>
      <c r="AA898" t="s">
        <v>29</v>
      </c>
      <c r="AB898" t="s">
        <v>32</v>
      </c>
    </row>
    <row r="899" spans="1:28" outlineLevel="1" x14ac:dyDescent="0.45">
      <c r="A899">
        <v>5247979000</v>
      </c>
      <c r="B899" s="1">
        <v>44337</v>
      </c>
      <c r="C899" t="s">
        <v>2315</v>
      </c>
      <c r="D899" t="s">
        <v>2316</v>
      </c>
      <c r="E899" t="s">
        <v>2188</v>
      </c>
      <c r="F899" t="s">
        <v>5651</v>
      </c>
      <c r="G899" t="s">
        <v>5930</v>
      </c>
      <c r="H899" s="10">
        <v>417916.14</v>
      </c>
      <c r="J899" t="s">
        <v>42</v>
      </c>
      <c r="K899" t="s">
        <v>29</v>
      </c>
      <c r="L899" t="s">
        <v>54</v>
      </c>
      <c r="M899" t="s">
        <v>29</v>
      </c>
      <c r="N899" t="s">
        <v>30</v>
      </c>
      <c r="O899" t="s">
        <v>30</v>
      </c>
      <c r="P899" t="s">
        <v>30</v>
      </c>
      <c r="Q899" t="s">
        <v>30</v>
      </c>
      <c r="R899" t="s">
        <v>30</v>
      </c>
      <c r="S899" t="s">
        <v>30</v>
      </c>
      <c r="T899" t="s">
        <v>30</v>
      </c>
      <c r="U899" t="s">
        <v>30</v>
      </c>
      <c r="V899" t="s">
        <v>30</v>
      </c>
      <c r="W899" t="s">
        <v>40</v>
      </c>
      <c r="X899" t="s">
        <v>30</v>
      </c>
      <c r="Y899" t="s">
        <v>29</v>
      </c>
      <c r="Z899" t="s">
        <v>29</v>
      </c>
      <c r="AA899" t="s">
        <v>30</v>
      </c>
      <c r="AB899" t="s">
        <v>32</v>
      </c>
    </row>
    <row r="900" spans="1:28" outlineLevel="1" x14ac:dyDescent="0.45">
      <c r="A900">
        <v>5223259002</v>
      </c>
      <c r="B900" s="1">
        <v>44337</v>
      </c>
      <c r="C900" t="s">
        <v>2186</v>
      </c>
      <c r="D900" t="s">
        <v>2187</v>
      </c>
      <c r="E900" t="s">
        <v>2188</v>
      </c>
      <c r="F900" t="s">
        <v>5651</v>
      </c>
      <c r="G900" t="s">
        <v>5930</v>
      </c>
      <c r="H900" s="10">
        <v>15152.73</v>
      </c>
      <c r="J900" t="s">
        <v>42</v>
      </c>
      <c r="K900" t="s">
        <v>29</v>
      </c>
      <c r="L900" t="s">
        <v>54</v>
      </c>
      <c r="M900" t="s">
        <v>29</v>
      </c>
      <c r="N900" t="s">
        <v>29</v>
      </c>
      <c r="O900" t="s">
        <v>29</v>
      </c>
      <c r="P900" t="s">
        <v>30</v>
      </c>
      <c r="Q900" t="s">
        <v>29</v>
      </c>
      <c r="R900" t="s">
        <v>30</v>
      </c>
      <c r="S900" t="s">
        <v>30</v>
      </c>
      <c r="T900" t="s">
        <v>30</v>
      </c>
      <c r="U900" t="s">
        <v>30</v>
      </c>
      <c r="V900" t="s">
        <v>30</v>
      </c>
      <c r="W900" t="s">
        <v>40</v>
      </c>
      <c r="X900" t="s">
        <v>30</v>
      </c>
      <c r="Y900" t="s">
        <v>29</v>
      </c>
      <c r="Z900" t="s">
        <v>29</v>
      </c>
      <c r="AA900" t="s">
        <v>30</v>
      </c>
      <c r="AB900" t="s">
        <v>32</v>
      </c>
    </row>
    <row r="901" spans="1:28" outlineLevel="1" x14ac:dyDescent="0.45">
      <c r="A901">
        <v>8617889010</v>
      </c>
      <c r="B901" s="1">
        <v>44343</v>
      </c>
      <c r="C901" t="s">
        <v>4341</v>
      </c>
      <c r="D901" t="s">
        <v>4342</v>
      </c>
      <c r="E901" t="s">
        <v>2188</v>
      </c>
      <c r="F901" t="s">
        <v>5651</v>
      </c>
      <c r="G901" t="s">
        <v>5930</v>
      </c>
      <c r="H901" s="10">
        <v>13747.53</v>
      </c>
      <c r="J901" t="s">
        <v>42</v>
      </c>
      <c r="K901" t="s">
        <v>29</v>
      </c>
      <c r="L901" t="s">
        <v>54</v>
      </c>
      <c r="M901" t="s">
        <v>29</v>
      </c>
      <c r="N901" t="s">
        <v>29</v>
      </c>
      <c r="O901" t="s">
        <v>29</v>
      </c>
      <c r="P901" t="s">
        <v>30</v>
      </c>
      <c r="Q901" t="s">
        <v>30</v>
      </c>
      <c r="R901" t="s">
        <v>29</v>
      </c>
      <c r="S901" t="s">
        <v>29</v>
      </c>
      <c r="T901" t="s">
        <v>30</v>
      </c>
      <c r="U901" t="s">
        <v>30</v>
      </c>
      <c r="V901" t="s">
        <v>30</v>
      </c>
      <c r="W901" t="s">
        <v>60</v>
      </c>
      <c r="X901" t="s">
        <v>30</v>
      </c>
      <c r="Y901" t="s">
        <v>29</v>
      </c>
      <c r="Z901" t="s">
        <v>29</v>
      </c>
      <c r="AA901" t="s">
        <v>29</v>
      </c>
      <c r="AB901" t="s">
        <v>39</v>
      </c>
    </row>
    <row r="902" spans="1:28" outlineLevel="1" x14ac:dyDescent="0.45">
      <c r="A902">
        <v>2336879003</v>
      </c>
      <c r="B902" s="1">
        <v>44331</v>
      </c>
      <c r="C902" t="s">
        <v>868</v>
      </c>
      <c r="D902" t="s">
        <v>869</v>
      </c>
      <c r="E902" t="s">
        <v>135</v>
      </c>
      <c r="F902" t="s">
        <v>5651</v>
      </c>
      <c r="G902" t="s">
        <v>5724</v>
      </c>
      <c r="H902" s="10">
        <v>3032274</v>
      </c>
      <c r="J902" t="s">
        <v>28</v>
      </c>
      <c r="K902" t="s">
        <v>29</v>
      </c>
      <c r="L902" t="s">
        <v>88</v>
      </c>
      <c r="M902" t="s">
        <v>29</v>
      </c>
      <c r="N902" t="s">
        <v>29</v>
      </c>
      <c r="O902" t="s">
        <v>29</v>
      </c>
      <c r="P902" t="s">
        <v>29</v>
      </c>
      <c r="Q902" t="s">
        <v>29</v>
      </c>
      <c r="R902" t="s">
        <v>30</v>
      </c>
      <c r="S902" t="s">
        <v>30</v>
      </c>
      <c r="T902" t="s">
        <v>30</v>
      </c>
      <c r="U902" t="s">
        <v>29</v>
      </c>
      <c r="V902" t="s">
        <v>30</v>
      </c>
      <c r="W902" t="s">
        <v>40</v>
      </c>
      <c r="X902" t="s">
        <v>29</v>
      </c>
      <c r="Y902" t="s">
        <v>30</v>
      </c>
      <c r="Z902" t="s">
        <v>29</v>
      </c>
      <c r="AA902" t="s">
        <v>29</v>
      </c>
      <c r="AB902" t="s">
        <v>32</v>
      </c>
    </row>
    <row r="903" spans="1:28" outlineLevel="1" x14ac:dyDescent="0.45">
      <c r="A903">
        <v>2222339007</v>
      </c>
      <c r="B903" s="1">
        <v>44330</v>
      </c>
      <c r="C903" t="s">
        <v>664</v>
      </c>
      <c r="D903" t="s">
        <v>665</v>
      </c>
      <c r="E903" t="s">
        <v>135</v>
      </c>
      <c r="F903" t="s">
        <v>5651</v>
      </c>
      <c r="G903" t="s">
        <v>5662</v>
      </c>
      <c r="H903" s="10">
        <v>2846149</v>
      </c>
      <c r="J903" t="s">
        <v>28</v>
      </c>
      <c r="K903" t="s">
        <v>30</v>
      </c>
      <c r="L903" t="s">
        <v>96</v>
      </c>
      <c r="M903" t="s">
        <v>29</v>
      </c>
      <c r="N903" t="s">
        <v>30</v>
      </c>
      <c r="O903" t="s">
        <v>30</v>
      </c>
      <c r="P903" t="s">
        <v>30</v>
      </c>
      <c r="Q903" t="s">
        <v>30</v>
      </c>
      <c r="R903" t="s">
        <v>30</v>
      </c>
      <c r="S903" t="s">
        <v>30</v>
      </c>
      <c r="T903" t="s">
        <v>30</v>
      </c>
      <c r="U903" t="s">
        <v>30</v>
      </c>
      <c r="V903" t="s">
        <v>30</v>
      </c>
      <c r="W903" t="s">
        <v>40</v>
      </c>
      <c r="X903" t="s">
        <v>29</v>
      </c>
      <c r="Y903" t="s">
        <v>30</v>
      </c>
      <c r="Z903" t="s">
        <v>29</v>
      </c>
      <c r="AA903" t="s">
        <v>29</v>
      </c>
      <c r="AB903" t="s">
        <v>32</v>
      </c>
    </row>
    <row r="904" spans="1:28" outlineLevel="1" x14ac:dyDescent="0.45">
      <c r="A904">
        <v>9888639001</v>
      </c>
      <c r="B904" s="1">
        <v>44351</v>
      </c>
      <c r="C904" t="s">
        <v>5285</v>
      </c>
      <c r="D904" t="s">
        <v>5286</v>
      </c>
      <c r="E904" t="s">
        <v>135</v>
      </c>
      <c r="F904" t="s">
        <v>5651</v>
      </c>
      <c r="G904" t="s">
        <v>5661</v>
      </c>
      <c r="H904" s="10">
        <v>2519625</v>
      </c>
      <c r="I904" t="s">
        <v>131</v>
      </c>
      <c r="J904" t="s">
        <v>28</v>
      </c>
      <c r="K904" t="s">
        <v>29</v>
      </c>
      <c r="L904" t="s">
        <v>96</v>
      </c>
      <c r="M904" t="s">
        <v>30</v>
      </c>
      <c r="N904" t="s">
        <v>30</v>
      </c>
      <c r="O904" t="s">
        <v>30</v>
      </c>
      <c r="P904" t="s">
        <v>30</v>
      </c>
      <c r="Q904" t="s">
        <v>30</v>
      </c>
      <c r="R904" t="s">
        <v>30</v>
      </c>
      <c r="S904" t="s">
        <v>30</v>
      </c>
      <c r="T904" t="s">
        <v>30</v>
      </c>
      <c r="U904" t="s">
        <v>30</v>
      </c>
      <c r="V904" t="s">
        <v>30</v>
      </c>
      <c r="W904" t="s">
        <v>33</v>
      </c>
      <c r="X904" t="s">
        <v>30</v>
      </c>
      <c r="Y904" t="s">
        <v>29</v>
      </c>
      <c r="Z904" t="s">
        <v>29</v>
      </c>
      <c r="AA904" t="s">
        <v>29</v>
      </c>
      <c r="AB904" t="s">
        <v>32</v>
      </c>
    </row>
    <row r="905" spans="1:28" outlineLevel="1" x14ac:dyDescent="0.45">
      <c r="A905">
        <v>3704309006</v>
      </c>
      <c r="B905" s="1">
        <v>44335</v>
      </c>
      <c r="C905" t="s">
        <v>1804</v>
      </c>
      <c r="D905" t="s">
        <v>1805</v>
      </c>
      <c r="E905" t="s">
        <v>135</v>
      </c>
      <c r="F905" t="s">
        <v>5651</v>
      </c>
      <c r="G905" t="s">
        <v>5755</v>
      </c>
      <c r="H905" s="10">
        <v>1953833</v>
      </c>
      <c r="I905" t="s">
        <v>131</v>
      </c>
      <c r="J905" t="s">
        <v>28</v>
      </c>
      <c r="K905" t="s">
        <v>29</v>
      </c>
      <c r="L905" t="s">
        <v>88</v>
      </c>
      <c r="M905" t="s">
        <v>29</v>
      </c>
      <c r="N905" t="s">
        <v>30</v>
      </c>
      <c r="O905" t="s">
        <v>29</v>
      </c>
      <c r="P905" t="s">
        <v>30</v>
      </c>
      <c r="Q905" t="s">
        <v>30</v>
      </c>
      <c r="R905" t="s">
        <v>30</v>
      </c>
      <c r="S905" t="s">
        <v>30</v>
      </c>
      <c r="T905" t="s">
        <v>30</v>
      </c>
      <c r="U905" t="s">
        <v>30</v>
      </c>
      <c r="V905" t="s">
        <v>30</v>
      </c>
      <c r="W905" t="s">
        <v>31</v>
      </c>
      <c r="X905" t="s">
        <v>29</v>
      </c>
      <c r="Y905" t="s">
        <v>30</v>
      </c>
      <c r="Z905" t="s">
        <v>29</v>
      </c>
      <c r="AA905" t="s">
        <v>29</v>
      </c>
      <c r="AB905" t="s">
        <v>32</v>
      </c>
    </row>
    <row r="906" spans="1:28" outlineLevel="1" x14ac:dyDescent="0.45">
      <c r="A906">
        <v>6613219001</v>
      </c>
      <c r="B906" s="1">
        <v>44338</v>
      </c>
      <c r="C906" t="s">
        <v>2455</v>
      </c>
      <c r="D906" t="s">
        <v>2456</v>
      </c>
      <c r="E906" t="s">
        <v>135</v>
      </c>
      <c r="F906" t="s">
        <v>5651</v>
      </c>
      <c r="G906" t="s">
        <v>5661</v>
      </c>
      <c r="H906" s="10">
        <v>1819390</v>
      </c>
      <c r="J906" t="s">
        <v>28</v>
      </c>
      <c r="K906" t="s">
        <v>29</v>
      </c>
      <c r="L906" t="s">
        <v>96</v>
      </c>
      <c r="M906" t="s">
        <v>29</v>
      </c>
      <c r="N906" t="s">
        <v>30</v>
      </c>
      <c r="O906" t="s">
        <v>29</v>
      </c>
      <c r="P906" t="s">
        <v>30</v>
      </c>
      <c r="Q906" t="s">
        <v>30</v>
      </c>
      <c r="R906" t="s">
        <v>30</v>
      </c>
      <c r="S906" t="s">
        <v>30</v>
      </c>
      <c r="T906" t="s">
        <v>30</v>
      </c>
      <c r="U906" t="s">
        <v>30</v>
      </c>
      <c r="V906" t="s">
        <v>30</v>
      </c>
      <c r="W906" t="s">
        <v>40</v>
      </c>
      <c r="X906" t="s">
        <v>30</v>
      </c>
      <c r="Y906" t="s">
        <v>29</v>
      </c>
      <c r="Z906" t="s">
        <v>29</v>
      </c>
      <c r="AA906" t="s">
        <v>30</v>
      </c>
      <c r="AB906" t="s">
        <v>47</v>
      </c>
    </row>
    <row r="907" spans="1:28" outlineLevel="1" x14ac:dyDescent="0.45">
      <c r="A907">
        <v>5253109004</v>
      </c>
      <c r="B907" s="1">
        <v>44337</v>
      </c>
      <c r="C907" t="s">
        <v>2342</v>
      </c>
      <c r="D907" t="s">
        <v>2154</v>
      </c>
      <c r="E907" t="s">
        <v>135</v>
      </c>
      <c r="F907" t="s">
        <v>5651</v>
      </c>
      <c r="G907" t="s">
        <v>5661</v>
      </c>
      <c r="H907" s="10">
        <v>1699731.4</v>
      </c>
      <c r="J907" t="s">
        <v>28</v>
      </c>
      <c r="K907" t="s">
        <v>30</v>
      </c>
      <c r="L907" t="s">
        <v>96</v>
      </c>
      <c r="M907" t="s">
        <v>30</v>
      </c>
      <c r="N907" t="s">
        <v>30</v>
      </c>
      <c r="O907" t="s">
        <v>30</v>
      </c>
      <c r="P907" t="s">
        <v>30</v>
      </c>
      <c r="Q907" t="s">
        <v>30</v>
      </c>
      <c r="R907" t="s">
        <v>29</v>
      </c>
      <c r="S907" t="s">
        <v>30</v>
      </c>
      <c r="T907" t="s">
        <v>30</v>
      </c>
      <c r="U907" t="s">
        <v>30</v>
      </c>
      <c r="V907" t="s">
        <v>30</v>
      </c>
      <c r="W907" t="s">
        <v>40</v>
      </c>
      <c r="X907" t="s">
        <v>30</v>
      </c>
      <c r="Y907" t="s">
        <v>30</v>
      </c>
      <c r="Z907" t="s">
        <v>29</v>
      </c>
      <c r="AA907" t="s">
        <v>30</v>
      </c>
      <c r="AB907" t="s">
        <v>32</v>
      </c>
    </row>
    <row r="908" spans="1:28" outlineLevel="1" x14ac:dyDescent="0.45">
      <c r="A908">
        <v>6607219005</v>
      </c>
      <c r="B908" s="1">
        <v>44338</v>
      </c>
      <c r="C908" t="s">
        <v>2422</v>
      </c>
      <c r="D908" t="s">
        <v>2423</v>
      </c>
      <c r="E908" t="s">
        <v>135</v>
      </c>
      <c r="F908" t="s">
        <v>5651</v>
      </c>
      <c r="G908" t="s">
        <v>5662</v>
      </c>
      <c r="H908" s="10">
        <v>1658493.77</v>
      </c>
      <c r="J908" t="s">
        <v>28</v>
      </c>
      <c r="K908" t="s">
        <v>30</v>
      </c>
      <c r="L908" t="s">
        <v>96</v>
      </c>
      <c r="M908" t="s">
        <v>30</v>
      </c>
      <c r="N908" t="s">
        <v>30</v>
      </c>
      <c r="O908" t="s">
        <v>30</v>
      </c>
      <c r="P908" t="s">
        <v>30</v>
      </c>
      <c r="Q908" t="s">
        <v>30</v>
      </c>
      <c r="R908" t="s">
        <v>30</v>
      </c>
      <c r="S908" t="s">
        <v>30</v>
      </c>
      <c r="T908" t="s">
        <v>30</v>
      </c>
      <c r="U908" t="s">
        <v>30</v>
      </c>
      <c r="V908" t="s">
        <v>30</v>
      </c>
      <c r="W908" t="s">
        <v>31</v>
      </c>
      <c r="X908" t="s">
        <v>29</v>
      </c>
      <c r="Y908" t="s">
        <v>29</v>
      </c>
      <c r="Z908" t="s">
        <v>29</v>
      </c>
      <c r="AA908" t="s">
        <v>30</v>
      </c>
      <c r="AB908" t="s">
        <v>47</v>
      </c>
    </row>
    <row r="909" spans="1:28" outlineLevel="1" x14ac:dyDescent="0.45">
      <c r="A909">
        <v>3703629006</v>
      </c>
      <c r="B909" s="1">
        <v>44335</v>
      </c>
      <c r="C909" t="s">
        <v>1798</v>
      </c>
      <c r="D909" t="s">
        <v>1799</v>
      </c>
      <c r="E909" t="s">
        <v>135</v>
      </c>
      <c r="F909" t="s">
        <v>5651</v>
      </c>
      <c r="G909" t="s">
        <v>5662</v>
      </c>
      <c r="H909" s="10">
        <v>1499577.18</v>
      </c>
      <c r="J909" t="s">
        <v>28</v>
      </c>
      <c r="K909" t="s">
        <v>29</v>
      </c>
      <c r="L909" t="s">
        <v>96</v>
      </c>
      <c r="M909" t="s">
        <v>30</v>
      </c>
      <c r="N909" t="s">
        <v>30</v>
      </c>
      <c r="O909" t="s">
        <v>30</v>
      </c>
      <c r="P909" t="s">
        <v>30</v>
      </c>
      <c r="Q909" t="s">
        <v>30</v>
      </c>
      <c r="R909" t="s">
        <v>30</v>
      </c>
      <c r="S909" t="s">
        <v>30</v>
      </c>
      <c r="T909" t="s">
        <v>30</v>
      </c>
      <c r="U909" t="s">
        <v>30</v>
      </c>
      <c r="V909" t="s">
        <v>30</v>
      </c>
      <c r="W909" t="s">
        <v>31</v>
      </c>
      <c r="X909" t="s">
        <v>29</v>
      </c>
      <c r="Y909" t="s">
        <v>29</v>
      </c>
      <c r="Z909" t="s">
        <v>29</v>
      </c>
      <c r="AA909" t="s">
        <v>30</v>
      </c>
      <c r="AB909" t="s">
        <v>144</v>
      </c>
    </row>
    <row r="910" spans="1:28" outlineLevel="1" x14ac:dyDescent="0.45">
      <c r="A910">
        <v>9951839006</v>
      </c>
      <c r="B910" s="1">
        <v>44354</v>
      </c>
      <c r="C910" t="s">
        <v>5573</v>
      </c>
      <c r="D910" t="s">
        <v>5574</v>
      </c>
      <c r="E910" t="s">
        <v>135</v>
      </c>
      <c r="F910" t="s">
        <v>5651</v>
      </c>
      <c r="G910" t="s">
        <v>5741</v>
      </c>
      <c r="H910" s="10">
        <v>1232577.8600000001</v>
      </c>
      <c r="J910" t="s">
        <v>28</v>
      </c>
      <c r="K910" t="s">
        <v>29</v>
      </c>
      <c r="L910" t="s">
        <v>96</v>
      </c>
      <c r="M910" t="s">
        <v>29</v>
      </c>
      <c r="N910" t="s">
        <v>30</v>
      </c>
      <c r="O910" t="s">
        <v>29</v>
      </c>
      <c r="P910" t="s">
        <v>30</v>
      </c>
      <c r="Q910" t="s">
        <v>29</v>
      </c>
      <c r="R910" t="s">
        <v>30</v>
      </c>
      <c r="S910" t="s">
        <v>30</v>
      </c>
      <c r="T910" t="s">
        <v>30</v>
      </c>
      <c r="U910" t="s">
        <v>30</v>
      </c>
      <c r="V910" t="s">
        <v>30</v>
      </c>
      <c r="W910" t="s">
        <v>40</v>
      </c>
      <c r="X910" t="s">
        <v>29</v>
      </c>
      <c r="Y910" t="s">
        <v>29</v>
      </c>
      <c r="Z910" t="s">
        <v>29</v>
      </c>
      <c r="AA910" t="s">
        <v>29</v>
      </c>
      <c r="AB910" t="s">
        <v>32</v>
      </c>
    </row>
    <row r="911" spans="1:28" outlineLevel="1" x14ac:dyDescent="0.45">
      <c r="A911">
        <v>6593639000</v>
      </c>
      <c r="B911" s="1">
        <v>44338</v>
      </c>
      <c r="C911" t="s">
        <v>2356</v>
      </c>
      <c r="D911" t="s">
        <v>2357</v>
      </c>
      <c r="E911" t="s">
        <v>135</v>
      </c>
      <c r="F911" t="s">
        <v>5651</v>
      </c>
      <c r="G911" t="s">
        <v>5661</v>
      </c>
      <c r="H911" s="10">
        <v>1162873</v>
      </c>
      <c r="J911" t="s">
        <v>28</v>
      </c>
      <c r="K911" t="s">
        <v>29</v>
      </c>
      <c r="L911" t="s">
        <v>96</v>
      </c>
      <c r="M911" t="s">
        <v>29</v>
      </c>
      <c r="N911" t="s">
        <v>29</v>
      </c>
      <c r="O911" t="s">
        <v>29</v>
      </c>
      <c r="P911" t="s">
        <v>30</v>
      </c>
      <c r="Q911" t="s">
        <v>29</v>
      </c>
      <c r="R911" t="s">
        <v>29</v>
      </c>
      <c r="S911" t="s">
        <v>30</v>
      </c>
      <c r="T911" t="s">
        <v>30</v>
      </c>
      <c r="U911" t="s">
        <v>30</v>
      </c>
      <c r="V911" t="s">
        <v>30</v>
      </c>
      <c r="W911" t="s">
        <v>40</v>
      </c>
      <c r="X911" t="s">
        <v>30</v>
      </c>
      <c r="Y911" t="s">
        <v>29</v>
      </c>
      <c r="Z911" t="s">
        <v>29</v>
      </c>
      <c r="AA911" t="s">
        <v>30</v>
      </c>
      <c r="AB911" t="s">
        <v>32</v>
      </c>
    </row>
    <row r="912" spans="1:28" outlineLevel="1" x14ac:dyDescent="0.45">
      <c r="A912">
        <v>9954649003</v>
      </c>
      <c r="B912" s="1">
        <v>44354</v>
      </c>
      <c r="C912" t="s">
        <v>5587</v>
      </c>
      <c r="D912" t="s">
        <v>5588</v>
      </c>
      <c r="E912" t="s">
        <v>135</v>
      </c>
      <c r="F912" t="s">
        <v>5651</v>
      </c>
      <c r="G912" t="s">
        <v>5662</v>
      </c>
      <c r="H912" s="10">
        <v>1081214.5</v>
      </c>
      <c r="J912" t="s">
        <v>28</v>
      </c>
      <c r="K912" t="s">
        <v>30</v>
      </c>
      <c r="L912" t="s">
        <v>96</v>
      </c>
      <c r="M912" t="s">
        <v>30</v>
      </c>
      <c r="N912" t="s">
        <v>30</v>
      </c>
      <c r="O912" t="s">
        <v>30</v>
      </c>
      <c r="P912" t="s">
        <v>30</v>
      </c>
      <c r="Q912" t="s">
        <v>30</v>
      </c>
      <c r="R912" t="s">
        <v>30</v>
      </c>
      <c r="S912" t="s">
        <v>30</v>
      </c>
      <c r="T912" t="s">
        <v>30</v>
      </c>
      <c r="U912" t="s">
        <v>30</v>
      </c>
      <c r="V912" t="s">
        <v>30</v>
      </c>
      <c r="W912" t="s">
        <v>33</v>
      </c>
      <c r="X912" t="s">
        <v>29</v>
      </c>
      <c r="Y912" t="s">
        <v>29</v>
      </c>
      <c r="Z912" t="s">
        <v>29</v>
      </c>
      <c r="AA912" t="s">
        <v>29</v>
      </c>
      <c r="AB912" t="s">
        <v>32</v>
      </c>
    </row>
    <row r="913" spans="1:28" outlineLevel="1" x14ac:dyDescent="0.45">
      <c r="A913">
        <v>1128819106</v>
      </c>
      <c r="B913" s="1">
        <v>44372</v>
      </c>
      <c r="C913" t="s">
        <v>553</v>
      </c>
      <c r="D913" t="s">
        <v>554</v>
      </c>
      <c r="E913" t="s">
        <v>135</v>
      </c>
      <c r="F913" t="s">
        <v>5651</v>
      </c>
      <c r="G913" t="s">
        <v>5741</v>
      </c>
      <c r="H913" s="10">
        <v>1079949</v>
      </c>
      <c r="J913" t="s">
        <v>28</v>
      </c>
      <c r="K913" t="s">
        <v>29</v>
      </c>
      <c r="L913" t="s">
        <v>96</v>
      </c>
      <c r="M913" t="s">
        <v>29</v>
      </c>
      <c r="N913" t="s">
        <v>30</v>
      </c>
      <c r="O913" t="s">
        <v>29</v>
      </c>
      <c r="P913" t="s">
        <v>30</v>
      </c>
      <c r="Q913" t="s">
        <v>30</v>
      </c>
      <c r="R913" t="s">
        <v>30</v>
      </c>
      <c r="S913" t="s">
        <v>30</v>
      </c>
      <c r="T913" t="s">
        <v>30</v>
      </c>
      <c r="U913" t="s">
        <v>30</v>
      </c>
      <c r="V913" t="s">
        <v>30</v>
      </c>
      <c r="W913" t="s">
        <v>40</v>
      </c>
      <c r="X913" t="s">
        <v>29</v>
      </c>
      <c r="Y913" t="s">
        <v>29</v>
      </c>
      <c r="Z913" t="s">
        <v>29</v>
      </c>
      <c r="AA913" t="s">
        <v>29</v>
      </c>
      <c r="AB913" t="s">
        <v>32</v>
      </c>
    </row>
    <row r="914" spans="1:28" outlineLevel="1" x14ac:dyDescent="0.45">
      <c r="A914">
        <v>9880819002</v>
      </c>
      <c r="B914" s="1">
        <v>44351</v>
      </c>
      <c r="C914" t="s">
        <v>5240</v>
      </c>
      <c r="D914" t="s">
        <v>5241</v>
      </c>
      <c r="E914" t="s">
        <v>135</v>
      </c>
      <c r="F914" t="s">
        <v>5651</v>
      </c>
      <c r="G914" t="s">
        <v>5724</v>
      </c>
      <c r="H914" s="10">
        <v>1027235</v>
      </c>
      <c r="J914" t="s">
        <v>28</v>
      </c>
      <c r="K914" t="s">
        <v>30</v>
      </c>
      <c r="L914" t="s">
        <v>88</v>
      </c>
      <c r="M914" t="s">
        <v>30</v>
      </c>
      <c r="N914" t="s">
        <v>30</v>
      </c>
      <c r="O914" t="s">
        <v>30</v>
      </c>
      <c r="P914" t="s">
        <v>30</v>
      </c>
      <c r="Q914" t="s">
        <v>30</v>
      </c>
      <c r="R914" t="s">
        <v>30</v>
      </c>
      <c r="S914" t="s">
        <v>30</v>
      </c>
      <c r="T914" t="s">
        <v>30</v>
      </c>
      <c r="U914" t="s">
        <v>30</v>
      </c>
      <c r="V914" t="s">
        <v>30</v>
      </c>
      <c r="W914" t="s">
        <v>31</v>
      </c>
      <c r="X914" t="s">
        <v>29</v>
      </c>
      <c r="Y914" t="s">
        <v>29</v>
      </c>
      <c r="Z914" t="s">
        <v>29</v>
      </c>
      <c r="AA914" t="s">
        <v>29</v>
      </c>
      <c r="AB914" t="s">
        <v>43</v>
      </c>
    </row>
    <row r="915" spans="1:28" outlineLevel="1" x14ac:dyDescent="0.45">
      <c r="A915">
        <v>3720849004</v>
      </c>
      <c r="B915" s="1">
        <v>44335</v>
      </c>
      <c r="C915" t="s">
        <v>1893</v>
      </c>
      <c r="D915" t="s">
        <v>1894</v>
      </c>
      <c r="E915" t="s">
        <v>135</v>
      </c>
      <c r="F915" t="s">
        <v>5651</v>
      </c>
      <c r="G915" t="s">
        <v>5661</v>
      </c>
      <c r="H915" s="10">
        <v>987194</v>
      </c>
      <c r="J915" t="s">
        <v>28</v>
      </c>
      <c r="K915" t="s">
        <v>29</v>
      </c>
      <c r="L915" t="s">
        <v>96</v>
      </c>
      <c r="M915" t="s">
        <v>29</v>
      </c>
      <c r="N915" t="s">
        <v>30</v>
      </c>
      <c r="O915" t="s">
        <v>29</v>
      </c>
      <c r="P915" t="s">
        <v>30</v>
      </c>
      <c r="Q915" t="s">
        <v>30</v>
      </c>
      <c r="R915" t="s">
        <v>30</v>
      </c>
      <c r="S915" t="s">
        <v>29</v>
      </c>
      <c r="T915" t="s">
        <v>29</v>
      </c>
      <c r="U915" t="s">
        <v>30</v>
      </c>
      <c r="V915" t="s">
        <v>30</v>
      </c>
      <c r="W915" t="s">
        <v>31</v>
      </c>
      <c r="X915" t="s">
        <v>30</v>
      </c>
      <c r="Y915" t="s">
        <v>29</v>
      </c>
      <c r="Z915" t="s">
        <v>30</v>
      </c>
      <c r="AA915" t="s">
        <v>29</v>
      </c>
      <c r="AB915" t="s">
        <v>32</v>
      </c>
    </row>
    <row r="916" spans="1:28" outlineLevel="1" x14ac:dyDescent="0.45">
      <c r="A916">
        <v>6601279000</v>
      </c>
      <c r="B916" s="1">
        <v>44338</v>
      </c>
      <c r="C916" t="s">
        <v>2392</v>
      </c>
      <c r="D916" t="s">
        <v>2393</v>
      </c>
      <c r="E916" t="s">
        <v>135</v>
      </c>
      <c r="F916" t="s">
        <v>5651</v>
      </c>
      <c r="G916" t="s">
        <v>5662</v>
      </c>
      <c r="H916" s="10">
        <v>975493</v>
      </c>
      <c r="J916" t="s">
        <v>28</v>
      </c>
      <c r="K916" t="s">
        <v>30</v>
      </c>
      <c r="L916" t="s">
        <v>96</v>
      </c>
      <c r="M916" t="s">
        <v>29</v>
      </c>
      <c r="N916" t="s">
        <v>30</v>
      </c>
      <c r="O916" t="s">
        <v>30</v>
      </c>
      <c r="P916" t="s">
        <v>30</v>
      </c>
      <c r="Q916" t="s">
        <v>30</v>
      </c>
      <c r="R916" t="s">
        <v>30</v>
      </c>
      <c r="S916" t="s">
        <v>30</v>
      </c>
      <c r="T916" t="s">
        <v>30</v>
      </c>
      <c r="U916" t="s">
        <v>30</v>
      </c>
      <c r="V916" t="s">
        <v>30</v>
      </c>
      <c r="W916" t="s">
        <v>37</v>
      </c>
      <c r="X916" t="s">
        <v>29</v>
      </c>
      <c r="Y916" t="s">
        <v>29</v>
      </c>
      <c r="Z916" t="s">
        <v>29</v>
      </c>
      <c r="AA916" t="s">
        <v>30</v>
      </c>
      <c r="AB916" t="s">
        <v>38</v>
      </c>
    </row>
    <row r="917" spans="1:28" outlineLevel="1" x14ac:dyDescent="0.45">
      <c r="A917">
        <v>1128349107</v>
      </c>
      <c r="B917" s="1">
        <v>44372</v>
      </c>
      <c r="C917" t="s">
        <v>551</v>
      </c>
      <c r="D917" t="s">
        <v>552</v>
      </c>
      <c r="E917" t="s">
        <v>135</v>
      </c>
      <c r="F917" t="s">
        <v>5651</v>
      </c>
      <c r="G917" t="s">
        <v>5662</v>
      </c>
      <c r="H917" s="10">
        <v>963738.27</v>
      </c>
      <c r="J917" t="s">
        <v>28</v>
      </c>
      <c r="K917" t="s">
        <v>30</v>
      </c>
      <c r="L917" t="s">
        <v>96</v>
      </c>
      <c r="M917" t="s">
        <v>29</v>
      </c>
      <c r="N917" t="s">
        <v>29</v>
      </c>
      <c r="O917" t="s">
        <v>29</v>
      </c>
      <c r="P917" t="s">
        <v>30</v>
      </c>
      <c r="Q917" t="s">
        <v>30</v>
      </c>
      <c r="R917" t="s">
        <v>30</v>
      </c>
      <c r="S917" t="s">
        <v>30</v>
      </c>
      <c r="T917" t="s">
        <v>30</v>
      </c>
      <c r="U917" t="s">
        <v>30</v>
      </c>
      <c r="V917" t="s">
        <v>30</v>
      </c>
      <c r="W917" t="s">
        <v>40</v>
      </c>
      <c r="X917" t="s">
        <v>29</v>
      </c>
      <c r="Y917" t="s">
        <v>29</v>
      </c>
      <c r="Z917" t="s">
        <v>29</v>
      </c>
      <c r="AA917" t="s">
        <v>29</v>
      </c>
      <c r="AB917" t="s">
        <v>32</v>
      </c>
    </row>
    <row r="918" spans="1:28" outlineLevel="1" x14ac:dyDescent="0.45">
      <c r="A918">
        <v>5216849004</v>
      </c>
      <c r="B918" s="1">
        <v>44337</v>
      </c>
      <c r="C918" t="s">
        <v>2153</v>
      </c>
      <c r="D918" t="s">
        <v>2154</v>
      </c>
      <c r="E918" t="s">
        <v>135</v>
      </c>
      <c r="F918" t="s">
        <v>5651</v>
      </c>
      <c r="G918" t="s">
        <v>5661</v>
      </c>
      <c r="H918" s="10">
        <v>926143.91</v>
      </c>
      <c r="J918" t="s">
        <v>28</v>
      </c>
      <c r="K918" t="s">
        <v>30</v>
      </c>
      <c r="L918" t="s">
        <v>96</v>
      </c>
      <c r="M918" t="s">
        <v>30</v>
      </c>
      <c r="N918" t="s">
        <v>30</v>
      </c>
      <c r="O918" t="s">
        <v>30</v>
      </c>
      <c r="P918" t="s">
        <v>30</v>
      </c>
      <c r="Q918" t="s">
        <v>30</v>
      </c>
      <c r="R918" t="s">
        <v>30</v>
      </c>
      <c r="S918" t="s">
        <v>30</v>
      </c>
      <c r="T918" t="s">
        <v>30</v>
      </c>
      <c r="U918" t="s">
        <v>30</v>
      </c>
      <c r="V918" t="s">
        <v>30</v>
      </c>
      <c r="W918" t="s">
        <v>40</v>
      </c>
      <c r="X918" t="s">
        <v>30</v>
      </c>
      <c r="Y918" t="s">
        <v>30</v>
      </c>
      <c r="Z918" t="s">
        <v>29</v>
      </c>
      <c r="AA918" t="s">
        <v>30</v>
      </c>
      <c r="AB918" t="s">
        <v>257</v>
      </c>
    </row>
    <row r="919" spans="1:28" outlineLevel="1" x14ac:dyDescent="0.45">
      <c r="A919">
        <v>7226569006</v>
      </c>
      <c r="B919" s="1">
        <v>44339</v>
      </c>
      <c r="C919" t="s">
        <v>2474</v>
      </c>
      <c r="D919" t="s">
        <v>2475</v>
      </c>
      <c r="E919" t="s">
        <v>135</v>
      </c>
      <c r="F919" t="s">
        <v>5651</v>
      </c>
      <c r="G919" t="s">
        <v>5741</v>
      </c>
      <c r="H919" s="10">
        <v>853699</v>
      </c>
      <c r="J919" t="s">
        <v>28</v>
      </c>
      <c r="K919" t="s">
        <v>30</v>
      </c>
      <c r="L919" t="s">
        <v>96</v>
      </c>
      <c r="M919" t="s">
        <v>30</v>
      </c>
      <c r="N919" t="s">
        <v>30</v>
      </c>
      <c r="O919" t="s">
        <v>30</v>
      </c>
      <c r="P919" t="s">
        <v>30</v>
      </c>
      <c r="Q919" t="s">
        <v>30</v>
      </c>
      <c r="R919" t="s">
        <v>30</v>
      </c>
      <c r="S919" t="s">
        <v>30</v>
      </c>
      <c r="T919" t="s">
        <v>30</v>
      </c>
      <c r="U919" t="s">
        <v>30</v>
      </c>
      <c r="V919" t="s">
        <v>30</v>
      </c>
      <c r="W919" t="s">
        <v>40</v>
      </c>
      <c r="X919" t="s">
        <v>29</v>
      </c>
      <c r="Y919" t="s">
        <v>29</v>
      </c>
      <c r="Z919" t="s">
        <v>29</v>
      </c>
      <c r="AA919" t="s">
        <v>30</v>
      </c>
      <c r="AB919" t="s">
        <v>32</v>
      </c>
    </row>
    <row r="920" spans="1:28" outlineLevel="1" x14ac:dyDescent="0.45">
      <c r="A920">
        <v>9996199008</v>
      </c>
      <c r="B920" s="1">
        <v>44358</v>
      </c>
      <c r="C920" t="s">
        <v>5642</v>
      </c>
      <c r="D920" t="s">
        <v>5643</v>
      </c>
      <c r="E920" t="s">
        <v>135</v>
      </c>
      <c r="F920" t="s">
        <v>5651</v>
      </c>
      <c r="G920" t="s">
        <v>5741</v>
      </c>
      <c r="H920" s="10">
        <v>802773</v>
      </c>
      <c r="J920" t="s">
        <v>28</v>
      </c>
      <c r="K920" t="s">
        <v>29</v>
      </c>
      <c r="L920" t="s">
        <v>96</v>
      </c>
      <c r="M920" t="s">
        <v>29</v>
      </c>
      <c r="N920" t="s">
        <v>30</v>
      </c>
      <c r="O920" t="s">
        <v>29</v>
      </c>
      <c r="P920" t="s">
        <v>30</v>
      </c>
      <c r="Q920" t="s">
        <v>30</v>
      </c>
      <c r="R920" t="s">
        <v>30</v>
      </c>
      <c r="S920" t="s">
        <v>30</v>
      </c>
      <c r="T920" t="s">
        <v>30</v>
      </c>
      <c r="U920" t="s">
        <v>30</v>
      </c>
      <c r="V920" t="s">
        <v>30</v>
      </c>
      <c r="W920" t="s">
        <v>40</v>
      </c>
      <c r="X920" t="s">
        <v>29</v>
      </c>
      <c r="Y920" t="s">
        <v>29</v>
      </c>
      <c r="Z920" t="s">
        <v>29</v>
      </c>
      <c r="AA920" t="s">
        <v>29</v>
      </c>
      <c r="AB920" t="s">
        <v>32</v>
      </c>
    </row>
    <row r="921" spans="1:28" outlineLevel="1" x14ac:dyDescent="0.45">
      <c r="A921">
        <v>8913249000</v>
      </c>
      <c r="B921" s="1">
        <v>44345</v>
      </c>
      <c r="C921" t="s">
        <v>4820</v>
      </c>
      <c r="D921" t="s">
        <v>4821</v>
      </c>
      <c r="E921" t="s">
        <v>135</v>
      </c>
      <c r="F921" t="s">
        <v>5651</v>
      </c>
      <c r="G921" t="s">
        <v>5662</v>
      </c>
      <c r="H921" s="10">
        <v>745571.57</v>
      </c>
      <c r="J921" t="s">
        <v>28</v>
      </c>
      <c r="K921" t="s">
        <v>30</v>
      </c>
      <c r="L921" t="s">
        <v>96</v>
      </c>
      <c r="M921" t="s">
        <v>29</v>
      </c>
      <c r="N921" t="s">
        <v>30</v>
      </c>
      <c r="O921" t="s">
        <v>30</v>
      </c>
      <c r="P921" t="s">
        <v>30</v>
      </c>
      <c r="Q921" t="s">
        <v>30</v>
      </c>
      <c r="R921" t="s">
        <v>30</v>
      </c>
      <c r="S921" t="s">
        <v>30</v>
      </c>
      <c r="T921" t="s">
        <v>30</v>
      </c>
      <c r="U921" t="s">
        <v>30</v>
      </c>
      <c r="V921" t="s">
        <v>30</v>
      </c>
      <c r="W921" t="s">
        <v>31</v>
      </c>
      <c r="X921" t="s">
        <v>29</v>
      </c>
      <c r="Y921" t="s">
        <v>29</v>
      </c>
      <c r="Z921" t="s">
        <v>29</v>
      </c>
      <c r="AA921" t="s">
        <v>29</v>
      </c>
      <c r="AB921" t="s">
        <v>73</v>
      </c>
    </row>
    <row r="922" spans="1:28" outlineLevel="1" x14ac:dyDescent="0.45">
      <c r="A922">
        <v>1127099102</v>
      </c>
      <c r="B922" s="1">
        <v>44372</v>
      </c>
      <c r="C922" t="s">
        <v>549</v>
      </c>
      <c r="D922" t="s">
        <v>550</v>
      </c>
      <c r="E922" t="s">
        <v>135</v>
      </c>
      <c r="F922" t="s">
        <v>5651</v>
      </c>
      <c r="G922" t="s">
        <v>5662</v>
      </c>
      <c r="H922" s="10">
        <v>744479</v>
      </c>
      <c r="J922" t="s">
        <v>28</v>
      </c>
      <c r="K922" t="s">
        <v>30</v>
      </c>
      <c r="L922" t="s">
        <v>96</v>
      </c>
      <c r="M922" t="s">
        <v>29</v>
      </c>
      <c r="N922" t="s">
        <v>29</v>
      </c>
      <c r="O922" t="s">
        <v>29</v>
      </c>
      <c r="P922" t="s">
        <v>30</v>
      </c>
      <c r="Q922" t="s">
        <v>30</v>
      </c>
      <c r="R922" t="s">
        <v>30</v>
      </c>
      <c r="S922" t="s">
        <v>30</v>
      </c>
      <c r="T922" t="s">
        <v>30</v>
      </c>
      <c r="U922" t="s">
        <v>30</v>
      </c>
      <c r="V922" t="s">
        <v>30</v>
      </c>
      <c r="W922" t="s">
        <v>40</v>
      </c>
      <c r="X922" t="s">
        <v>29</v>
      </c>
      <c r="Y922" t="s">
        <v>29</v>
      </c>
      <c r="Z922" t="s">
        <v>29</v>
      </c>
      <c r="AA922" t="s">
        <v>29</v>
      </c>
      <c r="AB922" t="s">
        <v>38</v>
      </c>
    </row>
    <row r="923" spans="1:28" outlineLevel="1" x14ac:dyDescent="0.45">
      <c r="A923">
        <v>5218399004</v>
      </c>
      <c r="B923" s="1">
        <v>44337</v>
      </c>
      <c r="C923" t="s">
        <v>2159</v>
      </c>
      <c r="D923" t="s">
        <v>2160</v>
      </c>
      <c r="E923" t="s">
        <v>135</v>
      </c>
      <c r="F923" t="s">
        <v>5651</v>
      </c>
      <c r="G923" t="s">
        <v>5662</v>
      </c>
      <c r="H923" s="10">
        <v>717991.53</v>
      </c>
      <c r="J923" t="s">
        <v>28</v>
      </c>
      <c r="K923" t="s">
        <v>30</v>
      </c>
      <c r="L923" t="s">
        <v>96</v>
      </c>
      <c r="M923" t="s">
        <v>30</v>
      </c>
      <c r="N923" t="s">
        <v>30</v>
      </c>
      <c r="O923" t="s">
        <v>30</v>
      </c>
      <c r="P923" t="s">
        <v>30</v>
      </c>
      <c r="Q923" t="s">
        <v>30</v>
      </c>
      <c r="R923" t="s">
        <v>30</v>
      </c>
      <c r="S923" t="s">
        <v>30</v>
      </c>
      <c r="T923" t="s">
        <v>30</v>
      </c>
      <c r="U923" t="s">
        <v>30</v>
      </c>
      <c r="V923" t="s">
        <v>30</v>
      </c>
      <c r="W923" t="s">
        <v>31</v>
      </c>
      <c r="X923" t="s">
        <v>29</v>
      </c>
      <c r="Y923" t="s">
        <v>29</v>
      </c>
      <c r="Z923" t="s">
        <v>29</v>
      </c>
      <c r="AA923" t="s">
        <v>30</v>
      </c>
      <c r="AB923" t="s">
        <v>47</v>
      </c>
    </row>
    <row r="924" spans="1:28" outlineLevel="1" x14ac:dyDescent="0.45">
      <c r="A924">
        <v>2649609004</v>
      </c>
      <c r="B924" s="1">
        <v>44333</v>
      </c>
      <c r="C924" t="s">
        <v>1279</v>
      </c>
      <c r="D924" t="s">
        <v>1280</v>
      </c>
      <c r="E924" t="s">
        <v>135</v>
      </c>
      <c r="F924" t="s">
        <v>5651</v>
      </c>
      <c r="G924" t="s">
        <v>5662</v>
      </c>
      <c r="H924" s="10">
        <v>531239.19999999995</v>
      </c>
      <c r="J924" t="s">
        <v>28</v>
      </c>
      <c r="K924" t="s">
        <v>30</v>
      </c>
      <c r="L924" t="s">
        <v>96</v>
      </c>
      <c r="M924" t="s">
        <v>29</v>
      </c>
      <c r="N924" t="s">
        <v>30</v>
      </c>
      <c r="O924" t="s">
        <v>30</v>
      </c>
      <c r="P924" t="s">
        <v>30</v>
      </c>
      <c r="Q924" t="s">
        <v>30</v>
      </c>
      <c r="R924" t="s">
        <v>30</v>
      </c>
      <c r="S924" t="s">
        <v>30</v>
      </c>
      <c r="T924" t="s">
        <v>30</v>
      </c>
      <c r="U924" t="s">
        <v>30</v>
      </c>
      <c r="V924" t="s">
        <v>30</v>
      </c>
      <c r="W924" t="s">
        <v>31</v>
      </c>
      <c r="X924" t="s">
        <v>29</v>
      </c>
      <c r="Y924" t="s">
        <v>29</v>
      </c>
      <c r="Z924" t="s">
        <v>29</v>
      </c>
      <c r="AA924" t="s">
        <v>30</v>
      </c>
      <c r="AB924" t="s">
        <v>62</v>
      </c>
    </row>
    <row r="925" spans="1:28" outlineLevel="1" x14ac:dyDescent="0.45">
      <c r="A925">
        <v>6608689008</v>
      </c>
      <c r="B925" s="1">
        <v>44338</v>
      </c>
      <c r="C925" t="s">
        <v>2428</v>
      </c>
      <c r="D925" t="s">
        <v>2429</v>
      </c>
      <c r="E925" t="s">
        <v>135</v>
      </c>
      <c r="F925" t="s">
        <v>5651</v>
      </c>
      <c r="G925" t="s">
        <v>5662</v>
      </c>
      <c r="H925" s="10">
        <v>511720</v>
      </c>
      <c r="J925" t="s">
        <v>28</v>
      </c>
      <c r="K925" t="s">
        <v>30</v>
      </c>
      <c r="L925" t="s">
        <v>96</v>
      </c>
      <c r="M925" t="s">
        <v>30</v>
      </c>
      <c r="N925" t="s">
        <v>30</v>
      </c>
      <c r="O925" t="s">
        <v>30</v>
      </c>
      <c r="P925" t="s">
        <v>30</v>
      </c>
      <c r="Q925" t="s">
        <v>30</v>
      </c>
      <c r="R925" t="s">
        <v>30</v>
      </c>
      <c r="S925" t="s">
        <v>30</v>
      </c>
      <c r="T925" t="s">
        <v>30</v>
      </c>
      <c r="U925" t="s">
        <v>30</v>
      </c>
      <c r="V925" t="s">
        <v>30</v>
      </c>
      <c r="W925" t="s">
        <v>40</v>
      </c>
      <c r="X925" t="s">
        <v>29</v>
      </c>
      <c r="Y925" t="s">
        <v>29</v>
      </c>
      <c r="Z925" t="s">
        <v>30</v>
      </c>
      <c r="AA925" t="s">
        <v>29</v>
      </c>
      <c r="AB925" t="s">
        <v>43</v>
      </c>
    </row>
    <row r="926" spans="1:28" outlineLevel="1" x14ac:dyDescent="0.45">
      <c r="A926">
        <v>3710429003</v>
      </c>
      <c r="B926" s="1">
        <v>44335</v>
      </c>
      <c r="C926" t="s">
        <v>1842</v>
      </c>
      <c r="D926" t="s">
        <v>1843</v>
      </c>
      <c r="E926" t="s">
        <v>135</v>
      </c>
      <c r="F926" t="s">
        <v>5651</v>
      </c>
      <c r="G926" t="s">
        <v>5661</v>
      </c>
      <c r="H926" s="10">
        <v>485995</v>
      </c>
      <c r="J926" t="s">
        <v>28</v>
      </c>
      <c r="K926" t="s">
        <v>29</v>
      </c>
      <c r="L926" t="s">
        <v>96</v>
      </c>
      <c r="M926" t="s">
        <v>30</v>
      </c>
      <c r="N926" t="s">
        <v>30</v>
      </c>
      <c r="O926" t="s">
        <v>30</v>
      </c>
      <c r="P926" t="s">
        <v>30</v>
      </c>
      <c r="Q926" t="s">
        <v>30</v>
      </c>
      <c r="R926" t="s">
        <v>30</v>
      </c>
      <c r="S926" t="s">
        <v>30</v>
      </c>
      <c r="T926" t="s">
        <v>30</v>
      </c>
      <c r="U926" t="s">
        <v>30</v>
      </c>
      <c r="V926" t="s">
        <v>30</v>
      </c>
      <c r="W926" t="s">
        <v>31</v>
      </c>
      <c r="X926" t="s">
        <v>30</v>
      </c>
      <c r="Y926" t="s">
        <v>29</v>
      </c>
      <c r="Z926" t="s">
        <v>29</v>
      </c>
      <c r="AA926" t="s">
        <v>30</v>
      </c>
      <c r="AB926" t="s">
        <v>32</v>
      </c>
    </row>
    <row r="927" spans="1:28" outlineLevel="1" x14ac:dyDescent="0.45">
      <c r="A927">
        <v>4910869005</v>
      </c>
      <c r="B927" s="1">
        <v>44336</v>
      </c>
      <c r="C927" t="s">
        <v>2094</v>
      </c>
      <c r="D927" t="s">
        <v>2095</v>
      </c>
      <c r="E927" t="s">
        <v>135</v>
      </c>
      <c r="F927" t="s">
        <v>5651</v>
      </c>
      <c r="G927" t="s">
        <v>5755</v>
      </c>
      <c r="H927" s="10">
        <v>485146</v>
      </c>
      <c r="J927" t="s">
        <v>28</v>
      </c>
      <c r="K927" t="s">
        <v>29</v>
      </c>
      <c r="L927" t="s">
        <v>88</v>
      </c>
      <c r="M927" t="s">
        <v>29</v>
      </c>
      <c r="N927" t="s">
        <v>30</v>
      </c>
      <c r="O927" t="s">
        <v>30</v>
      </c>
      <c r="P927" t="s">
        <v>30</v>
      </c>
      <c r="Q927" t="s">
        <v>30</v>
      </c>
      <c r="R927" t="s">
        <v>30</v>
      </c>
      <c r="S927" t="s">
        <v>30</v>
      </c>
      <c r="T927" t="s">
        <v>30</v>
      </c>
      <c r="U927" t="s">
        <v>30</v>
      </c>
      <c r="V927" t="s">
        <v>30</v>
      </c>
      <c r="W927" t="s">
        <v>40</v>
      </c>
      <c r="X927" t="s">
        <v>29</v>
      </c>
      <c r="Y927" t="s">
        <v>29</v>
      </c>
      <c r="Z927" t="s">
        <v>29</v>
      </c>
      <c r="AA927" t="s">
        <v>30</v>
      </c>
      <c r="AB927" t="s">
        <v>45</v>
      </c>
    </row>
    <row r="928" spans="1:28" outlineLevel="1" x14ac:dyDescent="0.45">
      <c r="A928">
        <v>9899409008</v>
      </c>
      <c r="B928" s="1">
        <v>44351</v>
      </c>
      <c r="C928" t="s">
        <v>5336</v>
      </c>
      <c r="D928" t="s">
        <v>5337</v>
      </c>
      <c r="E928" t="s">
        <v>135</v>
      </c>
      <c r="F928" t="s">
        <v>5651</v>
      </c>
      <c r="G928" t="s">
        <v>5662</v>
      </c>
      <c r="H928" s="10">
        <v>462253.1</v>
      </c>
      <c r="I928" t="s">
        <v>213</v>
      </c>
      <c r="J928" t="s">
        <v>28</v>
      </c>
      <c r="K928" t="s">
        <v>30</v>
      </c>
      <c r="L928" t="s">
        <v>96</v>
      </c>
      <c r="M928" t="s">
        <v>29</v>
      </c>
      <c r="N928" t="s">
        <v>30</v>
      </c>
      <c r="O928" t="s">
        <v>29</v>
      </c>
      <c r="P928" t="s">
        <v>30</v>
      </c>
      <c r="Q928" t="s">
        <v>30</v>
      </c>
      <c r="R928" t="s">
        <v>30</v>
      </c>
      <c r="S928" t="s">
        <v>29</v>
      </c>
      <c r="T928" t="s">
        <v>30</v>
      </c>
      <c r="U928" t="s">
        <v>30</v>
      </c>
      <c r="V928" t="s">
        <v>30</v>
      </c>
      <c r="W928" t="s">
        <v>31</v>
      </c>
      <c r="X928" t="s">
        <v>29</v>
      </c>
      <c r="Y928" t="s">
        <v>29</v>
      </c>
      <c r="Z928" t="s">
        <v>29</v>
      </c>
      <c r="AA928" t="s">
        <v>29</v>
      </c>
      <c r="AB928" t="s">
        <v>32</v>
      </c>
    </row>
    <row r="929" spans="1:28" outlineLevel="1" x14ac:dyDescent="0.45">
      <c r="A929">
        <v>3686429002</v>
      </c>
      <c r="B929" s="1">
        <v>44335</v>
      </c>
      <c r="C929" t="s">
        <v>1719</v>
      </c>
      <c r="D929" t="s">
        <v>1720</v>
      </c>
      <c r="E929" t="s">
        <v>135</v>
      </c>
      <c r="F929" t="s">
        <v>5651</v>
      </c>
      <c r="G929" t="s">
        <v>5755</v>
      </c>
      <c r="H929" s="10">
        <v>457603.6</v>
      </c>
      <c r="J929" t="s">
        <v>28</v>
      </c>
      <c r="K929" t="s">
        <v>29</v>
      </c>
      <c r="L929" t="s">
        <v>88</v>
      </c>
      <c r="M929" t="s">
        <v>30</v>
      </c>
      <c r="N929" t="s">
        <v>30</v>
      </c>
      <c r="O929" t="s">
        <v>30</v>
      </c>
      <c r="P929" t="s">
        <v>30</v>
      </c>
      <c r="Q929" t="s">
        <v>30</v>
      </c>
      <c r="R929" t="s">
        <v>30</v>
      </c>
      <c r="S929" t="s">
        <v>30</v>
      </c>
      <c r="T929" t="s">
        <v>30</v>
      </c>
      <c r="U929" t="s">
        <v>30</v>
      </c>
      <c r="V929" t="s">
        <v>30</v>
      </c>
      <c r="W929" t="s">
        <v>31</v>
      </c>
      <c r="X929" t="s">
        <v>29</v>
      </c>
      <c r="Y929" t="s">
        <v>30</v>
      </c>
      <c r="Z929" t="s">
        <v>29</v>
      </c>
      <c r="AA929" t="s">
        <v>30</v>
      </c>
      <c r="AB929" t="s">
        <v>32</v>
      </c>
    </row>
    <row r="930" spans="1:28" outlineLevel="1" x14ac:dyDescent="0.45">
      <c r="A930">
        <v>3690659004</v>
      </c>
      <c r="B930" s="1">
        <v>44335</v>
      </c>
      <c r="C930" t="s">
        <v>1739</v>
      </c>
      <c r="D930" t="s">
        <v>1740</v>
      </c>
      <c r="E930" t="s">
        <v>135</v>
      </c>
      <c r="F930" t="s">
        <v>5651</v>
      </c>
      <c r="G930" t="s">
        <v>5741</v>
      </c>
      <c r="H930" s="10">
        <v>446006</v>
      </c>
      <c r="J930" t="s">
        <v>28</v>
      </c>
      <c r="K930" t="s">
        <v>29</v>
      </c>
      <c r="L930" t="s">
        <v>96</v>
      </c>
      <c r="M930" t="s">
        <v>29</v>
      </c>
      <c r="N930" t="s">
        <v>30</v>
      </c>
      <c r="O930" t="s">
        <v>30</v>
      </c>
      <c r="P930" t="s">
        <v>30</v>
      </c>
      <c r="Q930" t="s">
        <v>30</v>
      </c>
      <c r="R930" t="s">
        <v>30</v>
      </c>
      <c r="S930" t="s">
        <v>30</v>
      </c>
      <c r="T930" t="s">
        <v>30</v>
      </c>
      <c r="U930" t="s">
        <v>30</v>
      </c>
      <c r="V930" t="s">
        <v>30</v>
      </c>
      <c r="W930" t="s">
        <v>40</v>
      </c>
      <c r="X930" t="s">
        <v>29</v>
      </c>
      <c r="Y930" t="s">
        <v>29</v>
      </c>
      <c r="Z930" t="s">
        <v>29</v>
      </c>
      <c r="AA930" t="s">
        <v>30</v>
      </c>
      <c r="AB930" t="s">
        <v>32</v>
      </c>
    </row>
    <row r="931" spans="1:28" outlineLevel="1" x14ac:dyDescent="0.45">
      <c r="A931">
        <v>6594909000</v>
      </c>
      <c r="B931" s="1">
        <v>44338</v>
      </c>
      <c r="C931" t="s">
        <v>2362</v>
      </c>
      <c r="D931" t="s">
        <v>2363</v>
      </c>
      <c r="E931" t="s">
        <v>135</v>
      </c>
      <c r="F931" t="s">
        <v>5651</v>
      </c>
      <c r="G931" t="s">
        <v>5805</v>
      </c>
      <c r="H931" s="10">
        <v>429680</v>
      </c>
      <c r="J931" t="s">
        <v>28</v>
      </c>
      <c r="K931" t="s">
        <v>30</v>
      </c>
      <c r="L931" t="s">
        <v>96</v>
      </c>
      <c r="M931" t="s">
        <v>29</v>
      </c>
      <c r="N931" t="s">
        <v>30</v>
      </c>
      <c r="O931" t="s">
        <v>30</v>
      </c>
      <c r="P931" t="s">
        <v>30</v>
      </c>
      <c r="Q931" t="s">
        <v>30</v>
      </c>
      <c r="R931" t="s">
        <v>30</v>
      </c>
      <c r="S931" t="s">
        <v>30</v>
      </c>
      <c r="T931" t="s">
        <v>30</v>
      </c>
      <c r="U931" t="s">
        <v>30</v>
      </c>
      <c r="V931" t="s">
        <v>30</v>
      </c>
      <c r="W931" t="s">
        <v>31</v>
      </c>
      <c r="X931" t="s">
        <v>29</v>
      </c>
      <c r="Y931" t="s">
        <v>29</v>
      </c>
      <c r="Z931" t="s">
        <v>29</v>
      </c>
      <c r="AA931" t="s">
        <v>30</v>
      </c>
      <c r="AB931" t="s">
        <v>32</v>
      </c>
    </row>
    <row r="932" spans="1:28" outlineLevel="1" x14ac:dyDescent="0.45">
      <c r="A932">
        <v>1132739109</v>
      </c>
      <c r="B932" s="1">
        <v>44372</v>
      </c>
      <c r="C932" t="s">
        <v>585</v>
      </c>
      <c r="D932" t="s">
        <v>586</v>
      </c>
      <c r="E932" t="s">
        <v>135</v>
      </c>
      <c r="F932" t="s">
        <v>5651</v>
      </c>
      <c r="G932" t="s">
        <v>5661</v>
      </c>
      <c r="H932" s="10">
        <v>394422.33</v>
      </c>
      <c r="J932" t="s">
        <v>28</v>
      </c>
      <c r="K932" t="s">
        <v>30</v>
      </c>
      <c r="L932" t="s">
        <v>96</v>
      </c>
      <c r="M932" t="s">
        <v>30</v>
      </c>
      <c r="N932" t="s">
        <v>30</v>
      </c>
      <c r="O932" t="s">
        <v>30</v>
      </c>
      <c r="P932" t="s">
        <v>30</v>
      </c>
      <c r="Q932" t="s">
        <v>30</v>
      </c>
      <c r="R932" t="s">
        <v>30</v>
      </c>
      <c r="S932" t="s">
        <v>30</v>
      </c>
      <c r="T932" t="s">
        <v>30</v>
      </c>
      <c r="U932" t="s">
        <v>30</v>
      </c>
      <c r="V932" t="s">
        <v>30</v>
      </c>
      <c r="W932" t="s">
        <v>31</v>
      </c>
      <c r="X932" t="s">
        <v>30</v>
      </c>
      <c r="Y932" t="s">
        <v>29</v>
      </c>
      <c r="Z932" t="s">
        <v>29</v>
      </c>
      <c r="AA932" t="s">
        <v>29</v>
      </c>
      <c r="AB932" t="s">
        <v>32</v>
      </c>
    </row>
    <row r="933" spans="1:28" outlineLevel="1" x14ac:dyDescent="0.45">
      <c r="A933">
        <v>9920259006</v>
      </c>
      <c r="B933" s="1">
        <v>44351</v>
      </c>
      <c r="C933" t="s">
        <v>5440</v>
      </c>
      <c r="D933" t="s">
        <v>5441</v>
      </c>
      <c r="E933" t="s">
        <v>135</v>
      </c>
      <c r="F933" t="s">
        <v>5651</v>
      </c>
      <c r="G933" t="s">
        <v>5662</v>
      </c>
      <c r="H933" s="10">
        <v>373845</v>
      </c>
      <c r="I933" t="s">
        <v>53</v>
      </c>
      <c r="J933" t="s">
        <v>28</v>
      </c>
      <c r="K933" t="s">
        <v>29</v>
      </c>
      <c r="L933" t="s">
        <v>96</v>
      </c>
      <c r="M933" t="s">
        <v>29</v>
      </c>
      <c r="N933" t="s">
        <v>30</v>
      </c>
      <c r="O933" t="s">
        <v>29</v>
      </c>
      <c r="P933" t="s">
        <v>30</v>
      </c>
      <c r="Q933" t="s">
        <v>30</v>
      </c>
      <c r="R933" t="s">
        <v>30</v>
      </c>
      <c r="S933" t="s">
        <v>30</v>
      </c>
      <c r="T933" t="s">
        <v>30</v>
      </c>
      <c r="U933" t="s">
        <v>30</v>
      </c>
      <c r="V933" t="s">
        <v>30</v>
      </c>
      <c r="W933" t="s">
        <v>40</v>
      </c>
      <c r="X933" t="s">
        <v>29</v>
      </c>
      <c r="Y933" t="s">
        <v>29</v>
      </c>
      <c r="Z933" t="s">
        <v>29</v>
      </c>
      <c r="AA933" t="s">
        <v>29</v>
      </c>
      <c r="AB933" t="s">
        <v>32</v>
      </c>
    </row>
    <row r="934" spans="1:28" outlineLevel="1" x14ac:dyDescent="0.45">
      <c r="A934">
        <v>8970649009</v>
      </c>
      <c r="B934" s="1">
        <v>44345</v>
      </c>
      <c r="C934" t="s">
        <v>5080</v>
      </c>
      <c r="D934" t="s">
        <v>5081</v>
      </c>
      <c r="E934" t="s">
        <v>135</v>
      </c>
      <c r="F934" t="s">
        <v>5651</v>
      </c>
      <c r="G934" t="s">
        <v>5741</v>
      </c>
      <c r="H934" s="10">
        <v>355877.19</v>
      </c>
      <c r="J934" t="s">
        <v>28</v>
      </c>
      <c r="K934" t="s">
        <v>29</v>
      </c>
      <c r="L934" t="s">
        <v>96</v>
      </c>
      <c r="M934" t="s">
        <v>30</v>
      </c>
      <c r="N934" t="s">
        <v>30</v>
      </c>
      <c r="O934" t="s">
        <v>29</v>
      </c>
      <c r="P934" t="s">
        <v>30</v>
      </c>
      <c r="Q934" t="s">
        <v>30</v>
      </c>
      <c r="R934" t="s">
        <v>30</v>
      </c>
      <c r="S934" t="s">
        <v>30</v>
      </c>
      <c r="T934" t="s">
        <v>30</v>
      </c>
      <c r="U934" t="s">
        <v>30</v>
      </c>
      <c r="V934" t="s">
        <v>30</v>
      </c>
      <c r="W934" t="s">
        <v>40</v>
      </c>
      <c r="X934" t="s">
        <v>29</v>
      </c>
      <c r="Y934" t="s">
        <v>29</v>
      </c>
      <c r="Z934" t="s">
        <v>29</v>
      </c>
      <c r="AA934" t="s">
        <v>29</v>
      </c>
      <c r="AB934" t="s">
        <v>38</v>
      </c>
    </row>
    <row r="935" spans="1:28" outlineLevel="1" x14ac:dyDescent="0.45">
      <c r="A935">
        <v>8891289010</v>
      </c>
      <c r="B935" s="1">
        <v>44345</v>
      </c>
      <c r="C935" t="s">
        <v>4737</v>
      </c>
      <c r="D935" t="s">
        <v>4738</v>
      </c>
      <c r="E935" t="s">
        <v>135</v>
      </c>
      <c r="F935" t="s">
        <v>5651</v>
      </c>
      <c r="G935" t="s">
        <v>5741</v>
      </c>
      <c r="H935" s="10">
        <v>355718</v>
      </c>
      <c r="J935" t="s">
        <v>28</v>
      </c>
      <c r="K935" t="s">
        <v>29</v>
      </c>
      <c r="L935" t="s">
        <v>96</v>
      </c>
      <c r="M935" t="s">
        <v>29</v>
      </c>
      <c r="N935" t="s">
        <v>29</v>
      </c>
      <c r="O935" t="s">
        <v>29</v>
      </c>
      <c r="P935" t="s">
        <v>29</v>
      </c>
      <c r="Q935" t="s">
        <v>30</v>
      </c>
      <c r="R935" t="s">
        <v>30</v>
      </c>
      <c r="S935" t="s">
        <v>30</v>
      </c>
      <c r="T935" t="s">
        <v>30</v>
      </c>
      <c r="U935" t="s">
        <v>29</v>
      </c>
      <c r="V935" t="s">
        <v>30</v>
      </c>
      <c r="W935" t="s">
        <v>40</v>
      </c>
      <c r="X935" t="s">
        <v>29</v>
      </c>
      <c r="Y935" t="s">
        <v>29</v>
      </c>
      <c r="Z935" t="s">
        <v>29</v>
      </c>
      <c r="AA935" t="s">
        <v>29</v>
      </c>
      <c r="AB935" t="s">
        <v>45</v>
      </c>
    </row>
    <row r="936" spans="1:28" outlineLevel="1" x14ac:dyDescent="0.45">
      <c r="A936">
        <v>7633948907</v>
      </c>
      <c r="B936" s="1">
        <v>44323</v>
      </c>
      <c r="C936" t="s">
        <v>3603</v>
      </c>
      <c r="D936" t="s">
        <v>3604</v>
      </c>
      <c r="E936" t="s">
        <v>135</v>
      </c>
      <c r="F936" t="s">
        <v>5651</v>
      </c>
      <c r="G936" t="s">
        <v>5741</v>
      </c>
      <c r="H936" s="10">
        <v>350671.47</v>
      </c>
      <c r="J936" t="s">
        <v>28</v>
      </c>
      <c r="K936" t="s">
        <v>29</v>
      </c>
      <c r="L936" t="s">
        <v>96</v>
      </c>
      <c r="M936" t="s">
        <v>29</v>
      </c>
      <c r="N936" t="s">
        <v>29</v>
      </c>
      <c r="O936" t="s">
        <v>30</v>
      </c>
      <c r="P936" t="s">
        <v>30</v>
      </c>
      <c r="Q936" t="s">
        <v>30</v>
      </c>
      <c r="R936" t="s">
        <v>30</v>
      </c>
      <c r="S936" t="s">
        <v>30</v>
      </c>
      <c r="T936" t="s">
        <v>30</v>
      </c>
      <c r="U936" t="s">
        <v>30</v>
      </c>
      <c r="V936" t="s">
        <v>30</v>
      </c>
      <c r="W936" t="s">
        <v>33</v>
      </c>
      <c r="X936" t="s">
        <v>29</v>
      </c>
      <c r="Y936" t="s">
        <v>30</v>
      </c>
      <c r="Z936" t="s">
        <v>29</v>
      </c>
      <c r="AA936" t="s">
        <v>30</v>
      </c>
      <c r="AB936" t="s">
        <v>32</v>
      </c>
    </row>
    <row r="937" spans="1:28" outlineLevel="1" x14ac:dyDescent="0.45">
      <c r="A937">
        <v>2322929004</v>
      </c>
      <c r="B937" s="1">
        <v>44331</v>
      </c>
      <c r="C937" t="s">
        <v>795</v>
      </c>
      <c r="D937" t="s">
        <v>796</v>
      </c>
      <c r="E937" t="s">
        <v>135</v>
      </c>
      <c r="F937" t="s">
        <v>5651</v>
      </c>
      <c r="G937" t="s">
        <v>5755</v>
      </c>
      <c r="H937" s="10">
        <v>345818.37</v>
      </c>
      <c r="J937" t="s">
        <v>28</v>
      </c>
      <c r="K937" t="s">
        <v>29</v>
      </c>
      <c r="L937" t="s">
        <v>88</v>
      </c>
      <c r="M937" t="s">
        <v>30</v>
      </c>
      <c r="N937" t="s">
        <v>30</v>
      </c>
      <c r="O937" t="s">
        <v>30</v>
      </c>
      <c r="P937" t="s">
        <v>30</v>
      </c>
      <c r="Q937" t="s">
        <v>30</v>
      </c>
      <c r="R937" t="s">
        <v>30</v>
      </c>
      <c r="S937" t="s">
        <v>30</v>
      </c>
      <c r="T937" t="s">
        <v>30</v>
      </c>
      <c r="U937" t="s">
        <v>30</v>
      </c>
      <c r="V937" t="s">
        <v>30</v>
      </c>
      <c r="W937" t="s">
        <v>40</v>
      </c>
      <c r="X937" t="s">
        <v>29</v>
      </c>
      <c r="Y937" t="s">
        <v>29</v>
      </c>
      <c r="Z937" t="s">
        <v>29</v>
      </c>
      <c r="AA937" t="s">
        <v>30</v>
      </c>
      <c r="AB937" t="s">
        <v>32</v>
      </c>
    </row>
    <row r="938" spans="1:28" outlineLevel="1" x14ac:dyDescent="0.45">
      <c r="A938">
        <v>2214909001</v>
      </c>
      <c r="B938" s="1">
        <v>44330</v>
      </c>
      <c r="C938" t="s">
        <v>613</v>
      </c>
      <c r="D938" t="s">
        <v>614</v>
      </c>
      <c r="E938" t="s">
        <v>135</v>
      </c>
      <c r="F938" t="s">
        <v>5651</v>
      </c>
      <c r="G938" t="s">
        <v>5755</v>
      </c>
      <c r="H938" s="10">
        <v>345159</v>
      </c>
      <c r="J938" t="s">
        <v>28</v>
      </c>
      <c r="K938" t="s">
        <v>29</v>
      </c>
      <c r="L938" t="s">
        <v>88</v>
      </c>
      <c r="M938" t="s">
        <v>29</v>
      </c>
      <c r="N938" t="s">
        <v>29</v>
      </c>
      <c r="O938" t="s">
        <v>29</v>
      </c>
      <c r="P938" t="s">
        <v>30</v>
      </c>
      <c r="Q938" t="s">
        <v>29</v>
      </c>
      <c r="R938" t="s">
        <v>29</v>
      </c>
      <c r="S938" t="s">
        <v>30</v>
      </c>
      <c r="T938" t="s">
        <v>30</v>
      </c>
      <c r="U938" t="s">
        <v>30</v>
      </c>
      <c r="V938" t="s">
        <v>30</v>
      </c>
      <c r="W938" t="s">
        <v>40</v>
      </c>
      <c r="X938" t="s">
        <v>29</v>
      </c>
      <c r="Y938" t="s">
        <v>30</v>
      </c>
      <c r="Z938" t="s">
        <v>29</v>
      </c>
      <c r="AA938" t="s">
        <v>29</v>
      </c>
      <c r="AB938" t="s">
        <v>32</v>
      </c>
    </row>
    <row r="939" spans="1:28" outlineLevel="1" x14ac:dyDescent="0.45">
      <c r="A939">
        <v>2487149004</v>
      </c>
      <c r="B939" s="1">
        <v>44332</v>
      </c>
      <c r="C939" t="s">
        <v>1166</v>
      </c>
      <c r="D939" t="s">
        <v>1167</v>
      </c>
      <c r="E939" t="s">
        <v>135</v>
      </c>
      <c r="F939" t="s">
        <v>5651</v>
      </c>
      <c r="G939" t="s">
        <v>5741</v>
      </c>
      <c r="H939" s="10">
        <v>344045</v>
      </c>
      <c r="J939" t="s">
        <v>28</v>
      </c>
      <c r="K939" t="s">
        <v>29</v>
      </c>
      <c r="L939" t="s">
        <v>96</v>
      </c>
      <c r="M939" t="s">
        <v>29</v>
      </c>
      <c r="N939" t="s">
        <v>30</v>
      </c>
      <c r="O939" t="s">
        <v>29</v>
      </c>
      <c r="P939" t="s">
        <v>30</v>
      </c>
      <c r="Q939" t="s">
        <v>29</v>
      </c>
      <c r="R939" t="s">
        <v>30</v>
      </c>
      <c r="S939" t="s">
        <v>30</v>
      </c>
      <c r="T939" t="s">
        <v>29</v>
      </c>
      <c r="U939" t="s">
        <v>30</v>
      </c>
      <c r="V939" t="s">
        <v>30</v>
      </c>
      <c r="W939" t="s">
        <v>40</v>
      </c>
      <c r="X939" t="s">
        <v>29</v>
      </c>
      <c r="Y939" t="s">
        <v>29</v>
      </c>
      <c r="Z939" t="s">
        <v>29</v>
      </c>
      <c r="AA939" t="s">
        <v>30</v>
      </c>
      <c r="AB939" t="s">
        <v>47</v>
      </c>
    </row>
    <row r="940" spans="1:28" outlineLevel="1" x14ac:dyDescent="0.45">
      <c r="A940">
        <v>3718069007</v>
      </c>
      <c r="B940" s="1">
        <v>44335</v>
      </c>
      <c r="C940" t="s">
        <v>1880</v>
      </c>
      <c r="D940" t="s">
        <v>1881</v>
      </c>
      <c r="E940" t="s">
        <v>135</v>
      </c>
      <c r="F940" t="s">
        <v>5651</v>
      </c>
      <c r="G940" t="s">
        <v>5755</v>
      </c>
      <c r="H940" s="10">
        <v>342864.19</v>
      </c>
      <c r="J940" t="s">
        <v>28</v>
      </c>
      <c r="K940" t="s">
        <v>29</v>
      </c>
      <c r="L940" t="s">
        <v>88</v>
      </c>
      <c r="M940" t="s">
        <v>29</v>
      </c>
      <c r="N940" t="s">
        <v>29</v>
      </c>
      <c r="O940" t="s">
        <v>29</v>
      </c>
      <c r="P940" t="s">
        <v>30</v>
      </c>
      <c r="Q940" t="s">
        <v>30</v>
      </c>
      <c r="R940" t="s">
        <v>30</v>
      </c>
      <c r="S940" t="s">
        <v>30</v>
      </c>
      <c r="T940" t="s">
        <v>30</v>
      </c>
      <c r="U940" t="s">
        <v>30</v>
      </c>
      <c r="V940" t="s">
        <v>30</v>
      </c>
      <c r="W940" t="s">
        <v>40</v>
      </c>
      <c r="X940" t="s">
        <v>29</v>
      </c>
      <c r="Y940" t="s">
        <v>30</v>
      </c>
      <c r="Z940" t="s">
        <v>29</v>
      </c>
      <c r="AA940" t="s">
        <v>30</v>
      </c>
      <c r="AB940" t="s">
        <v>32</v>
      </c>
    </row>
    <row r="941" spans="1:28" outlineLevel="1" x14ac:dyDescent="0.45">
      <c r="A941">
        <v>9925439000</v>
      </c>
      <c r="B941" s="1">
        <v>44351</v>
      </c>
      <c r="C941" t="s">
        <v>5469</v>
      </c>
      <c r="D941" t="s">
        <v>5470</v>
      </c>
      <c r="E941" t="s">
        <v>135</v>
      </c>
      <c r="F941" t="s">
        <v>5651</v>
      </c>
      <c r="G941" t="s">
        <v>5755</v>
      </c>
      <c r="H941" s="10">
        <v>338324</v>
      </c>
      <c r="J941" t="s">
        <v>28</v>
      </c>
      <c r="K941" t="s">
        <v>29</v>
      </c>
      <c r="L941" t="s">
        <v>88</v>
      </c>
      <c r="M941" t="s">
        <v>29</v>
      </c>
      <c r="N941" t="s">
        <v>29</v>
      </c>
      <c r="O941" t="s">
        <v>29</v>
      </c>
      <c r="P941" t="s">
        <v>30</v>
      </c>
      <c r="Q941" t="s">
        <v>30</v>
      </c>
      <c r="R941" t="s">
        <v>30</v>
      </c>
      <c r="S941" t="s">
        <v>30</v>
      </c>
      <c r="T941" t="s">
        <v>30</v>
      </c>
      <c r="U941" t="s">
        <v>29</v>
      </c>
      <c r="V941" t="s">
        <v>30</v>
      </c>
      <c r="W941" t="s">
        <v>31</v>
      </c>
      <c r="X941" t="s">
        <v>29</v>
      </c>
      <c r="Y941" t="s">
        <v>29</v>
      </c>
      <c r="Z941" t="s">
        <v>29</v>
      </c>
      <c r="AA941" t="s">
        <v>29</v>
      </c>
      <c r="AB941" t="s">
        <v>32</v>
      </c>
    </row>
    <row r="942" spans="1:28" outlineLevel="1" x14ac:dyDescent="0.45">
      <c r="A942">
        <v>8850359000</v>
      </c>
      <c r="B942" s="1">
        <v>44345</v>
      </c>
      <c r="C942" t="s">
        <v>4495</v>
      </c>
      <c r="D942" t="s">
        <v>4496</v>
      </c>
      <c r="E942" t="s">
        <v>135</v>
      </c>
      <c r="F942" t="s">
        <v>5651</v>
      </c>
      <c r="G942" t="s">
        <v>5662</v>
      </c>
      <c r="H942" s="10">
        <v>335670.91</v>
      </c>
      <c r="J942" t="s">
        <v>28</v>
      </c>
      <c r="K942" t="s">
        <v>30</v>
      </c>
      <c r="L942" t="s">
        <v>96</v>
      </c>
      <c r="M942" t="s">
        <v>30</v>
      </c>
      <c r="N942" t="s">
        <v>29</v>
      </c>
      <c r="O942" t="s">
        <v>30</v>
      </c>
      <c r="P942" t="s">
        <v>30</v>
      </c>
      <c r="Q942" t="s">
        <v>30</v>
      </c>
      <c r="R942" t="s">
        <v>30</v>
      </c>
      <c r="S942" t="s">
        <v>30</v>
      </c>
      <c r="T942" t="s">
        <v>30</v>
      </c>
      <c r="U942" t="s">
        <v>30</v>
      </c>
      <c r="V942" t="s">
        <v>30</v>
      </c>
      <c r="W942" t="s">
        <v>31</v>
      </c>
      <c r="X942" t="s">
        <v>29</v>
      </c>
      <c r="Y942" t="s">
        <v>29</v>
      </c>
      <c r="Z942" t="s">
        <v>29</v>
      </c>
      <c r="AA942" t="s">
        <v>29</v>
      </c>
      <c r="AB942" t="s">
        <v>48</v>
      </c>
    </row>
    <row r="943" spans="1:28" outlineLevel="1" x14ac:dyDescent="0.45">
      <c r="A943">
        <v>7617948907</v>
      </c>
      <c r="B943" s="1">
        <v>44323</v>
      </c>
      <c r="C943" t="s">
        <v>3503</v>
      </c>
      <c r="D943" t="s">
        <v>3504</v>
      </c>
      <c r="E943" t="s">
        <v>135</v>
      </c>
      <c r="F943" t="s">
        <v>5651</v>
      </c>
      <c r="G943" t="s">
        <v>5724</v>
      </c>
      <c r="H943" s="10">
        <v>335505.69</v>
      </c>
      <c r="J943" t="s">
        <v>28</v>
      </c>
      <c r="K943" t="s">
        <v>29</v>
      </c>
      <c r="L943" t="s">
        <v>88</v>
      </c>
      <c r="M943" t="s">
        <v>30</v>
      </c>
      <c r="N943" t="s">
        <v>30</v>
      </c>
      <c r="O943" t="s">
        <v>29</v>
      </c>
      <c r="P943" t="s">
        <v>30</v>
      </c>
      <c r="Q943" t="s">
        <v>30</v>
      </c>
      <c r="R943" t="s">
        <v>30</v>
      </c>
      <c r="S943" t="s">
        <v>30</v>
      </c>
      <c r="T943" t="s">
        <v>30</v>
      </c>
      <c r="U943" t="s">
        <v>30</v>
      </c>
      <c r="V943" t="s">
        <v>30</v>
      </c>
      <c r="W943" t="s">
        <v>31</v>
      </c>
      <c r="X943" t="s">
        <v>29</v>
      </c>
      <c r="Y943" t="s">
        <v>30</v>
      </c>
      <c r="Z943" t="s">
        <v>29</v>
      </c>
      <c r="AA943" t="s">
        <v>29</v>
      </c>
      <c r="AB943" t="s">
        <v>32</v>
      </c>
    </row>
    <row r="944" spans="1:28" outlineLevel="1" x14ac:dyDescent="0.45">
      <c r="A944">
        <v>1042659105</v>
      </c>
      <c r="B944" s="1">
        <v>44364</v>
      </c>
      <c r="C944" t="s">
        <v>133</v>
      </c>
      <c r="D944" t="s">
        <v>134</v>
      </c>
      <c r="E944" t="s">
        <v>135</v>
      </c>
      <c r="F944" t="s">
        <v>5651</v>
      </c>
      <c r="G944" t="s">
        <v>5661</v>
      </c>
      <c r="H944" s="10">
        <v>334307</v>
      </c>
      <c r="J944" t="s">
        <v>28</v>
      </c>
      <c r="K944" t="s">
        <v>29</v>
      </c>
      <c r="L944" t="s">
        <v>96</v>
      </c>
      <c r="M944" t="s">
        <v>30</v>
      </c>
      <c r="N944" t="s">
        <v>30</v>
      </c>
      <c r="O944" t="s">
        <v>29</v>
      </c>
      <c r="P944" t="s">
        <v>30</v>
      </c>
      <c r="Q944" t="s">
        <v>30</v>
      </c>
      <c r="R944" t="s">
        <v>30</v>
      </c>
      <c r="S944" t="s">
        <v>30</v>
      </c>
      <c r="T944" t="s">
        <v>30</v>
      </c>
      <c r="U944" t="s">
        <v>30</v>
      </c>
      <c r="V944" t="s">
        <v>30</v>
      </c>
      <c r="W944" t="s">
        <v>40</v>
      </c>
      <c r="X944" t="s">
        <v>30</v>
      </c>
      <c r="Y944" t="s">
        <v>29</v>
      </c>
      <c r="Z944" t="s">
        <v>29</v>
      </c>
      <c r="AA944" t="s">
        <v>29</v>
      </c>
      <c r="AB944" t="s">
        <v>32</v>
      </c>
    </row>
    <row r="945" spans="1:28" outlineLevel="1" x14ac:dyDescent="0.45">
      <c r="A945">
        <v>8866979003</v>
      </c>
      <c r="B945" s="1">
        <v>44345</v>
      </c>
      <c r="C945" t="s">
        <v>4610</v>
      </c>
      <c r="D945" t="s">
        <v>415</v>
      </c>
      <c r="E945" t="s">
        <v>135</v>
      </c>
      <c r="F945" t="s">
        <v>5651</v>
      </c>
      <c r="G945" t="s">
        <v>5662</v>
      </c>
      <c r="H945" s="10">
        <v>327432</v>
      </c>
      <c r="J945" t="s">
        <v>28</v>
      </c>
      <c r="K945" t="s">
        <v>30</v>
      </c>
      <c r="L945" t="s">
        <v>96</v>
      </c>
      <c r="M945" t="s">
        <v>30</v>
      </c>
      <c r="N945" t="s">
        <v>30</v>
      </c>
      <c r="O945" t="s">
        <v>29</v>
      </c>
      <c r="P945" t="s">
        <v>30</v>
      </c>
      <c r="Q945" t="s">
        <v>30</v>
      </c>
      <c r="R945" t="s">
        <v>30</v>
      </c>
      <c r="S945" t="s">
        <v>30</v>
      </c>
      <c r="T945" t="s">
        <v>30</v>
      </c>
      <c r="U945" t="s">
        <v>30</v>
      </c>
      <c r="V945" t="s">
        <v>30</v>
      </c>
      <c r="W945" t="s">
        <v>40</v>
      </c>
      <c r="X945" t="s">
        <v>29</v>
      </c>
      <c r="Y945" t="s">
        <v>29</v>
      </c>
      <c r="Z945" t="s">
        <v>29</v>
      </c>
      <c r="AA945" t="s">
        <v>29</v>
      </c>
      <c r="AB945" t="s">
        <v>32</v>
      </c>
    </row>
    <row r="946" spans="1:28" outlineLevel="1" x14ac:dyDescent="0.45">
      <c r="A946">
        <v>7675818901</v>
      </c>
      <c r="B946" s="1">
        <v>44323</v>
      </c>
      <c r="C946" t="s">
        <v>3825</v>
      </c>
      <c r="D946" t="s">
        <v>3826</v>
      </c>
      <c r="E946" t="s">
        <v>135</v>
      </c>
      <c r="F946" t="s">
        <v>5651</v>
      </c>
      <c r="G946" t="s">
        <v>5741</v>
      </c>
      <c r="H946" s="10">
        <v>312385</v>
      </c>
      <c r="J946" t="s">
        <v>28</v>
      </c>
      <c r="K946" t="s">
        <v>29</v>
      </c>
      <c r="L946" t="s">
        <v>96</v>
      </c>
      <c r="M946" t="s">
        <v>29</v>
      </c>
      <c r="N946" t="s">
        <v>30</v>
      </c>
      <c r="O946" t="s">
        <v>29</v>
      </c>
      <c r="P946" t="s">
        <v>30</v>
      </c>
      <c r="Q946" t="s">
        <v>30</v>
      </c>
      <c r="R946" t="s">
        <v>30</v>
      </c>
      <c r="S946" t="s">
        <v>30</v>
      </c>
      <c r="T946" t="s">
        <v>30</v>
      </c>
      <c r="U946" t="s">
        <v>30</v>
      </c>
      <c r="V946" t="s">
        <v>30</v>
      </c>
      <c r="W946" t="s">
        <v>40</v>
      </c>
      <c r="X946" t="s">
        <v>29</v>
      </c>
      <c r="Y946" t="s">
        <v>30</v>
      </c>
      <c r="Z946" t="s">
        <v>29</v>
      </c>
      <c r="AA946" t="s">
        <v>29</v>
      </c>
      <c r="AB946" t="s">
        <v>32</v>
      </c>
    </row>
    <row r="947" spans="1:28" outlineLevel="1" x14ac:dyDescent="0.45">
      <c r="A947">
        <v>7615428900</v>
      </c>
      <c r="B947" s="1">
        <v>44323</v>
      </c>
      <c r="C947" t="s">
        <v>3493</v>
      </c>
      <c r="D947" t="s">
        <v>3494</v>
      </c>
      <c r="E947" t="s">
        <v>135</v>
      </c>
      <c r="F947" t="s">
        <v>5651</v>
      </c>
      <c r="G947" t="s">
        <v>5755</v>
      </c>
      <c r="H947" s="10">
        <v>310750</v>
      </c>
      <c r="J947" t="s">
        <v>28</v>
      </c>
      <c r="K947" t="s">
        <v>29</v>
      </c>
      <c r="L947" t="s">
        <v>88</v>
      </c>
      <c r="M947" t="s">
        <v>29</v>
      </c>
      <c r="N947" t="s">
        <v>30</v>
      </c>
      <c r="O947" t="s">
        <v>30</v>
      </c>
      <c r="P947" t="s">
        <v>30</v>
      </c>
      <c r="Q947" t="s">
        <v>30</v>
      </c>
      <c r="R947" t="s">
        <v>30</v>
      </c>
      <c r="S947" t="s">
        <v>30</v>
      </c>
      <c r="T947" t="s">
        <v>30</v>
      </c>
      <c r="U947" t="s">
        <v>30</v>
      </c>
      <c r="V947" t="s">
        <v>30</v>
      </c>
      <c r="W947" t="s">
        <v>40</v>
      </c>
      <c r="X947" t="s">
        <v>29</v>
      </c>
      <c r="Y947" t="s">
        <v>30</v>
      </c>
      <c r="Z947" t="s">
        <v>29</v>
      </c>
      <c r="AA947" t="s">
        <v>29</v>
      </c>
      <c r="AB947" t="s">
        <v>32</v>
      </c>
    </row>
    <row r="948" spans="1:28" outlineLevel="1" x14ac:dyDescent="0.45">
      <c r="A948">
        <v>2320329008</v>
      </c>
      <c r="B948" s="1">
        <v>44331</v>
      </c>
      <c r="C948" t="s">
        <v>777</v>
      </c>
      <c r="D948" t="s">
        <v>778</v>
      </c>
      <c r="E948" t="s">
        <v>135</v>
      </c>
      <c r="F948" t="s">
        <v>5651</v>
      </c>
      <c r="G948" t="s">
        <v>5741</v>
      </c>
      <c r="H948" s="10">
        <v>307144</v>
      </c>
      <c r="J948" t="s">
        <v>28</v>
      </c>
      <c r="K948" t="s">
        <v>29</v>
      </c>
      <c r="L948" t="s">
        <v>96</v>
      </c>
      <c r="M948" t="s">
        <v>29</v>
      </c>
      <c r="N948" t="s">
        <v>30</v>
      </c>
      <c r="O948" t="s">
        <v>29</v>
      </c>
      <c r="P948" t="s">
        <v>30</v>
      </c>
      <c r="Q948" t="s">
        <v>30</v>
      </c>
      <c r="R948" t="s">
        <v>30</v>
      </c>
      <c r="S948" t="s">
        <v>30</v>
      </c>
      <c r="T948" t="s">
        <v>30</v>
      </c>
      <c r="U948" t="s">
        <v>30</v>
      </c>
      <c r="V948" t="s">
        <v>30</v>
      </c>
      <c r="W948" t="s">
        <v>40</v>
      </c>
      <c r="X948" t="s">
        <v>29</v>
      </c>
      <c r="Y948" t="s">
        <v>30</v>
      </c>
      <c r="Z948" t="s">
        <v>29</v>
      </c>
      <c r="AA948" t="s">
        <v>29</v>
      </c>
      <c r="AB948" t="s">
        <v>32</v>
      </c>
    </row>
    <row r="949" spans="1:28" outlineLevel="1" x14ac:dyDescent="0.45">
      <c r="A949">
        <v>9930349002</v>
      </c>
      <c r="B949" s="1">
        <v>44351</v>
      </c>
      <c r="C949" t="s">
        <v>5504</v>
      </c>
      <c r="D949" t="s">
        <v>5505</v>
      </c>
      <c r="E949" t="s">
        <v>135</v>
      </c>
      <c r="F949" t="s">
        <v>5651</v>
      </c>
      <c r="G949" t="s">
        <v>5662</v>
      </c>
      <c r="H949" s="10">
        <v>297679.7</v>
      </c>
      <c r="J949" t="s">
        <v>28</v>
      </c>
      <c r="K949" t="s">
        <v>30</v>
      </c>
      <c r="L949" t="s">
        <v>96</v>
      </c>
      <c r="M949" t="s">
        <v>30</v>
      </c>
      <c r="N949" t="s">
        <v>30</v>
      </c>
      <c r="O949" t="s">
        <v>30</v>
      </c>
      <c r="P949" t="s">
        <v>30</v>
      </c>
      <c r="Q949" t="s">
        <v>30</v>
      </c>
      <c r="R949" t="s">
        <v>30</v>
      </c>
      <c r="S949" t="s">
        <v>30</v>
      </c>
      <c r="T949" t="s">
        <v>30</v>
      </c>
      <c r="U949" t="s">
        <v>30</v>
      </c>
      <c r="V949" t="s">
        <v>30</v>
      </c>
      <c r="W949" t="s">
        <v>31</v>
      </c>
      <c r="X949" t="s">
        <v>29</v>
      </c>
      <c r="Y949" t="s">
        <v>29</v>
      </c>
      <c r="Z949" t="s">
        <v>29</v>
      </c>
      <c r="AA949" t="s">
        <v>29</v>
      </c>
      <c r="AB949" t="s">
        <v>43</v>
      </c>
    </row>
    <row r="950" spans="1:28" outlineLevel="1" x14ac:dyDescent="0.45">
      <c r="A950">
        <v>7598728904</v>
      </c>
      <c r="B950" s="1">
        <v>44323</v>
      </c>
      <c r="C950" t="s">
        <v>3390</v>
      </c>
      <c r="D950" t="s">
        <v>3391</v>
      </c>
      <c r="E950" t="s">
        <v>135</v>
      </c>
      <c r="F950" t="s">
        <v>5651</v>
      </c>
      <c r="G950" t="s">
        <v>5805</v>
      </c>
      <c r="H950" s="10">
        <v>296587</v>
      </c>
      <c r="J950" t="s">
        <v>28</v>
      </c>
      <c r="K950" t="s">
        <v>29</v>
      </c>
      <c r="L950" t="s">
        <v>96</v>
      </c>
      <c r="M950" t="s">
        <v>29</v>
      </c>
      <c r="N950" t="s">
        <v>30</v>
      </c>
      <c r="O950" t="s">
        <v>30</v>
      </c>
      <c r="P950" t="s">
        <v>30</v>
      </c>
      <c r="Q950" t="s">
        <v>30</v>
      </c>
      <c r="R950" t="s">
        <v>30</v>
      </c>
      <c r="S950" t="s">
        <v>30</v>
      </c>
      <c r="T950" t="s">
        <v>30</v>
      </c>
      <c r="U950" t="s">
        <v>30</v>
      </c>
      <c r="V950" t="s">
        <v>30</v>
      </c>
      <c r="W950" t="s">
        <v>40</v>
      </c>
      <c r="X950" t="s">
        <v>29</v>
      </c>
      <c r="Y950" t="s">
        <v>30</v>
      </c>
      <c r="Z950" t="s">
        <v>29</v>
      </c>
      <c r="AA950" t="s">
        <v>30</v>
      </c>
      <c r="AB950" t="s">
        <v>38</v>
      </c>
    </row>
    <row r="951" spans="1:28" outlineLevel="1" x14ac:dyDescent="0.45">
      <c r="A951">
        <v>8936309008</v>
      </c>
      <c r="B951" s="1">
        <v>44345</v>
      </c>
      <c r="C951" t="s">
        <v>4917</v>
      </c>
      <c r="D951" t="s">
        <v>4918</v>
      </c>
      <c r="E951" t="s">
        <v>135</v>
      </c>
      <c r="F951" t="s">
        <v>5651</v>
      </c>
      <c r="G951" t="s">
        <v>5662</v>
      </c>
      <c r="H951" s="10">
        <v>293311</v>
      </c>
      <c r="J951" t="s">
        <v>28</v>
      </c>
      <c r="K951" t="s">
        <v>30</v>
      </c>
      <c r="L951" t="s">
        <v>96</v>
      </c>
      <c r="M951" t="s">
        <v>30</v>
      </c>
      <c r="N951" t="s">
        <v>30</v>
      </c>
      <c r="O951" t="s">
        <v>30</v>
      </c>
      <c r="P951" t="s">
        <v>30</v>
      </c>
      <c r="Q951" t="s">
        <v>30</v>
      </c>
      <c r="R951" t="s">
        <v>30</v>
      </c>
      <c r="S951" t="s">
        <v>30</v>
      </c>
      <c r="T951" t="s">
        <v>30</v>
      </c>
      <c r="U951" t="s">
        <v>30</v>
      </c>
      <c r="V951" t="s">
        <v>30</v>
      </c>
      <c r="W951" t="s">
        <v>31</v>
      </c>
      <c r="X951" t="s">
        <v>29</v>
      </c>
      <c r="Y951" t="s">
        <v>29</v>
      </c>
      <c r="Z951" t="s">
        <v>29</v>
      </c>
      <c r="AA951" t="s">
        <v>29</v>
      </c>
      <c r="AB951" t="s">
        <v>139</v>
      </c>
    </row>
    <row r="952" spans="1:28" outlineLevel="1" x14ac:dyDescent="0.45">
      <c r="A952">
        <v>2771459000</v>
      </c>
      <c r="B952" s="1">
        <v>44334</v>
      </c>
      <c r="C952" t="s">
        <v>1655</v>
      </c>
      <c r="D952" t="s">
        <v>1656</v>
      </c>
      <c r="E952" t="s">
        <v>135</v>
      </c>
      <c r="F952" t="s">
        <v>5651</v>
      </c>
      <c r="G952" t="s">
        <v>5662</v>
      </c>
      <c r="H952" s="10">
        <v>291877</v>
      </c>
      <c r="J952" t="s">
        <v>28</v>
      </c>
      <c r="K952" t="s">
        <v>30</v>
      </c>
      <c r="L952" t="s">
        <v>96</v>
      </c>
      <c r="M952" t="s">
        <v>29</v>
      </c>
      <c r="N952" t="s">
        <v>30</v>
      </c>
      <c r="O952" t="s">
        <v>30</v>
      </c>
      <c r="P952" t="s">
        <v>30</v>
      </c>
      <c r="Q952" t="s">
        <v>30</v>
      </c>
      <c r="R952" t="s">
        <v>30</v>
      </c>
      <c r="S952" t="s">
        <v>30</v>
      </c>
      <c r="T952" t="s">
        <v>30</v>
      </c>
      <c r="U952" t="s">
        <v>30</v>
      </c>
      <c r="V952" t="s">
        <v>30</v>
      </c>
      <c r="W952" t="s">
        <v>37</v>
      </c>
      <c r="X952" t="s">
        <v>29</v>
      </c>
      <c r="Y952" t="s">
        <v>29</v>
      </c>
      <c r="Z952" t="s">
        <v>29</v>
      </c>
      <c r="AA952" t="s">
        <v>30</v>
      </c>
      <c r="AB952" t="s">
        <v>43</v>
      </c>
    </row>
    <row r="953" spans="1:28" outlineLevel="1" x14ac:dyDescent="0.45">
      <c r="A953">
        <v>9887159008</v>
      </c>
      <c r="B953" s="1">
        <v>44351</v>
      </c>
      <c r="C953" t="s">
        <v>5276</v>
      </c>
      <c r="D953" t="s">
        <v>5277</v>
      </c>
      <c r="E953" t="s">
        <v>135</v>
      </c>
      <c r="F953" t="s">
        <v>5651</v>
      </c>
      <c r="G953" t="s">
        <v>5724</v>
      </c>
      <c r="H953" s="10">
        <v>272155</v>
      </c>
      <c r="I953" t="s">
        <v>35</v>
      </c>
      <c r="J953" t="s">
        <v>28</v>
      </c>
      <c r="K953" t="s">
        <v>29</v>
      </c>
      <c r="L953" t="s">
        <v>88</v>
      </c>
      <c r="M953" t="s">
        <v>29</v>
      </c>
      <c r="N953" t="s">
        <v>29</v>
      </c>
      <c r="O953" t="s">
        <v>29</v>
      </c>
      <c r="P953" t="s">
        <v>30</v>
      </c>
      <c r="Q953" t="s">
        <v>30</v>
      </c>
      <c r="R953" t="s">
        <v>30</v>
      </c>
      <c r="S953" t="s">
        <v>30</v>
      </c>
      <c r="T953" t="s">
        <v>30</v>
      </c>
      <c r="U953" t="s">
        <v>30</v>
      </c>
      <c r="V953" t="s">
        <v>30</v>
      </c>
      <c r="W953" t="s">
        <v>40</v>
      </c>
      <c r="X953" t="s">
        <v>29</v>
      </c>
      <c r="Y953" t="s">
        <v>29</v>
      </c>
      <c r="Z953" t="s">
        <v>29</v>
      </c>
      <c r="AA953" t="s">
        <v>29</v>
      </c>
      <c r="AB953" t="s">
        <v>32</v>
      </c>
    </row>
    <row r="954" spans="1:28" outlineLevel="1" x14ac:dyDescent="0.45">
      <c r="A954">
        <v>8971889002</v>
      </c>
      <c r="B954" s="1">
        <v>44345</v>
      </c>
      <c r="C954" t="s">
        <v>5092</v>
      </c>
      <c r="D954" t="s">
        <v>5093</v>
      </c>
      <c r="E954" t="s">
        <v>135</v>
      </c>
      <c r="F954" t="s">
        <v>5651</v>
      </c>
      <c r="G954" t="s">
        <v>5755</v>
      </c>
      <c r="H954" s="10">
        <v>272105.19</v>
      </c>
      <c r="I954" t="s">
        <v>213</v>
      </c>
      <c r="J954" t="s">
        <v>28</v>
      </c>
      <c r="K954" t="s">
        <v>29</v>
      </c>
      <c r="L954" t="s">
        <v>88</v>
      </c>
      <c r="M954" t="s">
        <v>29</v>
      </c>
      <c r="N954" t="s">
        <v>30</v>
      </c>
      <c r="O954" t="s">
        <v>29</v>
      </c>
      <c r="P954" t="s">
        <v>30</v>
      </c>
      <c r="Q954" t="s">
        <v>30</v>
      </c>
      <c r="R954" t="s">
        <v>30</v>
      </c>
      <c r="S954" t="s">
        <v>29</v>
      </c>
      <c r="T954" t="s">
        <v>30</v>
      </c>
      <c r="U954" t="s">
        <v>30</v>
      </c>
      <c r="V954" t="s">
        <v>30</v>
      </c>
      <c r="W954" t="s">
        <v>40</v>
      </c>
      <c r="X954" t="s">
        <v>29</v>
      </c>
      <c r="Y954" t="s">
        <v>29</v>
      </c>
      <c r="Z954" t="s">
        <v>29</v>
      </c>
      <c r="AA954" t="s">
        <v>29</v>
      </c>
      <c r="AB954" t="s">
        <v>32</v>
      </c>
    </row>
    <row r="955" spans="1:28" outlineLevel="1" x14ac:dyDescent="0.45">
      <c r="A955">
        <v>3686549003</v>
      </c>
      <c r="B955" s="1">
        <v>44335</v>
      </c>
      <c r="C955" t="s">
        <v>1721</v>
      </c>
      <c r="D955" t="s">
        <v>1722</v>
      </c>
      <c r="E955" t="s">
        <v>135</v>
      </c>
      <c r="F955" t="s">
        <v>5651</v>
      </c>
      <c r="G955" t="s">
        <v>5724</v>
      </c>
      <c r="H955" s="10">
        <v>261236</v>
      </c>
      <c r="J955" t="s">
        <v>28</v>
      </c>
      <c r="K955" t="s">
        <v>29</v>
      </c>
      <c r="L955" t="s">
        <v>88</v>
      </c>
      <c r="M955" t="s">
        <v>30</v>
      </c>
      <c r="N955" t="s">
        <v>30</v>
      </c>
      <c r="O955" t="s">
        <v>29</v>
      </c>
      <c r="P955" t="s">
        <v>30</v>
      </c>
      <c r="Q955" t="s">
        <v>30</v>
      </c>
      <c r="R955" t="s">
        <v>30</v>
      </c>
      <c r="S955" t="s">
        <v>30</v>
      </c>
      <c r="T955" t="s">
        <v>30</v>
      </c>
      <c r="U955" t="s">
        <v>30</v>
      </c>
      <c r="V955" t="s">
        <v>30</v>
      </c>
      <c r="W955" t="s">
        <v>31</v>
      </c>
      <c r="X955" t="s">
        <v>29</v>
      </c>
      <c r="Y955" t="s">
        <v>30</v>
      </c>
      <c r="Z955" t="s">
        <v>29</v>
      </c>
      <c r="AA955" t="s">
        <v>30</v>
      </c>
      <c r="AB955" t="s">
        <v>32</v>
      </c>
    </row>
    <row r="956" spans="1:28" outlineLevel="1" x14ac:dyDescent="0.45">
      <c r="A956">
        <v>2472059009</v>
      </c>
      <c r="B956" s="1">
        <v>44332</v>
      </c>
      <c r="C956" t="s">
        <v>1079</v>
      </c>
      <c r="D956" t="s">
        <v>1080</v>
      </c>
      <c r="E956" t="s">
        <v>135</v>
      </c>
      <c r="F956" t="s">
        <v>5651</v>
      </c>
      <c r="G956" t="s">
        <v>5662</v>
      </c>
      <c r="H956" s="10">
        <v>260323.96</v>
      </c>
      <c r="J956" t="s">
        <v>28</v>
      </c>
      <c r="K956" t="s">
        <v>30</v>
      </c>
      <c r="L956" t="s">
        <v>96</v>
      </c>
      <c r="M956" t="s">
        <v>29</v>
      </c>
      <c r="N956" t="s">
        <v>30</v>
      </c>
      <c r="O956" t="s">
        <v>30</v>
      </c>
      <c r="P956" t="s">
        <v>30</v>
      </c>
      <c r="Q956" t="s">
        <v>30</v>
      </c>
      <c r="R956" t="s">
        <v>30</v>
      </c>
      <c r="S956" t="s">
        <v>30</v>
      </c>
      <c r="T956" t="s">
        <v>30</v>
      </c>
      <c r="U956" t="s">
        <v>30</v>
      </c>
      <c r="V956" t="s">
        <v>30</v>
      </c>
      <c r="W956" t="s">
        <v>40</v>
      </c>
      <c r="X956" t="s">
        <v>29</v>
      </c>
      <c r="Y956" t="s">
        <v>30</v>
      </c>
      <c r="Z956" t="s">
        <v>29</v>
      </c>
      <c r="AA956" t="s">
        <v>29</v>
      </c>
      <c r="AB956" t="s">
        <v>32</v>
      </c>
    </row>
    <row r="957" spans="1:28" outlineLevel="1" x14ac:dyDescent="0.45">
      <c r="A957">
        <v>7535978901</v>
      </c>
      <c r="B957" s="1">
        <v>44323</v>
      </c>
      <c r="C957" t="s">
        <v>2841</v>
      </c>
      <c r="D957" t="s">
        <v>2842</v>
      </c>
      <c r="E957" t="s">
        <v>135</v>
      </c>
      <c r="F957" t="s">
        <v>5651</v>
      </c>
      <c r="G957" t="s">
        <v>5661</v>
      </c>
      <c r="H957" s="10">
        <v>255678.88</v>
      </c>
      <c r="J957" t="s">
        <v>28</v>
      </c>
      <c r="K957" t="s">
        <v>29</v>
      </c>
      <c r="L957" t="s">
        <v>96</v>
      </c>
      <c r="M957" t="s">
        <v>30</v>
      </c>
      <c r="N957" t="s">
        <v>30</v>
      </c>
      <c r="O957" t="s">
        <v>30</v>
      </c>
      <c r="P957" t="s">
        <v>30</v>
      </c>
      <c r="Q957" t="s">
        <v>30</v>
      </c>
      <c r="R957" t="s">
        <v>30</v>
      </c>
      <c r="S957" t="s">
        <v>30</v>
      </c>
      <c r="T957" t="s">
        <v>30</v>
      </c>
      <c r="U957" t="s">
        <v>30</v>
      </c>
      <c r="V957" t="s">
        <v>30</v>
      </c>
      <c r="W957" t="s">
        <v>40</v>
      </c>
      <c r="X957" t="s">
        <v>30</v>
      </c>
      <c r="Y957" t="s">
        <v>29</v>
      </c>
      <c r="Z957" t="s">
        <v>29</v>
      </c>
      <c r="AA957" t="s">
        <v>30</v>
      </c>
      <c r="AB957" t="s">
        <v>32</v>
      </c>
    </row>
    <row r="958" spans="1:28" outlineLevel="1" x14ac:dyDescent="0.45">
      <c r="A958">
        <v>2351149005</v>
      </c>
      <c r="B958" s="1">
        <v>44331</v>
      </c>
      <c r="C958" t="s">
        <v>931</v>
      </c>
      <c r="D958" t="s">
        <v>932</v>
      </c>
      <c r="E958" t="s">
        <v>135</v>
      </c>
      <c r="F958" t="s">
        <v>5651</v>
      </c>
      <c r="G958" t="s">
        <v>5661</v>
      </c>
      <c r="H958" s="10">
        <v>252063.72</v>
      </c>
      <c r="J958" t="s">
        <v>28</v>
      </c>
      <c r="K958" t="s">
        <v>30</v>
      </c>
      <c r="L958" t="s">
        <v>96</v>
      </c>
      <c r="M958" t="s">
        <v>30</v>
      </c>
      <c r="N958" t="s">
        <v>30</v>
      </c>
      <c r="O958" t="s">
        <v>30</v>
      </c>
      <c r="P958" t="s">
        <v>30</v>
      </c>
      <c r="Q958" t="s">
        <v>30</v>
      </c>
      <c r="R958" t="s">
        <v>30</v>
      </c>
      <c r="S958" t="s">
        <v>30</v>
      </c>
      <c r="T958" t="s">
        <v>30</v>
      </c>
      <c r="U958" t="s">
        <v>30</v>
      </c>
      <c r="V958" t="s">
        <v>30</v>
      </c>
      <c r="W958" t="s">
        <v>31</v>
      </c>
      <c r="X958" t="s">
        <v>30</v>
      </c>
      <c r="Y958" t="s">
        <v>30</v>
      </c>
      <c r="Z958" t="s">
        <v>29</v>
      </c>
      <c r="AA958" t="s">
        <v>30</v>
      </c>
      <c r="AB958" t="s">
        <v>32</v>
      </c>
    </row>
    <row r="959" spans="1:28" outlineLevel="1" x14ac:dyDescent="0.45">
      <c r="A959">
        <v>3702139010</v>
      </c>
      <c r="B959" s="1">
        <v>44335</v>
      </c>
      <c r="C959" t="s">
        <v>1789</v>
      </c>
      <c r="D959" t="s">
        <v>1790</v>
      </c>
      <c r="E959" t="s">
        <v>135</v>
      </c>
      <c r="F959" t="s">
        <v>5651</v>
      </c>
      <c r="G959" t="s">
        <v>5724</v>
      </c>
      <c r="H959" s="10">
        <v>249476</v>
      </c>
      <c r="J959" t="s">
        <v>28</v>
      </c>
      <c r="K959" t="s">
        <v>29</v>
      </c>
      <c r="L959" t="s">
        <v>88</v>
      </c>
      <c r="M959" t="s">
        <v>30</v>
      </c>
      <c r="N959" t="s">
        <v>30</v>
      </c>
      <c r="O959" t="s">
        <v>29</v>
      </c>
      <c r="P959" t="s">
        <v>30</v>
      </c>
      <c r="Q959" t="s">
        <v>30</v>
      </c>
      <c r="R959" t="s">
        <v>30</v>
      </c>
      <c r="S959" t="s">
        <v>30</v>
      </c>
      <c r="T959" t="s">
        <v>30</v>
      </c>
      <c r="U959" t="s">
        <v>30</v>
      </c>
      <c r="V959" t="s">
        <v>30</v>
      </c>
      <c r="W959" t="s">
        <v>270</v>
      </c>
      <c r="X959" t="s">
        <v>29</v>
      </c>
      <c r="Y959" t="s">
        <v>30</v>
      </c>
      <c r="Z959" t="s">
        <v>29</v>
      </c>
      <c r="AA959" t="s">
        <v>29</v>
      </c>
      <c r="AB959" t="s">
        <v>39</v>
      </c>
    </row>
    <row r="960" spans="1:28" outlineLevel="1" x14ac:dyDescent="0.45">
      <c r="A960">
        <v>7559108903</v>
      </c>
      <c r="B960" s="1">
        <v>44323</v>
      </c>
      <c r="C960" t="s">
        <v>3103</v>
      </c>
      <c r="D960" t="s">
        <v>3104</v>
      </c>
      <c r="E960" t="s">
        <v>135</v>
      </c>
      <c r="F960" t="s">
        <v>5651</v>
      </c>
      <c r="G960" t="s">
        <v>5755</v>
      </c>
      <c r="H960" s="10">
        <v>248838</v>
      </c>
      <c r="J960" t="s">
        <v>28</v>
      </c>
      <c r="K960" t="s">
        <v>29</v>
      </c>
      <c r="L960" t="s">
        <v>88</v>
      </c>
      <c r="M960" t="s">
        <v>29</v>
      </c>
      <c r="N960" t="s">
        <v>30</v>
      </c>
      <c r="O960" t="s">
        <v>30</v>
      </c>
      <c r="P960" t="s">
        <v>30</v>
      </c>
      <c r="Q960" t="s">
        <v>30</v>
      </c>
      <c r="R960" t="s">
        <v>30</v>
      </c>
      <c r="S960" t="s">
        <v>30</v>
      </c>
      <c r="T960" t="s">
        <v>30</v>
      </c>
      <c r="U960" t="s">
        <v>30</v>
      </c>
      <c r="V960" t="s">
        <v>30</v>
      </c>
      <c r="W960" t="s">
        <v>40</v>
      </c>
      <c r="X960" t="s">
        <v>29</v>
      </c>
      <c r="Y960" t="s">
        <v>30</v>
      </c>
      <c r="Z960" t="s">
        <v>29</v>
      </c>
      <c r="AA960" t="s">
        <v>29</v>
      </c>
      <c r="AB960" t="s">
        <v>32</v>
      </c>
    </row>
    <row r="961" spans="1:28" outlineLevel="1" x14ac:dyDescent="0.45">
      <c r="A961">
        <v>8964709007</v>
      </c>
      <c r="B961" s="1">
        <v>44345</v>
      </c>
      <c r="C961" t="s">
        <v>5052</v>
      </c>
      <c r="D961" t="s">
        <v>2423</v>
      </c>
      <c r="E961" t="s">
        <v>135</v>
      </c>
      <c r="F961" t="s">
        <v>5651</v>
      </c>
      <c r="G961" t="s">
        <v>5662</v>
      </c>
      <c r="H961" s="10">
        <v>245851.81</v>
      </c>
      <c r="J961" t="s">
        <v>28</v>
      </c>
      <c r="K961" t="s">
        <v>30</v>
      </c>
      <c r="L961" t="s">
        <v>96</v>
      </c>
      <c r="M961" t="s">
        <v>30</v>
      </c>
      <c r="N961" t="s">
        <v>30</v>
      </c>
      <c r="O961" t="s">
        <v>30</v>
      </c>
      <c r="P961" t="s">
        <v>30</v>
      </c>
      <c r="Q961" t="s">
        <v>30</v>
      </c>
      <c r="R961" t="s">
        <v>30</v>
      </c>
      <c r="S961" t="s">
        <v>30</v>
      </c>
      <c r="T961" t="s">
        <v>30</v>
      </c>
      <c r="U961" t="s">
        <v>30</v>
      </c>
      <c r="V961" t="s">
        <v>30</v>
      </c>
      <c r="W961" t="s">
        <v>31</v>
      </c>
      <c r="X961" t="s">
        <v>29</v>
      </c>
      <c r="Y961" t="s">
        <v>29</v>
      </c>
      <c r="Z961" t="s">
        <v>29</v>
      </c>
      <c r="AA961" t="s">
        <v>29</v>
      </c>
      <c r="AB961" t="s">
        <v>129</v>
      </c>
    </row>
    <row r="962" spans="1:28" outlineLevel="1" x14ac:dyDescent="0.45">
      <c r="A962">
        <v>8959249006</v>
      </c>
      <c r="B962" s="1">
        <v>44345</v>
      </c>
      <c r="C962" t="s">
        <v>5019</v>
      </c>
      <c r="D962" t="s">
        <v>5020</v>
      </c>
      <c r="E962" t="s">
        <v>135</v>
      </c>
      <c r="F962" t="s">
        <v>5651</v>
      </c>
      <c r="G962" t="s">
        <v>5662</v>
      </c>
      <c r="H962" s="10">
        <v>243702.13</v>
      </c>
      <c r="J962" t="s">
        <v>28</v>
      </c>
      <c r="K962" t="s">
        <v>30</v>
      </c>
      <c r="L962" t="s">
        <v>96</v>
      </c>
      <c r="M962" t="s">
        <v>30</v>
      </c>
      <c r="N962" t="s">
        <v>29</v>
      </c>
      <c r="O962" t="s">
        <v>29</v>
      </c>
      <c r="P962" t="s">
        <v>30</v>
      </c>
      <c r="Q962" t="s">
        <v>30</v>
      </c>
      <c r="R962" t="s">
        <v>30</v>
      </c>
      <c r="S962" t="s">
        <v>30</v>
      </c>
      <c r="T962" t="s">
        <v>30</v>
      </c>
      <c r="U962" t="s">
        <v>30</v>
      </c>
      <c r="V962" t="s">
        <v>30</v>
      </c>
      <c r="W962" t="s">
        <v>40</v>
      </c>
      <c r="X962" t="s">
        <v>29</v>
      </c>
      <c r="Y962" t="s">
        <v>29</v>
      </c>
      <c r="Z962" t="s">
        <v>29</v>
      </c>
      <c r="AA962" t="s">
        <v>29</v>
      </c>
      <c r="AB962" t="s">
        <v>32</v>
      </c>
    </row>
    <row r="963" spans="1:28" outlineLevel="1" x14ac:dyDescent="0.45">
      <c r="A963">
        <v>7885448906</v>
      </c>
      <c r="B963" s="1">
        <v>44327</v>
      </c>
      <c r="C963" t="s">
        <v>3919</v>
      </c>
      <c r="D963" t="s">
        <v>3920</v>
      </c>
      <c r="E963" t="s">
        <v>135</v>
      </c>
      <c r="F963" t="s">
        <v>5651</v>
      </c>
      <c r="G963" t="s">
        <v>5741</v>
      </c>
      <c r="H963" s="10">
        <v>242086.03</v>
      </c>
      <c r="I963" t="s">
        <v>260</v>
      </c>
      <c r="J963" t="s">
        <v>28</v>
      </c>
      <c r="K963" t="s">
        <v>30</v>
      </c>
      <c r="L963" t="s">
        <v>96</v>
      </c>
      <c r="M963" t="s">
        <v>30</v>
      </c>
      <c r="N963" t="s">
        <v>30</v>
      </c>
      <c r="O963" t="s">
        <v>30</v>
      </c>
      <c r="P963" t="s">
        <v>30</v>
      </c>
      <c r="Q963" t="s">
        <v>30</v>
      </c>
      <c r="R963" t="s">
        <v>30</v>
      </c>
      <c r="S963" t="s">
        <v>30</v>
      </c>
      <c r="T963" t="s">
        <v>30</v>
      </c>
      <c r="U963" t="s">
        <v>30</v>
      </c>
      <c r="V963" t="s">
        <v>30</v>
      </c>
      <c r="W963" t="s">
        <v>31</v>
      </c>
      <c r="X963" t="s">
        <v>29</v>
      </c>
      <c r="Y963" t="s">
        <v>30</v>
      </c>
      <c r="Z963" t="s">
        <v>29</v>
      </c>
      <c r="AA963" t="s">
        <v>29</v>
      </c>
      <c r="AB963" t="s">
        <v>32</v>
      </c>
    </row>
    <row r="964" spans="1:28" outlineLevel="1" x14ac:dyDescent="0.45">
      <c r="A964">
        <v>7566598908</v>
      </c>
      <c r="B964" s="1">
        <v>44323</v>
      </c>
      <c r="C964" t="s">
        <v>3189</v>
      </c>
      <c r="D964" t="s">
        <v>830</v>
      </c>
      <c r="E964" t="s">
        <v>135</v>
      </c>
      <c r="F964" t="s">
        <v>5651</v>
      </c>
      <c r="G964" t="s">
        <v>5755</v>
      </c>
      <c r="H964" s="10">
        <v>239606.04</v>
      </c>
      <c r="J964" t="s">
        <v>28</v>
      </c>
      <c r="K964" t="s">
        <v>29</v>
      </c>
      <c r="L964" t="s">
        <v>88</v>
      </c>
      <c r="M964" t="s">
        <v>29</v>
      </c>
      <c r="N964" t="s">
        <v>29</v>
      </c>
      <c r="O964" t="s">
        <v>29</v>
      </c>
      <c r="P964" t="s">
        <v>30</v>
      </c>
      <c r="Q964" t="s">
        <v>29</v>
      </c>
      <c r="R964" t="s">
        <v>29</v>
      </c>
      <c r="S964" t="s">
        <v>30</v>
      </c>
      <c r="T964" t="s">
        <v>30</v>
      </c>
      <c r="U964" t="s">
        <v>30</v>
      </c>
      <c r="V964" t="s">
        <v>30</v>
      </c>
      <c r="W964" t="s">
        <v>40</v>
      </c>
      <c r="X964" t="s">
        <v>29</v>
      </c>
      <c r="Y964" t="s">
        <v>30</v>
      </c>
      <c r="Z964" t="s">
        <v>29</v>
      </c>
      <c r="AA964" t="s">
        <v>29</v>
      </c>
      <c r="AB964" t="s">
        <v>32</v>
      </c>
    </row>
    <row r="965" spans="1:28" outlineLevel="1" x14ac:dyDescent="0.45">
      <c r="A965">
        <v>7546029007</v>
      </c>
      <c r="B965" s="1">
        <v>44341</v>
      </c>
      <c r="C965" t="s">
        <v>2955</v>
      </c>
      <c r="D965" t="s">
        <v>2956</v>
      </c>
      <c r="E965" t="s">
        <v>135</v>
      </c>
      <c r="F965" t="s">
        <v>5651</v>
      </c>
      <c r="G965" t="s">
        <v>5662</v>
      </c>
      <c r="H965" s="10">
        <v>237191</v>
      </c>
      <c r="J965" t="s">
        <v>28</v>
      </c>
      <c r="K965" t="s">
        <v>30</v>
      </c>
      <c r="L965" t="s">
        <v>96</v>
      </c>
      <c r="M965" t="s">
        <v>30</v>
      </c>
      <c r="N965" t="s">
        <v>30</v>
      </c>
      <c r="O965" t="s">
        <v>30</v>
      </c>
      <c r="P965" t="s">
        <v>30</v>
      </c>
      <c r="Q965" t="s">
        <v>30</v>
      </c>
      <c r="R965" t="s">
        <v>30</v>
      </c>
      <c r="S965" t="s">
        <v>30</v>
      </c>
      <c r="T965" t="s">
        <v>30</v>
      </c>
      <c r="U965" t="s">
        <v>30</v>
      </c>
      <c r="V965" t="s">
        <v>30</v>
      </c>
      <c r="W965" t="s">
        <v>31</v>
      </c>
      <c r="X965" t="s">
        <v>29</v>
      </c>
      <c r="Y965" t="s">
        <v>29</v>
      </c>
      <c r="Z965" t="s">
        <v>29</v>
      </c>
      <c r="AA965" t="s">
        <v>30</v>
      </c>
      <c r="AB965" t="s">
        <v>32</v>
      </c>
    </row>
    <row r="966" spans="1:28" outlineLevel="1" x14ac:dyDescent="0.45">
      <c r="A966">
        <v>1075769001</v>
      </c>
      <c r="B966" s="1">
        <v>44328</v>
      </c>
      <c r="C966" t="s">
        <v>271</v>
      </c>
      <c r="D966" t="s">
        <v>272</v>
      </c>
      <c r="E966" t="s">
        <v>135</v>
      </c>
      <c r="F966" t="s">
        <v>5651</v>
      </c>
      <c r="G966" t="s">
        <v>5682</v>
      </c>
      <c r="H966" s="10">
        <v>235680</v>
      </c>
      <c r="J966" t="s">
        <v>28</v>
      </c>
      <c r="K966" t="s">
        <v>30</v>
      </c>
      <c r="L966" t="s">
        <v>96</v>
      </c>
      <c r="M966" t="s">
        <v>29</v>
      </c>
      <c r="N966" t="s">
        <v>29</v>
      </c>
      <c r="O966" t="s">
        <v>29</v>
      </c>
      <c r="P966" t="s">
        <v>30</v>
      </c>
      <c r="Q966" t="s">
        <v>30</v>
      </c>
      <c r="R966" t="s">
        <v>30</v>
      </c>
      <c r="S966" t="s">
        <v>30</v>
      </c>
      <c r="T966" t="s">
        <v>30</v>
      </c>
      <c r="U966" t="s">
        <v>30</v>
      </c>
      <c r="V966" t="s">
        <v>30</v>
      </c>
      <c r="W966" t="s">
        <v>31</v>
      </c>
      <c r="X966" t="s">
        <v>29</v>
      </c>
      <c r="Y966" t="s">
        <v>30</v>
      </c>
      <c r="Z966" t="s">
        <v>29</v>
      </c>
      <c r="AA966" t="s">
        <v>29</v>
      </c>
      <c r="AB966" t="s">
        <v>73</v>
      </c>
    </row>
    <row r="967" spans="1:28" outlineLevel="1" x14ac:dyDescent="0.45">
      <c r="A967">
        <v>7593198901</v>
      </c>
      <c r="B967" s="1">
        <v>44323</v>
      </c>
      <c r="C967" t="s">
        <v>3356</v>
      </c>
      <c r="D967" t="s">
        <v>3357</v>
      </c>
      <c r="E967" t="s">
        <v>135</v>
      </c>
      <c r="F967" t="s">
        <v>5651</v>
      </c>
      <c r="G967" t="s">
        <v>5755</v>
      </c>
      <c r="H967" s="10">
        <v>228863.86</v>
      </c>
      <c r="I967" t="s">
        <v>696</v>
      </c>
      <c r="J967" t="s">
        <v>28</v>
      </c>
      <c r="K967" t="s">
        <v>29</v>
      </c>
      <c r="L967" t="s">
        <v>88</v>
      </c>
      <c r="M967" t="s">
        <v>29</v>
      </c>
      <c r="N967" t="s">
        <v>29</v>
      </c>
      <c r="O967" t="s">
        <v>29</v>
      </c>
      <c r="P967" t="s">
        <v>29</v>
      </c>
      <c r="Q967" t="s">
        <v>29</v>
      </c>
      <c r="R967" t="s">
        <v>29</v>
      </c>
      <c r="S967" t="s">
        <v>30</v>
      </c>
      <c r="T967" t="s">
        <v>30</v>
      </c>
      <c r="U967" t="s">
        <v>29</v>
      </c>
      <c r="V967" t="s">
        <v>30</v>
      </c>
      <c r="W967" t="s">
        <v>40</v>
      </c>
      <c r="X967" t="s">
        <v>29</v>
      </c>
      <c r="Y967" t="s">
        <v>30</v>
      </c>
      <c r="Z967" t="s">
        <v>29</v>
      </c>
      <c r="AA967" t="s">
        <v>29</v>
      </c>
      <c r="AB967" t="s">
        <v>32</v>
      </c>
    </row>
    <row r="968" spans="1:28" outlineLevel="1" x14ac:dyDescent="0.45">
      <c r="A968">
        <v>2754089005</v>
      </c>
      <c r="B968" s="1">
        <v>44334</v>
      </c>
      <c r="C968" t="s">
        <v>1579</v>
      </c>
      <c r="D968" t="s">
        <v>1580</v>
      </c>
      <c r="E968" t="s">
        <v>135</v>
      </c>
      <c r="F968" t="s">
        <v>5651</v>
      </c>
      <c r="G968" t="s">
        <v>5662</v>
      </c>
      <c r="H968" s="10">
        <v>227735</v>
      </c>
      <c r="J968" t="s">
        <v>28</v>
      </c>
      <c r="K968" t="s">
        <v>30</v>
      </c>
      <c r="L968" t="s">
        <v>96</v>
      </c>
      <c r="M968" t="s">
        <v>30</v>
      </c>
      <c r="N968" t="s">
        <v>30</v>
      </c>
      <c r="O968" t="s">
        <v>30</v>
      </c>
      <c r="P968" t="s">
        <v>30</v>
      </c>
      <c r="Q968" t="s">
        <v>30</v>
      </c>
      <c r="R968" t="s">
        <v>30</v>
      </c>
      <c r="S968" t="s">
        <v>30</v>
      </c>
      <c r="T968" t="s">
        <v>30</v>
      </c>
      <c r="U968" t="s">
        <v>30</v>
      </c>
      <c r="V968" t="s">
        <v>30</v>
      </c>
      <c r="W968" t="s">
        <v>31</v>
      </c>
      <c r="X968" t="s">
        <v>29</v>
      </c>
      <c r="Y968" t="s">
        <v>29</v>
      </c>
      <c r="Z968" t="s">
        <v>29</v>
      </c>
      <c r="AA968" t="s">
        <v>30</v>
      </c>
      <c r="AB968" t="s">
        <v>32</v>
      </c>
    </row>
    <row r="969" spans="1:28" outlineLevel="1" x14ac:dyDescent="0.45">
      <c r="A969">
        <v>3699729008</v>
      </c>
      <c r="B969" s="1">
        <v>44335</v>
      </c>
      <c r="C969" t="s">
        <v>1772</v>
      </c>
      <c r="D969" t="s">
        <v>1773</v>
      </c>
      <c r="E969" t="s">
        <v>135</v>
      </c>
      <c r="F969" t="s">
        <v>5651</v>
      </c>
      <c r="G969" t="s">
        <v>5662</v>
      </c>
      <c r="H969" s="10">
        <v>226889</v>
      </c>
      <c r="I969" t="s">
        <v>240</v>
      </c>
      <c r="J969" t="s">
        <v>28</v>
      </c>
      <c r="K969" t="s">
        <v>30</v>
      </c>
      <c r="L969" t="s">
        <v>96</v>
      </c>
      <c r="M969" t="s">
        <v>29</v>
      </c>
      <c r="N969" t="s">
        <v>30</v>
      </c>
      <c r="O969" t="s">
        <v>30</v>
      </c>
      <c r="P969" t="s">
        <v>30</v>
      </c>
      <c r="Q969" t="s">
        <v>30</v>
      </c>
      <c r="R969" t="s">
        <v>30</v>
      </c>
      <c r="S969" t="s">
        <v>30</v>
      </c>
      <c r="T969" t="s">
        <v>30</v>
      </c>
      <c r="U969" t="s">
        <v>30</v>
      </c>
      <c r="V969" t="s">
        <v>30</v>
      </c>
      <c r="W969" t="s">
        <v>33</v>
      </c>
      <c r="X969" t="s">
        <v>29</v>
      </c>
      <c r="Y969" t="s">
        <v>29</v>
      </c>
      <c r="Z969" t="s">
        <v>29</v>
      </c>
      <c r="AA969" t="s">
        <v>30</v>
      </c>
      <c r="AB969" t="s">
        <v>102</v>
      </c>
    </row>
    <row r="970" spans="1:28" outlineLevel="1" x14ac:dyDescent="0.45">
      <c r="A970">
        <v>8848089003</v>
      </c>
      <c r="B970" s="1">
        <v>44345</v>
      </c>
      <c r="C970" t="s">
        <v>4485</v>
      </c>
      <c r="D970" t="s">
        <v>4486</v>
      </c>
      <c r="E970" t="s">
        <v>135</v>
      </c>
      <c r="F970" t="s">
        <v>5651</v>
      </c>
      <c r="G970" t="s">
        <v>5661</v>
      </c>
      <c r="H970" s="10">
        <v>224182.53</v>
      </c>
      <c r="I970" t="s">
        <v>213</v>
      </c>
      <c r="J970" t="s">
        <v>28</v>
      </c>
      <c r="K970" t="s">
        <v>29</v>
      </c>
      <c r="L970" t="s">
        <v>96</v>
      </c>
      <c r="M970" t="s">
        <v>29</v>
      </c>
      <c r="N970" t="s">
        <v>30</v>
      </c>
      <c r="O970" t="s">
        <v>29</v>
      </c>
      <c r="P970" t="s">
        <v>30</v>
      </c>
      <c r="Q970" t="s">
        <v>30</v>
      </c>
      <c r="R970" t="s">
        <v>30</v>
      </c>
      <c r="S970" t="s">
        <v>29</v>
      </c>
      <c r="T970" t="s">
        <v>30</v>
      </c>
      <c r="U970" t="s">
        <v>30</v>
      </c>
      <c r="V970" t="s">
        <v>30</v>
      </c>
      <c r="W970" t="s">
        <v>31</v>
      </c>
      <c r="X970" t="s">
        <v>30</v>
      </c>
      <c r="Y970" t="s">
        <v>29</v>
      </c>
      <c r="Z970" t="s">
        <v>29</v>
      </c>
      <c r="AA970" t="s">
        <v>29</v>
      </c>
      <c r="AB970" t="s">
        <v>32</v>
      </c>
    </row>
    <row r="971" spans="1:28" outlineLevel="1" x14ac:dyDescent="0.45">
      <c r="A971">
        <v>8876159008</v>
      </c>
      <c r="B971" s="1">
        <v>44345</v>
      </c>
      <c r="C971" t="s">
        <v>4672</v>
      </c>
      <c r="D971" t="s">
        <v>2081</v>
      </c>
      <c r="E971" t="s">
        <v>135</v>
      </c>
      <c r="F971" t="s">
        <v>5651</v>
      </c>
      <c r="G971" t="s">
        <v>5662</v>
      </c>
      <c r="H971" s="10">
        <v>202009.98</v>
      </c>
      <c r="J971" t="s">
        <v>28</v>
      </c>
      <c r="K971" t="s">
        <v>30</v>
      </c>
      <c r="L971" t="s">
        <v>96</v>
      </c>
      <c r="M971" t="s">
        <v>30</v>
      </c>
      <c r="N971" t="s">
        <v>30</v>
      </c>
      <c r="O971" t="s">
        <v>30</v>
      </c>
      <c r="P971" t="s">
        <v>30</v>
      </c>
      <c r="Q971" t="s">
        <v>30</v>
      </c>
      <c r="R971" t="s">
        <v>30</v>
      </c>
      <c r="S971" t="s">
        <v>30</v>
      </c>
      <c r="T971" t="s">
        <v>30</v>
      </c>
      <c r="U971" t="s">
        <v>30</v>
      </c>
      <c r="V971" t="s">
        <v>30</v>
      </c>
      <c r="W971" t="s">
        <v>31</v>
      </c>
      <c r="X971" t="s">
        <v>29</v>
      </c>
      <c r="Y971" t="s">
        <v>29</v>
      </c>
      <c r="Z971" t="s">
        <v>29</v>
      </c>
      <c r="AA971" t="s">
        <v>29</v>
      </c>
      <c r="AB971" t="s">
        <v>32</v>
      </c>
    </row>
    <row r="972" spans="1:28" outlineLevel="1" x14ac:dyDescent="0.45">
      <c r="A972">
        <v>7549528907</v>
      </c>
      <c r="B972" s="1">
        <v>44323</v>
      </c>
      <c r="C972" t="s">
        <v>2999</v>
      </c>
      <c r="D972" t="s">
        <v>3000</v>
      </c>
      <c r="E972" t="s">
        <v>135</v>
      </c>
      <c r="F972" t="s">
        <v>5651</v>
      </c>
      <c r="G972" t="s">
        <v>5724</v>
      </c>
      <c r="H972" s="10">
        <v>199726.18</v>
      </c>
      <c r="J972" t="s">
        <v>28</v>
      </c>
      <c r="K972" t="s">
        <v>29</v>
      </c>
      <c r="L972" t="s">
        <v>88</v>
      </c>
      <c r="M972" t="s">
        <v>29</v>
      </c>
      <c r="N972" t="s">
        <v>29</v>
      </c>
      <c r="O972" t="s">
        <v>30</v>
      </c>
      <c r="P972" t="s">
        <v>30</v>
      </c>
      <c r="Q972" t="s">
        <v>30</v>
      </c>
      <c r="R972" t="s">
        <v>30</v>
      </c>
      <c r="S972" t="s">
        <v>30</v>
      </c>
      <c r="T972" t="s">
        <v>30</v>
      </c>
      <c r="U972" t="s">
        <v>30</v>
      </c>
      <c r="V972" t="s">
        <v>30</v>
      </c>
      <c r="W972" t="s">
        <v>31</v>
      </c>
      <c r="X972" t="s">
        <v>29</v>
      </c>
      <c r="Y972" t="s">
        <v>29</v>
      </c>
      <c r="Z972" t="s">
        <v>29</v>
      </c>
      <c r="AA972" t="s">
        <v>30</v>
      </c>
      <c r="AB972" t="s">
        <v>32</v>
      </c>
    </row>
    <row r="973" spans="1:28" outlineLevel="1" x14ac:dyDescent="0.45">
      <c r="A973">
        <v>9874319009</v>
      </c>
      <c r="B973" s="1">
        <v>44351</v>
      </c>
      <c r="C973" t="s">
        <v>5202</v>
      </c>
      <c r="D973" t="s">
        <v>5203</v>
      </c>
      <c r="E973" t="s">
        <v>135</v>
      </c>
      <c r="F973" t="s">
        <v>5651</v>
      </c>
      <c r="G973" t="s">
        <v>5741</v>
      </c>
      <c r="H973" s="10">
        <v>194751</v>
      </c>
      <c r="J973" t="s">
        <v>28</v>
      </c>
      <c r="K973" t="s">
        <v>29</v>
      </c>
      <c r="L973" t="s">
        <v>96</v>
      </c>
      <c r="M973" t="s">
        <v>29</v>
      </c>
      <c r="N973" t="s">
        <v>29</v>
      </c>
      <c r="O973" t="s">
        <v>30</v>
      </c>
      <c r="P973" t="s">
        <v>30</v>
      </c>
      <c r="Q973" t="s">
        <v>29</v>
      </c>
      <c r="R973" t="s">
        <v>30</v>
      </c>
      <c r="S973" t="s">
        <v>29</v>
      </c>
      <c r="T973" t="s">
        <v>30</v>
      </c>
      <c r="U973" t="s">
        <v>30</v>
      </c>
      <c r="V973" t="s">
        <v>30</v>
      </c>
      <c r="W973" t="s">
        <v>40</v>
      </c>
      <c r="X973" t="s">
        <v>29</v>
      </c>
      <c r="Y973" t="s">
        <v>29</v>
      </c>
      <c r="Z973" t="s">
        <v>29</v>
      </c>
      <c r="AA973" t="s">
        <v>29</v>
      </c>
      <c r="AB973" t="s">
        <v>47</v>
      </c>
    </row>
    <row r="974" spans="1:28" outlineLevel="1" x14ac:dyDescent="0.45">
      <c r="A974">
        <v>5213899002</v>
      </c>
      <c r="B974" s="1">
        <v>44337</v>
      </c>
      <c r="C974" t="s">
        <v>2133</v>
      </c>
      <c r="D974" t="s">
        <v>2134</v>
      </c>
      <c r="E974" t="s">
        <v>135</v>
      </c>
      <c r="F974" t="s">
        <v>5651</v>
      </c>
      <c r="G974" t="s">
        <v>5662</v>
      </c>
      <c r="H974" s="10">
        <v>194010.54</v>
      </c>
      <c r="J974" t="s">
        <v>28</v>
      </c>
      <c r="K974" t="s">
        <v>30</v>
      </c>
      <c r="L974" t="s">
        <v>96</v>
      </c>
      <c r="M974" t="s">
        <v>30</v>
      </c>
      <c r="N974" t="s">
        <v>30</v>
      </c>
      <c r="O974" t="s">
        <v>30</v>
      </c>
      <c r="P974" t="s">
        <v>30</v>
      </c>
      <c r="Q974" t="s">
        <v>30</v>
      </c>
      <c r="R974" t="s">
        <v>30</v>
      </c>
      <c r="S974" t="s">
        <v>30</v>
      </c>
      <c r="T974" t="s">
        <v>30</v>
      </c>
      <c r="U974" t="s">
        <v>30</v>
      </c>
      <c r="V974" t="s">
        <v>30</v>
      </c>
      <c r="W974" t="s">
        <v>31</v>
      </c>
      <c r="X974" t="s">
        <v>29</v>
      </c>
      <c r="Y974" t="s">
        <v>30</v>
      </c>
      <c r="Z974" t="s">
        <v>29</v>
      </c>
      <c r="AA974" t="s">
        <v>29</v>
      </c>
      <c r="AB974" t="s">
        <v>32</v>
      </c>
    </row>
    <row r="975" spans="1:28" outlineLevel="1" x14ac:dyDescent="0.45">
      <c r="A975">
        <v>9876499010</v>
      </c>
      <c r="B975" s="1">
        <v>44351</v>
      </c>
      <c r="C975" t="s">
        <v>5219</v>
      </c>
      <c r="D975" t="s">
        <v>5220</v>
      </c>
      <c r="E975" t="s">
        <v>135</v>
      </c>
      <c r="F975" t="s">
        <v>5651</v>
      </c>
      <c r="G975" t="s">
        <v>5755</v>
      </c>
      <c r="H975" s="10">
        <v>190211</v>
      </c>
      <c r="J975" t="s">
        <v>28</v>
      </c>
      <c r="K975" t="s">
        <v>29</v>
      </c>
      <c r="L975" t="s">
        <v>88</v>
      </c>
      <c r="M975" t="s">
        <v>29</v>
      </c>
      <c r="N975" t="s">
        <v>29</v>
      </c>
      <c r="O975" t="s">
        <v>29</v>
      </c>
      <c r="P975" t="s">
        <v>30</v>
      </c>
      <c r="Q975" t="s">
        <v>30</v>
      </c>
      <c r="R975" t="s">
        <v>30</v>
      </c>
      <c r="S975" t="s">
        <v>30</v>
      </c>
      <c r="T975" t="s">
        <v>30</v>
      </c>
      <c r="U975" t="s">
        <v>30</v>
      </c>
      <c r="V975" t="s">
        <v>30</v>
      </c>
      <c r="W975" t="s">
        <v>40</v>
      </c>
      <c r="X975" t="s">
        <v>29</v>
      </c>
      <c r="Y975" t="s">
        <v>29</v>
      </c>
      <c r="Z975" t="s">
        <v>29</v>
      </c>
      <c r="AA975" t="s">
        <v>29</v>
      </c>
      <c r="AB975" t="s">
        <v>32</v>
      </c>
    </row>
    <row r="976" spans="1:28" outlineLevel="1" x14ac:dyDescent="0.45">
      <c r="A976">
        <v>2478159005</v>
      </c>
      <c r="B976" s="1">
        <v>44332</v>
      </c>
      <c r="C976" t="s">
        <v>1116</v>
      </c>
      <c r="D976" t="s">
        <v>814</v>
      </c>
      <c r="E976" t="s">
        <v>135</v>
      </c>
      <c r="F976" t="s">
        <v>5651</v>
      </c>
      <c r="G976" t="s">
        <v>5662</v>
      </c>
      <c r="H976" s="10">
        <v>178192</v>
      </c>
      <c r="J976" t="s">
        <v>28</v>
      </c>
      <c r="K976" t="s">
        <v>30</v>
      </c>
      <c r="L976" t="s">
        <v>96</v>
      </c>
      <c r="M976" t="s">
        <v>30</v>
      </c>
      <c r="N976" t="s">
        <v>30</v>
      </c>
      <c r="O976" t="s">
        <v>30</v>
      </c>
      <c r="P976" t="s">
        <v>30</v>
      </c>
      <c r="Q976" t="s">
        <v>30</v>
      </c>
      <c r="R976" t="s">
        <v>30</v>
      </c>
      <c r="S976" t="s">
        <v>30</v>
      </c>
      <c r="T976" t="s">
        <v>30</v>
      </c>
      <c r="U976" t="s">
        <v>30</v>
      </c>
      <c r="V976" t="s">
        <v>30</v>
      </c>
      <c r="W976" t="s">
        <v>31</v>
      </c>
      <c r="X976" t="s">
        <v>29</v>
      </c>
      <c r="Y976" t="s">
        <v>30</v>
      </c>
      <c r="Z976" t="s">
        <v>29</v>
      </c>
      <c r="AA976" t="s">
        <v>30</v>
      </c>
      <c r="AB976" t="s">
        <v>32</v>
      </c>
    </row>
    <row r="977" spans="1:28" outlineLevel="1" x14ac:dyDescent="0.45">
      <c r="A977">
        <v>2325919007</v>
      </c>
      <c r="B977" s="1">
        <v>44331</v>
      </c>
      <c r="C977" t="s">
        <v>817</v>
      </c>
      <c r="D977" t="s">
        <v>818</v>
      </c>
      <c r="E977" t="s">
        <v>135</v>
      </c>
      <c r="F977" t="s">
        <v>5651</v>
      </c>
      <c r="G977" t="s">
        <v>5724</v>
      </c>
      <c r="H977" s="10">
        <v>177347</v>
      </c>
      <c r="J977" t="s">
        <v>28</v>
      </c>
      <c r="K977" t="s">
        <v>29</v>
      </c>
      <c r="L977" t="s">
        <v>88</v>
      </c>
      <c r="M977" t="s">
        <v>30</v>
      </c>
      <c r="N977" t="s">
        <v>30</v>
      </c>
      <c r="O977" t="s">
        <v>30</v>
      </c>
      <c r="P977" t="s">
        <v>30</v>
      </c>
      <c r="Q977" t="s">
        <v>30</v>
      </c>
      <c r="R977" t="s">
        <v>30</v>
      </c>
      <c r="S977" t="s">
        <v>30</v>
      </c>
      <c r="T977" t="s">
        <v>30</v>
      </c>
      <c r="U977" t="s">
        <v>30</v>
      </c>
      <c r="V977" t="s">
        <v>30</v>
      </c>
      <c r="W977" t="s">
        <v>40</v>
      </c>
      <c r="X977" t="s">
        <v>29</v>
      </c>
      <c r="Y977" t="s">
        <v>29</v>
      </c>
      <c r="Z977" t="s">
        <v>29</v>
      </c>
      <c r="AA977" t="s">
        <v>30</v>
      </c>
      <c r="AB977" t="s">
        <v>32</v>
      </c>
    </row>
    <row r="978" spans="1:28" outlineLevel="1" x14ac:dyDescent="0.45">
      <c r="A978">
        <v>7558318905</v>
      </c>
      <c r="B978" s="1">
        <v>44323</v>
      </c>
      <c r="C978" t="s">
        <v>3092</v>
      </c>
      <c r="D978" t="s">
        <v>3093</v>
      </c>
      <c r="E978" t="s">
        <v>135</v>
      </c>
      <c r="F978" t="s">
        <v>5651</v>
      </c>
      <c r="G978" t="s">
        <v>5662</v>
      </c>
      <c r="H978" s="10">
        <v>175810</v>
      </c>
      <c r="J978" t="s">
        <v>28</v>
      </c>
      <c r="K978" t="s">
        <v>30</v>
      </c>
      <c r="L978" t="s">
        <v>96</v>
      </c>
      <c r="M978" t="s">
        <v>30</v>
      </c>
      <c r="N978" t="s">
        <v>30</v>
      </c>
      <c r="O978" t="s">
        <v>30</v>
      </c>
      <c r="P978" t="s">
        <v>30</v>
      </c>
      <c r="Q978" t="s">
        <v>30</v>
      </c>
      <c r="R978" t="s">
        <v>30</v>
      </c>
      <c r="S978" t="s">
        <v>30</v>
      </c>
      <c r="T978" t="s">
        <v>30</v>
      </c>
      <c r="U978" t="s">
        <v>30</v>
      </c>
      <c r="V978" t="s">
        <v>30</v>
      </c>
      <c r="W978" t="s">
        <v>31</v>
      </c>
      <c r="X978" t="s">
        <v>29</v>
      </c>
      <c r="Y978" t="s">
        <v>29</v>
      </c>
      <c r="Z978" t="s">
        <v>29</v>
      </c>
      <c r="AA978" t="s">
        <v>30</v>
      </c>
      <c r="AB978" t="s">
        <v>43</v>
      </c>
    </row>
    <row r="979" spans="1:28" outlineLevel="1" x14ac:dyDescent="0.45">
      <c r="A979">
        <v>8030999009</v>
      </c>
      <c r="B979" s="1">
        <v>44342</v>
      </c>
      <c r="C979" t="s">
        <v>4159</v>
      </c>
      <c r="D979" t="s">
        <v>4160</v>
      </c>
      <c r="E979" t="s">
        <v>135</v>
      </c>
      <c r="F979" t="s">
        <v>5651</v>
      </c>
      <c r="G979" t="s">
        <v>5755</v>
      </c>
      <c r="H979" s="10">
        <v>175512.07</v>
      </c>
      <c r="J979" t="s">
        <v>28</v>
      </c>
      <c r="K979" t="s">
        <v>29</v>
      </c>
      <c r="L979" t="s">
        <v>88</v>
      </c>
      <c r="M979" t="s">
        <v>30</v>
      </c>
      <c r="N979" t="s">
        <v>30</v>
      </c>
      <c r="O979" t="s">
        <v>30</v>
      </c>
      <c r="P979" t="s">
        <v>30</v>
      </c>
      <c r="Q979" t="s">
        <v>30</v>
      </c>
      <c r="R979" t="s">
        <v>30</v>
      </c>
      <c r="S979" t="s">
        <v>30</v>
      </c>
      <c r="T979" t="s">
        <v>30</v>
      </c>
      <c r="U979" t="s">
        <v>30</v>
      </c>
      <c r="V979" t="s">
        <v>30</v>
      </c>
      <c r="W979" t="s">
        <v>270</v>
      </c>
      <c r="X979" t="s">
        <v>29</v>
      </c>
      <c r="Y979" t="s">
        <v>30</v>
      </c>
      <c r="Z979" t="s">
        <v>29</v>
      </c>
      <c r="AA979" t="s">
        <v>29</v>
      </c>
      <c r="AB979" t="s">
        <v>32</v>
      </c>
    </row>
    <row r="980" spans="1:28" outlineLevel="1" x14ac:dyDescent="0.45">
      <c r="A980">
        <v>2227979010</v>
      </c>
      <c r="B980" s="1">
        <v>44330</v>
      </c>
      <c r="C980" t="s">
        <v>690</v>
      </c>
      <c r="D980" t="s">
        <v>691</v>
      </c>
      <c r="E980" t="s">
        <v>135</v>
      </c>
      <c r="F980" t="s">
        <v>5651</v>
      </c>
      <c r="G980" t="s">
        <v>5741</v>
      </c>
      <c r="H980" s="10">
        <v>174484</v>
      </c>
      <c r="J980" t="s">
        <v>28</v>
      </c>
      <c r="K980" t="s">
        <v>29</v>
      </c>
      <c r="L980" t="s">
        <v>96</v>
      </c>
      <c r="M980" t="s">
        <v>30</v>
      </c>
      <c r="N980" t="s">
        <v>29</v>
      </c>
      <c r="O980" t="s">
        <v>29</v>
      </c>
      <c r="P980" t="s">
        <v>29</v>
      </c>
      <c r="Q980" t="s">
        <v>30</v>
      </c>
      <c r="R980" t="s">
        <v>30</v>
      </c>
      <c r="S980" t="s">
        <v>30</v>
      </c>
      <c r="T980" t="s">
        <v>30</v>
      </c>
      <c r="U980" t="s">
        <v>30</v>
      </c>
      <c r="V980" t="s">
        <v>29</v>
      </c>
      <c r="W980" t="s">
        <v>40</v>
      </c>
      <c r="X980" t="s">
        <v>29</v>
      </c>
      <c r="Y980" t="s">
        <v>29</v>
      </c>
      <c r="Z980" t="s">
        <v>29</v>
      </c>
      <c r="AA980" t="s">
        <v>30</v>
      </c>
      <c r="AB980" t="s">
        <v>32</v>
      </c>
    </row>
    <row r="981" spans="1:28" outlineLevel="1" x14ac:dyDescent="0.45">
      <c r="A981">
        <v>7581918906</v>
      </c>
      <c r="B981" s="1">
        <v>44323</v>
      </c>
      <c r="C981" t="s">
        <v>3304</v>
      </c>
      <c r="D981" t="s">
        <v>3305</v>
      </c>
      <c r="E981" t="s">
        <v>135</v>
      </c>
      <c r="F981" t="s">
        <v>5651</v>
      </c>
      <c r="G981" t="s">
        <v>5755</v>
      </c>
      <c r="H981" s="10">
        <v>173179.17</v>
      </c>
      <c r="I981" t="s">
        <v>35</v>
      </c>
      <c r="J981" t="s">
        <v>28</v>
      </c>
      <c r="K981" t="s">
        <v>29</v>
      </c>
      <c r="L981" t="s">
        <v>88</v>
      </c>
      <c r="M981" t="s">
        <v>29</v>
      </c>
      <c r="N981" t="s">
        <v>29</v>
      </c>
      <c r="O981" t="s">
        <v>30</v>
      </c>
      <c r="P981" t="s">
        <v>30</v>
      </c>
      <c r="Q981" t="s">
        <v>30</v>
      </c>
      <c r="R981" t="s">
        <v>30</v>
      </c>
      <c r="S981" t="s">
        <v>30</v>
      </c>
      <c r="T981" t="s">
        <v>30</v>
      </c>
      <c r="U981" t="s">
        <v>30</v>
      </c>
      <c r="V981" t="s">
        <v>30</v>
      </c>
      <c r="W981" t="s">
        <v>40</v>
      </c>
      <c r="X981" t="s">
        <v>29</v>
      </c>
      <c r="Y981" t="s">
        <v>30</v>
      </c>
      <c r="Z981" t="s">
        <v>29</v>
      </c>
      <c r="AA981" t="s">
        <v>29</v>
      </c>
      <c r="AB981" t="s">
        <v>32</v>
      </c>
    </row>
    <row r="982" spans="1:28" outlineLevel="1" x14ac:dyDescent="0.45">
      <c r="A982">
        <v>7639648901</v>
      </c>
      <c r="B982" s="1">
        <v>44323</v>
      </c>
      <c r="C982" t="s">
        <v>3629</v>
      </c>
      <c r="D982" t="s">
        <v>3630</v>
      </c>
      <c r="E982" t="s">
        <v>135</v>
      </c>
      <c r="F982" t="s">
        <v>5651</v>
      </c>
      <c r="G982" t="s">
        <v>5662</v>
      </c>
      <c r="H982" s="10">
        <v>161886.01999999999</v>
      </c>
      <c r="J982" t="s">
        <v>28</v>
      </c>
      <c r="K982" t="s">
        <v>30</v>
      </c>
      <c r="L982" t="s">
        <v>96</v>
      </c>
      <c r="M982" t="s">
        <v>30</v>
      </c>
      <c r="N982" t="s">
        <v>29</v>
      </c>
      <c r="O982" t="s">
        <v>30</v>
      </c>
      <c r="P982" t="s">
        <v>30</v>
      </c>
      <c r="Q982" t="s">
        <v>30</v>
      </c>
      <c r="R982" t="s">
        <v>30</v>
      </c>
      <c r="S982" t="s">
        <v>30</v>
      </c>
      <c r="T982" t="s">
        <v>30</v>
      </c>
      <c r="U982" t="s">
        <v>30</v>
      </c>
      <c r="V982" t="s">
        <v>30</v>
      </c>
      <c r="W982" t="s">
        <v>31</v>
      </c>
      <c r="X982" t="s">
        <v>29</v>
      </c>
      <c r="Y982" t="s">
        <v>29</v>
      </c>
      <c r="Z982" t="s">
        <v>30</v>
      </c>
      <c r="AA982" t="s">
        <v>30</v>
      </c>
      <c r="AB982" t="s">
        <v>38</v>
      </c>
    </row>
    <row r="983" spans="1:28" outlineLevel="1" x14ac:dyDescent="0.45">
      <c r="A983">
        <v>8965599002</v>
      </c>
      <c r="B983" s="1">
        <v>44345</v>
      </c>
      <c r="C983" t="s">
        <v>5053</v>
      </c>
      <c r="D983" t="s">
        <v>1544</v>
      </c>
      <c r="E983" t="s">
        <v>135</v>
      </c>
      <c r="F983" t="s">
        <v>5651</v>
      </c>
      <c r="G983" t="s">
        <v>5662</v>
      </c>
      <c r="H983" s="10">
        <v>161598</v>
      </c>
      <c r="J983" t="s">
        <v>28</v>
      </c>
      <c r="K983" t="s">
        <v>30</v>
      </c>
      <c r="L983" t="s">
        <v>96</v>
      </c>
      <c r="M983" t="s">
        <v>30</v>
      </c>
      <c r="N983" t="s">
        <v>30</v>
      </c>
      <c r="O983" t="s">
        <v>30</v>
      </c>
      <c r="P983" t="s">
        <v>30</v>
      </c>
      <c r="Q983" t="s">
        <v>30</v>
      </c>
      <c r="R983" t="s">
        <v>30</v>
      </c>
      <c r="S983" t="s">
        <v>30</v>
      </c>
      <c r="T983" t="s">
        <v>30</v>
      </c>
      <c r="U983" t="s">
        <v>30</v>
      </c>
      <c r="V983" t="s">
        <v>30</v>
      </c>
      <c r="W983" t="s">
        <v>40</v>
      </c>
      <c r="X983" t="s">
        <v>29</v>
      </c>
      <c r="Y983" t="s">
        <v>29</v>
      </c>
      <c r="Z983" t="s">
        <v>29</v>
      </c>
      <c r="AA983" t="s">
        <v>29</v>
      </c>
      <c r="AB983" t="s">
        <v>32</v>
      </c>
    </row>
    <row r="984" spans="1:28" outlineLevel="1" x14ac:dyDescent="0.45">
      <c r="A984">
        <v>8935539005</v>
      </c>
      <c r="B984" s="1">
        <v>44345</v>
      </c>
      <c r="C984" t="s">
        <v>4915</v>
      </c>
      <c r="D984" t="s">
        <v>4916</v>
      </c>
      <c r="E984" t="s">
        <v>135</v>
      </c>
      <c r="F984" t="s">
        <v>5651</v>
      </c>
      <c r="G984" t="s">
        <v>5724</v>
      </c>
      <c r="H984" s="10">
        <v>155587</v>
      </c>
      <c r="J984" t="s">
        <v>28</v>
      </c>
      <c r="K984" t="s">
        <v>29</v>
      </c>
      <c r="L984" t="s">
        <v>88</v>
      </c>
      <c r="M984" t="s">
        <v>30</v>
      </c>
      <c r="N984" t="s">
        <v>30</v>
      </c>
      <c r="O984" t="s">
        <v>30</v>
      </c>
      <c r="P984" t="s">
        <v>30</v>
      </c>
      <c r="Q984" t="s">
        <v>30</v>
      </c>
      <c r="R984" t="s">
        <v>30</v>
      </c>
      <c r="S984" t="s">
        <v>30</v>
      </c>
      <c r="T984" t="s">
        <v>30</v>
      </c>
      <c r="U984" t="s">
        <v>30</v>
      </c>
      <c r="V984" t="s">
        <v>30</v>
      </c>
      <c r="W984" t="s">
        <v>33</v>
      </c>
      <c r="X984" t="s">
        <v>29</v>
      </c>
      <c r="Y984" t="s">
        <v>29</v>
      </c>
      <c r="Z984" t="s">
        <v>29</v>
      </c>
      <c r="AA984" t="s">
        <v>29</v>
      </c>
      <c r="AB984" t="s">
        <v>197</v>
      </c>
    </row>
    <row r="985" spans="1:28" outlineLevel="1" x14ac:dyDescent="0.45">
      <c r="A985">
        <v>2329359002</v>
      </c>
      <c r="B985" s="1">
        <v>44331</v>
      </c>
      <c r="C985" t="s">
        <v>829</v>
      </c>
      <c r="D985" t="s">
        <v>830</v>
      </c>
      <c r="E985" t="s">
        <v>135</v>
      </c>
      <c r="F985" t="s">
        <v>5651</v>
      </c>
      <c r="G985" t="s">
        <v>5755</v>
      </c>
      <c r="H985" s="10">
        <v>152931</v>
      </c>
      <c r="J985" t="s">
        <v>28</v>
      </c>
      <c r="K985" t="s">
        <v>29</v>
      </c>
      <c r="L985" t="s">
        <v>88</v>
      </c>
      <c r="M985" t="s">
        <v>29</v>
      </c>
      <c r="N985" t="s">
        <v>29</v>
      </c>
      <c r="O985" t="s">
        <v>29</v>
      </c>
      <c r="P985" t="s">
        <v>30</v>
      </c>
      <c r="Q985" t="s">
        <v>29</v>
      </c>
      <c r="R985" t="s">
        <v>29</v>
      </c>
      <c r="S985" t="s">
        <v>30</v>
      </c>
      <c r="T985" t="s">
        <v>30</v>
      </c>
      <c r="U985" t="s">
        <v>30</v>
      </c>
      <c r="V985" t="s">
        <v>30</v>
      </c>
      <c r="W985" t="s">
        <v>40</v>
      </c>
      <c r="X985" t="s">
        <v>29</v>
      </c>
      <c r="Y985" t="s">
        <v>30</v>
      </c>
      <c r="Z985" t="s">
        <v>29</v>
      </c>
      <c r="AA985" t="s">
        <v>29</v>
      </c>
      <c r="AB985" t="s">
        <v>32</v>
      </c>
    </row>
    <row r="986" spans="1:28" outlineLevel="1" x14ac:dyDescent="0.45">
      <c r="A986">
        <v>6613189005</v>
      </c>
      <c r="B986" s="1">
        <v>44338</v>
      </c>
      <c r="C986" t="s">
        <v>2453</v>
      </c>
      <c r="D986" t="s">
        <v>2454</v>
      </c>
      <c r="E986" t="s">
        <v>135</v>
      </c>
      <c r="F986" t="s">
        <v>5651</v>
      </c>
      <c r="G986" t="s">
        <v>5741</v>
      </c>
      <c r="H986" s="10">
        <v>146274</v>
      </c>
      <c r="J986" t="s">
        <v>28</v>
      </c>
      <c r="K986" t="s">
        <v>29</v>
      </c>
      <c r="L986" t="s">
        <v>96</v>
      </c>
      <c r="M986" t="s">
        <v>30</v>
      </c>
      <c r="N986" t="s">
        <v>30</v>
      </c>
      <c r="O986" t="s">
        <v>30</v>
      </c>
      <c r="P986" t="s">
        <v>30</v>
      </c>
      <c r="Q986" t="s">
        <v>30</v>
      </c>
      <c r="R986" t="s">
        <v>30</v>
      </c>
      <c r="S986" t="s">
        <v>30</v>
      </c>
      <c r="T986" t="s">
        <v>30</v>
      </c>
      <c r="U986" t="s">
        <v>30</v>
      </c>
      <c r="V986" t="s">
        <v>30</v>
      </c>
      <c r="W986" t="s">
        <v>33</v>
      </c>
      <c r="X986" t="s">
        <v>29</v>
      </c>
      <c r="Y986" t="s">
        <v>29</v>
      </c>
      <c r="Z986" t="s">
        <v>30</v>
      </c>
      <c r="AA986" t="s">
        <v>29</v>
      </c>
      <c r="AB986" t="s">
        <v>181</v>
      </c>
    </row>
    <row r="987" spans="1:28" outlineLevel="1" x14ac:dyDescent="0.45">
      <c r="A987">
        <v>8861419000</v>
      </c>
      <c r="B987" s="1">
        <v>44345</v>
      </c>
      <c r="C987" t="s">
        <v>4566</v>
      </c>
      <c r="D987" t="s">
        <v>4567</v>
      </c>
      <c r="E987" t="s">
        <v>135</v>
      </c>
      <c r="F987" t="s">
        <v>5651</v>
      </c>
      <c r="G987" t="s">
        <v>5662</v>
      </c>
      <c r="H987" s="10">
        <v>144874</v>
      </c>
      <c r="J987" t="s">
        <v>28</v>
      </c>
      <c r="K987" t="s">
        <v>30</v>
      </c>
      <c r="L987" t="s">
        <v>96</v>
      </c>
      <c r="M987" t="s">
        <v>30</v>
      </c>
      <c r="N987" t="s">
        <v>30</v>
      </c>
      <c r="O987" t="s">
        <v>30</v>
      </c>
      <c r="P987" t="s">
        <v>30</v>
      </c>
      <c r="Q987" t="s">
        <v>30</v>
      </c>
      <c r="R987" t="s">
        <v>30</v>
      </c>
      <c r="S987" t="s">
        <v>30</v>
      </c>
      <c r="T987" t="s">
        <v>30</v>
      </c>
      <c r="U987" t="s">
        <v>30</v>
      </c>
      <c r="V987" t="s">
        <v>30</v>
      </c>
      <c r="W987" t="s">
        <v>31</v>
      </c>
      <c r="X987" t="s">
        <v>29</v>
      </c>
      <c r="Y987" t="s">
        <v>29</v>
      </c>
      <c r="Z987" t="s">
        <v>29</v>
      </c>
      <c r="AA987" t="s">
        <v>29</v>
      </c>
      <c r="AB987" t="s">
        <v>32</v>
      </c>
    </row>
    <row r="988" spans="1:28" outlineLevel="1" x14ac:dyDescent="0.45">
      <c r="A988">
        <v>8887269001</v>
      </c>
      <c r="B988" s="1">
        <v>44345</v>
      </c>
      <c r="C988" t="s">
        <v>4716</v>
      </c>
      <c r="D988" t="s">
        <v>4717</v>
      </c>
      <c r="E988" t="s">
        <v>135</v>
      </c>
      <c r="F988" t="s">
        <v>5651</v>
      </c>
      <c r="G988" t="s">
        <v>5661</v>
      </c>
      <c r="H988" s="10">
        <v>132892.20000000001</v>
      </c>
      <c r="J988" t="s">
        <v>28</v>
      </c>
      <c r="K988" t="s">
        <v>30</v>
      </c>
      <c r="L988" t="s">
        <v>96</v>
      </c>
      <c r="M988" t="s">
        <v>29</v>
      </c>
      <c r="N988" t="s">
        <v>29</v>
      </c>
      <c r="O988" t="s">
        <v>29</v>
      </c>
      <c r="P988" t="s">
        <v>30</v>
      </c>
      <c r="Q988" t="s">
        <v>30</v>
      </c>
      <c r="R988" t="s">
        <v>30</v>
      </c>
      <c r="S988" t="s">
        <v>30</v>
      </c>
      <c r="T988" t="s">
        <v>30</v>
      </c>
      <c r="U988" t="s">
        <v>30</v>
      </c>
      <c r="V988" t="s">
        <v>30</v>
      </c>
      <c r="W988" t="s">
        <v>33</v>
      </c>
      <c r="X988" t="s">
        <v>30</v>
      </c>
      <c r="Y988" t="s">
        <v>29</v>
      </c>
      <c r="Z988" t="s">
        <v>29</v>
      </c>
      <c r="AA988" t="s">
        <v>29</v>
      </c>
      <c r="AB988" t="s">
        <v>32</v>
      </c>
    </row>
    <row r="989" spans="1:28" outlineLevel="1" x14ac:dyDescent="0.45">
      <c r="A989">
        <v>2487479009</v>
      </c>
      <c r="B989" s="1">
        <v>44332</v>
      </c>
      <c r="C989" t="s">
        <v>1172</v>
      </c>
      <c r="D989" t="s">
        <v>1173</v>
      </c>
      <c r="E989" t="s">
        <v>135</v>
      </c>
      <c r="F989" t="s">
        <v>5651</v>
      </c>
      <c r="G989" t="s">
        <v>5661</v>
      </c>
      <c r="H989" s="10">
        <v>130549.12</v>
      </c>
      <c r="J989" t="s">
        <v>28</v>
      </c>
      <c r="K989" t="s">
        <v>29</v>
      </c>
      <c r="L989" t="s">
        <v>96</v>
      </c>
      <c r="M989" t="s">
        <v>30</v>
      </c>
      <c r="N989" t="s">
        <v>30</v>
      </c>
      <c r="O989" t="s">
        <v>30</v>
      </c>
      <c r="P989" t="s">
        <v>30</v>
      </c>
      <c r="Q989" t="s">
        <v>30</v>
      </c>
      <c r="R989" t="s">
        <v>30</v>
      </c>
      <c r="S989" t="s">
        <v>30</v>
      </c>
      <c r="T989" t="s">
        <v>30</v>
      </c>
      <c r="U989" t="s">
        <v>30</v>
      </c>
      <c r="V989" t="s">
        <v>30</v>
      </c>
      <c r="W989" t="s">
        <v>40</v>
      </c>
      <c r="X989" t="s">
        <v>30</v>
      </c>
      <c r="Y989" t="s">
        <v>30</v>
      </c>
      <c r="Z989" t="s">
        <v>29</v>
      </c>
      <c r="AA989" t="s">
        <v>29</v>
      </c>
      <c r="AB989" t="s">
        <v>39</v>
      </c>
    </row>
    <row r="990" spans="1:28" outlineLevel="1" x14ac:dyDescent="0.45">
      <c r="A990">
        <v>8939699004</v>
      </c>
      <c r="B990" s="1">
        <v>44345</v>
      </c>
      <c r="C990" t="s">
        <v>4931</v>
      </c>
      <c r="D990" t="s">
        <v>4932</v>
      </c>
      <c r="E990" t="s">
        <v>135</v>
      </c>
      <c r="F990" t="s">
        <v>5651</v>
      </c>
      <c r="G990" t="s">
        <v>5724</v>
      </c>
      <c r="H990" s="10">
        <v>129627</v>
      </c>
      <c r="J990" t="s">
        <v>28</v>
      </c>
      <c r="K990" t="s">
        <v>29</v>
      </c>
      <c r="L990" t="s">
        <v>88</v>
      </c>
      <c r="M990" t="s">
        <v>29</v>
      </c>
      <c r="N990" t="s">
        <v>30</v>
      </c>
      <c r="O990" t="s">
        <v>30</v>
      </c>
      <c r="P990" t="s">
        <v>30</v>
      </c>
      <c r="Q990" t="s">
        <v>30</v>
      </c>
      <c r="R990" t="s">
        <v>30</v>
      </c>
      <c r="S990" t="s">
        <v>30</v>
      </c>
      <c r="T990" t="s">
        <v>30</v>
      </c>
      <c r="U990" t="s">
        <v>30</v>
      </c>
      <c r="V990" t="s">
        <v>30</v>
      </c>
      <c r="W990" t="s">
        <v>31</v>
      </c>
      <c r="X990" t="s">
        <v>29</v>
      </c>
      <c r="Y990" t="s">
        <v>29</v>
      </c>
      <c r="Z990" t="s">
        <v>29</v>
      </c>
      <c r="AA990" t="s">
        <v>29</v>
      </c>
      <c r="AB990" t="s">
        <v>47</v>
      </c>
    </row>
    <row r="991" spans="1:28" outlineLevel="1" x14ac:dyDescent="0.45">
      <c r="A991">
        <v>1073559004</v>
      </c>
      <c r="B991" s="1">
        <v>44328</v>
      </c>
      <c r="C991" t="s">
        <v>258</v>
      </c>
      <c r="D991" t="s">
        <v>259</v>
      </c>
      <c r="E991" t="s">
        <v>135</v>
      </c>
      <c r="F991" t="s">
        <v>5651</v>
      </c>
      <c r="G991" t="s">
        <v>5662</v>
      </c>
      <c r="H991" s="10">
        <v>125588</v>
      </c>
      <c r="J991" t="s">
        <v>28</v>
      </c>
      <c r="K991" t="s">
        <v>30</v>
      </c>
      <c r="L991" t="s">
        <v>96</v>
      </c>
      <c r="M991" t="s">
        <v>30</v>
      </c>
      <c r="N991" t="s">
        <v>29</v>
      </c>
      <c r="O991" t="s">
        <v>29</v>
      </c>
      <c r="P991" t="s">
        <v>30</v>
      </c>
      <c r="Q991" t="s">
        <v>30</v>
      </c>
      <c r="R991" t="s">
        <v>30</v>
      </c>
      <c r="S991" t="s">
        <v>30</v>
      </c>
      <c r="T991" t="s">
        <v>30</v>
      </c>
      <c r="U991" t="s">
        <v>30</v>
      </c>
      <c r="V991" t="s">
        <v>30</v>
      </c>
      <c r="W991" t="s">
        <v>40</v>
      </c>
      <c r="X991" t="s">
        <v>29</v>
      </c>
      <c r="Y991" t="s">
        <v>30</v>
      </c>
      <c r="Z991" t="s">
        <v>29</v>
      </c>
      <c r="AA991" t="s">
        <v>30</v>
      </c>
      <c r="AB991" t="s">
        <v>47</v>
      </c>
    </row>
    <row r="992" spans="1:28" outlineLevel="1" x14ac:dyDescent="0.45">
      <c r="A992">
        <v>2326869007</v>
      </c>
      <c r="B992" s="1">
        <v>44331</v>
      </c>
      <c r="C992" t="s">
        <v>822</v>
      </c>
      <c r="D992" t="s">
        <v>823</v>
      </c>
      <c r="E992" t="s">
        <v>135</v>
      </c>
      <c r="F992" t="s">
        <v>5651</v>
      </c>
      <c r="G992" t="s">
        <v>5661</v>
      </c>
      <c r="H992" s="10">
        <v>124846.56</v>
      </c>
      <c r="J992" t="s">
        <v>28</v>
      </c>
      <c r="K992" t="s">
        <v>29</v>
      </c>
      <c r="L992" t="s">
        <v>96</v>
      </c>
      <c r="M992" t="s">
        <v>29</v>
      </c>
      <c r="N992" t="s">
        <v>29</v>
      </c>
      <c r="O992" t="s">
        <v>29</v>
      </c>
      <c r="P992" t="s">
        <v>30</v>
      </c>
      <c r="Q992" t="s">
        <v>29</v>
      </c>
      <c r="R992" t="s">
        <v>29</v>
      </c>
      <c r="S992" t="s">
        <v>30</v>
      </c>
      <c r="T992" t="s">
        <v>30</v>
      </c>
      <c r="U992" t="s">
        <v>30</v>
      </c>
      <c r="V992" t="s">
        <v>30</v>
      </c>
      <c r="W992" t="s">
        <v>40</v>
      </c>
      <c r="X992" t="s">
        <v>30</v>
      </c>
      <c r="Y992" t="s">
        <v>30</v>
      </c>
      <c r="Z992" t="s">
        <v>29</v>
      </c>
      <c r="AA992" t="s">
        <v>29</v>
      </c>
      <c r="AB992" t="s">
        <v>32</v>
      </c>
    </row>
    <row r="993" spans="1:28" outlineLevel="1" x14ac:dyDescent="0.45">
      <c r="A993">
        <v>8943719000</v>
      </c>
      <c r="B993" s="1">
        <v>44345</v>
      </c>
      <c r="C993" t="s">
        <v>4961</v>
      </c>
      <c r="D993" t="s">
        <v>4962</v>
      </c>
      <c r="E993" t="s">
        <v>135</v>
      </c>
      <c r="F993" t="s">
        <v>5651</v>
      </c>
      <c r="G993" t="s">
        <v>5755</v>
      </c>
      <c r="H993" s="10">
        <v>124285</v>
      </c>
      <c r="J993" t="s">
        <v>28</v>
      </c>
      <c r="K993" t="s">
        <v>29</v>
      </c>
      <c r="L993" t="s">
        <v>88</v>
      </c>
      <c r="M993" t="s">
        <v>29</v>
      </c>
      <c r="N993" t="s">
        <v>29</v>
      </c>
      <c r="O993" t="s">
        <v>29</v>
      </c>
      <c r="P993" t="s">
        <v>30</v>
      </c>
      <c r="Q993" t="s">
        <v>29</v>
      </c>
      <c r="R993" t="s">
        <v>29</v>
      </c>
      <c r="S993" t="s">
        <v>30</v>
      </c>
      <c r="T993" t="s">
        <v>30</v>
      </c>
      <c r="U993" t="s">
        <v>29</v>
      </c>
      <c r="V993" t="s">
        <v>29</v>
      </c>
      <c r="W993" t="s">
        <v>31</v>
      </c>
      <c r="X993" t="s">
        <v>29</v>
      </c>
      <c r="Y993" t="s">
        <v>29</v>
      </c>
      <c r="Z993" t="s">
        <v>29</v>
      </c>
      <c r="AA993" t="s">
        <v>29</v>
      </c>
      <c r="AB993" t="s">
        <v>32</v>
      </c>
    </row>
    <row r="994" spans="1:28" outlineLevel="1" x14ac:dyDescent="0.45">
      <c r="A994">
        <v>1043799103</v>
      </c>
      <c r="B994" s="1">
        <v>44364</v>
      </c>
      <c r="C994" t="s">
        <v>162</v>
      </c>
      <c r="D994" t="s">
        <v>163</v>
      </c>
      <c r="E994" t="s">
        <v>135</v>
      </c>
      <c r="F994" t="s">
        <v>5651</v>
      </c>
      <c r="G994" t="s">
        <v>5661</v>
      </c>
      <c r="H994" s="10">
        <v>123708</v>
      </c>
      <c r="J994" t="s">
        <v>28</v>
      </c>
      <c r="K994" t="s">
        <v>29</v>
      </c>
      <c r="L994" t="s">
        <v>96</v>
      </c>
      <c r="M994" t="s">
        <v>29</v>
      </c>
      <c r="N994" t="s">
        <v>30</v>
      </c>
      <c r="O994" t="s">
        <v>29</v>
      </c>
      <c r="P994" t="s">
        <v>30</v>
      </c>
      <c r="Q994" t="s">
        <v>29</v>
      </c>
      <c r="R994" t="s">
        <v>30</v>
      </c>
      <c r="S994" t="s">
        <v>30</v>
      </c>
      <c r="T994" t="s">
        <v>30</v>
      </c>
      <c r="U994" t="s">
        <v>30</v>
      </c>
      <c r="V994" t="s">
        <v>30</v>
      </c>
      <c r="W994" t="s">
        <v>31</v>
      </c>
      <c r="X994" t="s">
        <v>30</v>
      </c>
      <c r="Y994" t="s">
        <v>29</v>
      </c>
      <c r="Z994" t="s">
        <v>29</v>
      </c>
      <c r="AA994" t="s">
        <v>29</v>
      </c>
      <c r="AB994" t="s">
        <v>32</v>
      </c>
    </row>
    <row r="995" spans="1:28" outlineLevel="1" x14ac:dyDescent="0.45">
      <c r="A995">
        <v>9887659005</v>
      </c>
      <c r="B995" s="1">
        <v>44351</v>
      </c>
      <c r="C995" t="s">
        <v>5279</v>
      </c>
      <c r="D995" t="s">
        <v>5280</v>
      </c>
      <c r="E995" t="s">
        <v>135</v>
      </c>
      <c r="F995" t="s">
        <v>5651</v>
      </c>
      <c r="G995" t="s">
        <v>5805</v>
      </c>
      <c r="H995" s="10">
        <v>120083</v>
      </c>
      <c r="I995" t="s">
        <v>35</v>
      </c>
      <c r="J995" t="s">
        <v>28</v>
      </c>
      <c r="K995" t="s">
        <v>30</v>
      </c>
      <c r="L995" t="s">
        <v>96</v>
      </c>
      <c r="M995" t="s">
        <v>29</v>
      </c>
      <c r="N995" t="s">
        <v>29</v>
      </c>
      <c r="O995" t="s">
        <v>29</v>
      </c>
      <c r="P995" t="s">
        <v>30</v>
      </c>
      <c r="Q995" t="s">
        <v>30</v>
      </c>
      <c r="R995" t="s">
        <v>30</v>
      </c>
      <c r="S995" t="s">
        <v>30</v>
      </c>
      <c r="T995" t="s">
        <v>30</v>
      </c>
      <c r="U995" t="s">
        <v>30</v>
      </c>
      <c r="V995" t="s">
        <v>30</v>
      </c>
      <c r="W995" t="s">
        <v>31</v>
      </c>
      <c r="X995" t="s">
        <v>29</v>
      </c>
      <c r="Y995" t="s">
        <v>29</v>
      </c>
      <c r="Z995" t="s">
        <v>29</v>
      </c>
      <c r="AA995" t="s">
        <v>29</v>
      </c>
      <c r="AB995" t="s">
        <v>32</v>
      </c>
    </row>
    <row r="996" spans="1:28" outlineLevel="1" x14ac:dyDescent="0.45">
      <c r="A996">
        <v>8029319007</v>
      </c>
      <c r="B996" s="1">
        <v>44342</v>
      </c>
      <c r="C996" t="s">
        <v>4147</v>
      </c>
      <c r="D996" t="s">
        <v>4148</v>
      </c>
      <c r="E996" t="s">
        <v>135</v>
      </c>
      <c r="F996" t="s">
        <v>5651</v>
      </c>
      <c r="G996" t="s">
        <v>5662</v>
      </c>
      <c r="H996" s="10">
        <v>120055</v>
      </c>
      <c r="J996" t="s">
        <v>28</v>
      </c>
      <c r="K996" t="s">
        <v>30</v>
      </c>
      <c r="L996" t="s">
        <v>96</v>
      </c>
      <c r="M996" t="s">
        <v>30</v>
      </c>
      <c r="N996" t="s">
        <v>30</v>
      </c>
      <c r="O996" t="s">
        <v>30</v>
      </c>
      <c r="P996" t="s">
        <v>30</v>
      </c>
      <c r="Q996" t="s">
        <v>30</v>
      </c>
      <c r="R996" t="s">
        <v>30</v>
      </c>
      <c r="S996" t="s">
        <v>30</v>
      </c>
      <c r="T996" t="s">
        <v>30</v>
      </c>
      <c r="U996" t="s">
        <v>30</v>
      </c>
      <c r="V996" t="s">
        <v>30</v>
      </c>
      <c r="W996" t="s">
        <v>40</v>
      </c>
      <c r="X996" t="s">
        <v>29</v>
      </c>
      <c r="Y996" t="s">
        <v>30</v>
      </c>
      <c r="Z996" t="s">
        <v>29</v>
      </c>
      <c r="AA996" t="s">
        <v>29</v>
      </c>
      <c r="AB996" t="s">
        <v>32</v>
      </c>
    </row>
    <row r="997" spans="1:28" outlineLevel="1" x14ac:dyDescent="0.45">
      <c r="A997">
        <v>7589618904</v>
      </c>
      <c r="B997" s="1">
        <v>44323</v>
      </c>
      <c r="C997" t="s">
        <v>3335</v>
      </c>
      <c r="D997" t="s">
        <v>3336</v>
      </c>
      <c r="E997" t="s">
        <v>135</v>
      </c>
      <c r="F997" t="s">
        <v>5651</v>
      </c>
      <c r="G997" t="s">
        <v>5661</v>
      </c>
      <c r="H997" s="10">
        <v>118667</v>
      </c>
      <c r="J997" t="s">
        <v>28</v>
      </c>
      <c r="K997" t="s">
        <v>29</v>
      </c>
      <c r="L997" t="s">
        <v>96</v>
      </c>
      <c r="M997" t="s">
        <v>30</v>
      </c>
      <c r="N997" t="s">
        <v>29</v>
      </c>
      <c r="O997" t="s">
        <v>29</v>
      </c>
      <c r="P997" t="s">
        <v>30</v>
      </c>
      <c r="Q997" t="s">
        <v>29</v>
      </c>
      <c r="R997" t="s">
        <v>29</v>
      </c>
      <c r="S997" t="s">
        <v>30</v>
      </c>
      <c r="T997" t="s">
        <v>30</v>
      </c>
      <c r="U997" t="s">
        <v>30</v>
      </c>
      <c r="V997" t="s">
        <v>30</v>
      </c>
      <c r="W997" t="s">
        <v>40</v>
      </c>
      <c r="X997" t="s">
        <v>30</v>
      </c>
      <c r="Y997" t="s">
        <v>29</v>
      </c>
      <c r="Z997" t="s">
        <v>29</v>
      </c>
      <c r="AA997" t="s">
        <v>30</v>
      </c>
      <c r="AB997" t="s">
        <v>47</v>
      </c>
    </row>
    <row r="998" spans="1:28" outlineLevel="1" x14ac:dyDescent="0.45">
      <c r="A998">
        <v>7579178910</v>
      </c>
      <c r="B998" s="1">
        <v>44323</v>
      </c>
      <c r="C998" t="s">
        <v>3296</v>
      </c>
      <c r="D998" t="s">
        <v>3297</v>
      </c>
      <c r="E998" t="s">
        <v>135</v>
      </c>
      <c r="F998" t="s">
        <v>5651</v>
      </c>
      <c r="G998" t="s">
        <v>5741</v>
      </c>
      <c r="H998" s="10">
        <v>109646</v>
      </c>
      <c r="J998" t="s">
        <v>28</v>
      </c>
      <c r="K998" t="s">
        <v>29</v>
      </c>
      <c r="L998" t="s">
        <v>96</v>
      </c>
      <c r="M998" t="s">
        <v>29</v>
      </c>
      <c r="N998" t="s">
        <v>29</v>
      </c>
      <c r="O998" t="s">
        <v>29</v>
      </c>
      <c r="P998" t="s">
        <v>29</v>
      </c>
      <c r="Q998" t="s">
        <v>29</v>
      </c>
      <c r="R998" t="s">
        <v>30</v>
      </c>
      <c r="S998" t="s">
        <v>30</v>
      </c>
      <c r="T998" t="s">
        <v>30</v>
      </c>
      <c r="U998" t="s">
        <v>29</v>
      </c>
      <c r="V998" t="s">
        <v>30</v>
      </c>
      <c r="W998" t="s">
        <v>40</v>
      </c>
      <c r="X998" t="s">
        <v>29</v>
      </c>
      <c r="Y998" t="s">
        <v>30</v>
      </c>
      <c r="Z998" t="s">
        <v>29</v>
      </c>
      <c r="AA998" t="s">
        <v>29</v>
      </c>
      <c r="AB998" t="s">
        <v>32</v>
      </c>
    </row>
    <row r="999" spans="1:28" outlineLevel="1" x14ac:dyDescent="0.45">
      <c r="A999">
        <v>8856089003</v>
      </c>
      <c r="B999" s="1">
        <v>44345</v>
      </c>
      <c r="C999" t="s">
        <v>4529</v>
      </c>
      <c r="D999" t="s">
        <v>4530</v>
      </c>
      <c r="E999" t="s">
        <v>135</v>
      </c>
      <c r="F999" t="s">
        <v>5651</v>
      </c>
      <c r="G999" t="s">
        <v>5662</v>
      </c>
      <c r="H999" s="10">
        <v>99847</v>
      </c>
      <c r="J999" t="s">
        <v>28</v>
      </c>
      <c r="K999" t="s">
        <v>30</v>
      </c>
      <c r="L999" t="s">
        <v>96</v>
      </c>
      <c r="M999" t="s">
        <v>29</v>
      </c>
      <c r="N999" t="s">
        <v>30</v>
      </c>
      <c r="O999" t="s">
        <v>30</v>
      </c>
      <c r="P999" t="s">
        <v>30</v>
      </c>
      <c r="Q999" t="s">
        <v>30</v>
      </c>
      <c r="R999" t="s">
        <v>30</v>
      </c>
      <c r="S999" t="s">
        <v>30</v>
      </c>
      <c r="T999" t="s">
        <v>30</v>
      </c>
      <c r="U999" t="s">
        <v>30</v>
      </c>
      <c r="V999" t="s">
        <v>30</v>
      </c>
      <c r="W999" t="s">
        <v>33</v>
      </c>
      <c r="X999" t="s">
        <v>29</v>
      </c>
      <c r="Y999" t="s">
        <v>29</v>
      </c>
      <c r="Z999" t="s">
        <v>29</v>
      </c>
      <c r="AA999" t="s">
        <v>29</v>
      </c>
      <c r="AB999" t="s">
        <v>43</v>
      </c>
    </row>
    <row r="1000" spans="1:28" outlineLevel="1" x14ac:dyDescent="0.45">
      <c r="A1000">
        <v>8870029003</v>
      </c>
      <c r="B1000" s="1">
        <v>44345</v>
      </c>
      <c r="C1000" t="s">
        <v>4627</v>
      </c>
      <c r="D1000" t="s">
        <v>4628</v>
      </c>
      <c r="E1000" t="s">
        <v>135</v>
      </c>
      <c r="F1000" t="s">
        <v>5651</v>
      </c>
      <c r="G1000" t="s">
        <v>6039</v>
      </c>
      <c r="H1000" s="10">
        <v>93955.13</v>
      </c>
      <c r="I1000" t="s">
        <v>759</v>
      </c>
      <c r="J1000" t="s">
        <v>28</v>
      </c>
      <c r="K1000" t="s">
        <v>29</v>
      </c>
      <c r="L1000" t="s">
        <v>96</v>
      </c>
      <c r="M1000" t="s">
        <v>29</v>
      </c>
      <c r="N1000" t="s">
        <v>30</v>
      </c>
      <c r="O1000" t="s">
        <v>30</v>
      </c>
      <c r="P1000" t="s">
        <v>30</v>
      </c>
      <c r="Q1000" t="s">
        <v>30</v>
      </c>
      <c r="R1000" t="s">
        <v>30</v>
      </c>
      <c r="S1000" t="s">
        <v>30</v>
      </c>
      <c r="T1000" t="s">
        <v>30</v>
      </c>
      <c r="U1000" t="s">
        <v>30</v>
      </c>
      <c r="V1000" t="s">
        <v>30</v>
      </c>
      <c r="W1000" t="s">
        <v>37</v>
      </c>
      <c r="X1000" t="s">
        <v>29</v>
      </c>
      <c r="Y1000" t="s">
        <v>29</v>
      </c>
      <c r="Z1000" t="s">
        <v>29</v>
      </c>
      <c r="AA1000" t="s">
        <v>29</v>
      </c>
      <c r="AB1000" t="s">
        <v>73</v>
      </c>
    </row>
    <row r="1001" spans="1:28" outlineLevel="1" x14ac:dyDescent="0.45">
      <c r="A1001">
        <v>9925449003</v>
      </c>
      <c r="B1001" s="1">
        <v>44351</v>
      </c>
      <c r="C1001" t="s">
        <v>5471</v>
      </c>
      <c r="D1001" t="s">
        <v>5472</v>
      </c>
      <c r="E1001" t="s">
        <v>135</v>
      </c>
      <c r="F1001" t="s">
        <v>5651</v>
      </c>
      <c r="G1001" t="s">
        <v>5661</v>
      </c>
      <c r="H1001" s="10">
        <v>93218</v>
      </c>
      <c r="J1001" t="s">
        <v>28</v>
      </c>
      <c r="K1001" t="s">
        <v>29</v>
      </c>
      <c r="L1001" t="s">
        <v>96</v>
      </c>
      <c r="M1001" t="s">
        <v>29</v>
      </c>
      <c r="N1001" t="s">
        <v>30</v>
      </c>
      <c r="O1001" t="s">
        <v>30</v>
      </c>
      <c r="P1001" t="s">
        <v>30</v>
      </c>
      <c r="Q1001" t="s">
        <v>30</v>
      </c>
      <c r="R1001" t="s">
        <v>30</v>
      </c>
      <c r="S1001" t="s">
        <v>30</v>
      </c>
      <c r="T1001" t="s">
        <v>30</v>
      </c>
      <c r="U1001" t="s">
        <v>30</v>
      </c>
      <c r="V1001" t="s">
        <v>30</v>
      </c>
      <c r="W1001" t="s">
        <v>31</v>
      </c>
      <c r="X1001" t="s">
        <v>30</v>
      </c>
      <c r="Y1001" t="s">
        <v>29</v>
      </c>
      <c r="Z1001" t="s">
        <v>29</v>
      </c>
      <c r="AA1001" t="s">
        <v>29</v>
      </c>
      <c r="AB1001" t="s">
        <v>32</v>
      </c>
    </row>
    <row r="1002" spans="1:28" outlineLevel="1" x14ac:dyDescent="0.45">
      <c r="A1002">
        <v>7516739007</v>
      </c>
      <c r="B1002" s="1">
        <v>44341</v>
      </c>
      <c r="C1002" t="s">
        <v>2622</v>
      </c>
      <c r="D1002" t="s">
        <v>2623</v>
      </c>
      <c r="E1002" t="s">
        <v>135</v>
      </c>
      <c r="F1002" t="s">
        <v>5651</v>
      </c>
      <c r="G1002" t="s">
        <v>5741</v>
      </c>
      <c r="H1002" s="10">
        <v>84800.25</v>
      </c>
      <c r="J1002" t="s">
        <v>28</v>
      </c>
      <c r="K1002" t="s">
        <v>29</v>
      </c>
      <c r="L1002" t="s">
        <v>96</v>
      </c>
      <c r="M1002" t="s">
        <v>29</v>
      </c>
      <c r="N1002" t="s">
        <v>29</v>
      </c>
      <c r="O1002" t="s">
        <v>29</v>
      </c>
      <c r="P1002" t="s">
        <v>30</v>
      </c>
      <c r="Q1002" t="s">
        <v>30</v>
      </c>
      <c r="R1002" t="s">
        <v>30</v>
      </c>
      <c r="S1002" t="s">
        <v>30</v>
      </c>
      <c r="T1002" t="s">
        <v>30</v>
      </c>
      <c r="U1002" t="s">
        <v>30</v>
      </c>
      <c r="V1002" t="s">
        <v>30</v>
      </c>
      <c r="W1002" t="s">
        <v>31</v>
      </c>
      <c r="X1002" t="s">
        <v>29</v>
      </c>
      <c r="Y1002" t="s">
        <v>29</v>
      </c>
      <c r="Z1002" t="s">
        <v>29</v>
      </c>
      <c r="AA1002" t="s">
        <v>30</v>
      </c>
      <c r="AB1002" t="s">
        <v>486</v>
      </c>
    </row>
    <row r="1003" spans="1:28" outlineLevel="1" x14ac:dyDescent="0.45">
      <c r="A1003">
        <v>7600168902</v>
      </c>
      <c r="B1003" s="1">
        <v>44323</v>
      </c>
      <c r="C1003" t="s">
        <v>3401</v>
      </c>
      <c r="D1003" t="s">
        <v>3402</v>
      </c>
      <c r="E1003" t="s">
        <v>135</v>
      </c>
      <c r="F1003" t="s">
        <v>5651</v>
      </c>
      <c r="G1003" t="s">
        <v>5741</v>
      </c>
      <c r="H1003" s="10">
        <v>84560.320000000007</v>
      </c>
      <c r="J1003" t="s">
        <v>28</v>
      </c>
      <c r="K1003" t="s">
        <v>30</v>
      </c>
      <c r="L1003" t="s">
        <v>96</v>
      </c>
      <c r="M1003" t="s">
        <v>29</v>
      </c>
      <c r="N1003" t="s">
        <v>29</v>
      </c>
      <c r="O1003" t="s">
        <v>29</v>
      </c>
      <c r="P1003" t="s">
        <v>29</v>
      </c>
      <c r="Q1003" t="s">
        <v>29</v>
      </c>
      <c r="R1003" t="s">
        <v>29</v>
      </c>
      <c r="S1003" t="s">
        <v>30</v>
      </c>
      <c r="T1003" t="s">
        <v>30</v>
      </c>
      <c r="U1003" t="s">
        <v>29</v>
      </c>
      <c r="V1003" t="s">
        <v>30</v>
      </c>
      <c r="W1003" t="s">
        <v>31</v>
      </c>
      <c r="X1003" t="s">
        <v>29</v>
      </c>
      <c r="Y1003" t="s">
        <v>30</v>
      </c>
      <c r="Z1003" t="s">
        <v>29</v>
      </c>
      <c r="AA1003" t="s">
        <v>29</v>
      </c>
      <c r="AB1003" t="s">
        <v>32</v>
      </c>
    </row>
    <row r="1004" spans="1:28" outlineLevel="1" x14ac:dyDescent="0.45">
      <c r="A1004">
        <v>7648738906</v>
      </c>
      <c r="B1004" s="1">
        <v>44323</v>
      </c>
      <c r="C1004" t="s">
        <v>3685</v>
      </c>
      <c r="D1004" t="s">
        <v>3686</v>
      </c>
      <c r="E1004" t="s">
        <v>135</v>
      </c>
      <c r="F1004" t="s">
        <v>5651</v>
      </c>
      <c r="G1004" t="s">
        <v>5661</v>
      </c>
      <c r="H1004" s="10">
        <v>80491</v>
      </c>
      <c r="I1004" t="s">
        <v>195</v>
      </c>
      <c r="J1004" t="s">
        <v>28</v>
      </c>
      <c r="K1004" t="s">
        <v>29</v>
      </c>
      <c r="L1004" t="s">
        <v>96</v>
      </c>
      <c r="M1004" t="s">
        <v>29</v>
      </c>
      <c r="N1004" t="s">
        <v>30</v>
      </c>
      <c r="O1004" t="s">
        <v>30</v>
      </c>
      <c r="P1004" t="s">
        <v>30</v>
      </c>
      <c r="Q1004" t="s">
        <v>30</v>
      </c>
      <c r="R1004" t="s">
        <v>30</v>
      </c>
      <c r="S1004" t="s">
        <v>30</v>
      </c>
      <c r="T1004" t="s">
        <v>30</v>
      </c>
      <c r="U1004" t="s">
        <v>30</v>
      </c>
      <c r="V1004" t="s">
        <v>30</v>
      </c>
      <c r="W1004" t="s">
        <v>40</v>
      </c>
      <c r="X1004" t="s">
        <v>30</v>
      </c>
      <c r="Y1004" t="s">
        <v>30</v>
      </c>
      <c r="Z1004" t="s">
        <v>29</v>
      </c>
      <c r="AA1004" t="s">
        <v>30</v>
      </c>
      <c r="AB1004" t="s">
        <v>62</v>
      </c>
    </row>
    <row r="1005" spans="1:28" outlineLevel="1" x14ac:dyDescent="0.45">
      <c r="A1005">
        <v>7886958908</v>
      </c>
      <c r="B1005" s="1">
        <v>44327</v>
      </c>
      <c r="C1005" t="s">
        <v>3934</v>
      </c>
      <c r="D1005" t="s">
        <v>3935</v>
      </c>
      <c r="E1005" t="s">
        <v>135</v>
      </c>
      <c r="F1005" t="s">
        <v>5651</v>
      </c>
      <c r="G1005" t="s">
        <v>5662</v>
      </c>
      <c r="H1005" s="10">
        <v>78163.570000000007</v>
      </c>
      <c r="J1005" t="s">
        <v>28</v>
      </c>
      <c r="K1005" t="s">
        <v>30</v>
      </c>
      <c r="L1005" t="s">
        <v>96</v>
      </c>
      <c r="M1005" t="s">
        <v>29</v>
      </c>
      <c r="N1005" t="s">
        <v>29</v>
      </c>
      <c r="O1005" t="s">
        <v>29</v>
      </c>
      <c r="P1005" t="s">
        <v>30</v>
      </c>
      <c r="Q1005" t="s">
        <v>30</v>
      </c>
      <c r="R1005" t="s">
        <v>30</v>
      </c>
      <c r="S1005" t="s">
        <v>30</v>
      </c>
      <c r="T1005" t="s">
        <v>30</v>
      </c>
      <c r="U1005" t="s">
        <v>30</v>
      </c>
      <c r="V1005" t="s">
        <v>30</v>
      </c>
      <c r="W1005" t="s">
        <v>31</v>
      </c>
      <c r="X1005" t="s">
        <v>29</v>
      </c>
      <c r="Y1005" t="s">
        <v>30</v>
      </c>
      <c r="Z1005" t="s">
        <v>29</v>
      </c>
      <c r="AA1005" t="s">
        <v>29</v>
      </c>
      <c r="AB1005" t="s">
        <v>73</v>
      </c>
    </row>
    <row r="1006" spans="1:28" outlineLevel="1" x14ac:dyDescent="0.45">
      <c r="A1006">
        <v>3688449001</v>
      </c>
      <c r="B1006" s="1">
        <v>44335</v>
      </c>
      <c r="C1006" t="s">
        <v>1732</v>
      </c>
      <c r="D1006" t="s">
        <v>1733</v>
      </c>
      <c r="E1006" t="s">
        <v>135</v>
      </c>
      <c r="F1006" t="s">
        <v>5651</v>
      </c>
      <c r="G1006" t="s">
        <v>5661</v>
      </c>
      <c r="H1006" s="10">
        <v>78101</v>
      </c>
      <c r="J1006" t="s">
        <v>28</v>
      </c>
      <c r="K1006" t="s">
        <v>29</v>
      </c>
      <c r="L1006" t="s">
        <v>96</v>
      </c>
      <c r="M1006" t="s">
        <v>30</v>
      </c>
      <c r="N1006" t="s">
        <v>30</v>
      </c>
      <c r="O1006" t="s">
        <v>29</v>
      </c>
      <c r="P1006" t="s">
        <v>30</v>
      </c>
      <c r="Q1006" t="s">
        <v>30</v>
      </c>
      <c r="R1006" t="s">
        <v>30</v>
      </c>
      <c r="S1006" t="s">
        <v>30</v>
      </c>
      <c r="T1006" t="s">
        <v>30</v>
      </c>
      <c r="U1006" t="s">
        <v>30</v>
      </c>
      <c r="V1006" t="s">
        <v>30</v>
      </c>
      <c r="W1006" t="s">
        <v>33</v>
      </c>
      <c r="X1006" t="s">
        <v>30</v>
      </c>
      <c r="Y1006" t="s">
        <v>30</v>
      </c>
      <c r="Z1006" t="s">
        <v>29</v>
      </c>
      <c r="AA1006" t="s">
        <v>29</v>
      </c>
      <c r="AB1006" t="s">
        <v>32</v>
      </c>
    </row>
    <row r="1007" spans="1:28" outlineLevel="1" x14ac:dyDescent="0.45">
      <c r="A1007">
        <v>8893019003</v>
      </c>
      <c r="B1007" s="1">
        <v>44345</v>
      </c>
      <c r="C1007" t="s">
        <v>4742</v>
      </c>
      <c r="D1007" t="s">
        <v>3357</v>
      </c>
      <c r="E1007" t="s">
        <v>135</v>
      </c>
      <c r="F1007" t="s">
        <v>5651</v>
      </c>
      <c r="G1007" t="s">
        <v>5755</v>
      </c>
      <c r="H1007" s="10">
        <v>78060.59</v>
      </c>
      <c r="I1007" t="s">
        <v>451</v>
      </c>
      <c r="J1007" t="s">
        <v>28</v>
      </c>
      <c r="K1007" t="s">
        <v>29</v>
      </c>
      <c r="L1007" t="s">
        <v>88</v>
      </c>
      <c r="M1007" t="s">
        <v>29</v>
      </c>
      <c r="N1007" t="s">
        <v>29</v>
      </c>
      <c r="O1007" t="s">
        <v>29</v>
      </c>
      <c r="P1007" t="s">
        <v>30</v>
      </c>
      <c r="Q1007" t="s">
        <v>30</v>
      </c>
      <c r="R1007" t="s">
        <v>30</v>
      </c>
      <c r="S1007" t="s">
        <v>30</v>
      </c>
      <c r="T1007" t="s">
        <v>30</v>
      </c>
      <c r="U1007" t="s">
        <v>29</v>
      </c>
      <c r="V1007" t="s">
        <v>30</v>
      </c>
      <c r="W1007" t="s">
        <v>31</v>
      </c>
      <c r="X1007" t="s">
        <v>29</v>
      </c>
      <c r="Y1007" t="s">
        <v>29</v>
      </c>
      <c r="Z1007" t="s">
        <v>29</v>
      </c>
      <c r="AA1007" t="s">
        <v>29</v>
      </c>
      <c r="AB1007" t="s">
        <v>73</v>
      </c>
    </row>
    <row r="1008" spans="1:28" outlineLevel="1" x14ac:dyDescent="0.45">
      <c r="A1008">
        <v>2743419002</v>
      </c>
      <c r="B1008" s="1">
        <v>44334</v>
      </c>
      <c r="C1008" t="s">
        <v>1522</v>
      </c>
      <c r="D1008" t="s">
        <v>1523</v>
      </c>
      <c r="E1008" t="s">
        <v>135</v>
      </c>
      <c r="F1008" t="s">
        <v>5651</v>
      </c>
      <c r="G1008" t="s">
        <v>5724</v>
      </c>
      <c r="H1008" s="10">
        <v>76932.53</v>
      </c>
      <c r="J1008" t="s">
        <v>28</v>
      </c>
      <c r="K1008" t="s">
        <v>29</v>
      </c>
      <c r="L1008" t="s">
        <v>88</v>
      </c>
      <c r="M1008" t="s">
        <v>30</v>
      </c>
      <c r="N1008" t="s">
        <v>30</v>
      </c>
      <c r="O1008" t="s">
        <v>29</v>
      </c>
      <c r="P1008" t="s">
        <v>30</v>
      </c>
      <c r="Q1008" t="s">
        <v>30</v>
      </c>
      <c r="R1008" t="s">
        <v>30</v>
      </c>
      <c r="S1008" t="s">
        <v>30</v>
      </c>
      <c r="T1008" t="s">
        <v>30</v>
      </c>
      <c r="U1008" t="s">
        <v>30</v>
      </c>
      <c r="V1008" t="s">
        <v>30</v>
      </c>
      <c r="W1008" t="s">
        <v>31</v>
      </c>
      <c r="X1008" t="s">
        <v>29</v>
      </c>
      <c r="Y1008" t="s">
        <v>30</v>
      </c>
      <c r="Z1008" t="s">
        <v>29</v>
      </c>
      <c r="AA1008" t="s">
        <v>29</v>
      </c>
      <c r="AB1008" t="s">
        <v>32</v>
      </c>
    </row>
    <row r="1009" spans="1:28" outlineLevel="1" x14ac:dyDescent="0.45">
      <c r="A1009">
        <v>7551468901</v>
      </c>
      <c r="B1009" s="1">
        <v>44323</v>
      </c>
      <c r="C1009" t="s">
        <v>3022</v>
      </c>
      <c r="D1009" t="s">
        <v>3023</v>
      </c>
      <c r="E1009" t="s">
        <v>135</v>
      </c>
      <c r="F1009" t="s">
        <v>5651</v>
      </c>
      <c r="G1009" t="s">
        <v>5755</v>
      </c>
      <c r="H1009" s="10">
        <v>76828.460000000006</v>
      </c>
      <c r="J1009" t="s">
        <v>28</v>
      </c>
      <c r="K1009" t="s">
        <v>30</v>
      </c>
      <c r="L1009" t="s">
        <v>88</v>
      </c>
      <c r="M1009" t="s">
        <v>29</v>
      </c>
      <c r="N1009" t="s">
        <v>30</v>
      </c>
      <c r="O1009" t="s">
        <v>30</v>
      </c>
      <c r="P1009" t="s">
        <v>30</v>
      </c>
      <c r="Q1009" t="s">
        <v>30</v>
      </c>
      <c r="R1009" t="s">
        <v>30</v>
      </c>
      <c r="S1009" t="s">
        <v>30</v>
      </c>
      <c r="T1009" t="s">
        <v>30</v>
      </c>
      <c r="U1009" t="s">
        <v>30</v>
      </c>
      <c r="V1009" t="s">
        <v>30</v>
      </c>
      <c r="W1009" t="s">
        <v>40</v>
      </c>
      <c r="X1009" t="s">
        <v>29</v>
      </c>
      <c r="Y1009" t="s">
        <v>30</v>
      </c>
      <c r="Z1009" t="s">
        <v>29</v>
      </c>
      <c r="AA1009" t="s">
        <v>29</v>
      </c>
      <c r="AB1009" t="s">
        <v>32</v>
      </c>
    </row>
    <row r="1010" spans="1:28" outlineLevel="1" x14ac:dyDescent="0.45">
      <c r="A1010">
        <v>7661738900</v>
      </c>
      <c r="B1010" s="1">
        <v>44323</v>
      </c>
      <c r="C1010" t="s">
        <v>3767</v>
      </c>
      <c r="D1010" t="s">
        <v>3768</v>
      </c>
      <c r="E1010" t="s">
        <v>135</v>
      </c>
      <c r="F1010" t="s">
        <v>5651</v>
      </c>
      <c r="G1010" t="s">
        <v>5724</v>
      </c>
      <c r="H1010" s="10">
        <v>75551.45</v>
      </c>
      <c r="J1010" t="s">
        <v>28</v>
      </c>
      <c r="K1010" t="s">
        <v>29</v>
      </c>
      <c r="L1010" t="s">
        <v>88</v>
      </c>
      <c r="M1010" t="s">
        <v>29</v>
      </c>
      <c r="N1010" t="s">
        <v>30</v>
      </c>
      <c r="O1010" t="s">
        <v>29</v>
      </c>
      <c r="P1010" t="s">
        <v>30</v>
      </c>
      <c r="Q1010" t="s">
        <v>30</v>
      </c>
      <c r="R1010" t="s">
        <v>30</v>
      </c>
      <c r="S1010" t="s">
        <v>30</v>
      </c>
      <c r="T1010" t="s">
        <v>30</v>
      </c>
      <c r="U1010" t="s">
        <v>30</v>
      </c>
      <c r="V1010" t="s">
        <v>30</v>
      </c>
      <c r="W1010" t="s">
        <v>31</v>
      </c>
      <c r="X1010" t="s">
        <v>29</v>
      </c>
      <c r="Y1010" t="s">
        <v>29</v>
      </c>
      <c r="Z1010" t="s">
        <v>30</v>
      </c>
      <c r="AA1010" t="s">
        <v>30</v>
      </c>
      <c r="AB1010" t="s">
        <v>39</v>
      </c>
    </row>
    <row r="1011" spans="1:28" outlineLevel="1" x14ac:dyDescent="0.45">
      <c r="A1011">
        <v>2483709009</v>
      </c>
      <c r="B1011" s="1">
        <v>44332</v>
      </c>
      <c r="C1011" t="s">
        <v>1146</v>
      </c>
      <c r="D1011" t="s">
        <v>1147</v>
      </c>
      <c r="E1011" t="s">
        <v>135</v>
      </c>
      <c r="F1011" t="s">
        <v>5651</v>
      </c>
      <c r="G1011" t="s">
        <v>5755</v>
      </c>
      <c r="H1011" s="10">
        <v>75453</v>
      </c>
      <c r="I1011" t="s">
        <v>1148</v>
      </c>
      <c r="J1011" t="s">
        <v>28</v>
      </c>
      <c r="K1011" t="s">
        <v>29</v>
      </c>
      <c r="L1011" t="s">
        <v>88</v>
      </c>
      <c r="M1011" t="s">
        <v>29</v>
      </c>
      <c r="N1011" t="s">
        <v>29</v>
      </c>
      <c r="O1011" t="s">
        <v>29</v>
      </c>
      <c r="P1011" t="s">
        <v>30</v>
      </c>
      <c r="Q1011" t="s">
        <v>29</v>
      </c>
      <c r="R1011" t="s">
        <v>29</v>
      </c>
      <c r="S1011" t="s">
        <v>30</v>
      </c>
      <c r="T1011" t="s">
        <v>30</v>
      </c>
      <c r="U1011" t="s">
        <v>29</v>
      </c>
      <c r="V1011" t="s">
        <v>30</v>
      </c>
      <c r="W1011" t="s">
        <v>33</v>
      </c>
      <c r="X1011" t="s">
        <v>29</v>
      </c>
      <c r="Y1011" t="s">
        <v>29</v>
      </c>
      <c r="Z1011" t="s">
        <v>30</v>
      </c>
      <c r="AA1011" t="s">
        <v>29</v>
      </c>
      <c r="AB1011" t="s">
        <v>32</v>
      </c>
    </row>
    <row r="1012" spans="1:28" outlineLevel="1" x14ac:dyDescent="0.45">
      <c r="A1012">
        <v>7225029006</v>
      </c>
      <c r="B1012" s="1">
        <v>44339</v>
      </c>
      <c r="C1012" t="s">
        <v>2470</v>
      </c>
      <c r="D1012" t="s">
        <v>2471</v>
      </c>
      <c r="E1012" t="s">
        <v>135</v>
      </c>
      <c r="F1012" t="s">
        <v>5651</v>
      </c>
      <c r="G1012" t="s">
        <v>5741</v>
      </c>
      <c r="H1012" s="10">
        <v>75453</v>
      </c>
      <c r="J1012" t="s">
        <v>28</v>
      </c>
      <c r="K1012" t="s">
        <v>29</v>
      </c>
      <c r="L1012" t="s">
        <v>96</v>
      </c>
      <c r="M1012" t="s">
        <v>29</v>
      </c>
      <c r="N1012" t="s">
        <v>29</v>
      </c>
      <c r="O1012" t="s">
        <v>29</v>
      </c>
      <c r="P1012" t="s">
        <v>30</v>
      </c>
      <c r="Q1012" t="s">
        <v>30</v>
      </c>
      <c r="R1012" t="s">
        <v>30</v>
      </c>
      <c r="S1012" t="s">
        <v>30</v>
      </c>
      <c r="T1012" t="s">
        <v>29</v>
      </c>
      <c r="U1012" t="s">
        <v>30</v>
      </c>
      <c r="V1012" t="s">
        <v>30</v>
      </c>
      <c r="W1012" t="s">
        <v>40</v>
      </c>
      <c r="X1012" t="s">
        <v>29</v>
      </c>
      <c r="Y1012" t="s">
        <v>30</v>
      </c>
      <c r="Z1012" t="s">
        <v>29</v>
      </c>
      <c r="AA1012" t="s">
        <v>29</v>
      </c>
      <c r="AB1012" t="s">
        <v>32</v>
      </c>
    </row>
    <row r="1013" spans="1:28" outlineLevel="1" x14ac:dyDescent="0.45">
      <c r="A1013">
        <v>1104739003</v>
      </c>
      <c r="B1013" s="1">
        <v>44329</v>
      </c>
      <c r="C1013" t="s">
        <v>460</v>
      </c>
      <c r="D1013" t="s">
        <v>461</v>
      </c>
      <c r="E1013" t="s">
        <v>135</v>
      </c>
      <c r="F1013" t="s">
        <v>5651</v>
      </c>
      <c r="G1013" t="s">
        <v>5724</v>
      </c>
      <c r="H1013" s="10">
        <v>69824.03</v>
      </c>
      <c r="J1013" t="s">
        <v>28</v>
      </c>
      <c r="K1013" t="s">
        <v>29</v>
      </c>
      <c r="L1013" t="s">
        <v>88</v>
      </c>
      <c r="M1013" t="s">
        <v>30</v>
      </c>
      <c r="N1013" t="s">
        <v>30</v>
      </c>
      <c r="O1013" t="s">
        <v>29</v>
      </c>
      <c r="P1013" t="s">
        <v>30</v>
      </c>
      <c r="Q1013" t="s">
        <v>30</v>
      </c>
      <c r="R1013" t="s">
        <v>30</v>
      </c>
      <c r="S1013" t="s">
        <v>30</v>
      </c>
      <c r="T1013" t="s">
        <v>30</v>
      </c>
      <c r="U1013" t="s">
        <v>30</v>
      </c>
      <c r="V1013" t="s">
        <v>30</v>
      </c>
      <c r="W1013" t="s">
        <v>31</v>
      </c>
      <c r="X1013" t="s">
        <v>29</v>
      </c>
      <c r="Y1013" t="s">
        <v>30</v>
      </c>
      <c r="Z1013" t="s">
        <v>29</v>
      </c>
      <c r="AA1013" t="s">
        <v>29</v>
      </c>
      <c r="AB1013" t="s">
        <v>32</v>
      </c>
    </row>
    <row r="1014" spans="1:28" outlineLevel="1" x14ac:dyDescent="0.45">
      <c r="A1014">
        <v>2342359007</v>
      </c>
      <c r="B1014" s="1">
        <v>44331</v>
      </c>
      <c r="C1014" t="s">
        <v>896</v>
      </c>
      <c r="D1014" t="s">
        <v>897</v>
      </c>
      <c r="E1014" t="s">
        <v>135</v>
      </c>
      <c r="F1014" t="s">
        <v>5651</v>
      </c>
      <c r="G1014" t="s">
        <v>5805</v>
      </c>
      <c r="H1014" s="10">
        <v>59396.36</v>
      </c>
      <c r="J1014" t="s">
        <v>28</v>
      </c>
      <c r="K1014" t="s">
        <v>29</v>
      </c>
      <c r="L1014" t="s">
        <v>96</v>
      </c>
      <c r="M1014" t="s">
        <v>29</v>
      </c>
      <c r="N1014" t="s">
        <v>30</v>
      </c>
      <c r="O1014" t="s">
        <v>30</v>
      </c>
      <c r="P1014" t="s">
        <v>30</v>
      </c>
      <c r="Q1014" t="s">
        <v>30</v>
      </c>
      <c r="R1014" t="s">
        <v>30</v>
      </c>
      <c r="S1014" t="s">
        <v>30</v>
      </c>
      <c r="T1014" t="s">
        <v>30</v>
      </c>
      <c r="U1014" t="s">
        <v>30</v>
      </c>
      <c r="V1014" t="s">
        <v>30</v>
      </c>
      <c r="W1014" t="s">
        <v>31</v>
      </c>
      <c r="X1014" t="s">
        <v>29</v>
      </c>
      <c r="Y1014" t="s">
        <v>30</v>
      </c>
      <c r="Z1014" t="s">
        <v>30</v>
      </c>
      <c r="AA1014" t="s">
        <v>30</v>
      </c>
      <c r="AB1014" t="s">
        <v>45</v>
      </c>
    </row>
    <row r="1015" spans="1:28" outlineLevel="1" x14ac:dyDescent="0.45">
      <c r="A1015">
        <v>7240909008</v>
      </c>
      <c r="B1015" s="1">
        <v>44339</v>
      </c>
      <c r="C1015" t="s">
        <v>2539</v>
      </c>
      <c r="D1015" t="s">
        <v>2540</v>
      </c>
      <c r="E1015" t="s">
        <v>135</v>
      </c>
      <c r="F1015" t="s">
        <v>5651</v>
      </c>
      <c r="G1015" t="s">
        <v>5755</v>
      </c>
      <c r="H1015" s="10">
        <v>52692.43</v>
      </c>
      <c r="J1015" t="s">
        <v>28</v>
      </c>
      <c r="K1015" t="s">
        <v>29</v>
      </c>
      <c r="L1015" t="s">
        <v>88</v>
      </c>
      <c r="M1015" t="s">
        <v>30</v>
      </c>
      <c r="N1015" t="s">
        <v>30</v>
      </c>
      <c r="O1015" t="s">
        <v>30</v>
      </c>
      <c r="P1015" t="s">
        <v>30</v>
      </c>
      <c r="Q1015" t="s">
        <v>30</v>
      </c>
      <c r="R1015" t="s">
        <v>30</v>
      </c>
      <c r="S1015" t="s">
        <v>30</v>
      </c>
      <c r="T1015" t="s">
        <v>30</v>
      </c>
      <c r="U1015" t="s">
        <v>30</v>
      </c>
      <c r="V1015" t="s">
        <v>30</v>
      </c>
      <c r="W1015" t="s">
        <v>31</v>
      </c>
      <c r="X1015" t="s">
        <v>29</v>
      </c>
      <c r="Y1015" t="s">
        <v>30</v>
      </c>
      <c r="Z1015" t="s">
        <v>29</v>
      </c>
      <c r="AA1015" t="s">
        <v>30</v>
      </c>
      <c r="AB1015" t="s">
        <v>32</v>
      </c>
    </row>
    <row r="1016" spans="1:28" outlineLevel="1" x14ac:dyDescent="0.45">
      <c r="A1016">
        <v>7640018908</v>
      </c>
      <c r="B1016" s="1">
        <v>44323</v>
      </c>
      <c r="C1016" t="s">
        <v>3633</v>
      </c>
      <c r="D1016" t="s">
        <v>3634</v>
      </c>
      <c r="E1016" t="s">
        <v>135</v>
      </c>
      <c r="F1016" t="s">
        <v>5651</v>
      </c>
      <c r="G1016" t="s">
        <v>5661</v>
      </c>
      <c r="H1016" s="10">
        <v>47925.45</v>
      </c>
      <c r="J1016" t="s">
        <v>28</v>
      </c>
      <c r="K1016" t="s">
        <v>30</v>
      </c>
      <c r="L1016" t="s">
        <v>96</v>
      </c>
      <c r="M1016" t="s">
        <v>29</v>
      </c>
      <c r="N1016" t="s">
        <v>29</v>
      </c>
      <c r="O1016" t="s">
        <v>29</v>
      </c>
      <c r="P1016" t="s">
        <v>30</v>
      </c>
      <c r="Q1016" t="s">
        <v>29</v>
      </c>
      <c r="R1016" t="s">
        <v>30</v>
      </c>
      <c r="S1016" t="s">
        <v>29</v>
      </c>
      <c r="T1016" t="s">
        <v>29</v>
      </c>
      <c r="U1016" t="s">
        <v>30</v>
      </c>
      <c r="V1016" t="s">
        <v>29</v>
      </c>
      <c r="W1016" t="s">
        <v>31</v>
      </c>
      <c r="X1016" t="s">
        <v>30</v>
      </c>
      <c r="Y1016" t="s">
        <v>29</v>
      </c>
      <c r="Z1016" t="s">
        <v>29</v>
      </c>
      <c r="AA1016" t="s">
        <v>30</v>
      </c>
      <c r="AB1016" t="s">
        <v>129</v>
      </c>
    </row>
    <row r="1017" spans="1:28" outlineLevel="1" x14ac:dyDescent="0.45">
      <c r="A1017">
        <v>7631568907</v>
      </c>
      <c r="B1017" s="1">
        <v>44323</v>
      </c>
      <c r="C1017" t="s">
        <v>3577</v>
      </c>
      <c r="D1017" t="s">
        <v>3578</v>
      </c>
      <c r="E1017" t="s">
        <v>135</v>
      </c>
      <c r="F1017" t="s">
        <v>5651</v>
      </c>
      <c r="G1017" t="s">
        <v>5805</v>
      </c>
      <c r="H1017" s="10">
        <v>46794.51</v>
      </c>
      <c r="J1017" t="s">
        <v>28</v>
      </c>
      <c r="K1017" t="s">
        <v>29</v>
      </c>
      <c r="L1017" t="s">
        <v>96</v>
      </c>
      <c r="M1017" t="s">
        <v>30</v>
      </c>
      <c r="N1017" t="s">
        <v>29</v>
      </c>
      <c r="O1017" t="s">
        <v>30</v>
      </c>
      <c r="P1017" t="s">
        <v>30</v>
      </c>
      <c r="Q1017" t="s">
        <v>30</v>
      </c>
      <c r="R1017" t="s">
        <v>30</v>
      </c>
      <c r="S1017" t="s">
        <v>30</v>
      </c>
      <c r="T1017" t="s">
        <v>30</v>
      </c>
      <c r="U1017" t="s">
        <v>30</v>
      </c>
      <c r="V1017" t="s">
        <v>30</v>
      </c>
      <c r="W1017" t="s">
        <v>31</v>
      </c>
      <c r="X1017" t="s">
        <v>29</v>
      </c>
      <c r="Y1017" t="s">
        <v>29</v>
      </c>
      <c r="Z1017" t="s">
        <v>29</v>
      </c>
      <c r="AA1017" t="s">
        <v>30</v>
      </c>
      <c r="AB1017" t="s">
        <v>39</v>
      </c>
    </row>
    <row r="1018" spans="1:28" outlineLevel="1" x14ac:dyDescent="0.45">
      <c r="A1018">
        <v>2373379005</v>
      </c>
      <c r="B1018" s="1">
        <v>44331</v>
      </c>
      <c r="C1018" t="s">
        <v>1049</v>
      </c>
      <c r="D1018" t="s">
        <v>1050</v>
      </c>
      <c r="E1018" t="s">
        <v>135</v>
      </c>
      <c r="F1018" t="s">
        <v>5651</v>
      </c>
      <c r="G1018" t="s">
        <v>5724</v>
      </c>
      <c r="H1018" s="10">
        <v>43105.72</v>
      </c>
      <c r="J1018" t="s">
        <v>28</v>
      </c>
      <c r="K1018" t="s">
        <v>29</v>
      </c>
      <c r="L1018" t="s">
        <v>88</v>
      </c>
      <c r="M1018" t="s">
        <v>29</v>
      </c>
      <c r="N1018" t="s">
        <v>29</v>
      </c>
      <c r="O1018" t="s">
        <v>29</v>
      </c>
      <c r="P1018" t="s">
        <v>29</v>
      </c>
      <c r="Q1018" t="s">
        <v>30</v>
      </c>
      <c r="R1018" t="s">
        <v>30</v>
      </c>
      <c r="S1018" t="s">
        <v>30</v>
      </c>
      <c r="T1018" t="s">
        <v>30</v>
      </c>
      <c r="U1018" t="s">
        <v>29</v>
      </c>
      <c r="V1018" t="s">
        <v>30</v>
      </c>
      <c r="W1018" t="s">
        <v>40</v>
      </c>
      <c r="X1018" t="s">
        <v>29</v>
      </c>
      <c r="Y1018" t="s">
        <v>30</v>
      </c>
      <c r="Z1018" t="s">
        <v>29</v>
      </c>
      <c r="AA1018" t="s">
        <v>29</v>
      </c>
      <c r="AB1018" t="s">
        <v>32</v>
      </c>
    </row>
    <row r="1019" spans="1:28" outlineLevel="1" x14ac:dyDescent="0.45">
      <c r="A1019">
        <v>6601359000</v>
      </c>
      <c r="B1019" s="1">
        <v>44338</v>
      </c>
      <c r="C1019" t="s">
        <v>2394</v>
      </c>
      <c r="D1019" t="s">
        <v>2395</v>
      </c>
      <c r="E1019" t="s">
        <v>135</v>
      </c>
      <c r="F1019" t="s">
        <v>5651</v>
      </c>
      <c r="G1019" t="s">
        <v>5662</v>
      </c>
      <c r="H1019" s="10">
        <v>42953</v>
      </c>
      <c r="J1019" t="s">
        <v>28</v>
      </c>
      <c r="K1019" t="s">
        <v>30</v>
      </c>
      <c r="L1019" t="s">
        <v>96</v>
      </c>
      <c r="M1019" t="s">
        <v>29</v>
      </c>
      <c r="N1019" t="s">
        <v>29</v>
      </c>
      <c r="O1019" t="s">
        <v>30</v>
      </c>
      <c r="P1019" t="s">
        <v>30</v>
      </c>
      <c r="Q1019" t="s">
        <v>29</v>
      </c>
      <c r="R1019" t="s">
        <v>30</v>
      </c>
      <c r="S1019" t="s">
        <v>29</v>
      </c>
      <c r="T1019" t="s">
        <v>30</v>
      </c>
      <c r="U1019" t="s">
        <v>30</v>
      </c>
      <c r="V1019" t="s">
        <v>30</v>
      </c>
      <c r="W1019" t="s">
        <v>270</v>
      </c>
      <c r="X1019" t="s">
        <v>29</v>
      </c>
      <c r="Y1019" t="s">
        <v>30</v>
      </c>
      <c r="Z1019" t="s">
        <v>29</v>
      </c>
      <c r="AA1019" t="s">
        <v>30</v>
      </c>
      <c r="AB1019" t="s">
        <v>39</v>
      </c>
    </row>
    <row r="1020" spans="1:28" outlineLevel="1" x14ac:dyDescent="0.45">
      <c r="A1020">
        <v>7613468908</v>
      </c>
      <c r="B1020" s="1">
        <v>44323</v>
      </c>
      <c r="C1020" t="s">
        <v>3478</v>
      </c>
      <c r="D1020" t="s">
        <v>3479</v>
      </c>
      <c r="E1020" t="s">
        <v>135</v>
      </c>
      <c r="F1020" t="s">
        <v>5651</v>
      </c>
      <c r="G1020" t="s">
        <v>5662</v>
      </c>
      <c r="H1020" s="10">
        <v>40633.5</v>
      </c>
      <c r="J1020" t="s">
        <v>28</v>
      </c>
      <c r="K1020" t="s">
        <v>29</v>
      </c>
      <c r="L1020" t="s">
        <v>96</v>
      </c>
      <c r="M1020" t="s">
        <v>29</v>
      </c>
      <c r="N1020" t="s">
        <v>30</v>
      </c>
      <c r="O1020" t="s">
        <v>30</v>
      </c>
      <c r="P1020" t="s">
        <v>30</v>
      </c>
      <c r="Q1020" t="s">
        <v>30</v>
      </c>
      <c r="R1020" t="s">
        <v>30</v>
      </c>
      <c r="S1020" t="s">
        <v>30</v>
      </c>
      <c r="T1020" t="s">
        <v>30</v>
      </c>
      <c r="U1020" t="s">
        <v>30</v>
      </c>
      <c r="V1020" t="s">
        <v>30</v>
      </c>
      <c r="W1020" t="s">
        <v>31</v>
      </c>
      <c r="X1020" t="s">
        <v>29</v>
      </c>
      <c r="Y1020" t="s">
        <v>30</v>
      </c>
      <c r="Z1020" t="s">
        <v>29</v>
      </c>
      <c r="AA1020" t="s">
        <v>30</v>
      </c>
      <c r="AB1020" t="s">
        <v>45</v>
      </c>
    </row>
    <row r="1021" spans="1:28" outlineLevel="1" x14ac:dyDescent="0.45">
      <c r="A1021">
        <v>1042799101</v>
      </c>
      <c r="B1021" s="1">
        <v>44364</v>
      </c>
      <c r="C1021" t="s">
        <v>137</v>
      </c>
      <c r="D1021" t="s">
        <v>138</v>
      </c>
      <c r="E1021" t="s">
        <v>135</v>
      </c>
      <c r="F1021" t="s">
        <v>5651</v>
      </c>
      <c r="G1021" t="s">
        <v>5662</v>
      </c>
      <c r="H1021" s="10">
        <v>40257</v>
      </c>
      <c r="J1021" t="s">
        <v>28</v>
      </c>
      <c r="K1021" t="s">
        <v>30</v>
      </c>
      <c r="L1021" t="s">
        <v>96</v>
      </c>
      <c r="M1021" t="s">
        <v>30</v>
      </c>
      <c r="N1021" t="s">
        <v>30</v>
      </c>
      <c r="O1021" t="s">
        <v>29</v>
      </c>
      <c r="P1021" t="s">
        <v>30</v>
      </c>
      <c r="Q1021" t="s">
        <v>29</v>
      </c>
      <c r="R1021" t="s">
        <v>30</v>
      </c>
      <c r="S1021" t="s">
        <v>30</v>
      </c>
      <c r="T1021" t="s">
        <v>30</v>
      </c>
      <c r="U1021" t="s">
        <v>29</v>
      </c>
      <c r="V1021" t="s">
        <v>30</v>
      </c>
      <c r="W1021" t="s">
        <v>31</v>
      </c>
      <c r="X1021" t="s">
        <v>29</v>
      </c>
      <c r="Y1021" t="s">
        <v>29</v>
      </c>
      <c r="Z1021" t="s">
        <v>29</v>
      </c>
      <c r="AA1021" t="s">
        <v>29</v>
      </c>
      <c r="AB1021" t="s">
        <v>139</v>
      </c>
    </row>
    <row r="1022" spans="1:28" outlineLevel="1" x14ac:dyDescent="0.45">
      <c r="A1022">
        <v>7572789005</v>
      </c>
      <c r="B1022" s="1">
        <v>44341</v>
      </c>
      <c r="C1022" t="s">
        <v>3257</v>
      </c>
      <c r="D1022" t="s">
        <v>3258</v>
      </c>
      <c r="E1022" t="s">
        <v>135</v>
      </c>
      <c r="F1022" t="s">
        <v>5651</v>
      </c>
      <c r="G1022" t="s">
        <v>5741</v>
      </c>
      <c r="H1022" s="10">
        <v>39052</v>
      </c>
      <c r="J1022" t="s">
        <v>28</v>
      </c>
      <c r="K1022" t="s">
        <v>29</v>
      </c>
      <c r="L1022" t="s">
        <v>96</v>
      </c>
      <c r="M1022" t="s">
        <v>29</v>
      </c>
      <c r="N1022" t="s">
        <v>30</v>
      </c>
      <c r="O1022" t="s">
        <v>29</v>
      </c>
      <c r="P1022" t="s">
        <v>30</v>
      </c>
      <c r="Q1022" t="s">
        <v>29</v>
      </c>
      <c r="R1022" t="s">
        <v>29</v>
      </c>
      <c r="S1022" t="s">
        <v>30</v>
      </c>
      <c r="T1022" t="s">
        <v>29</v>
      </c>
      <c r="U1022" t="s">
        <v>30</v>
      </c>
      <c r="V1022" t="s">
        <v>29</v>
      </c>
      <c r="W1022" t="s">
        <v>60</v>
      </c>
      <c r="X1022" t="s">
        <v>29</v>
      </c>
      <c r="Y1022" t="s">
        <v>29</v>
      </c>
      <c r="Z1022" t="s">
        <v>29</v>
      </c>
      <c r="AA1022" t="s">
        <v>30</v>
      </c>
      <c r="AB1022" t="s">
        <v>45</v>
      </c>
    </row>
    <row r="1023" spans="1:28" outlineLevel="1" x14ac:dyDescent="0.45">
      <c r="A1023">
        <v>8872009001</v>
      </c>
      <c r="B1023" s="1">
        <v>44345</v>
      </c>
      <c r="C1023" t="s">
        <v>4645</v>
      </c>
      <c r="D1023" t="s">
        <v>4646</v>
      </c>
      <c r="E1023" t="s">
        <v>135</v>
      </c>
      <c r="F1023" t="s">
        <v>5651</v>
      </c>
      <c r="G1023" t="s">
        <v>5755</v>
      </c>
      <c r="H1023" s="10">
        <v>38518.410000000003</v>
      </c>
      <c r="I1023" t="s">
        <v>916</v>
      </c>
      <c r="J1023" t="s">
        <v>28</v>
      </c>
      <c r="K1023" t="s">
        <v>29</v>
      </c>
      <c r="L1023" t="s">
        <v>88</v>
      </c>
      <c r="M1023" t="s">
        <v>29</v>
      </c>
      <c r="N1023" t="s">
        <v>29</v>
      </c>
      <c r="O1023" t="s">
        <v>30</v>
      </c>
      <c r="P1023" t="s">
        <v>29</v>
      </c>
      <c r="Q1023" t="s">
        <v>29</v>
      </c>
      <c r="R1023" t="s">
        <v>29</v>
      </c>
      <c r="S1023" t="s">
        <v>30</v>
      </c>
      <c r="T1023" t="s">
        <v>30</v>
      </c>
      <c r="U1023" t="s">
        <v>29</v>
      </c>
      <c r="V1023" t="s">
        <v>29</v>
      </c>
      <c r="W1023" t="s">
        <v>31</v>
      </c>
      <c r="X1023" t="s">
        <v>29</v>
      </c>
      <c r="Y1023" t="s">
        <v>29</v>
      </c>
      <c r="Z1023" t="s">
        <v>29</v>
      </c>
      <c r="AA1023" t="s">
        <v>29</v>
      </c>
      <c r="AB1023" t="s">
        <v>32</v>
      </c>
    </row>
    <row r="1024" spans="1:28" outlineLevel="1" x14ac:dyDescent="0.45">
      <c r="A1024">
        <v>8040479010</v>
      </c>
      <c r="B1024" s="1">
        <v>44342</v>
      </c>
      <c r="C1024" t="s">
        <v>4208</v>
      </c>
      <c r="D1024" t="s">
        <v>4209</v>
      </c>
      <c r="E1024" t="s">
        <v>135</v>
      </c>
      <c r="F1024" t="s">
        <v>5651</v>
      </c>
      <c r="G1024" t="s">
        <v>5755</v>
      </c>
      <c r="H1024" s="10">
        <v>35831</v>
      </c>
      <c r="I1024" t="s">
        <v>369</v>
      </c>
      <c r="J1024" t="s">
        <v>28</v>
      </c>
      <c r="K1024" t="s">
        <v>29</v>
      </c>
      <c r="L1024" t="s">
        <v>88</v>
      </c>
      <c r="M1024" t="s">
        <v>29</v>
      </c>
      <c r="N1024" t="s">
        <v>30</v>
      </c>
      <c r="O1024" t="s">
        <v>30</v>
      </c>
      <c r="P1024" t="s">
        <v>29</v>
      </c>
      <c r="Q1024" t="s">
        <v>29</v>
      </c>
      <c r="R1024" t="s">
        <v>30</v>
      </c>
      <c r="S1024" t="s">
        <v>30</v>
      </c>
      <c r="T1024" t="s">
        <v>30</v>
      </c>
      <c r="U1024" t="s">
        <v>29</v>
      </c>
      <c r="V1024" t="s">
        <v>30</v>
      </c>
      <c r="W1024" t="s">
        <v>31</v>
      </c>
      <c r="X1024" t="s">
        <v>29</v>
      </c>
      <c r="Y1024" t="s">
        <v>30</v>
      </c>
      <c r="Z1024" t="s">
        <v>29</v>
      </c>
      <c r="AA1024" t="s">
        <v>29</v>
      </c>
      <c r="AB1024" t="s">
        <v>32</v>
      </c>
    </row>
    <row r="1025" spans="1:28" outlineLevel="1" x14ac:dyDescent="0.45">
      <c r="A1025">
        <v>3709039007</v>
      </c>
      <c r="B1025" s="1">
        <v>44335</v>
      </c>
      <c r="C1025" t="s">
        <v>1828</v>
      </c>
      <c r="D1025" t="s">
        <v>1829</v>
      </c>
      <c r="E1025" t="s">
        <v>135</v>
      </c>
      <c r="F1025" t="s">
        <v>5651</v>
      </c>
      <c r="G1025" t="s">
        <v>5755</v>
      </c>
      <c r="H1025" s="10">
        <v>35765.800000000003</v>
      </c>
      <c r="J1025" t="s">
        <v>28</v>
      </c>
      <c r="K1025" t="s">
        <v>29</v>
      </c>
      <c r="L1025" t="s">
        <v>88</v>
      </c>
      <c r="M1025" t="s">
        <v>29</v>
      </c>
      <c r="N1025" t="s">
        <v>29</v>
      </c>
      <c r="O1025" t="s">
        <v>29</v>
      </c>
      <c r="P1025" t="s">
        <v>30</v>
      </c>
      <c r="Q1025" t="s">
        <v>29</v>
      </c>
      <c r="R1025" t="s">
        <v>30</v>
      </c>
      <c r="S1025" t="s">
        <v>29</v>
      </c>
      <c r="T1025" t="s">
        <v>30</v>
      </c>
      <c r="U1025" t="s">
        <v>29</v>
      </c>
      <c r="V1025" t="s">
        <v>30</v>
      </c>
      <c r="W1025" t="s">
        <v>33</v>
      </c>
      <c r="X1025" t="s">
        <v>29</v>
      </c>
      <c r="Y1025" t="s">
        <v>29</v>
      </c>
      <c r="Z1025" t="s">
        <v>29</v>
      </c>
      <c r="AA1025" t="s">
        <v>30</v>
      </c>
      <c r="AB1025" t="s">
        <v>48</v>
      </c>
    </row>
    <row r="1026" spans="1:28" outlineLevel="1" x14ac:dyDescent="0.45">
      <c r="A1026">
        <v>2749539004</v>
      </c>
      <c r="B1026" s="1">
        <v>44334</v>
      </c>
      <c r="C1026" t="s">
        <v>1559</v>
      </c>
      <c r="D1026" t="s">
        <v>1560</v>
      </c>
      <c r="E1026" t="s">
        <v>135</v>
      </c>
      <c r="F1026" t="s">
        <v>5651</v>
      </c>
      <c r="G1026" t="s">
        <v>5661</v>
      </c>
      <c r="H1026" s="10">
        <v>34368.65</v>
      </c>
      <c r="J1026" t="s">
        <v>28</v>
      </c>
      <c r="K1026" t="s">
        <v>29</v>
      </c>
      <c r="L1026" t="s">
        <v>96</v>
      </c>
      <c r="M1026" t="s">
        <v>29</v>
      </c>
      <c r="N1026" t="s">
        <v>29</v>
      </c>
      <c r="O1026" t="s">
        <v>29</v>
      </c>
      <c r="P1026" t="s">
        <v>29</v>
      </c>
      <c r="Q1026" t="s">
        <v>29</v>
      </c>
      <c r="R1026" t="s">
        <v>29</v>
      </c>
      <c r="S1026" t="s">
        <v>30</v>
      </c>
      <c r="T1026" t="s">
        <v>30</v>
      </c>
      <c r="U1026" t="s">
        <v>29</v>
      </c>
      <c r="V1026" t="s">
        <v>29</v>
      </c>
      <c r="W1026" t="s">
        <v>31</v>
      </c>
      <c r="X1026" t="s">
        <v>30</v>
      </c>
      <c r="Y1026" t="s">
        <v>29</v>
      </c>
      <c r="Z1026" t="s">
        <v>29</v>
      </c>
      <c r="AA1026" t="s">
        <v>30</v>
      </c>
      <c r="AB1026" t="s">
        <v>32</v>
      </c>
    </row>
    <row r="1027" spans="1:28" outlineLevel="1" x14ac:dyDescent="0.45">
      <c r="A1027">
        <v>2493439004</v>
      </c>
      <c r="B1027" s="1">
        <v>44332</v>
      </c>
      <c r="C1027" t="s">
        <v>1188</v>
      </c>
      <c r="D1027" t="s">
        <v>1189</v>
      </c>
      <c r="E1027" t="s">
        <v>135</v>
      </c>
      <c r="F1027" t="s">
        <v>5651</v>
      </c>
      <c r="G1027" t="s">
        <v>5805</v>
      </c>
      <c r="H1027" s="10">
        <v>34329</v>
      </c>
      <c r="J1027" t="s">
        <v>28</v>
      </c>
      <c r="K1027" t="s">
        <v>30</v>
      </c>
      <c r="L1027" t="s">
        <v>96</v>
      </c>
      <c r="M1027" t="s">
        <v>29</v>
      </c>
      <c r="N1027" t="s">
        <v>29</v>
      </c>
      <c r="O1027" t="s">
        <v>29</v>
      </c>
      <c r="P1027" t="s">
        <v>30</v>
      </c>
      <c r="Q1027" t="s">
        <v>30</v>
      </c>
      <c r="R1027" t="s">
        <v>30</v>
      </c>
      <c r="S1027" t="s">
        <v>30</v>
      </c>
      <c r="T1027" t="s">
        <v>30</v>
      </c>
      <c r="U1027" t="s">
        <v>30</v>
      </c>
      <c r="V1027" t="s">
        <v>30</v>
      </c>
      <c r="W1027" t="s">
        <v>40</v>
      </c>
      <c r="X1027" t="s">
        <v>29</v>
      </c>
      <c r="Y1027" t="s">
        <v>29</v>
      </c>
      <c r="Z1027" t="s">
        <v>29</v>
      </c>
      <c r="AA1027" t="s">
        <v>30</v>
      </c>
      <c r="AB1027" t="s">
        <v>32</v>
      </c>
    </row>
    <row r="1028" spans="1:28" outlineLevel="1" x14ac:dyDescent="0.45">
      <c r="A1028">
        <v>7239959004</v>
      </c>
      <c r="B1028" s="1">
        <v>44339</v>
      </c>
      <c r="C1028" t="s">
        <v>2535</v>
      </c>
      <c r="D1028" t="s">
        <v>2536</v>
      </c>
      <c r="E1028" t="s">
        <v>135</v>
      </c>
      <c r="F1028" t="s">
        <v>5651</v>
      </c>
      <c r="G1028" t="s">
        <v>5724</v>
      </c>
      <c r="H1028" s="10">
        <v>32605.52</v>
      </c>
      <c r="J1028" t="s">
        <v>28</v>
      </c>
      <c r="K1028" t="s">
        <v>29</v>
      </c>
      <c r="L1028" t="s">
        <v>88</v>
      </c>
      <c r="M1028" t="s">
        <v>29</v>
      </c>
      <c r="N1028" t="s">
        <v>30</v>
      </c>
      <c r="O1028" t="s">
        <v>30</v>
      </c>
      <c r="P1028" t="s">
        <v>30</v>
      </c>
      <c r="Q1028" t="s">
        <v>30</v>
      </c>
      <c r="R1028" t="s">
        <v>30</v>
      </c>
      <c r="S1028" t="s">
        <v>30</v>
      </c>
      <c r="T1028" t="s">
        <v>30</v>
      </c>
      <c r="U1028" t="s">
        <v>30</v>
      </c>
      <c r="V1028" t="s">
        <v>30</v>
      </c>
      <c r="W1028" t="s">
        <v>33</v>
      </c>
      <c r="X1028" t="s">
        <v>29</v>
      </c>
      <c r="Y1028" t="s">
        <v>30</v>
      </c>
      <c r="Z1028" t="s">
        <v>29</v>
      </c>
      <c r="AA1028" t="s">
        <v>29</v>
      </c>
      <c r="AB1028" t="s">
        <v>32</v>
      </c>
    </row>
    <row r="1029" spans="1:28" outlineLevel="1" x14ac:dyDescent="0.45">
      <c r="A1029">
        <v>8831669004</v>
      </c>
      <c r="B1029" s="1">
        <v>44345</v>
      </c>
      <c r="C1029" t="s">
        <v>4395</v>
      </c>
      <c r="D1029" t="s">
        <v>4396</v>
      </c>
      <c r="E1029" t="s">
        <v>135</v>
      </c>
      <c r="F1029" t="s">
        <v>5651</v>
      </c>
      <c r="G1029" t="s">
        <v>5724</v>
      </c>
      <c r="H1029" s="10">
        <v>28497</v>
      </c>
      <c r="I1029" t="s">
        <v>35</v>
      </c>
      <c r="J1029" t="s">
        <v>28</v>
      </c>
      <c r="K1029" t="s">
        <v>30</v>
      </c>
      <c r="L1029" t="s">
        <v>88</v>
      </c>
      <c r="M1029" t="s">
        <v>30</v>
      </c>
      <c r="N1029" t="s">
        <v>30</v>
      </c>
      <c r="O1029" t="s">
        <v>30</v>
      </c>
      <c r="P1029" t="s">
        <v>30</v>
      </c>
      <c r="Q1029" t="s">
        <v>30</v>
      </c>
      <c r="R1029" t="s">
        <v>30</v>
      </c>
      <c r="S1029" t="s">
        <v>30</v>
      </c>
      <c r="T1029" t="s">
        <v>30</v>
      </c>
      <c r="U1029" t="s">
        <v>30</v>
      </c>
      <c r="V1029" t="s">
        <v>30</v>
      </c>
      <c r="W1029" t="s">
        <v>40</v>
      </c>
      <c r="X1029" t="s">
        <v>29</v>
      </c>
      <c r="Y1029" t="s">
        <v>29</v>
      </c>
      <c r="Z1029" t="s">
        <v>29</v>
      </c>
      <c r="AA1029" t="s">
        <v>29</v>
      </c>
      <c r="AB1029" t="s">
        <v>32</v>
      </c>
    </row>
    <row r="1030" spans="1:28" outlineLevel="1" x14ac:dyDescent="0.45">
      <c r="A1030">
        <v>8846699005</v>
      </c>
      <c r="B1030" s="1">
        <v>44345</v>
      </c>
      <c r="C1030" t="s">
        <v>4481</v>
      </c>
      <c r="D1030" t="s">
        <v>4482</v>
      </c>
      <c r="E1030" t="s">
        <v>135</v>
      </c>
      <c r="F1030" t="s">
        <v>5651</v>
      </c>
      <c r="G1030" t="s">
        <v>5662</v>
      </c>
      <c r="H1030" s="10">
        <v>27353.040000000001</v>
      </c>
      <c r="J1030" t="s">
        <v>28</v>
      </c>
      <c r="K1030" t="s">
        <v>30</v>
      </c>
      <c r="L1030" t="s">
        <v>96</v>
      </c>
      <c r="M1030" t="s">
        <v>30</v>
      </c>
      <c r="N1030" t="s">
        <v>29</v>
      </c>
      <c r="O1030" t="s">
        <v>29</v>
      </c>
      <c r="P1030" t="s">
        <v>30</v>
      </c>
      <c r="Q1030" t="s">
        <v>30</v>
      </c>
      <c r="R1030" t="s">
        <v>30</v>
      </c>
      <c r="S1030" t="s">
        <v>29</v>
      </c>
      <c r="T1030" t="s">
        <v>30</v>
      </c>
      <c r="U1030" t="s">
        <v>29</v>
      </c>
      <c r="V1030" t="s">
        <v>29</v>
      </c>
      <c r="W1030" t="s">
        <v>49</v>
      </c>
      <c r="X1030" t="s">
        <v>29</v>
      </c>
      <c r="Y1030" t="s">
        <v>29</v>
      </c>
      <c r="Z1030" t="s">
        <v>29</v>
      </c>
      <c r="AA1030" t="s">
        <v>29</v>
      </c>
      <c r="AB1030" t="s">
        <v>32</v>
      </c>
    </row>
    <row r="1031" spans="1:28" outlineLevel="1" x14ac:dyDescent="0.45">
      <c r="A1031">
        <v>7525909001</v>
      </c>
      <c r="B1031" s="1">
        <v>44341</v>
      </c>
      <c r="C1031" t="s">
        <v>2726</v>
      </c>
      <c r="D1031" t="s">
        <v>2727</v>
      </c>
      <c r="E1031" t="s">
        <v>135</v>
      </c>
      <c r="F1031" t="s">
        <v>5651</v>
      </c>
      <c r="G1031" t="s">
        <v>5755</v>
      </c>
      <c r="H1031" s="10">
        <v>27209</v>
      </c>
      <c r="J1031" t="s">
        <v>28</v>
      </c>
      <c r="K1031" t="s">
        <v>29</v>
      </c>
      <c r="L1031" t="s">
        <v>88</v>
      </c>
      <c r="M1031" t="s">
        <v>29</v>
      </c>
      <c r="N1031" t="s">
        <v>30</v>
      </c>
      <c r="O1031" t="s">
        <v>29</v>
      </c>
      <c r="P1031" t="s">
        <v>30</v>
      </c>
      <c r="Q1031" t="s">
        <v>30</v>
      </c>
      <c r="R1031" t="s">
        <v>30</v>
      </c>
      <c r="S1031" t="s">
        <v>30</v>
      </c>
      <c r="T1031" t="s">
        <v>29</v>
      </c>
      <c r="U1031" t="s">
        <v>30</v>
      </c>
      <c r="V1031" t="s">
        <v>29</v>
      </c>
      <c r="W1031" t="s">
        <v>270</v>
      </c>
      <c r="X1031" t="s">
        <v>29</v>
      </c>
      <c r="Y1031" t="s">
        <v>30</v>
      </c>
      <c r="Z1031" t="s">
        <v>29</v>
      </c>
      <c r="AA1031" t="s">
        <v>29</v>
      </c>
      <c r="AB1031" t="s">
        <v>39</v>
      </c>
    </row>
    <row r="1032" spans="1:28" outlineLevel="1" x14ac:dyDescent="0.45">
      <c r="A1032">
        <v>7641038905</v>
      </c>
      <c r="B1032" s="1">
        <v>44323</v>
      </c>
      <c r="C1032" t="s">
        <v>3642</v>
      </c>
      <c r="D1032" t="s">
        <v>3643</v>
      </c>
      <c r="E1032" t="s">
        <v>135</v>
      </c>
      <c r="F1032" t="s">
        <v>5651</v>
      </c>
      <c r="G1032" t="s">
        <v>5741</v>
      </c>
      <c r="H1032" s="10">
        <v>27167</v>
      </c>
      <c r="J1032" t="s">
        <v>28</v>
      </c>
      <c r="K1032" t="s">
        <v>29</v>
      </c>
      <c r="L1032" t="s">
        <v>96</v>
      </c>
      <c r="M1032" t="s">
        <v>29</v>
      </c>
      <c r="N1032" t="s">
        <v>29</v>
      </c>
      <c r="O1032" t="s">
        <v>29</v>
      </c>
      <c r="P1032" t="s">
        <v>30</v>
      </c>
      <c r="Q1032" t="s">
        <v>29</v>
      </c>
      <c r="R1032" t="s">
        <v>30</v>
      </c>
      <c r="S1032" t="s">
        <v>30</v>
      </c>
      <c r="T1032" t="s">
        <v>30</v>
      </c>
      <c r="U1032" t="s">
        <v>29</v>
      </c>
      <c r="V1032" t="s">
        <v>30</v>
      </c>
      <c r="W1032" t="s">
        <v>40</v>
      </c>
      <c r="X1032" t="s">
        <v>29</v>
      </c>
      <c r="Y1032" t="s">
        <v>30</v>
      </c>
      <c r="Z1032" t="s">
        <v>29</v>
      </c>
      <c r="AA1032" t="s">
        <v>30</v>
      </c>
      <c r="AB1032" t="s">
        <v>45</v>
      </c>
    </row>
    <row r="1033" spans="1:28" outlineLevel="1" x14ac:dyDescent="0.45">
      <c r="A1033">
        <v>9930149001</v>
      </c>
      <c r="B1033" s="1">
        <v>44351</v>
      </c>
      <c r="C1033" t="s">
        <v>5500</v>
      </c>
      <c r="D1033" t="s">
        <v>5501</v>
      </c>
      <c r="E1033" t="s">
        <v>135</v>
      </c>
      <c r="F1033" t="s">
        <v>5651</v>
      </c>
      <c r="G1033" t="s">
        <v>5741</v>
      </c>
      <c r="H1033" s="10">
        <v>25876</v>
      </c>
      <c r="I1033" t="s">
        <v>209</v>
      </c>
      <c r="J1033" t="s">
        <v>28</v>
      </c>
      <c r="K1033" t="s">
        <v>29</v>
      </c>
      <c r="L1033" t="s">
        <v>96</v>
      </c>
      <c r="M1033" t="s">
        <v>30</v>
      </c>
      <c r="N1033" t="s">
        <v>30</v>
      </c>
      <c r="O1033" t="s">
        <v>30</v>
      </c>
      <c r="P1033" t="s">
        <v>30</v>
      </c>
      <c r="Q1033" t="s">
        <v>30</v>
      </c>
      <c r="R1033" t="s">
        <v>30</v>
      </c>
      <c r="S1033" t="s">
        <v>30</v>
      </c>
      <c r="T1033" t="s">
        <v>30</v>
      </c>
      <c r="U1033" t="s">
        <v>30</v>
      </c>
      <c r="V1033" t="s">
        <v>30</v>
      </c>
      <c r="W1033" t="s">
        <v>31</v>
      </c>
      <c r="X1033" t="s">
        <v>29</v>
      </c>
      <c r="Y1033" t="s">
        <v>29</v>
      </c>
      <c r="Z1033" t="s">
        <v>29</v>
      </c>
      <c r="AA1033" t="s">
        <v>29</v>
      </c>
      <c r="AB1033" t="s">
        <v>32</v>
      </c>
    </row>
    <row r="1034" spans="1:28" outlineLevel="1" x14ac:dyDescent="0.45">
      <c r="A1034">
        <v>7554668908</v>
      </c>
      <c r="B1034" s="1">
        <v>44323</v>
      </c>
      <c r="C1034" t="s">
        <v>3055</v>
      </c>
      <c r="D1034" t="s">
        <v>3056</v>
      </c>
      <c r="E1034" t="s">
        <v>135</v>
      </c>
      <c r="F1034" t="s">
        <v>5651</v>
      </c>
      <c r="G1034" t="s">
        <v>5755</v>
      </c>
      <c r="H1034" s="10">
        <v>25486.54</v>
      </c>
      <c r="J1034" t="s">
        <v>28</v>
      </c>
      <c r="K1034" t="s">
        <v>29</v>
      </c>
      <c r="L1034" t="s">
        <v>96</v>
      </c>
      <c r="M1034" t="s">
        <v>29</v>
      </c>
      <c r="N1034" t="s">
        <v>29</v>
      </c>
      <c r="O1034" t="s">
        <v>29</v>
      </c>
      <c r="P1034" t="s">
        <v>30</v>
      </c>
      <c r="Q1034" t="s">
        <v>29</v>
      </c>
      <c r="R1034" t="s">
        <v>29</v>
      </c>
      <c r="S1034" t="s">
        <v>30</v>
      </c>
      <c r="T1034" t="s">
        <v>30</v>
      </c>
      <c r="U1034" t="s">
        <v>29</v>
      </c>
      <c r="V1034" t="s">
        <v>29</v>
      </c>
      <c r="W1034" t="s">
        <v>60</v>
      </c>
      <c r="X1034" t="s">
        <v>29</v>
      </c>
      <c r="Y1034" t="s">
        <v>30</v>
      </c>
      <c r="Z1034" t="s">
        <v>29</v>
      </c>
      <c r="AA1034" t="s">
        <v>30</v>
      </c>
      <c r="AB1034" t="s">
        <v>45</v>
      </c>
    </row>
    <row r="1035" spans="1:28" outlineLevel="1" x14ac:dyDescent="0.45">
      <c r="A1035">
        <v>6614679001</v>
      </c>
      <c r="B1035" s="1">
        <v>44338</v>
      </c>
      <c r="C1035" t="s">
        <v>2460</v>
      </c>
      <c r="D1035" t="s">
        <v>2461</v>
      </c>
      <c r="E1035" t="s">
        <v>135</v>
      </c>
      <c r="F1035" t="s">
        <v>5651</v>
      </c>
      <c r="G1035" t="s">
        <v>5755</v>
      </c>
      <c r="H1035" s="10">
        <v>23832.46</v>
      </c>
      <c r="J1035" t="s">
        <v>28</v>
      </c>
      <c r="K1035" t="s">
        <v>29</v>
      </c>
      <c r="L1035" t="s">
        <v>88</v>
      </c>
      <c r="M1035" t="s">
        <v>29</v>
      </c>
      <c r="N1035" t="s">
        <v>29</v>
      </c>
      <c r="O1035" t="s">
        <v>29</v>
      </c>
      <c r="P1035" t="s">
        <v>30</v>
      </c>
      <c r="Q1035" t="s">
        <v>29</v>
      </c>
      <c r="R1035" t="s">
        <v>29</v>
      </c>
      <c r="S1035" t="s">
        <v>30</v>
      </c>
      <c r="T1035" t="s">
        <v>30</v>
      </c>
      <c r="U1035" t="s">
        <v>30</v>
      </c>
      <c r="V1035" t="s">
        <v>30</v>
      </c>
      <c r="W1035" t="s">
        <v>40</v>
      </c>
      <c r="X1035" t="s">
        <v>29</v>
      </c>
      <c r="Y1035" t="s">
        <v>29</v>
      </c>
      <c r="Z1035" t="s">
        <v>29</v>
      </c>
      <c r="AA1035" t="s">
        <v>30</v>
      </c>
      <c r="AB1035" t="s">
        <v>32</v>
      </c>
    </row>
    <row r="1036" spans="1:28" outlineLevel="1" x14ac:dyDescent="0.45">
      <c r="A1036">
        <v>8941599008</v>
      </c>
      <c r="B1036" s="1">
        <v>44345</v>
      </c>
      <c r="C1036" t="s">
        <v>4947</v>
      </c>
      <c r="D1036" t="s">
        <v>4948</v>
      </c>
      <c r="E1036" t="s">
        <v>135</v>
      </c>
      <c r="F1036" t="s">
        <v>5651</v>
      </c>
      <c r="G1036" t="s">
        <v>5662</v>
      </c>
      <c r="H1036" s="10">
        <v>22100.59</v>
      </c>
      <c r="J1036" t="s">
        <v>28</v>
      </c>
      <c r="K1036" t="s">
        <v>30</v>
      </c>
      <c r="L1036" t="s">
        <v>96</v>
      </c>
      <c r="M1036" t="s">
        <v>30</v>
      </c>
      <c r="N1036" t="s">
        <v>30</v>
      </c>
      <c r="O1036" t="s">
        <v>30</v>
      </c>
      <c r="P1036" t="s">
        <v>30</v>
      </c>
      <c r="Q1036" t="s">
        <v>30</v>
      </c>
      <c r="R1036" t="s">
        <v>30</v>
      </c>
      <c r="S1036" t="s">
        <v>30</v>
      </c>
      <c r="T1036" t="s">
        <v>30</v>
      </c>
      <c r="U1036" t="s">
        <v>30</v>
      </c>
      <c r="V1036" t="s">
        <v>30</v>
      </c>
      <c r="W1036" t="s">
        <v>31</v>
      </c>
      <c r="X1036" t="s">
        <v>29</v>
      </c>
      <c r="Y1036" t="s">
        <v>29</v>
      </c>
      <c r="Z1036" t="s">
        <v>29</v>
      </c>
      <c r="AA1036" t="s">
        <v>29</v>
      </c>
      <c r="AB1036" t="s">
        <v>48</v>
      </c>
    </row>
    <row r="1037" spans="1:28" outlineLevel="1" x14ac:dyDescent="0.45">
      <c r="A1037">
        <v>2705209008</v>
      </c>
      <c r="B1037" s="1">
        <v>44334</v>
      </c>
      <c r="C1037" t="s">
        <v>1350</v>
      </c>
      <c r="D1037" t="s">
        <v>1351</v>
      </c>
      <c r="E1037" t="s">
        <v>135</v>
      </c>
      <c r="F1037" t="s">
        <v>5651</v>
      </c>
      <c r="G1037" t="s">
        <v>5661</v>
      </c>
      <c r="H1037" s="10">
        <v>16291.62</v>
      </c>
      <c r="J1037" t="s">
        <v>28</v>
      </c>
      <c r="K1037" t="s">
        <v>30</v>
      </c>
      <c r="L1037" t="s">
        <v>96</v>
      </c>
      <c r="M1037" t="s">
        <v>29</v>
      </c>
      <c r="N1037" t="s">
        <v>29</v>
      </c>
      <c r="O1037" t="s">
        <v>30</v>
      </c>
      <c r="P1037" t="s">
        <v>30</v>
      </c>
      <c r="Q1037" t="s">
        <v>29</v>
      </c>
      <c r="R1037" t="s">
        <v>30</v>
      </c>
      <c r="S1037" t="s">
        <v>30</v>
      </c>
      <c r="T1037" t="s">
        <v>30</v>
      </c>
      <c r="U1037" t="s">
        <v>29</v>
      </c>
      <c r="V1037" t="s">
        <v>30</v>
      </c>
      <c r="W1037" t="s">
        <v>31</v>
      </c>
      <c r="X1037" t="s">
        <v>30</v>
      </c>
      <c r="Y1037" t="s">
        <v>30</v>
      </c>
      <c r="Z1037" t="s">
        <v>29</v>
      </c>
      <c r="AA1037" t="s">
        <v>30</v>
      </c>
      <c r="AB1037" t="s">
        <v>45</v>
      </c>
    </row>
    <row r="1038" spans="1:28" outlineLevel="1" x14ac:dyDescent="0.45">
      <c r="A1038">
        <v>7544978903</v>
      </c>
      <c r="B1038" s="1">
        <v>44323</v>
      </c>
      <c r="C1038" t="s">
        <v>2945</v>
      </c>
      <c r="D1038" t="s">
        <v>2946</v>
      </c>
      <c r="E1038" t="s">
        <v>135</v>
      </c>
      <c r="F1038" t="s">
        <v>5651</v>
      </c>
      <c r="G1038" t="s">
        <v>5724</v>
      </c>
      <c r="H1038" s="10">
        <v>16090.82</v>
      </c>
      <c r="J1038" t="s">
        <v>28</v>
      </c>
      <c r="K1038" t="s">
        <v>29</v>
      </c>
      <c r="L1038" t="s">
        <v>96</v>
      </c>
      <c r="M1038" t="s">
        <v>29</v>
      </c>
      <c r="N1038" t="s">
        <v>29</v>
      </c>
      <c r="O1038" t="s">
        <v>29</v>
      </c>
      <c r="P1038" t="s">
        <v>30</v>
      </c>
      <c r="Q1038" t="s">
        <v>29</v>
      </c>
      <c r="R1038" t="s">
        <v>29</v>
      </c>
      <c r="S1038" t="s">
        <v>30</v>
      </c>
      <c r="T1038" t="s">
        <v>30</v>
      </c>
      <c r="U1038" t="s">
        <v>30</v>
      </c>
      <c r="V1038" t="s">
        <v>29</v>
      </c>
      <c r="W1038" t="s">
        <v>270</v>
      </c>
      <c r="X1038" t="s">
        <v>29</v>
      </c>
      <c r="Y1038" t="s">
        <v>29</v>
      </c>
      <c r="Z1038" t="s">
        <v>30</v>
      </c>
      <c r="AA1038" t="s">
        <v>29</v>
      </c>
      <c r="AB1038" t="s">
        <v>39</v>
      </c>
    </row>
    <row r="1039" spans="1:28" outlineLevel="1" x14ac:dyDescent="0.45">
      <c r="A1039">
        <v>8861249008</v>
      </c>
      <c r="B1039" s="1">
        <v>44345</v>
      </c>
      <c r="C1039" t="s">
        <v>4564</v>
      </c>
      <c r="D1039" t="s">
        <v>4565</v>
      </c>
      <c r="E1039" t="s">
        <v>135</v>
      </c>
      <c r="F1039" t="s">
        <v>5651</v>
      </c>
      <c r="G1039" t="s">
        <v>5724</v>
      </c>
      <c r="H1039" s="10">
        <v>14805.61</v>
      </c>
      <c r="J1039" t="s">
        <v>28</v>
      </c>
      <c r="K1039" t="s">
        <v>30</v>
      </c>
      <c r="L1039" t="s">
        <v>88</v>
      </c>
      <c r="M1039" t="s">
        <v>29</v>
      </c>
      <c r="N1039" t="s">
        <v>29</v>
      </c>
      <c r="O1039" t="s">
        <v>30</v>
      </c>
      <c r="P1039" t="s">
        <v>30</v>
      </c>
      <c r="Q1039" t="s">
        <v>30</v>
      </c>
      <c r="R1039" t="s">
        <v>30</v>
      </c>
      <c r="S1039" t="s">
        <v>30</v>
      </c>
      <c r="T1039" t="s">
        <v>30</v>
      </c>
      <c r="U1039" t="s">
        <v>29</v>
      </c>
      <c r="V1039" t="s">
        <v>29</v>
      </c>
      <c r="W1039" t="s">
        <v>31</v>
      </c>
      <c r="X1039" t="s">
        <v>29</v>
      </c>
      <c r="Y1039" t="s">
        <v>29</v>
      </c>
      <c r="Z1039" t="s">
        <v>29</v>
      </c>
      <c r="AA1039" t="s">
        <v>29</v>
      </c>
      <c r="AB1039" t="s">
        <v>67</v>
      </c>
    </row>
    <row r="1040" spans="1:28" outlineLevel="1" x14ac:dyDescent="0.45">
      <c r="A1040">
        <v>2323449004</v>
      </c>
      <c r="B1040" s="1">
        <v>44331</v>
      </c>
      <c r="C1040" t="s">
        <v>797</v>
      </c>
      <c r="D1040" t="s">
        <v>798</v>
      </c>
      <c r="E1040" t="s">
        <v>135</v>
      </c>
      <c r="F1040" t="s">
        <v>5651</v>
      </c>
      <c r="G1040" t="s">
        <v>5755</v>
      </c>
      <c r="H1040" s="10">
        <v>14222</v>
      </c>
      <c r="J1040" t="s">
        <v>28</v>
      </c>
      <c r="K1040" t="s">
        <v>29</v>
      </c>
      <c r="L1040" t="s">
        <v>88</v>
      </c>
      <c r="M1040" t="s">
        <v>29</v>
      </c>
      <c r="N1040" t="s">
        <v>29</v>
      </c>
      <c r="O1040" t="s">
        <v>29</v>
      </c>
      <c r="P1040" t="s">
        <v>30</v>
      </c>
      <c r="Q1040" t="s">
        <v>29</v>
      </c>
      <c r="R1040" t="s">
        <v>29</v>
      </c>
      <c r="S1040" t="s">
        <v>30</v>
      </c>
      <c r="T1040" t="s">
        <v>30</v>
      </c>
      <c r="U1040" t="s">
        <v>29</v>
      </c>
      <c r="V1040" t="s">
        <v>30</v>
      </c>
      <c r="W1040" t="s">
        <v>40</v>
      </c>
      <c r="X1040" t="s">
        <v>29</v>
      </c>
      <c r="Y1040" t="s">
        <v>30</v>
      </c>
      <c r="Z1040" t="s">
        <v>29</v>
      </c>
      <c r="AA1040" t="s">
        <v>29</v>
      </c>
      <c r="AB1040" t="s">
        <v>47</v>
      </c>
    </row>
    <row r="1041" spans="1:28" outlineLevel="1" x14ac:dyDescent="0.45">
      <c r="A1041">
        <v>7905108907</v>
      </c>
      <c r="B1041" s="1">
        <v>44327</v>
      </c>
      <c r="C1041" t="s">
        <v>4028</v>
      </c>
      <c r="D1041" t="s">
        <v>4029</v>
      </c>
      <c r="E1041" t="s">
        <v>135</v>
      </c>
      <c r="F1041" t="s">
        <v>5651</v>
      </c>
      <c r="G1041" t="s">
        <v>5661</v>
      </c>
      <c r="H1041" s="10">
        <v>13163</v>
      </c>
      <c r="J1041" t="s">
        <v>28</v>
      </c>
      <c r="K1041" t="s">
        <v>29</v>
      </c>
      <c r="L1041" t="s">
        <v>96</v>
      </c>
      <c r="M1041" t="s">
        <v>29</v>
      </c>
      <c r="N1041" t="s">
        <v>30</v>
      </c>
      <c r="O1041" t="s">
        <v>29</v>
      </c>
      <c r="P1041" t="s">
        <v>30</v>
      </c>
      <c r="Q1041" t="s">
        <v>30</v>
      </c>
      <c r="R1041" t="s">
        <v>30</v>
      </c>
      <c r="S1041" t="s">
        <v>30</v>
      </c>
      <c r="T1041" t="s">
        <v>30</v>
      </c>
      <c r="U1041" t="s">
        <v>30</v>
      </c>
      <c r="V1041" t="s">
        <v>30</v>
      </c>
      <c r="W1041" t="s">
        <v>31</v>
      </c>
      <c r="X1041" t="s">
        <v>30</v>
      </c>
      <c r="Y1041" t="s">
        <v>29</v>
      </c>
      <c r="Z1041" t="s">
        <v>29</v>
      </c>
      <c r="AA1041" t="s">
        <v>30</v>
      </c>
      <c r="AB1041" t="s">
        <v>32</v>
      </c>
    </row>
    <row r="1042" spans="1:28" outlineLevel="1" x14ac:dyDescent="0.45">
      <c r="A1042">
        <v>7873628904</v>
      </c>
      <c r="B1042" s="1">
        <v>44327</v>
      </c>
      <c r="C1042" t="s">
        <v>3871</v>
      </c>
      <c r="D1042" t="s">
        <v>3872</v>
      </c>
      <c r="E1042" t="s">
        <v>135</v>
      </c>
      <c r="F1042" t="s">
        <v>5651</v>
      </c>
      <c r="G1042" t="s">
        <v>5662</v>
      </c>
      <c r="H1042" s="10">
        <v>9134.02</v>
      </c>
      <c r="J1042" t="s">
        <v>28</v>
      </c>
      <c r="K1042" t="s">
        <v>30</v>
      </c>
      <c r="L1042" t="s">
        <v>96</v>
      </c>
      <c r="M1042" t="s">
        <v>29</v>
      </c>
      <c r="N1042" t="s">
        <v>29</v>
      </c>
      <c r="O1042" t="s">
        <v>29</v>
      </c>
      <c r="P1042" t="s">
        <v>30</v>
      </c>
      <c r="Q1042" t="s">
        <v>30</v>
      </c>
      <c r="R1042" t="s">
        <v>30</v>
      </c>
      <c r="S1042" t="s">
        <v>30</v>
      </c>
      <c r="T1042" t="s">
        <v>30</v>
      </c>
      <c r="U1042" t="s">
        <v>30</v>
      </c>
      <c r="V1042" t="s">
        <v>30</v>
      </c>
      <c r="W1042" t="s">
        <v>40</v>
      </c>
      <c r="X1042" t="s">
        <v>29</v>
      </c>
      <c r="Y1042" t="s">
        <v>30</v>
      </c>
      <c r="Z1042" t="s">
        <v>29</v>
      </c>
      <c r="AA1042" t="s">
        <v>29</v>
      </c>
      <c r="AB1042" t="s">
        <v>32</v>
      </c>
    </row>
    <row r="1043" spans="1:28" outlineLevel="1" x14ac:dyDescent="0.45">
      <c r="A1043">
        <v>5251299000</v>
      </c>
      <c r="B1043" s="1">
        <v>44337</v>
      </c>
      <c r="C1043" t="s">
        <v>2337</v>
      </c>
      <c r="D1043" t="s">
        <v>2338</v>
      </c>
      <c r="E1043" t="s">
        <v>135</v>
      </c>
      <c r="F1043" t="s">
        <v>5651</v>
      </c>
      <c r="G1043" t="s">
        <v>5755</v>
      </c>
      <c r="H1043" s="10">
        <v>6201</v>
      </c>
      <c r="J1043" t="s">
        <v>28</v>
      </c>
      <c r="K1043" t="s">
        <v>29</v>
      </c>
      <c r="L1043" t="s">
        <v>88</v>
      </c>
      <c r="M1043" t="s">
        <v>30</v>
      </c>
      <c r="N1043" t="s">
        <v>30</v>
      </c>
      <c r="O1043" t="s">
        <v>30</v>
      </c>
      <c r="P1043" t="s">
        <v>30</v>
      </c>
      <c r="Q1043" t="s">
        <v>30</v>
      </c>
      <c r="R1043" t="s">
        <v>30</v>
      </c>
      <c r="S1043" t="s">
        <v>30</v>
      </c>
      <c r="T1043" t="s">
        <v>30</v>
      </c>
      <c r="U1043" t="s">
        <v>30</v>
      </c>
      <c r="V1043" t="s">
        <v>30</v>
      </c>
      <c r="W1043" t="s">
        <v>31</v>
      </c>
      <c r="X1043" t="s">
        <v>29</v>
      </c>
      <c r="Y1043" t="s">
        <v>30</v>
      </c>
      <c r="Z1043" t="s">
        <v>29</v>
      </c>
      <c r="AA1043" t="s">
        <v>30</v>
      </c>
      <c r="AB1043" t="s">
        <v>32</v>
      </c>
    </row>
    <row r="1044" spans="1:28" outlineLevel="1" x14ac:dyDescent="0.45">
      <c r="A1044">
        <v>7871918904</v>
      </c>
      <c r="B1044" s="1">
        <v>44327</v>
      </c>
      <c r="C1044" t="s">
        <v>3858</v>
      </c>
      <c r="D1044" t="s">
        <v>3859</v>
      </c>
      <c r="E1044" t="s">
        <v>135</v>
      </c>
      <c r="F1044" t="s">
        <v>5651</v>
      </c>
      <c r="G1044" t="s">
        <v>5662</v>
      </c>
      <c r="H1044" s="10">
        <v>5103.66</v>
      </c>
      <c r="J1044" t="s">
        <v>28</v>
      </c>
      <c r="K1044" t="s">
        <v>30</v>
      </c>
      <c r="L1044" t="s">
        <v>96</v>
      </c>
      <c r="M1044" t="s">
        <v>29</v>
      </c>
      <c r="N1044" t="s">
        <v>29</v>
      </c>
      <c r="O1044" t="s">
        <v>29</v>
      </c>
      <c r="P1044" t="s">
        <v>29</v>
      </c>
      <c r="Q1044" t="s">
        <v>30</v>
      </c>
      <c r="R1044" t="s">
        <v>30</v>
      </c>
      <c r="S1044" t="s">
        <v>30</v>
      </c>
      <c r="T1044" t="s">
        <v>30</v>
      </c>
      <c r="U1044" t="s">
        <v>30</v>
      </c>
      <c r="V1044" t="s">
        <v>30</v>
      </c>
      <c r="W1044" t="s">
        <v>31</v>
      </c>
      <c r="X1044" t="s">
        <v>29</v>
      </c>
      <c r="Y1044" t="s">
        <v>29</v>
      </c>
      <c r="Z1044" t="s">
        <v>29</v>
      </c>
      <c r="AA1044" t="s">
        <v>30</v>
      </c>
      <c r="AB1044" t="s">
        <v>39</v>
      </c>
    </row>
    <row r="1045" spans="1:28" outlineLevel="1" x14ac:dyDescent="0.45">
      <c r="A1045">
        <v>7648528902</v>
      </c>
      <c r="B1045" s="1">
        <v>44323</v>
      </c>
      <c r="C1045" t="s">
        <v>3683</v>
      </c>
      <c r="D1045" t="s">
        <v>3684</v>
      </c>
      <c r="E1045" t="s">
        <v>135</v>
      </c>
      <c r="F1045" t="s">
        <v>5651</v>
      </c>
      <c r="G1045" t="s">
        <v>5661</v>
      </c>
      <c r="H1045" s="10">
        <v>4164.96</v>
      </c>
      <c r="J1045" t="s">
        <v>28</v>
      </c>
      <c r="K1045" t="s">
        <v>29</v>
      </c>
      <c r="L1045" t="s">
        <v>96</v>
      </c>
      <c r="M1045" t="s">
        <v>29</v>
      </c>
      <c r="N1045" t="s">
        <v>29</v>
      </c>
      <c r="O1045" t="s">
        <v>29</v>
      </c>
      <c r="P1045" t="s">
        <v>29</v>
      </c>
      <c r="Q1045" t="s">
        <v>29</v>
      </c>
      <c r="R1045" t="s">
        <v>29</v>
      </c>
      <c r="S1045" t="s">
        <v>30</v>
      </c>
      <c r="T1045" t="s">
        <v>30</v>
      </c>
      <c r="U1045" t="s">
        <v>29</v>
      </c>
      <c r="V1045" t="s">
        <v>29</v>
      </c>
      <c r="W1045" t="s">
        <v>31</v>
      </c>
      <c r="X1045" t="s">
        <v>30</v>
      </c>
      <c r="Y1045" t="s">
        <v>30</v>
      </c>
      <c r="Z1045" t="s">
        <v>29</v>
      </c>
      <c r="AA1045" t="s">
        <v>29</v>
      </c>
      <c r="AB1045" t="s">
        <v>32</v>
      </c>
    </row>
    <row r="1046" spans="1:28" outlineLevel="1" x14ac:dyDescent="0.45">
      <c r="A1046">
        <v>9875979010</v>
      </c>
      <c r="B1046" s="1">
        <v>44351</v>
      </c>
      <c r="C1046" t="s">
        <v>5210</v>
      </c>
      <c r="D1046" t="s">
        <v>5211</v>
      </c>
      <c r="E1046" t="s">
        <v>4186</v>
      </c>
      <c r="F1046" t="s">
        <v>5651</v>
      </c>
      <c r="G1046" t="s">
        <v>6023</v>
      </c>
      <c r="H1046" s="10">
        <v>155683</v>
      </c>
      <c r="J1046" t="s">
        <v>42</v>
      </c>
      <c r="K1046" t="s">
        <v>29</v>
      </c>
      <c r="L1046" t="s">
        <v>150</v>
      </c>
      <c r="M1046" t="s">
        <v>30</v>
      </c>
      <c r="N1046" t="s">
        <v>29</v>
      </c>
      <c r="O1046" t="s">
        <v>29</v>
      </c>
      <c r="P1046" t="s">
        <v>30</v>
      </c>
      <c r="Q1046" t="s">
        <v>30</v>
      </c>
      <c r="R1046" t="s">
        <v>30</v>
      </c>
      <c r="S1046" t="s">
        <v>30</v>
      </c>
      <c r="T1046" t="s">
        <v>29</v>
      </c>
      <c r="U1046" t="s">
        <v>30</v>
      </c>
      <c r="V1046" t="s">
        <v>30</v>
      </c>
      <c r="W1046" t="s">
        <v>33</v>
      </c>
      <c r="X1046" t="s">
        <v>30</v>
      </c>
      <c r="Y1046" t="s">
        <v>29</v>
      </c>
      <c r="Z1046" t="s">
        <v>29</v>
      </c>
      <c r="AA1046" t="s">
        <v>29</v>
      </c>
      <c r="AB1046" t="s">
        <v>32</v>
      </c>
    </row>
    <row r="1047" spans="1:28" outlineLevel="1" x14ac:dyDescent="0.45">
      <c r="A1047">
        <v>8033939008</v>
      </c>
      <c r="B1047" s="1">
        <v>44342</v>
      </c>
      <c r="C1047" t="s">
        <v>4184</v>
      </c>
      <c r="D1047" t="s">
        <v>4185</v>
      </c>
      <c r="E1047" t="s">
        <v>4186</v>
      </c>
      <c r="F1047" t="s">
        <v>5651</v>
      </c>
      <c r="G1047" t="s">
        <v>6023</v>
      </c>
      <c r="H1047" s="10">
        <v>81618</v>
      </c>
      <c r="J1047" t="s">
        <v>42</v>
      </c>
      <c r="K1047" t="s">
        <v>29</v>
      </c>
      <c r="L1047" t="s">
        <v>150</v>
      </c>
      <c r="M1047" t="s">
        <v>29</v>
      </c>
      <c r="N1047" t="s">
        <v>29</v>
      </c>
      <c r="O1047" t="s">
        <v>29</v>
      </c>
      <c r="P1047" t="s">
        <v>30</v>
      </c>
      <c r="Q1047" t="s">
        <v>30</v>
      </c>
      <c r="R1047" t="s">
        <v>30</v>
      </c>
      <c r="S1047" t="s">
        <v>29</v>
      </c>
      <c r="T1047" t="s">
        <v>29</v>
      </c>
      <c r="U1047" t="s">
        <v>30</v>
      </c>
      <c r="V1047" t="s">
        <v>30</v>
      </c>
      <c r="W1047" t="s">
        <v>33</v>
      </c>
      <c r="X1047" t="s">
        <v>30</v>
      </c>
      <c r="Y1047" t="s">
        <v>29</v>
      </c>
      <c r="Z1047" t="s">
        <v>29</v>
      </c>
      <c r="AA1047" t="s">
        <v>30</v>
      </c>
      <c r="AB1047" t="s">
        <v>45</v>
      </c>
    </row>
    <row r="1048" spans="1:28" outlineLevel="1" x14ac:dyDescent="0.45">
      <c r="A1048">
        <v>8972739005</v>
      </c>
      <c r="B1048" s="1">
        <v>44345</v>
      </c>
      <c r="C1048" t="s">
        <v>5094</v>
      </c>
      <c r="D1048" t="s">
        <v>5095</v>
      </c>
      <c r="E1048" t="s">
        <v>5096</v>
      </c>
      <c r="F1048" t="s">
        <v>5651</v>
      </c>
      <c r="G1048" t="s">
        <v>6051</v>
      </c>
      <c r="H1048" s="10">
        <v>49933.65</v>
      </c>
      <c r="J1048" t="s">
        <v>42</v>
      </c>
      <c r="K1048" t="s">
        <v>30</v>
      </c>
      <c r="L1048" t="s">
        <v>127</v>
      </c>
      <c r="M1048" t="s">
        <v>30</v>
      </c>
      <c r="N1048" t="s">
        <v>30</v>
      </c>
      <c r="O1048" t="s">
        <v>30</v>
      </c>
      <c r="P1048" t="s">
        <v>30</v>
      </c>
      <c r="Q1048" t="s">
        <v>30</v>
      </c>
      <c r="R1048" t="s">
        <v>30</v>
      </c>
      <c r="S1048" t="s">
        <v>30</v>
      </c>
      <c r="T1048" t="s">
        <v>30</v>
      </c>
      <c r="U1048" t="s">
        <v>30</v>
      </c>
      <c r="V1048" t="s">
        <v>30</v>
      </c>
      <c r="W1048" t="s">
        <v>31</v>
      </c>
      <c r="X1048" t="s">
        <v>30</v>
      </c>
      <c r="Y1048" t="s">
        <v>29</v>
      </c>
      <c r="Z1048" t="s">
        <v>29</v>
      </c>
      <c r="AA1048" t="s">
        <v>29</v>
      </c>
      <c r="AB1048" t="s">
        <v>1586</v>
      </c>
    </row>
    <row r="1049" spans="1:28" outlineLevel="1" x14ac:dyDescent="0.45">
      <c r="A1049">
        <v>8015259001</v>
      </c>
      <c r="B1049" s="1">
        <v>44342</v>
      </c>
      <c r="C1049" t="s">
        <v>4092</v>
      </c>
      <c r="D1049" t="s">
        <v>4093</v>
      </c>
      <c r="E1049" t="s">
        <v>331</v>
      </c>
      <c r="F1049" t="s">
        <v>5651</v>
      </c>
      <c r="G1049" t="s">
        <v>5698</v>
      </c>
      <c r="H1049" s="10">
        <v>146662</v>
      </c>
      <c r="J1049" t="s">
        <v>42</v>
      </c>
      <c r="K1049" t="s">
        <v>29</v>
      </c>
      <c r="L1049" t="s">
        <v>150</v>
      </c>
      <c r="M1049" t="s">
        <v>29</v>
      </c>
      <c r="N1049" t="s">
        <v>29</v>
      </c>
      <c r="O1049" t="s">
        <v>29</v>
      </c>
      <c r="P1049" t="s">
        <v>29</v>
      </c>
      <c r="Q1049" t="s">
        <v>29</v>
      </c>
      <c r="R1049" t="s">
        <v>29</v>
      </c>
      <c r="S1049" t="s">
        <v>30</v>
      </c>
      <c r="T1049" t="s">
        <v>30</v>
      </c>
      <c r="U1049" t="s">
        <v>29</v>
      </c>
      <c r="V1049" t="s">
        <v>30</v>
      </c>
      <c r="W1049" t="s">
        <v>33</v>
      </c>
      <c r="X1049" t="s">
        <v>29</v>
      </c>
      <c r="Y1049" t="s">
        <v>30</v>
      </c>
      <c r="Z1049" t="s">
        <v>29</v>
      </c>
      <c r="AA1049" t="s">
        <v>29</v>
      </c>
      <c r="AB1049" t="s">
        <v>32</v>
      </c>
    </row>
    <row r="1050" spans="1:28" outlineLevel="1" x14ac:dyDescent="0.45">
      <c r="A1050">
        <v>1088079005</v>
      </c>
      <c r="B1050" s="1">
        <v>44329</v>
      </c>
      <c r="C1050" t="s">
        <v>329</v>
      </c>
      <c r="D1050" t="s">
        <v>330</v>
      </c>
      <c r="E1050" t="s">
        <v>331</v>
      </c>
      <c r="F1050" t="s">
        <v>5651</v>
      </c>
      <c r="G1050" t="s">
        <v>5698</v>
      </c>
      <c r="H1050" s="10">
        <v>139865</v>
      </c>
      <c r="J1050" t="s">
        <v>42</v>
      </c>
      <c r="K1050" t="s">
        <v>29</v>
      </c>
      <c r="L1050" t="s">
        <v>150</v>
      </c>
      <c r="M1050" t="s">
        <v>29</v>
      </c>
      <c r="N1050" t="s">
        <v>30</v>
      </c>
      <c r="O1050" t="s">
        <v>29</v>
      </c>
      <c r="P1050" t="s">
        <v>30</v>
      </c>
      <c r="Q1050" t="s">
        <v>30</v>
      </c>
      <c r="R1050" t="s">
        <v>30</v>
      </c>
      <c r="S1050" t="s">
        <v>30</v>
      </c>
      <c r="T1050" t="s">
        <v>30</v>
      </c>
      <c r="U1050" t="s">
        <v>30</v>
      </c>
      <c r="V1050" t="s">
        <v>30</v>
      </c>
      <c r="W1050" t="s">
        <v>31</v>
      </c>
      <c r="X1050" t="s">
        <v>29</v>
      </c>
      <c r="Y1050" t="s">
        <v>29</v>
      </c>
      <c r="Z1050" t="s">
        <v>29</v>
      </c>
      <c r="AA1050" t="s">
        <v>30</v>
      </c>
      <c r="AB1050" t="s">
        <v>100</v>
      </c>
    </row>
    <row r="1051" spans="1:28" outlineLevel="1" x14ac:dyDescent="0.45">
      <c r="A1051">
        <v>2709309000</v>
      </c>
      <c r="B1051" s="1">
        <v>44334</v>
      </c>
      <c r="C1051" t="s">
        <v>1368</v>
      </c>
      <c r="D1051" t="s">
        <v>1369</v>
      </c>
      <c r="E1051" t="s">
        <v>331</v>
      </c>
      <c r="F1051" t="s">
        <v>5651</v>
      </c>
      <c r="G1051" t="s">
        <v>5698</v>
      </c>
      <c r="H1051" s="10">
        <v>124943.15</v>
      </c>
      <c r="J1051" t="s">
        <v>42</v>
      </c>
      <c r="K1051" t="s">
        <v>29</v>
      </c>
      <c r="L1051" t="s">
        <v>150</v>
      </c>
      <c r="M1051" t="s">
        <v>29</v>
      </c>
      <c r="N1051" t="s">
        <v>29</v>
      </c>
      <c r="O1051" t="s">
        <v>29</v>
      </c>
      <c r="P1051" t="s">
        <v>30</v>
      </c>
      <c r="Q1051" t="s">
        <v>30</v>
      </c>
      <c r="R1051" t="s">
        <v>30</v>
      </c>
      <c r="S1051" t="s">
        <v>30</v>
      </c>
      <c r="T1051" t="s">
        <v>30</v>
      </c>
      <c r="U1051" t="s">
        <v>30</v>
      </c>
      <c r="V1051" t="s">
        <v>30</v>
      </c>
      <c r="W1051" t="s">
        <v>31</v>
      </c>
      <c r="X1051" t="s">
        <v>29</v>
      </c>
      <c r="Y1051" t="s">
        <v>29</v>
      </c>
      <c r="Z1051" t="s">
        <v>29</v>
      </c>
      <c r="AA1051" t="s">
        <v>30</v>
      </c>
      <c r="AB1051" t="s">
        <v>32</v>
      </c>
    </row>
    <row r="1052" spans="1:28" outlineLevel="1" x14ac:dyDescent="0.45">
      <c r="A1052">
        <v>7592438910</v>
      </c>
      <c r="B1052" s="1">
        <v>44323</v>
      </c>
      <c r="C1052" t="s">
        <v>3349</v>
      </c>
      <c r="D1052" t="s">
        <v>1326</v>
      </c>
      <c r="E1052" t="s">
        <v>331</v>
      </c>
      <c r="F1052" t="s">
        <v>5651</v>
      </c>
      <c r="G1052" t="s">
        <v>5698</v>
      </c>
      <c r="H1052" s="10">
        <v>19144</v>
      </c>
      <c r="J1052" t="s">
        <v>42</v>
      </c>
      <c r="K1052" t="s">
        <v>30</v>
      </c>
      <c r="L1052" t="s">
        <v>150</v>
      </c>
      <c r="M1052" t="s">
        <v>29</v>
      </c>
      <c r="N1052" t="s">
        <v>30</v>
      </c>
      <c r="O1052" t="s">
        <v>30</v>
      </c>
      <c r="P1052" t="s">
        <v>30</v>
      </c>
      <c r="Q1052" t="s">
        <v>29</v>
      </c>
      <c r="R1052" t="s">
        <v>30</v>
      </c>
      <c r="S1052" t="s">
        <v>29</v>
      </c>
      <c r="T1052" t="s">
        <v>30</v>
      </c>
      <c r="U1052" t="s">
        <v>30</v>
      </c>
      <c r="V1052" t="s">
        <v>30</v>
      </c>
      <c r="W1052" t="s">
        <v>31</v>
      </c>
      <c r="X1052" t="s">
        <v>29</v>
      </c>
      <c r="Y1052" t="s">
        <v>30</v>
      </c>
      <c r="Z1052" t="s">
        <v>29</v>
      </c>
      <c r="AA1052" t="s">
        <v>30</v>
      </c>
      <c r="AB1052" t="s">
        <v>32</v>
      </c>
    </row>
    <row r="1053" spans="1:28" outlineLevel="1" x14ac:dyDescent="0.45">
      <c r="A1053">
        <v>7655388906</v>
      </c>
      <c r="B1053" s="1">
        <v>44323</v>
      </c>
      <c r="C1053" t="s">
        <v>3732</v>
      </c>
      <c r="D1053" t="s">
        <v>3733</v>
      </c>
      <c r="E1053" t="s">
        <v>2896</v>
      </c>
      <c r="F1053" t="s">
        <v>5651</v>
      </c>
      <c r="G1053" t="s">
        <v>5970</v>
      </c>
      <c r="H1053" s="10">
        <v>135122</v>
      </c>
      <c r="J1053" t="s">
        <v>42</v>
      </c>
      <c r="K1053" t="s">
        <v>29</v>
      </c>
      <c r="L1053" t="s">
        <v>77</v>
      </c>
      <c r="M1053" t="s">
        <v>29</v>
      </c>
      <c r="N1053" t="s">
        <v>30</v>
      </c>
      <c r="O1053" t="s">
        <v>29</v>
      </c>
      <c r="P1053" t="s">
        <v>29</v>
      </c>
      <c r="Q1053" t="s">
        <v>30</v>
      </c>
      <c r="R1053" t="s">
        <v>30</v>
      </c>
      <c r="S1053" t="s">
        <v>30</v>
      </c>
      <c r="T1053" t="s">
        <v>30</v>
      </c>
      <c r="U1053" t="s">
        <v>29</v>
      </c>
      <c r="V1053" t="s">
        <v>30</v>
      </c>
      <c r="W1053" t="s">
        <v>31</v>
      </c>
      <c r="X1053" t="s">
        <v>29</v>
      </c>
      <c r="Y1053" t="s">
        <v>29</v>
      </c>
      <c r="Z1053" t="s">
        <v>29</v>
      </c>
      <c r="AA1053" t="s">
        <v>30</v>
      </c>
      <c r="AB1053" t="s">
        <v>32</v>
      </c>
    </row>
    <row r="1054" spans="1:28" outlineLevel="1" x14ac:dyDescent="0.45">
      <c r="A1054">
        <v>7541408901</v>
      </c>
      <c r="B1054" s="1">
        <v>44323</v>
      </c>
      <c r="C1054" t="s">
        <v>2894</v>
      </c>
      <c r="D1054" t="s">
        <v>2895</v>
      </c>
      <c r="E1054" t="s">
        <v>2896</v>
      </c>
      <c r="F1054" t="s">
        <v>5651</v>
      </c>
      <c r="G1054" t="s">
        <v>5970</v>
      </c>
      <c r="H1054" s="10">
        <v>134966</v>
      </c>
      <c r="J1054" t="s">
        <v>42</v>
      </c>
      <c r="K1054" t="s">
        <v>30</v>
      </c>
      <c r="L1054" t="s">
        <v>77</v>
      </c>
      <c r="M1054" t="s">
        <v>29</v>
      </c>
      <c r="N1054" t="s">
        <v>29</v>
      </c>
      <c r="O1054" t="s">
        <v>29</v>
      </c>
      <c r="P1054" t="s">
        <v>29</v>
      </c>
      <c r="Q1054" t="s">
        <v>30</v>
      </c>
      <c r="R1054" t="s">
        <v>30</v>
      </c>
      <c r="S1054" t="s">
        <v>30</v>
      </c>
      <c r="T1054" t="s">
        <v>30</v>
      </c>
      <c r="U1054" t="s">
        <v>29</v>
      </c>
      <c r="V1054" t="s">
        <v>30</v>
      </c>
      <c r="W1054" t="s">
        <v>33</v>
      </c>
      <c r="X1054" t="s">
        <v>29</v>
      </c>
      <c r="Y1054" t="s">
        <v>29</v>
      </c>
      <c r="Z1054" t="s">
        <v>30</v>
      </c>
      <c r="AA1054" t="s">
        <v>30</v>
      </c>
      <c r="AB1054" t="s">
        <v>32</v>
      </c>
    </row>
    <row r="1055" spans="1:28" outlineLevel="1" x14ac:dyDescent="0.45">
      <c r="A1055">
        <v>8960239000</v>
      </c>
      <c r="B1055" s="1">
        <v>44345</v>
      </c>
      <c r="C1055" t="s">
        <v>5023</v>
      </c>
      <c r="D1055" t="s">
        <v>5024</v>
      </c>
      <c r="E1055" t="s">
        <v>2896</v>
      </c>
      <c r="F1055" t="s">
        <v>5651</v>
      </c>
      <c r="G1055" t="s">
        <v>5970</v>
      </c>
      <c r="H1055" s="10">
        <v>52076</v>
      </c>
      <c r="J1055" t="s">
        <v>42</v>
      </c>
      <c r="K1055" t="s">
        <v>30</v>
      </c>
      <c r="L1055" t="s">
        <v>77</v>
      </c>
      <c r="M1055" t="s">
        <v>29</v>
      </c>
      <c r="N1055" t="s">
        <v>29</v>
      </c>
      <c r="O1055" t="s">
        <v>29</v>
      </c>
      <c r="P1055" t="s">
        <v>29</v>
      </c>
      <c r="Q1055" t="s">
        <v>30</v>
      </c>
      <c r="R1055" t="s">
        <v>29</v>
      </c>
      <c r="S1055" t="s">
        <v>30</v>
      </c>
      <c r="T1055" t="s">
        <v>30</v>
      </c>
      <c r="U1055" t="s">
        <v>30</v>
      </c>
      <c r="V1055" t="s">
        <v>30</v>
      </c>
      <c r="W1055" t="s">
        <v>33</v>
      </c>
      <c r="X1055" t="s">
        <v>29</v>
      </c>
      <c r="Y1055" t="s">
        <v>29</v>
      </c>
      <c r="Z1055" t="s">
        <v>29</v>
      </c>
      <c r="AA1055" t="s">
        <v>29</v>
      </c>
      <c r="AB1055" t="s">
        <v>32</v>
      </c>
    </row>
    <row r="1056" spans="1:28" outlineLevel="1" x14ac:dyDescent="0.45">
      <c r="A1056">
        <v>7894278905</v>
      </c>
      <c r="B1056" s="1">
        <v>44327</v>
      </c>
      <c r="C1056" t="s">
        <v>3973</v>
      </c>
      <c r="D1056" t="s">
        <v>3974</v>
      </c>
      <c r="E1056" t="s">
        <v>287</v>
      </c>
      <c r="F1056" t="s">
        <v>5651</v>
      </c>
      <c r="G1056" t="s">
        <v>5685</v>
      </c>
      <c r="H1056" s="10">
        <v>334179.89</v>
      </c>
      <c r="J1056" t="s">
        <v>42</v>
      </c>
      <c r="K1056" t="s">
        <v>30</v>
      </c>
      <c r="L1056" t="s">
        <v>77</v>
      </c>
      <c r="M1056" t="s">
        <v>30</v>
      </c>
      <c r="N1056" t="s">
        <v>30</v>
      </c>
      <c r="O1056" t="s">
        <v>30</v>
      </c>
      <c r="P1056" t="s">
        <v>30</v>
      </c>
      <c r="Q1056" t="s">
        <v>30</v>
      </c>
      <c r="R1056" t="s">
        <v>30</v>
      </c>
      <c r="S1056" t="s">
        <v>30</v>
      </c>
      <c r="T1056" t="s">
        <v>30</v>
      </c>
      <c r="U1056" t="s">
        <v>30</v>
      </c>
      <c r="V1056" t="s">
        <v>30</v>
      </c>
      <c r="W1056" t="s">
        <v>40</v>
      </c>
      <c r="X1056" t="s">
        <v>30</v>
      </c>
      <c r="Y1056" t="s">
        <v>29</v>
      </c>
      <c r="Z1056" t="s">
        <v>29</v>
      </c>
      <c r="AA1056" t="s">
        <v>30</v>
      </c>
      <c r="AB1056" t="s">
        <v>32</v>
      </c>
    </row>
    <row r="1057" spans="1:28" outlineLevel="1" x14ac:dyDescent="0.45">
      <c r="A1057">
        <v>7633758909</v>
      </c>
      <c r="B1057" s="1">
        <v>44323</v>
      </c>
      <c r="C1057" t="s">
        <v>3599</v>
      </c>
      <c r="D1057" t="s">
        <v>3600</v>
      </c>
      <c r="E1057" t="s">
        <v>287</v>
      </c>
      <c r="F1057" t="s">
        <v>5651</v>
      </c>
      <c r="G1057" t="s">
        <v>5685</v>
      </c>
      <c r="H1057" s="10">
        <v>284380</v>
      </c>
      <c r="I1057" t="s">
        <v>217</v>
      </c>
      <c r="J1057" t="s">
        <v>42</v>
      </c>
      <c r="K1057" t="s">
        <v>29</v>
      </c>
      <c r="L1057" t="s">
        <v>77</v>
      </c>
      <c r="M1057" t="s">
        <v>30</v>
      </c>
      <c r="N1057" t="s">
        <v>30</v>
      </c>
      <c r="O1057" t="s">
        <v>29</v>
      </c>
      <c r="P1057" t="s">
        <v>30</v>
      </c>
      <c r="Q1057" t="s">
        <v>30</v>
      </c>
      <c r="R1057" t="s">
        <v>30</v>
      </c>
      <c r="S1057" t="s">
        <v>30</v>
      </c>
      <c r="T1057" t="s">
        <v>30</v>
      </c>
      <c r="U1057" t="s">
        <v>30</v>
      </c>
      <c r="V1057" t="s">
        <v>30</v>
      </c>
      <c r="W1057" t="s">
        <v>33</v>
      </c>
      <c r="X1057" t="s">
        <v>30</v>
      </c>
      <c r="Y1057" t="s">
        <v>29</v>
      </c>
      <c r="Z1057" t="s">
        <v>29</v>
      </c>
      <c r="AA1057" t="s">
        <v>30</v>
      </c>
      <c r="AB1057" t="s">
        <v>32</v>
      </c>
    </row>
    <row r="1058" spans="1:28" outlineLevel="1" x14ac:dyDescent="0.45">
      <c r="A1058">
        <v>2744539005</v>
      </c>
      <c r="B1058" s="1">
        <v>44334</v>
      </c>
      <c r="C1058" t="s">
        <v>1528</v>
      </c>
      <c r="D1058" t="s">
        <v>1529</v>
      </c>
      <c r="E1058" t="s">
        <v>287</v>
      </c>
      <c r="F1058" t="s">
        <v>5651</v>
      </c>
      <c r="G1058" t="s">
        <v>5685</v>
      </c>
      <c r="H1058" s="10">
        <v>194707.82</v>
      </c>
      <c r="J1058" t="s">
        <v>42</v>
      </c>
      <c r="K1058" t="s">
        <v>30</v>
      </c>
      <c r="L1058" t="s">
        <v>77</v>
      </c>
      <c r="M1058" t="s">
        <v>29</v>
      </c>
      <c r="N1058" t="s">
        <v>29</v>
      </c>
      <c r="O1058" t="s">
        <v>29</v>
      </c>
      <c r="P1058" t="s">
        <v>29</v>
      </c>
      <c r="Q1058" t="s">
        <v>29</v>
      </c>
      <c r="R1058" t="s">
        <v>29</v>
      </c>
      <c r="S1058" t="s">
        <v>30</v>
      </c>
      <c r="T1058" t="s">
        <v>29</v>
      </c>
      <c r="U1058" t="s">
        <v>29</v>
      </c>
      <c r="V1058" t="s">
        <v>29</v>
      </c>
      <c r="W1058" t="s">
        <v>33</v>
      </c>
      <c r="X1058" t="s">
        <v>30</v>
      </c>
      <c r="Y1058" t="s">
        <v>29</v>
      </c>
      <c r="Z1058" t="s">
        <v>29</v>
      </c>
      <c r="AA1058" t="s">
        <v>30</v>
      </c>
      <c r="AB1058" t="s">
        <v>144</v>
      </c>
    </row>
    <row r="1059" spans="1:28" outlineLevel="1" x14ac:dyDescent="0.45">
      <c r="A1059">
        <v>6592709006</v>
      </c>
      <c r="B1059" s="1">
        <v>44338</v>
      </c>
      <c r="C1059" t="s">
        <v>2354</v>
      </c>
      <c r="D1059" t="s">
        <v>2355</v>
      </c>
      <c r="E1059" t="s">
        <v>287</v>
      </c>
      <c r="F1059" t="s">
        <v>5651</v>
      </c>
      <c r="G1059" t="s">
        <v>5685</v>
      </c>
      <c r="H1059" s="10">
        <v>174587</v>
      </c>
      <c r="J1059" t="s">
        <v>42</v>
      </c>
      <c r="K1059" t="s">
        <v>29</v>
      </c>
      <c r="L1059" t="s">
        <v>77</v>
      </c>
      <c r="M1059" t="s">
        <v>29</v>
      </c>
      <c r="N1059" t="s">
        <v>30</v>
      </c>
      <c r="O1059" t="s">
        <v>30</v>
      </c>
      <c r="P1059" t="s">
        <v>30</v>
      </c>
      <c r="Q1059" t="s">
        <v>30</v>
      </c>
      <c r="R1059" t="s">
        <v>30</v>
      </c>
      <c r="S1059" t="s">
        <v>30</v>
      </c>
      <c r="T1059" t="s">
        <v>30</v>
      </c>
      <c r="U1059" t="s">
        <v>30</v>
      </c>
      <c r="V1059" t="s">
        <v>30</v>
      </c>
      <c r="W1059" t="s">
        <v>31</v>
      </c>
      <c r="X1059" t="s">
        <v>30</v>
      </c>
      <c r="Y1059" t="s">
        <v>30</v>
      </c>
      <c r="Z1059" t="s">
        <v>29</v>
      </c>
      <c r="AA1059" t="s">
        <v>29</v>
      </c>
      <c r="AB1059" t="s">
        <v>32</v>
      </c>
    </row>
    <row r="1060" spans="1:28" outlineLevel="1" x14ac:dyDescent="0.45">
      <c r="A1060">
        <v>1077149007</v>
      </c>
      <c r="B1060" s="1">
        <v>44328</v>
      </c>
      <c r="C1060" t="s">
        <v>285</v>
      </c>
      <c r="D1060" t="s">
        <v>286</v>
      </c>
      <c r="E1060" t="s">
        <v>287</v>
      </c>
      <c r="F1060" t="s">
        <v>5651</v>
      </c>
      <c r="G1060" t="s">
        <v>5685</v>
      </c>
      <c r="H1060" s="10">
        <v>75770.91</v>
      </c>
      <c r="J1060" t="s">
        <v>42</v>
      </c>
      <c r="K1060" t="s">
        <v>30</v>
      </c>
      <c r="L1060" t="s">
        <v>77</v>
      </c>
      <c r="M1060" t="s">
        <v>29</v>
      </c>
      <c r="N1060" t="s">
        <v>29</v>
      </c>
      <c r="O1060" t="s">
        <v>29</v>
      </c>
      <c r="P1060" t="s">
        <v>29</v>
      </c>
      <c r="Q1060" t="s">
        <v>30</v>
      </c>
      <c r="R1060" t="s">
        <v>30</v>
      </c>
      <c r="S1060" t="s">
        <v>30</v>
      </c>
      <c r="T1060" t="s">
        <v>30</v>
      </c>
      <c r="U1060" t="s">
        <v>29</v>
      </c>
      <c r="V1060" t="s">
        <v>30</v>
      </c>
      <c r="W1060" t="s">
        <v>31</v>
      </c>
      <c r="X1060" t="s">
        <v>30</v>
      </c>
      <c r="Y1060" t="s">
        <v>29</v>
      </c>
      <c r="Z1060" t="s">
        <v>29</v>
      </c>
      <c r="AA1060" t="s">
        <v>30</v>
      </c>
      <c r="AB1060" t="s">
        <v>32</v>
      </c>
    </row>
    <row r="1061" spans="1:28" outlineLevel="1" x14ac:dyDescent="0.45">
      <c r="A1061">
        <v>7563618906</v>
      </c>
      <c r="B1061" s="1">
        <v>44323</v>
      </c>
      <c r="C1061" t="s">
        <v>3162</v>
      </c>
      <c r="D1061" t="s">
        <v>3163</v>
      </c>
      <c r="E1061" t="s">
        <v>287</v>
      </c>
      <c r="F1061" t="s">
        <v>5651</v>
      </c>
      <c r="G1061" t="s">
        <v>5685</v>
      </c>
      <c r="H1061" s="10">
        <v>74760.399999999994</v>
      </c>
      <c r="J1061" t="s">
        <v>42</v>
      </c>
      <c r="K1061" t="s">
        <v>30</v>
      </c>
      <c r="L1061" t="s">
        <v>77</v>
      </c>
      <c r="M1061" t="s">
        <v>30</v>
      </c>
      <c r="N1061" t="s">
        <v>29</v>
      </c>
      <c r="O1061" t="s">
        <v>29</v>
      </c>
      <c r="P1061" t="s">
        <v>29</v>
      </c>
      <c r="Q1061" t="s">
        <v>29</v>
      </c>
      <c r="R1061" t="s">
        <v>29</v>
      </c>
      <c r="S1061" t="s">
        <v>29</v>
      </c>
      <c r="T1061" t="s">
        <v>30</v>
      </c>
      <c r="U1061" t="s">
        <v>29</v>
      </c>
      <c r="V1061" t="s">
        <v>30</v>
      </c>
      <c r="W1061" t="s">
        <v>40</v>
      </c>
      <c r="X1061" t="s">
        <v>30</v>
      </c>
      <c r="Y1061" t="s">
        <v>30</v>
      </c>
      <c r="Z1061" t="s">
        <v>29</v>
      </c>
      <c r="AA1061" t="s">
        <v>30</v>
      </c>
      <c r="AB1061" t="s">
        <v>47</v>
      </c>
    </row>
    <row r="1062" spans="1:28" outlineLevel="1" x14ac:dyDescent="0.45">
      <c r="A1062">
        <v>7537839001</v>
      </c>
      <c r="B1062" s="1">
        <v>44341</v>
      </c>
      <c r="C1062" t="s">
        <v>2858</v>
      </c>
      <c r="D1062" t="s">
        <v>2859</v>
      </c>
      <c r="E1062" t="s">
        <v>287</v>
      </c>
      <c r="F1062" t="s">
        <v>5651</v>
      </c>
      <c r="G1062" t="s">
        <v>5685</v>
      </c>
      <c r="H1062" s="10">
        <v>66576.55</v>
      </c>
      <c r="J1062" t="s">
        <v>42</v>
      </c>
      <c r="K1062" t="s">
        <v>30</v>
      </c>
      <c r="L1062" t="s">
        <v>77</v>
      </c>
      <c r="M1062" t="s">
        <v>30</v>
      </c>
      <c r="N1062" t="s">
        <v>30</v>
      </c>
      <c r="O1062" t="s">
        <v>29</v>
      </c>
      <c r="P1062" t="s">
        <v>30</v>
      </c>
      <c r="Q1062" t="s">
        <v>30</v>
      </c>
      <c r="R1062" t="s">
        <v>30</v>
      </c>
      <c r="S1062" t="s">
        <v>30</v>
      </c>
      <c r="T1062" t="s">
        <v>30</v>
      </c>
      <c r="U1062" t="s">
        <v>30</v>
      </c>
      <c r="V1062" t="s">
        <v>30</v>
      </c>
      <c r="W1062" t="s">
        <v>31</v>
      </c>
      <c r="X1062" t="s">
        <v>30</v>
      </c>
      <c r="Y1062" t="s">
        <v>29</v>
      </c>
      <c r="Z1062" t="s">
        <v>29</v>
      </c>
      <c r="AA1062" t="s">
        <v>30</v>
      </c>
      <c r="AB1062" t="s">
        <v>32</v>
      </c>
    </row>
    <row r="1063" spans="1:28" outlineLevel="1" x14ac:dyDescent="0.45">
      <c r="A1063">
        <v>2477199004</v>
      </c>
      <c r="B1063" s="1">
        <v>44332</v>
      </c>
      <c r="C1063" t="s">
        <v>1110</v>
      </c>
      <c r="D1063" t="s">
        <v>1111</v>
      </c>
      <c r="E1063" t="s">
        <v>287</v>
      </c>
      <c r="F1063" t="s">
        <v>5651</v>
      </c>
      <c r="G1063" t="s">
        <v>5685</v>
      </c>
      <c r="H1063" s="10">
        <v>37118</v>
      </c>
      <c r="J1063" t="s">
        <v>42</v>
      </c>
      <c r="K1063" t="s">
        <v>30</v>
      </c>
      <c r="L1063" t="s">
        <v>77</v>
      </c>
      <c r="M1063" t="s">
        <v>29</v>
      </c>
      <c r="N1063" t="s">
        <v>29</v>
      </c>
      <c r="O1063" t="s">
        <v>29</v>
      </c>
      <c r="P1063" t="s">
        <v>30</v>
      </c>
      <c r="Q1063" t="s">
        <v>30</v>
      </c>
      <c r="R1063" t="s">
        <v>30</v>
      </c>
      <c r="S1063" t="s">
        <v>30</v>
      </c>
      <c r="T1063" t="s">
        <v>29</v>
      </c>
      <c r="U1063" t="s">
        <v>30</v>
      </c>
      <c r="V1063" t="s">
        <v>30</v>
      </c>
      <c r="W1063" t="s">
        <v>40</v>
      </c>
      <c r="X1063" t="s">
        <v>30</v>
      </c>
      <c r="Y1063" t="s">
        <v>30</v>
      </c>
      <c r="Z1063" t="s">
        <v>29</v>
      </c>
      <c r="AA1063" t="s">
        <v>29</v>
      </c>
      <c r="AB1063" t="s">
        <v>32</v>
      </c>
    </row>
    <row r="1064" spans="1:28" outlineLevel="1" x14ac:dyDescent="0.45">
      <c r="A1064">
        <v>3695139000</v>
      </c>
      <c r="B1064" s="1">
        <v>44335</v>
      </c>
      <c r="C1064" t="s">
        <v>1753</v>
      </c>
      <c r="D1064" t="s">
        <v>1754</v>
      </c>
      <c r="E1064" t="s">
        <v>287</v>
      </c>
      <c r="F1064" t="s">
        <v>5651</v>
      </c>
      <c r="G1064" t="s">
        <v>5685</v>
      </c>
      <c r="H1064" s="10">
        <v>31507.63</v>
      </c>
      <c r="J1064" t="s">
        <v>42</v>
      </c>
      <c r="K1064" t="s">
        <v>30</v>
      </c>
      <c r="L1064" t="s">
        <v>77</v>
      </c>
      <c r="M1064" t="s">
        <v>29</v>
      </c>
      <c r="N1064" t="s">
        <v>29</v>
      </c>
      <c r="O1064" t="s">
        <v>29</v>
      </c>
      <c r="P1064" t="s">
        <v>30</v>
      </c>
      <c r="Q1064" t="s">
        <v>29</v>
      </c>
      <c r="R1064" t="s">
        <v>29</v>
      </c>
      <c r="S1064" t="s">
        <v>30</v>
      </c>
      <c r="T1064" t="s">
        <v>30</v>
      </c>
      <c r="U1064" t="s">
        <v>30</v>
      </c>
      <c r="V1064" t="s">
        <v>30</v>
      </c>
      <c r="W1064" t="s">
        <v>31</v>
      </c>
      <c r="X1064" t="s">
        <v>30</v>
      </c>
      <c r="Y1064" t="s">
        <v>29</v>
      </c>
      <c r="Z1064" t="s">
        <v>30</v>
      </c>
      <c r="AA1064" t="s">
        <v>30</v>
      </c>
      <c r="AB1064" t="s">
        <v>366</v>
      </c>
    </row>
    <row r="1065" spans="1:28" outlineLevel="1" x14ac:dyDescent="0.45">
      <c r="A1065">
        <v>6592249010</v>
      </c>
      <c r="B1065" s="1">
        <v>44338</v>
      </c>
      <c r="C1065" t="s">
        <v>2352</v>
      </c>
      <c r="D1065" t="s">
        <v>2353</v>
      </c>
      <c r="E1065" t="s">
        <v>287</v>
      </c>
      <c r="F1065" t="s">
        <v>5651</v>
      </c>
      <c r="G1065" t="s">
        <v>5685</v>
      </c>
      <c r="H1065" s="10">
        <v>19736</v>
      </c>
      <c r="J1065" t="s">
        <v>42</v>
      </c>
      <c r="K1065" t="s">
        <v>29</v>
      </c>
      <c r="L1065" t="s">
        <v>77</v>
      </c>
      <c r="M1065" t="s">
        <v>29</v>
      </c>
      <c r="N1065" t="s">
        <v>29</v>
      </c>
      <c r="O1065" t="s">
        <v>29</v>
      </c>
      <c r="P1065" t="s">
        <v>30</v>
      </c>
      <c r="Q1065" t="s">
        <v>29</v>
      </c>
      <c r="R1065" t="s">
        <v>30</v>
      </c>
      <c r="S1065" t="s">
        <v>30</v>
      </c>
      <c r="T1065" t="s">
        <v>30</v>
      </c>
      <c r="U1065" t="s">
        <v>30</v>
      </c>
      <c r="V1065" t="s">
        <v>30</v>
      </c>
      <c r="W1065" t="s">
        <v>31</v>
      </c>
      <c r="X1065" t="s">
        <v>30</v>
      </c>
      <c r="Y1065" t="s">
        <v>29</v>
      </c>
      <c r="Z1065" t="s">
        <v>29</v>
      </c>
      <c r="AA1065" t="s">
        <v>30</v>
      </c>
      <c r="AB1065" t="s">
        <v>373</v>
      </c>
    </row>
    <row r="1066" spans="1:28" outlineLevel="1" x14ac:dyDescent="0.45">
      <c r="A1066">
        <v>7902698903</v>
      </c>
      <c r="B1066" s="1">
        <v>44327</v>
      </c>
      <c r="C1066" t="s">
        <v>4021</v>
      </c>
      <c r="D1066" t="s">
        <v>4022</v>
      </c>
      <c r="E1066" t="s">
        <v>548</v>
      </c>
      <c r="F1066" t="s">
        <v>5651</v>
      </c>
      <c r="G1066" t="s">
        <v>6020</v>
      </c>
      <c r="H1066" s="10">
        <v>131348</v>
      </c>
      <c r="J1066" t="s">
        <v>42</v>
      </c>
      <c r="K1066" t="s">
        <v>30</v>
      </c>
      <c r="L1066" t="s">
        <v>54</v>
      </c>
      <c r="M1066" t="s">
        <v>30</v>
      </c>
      <c r="N1066" t="s">
        <v>30</v>
      </c>
      <c r="O1066" t="s">
        <v>30</v>
      </c>
      <c r="P1066" t="s">
        <v>30</v>
      </c>
      <c r="Q1066" t="s">
        <v>30</v>
      </c>
      <c r="R1066" t="s">
        <v>30</v>
      </c>
      <c r="S1066" t="s">
        <v>30</v>
      </c>
      <c r="T1066" t="s">
        <v>30</v>
      </c>
      <c r="U1066" t="s">
        <v>30</v>
      </c>
      <c r="V1066" t="s">
        <v>30</v>
      </c>
      <c r="W1066" t="s">
        <v>31</v>
      </c>
      <c r="X1066" t="s">
        <v>29</v>
      </c>
      <c r="Y1066" t="s">
        <v>30</v>
      </c>
      <c r="Z1066" t="s">
        <v>29</v>
      </c>
      <c r="AA1066" t="s">
        <v>29</v>
      </c>
      <c r="AB1066" t="s">
        <v>32</v>
      </c>
    </row>
    <row r="1067" spans="1:28" outlineLevel="1" x14ac:dyDescent="0.45">
      <c r="A1067">
        <v>8041079010</v>
      </c>
      <c r="B1067" s="1">
        <v>44342</v>
      </c>
      <c r="C1067" t="s">
        <v>4212</v>
      </c>
      <c r="D1067" t="s">
        <v>4213</v>
      </c>
      <c r="E1067" t="s">
        <v>548</v>
      </c>
      <c r="F1067" t="s">
        <v>5651</v>
      </c>
      <c r="G1067" t="s">
        <v>6020</v>
      </c>
      <c r="H1067" s="10">
        <v>82164.2</v>
      </c>
      <c r="J1067" t="s">
        <v>42</v>
      </c>
      <c r="K1067" t="s">
        <v>30</v>
      </c>
      <c r="L1067" t="s">
        <v>54</v>
      </c>
      <c r="M1067" t="s">
        <v>30</v>
      </c>
      <c r="N1067" t="s">
        <v>30</v>
      </c>
      <c r="O1067" t="s">
        <v>30</v>
      </c>
      <c r="P1067" t="s">
        <v>30</v>
      </c>
      <c r="Q1067" t="s">
        <v>30</v>
      </c>
      <c r="R1067" t="s">
        <v>30</v>
      </c>
      <c r="S1067" t="s">
        <v>30</v>
      </c>
      <c r="T1067" t="s">
        <v>30</v>
      </c>
      <c r="U1067" t="s">
        <v>30</v>
      </c>
      <c r="V1067" t="s">
        <v>30</v>
      </c>
      <c r="W1067" t="s">
        <v>40</v>
      </c>
      <c r="X1067" t="s">
        <v>29</v>
      </c>
      <c r="Y1067" t="s">
        <v>30</v>
      </c>
      <c r="Z1067" t="s">
        <v>29</v>
      </c>
      <c r="AA1067" t="s">
        <v>29</v>
      </c>
      <c r="AB1067" t="s">
        <v>32</v>
      </c>
    </row>
    <row r="1068" spans="1:28" outlineLevel="1" x14ac:dyDescent="0.45">
      <c r="A1068">
        <v>6609099010</v>
      </c>
      <c r="B1068" s="1">
        <v>44338</v>
      </c>
      <c r="C1068" t="s">
        <v>2432</v>
      </c>
      <c r="D1068" t="s">
        <v>2433</v>
      </c>
      <c r="E1068" t="s">
        <v>1786</v>
      </c>
      <c r="F1068" t="s">
        <v>5651</v>
      </c>
      <c r="G1068" t="s">
        <v>5902</v>
      </c>
      <c r="H1068" s="10">
        <v>263860</v>
      </c>
      <c r="J1068" t="s">
        <v>42</v>
      </c>
      <c r="K1068" t="s">
        <v>29</v>
      </c>
      <c r="L1068" t="s">
        <v>210</v>
      </c>
      <c r="M1068" t="s">
        <v>30</v>
      </c>
      <c r="N1068" t="s">
        <v>30</v>
      </c>
      <c r="O1068" t="s">
        <v>30</v>
      </c>
      <c r="P1068" t="s">
        <v>30</v>
      </c>
      <c r="Q1068" t="s">
        <v>30</v>
      </c>
      <c r="R1068" t="s">
        <v>30</v>
      </c>
      <c r="S1068" t="s">
        <v>30</v>
      </c>
      <c r="T1068" t="s">
        <v>30</v>
      </c>
      <c r="U1068" t="s">
        <v>30</v>
      </c>
      <c r="V1068" t="s">
        <v>30</v>
      </c>
      <c r="W1068" t="s">
        <v>40</v>
      </c>
      <c r="X1068" t="s">
        <v>29</v>
      </c>
      <c r="Y1068" t="s">
        <v>29</v>
      </c>
      <c r="Z1068" t="s">
        <v>29</v>
      </c>
      <c r="AA1068" t="s">
        <v>30</v>
      </c>
      <c r="AB1068" t="s">
        <v>32</v>
      </c>
    </row>
    <row r="1069" spans="1:28" outlineLevel="1" x14ac:dyDescent="0.45">
      <c r="A1069">
        <v>7551259000</v>
      </c>
      <c r="B1069" s="1">
        <v>44341</v>
      </c>
      <c r="C1069" t="s">
        <v>3015</v>
      </c>
      <c r="D1069" t="s">
        <v>3016</v>
      </c>
      <c r="E1069" t="s">
        <v>1786</v>
      </c>
      <c r="F1069" t="s">
        <v>5651</v>
      </c>
      <c r="G1069" t="s">
        <v>5902</v>
      </c>
      <c r="H1069" s="10">
        <v>133733.03</v>
      </c>
      <c r="J1069" t="s">
        <v>42</v>
      </c>
      <c r="K1069" t="s">
        <v>29</v>
      </c>
      <c r="L1069" t="s">
        <v>210</v>
      </c>
      <c r="M1069" t="s">
        <v>29</v>
      </c>
      <c r="N1069" t="s">
        <v>29</v>
      </c>
      <c r="O1069" t="s">
        <v>29</v>
      </c>
      <c r="P1069" t="s">
        <v>30</v>
      </c>
      <c r="Q1069" t="s">
        <v>29</v>
      </c>
      <c r="R1069" t="s">
        <v>30</v>
      </c>
      <c r="S1069" t="s">
        <v>30</v>
      </c>
      <c r="T1069" t="s">
        <v>30</v>
      </c>
      <c r="U1069" t="s">
        <v>30</v>
      </c>
      <c r="V1069" t="s">
        <v>30</v>
      </c>
      <c r="W1069" t="s">
        <v>40</v>
      </c>
      <c r="X1069" t="s">
        <v>29</v>
      </c>
      <c r="Y1069" t="s">
        <v>29</v>
      </c>
      <c r="Z1069" t="s">
        <v>29</v>
      </c>
      <c r="AA1069" t="s">
        <v>30</v>
      </c>
      <c r="AB1069" t="s">
        <v>47</v>
      </c>
    </row>
    <row r="1070" spans="1:28" outlineLevel="1" x14ac:dyDescent="0.45">
      <c r="A1070">
        <v>3701969010</v>
      </c>
      <c r="B1070" s="1">
        <v>44335</v>
      </c>
      <c r="C1070" t="s">
        <v>1784</v>
      </c>
      <c r="D1070" t="s">
        <v>1785</v>
      </c>
      <c r="E1070" t="s">
        <v>1786</v>
      </c>
      <c r="F1070" t="s">
        <v>5651</v>
      </c>
      <c r="G1070" t="s">
        <v>5902</v>
      </c>
      <c r="H1070" s="10">
        <v>85298</v>
      </c>
      <c r="J1070" t="s">
        <v>42</v>
      </c>
      <c r="K1070" t="s">
        <v>29</v>
      </c>
      <c r="L1070" t="s">
        <v>210</v>
      </c>
      <c r="M1070" t="s">
        <v>29</v>
      </c>
      <c r="N1070" t="s">
        <v>30</v>
      </c>
      <c r="O1070" t="s">
        <v>29</v>
      </c>
      <c r="P1070" t="s">
        <v>30</v>
      </c>
      <c r="Q1070" t="s">
        <v>30</v>
      </c>
      <c r="R1070" t="s">
        <v>30</v>
      </c>
      <c r="S1070" t="s">
        <v>30</v>
      </c>
      <c r="T1070" t="s">
        <v>30</v>
      </c>
      <c r="U1070" t="s">
        <v>30</v>
      </c>
      <c r="V1070" t="s">
        <v>30</v>
      </c>
      <c r="W1070" t="s">
        <v>49</v>
      </c>
      <c r="X1070" t="s">
        <v>29</v>
      </c>
      <c r="Y1070" t="s">
        <v>30</v>
      </c>
      <c r="Z1070" t="s">
        <v>29</v>
      </c>
      <c r="AA1070" t="s">
        <v>29</v>
      </c>
      <c r="AB1070" t="s">
        <v>32</v>
      </c>
    </row>
    <row r="1071" spans="1:28" outlineLevel="1" x14ac:dyDescent="0.45">
      <c r="A1071">
        <v>7541489006</v>
      </c>
      <c r="B1071" s="1">
        <v>44341</v>
      </c>
      <c r="C1071" t="s">
        <v>2897</v>
      </c>
      <c r="D1071" t="s">
        <v>2898</v>
      </c>
      <c r="E1071" t="s">
        <v>1786</v>
      </c>
      <c r="F1071" t="s">
        <v>5651</v>
      </c>
      <c r="G1071" t="s">
        <v>5902</v>
      </c>
      <c r="H1071" s="10">
        <v>11871.31</v>
      </c>
      <c r="J1071" t="s">
        <v>42</v>
      </c>
      <c r="K1071" t="s">
        <v>29</v>
      </c>
      <c r="L1071" t="s">
        <v>210</v>
      </c>
      <c r="M1071" t="s">
        <v>29</v>
      </c>
      <c r="N1071" t="s">
        <v>29</v>
      </c>
      <c r="O1071" t="s">
        <v>30</v>
      </c>
      <c r="P1071" t="s">
        <v>30</v>
      </c>
      <c r="Q1071" t="s">
        <v>29</v>
      </c>
      <c r="R1071" t="s">
        <v>30</v>
      </c>
      <c r="S1071" t="s">
        <v>29</v>
      </c>
      <c r="T1071" t="s">
        <v>30</v>
      </c>
      <c r="U1071" t="s">
        <v>29</v>
      </c>
      <c r="V1071" t="s">
        <v>30</v>
      </c>
      <c r="W1071" t="s">
        <v>40</v>
      </c>
      <c r="X1071" t="s">
        <v>29</v>
      </c>
      <c r="Y1071" t="s">
        <v>29</v>
      </c>
      <c r="Z1071" t="s">
        <v>29</v>
      </c>
      <c r="AA1071" t="s">
        <v>30</v>
      </c>
      <c r="AB1071" t="s">
        <v>32</v>
      </c>
    </row>
    <row r="1072" spans="1:28" outlineLevel="1" x14ac:dyDescent="0.45">
      <c r="A1072">
        <v>1082009005</v>
      </c>
      <c r="B1072" s="1">
        <v>44328</v>
      </c>
      <c r="C1072" t="s">
        <v>322</v>
      </c>
      <c r="D1072" t="s">
        <v>323</v>
      </c>
      <c r="E1072" t="s">
        <v>324</v>
      </c>
      <c r="F1072" t="s">
        <v>5651</v>
      </c>
      <c r="G1072" t="s">
        <v>5696</v>
      </c>
      <c r="H1072" s="10">
        <v>381741.03</v>
      </c>
      <c r="J1072" t="s">
        <v>28</v>
      </c>
      <c r="K1072" t="s">
        <v>29</v>
      </c>
      <c r="L1072" t="s">
        <v>161</v>
      </c>
      <c r="M1072" t="s">
        <v>29</v>
      </c>
      <c r="N1072" t="s">
        <v>29</v>
      </c>
      <c r="O1072" t="s">
        <v>29</v>
      </c>
      <c r="P1072" t="s">
        <v>30</v>
      </c>
      <c r="Q1072" t="s">
        <v>29</v>
      </c>
      <c r="R1072" t="s">
        <v>29</v>
      </c>
      <c r="S1072" t="s">
        <v>30</v>
      </c>
      <c r="T1072" t="s">
        <v>30</v>
      </c>
      <c r="U1072" t="s">
        <v>30</v>
      </c>
      <c r="V1072" t="s">
        <v>30</v>
      </c>
      <c r="W1072" t="s">
        <v>31</v>
      </c>
      <c r="X1072" t="s">
        <v>29</v>
      </c>
      <c r="Y1072" t="s">
        <v>30</v>
      </c>
      <c r="Z1072" t="s">
        <v>29</v>
      </c>
      <c r="AA1072" t="s">
        <v>29</v>
      </c>
      <c r="AB1072" t="s">
        <v>47</v>
      </c>
    </row>
    <row r="1073" spans="1:28" outlineLevel="1" x14ac:dyDescent="0.45">
      <c r="A1073">
        <v>8940999008</v>
      </c>
      <c r="B1073" s="1">
        <v>44345</v>
      </c>
      <c r="C1073" t="s">
        <v>4939</v>
      </c>
      <c r="D1073" t="s">
        <v>4940</v>
      </c>
      <c r="E1073" t="s">
        <v>324</v>
      </c>
      <c r="F1073" t="s">
        <v>5651</v>
      </c>
      <c r="G1073" t="s">
        <v>5696</v>
      </c>
      <c r="H1073" s="10">
        <v>254984</v>
      </c>
      <c r="J1073" t="s">
        <v>28</v>
      </c>
      <c r="K1073" t="s">
        <v>29</v>
      </c>
      <c r="L1073" t="s">
        <v>161</v>
      </c>
      <c r="M1073" t="s">
        <v>29</v>
      </c>
      <c r="N1073" t="s">
        <v>29</v>
      </c>
      <c r="O1073" t="s">
        <v>29</v>
      </c>
      <c r="P1073" t="s">
        <v>30</v>
      </c>
      <c r="Q1073" t="s">
        <v>30</v>
      </c>
      <c r="R1073" t="s">
        <v>30</v>
      </c>
      <c r="S1073" t="s">
        <v>30</v>
      </c>
      <c r="T1073" t="s">
        <v>30</v>
      </c>
      <c r="U1073" t="s">
        <v>30</v>
      </c>
      <c r="V1073" t="s">
        <v>30</v>
      </c>
      <c r="W1073" t="s">
        <v>31</v>
      </c>
      <c r="X1073" t="s">
        <v>29</v>
      </c>
      <c r="Y1073" t="s">
        <v>29</v>
      </c>
      <c r="Z1073" t="s">
        <v>29</v>
      </c>
      <c r="AA1073" t="s">
        <v>29</v>
      </c>
      <c r="AB1073" t="s">
        <v>221</v>
      </c>
    </row>
    <row r="1074" spans="1:28" outlineLevel="1" x14ac:dyDescent="0.45">
      <c r="A1074">
        <v>8903879008</v>
      </c>
      <c r="B1074" s="1">
        <v>44345</v>
      </c>
      <c r="C1074" t="s">
        <v>4784</v>
      </c>
      <c r="D1074" t="s">
        <v>4785</v>
      </c>
      <c r="E1074" t="s">
        <v>324</v>
      </c>
      <c r="F1074" t="s">
        <v>5651</v>
      </c>
      <c r="G1074" t="s">
        <v>5696</v>
      </c>
      <c r="H1074" s="10">
        <v>214302.94</v>
      </c>
      <c r="J1074" t="s">
        <v>28</v>
      </c>
      <c r="K1074" t="s">
        <v>29</v>
      </c>
      <c r="L1074" t="s">
        <v>161</v>
      </c>
      <c r="M1074" t="s">
        <v>30</v>
      </c>
      <c r="N1074" t="s">
        <v>29</v>
      </c>
      <c r="O1074" t="s">
        <v>29</v>
      </c>
      <c r="P1074" t="s">
        <v>30</v>
      </c>
      <c r="Q1074" t="s">
        <v>30</v>
      </c>
      <c r="R1074" t="s">
        <v>30</v>
      </c>
      <c r="S1074" t="s">
        <v>30</v>
      </c>
      <c r="T1074" t="s">
        <v>30</v>
      </c>
      <c r="U1074" t="s">
        <v>30</v>
      </c>
      <c r="V1074" t="s">
        <v>30</v>
      </c>
      <c r="W1074" t="s">
        <v>31</v>
      </c>
      <c r="X1074" t="s">
        <v>29</v>
      </c>
      <c r="Y1074" t="s">
        <v>29</v>
      </c>
      <c r="Z1074" t="s">
        <v>29</v>
      </c>
      <c r="AA1074" t="s">
        <v>29</v>
      </c>
      <c r="AB1074" t="s">
        <v>38</v>
      </c>
    </row>
    <row r="1075" spans="1:28" outlineLevel="1" x14ac:dyDescent="0.45">
      <c r="A1075">
        <v>7633828906</v>
      </c>
      <c r="B1075" s="1">
        <v>44323</v>
      </c>
      <c r="C1075" t="s">
        <v>3601</v>
      </c>
      <c r="D1075" t="s">
        <v>3602</v>
      </c>
      <c r="E1075" t="s">
        <v>2864</v>
      </c>
      <c r="F1075" t="s">
        <v>5651</v>
      </c>
      <c r="G1075" t="s">
        <v>5969</v>
      </c>
      <c r="H1075" s="10">
        <v>109939</v>
      </c>
      <c r="J1075" t="s">
        <v>42</v>
      </c>
      <c r="K1075" t="s">
        <v>29</v>
      </c>
      <c r="L1075" t="s">
        <v>77</v>
      </c>
      <c r="M1075" t="s">
        <v>29</v>
      </c>
      <c r="N1075" t="s">
        <v>30</v>
      </c>
      <c r="O1075" t="s">
        <v>29</v>
      </c>
      <c r="P1075" t="s">
        <v>30</v>
      </c>
      <c r="Q1075" t="s">
        <v>30</v>
      </c>
      <c r="R1075" t="s">
        <v>30</v>
      </c>
      <c r="S1075" t="s">
        <v>30</v>
      </c>
      <c r="T1075" t="s">
        <v>30</v>
      </c>
      <c r="U1075" t="s">
        <v>30</v>
      </c>
      <c r="V1075" t="s">
        <v>30</v>
      </c>
      <c r="W1075" t="s">
        <v>40</v>
      </c>
      <c r="X1075" t="s">
        <v>29</v>
      </c>
      <c r="Y1075" t="s">
        <v>29</v>
      </c>
      <c r="Z1075" t="s">
        <v>29</v>
      </c>
      <c r="AA1075" t="s">
        <v>30</v>
      </c>
      <c r="AB1075" t="s">
        <v>47</v>
      </c>
    </row>
    <row r="1076" spans="1:28" outlineLevel="1" x14ac:dyDescent="0.45">
      <c r="A1076">
        <v>8841569002</v>
      </c>
      <c r="B1076" s="1">
        <v>44345</v>
      </c>
      <c r="C1076" t="s">
        <v>4451</v>
      </c>
      <c r="D1076" t="s">
        <v>4452</v>
      </c>
      <c r="E1076" t="s">
        <v>2864</v>
      </c>
      <c r="F1076" t="s">
        <v>5651</v>
      </c>
      <c r="G1076" t="s">
        <v>5969</v>
      </c>
      <c r="H1076" s="10">
        <v>99450.5</v>
      </c>
      <c r="J1076" t="s">
        <v>42</v>
      </c>
      <c r="K1076" t="s">
        <v>29</v>
      </c>
      <c r="L1076" t="s">
        <v>77</v>
      </c>
      <c r="M1076" t="s">
        <v>29</v>
      </c>
      <c r="N1076" t="s">
        <v>29</v>
      </c>
      <c r="O1076" t="s">
        <v>29</v>
      </c>
      <c r="P1076" t="s">
        <v>30</v>
      </c>
      <c r="Q1076" t="s">
        <v>29</v>
      </c>
      <c r="R1076" t="s">
        <v>29</v>
      </c>
      <c r="S1076" t="s">
        <v>30</v>
      </c>
      <c r="T1076" t="s">
        <v>30</v>
      </c>
      <c r="U1076" t="s">
        <v>29</v>
      </c>
      <c r="V1076" t="s">
        <v>30</v>
      </c>
      <c r="W1076" t="s">
        <v>33</v>
      </c>
      <c r="X1076" t="s">
        <v>29</v>
      </c>
      <c r="Y1076" t="s">
        <v>29</v>
      </c>
      <c r="Z1076" t="s">
        <v>29</v>
      </c>
      <c r="AA1076" t="s">
        <v>29</v>
      </c>
      <c r="AB1076" t="s">
        <v>32</v>
      </c>
    </row>
    <row r="1077" spans="1:28" outlineLevel="1" x14ac:dyDescent="0.45">
      <c r="A1077">
        <v>7538299007</v>
      </c>
      <c r="B1077" s="1">
        <v>44341</v>
      </c>
      <c r="C1077" t="s">
        <v>2862</v>
      </c>
      <c r="D1077" t="s">
        <v>2863</v>
      </c>
      <c r="E1077" t="s">
        <v>2864</v>
      </c>
      <c r="F1077" t="s">
        <v>5651</v>
      </c>
      <c r="G1077" t="s">
        <v>5969</v>
      </c>
      <c r="H1077" s="10">
        <v>94111.97</v>
      </c>
      <c r="J1077" t="s">
        <v>42</v>
      </c>
      <c r="K1077" t="s">
        <v>29</v>
      </c>
      <c r="L1077" t="s">
        <v>77</v>
      </c>
      <c r="M1077" t="s">
        <v>30</v>
      </c>
      <c r="N1077" t="s">
        <v>30</v>
      </c>
      <c r="O1077" t="s">
        <v>30</v>
      </c>
      <c r="P1077" t="s">
        <v>29</v>
      </c>
      <c r="Q1077" t="s">
        <v>30</v>
      </c>
      <c r="R1077" t="s">
        <v>29</v>
      </c>
      <c r="S1077" t="s">
        <v>30</v>
      </c>
      <c r="T1077" t="s">
        <v>30</v>
      </c>
      <c r="U1077" t="s">
        <v>30</v>
      </c>
      <c r="V1077" t="s">
        <v>30</v>
      </c>
      <c r="W1077" t="s">
        <v>60</v>
      </c>
      <c r="X1077" t="s">
        <v>29</v>
      </c>
      <c r="Y1077" t="s">
        <v>29</v>
      </c>
      <c r="Z1077" t="s">
        <v>29</v>
      </c>
      <c r="AA1077" t="s">
        <v>30</v>
      </c>
      <c r="AB1077" t="s">
        <v>32</v>
      </c>
    </row>
    <row r="1078" spans="1:28" outlineLevel="1" x14ac:dyDescent="0.45">
      <c r="A1078">
        <v>8963049008</v>
      </c>
      <c r="B1078" s="1">
        <v>44345</v>
      </c>
      <c r="C1078" t="s">
        <v>5042</v>
      </c>
      <c r="D1078" t="s">
        <v>5043</v>
      </c>
      <c r="E1078" t="s">
        <v>2864</v>
      </c>
      <c r="F1078" t="s">
        <v>5651</v>
      </c>
      <c r="G1078" t="s">
        <v>5969</v>
      </c>
      <c r="H1078" s="10">
        <v>23203.57</v>
      </c>
      <c r="I1078" t="s">
        <v>157</v>
      </c>
      <c r="J1078" t="s">
        <v>42</v>
      </c>
      <c r="K1078" t="s">
        <v>29</v>
      </c>
      <c r="L1078" t="s">
        <v>77</v>
      </c>
      <c r="M1078" t="s">
        <v>29</v>
      </c>
      <c r="N1078" t="s">
        <v>29</v>
      </c>
      <c r="O1078" t="s">
        <v>29</v>
      </c>
      <c r="P1078" t="s">
        <v>30</v>
      </c>
      <c r="Q1078" t="s">
        <v>29</v>
      </c>
      <c r="R1078" t="s">
        <v>30</v>
      </c>
      <c r="S1078" t="s">
        <v>30</v>
      </c>
      <c r="T1078" t="s">
        <v>30</v>
      </c>
      <c r="U1078" t="s">
        <v>30</v>
      </c>
      <c r="V1078" t="s">
        <v>30</v>
      </c>
      <c r="W1078" t="s">
        <v>31</v>
      </c>
      <c r="X1078" t="s">
        <v>29</v>
      </c>
      <c r="Y1078" t="s">
        <v>29</v>
      </c>
      <c r="Z1078" t="s">
        <v>29</v>
      </c>
      <c r="AA1078" t="s">
        <v>29</v>
      </c>
      <c r="AB1078" t="s">
        <v>73</v>
      </c>
    </row>
    <row r="1079" spans="1:28" outlineLevel="1" x14ac:dyDescent="0.45">
      <c r="A1079">
        <v>7533148906</v>
      </c>
      <c r="B1079" s="1">
        <v>44323</v>
      </c>
      <c r="C1079" t="s">
        <v>2810</v>
      </c>
      <c r="D1079" t="s">
        <v>2811</v>
      </c>
      <c r="E1079" t="s">
        <v>483</v>
      </c>
      <c r="F1079" t="s">
        <v>5651</v>
      </c>
      <c r="G1079" t="s">
        <v>5961</v>
      </c>
      <c r="H1079" s="10">
        <v>109679</v>
      </c>
      <c r="I1079" t="s">
        <v>128</v>
      </c>
      <c r="J1079" t="s">
        <v>42</v>
      </c>
      <c r="K1079" t="s">
        <v>30</v>
      </c>
      <c r="L1079" t="s">
        <v>119</v>
      </c>
      <c r="M1079" t="s">
        <v>29</v>
      </c>
      <c r="N1079" t="s">
        <v>29</v>
      </c>
      <c r="O1079" t="s">
        <v>29</v>
      </c>
      <c r="P1079" t="s">
        <v>29</v>
      </c>
      <c r="Q1079" t="s">
        <v>29</v>
      </c>
      <c r="R1079" t="s">
        <v>29</v>
      </c>
      <c r="S1079" t="s">
        <v>30</v>
      </c>
      <c r="T1079" t="s">
        <v>30</v>
      </c>
      <c r="U1079" t="s">
        <v>29</v>
      </c>
      <c r="V1079" t="s">
        <v>30</v>
      </c>
      <c r="W1079" t="s">
        <v>31</v>
      </c>
      <c r="X1079" t="s">
        <v>29</v>
      </c>
      <c r="Y1079" t="s">
        <v>29</v>
      </c>
      <c r="Z1079" t="s">
        <v>29</v>
      </c>
      <c r="AA1079" t="s">
        <v>30</v>
      </c>
      <c r="AB1079" t="s">
        <v>32</v>
      </c>
    </row>
    <row r="1080" spans="1:28" outlineLevel="1" x14ac:dyDescent="0.45">
      <c r="A1080">
        <v>7531128907</v>
      </c>
      <c r="B1080" s="1">
        <v>44323</v>
      </c>
      <c r="C1080" t="s">
        <v>2781</v>
      </c>
      <c r="D1080" t="s">
        <v>2782</v>
      </c>
      <c r="E1080" t="s">
        <v>1962</v>
      </c>
      <c r="F1080" t="s">
        <v>5651</v>
      </c>
      <c r="G1080" t="s">
        <v>5957</v>
      </c>
      <c r="H1080" s="10">
        <v>38924</v>
      </c>
      <c r="J1080" t="s">
        <v>42</v>
      </c>
      <c r="K1080" t="s">
        <v>29</v>
      </c>
      <c r="L1080" t="s">
        <v>54</v>
      </c>
      <c r="M1080" t="s">
        <v>30</v>
      </c>
      <c r="N1080" t="s">
        <v>30</v>
      </c>
      <c r="O1080" t="s">
        <v>30</v>
      </c>
      <c r="P1080" t="s">
        <v>30</v>
      </c>
      <c r="Q1080" t="s">
        <v>30</v>
      </c>
      <c r="R1080" t="s">
        <v>30</v>
      </c>
      <c r="S1080" t="s">
        <v>30</v>
      </c>
      <c r="T1080" t="s">
        <v>30</v>
      </c>
      <c r="U1080" t="s">
        <v>30</v>
      </c>
      <c r="V1080" t="s">
        <v>30</v>
      </c>
      <c r="W1080" t="s">
        <v>60</v>
      </c>
      <c r="X1080" t="s">
        <v>29</v>
      </c>
      <c r="Y1080" t="s">
        <v>30</v>
      </c>
      <c r="Z1080" t="s">
        <v>29</v>
      </c>
      <c r="AA1080" t="s">
        <v>29</v>
      </c>
      <c r="AB1080" t="s">
        <v>43</v>
      </c>
    </row>
    <row r="1081" spans="1:28" outlineLevel="1" x14ac:dyDescent="0.45">
      <c r="A1081">
        <v>1123979109</v>
      </c>
      <c r="B1081" s="1">
        <v>44372</v>
      </c>
      <c r="C1081" t="s">
        <v>518</v>
      </c>
      <c r="D1081" t="s">
        <v>519</v>
      </c>
      <c r="E1081" t="s">
        <v>5735</v>
      </c>
      <c r="F1081" t="s">
        <v>5651</v>
      </c>
      <c r="G1081" t="s">
        <v>5736</v>
      </c>
      <c r="H1081" s="10">
        <v>6449</v>
      </c>
      <c r="J1081" t="s">
        <v>42</v>
      </c>
      <c r="K1081" t="s">
        <v>30</v>
      </c>
      <c r="L1081" t="s">
        <v>119</v>
      </c>
      <c r="M1081" t="s">
        <v>29</v>
      </c>
      <c r="N1081" t="s">
        <v>29</v>
      </c>
      <c r="O1081" t="s">
        <v>29</v>
      </c>
      <c r="P1081" t="s">
        <v>29</v>
      </c>
      <c r="Q1081" t="s">
        <v>29</v>
      </c>
      <c r="R1081" t="s">
        <v>30</v>
      </c>
      <c r="S1081" t="s">
        <v>30</v>
      </c>
      <c r="T1081" t="s">
        <v>29</v>
      </c>
      <c r="U1081" t="s">
        <v>29</v>
      </c>
      <c r="V1081" t="s">
        <v>30</v>
      </c>
      <c r="W1081" t="s">
        <v>40</v>
      </c>
      <c r="X1081" t="s">
        <v>29</v>
      </c>
      <c r="Y1081" t="s">
        <v>29</v>
      </c>
      <c r="Z1081" t="s">
        <v>29</v>
      </c>
      <c r="AA1081" t="s">
        <v>29</v>
      </c>
      <c r="AB1081" t="s">
        <v>32</v>
      </c>
    </row>
    <row r="1082" spans="1:28" outlineLevel="1" x14ac:dyDescent="0.45">
      <c r="A1082">
        <v>7530719008</v>
      </c>
      <c r="B1082" s="1">
        <v>44341</v>
      </c>
      <c r="C1082" t="s">
        <v>2774</v>
      </c>
      <c r="D1082" t="s">
        <v>2775</v>
      </c>
      <c r="E1082" t="s">
        <v>1143</v>
      </c>
      <c r="F1082" t="s">
        <v>5651</v>
      </c>
      <c r="G1082" t="s">
        <v>5956</v>
      </c>
      <c r="H1082" s="10">
        <v>108648.53</v>
      </c>
      <c r="J1082" t="s">
        <v>28</v>
      </c>
      <c r="K1082" t="s">
        <v>29</v>
      </c>
      <c r="L1082" t="s">
        <v>127</v>
      </c>
      <c r="M1082" t="s">
        <v>30</v>
      </c>
      <c r="N1082" t="s">
        <v>30</v>
      </c>
      <c r="O1082" t="s">
        <v>29</v>
      </c>
      <c r="P1082" t="s">
        <v>30</v>
      </c>
      <c r="Q1082" t="s">
        <v>30</v>
      </c>
      <c r="R1082" t="s">
        <v>30</v>
      </c>
      <c r="S1082" t="s">
        <v>30</v>
      </c>
      <c r="T1082" t="s">
        <v>30</v>
      </c>
      <c r="U1082" t="s">
        <v>30</v>
      </c>
      <c r="V1082" t="s">
        <v>30</v>
      </c>
      <c r="W1082" t="s">
        <v>31</v>
      </c>
      <c r="X1082" t="s">
        <v>29</v>
      </c>
      <c r="Y1082" t="s">
        <v>30</v>
      </c>
      <c r="Z1082" t="s">
        <v>29</v>
      </c>
      <c r="AA1082" t="s">
        <v>29</v>
      </c>
      <c r="AB1082" t="s">
        <v>1901</v>
      </c>
    </row>
    <row r="1083" spans="1:28" outlineLevel="1" x14ac:dyDescent="0.45">
      <c r="A1083">
        <v>8962119003</v>
      </c>
      <c r="B1083" s="1">
        <v>44345</v>
      </c>
      <c r="C1083" t="s">
        <v>5038</v>
      </c>
      <c r="D1083" t="s">
        <v>5039</v>
      </c>
      <c r="E1083" t="s">
        <v>1364</v>
      </c>
      <c r="F1083" t="s">
        <v>5651</v>
      </c>
      <c r="G1083" t="s">
        <v>6041</v>
      </c>
      <c r="H1083" s="10">
        <v>31388.6</v>
      </c>
      <c r="J1083" t="s">
        <v>28</v>
      </c>
      <c r="K1083" t="s">
        <v>30</v>
      </c>
      <c r="L1083" t="s">
        <v>119</v>
      </c>
      <c r="M1083" t="s">
        <v>29</v>
      </c>
      <c r="N1083" t="s">
        <v>29</v>
      </c>
      <c r="O1083" t="s">
        <v>29</v>
      </c>
      <c r="P1083" t="s">
        <v>30</v>
      </c>
      <c r="Q1083" t="s">
        <v>29</v>
      </c>
      <c r="R1083" t="s">
        <v>30</v>
      </c>
      <c r="S1083" t="s">
        <v>30</v>
      </c>
      <c r="T1083" t="s">
        <v>30</v>
      </c>
      <c r="U1083" t="s">
        <v>29</v>
      </c>
      <c r="V1083" t="s">
        <v>30</v>
      </c>
      <c r="W1083" t="s">
        <v>31</v>
      </c>
      <c r="X1083" t="s">
        <v>29</v>
      </c>
      <c r="Y1083" t="s">
        <v>29</v>
      </c>
      <c r="Z1083" t="s">
        <v>29</v>
      </c>
      <c r="AA1083" t="s">
        <v>29</v>
      </c>
      <c r="AB1083" t="s">
        <v>32</v>
      </c>
    </row>
    <row r="1084" spans="1:28" outlineLevel="1" x14ac:dyDescent="0.45">
      <c r="A1084">
        <v>8906259005</v>
      </c>
      <c r="B1084" s="1">
        <v>44345</v>
      </c>
      <c r="C1084" t="s">
        <v>4794</v>
      </c>
      <c r="D1084" t="s">
        <v>4795</v>
      </c>
      <c r="E1084" t="s">
        <v>1364</v>
      </c>
      <c r="F1084" t="s">
        <v>5651</v>
      </c>
      <c r="G1084" t="s">
        <v>6041</v>
      </c>
      <c r="H1084" s="10">
        <v>28971.7</v>
      </c>
      <c r="I1084" t="s">
        <v>35</v>
      </c>
      <c r="J1084" t="s">
        <v>28</v>
      </c>
      <c r="K1084" t="s">
        <v>30</v>
      </c>
      <c r="L1084" t="s">
        <v>119</v>
      </c>
      <c r="M1084" t="s">
        <v>30</v>
      </c>
      <c r="N1084" t="s">
        <v>30</v>
      </c>
      <c r="O1084" t="s">
        <v>30</v>
      </c>
      <c r="P1084" t="s">
        <v>30</v>
      </c>
      <c r="Q1084" t="s">
        <v>30</v>
      </c>
      <c r="R1084" t="s">
        <v>30</v>
      </c>
      <c r="S1084" t="s">
        <v>30</v>
      </c>
      <c r="T1084" t="s">
        <v>30</v>
      </c>
      <c r="U1084" t="s">
        <v>30</v>
      </c>
      <c r="V1084" t="s">
        <v>30</v>
      </c>
      <c r="W1084" t="s">
        <v>31</v>
      </c>
      <c r="X1084" t="s">
        <v>29</v>
      </c>
      <c r="Y1084" t="s">
        <v>29</v>
      </c>
      <c r="Z1084" t="s">
        <v>29</v>
      </c>
      <c r="AA1084" t="s">
        <v>29</v>
      </c>
      <c r="AB1084" t="s">
        <v>32</v>
      </c>
    </row>
    <row r="1085" spans="1:28" outlineLevel="1" x14ac:dyDescent="0.45">
      <c r="A1085">
        <v>9889819009</v>
      </c>
      <c r="B1085" s="1">
        <v>44351</v>
      </c>
      <c r="C1085" t="s">
        <v>5293</v>
      </c>
      <c r="D1085" t="s">
        <v>5294</v>
      </c>
      <c r="E1085" t="s">
        <v>78</v>
      </c>
      <c r="F1085" t="s">
        <v>5651</v>
      </c>
      <c r="G1085" t="s">
        <v>5831</v>
      </c>
      <c r="H1085" s="10">
        <v>1927659</v>
      </c>
      <c r="I1085" t="s">
        <v>131</v>
      </c>
      <c r="J1085" t="s">
        <v>28</v>
      </c>
      <c r="K1085" t="s">
        <v>29</v>
      </c>
      <c r="L1085" t="s">
        <v>275</v>
      </c>
      <c r="M1085" t="s">
        <v>29</v>
      </c>
      <c r="N1085" t="s">
        <v>30</v>
      </c>
      <c r="O1085" t="s">
        <v>29</v>
      </c>
      <c r="P1085" t="s">
        <v>30</v>
      </c>
      <c r="Q1085" t="s">
        <v>30</v>
      </c>
      <c r="R1085" t="s">
        <v>30</v>
      </c>
      <c r="S1085" t="s">
        <v>30</v>
      </c>
      <c r="T1085" t="s">
        <v>30</v>
      </c>
      <c r="U1085" t="s">
        <v>30</v>
      </c>
      <c r="V1085" t="s">
        <v>30</v>
      </c>
      <c r="W1085" t="s">
        <v>33</v>
      </c>
      <c r="X1085" t="s">
        <v>29</v>
      </c>
      <c r="Y1085" t="s">
        <v>29</v>
      </c>
      <c r="Z1085" t="s">
        <v>29</v>
      </c>
      <c r="AA1085" t="s">
        <v>29</v>
      </c>
      <c r="AB1085" t="s">
        <v>32</v>
      </c>
    </row>
    <row r="1086" spans="1:28" outlineLevel="1" x14ac:dyDescent="0.45">
      <c r="A1086">
        <v>1131629109</v>
      </c>
      <c r="B1086" s="1">
        <v>44372</v>
      </c>
      <c r="C1086" t="s">
        <v>573</v>
      </c>
      <c r="D1086" t="s">
        <v>574</v>
      </c>
      <c r="E1086" t="s">
        <v>78</v>
      </c>
      <c r="F1086" t="s">
        <v>5651</v>
      </c>
      <c r="G1086" t="s">
        <v>5746</v>
      </c>
      <c r="H1086" s="10">
        <v>1194079.52</v>
      </c>
      <c r="I1086" t="s">
        <v>575</v>
      </c>
      <c r="J1086" t="s">
        <v>28</v>
      </c>
      <c r="K1086" t="s">
        <v>30</v>
      </c>
      <c r="L1086" t="s">
        <v>275</v>
      </c>
      <c r="M1086" t="s">
        <v>29</v>
      </c>
      <c r="N1086" t="s">
        <v>30</v>
      </c>
      <c r="O1086" t="s">
        <v>30</v>
      </c>
      <c r="P1086" t="s">
        <v>30</v>
      </c>
      <c r="Q1086" t="s">
        <v>30</v>
      </c>
      <c r="R1086" t="s">
        <v>30</v>
      </c>
      <c r="S1086" t="s">
        <v>30</v>
      </c>
      <c r="T1086" t="s">
        <v>30</v>
      </c>
      <c r="U1086" t="s">
        <v>30</v>
      </c>
      <c r="V1086" t="s">
        <v>30</v>
      </c>
      <c r="W1086" t="s">
        <v>31</v>
      </c>
      <c r="X1086" t="s">
        <v>29</v>
      </c>
      <c r="Y1086" t="s">
        <v>29</v>
      </c>
      <c r="Z1086" t="s">
        <v>29</v>
      </c>
      <c r="AA1086" t="s">
        <v>29</v>
      </c>
      <c r="AB1086" t="s">
        <v>32</v>
      </c>
    </row>
    <row r="1087" spans="1:28" outlineLevel="1" x14ac:dyDescent="0.45">
      <c r="A1087">
        <v>9952629004</v>
      </c>
      <c r="B1087" s="1">
        <v>44354</v>
      </c>
      <c r="C1087" t="s">
        <v>5577</v>
      </c>
      <c r="D1087" t="s">
        <v>5578</v>
      </c>
      <c r="E1087" t="s">
        <v>78</v>
      </c>
      <c r="F1087" t="s">
        <v>5651</v>
      </c>
      <c r="G1087" t="s">
        <v>5831</v>
      </c>
      <c r="H1087" s="10">
        <v>686873.71</v>
      </c>
      <c r="J1087" t="s">
        <v>28</v>
      </c>
      <c r="K1087" t="s">
        <v>29</v>
      </c>
      <c r="L1087" t="s">
        <v>275</v>
      </c>
      <c r="M1087" t="s">
        <v>29</v>
      </c>
      <c r="N1087" t="s">
        <v>30</v>
      </c>
      <c r="O1087" t="s">
        <v>29</v>
      </c>
      <c r="P1087" t="s">
        <v>30</v>
      </c>
      <c r="Q1087" t="s">
        <v>30</v>
      </c>
      <c r="R1087" t="s">
        <v>30</v>
      </c>
      <c r="S1087" t="s">
        <v>30</v>
      </c>
      <c r="T1087" t="s">
        <v>30</v>
      </c>
      <c r="U1087" t="s">
        <v>30</v>
      </c>
      <c r="V1087" t="s">
        <v>30</v>
      </c>
      <c r="W1087" t="s">
        <v>40</v>
      </c>
      <c r="X1087" t="s">
        <v>29</v>
      </c>
      <c r="Y1087" t="s">
        <v>29</v>
      </c>
      <c r="Z1087" t="s">
        <v>29</v>
      </c>
      <c r="AA1087" t="s">
        <v>29</v>
      </c>
      <c r="AB1087" t="s">
        <v>32</v>
      </c>
    </row>
    <row r="1088" spans="1:28" outlineLevel="1" x14ac:dyDescent="0.45">
      <c r="A1088">
        <v>5247919004</v>
      </c>
      <c r="B1088" s="1">
        <v>44337</v>
      </c>
      <c r="C1088" t="s">
        <v>2313</v>
      </c>
      <c r="D1088" t="s">
        <v>2314</v>
      </c>
      <c r="E1088" t="s">
        <v>78</v>
      </c>
      <c r="F1088" t="s">
        <v>5651</v>
      </c>
      <c r="G1088" t="s">
        <v>5831</v>
      </c>
      <c r="H1088" s="10">
        <v>681392.52</v>
      </c>
      <c r="I1088" t="s">
        <v>666</v>
      </c>
      <c r="J1088" t="s">
        <v>28</v>
      </c>
      <c r="K1088" t="s">
        <v>29</v>
      </c>
      <c r="L1088" t="s">
        <v>275</v>
      </c>
      <c r="M1088" t="s">
        <v>29</v>
      </c>
      <c r="N1088" t="s">
        <v>30</v>
      </c>
      <c r="O1088" t="s">
        <v>30</v>
      </c>
      <c r="P1088" t="s">
        <v>30</v>
      </c>
      <c r="Q1088" t="s">
        <v>30</v>
      </c>
      <c r="R1088" t="s">
        <v>30</v>
      </c>
      <c r="S1088" t="s">
        <v>30</v>
      </c>
      <c r="T1088" t="s">
        <v>30</v>
      </c>
      <c r="U1088" t="s">
        <v>30</v>
      </c>
      <c r="V1088" t="s">
        <v>30</v>
      </c>
      <c r="W1088" t="s">
        <v>40</v>
      </c>
      <c r="X1088" t="s">
        <v>29</v>
      </c>
      <c r="Y1088" t="s">
        <v>30</v>
      </c>
      <c r="Z1088" t="s">
        <v>29</v>
      </c>
      <c r="AA1088" t="s">
        <v>29</v>
      </c>
      <c r="AB1088" t="s">
        <v>47</v>
      </c>
    </row>
    <row r="1089" spans="1:28" outlineLevel="1" x14ac:dyDescent="0.45">
      <c r="A1089">
        <v>6605709006</v>
      </c>
      <c r="B1089" s="1">
        <v>44338</v>
      </c>
      <c r="C1089" t="s">
        <v>2416</v>
      </c>
      <c r="D1089" t="s">
        <v>2417</v>
      </c>
      <c r="E1089" t="s">
        <v>78</v>
      </c>
      <c r="F1089" t="s">
        <v>5651</v>
      </c>
      <c r="G1089" t="s">
        <v>5831</v>
      </c>
      <c r="H1089" s="10">
        <v>584634.77</v>
      </c>
      <c r="I1089" t="s">
        <v>2418</v>
      </c>
      <c r="J1089" t="s">
        <v>28</v>
      </c>
      <c r="K1089" t="s">
        <v>29</v>
      </c>
      <c r="L1089" t="s">
        <v>275</v>
      </c>
      <c r="M1089" t="s">
        <v>30</v>
      </c>
      <c r="N1089" t="s">
        <v>30</v>
      </c>
      <c r="O1089" t="s">
        <v>29</v>
      </c>
      <c r="P1089" t="s">
        <v>30</v>
      </c>
      <c r="Q1089" t="s">
        <v>30</v>
      </c>
      <c r="R1089" t="s">
        <v>30</v>
      </c>
      <c r="S1089" t="s">
        <v>30</v>
      </c>
      <c r="T1089" t="s">
        <v>30</v>
      </c>
      <c r="U1089" t="s">
        <v>30</v>
      </c>
      <c r="V1089" t="s">
        <v>30</v>
      </c>
      <c r="W1089" t="s">
        <v>40</v>
      </c>
      <c r="X1089" t="s">
        <v>29</v>
      </c>
      <c r="Y1089" t="s">
        <v>30</v>
      </c>
      <c r="Z1089" t="s">
        <v>29</v>
      </c>
      <c r="AA1089" t="s">
        <v>29</v>
      </c>
      <c r="AB1089" t="s">
        <v>2419</v>
      </c>
    </row>
    <row r="1090" spans="1:28" outlineLevel="1" x14ac:dyDescent="0.45">
      <c r="A1090">
        <v>9907689001</v>
      </c>
      <c r="B1090" s="1">
        <v>44351</v>
      </c>
      <c r="C1090" t="s">
        <v>5386</v>
      </c>
      <c r="D1090" t="s">
        <v>5387</v>
      </c>
      <c r="E1090" t="s">
        <v>78</v>
      </c>
      <c r="F1090" t="s">
        <v>5651</v>
      </c>
      <c r="G1090" t="s">
        <v>5831</v>
      </c>
      <c r="H1090" s="10">
        <v>582822</v>
      </c>
      <c r="I1090" t="s">
        <v>303</v>
      </c>
      <c r="J1090" t="s">
        <v>28</v>
      </c>
      <c r="K1090" t="s">
        <v>29</v>
      </c>
      <c r="L1090" t="s">
        <v>275</v>
      </c>
      <c r="M1090" t="s">
        <v>29</v>
      </c>
      <c r="N1090" t="s">
        <v>30</v>
      </c>
      <c r="O1090" t="s">
        <v>29</v>
      </c>
      <c r="P1090" t="s">
        <v>30</v>
      </c>
      <c r="Q1090" t="s">
        <v>30</v>
      </c>
      <c r="R1090" t="s">
        <v>30</v>
      </c>
      <c r="S1090" t="s">
        <v>30</v>
      </c>
      <c r="T1090" t="s">
        <v>30</v>
      </c>
      <c r="U1090" t="s">
        <v>30</v>
      </c>
      <c r="V1090" t="s">
        <v>30</v>
      </c>
      <c r="W1090" t="s">
        <v>40</v>
      </c>
      <c r="X1090" t="s">
        <v>29</v>
      </c>
      <c r="Y1090" t="s">
        <v>29</v>
      </c>
      <c r="Z1090" t="s">
        <v>29</v>
      </c>
      <c r="AA1090" t="s">
        <v>29</v>
      </c>
      <c r="AB1090" t="s">
        <v>32</v>
      </c>
    </row>
    <row r="1091" spans="1:28" outlineLevel="1" x14ac:dyDescent="0.45">
      <c r="A1091">
        <v>7913408903</v>
      </c>
      <c r="B1091" s="1">
        <v>44327</v>
      </c>
      <c r="C1091" t="s">
        <v>4082</v>
      </c>
      <c r="D1091" t="s">
        <v>4083</v>
      </c>
      <c r="E1091" t="s">
        <v>78</v>
      </c>
      <c r="F1091" t="s">
        <v>5651</v>
      </c>
      <c r="G1091" t="s">
        <v>5831</v>
      </c>
      <c r="H1091" s="10">
        <v>418060.42</v>
      </c>
      <c r="J1091" t="s">
        <v>28</v>
      </c>
      <c r="K1091" t="s">
        <v>29</v>
      </c>
      <c r="L1091" t="s">
        <v>275</v>
      </c>
      <c r="M1091" t="s">
        <v>29</v>
      </c>
      <c r="N1091" t="s">
        <v>30</v>
      </c>
      <c r="O1091" t="s">
        <v>30</v>
      </c>
      <c r="P1091" t="s">
        <v>30</v>
      </c>
      <c r="Q1091" t="s">
        <v>30</v>
      </c>
      <c r="R1091" t="s">
        <v>30</v>
      </c>
      <c r="S1091" t="s">
        <v>30</v>
      </c>
      <c r="T1091" t="s">
        <v>30</v>
      </c>
      <c r="U1091" t="s">
        <v>30</v>
      </c>
      <c r="V1091" t="s">
        <v>30</v>
      </c>
      <c r="W1091" t="s">
        <v>31</v>
      </c>
      <c r="X1091" t="s">
        <v>29</v>
      </c>
      <c r="Y1091" t="s">
        <v>30</v>
      </c>
      <c r="Z1091" t="s">
        <v>29</v>
      </c>
      <c r="AA1091" t="s">
        <v>30</v>
      </c>
      <c r="AB1091" t="s">
        <v>43</v>
      </c>
    </row>
    <row r="1092" spans="1:28" outlineLevel="1" x14ac:dyDescent="0.45">
      <c r="A1092">
        <v>7874048909</v>
      </c>
      <c r="B1092" s="1">
        <v>44327</v>
      </c>
      <c r="C1092" t="s">
        <v>3873</v>
      </c>
      <c r="D1092" t="s">
        <v>3874</v>
      </c>
      <c r="E1092" t="s">
        <v>78</v>
      </c>
      <c r="F1092" t="s">
        <v>5651</v>
      </c>
      <c r="G1092" t="s">
        <v>5831</v>
      </c>
      <c r="H1092" s="10">
        <v>330766</v>
      </c>
      <c r="J1092" t="s">
        <v>28</v>
      </c>
      <c r="K1092" t="s">
        <v>30</v>
      </c>
      <c r="L1092" t="s">
        <v>275</v>
      </c>
      <c r="M1092" t="s">
        <v>29</v>
      </c>
      <c r="N1092" t="s">
        <v>30</v>
      </c>
      <c r="O1092" t="s">
        <v>30</v>
      </c>
      <c r="P1092" t="s">
        <v>30</v>
      </c>
      <c r="Q1092" t="s">
        <v>30</v>
      </c>
      <c r="R1092" t="s">
        <v>30</v>
      </c>
      <c r="S1092" t="s">
        <v>30</v>
      </c>
      <c r="T1092" t="s">
        <v>30</v>
      </c>
      <c r="U1092" t="s">
        <v>30</v>
      </c>
      <c r="V1092" t="s">
        <v>30</v>
      </c>
      <c r="W1092" t="s">
        <v>33</v>
      </c>
      <c r="X1092" t="s">
        <v>29</v>
      </c>
      <c r="Y1092" t="s">
        <v>29</v>
      </c>
      <c r="Z1092" t="s">
        <v>29</v>
      </c>
      <c r="AA1092" t="s">
        <v>30</v>
      </c>
      <c r="AB1092" t="s">
        <v>43</v>
      </c>
    </row>
    <row r="1093" spans="1:28" outlineLevel="1" x14ac:dyDescent="0.45">
      <c r="A1093">
        <v>7649668900</v>
      </c>
      <c r="B1093" s="1">
        <v>44323</v>
      </c>
      <c r="C1093" t="s">
        <v>3695</v>
      </c>
      <c r="D1093" t="s">
        <v>3696</v>
      </c>
      <c r="E1093" t="s">
        <v>78</v>
      </c>
      <c r="F1093" t="s">
        <v>5651</v>
      </c>
      <c r="G1093" t="s">
        <v>5831</v>
      </c>
      <c r="H1093" s="10">
        <v>324881</v>
      </c>
      <c r="J1093" t="s">
        <v>28</v>
      </c>
      <c r="K1093" t="s">
        <v>30</v>
      </c>
      <c r="L1093" t="s">
        <v>275</v>
      </c>
      <c r="M1093" t="s">
        <v>29</v>
      </c>
      <c r="N1093" t="s">
        <v>30</v>
      </c>
      <c r="O1093" t="s">
        <v>29</v>
      </c>
      <c r="P1093" t="s">
        <v>30</v>
      </c>
      <c r="Q1093" t="s">
        <v>30</v>
      </c>
      <c r="R1093" t="s">
        <v>30</v>
      </c>
      <c r="S1093" t="s">
        <v>30</v>
      </c>
      <c r="T1093" t="s">
        <v>30</v>
      </c>
      <c r="U1093" t="s">
        <v>30</v>
      </c>
      <c r="V1093" t="s">
        <v>30</v>
      </c>
      <c r="W1093" t="s">
        <v>33</v>
      </c>
      <c r="X1093" t="s">
        <v>29</v>
      </c>
      <c r="Y1093" t="s">
        <v>29</v>
      </c>
      <c r="Z1093" t="s">
        <v>29</v>
      </c>
      <c r="AA1093" t="s">
        <v>30</v>
      </c>
      <c r="AB1093" t="s">
        <v>32</v>
      </c>
    </row>
    <row r="1094" spans="1:28" outlineLevel="1" x14ac:dyDescent="0.45">
      <c r="A1094">
        <v>2476469000</v>
      </c>
      <c r="B1094" s="1">
        <v>44332</v>
      </c>
      <c r="C1094" t="s">
        <v>1108</v>
      </c>
      <c r="D1094" t="s">
        <v>1109</v>
      </c>
      <c r="E1094" t="s">
        <v>78</v>
      </c>
      <c r="F1094" t="s">
        <v>5651</v>
      </c>
      <c r="G1094" t="s">
        <v>5837</v>
      </c>
      <c r="H1094" s="10">
        <v>303386</v>
      </c>
      <c r="J1094" t="s">
        <v>28</v>
      </c>
      <c r="K1094" t="s">
        <v>30</v>
      </c>
      <c r="L1094" t="s">
        <v>275</v>
      </c>
      <c r="M1094" t="s">
        <v>30</v>
      </c>
      <c r="N1094" t="s">
        <v>30</v>
      </c>
      <c r="O1094" t="s">
        <v>30</v>
      </c>
      <c r="P1094" t="s">
        <v>30</v>
      </c>
      <c r="Q1094" t="s">
        <v>30</v>
      </c>
      <c r="R1094" t="s">
        <v>30</v>
      </c>
      <c r="S1094" t="s">
        <v>30</v>
      </c>
      <c r="T1094" t="s">
        <v>30</v>
      </c>
      <c r="U1094" t="s">
        <v>30</v>
      </c>
      <c r="V1094" t="s">
        <v>30</v>
      </c>
      <c r="W1094" t="s">
        <v>40</v>
      </c>
      <c r="X1094" t="s">
        <v>29</v>
      </c>
      <c r="Y1094" t="s">
        <v>29</v>
      </c>
      <c r="Z1094" t="s">
        <v>30</v>
      </c>
      <c r="AA1094" t="s">
        <v>30</v>
      </c>
      <c r="AB1094" t="s">
        <v>43</v>
      </c>
    </row>
    <row r="1095" spans="1:28" outlineLevel="1" x14ac:dyDescent="0.45">
      <c r="A1095">
        <v>2330419004</v>
      </c>
      <c r="B1095" s="1">
        <v>44331</v>
      </c>
      <c r="C1095" t="s">
        <v>840</v>
      </c>
      <c r="D1095" t="s">
        <v>841</v>
      </c>
      <c r="E1095" t="s">
        <v>78</v>
      </c>
      <c r="F1095" t="s">
        <v>5651</v>
      </c>
      <c r="G1095" t="s">
        <v>5746</v>
      </c>
      <c r="H1095" s="10">
        <v>299014.12</v>
      </c>
      <c r="J1095" t="s">
        <v>28</v>
      </c>
      <c r="K1095" t="s">
        <v>29</v>
      </c>
      <c r="L1095" t="s">
        <v>275</v>
      </c>
      <c r="M1095" t="s">
        <v>29</v>
      </c>
      <c r="N1095" t="s">
        <v>30</v>
      </c>
      <c r="O1095" t="s">
        <v>30</v>
      </c>
      <c r="P1095" t="s">
        <v>30</v>
      </c>
      <c r="Q1095" t="s">
        <v>30</v>
      </c>
      <c r="R1095" t="s">
        <v>30</v>
      </c>
      <c r="S1095" t="s">
        <v>30</v>
      </c>
      <c r="T1095" t="s">
        <v>30</v>
      </c>
      <c r="U1095" t="s">
        <v>30</v>
      </c>
      <c r="V1095" t="s">
        <v>29</v>
      </c>
      <c r="W1095" t="s">
        <v>40</v>
      </c>
      <c r="X1095" t="s">
        <v>29</v>
      </c>
      <c r="Y1095" t="s">
        <v>30</v>
      </c>
      <c r="Z1095" t="s">
        <v>29</v>
      </c>
      <c r="AA1095" t="s">
        <v>29</v>
      </c>
      <c r="AB1095" t="s">
        <v>32</v>
      </c>
    </row>
    <row r="1096" spans="1:28" outlineLevel="1" x14ac:dyDescent="0.45">
      <c r="A1096">
        <v>8616059006</v>
      </c>
      <c r="B1096" s="1">
        <v>44343</v>
      </c>
      <c r="C1096" t="s">
        <v>4332</v>
      </c>
      <c r="D1096" t="s">
        <v>4333</v>
      </c>
      <c r="E1096" t="s">
        <v>78</v>
      </c>
      <c r="F1096" t="s">
        <v>5651</v>
      </c>
      <c r="G1096" t="s">
        <v>5746</v>
      </c>
      <c r="H1096" s="10">
        <v>285012</v>
      </c>
      <c r="J1096" t="s">
        <v>28</v>
      </c>
      <c r="K1096" t="s">
        <v>29</v>
      </c>
      <c r="L1096" t="s">
        <v>275</v>
      </c>
      <c r="M1096" t="s">
        <v>29</v>
      </c>
      <c r="N1096" t="s">
        <v>30</v>
      </c>
      <c r="O1096" t="s">
        <v>30</v>
      </c>
      <c r="P1096" t="s">
        <v>30</v>
      </c>
      <c r="Q1096" t="s">
        <v>30</v>
      </c>
      <c r="R1096" t="s">
        <v>30</v>
      </c>
      <c r="S1096" t="s">
        <v>30</v>
      </c>
      <c r="T1096" t="s">
        <v>30</v>
      </c>
      <c r="U1096" t="s">
        <v>30</v>
      </c>
      <c r="V1096" t="s">
        <v>30</v>
      </c>
      <c r="W1096" t="s">
        <v>270</v>
      </c>
      <c r="X1096" t="s">
        <v>29</v>
      </c>
      <c r="Y1096" t="s">
        <v>29</v>
      </c>
      <c r="Z1096" t="s">
        <v>30</v>
      </c>
      <c r="AA1096" t="s">
        <v>29</v>
      </c>
      <c r="AB1096" t="s">
        <v>38</v>
      </c>
    </row>
    <row r="1097" spans="1:28" outlineLevel="1" x14ac:dyDescent="0.45">
      <c r="A1097">
        <v>2476149009</v>
      </c>
      <c r="B1097" s="1">
        <v>44332</v>
      </c>
      <c r="C1097" t="s">
        <v>1106</v>
      </c>
      <c r="D1097" t="s">
        <v>1107</v>
      </c>
      <c r="E1097" t="s">
        <v>78</v>
      </c>
      <c r="F1097" t="s">
        <v>5651</v>
      </c>
      <c r="G1097" t="s">
        <v>5831</v>
      </c>
      <c r="H1097" s="10">
        <v>264620</v>
      </c>
      <c r="J1097" t="s">
        <v>28</v>
      </c>
      <c r="K1097" t="s">
        <v>29</v>
      </c>
      <c r="L1097" t="s">
        <v>275</v>
      </c>
      <c r="M1097" t="s">
        <v>29</v>
      </c>
      <c r="N1097" t="s">
        <v>30</v>
      </c>
      <c r="O1097" t="s">
        <v>30</v>
      </c>
      <c r="P1097" t="s">
        <v>30</v>
      </c>
      <c r="Q1097" t="s">
        <v>30</v>
      </c>
      <c r="R1097" t="s">
        <v>30</v>
      </c>
      <c r="S1097" t="s">
        <v>30</v>
      </c>
      <c r="T1097" t="s">
        <v>30</v>
      </c>
      <c r="U1097" t="s">
        <v>30</v>
      </c>
      <c r="V1097" t="s">
        <v>30</v>
      </c>
      <c r="W1097" t="s">
        <v>33</v>
      </c>
      <c r="X1097" t="s">
        <v>29</v>
      </c>
      <c r="Y1097" t="s">
        <v>30</v>
      </c>
      <c r="Z1097" t="s">
        <v>29</v>
      </c>
      <c r="AA1097" t="s">
        <v>29</v>
      </c>
      <c r="AB1097" t="s">
        <v>32</v>
      </c>
    </row>
    <row r="1098" spans="1:28" outlineLevel="1" x14ac:dyDescent="0.45">
      <c r="A1098">
        <v>4901069010</v>
      </c>
      <c r="B1098" s="1">
        <v>44336</v>
      </c>
      <c r="C1098" t="s">
        <v>2046</v>
      </c>
      <c r="D1098" t="s">
        <v>2047</v>
      </c>
      <c r="E1098" t="s">
        <v>78</v>
      </c>
      <c r="F1098" t="s">
        <v>5651</v>
      </c>
      <c r="G1098" t="s">
        <v>5707</v>
      </c>
      <c r="H1098" s="10">
        <v>224302.61</v>
      </c>
      <c r="J1098" t="s">
        <v>28</v>
      </c>
      <c r="K1098" t="s">
        <v>30</v>
      </c>
      <c r="L1098" t="s">
        <v>275</v>
      </c>
      <c r="M1098" t="s">
        <v>30</v>
      </c>
      <c r="N1098" t="s">
        <v>29</v>
      </c>
      <c r="O1098" t="s">
        <v>29</v>
      </c>
      <c r="P1098" t="s">
        <v>30</v>
      </c>
      <c r="Q1098" t="s">
        <v>30</v>
      </c>
      <c r="R1098" t="s">
        <v>30</v>
      </c>
      <c r="S1098" t="s">
        <v>30</v>
      </c>
      <c r="T1098" t="s">
        <v>30</v>
      </c>
      <c r="U1098" t="s">
        <v>29</v>
      </c>
      <c r="V1098" t="s">
        <v>30</v>
      </c>
      <c r="W1098" t="s">
        <v>40</v>
      </c>
      <c r="X1098" t="s">
        <v>30</v>
      </c>
      <c r="Y1098" t="s">
        <v>29</v>
      </c>
      <c r="Z1098" t="s">
        <v>30</v>
      </c>
      <c r="AA1098" t="s">
        <v>29</v>
      </c>
      <c r="AB1098" t="s">
        <v>232</v>
      </c>
    </row>
    <row r="1099" spans="1:28" outlineLevel="1" x14ac:dyDescent="0.45">
      <c r="A1099">
        <v>7573769001</v>
      </c>
      <c r="B1099" s="1">
        <v>44341</v>
      </c>
      <c r="C1099" t="s">
        <v>3266</v>
      </c>
      <c r="D1099" t="s">
        <v>3267</v>
      </c>
      <c r="E1099" t="s">
        <v>78</v>
      </c>
      <c r="F1099" t="s">
        <v>5651</v>
      </c>
      <c r="G1099" t="s">
        <v>5831</v>
      </c>
      <c r="H1099" s="10">
        <v>179291</v>
      </c>
      <c r="J1099" t="s">
        <v>28</v>
      </c>
      <c r="K1099" t="s">
        <v>30</v>
      </c>
      <c r="L1099" t="s">
        <v>275</v>
      </c>
      <c r="M1099" t="s">
        <v>30</v>
      </c>
      <c r="N1099" t="s">
        <v>30</v>
      </c>
      <c r="O1099" t="s">
        <v>30</v>
      </c>
      <c r="P1099" t="s">
        <v>30</v>
      </c>
      <c r="Q1099" t="s">
        <v>30</v>
      </c>
      <c r="R1099" t="s">
        <v>30</v>
      </c>
      <c r="S1099" t="s">
        <v>30</v>
      </c>
      <c r="T1099" t="s">
        <v>30</v>
      </c>
      <c r="U1099" t="s">
        <v>30</v>
      </c>
      <c r="V1099" t="s">
        <v>30</v>
      </c>
      <c r="W1099" t="s">
        <v>33</v>
      </c>
      <c r="X1099" t="s">
        <v>29</v>
      </c>
      <c r="Y1099" t="s">
        <v>29</v>
      </c>
      <c r="Z1099" t="s">
        <v>30</v>
      </c>
      <c r="AA1099" t="s">
        <v>29</v>
      </c>
      <c r="AB1099" t="s">
        <v>43</v>
      </c>
    </row>
    <row r="1100" spans="1:28" outlineLevel="1" x14ac:dyDescent="0.45">
      <c r="A1100">
        <v>7656728903</v>
      </c>
      <c r="B1100" s="1">
        <v>44323</v>
      </c>
      <c r="C1100" t="s">
        <v>3738</v>
      </c>
      <c r="D1100" t="s">
        <v>3739</v>
      </c>
      <c r="E1100" t="s">
        <v>78</v>
      </c>
      <c r="F1100" t="s">
        <v>5651</v>
      </c>
      <c r="G1100" t="s">
        <v>5887</v>
      </c>
      <c r="H1100" s="10">
        <v>172649.59</v>
      </c>
      <c r="J1100" t="s">
        <v>28</v>
      </c>
      <c r="K1100" t="s">
        <v>30</v>
      </c>
      <c r="L1100" t="s">
        <v>54</v>
      </c>
      <c r="M1100" t="s">
        <v>29</v>
      </c>
      <c r="N1100" t="s">
        <v>30</v>
      </c>
      <c r="O1100" t="s">
        <v>30</v>
      </c>
      <c r="P1100" t="s">
        <v>30</v>
      </c>
      <c r="Q1100" t="s">
        <v>30</v>
      </c>
      <c r="R1100" t="s">
        <v>30</v>
      </c>
      <c r="S1100" t="s">
        <v>30</v>
      </c>
      <c r="T1100" t="s">
        <v>30</v>
      </c>
      <c r="U1100" t="s">
        <v>30</v>
      </c>
      <c r="V1100" t="s">
        <v>30</v>
      </c>
      <c r="W1100" t="s">
        <v>31</v>
      </c>
      <c r="X1100" t="s">
        <v>30</v>
      </c>
      <c r="Y1100" t="s">
        <v>29</v>
      </c>
      <c r="Z1100" t="s">
        <v>29</v>
      </c>
      <c r="AA1100" t="s">
        <v>30</v>
      </c>
      <c r="AB1100" t="s">
        <v>32</v>
      </c>
    </row>
    <row r="1101" spans="1:28" outlineLevel="1" x14ac:dyDescent="0.45">
      <c r="A1101">
        <v>4902929010</v>
      </c>
      <c r="B1101" s="1">
        <v>44336</v>
      </c>
      <c r="C1101" t="s">
        <v>2051</v>
      </c>
      <c r="D1101" t="s">
        <v>2052</v>
      </c>
      <c r="E1101" t="s">
        <v>78</v>
      </c>
      <c r="F1101" t="s">
        <v>5651</v>
      </c>
      <c r="G1101" t="s">
        <v>5831</v>
      </c>
      <c r="H1101" s="10">
        <v>167885</v>
      </c>
      <c r="J1101" t="s">
        <v>28</v>
      </c>
      <c r="K1101" t="s">
        <v>29</v>
      </c>
      <c r="L1101" t="s">
        <v>275</v>
      </c>
      <c r="M1101" t="s">
        <v>29</v>
      </c>
      <c r="N1101" t="s">
        <v>29</v>
      </c>
      <c r="O1101" t="s">
        <v>29</v>
      </c>
      <c r="P1101" t="s">
        <v>30</v>
      </c>
      <c r="Q1101" t="s">
        <v>30</v>
      </c>
      <c r="R1101" t="s">
        <v>30</v>
      </c>
      <c r="S1101" t="s">
        <v>30</v>
      </c>
      <c r="T1101" t="s">
        <v>30</v>
      </c>
      <c r="U1101" t="s">
        <v>30</v>
      </c>
      <c r="V1101" t="s">
        <v>30</v>
      </c>
      <c r="W1101" t="s">
        <v>33</v>
      </c>
      <c r="X1101" t="s">
        <v>29</v>
      </c>
      <c r="Y1101" t="s">
        <v>30</v>
      </c>
      <c r="Z1101" t="s">
        <v>29</v>
      </c>
      <c r="AA1101" t="s">
        <v>29</v>
      </c>
      <c r="AB1101" t="s">
        <v>32</v>
      </c>
    </row>
    <row r="1102" spans="1:28" outlineLevel="1" x14ac:dyDescent="0.45">
      <c r="A1102">
        <v>7529228903</v>
      </c>
      <c r="B1102" s="1">
        <v>44323</v>
      </c>
      <c r="C1102" t="s">
        <v>2752</v>
      </c>
      <c r="D1102" t="s">
        <v>2753</v>
      </c>
      <c r="E1102" t="s">
        <v>78</v>
      </c>
      <c r="F1102" t="s">
        <v>5651</v>
      </c>
      <c r="G1102" t="s">
        <v>5707</v>
      </c>
      <c r="H1102" s="10">
        <v>153287.9</v>
      </c>
      <c r="J1102" t="s">
        <v>28</v>
      </c>
      <c r="K1102" t="s">
        <v>30</v>
      </c>
      <c r="L1102" t="s">
        <v>275</v>
      </c>
      <c r="M1102" t="s">
        <v>29</v>
      </c>
      <c r="N1102" t="s">
        <v>29</v>
      </c>
      <c r="O1102" t="s">
        <v>29</v>
      </c>
      <c r="P1102" t="s">
        <v>29</v>
      </c>
      <c r="Q1102" t="s">
        <v>30</v>
      </c>
      <c r="R1102" t="s">
        <v>30</v>
      </c>
      <c r="S1102" t="s">
        <v>30</v>
      </c>
      <c r="T1102" t="s">
        <v>30</v>
      </c>
      <c r="U1102" t="s">
        <v>30</v>
      </c>
      <c r="V1102" t="s">
        <v>30</v>
      </c>
      <c r="W1102" t="s">
        <v>40</v>
      </c>
      <c r="X1102" t="s">
        <v>30</v>
      </c>
      <c r="Y1102" t="s">
        <v>30</v>
      </c>
      <c r="Z1102" t="s">
        <v>30</v>
      </c>
      <c r="AA1102" t="s">
        <v>29</v>
      </c>
      <c r="AB1102" t="s">
        <v>47</v>
      </c>
    </row>
    <row r="1103" spans="1:28" outlineLevel="1" x14ac:dyDescent="0.45">
      <c r="A1103">
        <v>4906659009</v>
      </c>
      <c r="B1103" s="1">
        <v>44336</v>
      </c>
      <c r="C1103" t="s">
        <v>2079</v>
      </c>
      <c r="D1103" t="s">
        <v>2080</v>
      </c>
      <c r="E1103" t="s">
        <v>78</v>
      </c>
      <c r="F1103" t="s">
        <v>5651</v>
      </c>
      <c r="G1103" t="s">
        <v>5887</v>
      </c>
      <c r="H1103" s="10">
        <v>120222</v>
      </c>
      <c r="J1103" t="s">
        <v>28</v>
      </c>
      <c r="K1103" t="s">
        <v>29</v>
      </c>
      <c r="L1103" t="s">
        <v>54</v>
      </c>
      <c r="M1103" t="s">
        <v>29</v>
      </c>
      <c r="N1103" t="s">
        <v>30</v>
      </c>
      <c r="O1103" t="s">
        <v>30</v>
      </c>
      <c r="P1103" t="s">
        <v>30</v>
      </c>
      <c r="Q1103" t="s">
        <v>30</v>
      </c>
      <c r="R1103" t="s">
        <v>30</v>
      </c>
      <c r="S1103" t="s">
        <v>30</v>
      </c>
      <c r="T1103" t="s">
        <v>30</v>
      </c>
      <c r="U1103" t="s">
        <v>30</v>
      </c>
      <c r="V1103" t="s">
        <v>30</v>
      </c>
      <c r="W1103" t="s">
        <v>33</v>
      </c>
      <c r="X1103" t="s">
        <v>30</v>
      </c>
      <c r="Y1103" t="s">
        <v>30</v>
      </c>
      <c r="Z1103" t="s">
        <v>29</v>
      </c>
      <c r="AA1103" t="s">
        <v>30</v>
      </c>
      <c r="AB1103" t="s">
        <v>32</v>
      </c>
    </row>
    <row r="1104" spans="1:28" outlineLevel="1" x14ac:dyDescent="0.45">
      <c r="A1104">
        <v>1172369110</v>
      </c>
      <c r="B1104" s="1">
        <v>44376</v>
      </c>
      <c r="C1104" t="s">
        <v>603</v>
      </c>
      <c r="D1104" t="s">
        <v>604</v>
      </c>
      <c r="E1104" t="s">
        <v>78</v>
      </c>
      <c r="F1104" t="s">
        <v>5651</v>
      </c>
      <c r="G1104" t="s">
        <v>5744</v>
      </c>
      <c r="H1104" s="10">
        <v>117139</v>
      </c>
      <c r="J1104" t="s">
        <v>28</v>
      </c>
      <c r="K1104" t="s">
        <v>29</v>
      </c>
      <c r="L1104" t="s">
        <v>275</v>
      </c>
      <c r="M1104" t="s">
        <v>29</v>
      </c>
      <c r="N1104" t="s">
        <v>30</v>
      </c>
      <c r="O1104" t="s">
        <v>29</v>
      </c>
      <c r="P1104" t="s">
        <v>30</v>
      </c>
      <c r="Q1104" t="s">
        <v>30</v>
      </c>
      <c r="R1104" t="s">
        <v>30</v>
      </c>
      <c r="S1104" t="s">
        <v>30</v>
      </c>
      <c r="T1104" t="s">
        <v>30</v>
      </c>
      <c r="U1104" t="s">
        <v>30</v>
      </c>
      <c r="V1104" t="s">
        <v>30</v>
      </c>
      <c r="W1104" t="s">
        <v>33</v>
      </c>
      <c r="X1104" t="s">
        <v>29</v>
      </c>
      <c r="Y1104" t="s">
        <v>29</v>
      </c>
      <c r="Z1104" t="s">
        <v>29</v>
      </c>
      <c r="AA1104" t="s">
        <v>29</v>
      </c>
      <c r="AB1104" t="s">
        <v>32</v>
      </c>
    </row>
    <row r="1105" spans="1:28" outlineLevel="1" x14ac:dyDescent="0.45">
      <c r="A1105">
        <v>6600679000</v>
      </c>
      <c r="B1105" s="1">
        <v>44338</v>
      </c>
      <c r="C1105" t="s">
        <v>2390</v>
      </c>
      <c r="D1105" t="s">
        <v>2391</v>
      </c>
      <c r="E1105" t="s">
        <v>78</v>
      </c>
      <c r="F1105" t="s">
        <v>5651</v>
      </c>
      <c r="G1105" t="s">
        <v>5707</v>
      </c>
      <c r="H1105" s="10">
        <v>89591.039999999994</v>
      </c>
      <c r="J1105" t="s">
        <v>28</v>
      </c>
      <c r="K1105" t="s">
        <v>30</v>
      </c>
      <c r="L1105" t="s">
        <v>275</v>
      </c>
      <c r="M1105" t="s">
        <v>29</v>
      </c>
      <c r="N1105" t="s">
        <v>30</v>
      </c>
      <c r="O1105" t="s">
        <v>30</v>
      </c>
      <c r="P1105" t="s">
        <v>30</v>
      </c>
      <c r="Q1105" t="s">
        <v>30</v>
      </c>
      <c r="R1105" t="s">
        <v>30</v>
      </c>
      <c r="S1105" t="s">
        <v>30</v>
      </c>
      <c r="T1105" t="s">
        <v>30</v>
      </c>
      <c r="U1105" t="s">
        <v>30</v>
      </c>
      <c r="V1105" t="s">
        <v>30</v>
      </c>
      <c r="W1105" t="s">
        <v>31</v>
      </c>
      <c r="X1105" t="s">
        <v>30</v>
      </c>
      <c r="Y1105" t="s">
        <v>30</v>
      </c>
      <c r="Z1105" t="s">
        <v>29</v>
      </c>
      <c r="AA1105" t="s">
        <v>29</v>
      </c>
      <c r="AB1105" t="s">
        <v>32</v>
      </c>
    </row>
    <row r="1106" spans="1:28" outlineLevel="1" x14ac:dyDescent="0.45">
      <c r="A1106">
        <v>2734259000</v>
      </c>
      <c r="B1106" s="1">
        <v>44334</v>
      </c>
      <c r="C1106" t="s">
        <v>1479</v>
      </c>
      <c r="D1106" t="s">
        <v>1480</v>
      </c>
      <c r="E1106" t="s">
        <v>78</v>
      </c>
      <c r="F1106" t="s">
        <v>5651</v>
      </c>
      <c r="G1106" t="s">
        <v>5831</v>
      </c>
      <c r="H1106" s="10">
        <v>88290</v>
      </c>
      <c r="J1106" t="s">
        <v>28</v>
      </c>
      <c r="K1106" t="s">
        <v>29</v>
      </c>
      <c r="L1106" t="s">
        <v>275</v>
      </c>
      <c r="M1106" t="s">
        <v>29</v>
      </c>
      <c r="N1106" t="s">
        <v>30</v>
      </c>
      <c r="O1106" t="s">
        <v>29</v>
      </c>
      <c r="P1106" t="s">
        <v>30</v>
      </c>
      <c r="Q1106" t="s">
        <v>30</v>
      </c>
      <c r="R1106" t="s">
        <v>30</v>
      </c>
      <c r="S1106" t="s">
        <v>30</v>
      </c>
      <c r="T1106" t="s">
        <v>30</v>
      </c>
      <c r="U1106" t="s">
        <v>30</v>
      </c>
      <c r="V1106" t="s">
        <v>30</v>
      </c>
      <c r="W1106" t="s">
        <v>40</v>
      </c>
      <c r="X1106" t="s">
        <v>29</v>
      </c>
      <c r="Y1106" t="s">
        <v>30</v>
      </c>
      <c r="Z1106" t="s">
        <v>30</v>
      </c>
      <c r="AA1106" t="s">
        <v>29</v>
      </c>
      <c r="AB1106" t="s">
        <v>32</v>
      </c>
    </row>
    <row r="1107" spans="1:28" outlineLevel="1" x14ac:dyDescent="0.45">
      <c r="A1107">
        <v>2220429006</v>
      </c>
      <c r="B1107" s="1">
        <v>44330</v>
      </c>
      <c r="C1107" t="s">
        <v>658</v>
      </c>
      <c r="D1107" t="s">
        <v>659</v>
      </c>
      <c r="E1107" t="s">
        <v>78</v>
      </c>
      <c r="F1107" t="s">
        <v>5651</v>
      </c>
      <c r="G1107" t="s">
        <v>5744</v>
      </c>
      <c r="H1107" s="10">
        <v>82651.66</v>
      </c>
      <c r="J1107" t="s">
        <v>28</v>
      </c>
      <c r="K1107" t="s">
        <v>29</v>
      </c>
      <c r="L1107" t="s">
        <v>275</v>
      </c>
      <c r="M1107" t="s">
        <v>29</v>
      </c>
      <c r="N1107" t="s">
        <v>30</v>
      </c>
      <c r="O1107" t="s">
        <v>29</v>
      </c>
      <c r="P1107" t="s">
        <v>30</v>
      </c>
      <c r="Q1107" t="s">
        <v>30</v>
      </c>
      <c r="R1107" t="s">
        <v>30</v>
      </c>
      <c r="S1107" t="s">
        <v>30</v>
      </c>
      <c r="T1107" t="s">
        <v>30</v>
      </c>
      <c r="U1107" t="s">
        <v>30</v>
      </c>
      <c r="V1107" t="s">
        <v>30</v>
      </c>
      <c r="W1107" t="s">
        <v>33</v>
      </c>
      <c r="X1107" t="s">
        <v>29</v>
      </c>
      <c r="Y1107" t="s">
        <v>29</v>
      </c>
      <c r="Z1107" t="s">
        <v>29</v>
      </c>
      <c r="AA1107" t="s">
        <v>30</v>
      </c>
      <c r="AB1107" t="s">
        <v>32</v>
      </c>
    </row>
    <row r="1108" spans="1:28" outlineLevel="1" x14ac:dyDescent="0.45">
      <c r="A1108">
        <v>5217919003</v>
      </c>
      <c r="B1108" s="1">
        <v>44337</v>
      </c>
      <c r="C1108" t="s">
        <v>2157</v>
      </c>
      <c r="D1108" t="s">
        <v>2158</v>
      </c>
      <c r="E1108" t="s">
        <v>78</v>
      </c>
      <c r="F1108" t="s">
        <v>5651</v>
      </c>
      <c r="G1108" t="s">
        <v>5746</v>
      </c>
      <c r="H1108" s="10">
        <v>81633</v>
      </c>
      <c r="J1108" t="s">
        <v>28</v>
      </c>
      <c r="K1108" t="s">
        <v>29</v>
      </c>
      <c r="L1108" t="s">
        <v>275</v>
      </c>
      <c r="M1108" t="s">
        <v>29</v>
      </c>
      <c r="N1108" t="s">
        <v>29</v>
      </c>
      <c r="O1108" t="s">
        <v>29</v>
      </c>
      <c r="P1108" t="s">
        <v>30</v>
      </c>
      <c r="Q1108" t="s">
        <v>30</v>
      </c>
      <c r="R1108" t="s">
        <v>30</v>
      </c>
      <c r="S1108" t="s">
        <v>30</v>
      </c>
      <c r="T1108" t="s">
        <v>30</v>
      </c>
      <c r="U1108" t="s">
        <v>30</v>
      </c>
      <c r="V1108" t="s">
        <v>30</v>
      </c>
      <c r="W1108" t="s">
        <v>40</v>
      </c>
      <c r="X1108" t="s">
        <v>29</v>
      </c>
      <c r="Y1108" t="s">
        <v>29</v>
      </c>
      <c r="Z1108" t="s">
        <v>29</v>
      </c>
      <c r="AA1108" t="s">
        <v>30</v>
      </c>
      <c r="AB1108" t="s">
        <v>1400</v>
      </c>
    </row>
    <row r="1109" spans="1:28" outlineLevel="1" x14ac:dyDescent="0.45">
      <c r="A1109">
        <v>7535108909</v>
      </c>
      <c r="B1109" s="1">
        <v>44323</v>
      </c>
      <c r="C1109" t="s">
        <v>2828</v>
      </c>
      <c r="D1109" t="s">
        <v>2829</v>
      </c>
      <c r="E1109" t="s">
        <v>78</v>
      </c>
      <c r="F1109" t="s">
        <v>5651</v>
      </c>
      <c r="G1109" t="s">
        <v>5965</v>
      </c>
      <c r="H1109" s="10">
        <v>72097.66</v>
      </c>
      <c r="J1109" t="s">
        <v>28</v>
      </c>
      <c r="K1109" t="s">
        <v>29</v>
      </c>
      <c r="L1109" t="s">
        <v>275</v>
      </c>
      <c r="M1109" t="s">
        <v>29</v>
      </c>
      <c r="N1109" t="s">
        <v>30</v>
      </c>
      <c r="O1109" t="s">
        <v>29</v>
      </c>
      <c r="P1109" t="s">
        <v>30</v>
      </c>
      <c r="Q1109" t="s">
        <v>30</v>
      </c>
      <c r="R1109" t="s">
        <v>30</v>
      </c>
      <c r="S1109" t="s">
        <v>30</v>
      </c>
      <c r="T1109" t="s">
        <v>30</v>
      </c>
      <c r="U1109" t="s">
        <v>30</v>
      </c>
      <c r="V1109" t="s">
        <v>30</v>
      </c>
      <c r="W1109" t="s">
        <v>31</v>
      </c>
      <c r="X1109" t="s">
        <v>29</v>
      </c>
      <c r="Y1109" t="s">
        <v>29</v>
      </c>
      <c r="Z1109" t="s">
        <v>29</v>
      </c>
      <c r="AA1109" t="s">
        <v>30</v>
      </c>
      <c r="AB1109" t="s">
        <v>197</v>
      </c>
    </row>
    <row r="1110" spans="1:28" outlineLevel="1" x14ac:dyDescent="0.45">
      <c r="A1110">
        <v>7525859010</v>
      </c>
      <c r="B1110" s="1">
        <v>44341</v>
      </c>
      <c r="C1110" t="s">
        <v>2721</v>
      </c>
      <c r="D1110" t="s">
        <v>2722</v>
      </c>
      <c r="E1110" t="s">
        <v>78</v>
      </c>
      <c r="F1110" t="s">
        <v>5651</v>
      </c>
      <c r="G1110" t="s">
        <v>5746</v>
      </c>
      <c r="H1110" s="10">
        <v>69828</v>
      </c>
      <c r="J1110" t="s">
        <v>28</v>
      </c>
      <c r="K1110" t="s">
        <v>29</v>
      </c>
      <c r="L1110" t="s">
        <v>275</v>
      </c>
      <c r="M1110" t="s">
        <v>30</v>
      </c>
      <c r="N1110" t="s">
        <v>30</v>
      </c>
      <c r="O1110" t="s">
        <v>30</v>
      </c>
      <c r="P1110" t="s">
        <v>30</v>
      </c>
      <c r="Q1110" t="s">
        <v>30</v>
      </c>
      <c r="R1110" t="s">
        <v>30</v>
      </c>
      <c r="S1110" t="s">
        <v>30</v>
      </c>
      <c r="T1110" t="s">
        <v>30</v>
      </c>
      <c r="U1110" t="s">
        <v>30</v>
      </c>
      <c r="V1110" t="s">
        <v>30</v>
      </c>
      <c r="W1110" t="s">
        <v>33</v>
      </c>
      <c r="X1110" t="s">
        <v>29</v>
      </c>
      <c r="Y1110" t="s">
        <v>29</v>
      </c>
      <c r="Z1110" t="s">
        <v>29</v>
      </c>
      <c r="AA1110" t="s">
        <v>30</v>
      </c>
      <c r="AB1110" t="s">
        <v>32</v>
      </c>
    </row>
    <row r="1111" spans="1:28" outlineLevel="1" x14ac:dyDescent="0.45">
      <c r="A1111">
        <v>8973829010</v>
      </c>
      <c r="B1111" s="1">
        <v>44345</v>
      </c>
      <c r="C1111" t="s">
        <v>5105</v>
      </c>
      <c r="D1111" t="s">
        <v>5106</v>
      </c>
      <c r="E1111" t="s">
        <v>78</v>
      </c>
      <c r="F1111" t="s">
        <v>5651</v>
      </c>
      <c r="G1111" t="s">
        <v>5837</v>
      </c>
      <c r="H1111" s="10">
        <v>68597.600000000006</v>
      </c>
      <c r="I1111" t="s">
        <v>178</v>
      </c>
      <c r="J1111" t="s">
        <v>28</v>
      </c>
      <c r="K1111" t="s">
        <v>30</v>
      </c>
      <c r="L1111" t="s">
        <v>275</v>
      </c>
      <c r="M1111" t="s">
        <v>29</v>
      </c>
      <c r="N1111" t="s">
        <v>30</v>
      </c>
      <c r="O1111" t="s">
        <v>29</v>
      </c>
      <c r="P1111" t="s">
        <v>30</v>
      </c>
      <c r="Q1111" t="s">
        <v>30</v>
      </c>
      <c r="R1111" t="s">
        <v>30</v>
      </c>
      <c r="S1111" t="s">
        <v>30</v>
      </c>
      <c r="T1111" t="s">
        <v>30</v>
      </c>
      <c r="U1111" t="s">
        <v>30</v>
      </c>
      <c r="V1111" t="s">
        <v>30</v>
      </c>
      <c r="W1111" t="s">
        <v>40</v>
      </c>
      <c r="X1111" t="s">
        <v>29</v>
      </c>
      <c r="Y1111" t="s">
        <v>29</v>
      </c>
      <c r="Z1111" t="s">
        <v>29</v>
      </c>
      <c r="AA1111" t="s">
        <v>29</v>
      </c>
      <c r="AB1111" t="s">
        <v>32</v>
      </c>
    </row>
    <row r="1112" spans="1:28" outlineLevel="1" x14ac:dyDescent="0.45">
      <c r="A1112">
        <v>7566259003</v>
      </c>
      <c r="B1112" s="1">
        <v>44341</v>
      </c>
      <c r="C1112" t="s">
        <v>3187</v>
      </c>
      <c r="D1112" t="s">
        <v>3188</v>
      </c>
      <c r="E1112" t="s">
        <v>78</v>
      </c>
      <c r="F1112" t="s">
        <v>5651</v>
      </c>
      <c r="G1112" t="s">
        <v>5831</v>
      </c>
      <c r="H1112" s="10">
        <v>55479</v>
      </c>
      <c r="J1112" t="s">
        <v>28</v>
      </c>
      <c r="K1112" t="s">
        <v>29</v>
      </c>
      <c r="L1112" t="s">
        <v>275</v>
      </c>
      <c r="M1112" t="s">
        <v>30</v>
      </c>
      <c r="N1112" t="s">
        <v>30</v>
      </c>
      <c r="O1112" t="s">
        <v>30</v>
      </c>
      <c r="P1112" t="s">
        <v>30</v>
      </c>
      <c r="Q1112" t="s">
        <v>30</v>
      </c>
      <c r="R1112" t="s">
        <v>30</v>
      </c>
      <c r="S1112" t="s">
        <v>30</v>
      </c>
      <c r="T1112" t="s">
        <v>30</v>
      </c>
      <c r="U1112" t="s">
        <v>30</v>
      </c>
      <c r="V1112" t="s">
        <v>30</v>
      </c>
      <c r="W1112" t="s">
        <v>60</v>
      </c>
      <c r="X1112" t="s">
        <v>29</v>
      </c>
      <c r="Y1112" t="s">
        <v>30</v>
      </c>
      <c r="Z1112" t="s">
        <v>29</v>
      </c>
      <c r="AA1112" t="s">
        <v>30</v>
      </c>
      <c r="AB1112" t="s">
        <v>32</v>
      </c>
    </row>
    <row r="1113" spans="1:28" outlineLevel="1" x14ac:dyDescent="0.45">
      <c r="A1113">
        <v>7895988908</v>
      </c>
      <c r="B1113" s="1">
        <v>44327</v>
      </c>
      <c r="C1113" t="s">
        <v>3983</v>
      </c>
      <c r="D1113" t="s">
        <v>3984</v>
      </c>
      <c r="E1113" t="s">
        <v>78</v>
      </c>
      <c r="F1113" t="s">
        <v>5651</v>
      </c>
      <c r="G1113" t="s">
        <v>5746</v>
      </c>
      <c r="H1113" s="10">
        <v>52337.85</v>
      </c>
      <c r="J1113" t="s">
        <v>28</v>
      </c>
      <c r="K1113" t="s">
        <v>29</v>
      </c>
      <c r="L1113" t="s">
        <v>275</v>
      </c>
      <c r="M1113" t="s">
        <v>29</v>
      </c>
      <c r="N1113" t="s">
        <v>30</v>
      </c>
      <c r="O1113" t="s">
        <v>30</v>
      </c>
      <c r="P1113" t="s">
        <v>30</v>
      </c>
      <c r="Q1113" t="s">
        <v>30</v>
      </c>
      <c r="R1113" t="s">
        <v>30</v>
      </c>
      <c r="S1113" t="s">
        <v>30</v>
      </c>
      <c r="T1113" t="s">
        <v>29</v>
      </c>
      <c r="U1113" t="s">
        <v>30</v>
      </c>
      <c r="V1113" t="s">
        <v>30</v>
      </c>
      <c r="W1113" t="s">
        <v>49</v>
      </c>
      <c r="X1113" t="s">
        <v>29</v>
      </c>
      <c r="Y1113" t="s">
        <v>30</v>
      </c>
      <c r="Z1113" t="s">
        <v>29</v>
      </c>
      <c r="AA1113" t="s">
        <v>30</v>
      </c>
      <c r="AB1113" t="s">
        <v>39</v>
      </c>
    </row>
    <row r="1114" spans="1:28" outlineLevel="1" x14ac:dyDescent="0.45">
      <c r="A1114">
        <v>2761039010</v>
      </c>
      <c r="B1114" s="1">
        <v>44334</v>
      </c>
      <c r="C1114" t="s">
        <v>1613</v>
      </c>
      <c r="D1114" t="s">
        <v>1614</v>
      </c>
      <c r="E1114" t="s">
        <v>78</v>
      </c>
      <c r="F1114" t="s">
        <v>5651</v>
      </c>
      <c r="G1114" t="s">
        <v>5887</v>
      </c>
      <c r="H1114" s="10">
        <v>50668.79</v>
      </c>
      <c r="J1114" t="s">
        <v>28</v>
      </c>
      <c r="K1114" t="s">
        <v>29</v>
      </c>
      <c r="L1114" t="s">
        <v>54</v>
      </c>
      <c r="M1114" t="s">
        <v>30</v>
      </c>
      <c r="N1114" t="s">
        <v>30</v>
      </c>
      <c r="O1114" t="s">
        <v>30</v>
      </c>
      <c r="P1114" t="s">
        <v>30</v>
      </c>
      <c r="Q1114" t="s">
        <v>30</v>
      </c>
      <c r="R1114" t="s">
        <v>30</v>
      </c>
      <c r="S1114" t="s">
        <v>30</v>
      </c>
      <c r="T1114" t="s">
        <v>30</v>
      </c>
      <c r="U1114" t="s">
        <v>30</v>
      </c>
      <c r="V1114" t="s">
        <v>30</v>
      </c>
      <c r="W1114" t="s">
        <v>40</v>
      </c>
      <c r="X1114" t="s">
        <v>30</v>
      </c>
      <c r="Y1114" t="s">
        <v>29</v>
      </c>
      <c r="Z1114" t="s">
        <v>29</v>
      </c>
      <c r="AA1114" t="s">
        <v>30</v>
      </c>
      <c r="AB1114" t="s">
        <v>32</v>
      </c>
    </row>
    <row r="1115" spans="1:28" outlineLevel="1" x14ac:dyDescent="0.45">
      <c r="A1115">
        <v>1094149009</v>
      </c>
      <c r="B1115" s="1">
        <v>44329</v>
      </c>
      <c r="C1115" t="s">
        <v>378</v>
      </c>
      <c r="D1115" t="s">
        <v>379</v>
      </c>
      <c r="E1115" t="s">
        <v>78</v>
      </c>
      <c r="F1115" t="s">
        <v>5651</v>
      </c>
      <c r="G1115" t="s">
        <v>5707</v>
      </c>
      <c r="H1115" s="10">
        <v>50656</v>
      </c>
      <c r="J1115" t="s">
        <v>28</v>
      </c>
      <c r="K1115" t="s">
        <v>30</v>
      </c>
      <c r="L1115" t="s">
        <v>275</v>
      </c>
      <c r="M1115" t="s">
        <v>29</v>
      </c>
      <c r="N1115" t="s">
        <v>29</v>
      </c>
      <c r="O1115" t="s">
        <v>29</v>
      </c>
      <c r="P1115" t="s">
        <v>29</v>
      </c>
      <c r="Q1115" t="s">
        <v>30</v>
      </c>
      <c r="R1115" t="s">
        <v>29</v>
      </c>
      <c r="S1115" t="s">
        <v>30</v>
      </c>
      <c r="T1115" t="s">
        <v>29</v>
      </c>
      <c r="U1115" t="s">
        <v>30</v>
      </c>
      <c r="V1115" t="s">
        <v>29</v>
      </c>
      <c r="W1115" t="s">
        <v>229</v>
      </c>
      <c r="X1115" t="s">
        <v>30</v>
      </c>
      <c r="Y1115" t="s">
        <v>29</v>
      </c>
      <c r="Z1115" t="s">
        <v>30</v>
      </c>
      <c r="AA1115" t="s">
        <v>30</v>
      </c>
      <c r="AB1115" t="s">
        <v>45</v>
      </c>
    </row>
    <row r="1116" spans="1:28" outlineLevel="1" x14ac:dyDescent="0.45">
      <c r="A1116">
        <v>7549358904</v>
      </c>
      <c r="B1116" s="1">
        <v>44323</v>
      </c>
      <c r="C1116" t="s">
        <v>2995</v>
      </c>
      <c r="D1116" t="s">
        <v>2996</v>
      </c>
      <c r="E1116" t="s">
        <v>78</v>
      </c>
      <c r="F1116" t="s">
        <v>5651</v>
      </c>
      <c r="G1116" t="s">
        <v>5965</v>
      </c>
      <c r="H1116" s="10">
        <v>46381.5</v>
      </c>
      <c r="J1116" t="s">
        <v>28</v>
      </c>
      <c r="K1116" t="s">
        <v>29</v>
      </c>
      <c r="L1116" t="s">
        <v>275</v>
      </c>
      <c r="M1116" t="s">
        <v>29</v>
      </c>
      <c r="N1116" t="s">
        <v>30</v>
      </c>
      <c r="O1116" t="s">
        <v>30</v>
      </c>
      <c r="P1116" t="s">
        <v>30</v>
      </c>
      <c r="Q1116" t="s">
        <v>30</v>
      </c>
      <c r="R1116" t="s">
        <v>30</v>
      </c>
      <c r="S1116" t="s">
        <v>30</v>
      </c>
      <c r="T1116" t="s">
        <v>30</v>
      </c>
      <c r="U1116" t="s">
        <v>30</v>
      </c>
      <c r="V1116" t="s">
        <v>30</v>
      </c>
      <c r="W1116" t="s">
        <v>31</v>
      </c>
      <c r="X1116" t="s">
        <v>29</v>
      </c>
      <c r="Y1116" t="s">
        <v>30</v>
      </c>
      <c r="Z1116" t="s">
        <v>29</v>
      </c>
      <c r="AA1116" t="s">
        <v>29</v>
      </c>
      <c r="AB1116" t="s">
        <v>32</v>
      </c>
    </row>
    <row r="1117" spans="1:28" outlineLevel="1" x14ac:dyDescent="0.45">
      <c r="A1117">
        <v>7885618909</v>
      </c>
      <c r="B1117" s="1">
        <v>44327</v>
      </c>
      <c r="C1117" t="s">
        <v>3923</v>
      </c>
      <c r="D1117" t="s">
        <v>3924</v>
      </c>
      <c r="E1117" t="s">
        <v>78</v>
      </c>
      <c r="F1117" t="s">
        <v>5651</v>
      </c>
      <c r="G1117" t="s">
        <v>5831</v>
      </c>
      <c r="H1117" s="10">
        <v>44529</v>
      </c>
      <c r="J1117" t="s">
        <v>28</v>
      </c>
      <c r="K1117" t="s">
        <v>29</v>
      </c>
      <c r="L1117" t="s">
        <v>275</v>
      </c>
      <c r="M1117" t="s">
        <v>30</v>
      </c>
      <c r="N1117" t="s">
        <v>29</v>
      </c>
      <c r="O1117" t="s">
        <v>29</v>
      </c>
      <c r="P1117" t="s">
        <v>30</v>
      </c>
      <c r="Q1117" t="s">
        <v>30</v>
      </c>
      <c r="R1117" t="s">
        <v>30</v>
      </c>
      <c r="S1117" t="s">
        <v>30</v>
      </c>
      <c r="T1117" t="s">
        <v>30</v>
      </c>
      <c r="U1117" t="s">
        <v>30</v>
      </c>
      <c r="V1117" t="s">
        <v>30</v>
      </c>
      <c r="W1117" t="s">
        <v>270</v>
      </c>
      <c r="X1117" t="s">
        <v>29</v>
      </c>
      <c r="Y1117" t="s">
        <v>30</v>
      </c>
      <c r="Z1117" t="s">
        <v>30</v>
      </c>
      <c r="AA1117" t="s">
        <v>29</v>
      </c>
      <c r="AB1117" t="s">
        <v>38</v>
      </c>
    </row>
    <row r="1118" spans="1:28" outlineLevel="1" x14ac:dyDescent="0.45">
      <c r="A1118">
        <v>7611328908</v>
      </c>
      <c r="B1118" s="1">
        <v>44323</v>
      </c>
      <c r="C1118" t="s">
        <v>3468</v>
      </c>
      <c r="D1118" t="s">
        <v>3469</v>
      </c>
      <c r="E1118" t="s">
        <v>78</v>
      </c>
      <c r="F1118" t="s">
        <v>5651</v>
      </c>
      <c r="G1118" t="s">
        <v>5887</v>
      </c>
      <c r="H1118" s="10">
        <v>42643.61</v>
      </c>
      <c r="J1118" t="s">
        <v>28</v>
      </c>
      <c r="K1118" t="s">
        <v>30</v>
      </c>
      <c r="L1118" t="s">
        <v>54</v>
      </c>
      <c r="M1118" t="s">
        <v>30</v>
      </c>
      <c r="N1118" t="s">
        <v>30</v>
      </c>
      <c r="O1118" t="s">
        <v>30</v>
      </c>
      <c r="P1118" t="s">
        <v>30</v>
      </c>
      <c r="Q1118" t="s">
        <v>30</v>
      </c>
      <c r="R1118" t="s">
        <v>30</v>
      </c>
      <c r="S1118" t="s">
        <v>30</v>
      </c>
      <c r="T1118" t="s">
        <v>30</v>
      </c>
      <c r="U1118" t="s">
        <v>30</v>
      </c>
      <c r="V1118" t="s">
        <v>30</v>
      </c>
      <c r="W1118" t="s">
        <v>31</v>
      </c>
      <c r="X1118" t="s">
        <v>30</v>
      </c>
      <c r="Y1118" t="s">
        <v>30</v>
      </c>
      <c r="Z1118" t="s">
        <v>30</v>
      </c>
      <c r="AA1118" t="s">
        <v>30</v>
      </c>
      <c r="AB1118" t="s">
        <v>39</v>
      </c>
    </row>
    <row r="1119" spans="1:28" outlineLevel="1" x14ac:dyDescent="0.45">
      <c r="A1119">
        <v>7892738908</v>
      </c>
      <c r="B1119" s="1">
        <v>44327</v>
      </c>
      <c r="C1119" t="s">
        <v>3963</v>
      </c>
      <c r="D1119" t="s">
        <v>3964</v>
      </c>
      <c r="E1119" t="s">
        <v>78</v>
      </c>
      <c r="F1119" t="s">
        <v>5651</v>
      </c>
      <c r="G1119" t="s">
        <v>5746</v>
      </c>
      <c r="H1119" s="10">
        <v>42213</v>
      </c>
      <c r="J1119" t="s">
        <v>28</v>
      </c>
      <c r="K1119" t="s">
        <v>29</v>
      </c>
      <c r="L1119" t="s">
        <v>275</v>
      </c>
      <c r="M1119" t="s">
        <v>30</v>
      </c>
      <c r="N1119" t="s">
        <v>30</v>
      </c>
      <c r="O1119" t="s">
        <v>30</v>
      </c>
      <c r="P1119" t="s">
        <v>30</v>
      </c>
      <c r="Q1119" t="s">
        <v>30</v>
      </c>
      <c r="R1119" t="s">
        <v>30</v>
      </c>
      <c r="S1119" t="s">
        <v>30</v>
      </c>
      <c r="T1119" t="s">
        <v>30</v>
      </c>
      <c r="U1119" t="s">
        <v>30</v>
      </c>
      <c r="V1119" t="s">
        <v>30</v>
      </c>
      <c r="W1119" t="s">
        <v>40</v>
      </c>
      <c r="X1119" t="s">
        <v>29</v>
      </c>
      <c r="Y1119" t="s">
        <v>30</v>
      </c>
      <c r="Z1119" t="s">
        <v>29</v>
      </c>
      <c r="AA1119" t="s">
        <v>29</v>
      </c>
      <c r="AB1119" t="s">
        <v>32</v>
      </c>
    </row>
    <row r="1120" spans="1:28" outlineLevel="1" x14ac:dyDescent="0.45">
      <c r="A1120">
        <v>2341329007</v>
      </c>
      <c r="B1120" s="1">
        <v>44331</v>
      </c>
      <c r="C1120" t="s">
        <v>889</v>
      </c>
      <c r="D1120" t="s">
        <v>890</v>
      </c>
      <c r="E1120" t="s">
        <v>78</v>
      </c>
      <c r="F1120" t="s">
        <v>5651</v>
      </c>
      <c r="G1120" t="s">
        <v>5744</v>
      </c>
      <c r="H1120" s="10">
        <v>37282</v>
      </c>
      <c r="J1120" t="s">
        <v>28</v>
      </c>
      <c r="K1120" t="s">
        <v>29</v>
      </c>
      <c r="L1120" t="s">
        <v>275</v>
      </c>
      <c r="M1120" t="s">
        <v>29</v>
      </c>
      <c r="N1120" t="s">
        <v>29</v>
      </c>
      <c r="O1120" t="s">
        <v>29</v>
      </c>
      <c r="P1120" t="s">
        <v>30</v>
      </c>
      <c r="Q1120" t="s">
        <v>29</v>
      </c>
      <c r="R1120" t="s">
        <v>30</v>
      </c>
      <c r="S1120" t="s">
        <v>30</v>
      </c>
      <c r="T1120" t="s">
        <v>30</v>
      </c>
      <c r="U1120" t="s">
        <v>30</v>
      </c>
      <c r="V1120" t="s">
        <v>30</v>
      </c>
      <c r="W1120" t="s">
        <v>40</v>
      </c>
      <c r="X1120" t="s">
        <v>29</v>
      </c>
      <c r="Y1120" t="s">
        <v>29</v>
      </c>
      <c r="Z1120" t="s">
        <v>29</v>
      </c>
      <c r="AA1120" t="s">
        <v>30</v>
      </c>
      <c r="AB1120" t="s">
        <v>32</v>
      </c>
    </row>
    <row r="1121" spans="1:28" outlineLevel="1" x14ac:dyDescent="0.45">
      <c r="A1121">
        <v>1130659105</v>
      </c>
      <c r="B1121" s="1">
        <v>44372</v>
      </c>
      <c r="C1121" t="s">
        <v>563</v>
      </c>
      <c r="D1121" t="s">
        <v>564</v>
      </c>
      <c r="E1121" t="s">
        <v>78</v>
      </c>
      <c r="F1121" t="s">
        <v>5651</v>
      </c>
      <c r="G1121" t="s">
        <v>5744</v>
      </c>
      <c r="H1121" s="10">
        <v>32769</v>
      </c>
      <c r="J1121" t="s">
        <v>28</v>
      </c>
      <c r="K1121" t="s">
        <v>29</v>
      </c>
      <c r="L1121" t="s">
        <v>275</v>
      </c>
      <c r="M1121" t="s">
        <v>29</v>
      </c>
      <c r="N1121" t="s">
        <v>29</v>
      </c>
      <c r="O1121" t="s">
        <v>29</v>
      </c>
      <c r="P1121" t="s">
        <v>30</v>
      </c>
      <c r="Q1121" t="s">
        <v>29</v>
      </c>
      <c r="R1121" t="s">
        <v>30</v>
      </c>
      <c r="S1121" t="s">
        <v>30</v>
      </c>
      <c r="T1121" t="s">
        <v>30</v>
      </c>
      <c r="U1121" t="s">
        <v>29</v>
      </c>
      <c r="V1121" t="s">
        <v>30</v>
      </c>
      <c r="W1121" t="s">
        <v>40</v>
      </c>
      <c r="X1121" t="s">
        <v>29</v>
      </c>
      <c r="Y1121" t="s">
        <v>29</v>
      </c>
      <c r="Z1121" t="s">
        <v>29</v>
      </c>
      <c r="AA1121" t="s">
        <v>29</v>
      </c>
      <c r="AB1121" t="s">
        <v>32</v>
      </c>
    </row>
    <row r="1122" spans="1:28" outlineLevel="1" x14ac:dyDescent="0.45">
      <c r="A1122">
        <v>2375029009</v>
      </c>
      <c r="B1122" s="1">
        <v>44331</v>
      </c>
      <c r="C1122" t="s">
        <v>1068</v>
      </c>
      <c r="D1122" t="s">
        <v>1069</v>
      </c>
      <c r="E1122" t="s">
        <v>78</v>
      </c>
      <c r="F1122" t="s">
        <v>5651</v>
      </c>
      <c r="G1122" t="s">
        <v>5831</v>
      </c>
      <c r="H1122" s="10">
        <v>32143.22</v>
      </c>
      <c r="J1122" t="s">
        <v>28</v>
      </c>
      <c r="K1122" t="s">
        <v>29</v>
      </c>
      <c r="L1122" t="s">
        <v>275</v>
      </c>
      <c r="M1122" t="s">
        <v>30</v>
      </c>
      <c r="N1122" t="s">
        <v>30</v>
      </c>
      <c r="O1122" t="s">
        <v>30</v>
      </c>
      <c r="P1122" t="s">
        <v>30</v>
      </c>
      <c r="Q1122" t="s">
        <v>30</v>
      </c>
      <c r="R1122" t="s">
        <v>30</v>
      </c>
      <c r="S1122" t="s">
        <v>30</v>
      </c>
      <c r="T1122" t="s">
        <v>30</v>
      </c>
      <c r="U1122" t="s">
        <v>30</v>
      </c>
      <c r="V1122" t="s">
        <v>30</v>
      </c>
      <c r="W1122" t="s">
        <v>33</v>
      </c>
      <c r="X1122" t="s">
        <v>29</v>
      </c>
      <c r="Y1122" t="s">
        <v>30</v>
      </c>
      <c r="Z1122" t="s">
        <v>29</v>
      </c>
      <c r="AA1122" t="s">
        <v>29</v>
      </c>
      <c r="AB1122" t="s">
        <v>32</v>
      </c>
    </row>
    <row r="1123" spans="1:28" outlineLevel="1" x14ac:dyDescent="0.45">
      <c r="A1123">
        <v>7906228910</v>
      </c>
      <c r="B1123" s="1">
        <v>44327</v>
      </c>
      <c r="C1123" t="s">
        <v>4038</v>
      </c>
      <c r="D1123" t="s">
        <v>4039</v>
      </c>
      <c r="E1123" t="s">
        <v>78</v>
      </c>
      <c r="F1123" t="s">
        <v>5651</v>
      </c>
      <c r="G1123" t="s">
        <v>5707</v>
      </c>
      <c r="H1123" s="10">
        <v>28481</v>
      </c>
      <c r="J1123" t="s">
        <v>28</v>
      </c>
      <c r="K1123" t="s">
        <v>30</v>
      </c>
      <c r="L1123" t="s">
        <v>275</v>
      </c>
      <c r="M1123" t="s">
        <v>30</v>
      </c>
      <c r="N1123" t="s">
        <v>29</v>
      </c>
      <c r="O1123" t="s">
        <v>29</v>
      </c>
      <c r="P1123" t="s">
        <v>30</v>
      </c>
      <c r="Q1123" t="s">
        <v>30</v>
      </c>
      <c r="R1123" t="s">
        <v>29</v>
      </c>
      <c r="S1123" t="s">
        <v>30</v>
      </c>
      <c r="T1123" t="s">
        <v>29</v>
      </c>
      <c r="U1123" t="s">
        <v>29</v>
      </c>
      <c r="V1123" t="s">
        <v>30</v>
      </c>
      <c r="W1123" t="s">
        <v>40</v>
      </c>
      <c r="X1123" t="s">
        <v>30</v>
      </c>
      <c r="Y1123" t="s">
        <v>29</v>
      </c>
      <c r="Z1123" t="s">
        <v>29</v>
      </c>
      <c r="AA1123" t="s">
        <v>30</v>
      </c>
      <c r="AB1123" t="s">
        <v>32</v>
      </c>
    </row>
    <row r="1124" spans="1:28" outlineLevel="1" x14ac:dyDescent="0.45">
      <c r="A1124">
        <v>7911208909</v>
      </c>
      <c r="B1124" s="1">
        <v>44327</v>
      </c>
      <c r="C1124" t="s">
        <v>4070</v>
      </c>
      <c r="D1124" t="s">
        <v>4071</v>
      </c>
      <c r="E1124" t="s">
        <v>78</v>
      </c>
      <c r="F1124" t="s">
        <v>5651</v>
      </c>
      <c r="G1124" t="s">
        <v>5831</v>
      </c>
      <c r="H1124" s="10">
        <v>27063.1</v>
      </c>
      <c r="J1124" t="s">
        <v>28</v>
      </c>
      <c r="K1124" t="s">
        <v>30</v>
      </c>
      <c r="L1124" t="s">
        <v>275</v>
      </c>
      <c r="M1124" t="s">
        <v>29</v>
      </c>
      <c r="N1124" t="s">
        <v>29</v>
      </c>
      <c r="O1124" t="s">
        <v>30</v>
      </c>
      <c r="P1124" t="s">
        <v>30</v>
      </c>
      <c r="Q1124" t="s">
        <v>29</v>
      </c>
      <c r="R1124" t="s">
        <v>30</v>
      </c>
      <c r="S1124" t="s">
        <v>30</v>
      </c>
      <c r="T1124" t="s">
        <v>30</v>
      </c>
      <c r="U1124" t="s">
        <v>30</v>
      </c>
      <c r="V1124" t="s">
        <v>30</v>
      </c>
      <c r="W1124" t="s">
        <v>33</v>
      </c>
      <c r="X1124" t="s">
        <v>29</v>
      </c>
      <c r="Y1124" t="s">
        <v>29</v>
      </c>
      <c r="Z1124" t="s">
        <v>29</v>
      </c>
      <c r="AA1124" t="s">
        <v>30</v>
      </c>
      <c r="AB1124" t="s">
        <v>32</v>
      </c>
    </row>
    <row r="1125" spans="1:28" outlineLevel="1" x14ac:dyDescent="0.45">
      <c r="A1125">
        <v>7548908901</v>
      </c>
      <c r="B1125" s="1">
        <v>44323</v>
      </c>
      <c r="C1125" t="s">
        <v>2983</v>
      </c>
      <c r="D1125" t="s">
        <v>2984</v>
      </c>
      <c r="E1125" t="s">
        <v>78</v>
      </c>
      <c r="F1125" t="s">
        <v>5651</v>
      </c>
      <c r="G1125" t="s">
        <v>5707</v>
      </c>
      <c r="H1125" s="10">
        <v>26247</v>
      </c>
      <c r="J1125" t="s">
        <v>28</v>
      </c>
      <c r="K1125" t="s">
        <v>30</v>
      </c>
      <c r="L1125" t="s">
        <v>275</v>
      </c>
      <c r="M1125" t="s">
        <v>29</v>
      </c>
      <c r="N1125" t="s">
        <v>29</v>
      </c>
      <c r="O1125" t="s">
        <v>29</v>
      </c>
      <c r="P1125" t="s">
        <v>30</v>
      </c>
      <c r="Q1125" t="s">
        <v>30</v>
      </c>
      <c r="R1125" t="s">
        <v>29</v>
      </c>
      <c r="S1125" t="s">
        <v>30</v>
      </c>
      <c r="T1125" t="s">
        <v>30</v>
      </c>
      <c r="U1125" t="s">
        <v>30</v>
      </c>
      <c r="V1125" t="s">
        <v>30</v>
      </c>
      <c r="W1125" t="s">
        <v>40</v>
      </c>
      <c r="X1125" t="s">
        <v>30</v>
      </c>
      <c r="Y1125" t="s">
        <v>29</v>
      </c>
      <c r="Z1125" t="s">
        <v>29</v>
      </c>
      <c r="AA1125" t="s">
        <v>30</v>
      </c>
      <c r="AB1125" t="s">
        <v>32</v>
      </c>
    </row>
    <row r="1126" spans="1:28" outlineLevel="1" x14ac:dyDescent="0.45">
      <c r="A1126">
        <v>7602258909</v>
      </c>
      <c r="B1126" s="1">
        <v>44323</v>
      </c>
      <c r="C1126" t="s">
        <v>3413</v>
      </c>
      <c r="D1126" t="s">
        <v>3414</v>
      </c>
      <c r="E1126" t="s">
        <v>78</v>
      </c>
      <c r="F1126" t="s">
        <v>5651</v>
      </c>
      <c r="G1126" t="s">
        <v>5831</v>
      </c>
      <c r="H1126" s="10">
        <v>25125.09</v>
      </c>
      <c r="J1126" t="s">
        <v>28</v>
      </c>
      <c r="K1126" t="s">
        <v>29</v>
      </c>
      <c r="L1126" t="s">
        <v>275</v>
      </c>
      <c r="M1126" t="s">
        <v>29</v>
      </c>
      <c r="N1126" t="s">
        <v>30</v>
      </c>
      <c r="O1126" t="s">
        <v>30</v>
      </c>
      <c r="P1126" t="s">
        <v>30</v>
      </c>
      <c r="Q1126" t="s">
        <v>30</v>
      </c>
      <c r="R1126" t="s">
        <v>30</v>
      </c>
      <c r="S1126" t="s">
        <v>30</v>
      </c>
      <c r="T1126" t="s">
        <v>30</v>
      </c>
      <c r="U1126" t="s">
        <v>30</v>
      </c>
      <c r="V1126" t="s">
        <v>30</v>
      </c>
      <c r="W1126" t="s">
        <v>60</v>
      </c>
      <c r="X1126" t="s">
        <v>29</v>
      </c>
      <c r="Y1126" t="s">
        <v>30</v>
      </c>
      <c r="Z1126" t="s">
        <v>29</v>
      </c>
      <c r="AA1126" t="s">
        <v>29</v>
      </c>
      <c r="AB1126" t="s">
        <v>32</v>
      </c>
    </row>
    <row r="1127" spans="1:28" outlineLevel="1" x14ac:dyDescent="0.45">
      <c r="A1127">
        <v>8027449007</v>
      </c>
      <c r="B1127" s="1">
        <v>44342</v>
      </c>
      <c r="C1127" t="s">
        <v>4136</v>
      </c>
      <c r="D1127" t="s">
        <v>4137</v>
      </c>
      <c r="E1127" t="s">
        <v>78</v>
      </c>
      <c r="F1127" t="s">
        <v>5651</v>
      </c>
      <c r="G1127" t="s">
        <v>5831</v>
      </c>
      <c r="H1127" s="10">
        <v>25096</v>
      </c>
      <c r="I1127" t="s">
        <v>216</v>
      </c>
      <c r="J1127" t="s">
        <v>28</v>
      </c>
      <c r="K1127" t="s">
        <v>29</v>
      </c>
      <c r="L1127" t="s">
        <v>275</v>
      </c>
      <c r="M1127" t="s">
        <v>29</v>
      </c>
      <c r="N1127" t="s">
        <v>29</v>
      </c>
      <c r="O1127" t="s">
        <v>29</v>
      </c>
      <c r="P1127" t="s">
        <v>29</v>
      </c>
      <c r="Q1127" t="s">
        <v>29</v>
      </c>
      <c r="R1127" t="s">
        <v>30</v>
      </c>
      <c r="S1127" t="s">
        <v>30</v>
      </c>
      <c r="T1127" t="s">
        <v>30</v>
      </c>
      <c r="U1127" t="s">
        <v>29</v>
      </c>
      <c r="V1127" t="s">
        <v>29</v>
      </c>
      <c r="W1127" t="s">
        <v>31</v>
      </c>
      <c r="X1127" t="s">
        <v>29</v>
      </c>
      <c r="Y1127" t="s">
        <v>30</v>
      </c>
      <c r="Z1127" t="s">
        <v>29</v>
      </c>
      <c r="AA1127" t="s">
        <v>29</v>
      </c>
      <c r="AB1127" t="s">
        <v>32</v>
      </c>
    </row>
    <row r="1128" spans="1:28" outlineLevel="1" x14ac:dyDescent="0.45">
      <c r="A1128">
        <v>7907208906</v>
      </c>
      <c r="B1128" s="1">
        <v>44327</v>
      </c>
      <c r="C1128" t="s">
        <v>4046</v>
      </c>
      <c r="D1128" t="s">
        <v>4047</v>
      </c>
      <c r="E1128" t="s">
        <v>78</v>
      </c>
      <c r="F1128" t="s">
        <v>5651</v>
      </c>
      <c r="G1128" t="s">
        <v>5831</v>
      </c>
      <c r="H1128" s="10">
        <v>24538</v>
      </c>
      <c r="J1128" t="s">
        <v>28</v>
      </c>
      <c r="K1128" t="s">
        <v>29</v>
      </c>
      <c r="L1128" t="s">
        <v>275</v>
      </c>
      <c r="M1128" t="s">
        <v>29</v>
      </c>
      <c r="N1128" t="s">
        <v>30</v>
      </c>
      <c r="O1128" t="s">
        <v>30</v>
      </c>
      <c r="P1128" t="s">
        <v>30</v>
      </c>
      <c r="Q1128" t="s">
        <v>30</v>
      </c>
      <c r="R1128" t="s">
        <v>30</v>
      </c>
      <c r="S1128" t="s">
        <v>30</v>
      </c>
      <c r="T1128" t="s">
        <v>30</v>
      </c>
      <c r="U1128" t="s">
        <v>30</v>
      </c>
      <c r="V1128" t="s">
        <v>30</v>
      </c>
      <c r="W1128" t="s">
        <v>40</v>
      </c>
      <c r="X1128" t="s">
        <v>29</v>
      </c>
      <c r="Y1128" t="s">
        <v>29</v>
      </c>
      <c r="Z1128" t="s">
        <v>30</v>
      </c>
      <c r="AA1128" t="s">
        <v>30</v>
      </c>
      <c r="AB1128" t="s">
        <v>32</v>
      </c>
    </row>
    <row r="1129" spans="1:28" outlineLevel="1" x14ac:dyDescent="0.45">
      <c r="A1129">
        <v>7558448909</v>
      </c>
      <c r="B1129" s="1">
        <v>44323</v>
      </c>
      <c r="C1129" t="s">
        <v>3094</v>
      </c>
      <c r="D1129" t="s">
        <v>3095</v>
      </c>
      <c r="E1129" t="s">
        <v>78</v>
      </c>
      <c r="F1129" t="s">
        <v>5651</v>
      </c>
      <c r="G1129" t="s">
        <v>5965</v>
      </c>
      <c r="H1129" s="10">
        <v>20462</v>
      </c>
      <c r="I1129" t="s">
        <v>35</v>
      </c>
      <c r="J1129" t="s">
        <v>28</v>
      </c>
      <c r="K1129" t="s">
        <v>30</v>
      </c>
      <c r="L1129" t="s">
        <v>275</v>
      </c>
      <c r="M1129" t="s">
        <v>29</v>
      </c>
      <c r="N1129" t="s">
        <v>29</v>
      </c>
      <c r="O1129" t="s">
        <v>29</v>
      </c>
      <c r="P1129" t="s">
        <v>30</v>
      </c>
      <c r="Q1129" t="s">
        <v>29</v>
      </c>
      <c r="R1129" t="s">
        <v>30</v>
      </c>
      <c r="S1129" t="s">
        <v>30</v>
      </c>
      <c r="T1129" t="s">
        <v>30</v>
      </c>
      <c r="U1129" t="s">
        <v>29</v>
      </c>
      <c r="V1129" t="s">
        <v>30</v>
      </c>
      <c r="W1129" t="s">
        <v>40</v>
      </c>
      <c r="X1129" t="s">
        <v>29</v>
      </c>
      <c r="Y1129" t="s">
        <v>30</v>
      </c>
      <c r="Z1129" t="s">
        <v>29</v>
      </c>
      <c r="AA1129" t="s">
        <v>29</v>
      </c>
      <c r="AB1129" t="s">
        <v>32</v>
      </c>
    </row>
    <row r="1130" spans="1:28" outlineLevel="1" x14ac:dyDescent="0.45">
      <c r="A1130">
        <v>2702629010</v>
      </c>
      <c r="B1130" s="1">
        <v>44334</v>
      </c>
      <c r="C1130" t="s">
        <v>1331</v>
      </c>
      <c r="D1130" t="s">
        <v>1332</v>
      </c>
      <c r="E1130" t="s">
        <v>78</v>
      </c>
      <c r="F1130" t="s">
        <v>5651</v>
      </c>
      <c r="G1130" t="s">
        <v>5837</v>
      </c>
      <c r="H1130" s="10">
        <v>17015</v>
      </c>
      <c r="J1130" t="s">
        <v>28</v>
      </c>
      <c r="K1130" t="s">
        <v>29</v>
      </c>
      <c r="L1130" t="s">
        <v>275</v>
      </c>
      <c r="M1130" t="s">
        <v>29</v>
      </c>
      <c r="N1130" t="s">
        <v>30</v>
      </c>
      <c r="O1130" t="s">
        <v>29</v>
      </c>
      <c r="P1130" t="s">
        <v>30</v>
      </c>
      <c r="Q1130" t="s">
        <v>30</v>
      </c>
      <c r="R1130" t="s">
        <v>30</v>
      </c>
      <c r="S1130" t="s">
        <v>30</v>
      </c>
      <c r="T1130" t="s">
        <v>29</v>
      </c>
      <c r="U1130" t="s">
        <v>30</v>
      </c>
      <c r="V1130" t="s">
        <v>30</v>
      </c>
      <c r="W1130" t="s">
        <v>31</v>
      </c>
      <c r="X1130" t="s">
        <v>29</v>
      </c>
      <c r="Y1130" t="s">
        <v>30</v>
      </c>
      <c r="Z1130" t="s">
        <v>29</v>
      </c>
      <c r="AA1130" t="s">
        <v>30</v>
      </c>
      <c r="AB1130" t="s">
        <v>45</v>
      </c>
    </row>
    <row r="1131" spans="1:28" outlineLevel="1" x14ac:dyDescent="0.45">
      <c r="A1131">
        <v>2331529004</v>
      </c>
      <c r="B1131" s="1">
        <v>44331</v>
      </c>
      <c r="C1131" t="s">
        <v>848</v>
      </c>
      <c r="D1131" t="s">
        <v>849</v>
      </c>
      <c r="E1131" t="s">
        <v>78</v>
      </c>
      <c r="F1131" t="s">
        <v>5651</v>
      </c>
      <c r="G1131" t="s">
        <v>5707</v>
      </c>
      <c r="H1131" s="10">
        <v>14891</v>
      </c>
      <c r="I1131" t="s">
        <v>35</v>
      </c>
      <c r="J1131" t="s">
        <v>28</v>
      </c>
      <c r="K1131" t="s">
        <v>30</v>
      </c>
      <c r="L1131" t="s">
        <v>275</v>
      </c>
      <c r="M1131" t="s">
        <v>29</v>
      </c>
      <c r="N1131" t="s">
        <v>29</v>
      </c>
      <c r="O1131" t="s">
        <v>29</v>
      </c>
      <c r="P1131" t="s">
        <v>30</v>
      </c>
      <c r="Q1131" t="s">
        <v>29</v>
      </c>
      <c r="R1131" t="s">
        <v>30</v>
      </c>
      <c r="S1131" t="s">
        <v>30</v>
      </c>
      <c r="T1131" t="s">
        <v>30</v>
      </c>
      <c r="U1131" t="s">
        <v>30</v>
      </c>
      <c r="V1131" t="s">
        <v>30</v>
      </c>
      <c r="W1131" t="s">
        <v>33</v>
      </c>
      <c r="X1131" t="s">
        <v>30</v>
      </c>
      <c r="Y1131" t="s">
        <v>30</v>
      </c>
      <c r="Z1131" t="s">
        <v>29</v>
      </c>
      <c r="AA1131" t="s">
        <v>29</v>
      </c>
      <c r="AB1131" t="s">
        <v>32</v>
      </c>
    </row>
    <row r="1132" spans="1:28" outlineLevel="1" x14ac:dyDescent="0.45">
      <c r="A1132">
        <v>2767659009</v>
      </c>
      <c r="B1132" s="1">
        <v>44334</v>
      </c>
      <c r="C1132" t="s">
        <v>1643</v>
      </c>
      <c r="D1132" t="s">
        <v>1644</v>
      </c>
      <c r="E1132" t="s">
        <v>78</v>
      </c>
      <c r="F1132" t="s">
        <v>5651</v>
      </c>
      <c r="G1132" t="s">
        <v>5744</v>
      </c>
      <c r="H1132" s="10">
        <v>8393.64</v>
      </c>
      <c r="J1132" t="s">
        <v>28</v>
      </c>
      <c r="K1132" t="s">
        <v>29</v>
      </c>
      <c r="L1132" t="s">
        <v>275</v>
      </c>
      <c r="M1132" t="s">
        <v>30</v>
      </c>
      <c r="N1132" t="s">
        <v>30</v>
      </c>
      <c r="O1132" t="s">
        <v>30</v>
      </c>
      <c r="P1132" t="s">
        <v>30</v>
      </c>
      <c r="Q1132" t="s">
        <v>30</v>
      </c>
      <c r="R1132" t="s">
        <v>30</v>
      </c>
      <c r="S1132" t="s">
        <v>30</v>
      </c>
      <c r="T1132" t="s">
        <v>30</v>
      </c>
      <c r="U1132" t="s">
        <v>30</v>
      </c>
      <c r="V1132" t="s">
        <v>30</v>
      </c>
      <c r="W1132" t="s">
        <v>40</v>
      </c>
      <c r="X1132" t="s">
        <v>29</v>
      </c>
      <c r="Y1132" t="s">
        <v>30</v>
      </c>
      <c r="Z1132" t="s">
        <v>29</v>
      </c>
      <c r="AA1132" t="s">
        <v>29</v>
      </c>
      <c r="AB1132" t="s">
        <v>32</v>
      </c>
    </row>
    <row r="1133" spans="1:28" outlineLevel="1" x14ac:dyDescent="0.45">
      <c r="A1133">
        <v>5216059003</v>
      </c>
      <c r="B1133" s="1">
        <v>44337</v>
      </c>
      <c r="C1133" t="s">
        <v>2146</v>
      </c>
      <c r="D1133" t="s">
        <v>2147</v>
      </c>
      <c r="E1133" t="s">
        <v>78</v>
      </c>
      <c r="F1133" t="s">
        <v>5651</v>
      </c>
      <c r="G1133" t="s">
        <v>5887</v>
      </c>
      <c r="H1133" s="10">
        <v>5919</v>
      </c>
      <c r="J1133" t="s">
        <v>28</v>
      </c>
      <c r="K1133" t="s">
        <v>29</v>
      </c>
      <c r="L1133" t="s">
        <v>54</v>
      </c>
      <c r="M1133" t="s">
        <v>29</v>
      </c>
      <c r="N1133" t="s">
        <v>29</v>
      </c>
      <c r="O1133" t="s">
        <v>29</v>
      </c>
      <c r="P1133" t="s">
        <v>30</v>
      </c>
      <c r="Q1133" t="s">
        <v>29</v>
      </c>
      <c r="R1133" t="s">
        <v>29</v>
      </c>
      <c r="S1133" t="s">
        <v>30</v>
      </c>
      <c r="T1133" t="s">
        <v>30</v>
      </c>
      <c r="U1133" t="s">
        <v>30</v>
      </c>
      <c r="V1133" t="s">
        <v>30</v>
      </c>
      <c r="W1133" t="s">
        <v>40</v>
      </c>
      <c r="X1133" t="s">
        <v>30</v>
      </c>
      <c r="Y1133" t="s">
        <v>29</v>
      </c>
      <c r="Z1133" t="s">
        <v>29</v>
      </c>
      <c r="AA1133" t="s">
        <v>30</v>
      </c>
      <c r="AB1133" t="s">
        <v>32</v>
      </c>
    </row>
    <row r="1134" spans="1:28" outlineLevel="1" x14ac:dyDescent="0.45">
      <c r="A1134">
        <v>7604778905</v>
      </c>
      <c r="B1134" s="1">
        <v>44323</v>
      </c>
      <c r="C1134" t="s">
        <v>3421</v>
      </c>
      <c r="D1134" t="s">
        <v>3422</v>
      </c>
      <c r="E1134" t="s">
        <v>78</v>
      </c>
      <c r="F1134" t="s">
        <v>5651</v>
      </c>
      <c r="G1134" t="s">
        <v>5831</v>
      </c>
      <c r="H1134" s="10">
        <v>3793.37</v>
      </c>
      <c r="J1134" t="s">
        <v>28</v>
      </c>
      <c r="K1134" t="s">
        <v>29</v>
      </c>
      <c r="L1134" t="s">
        <v>275</v>
      </c>
      <c r="M1134" t="s">
        <v>30</v>
      </c>
      <c r="N1134" t="s">
        <v>29</v>
      </c>
      <c r="O1134" t="s">
        <v>29</v>
      </c>
      <c r="P1134" t="s">
        <v>30</v>
      </c>
      <c r="Q1134" t="s">
        <v>29</v>
      </c>
      <c r="R1134" t="s">
        <v>29</v>
      </c>
      <c r="S1134" t="s">
        <v>30</v>
      </c>
      <c r="T1134" t="s">
        <v>30</v>
      </c>
      <c r="U1134" t="s">
        <v>29</v>
      </c>
      <c r="V1134" t="s">
        <v>30</v>
      </c>
      <c r="W1134" t="s">
        <v>31</v>
      </c>
      <c r="X1134" t="s">
        <v>29</v>
      </c>
      <c r="Y1134" t="s">
        <v>30</v>
      </c>
      <c r="Z1134" t="s">
        <v>30</v>
      </c>
      <c r="AA1134" t="s">
        <v>29</v>
      </c>
      <c r="AB1134" t="s">
        <v>32</v>
      </c>
    </row>
    <row r="1135" spans="1:28" outlineLevel="1" x14ac:dyDescent="0.45">
      <c r="A1135">
        <v>2779079009</v>
      </c>
      <c r="B1135" s="1">
        <v>44334</v>
      </c>
      <c r="C1135" t="s">
        <v>1685</v>
      </c>
      <c r="D1135" t="s">
        <v>1686</v>
      </c>
      <c r="E1135" t="s">
        <v>78</v>
      </c>
      <c r="F1135" t="s">
        <v>5651</v>
      </c>
      <c r="G1135" t="s">
        <v>5831</v>
      </c>
      <c r="H1135" s="10">
        <v>3448.05</v>
      </c>
      <c r="J1135" t="s">
        <v>28</v>
      </c>
      <c r="K1135" t="s">
        <v>30</v>
      </c>
      <c r="L1135" t="s">
        <v>275</v>
      </c>
      <c r="M1135" t="s">
        <v>30</v>
      </c>
      <c r="N1135" t="s">
        <v>30</v>
      </c>
      <c r="O1135" t="s">
        <v>29</v>
      </c>
      <c r="P1135" t="s">
        <v>30</v>
      </c>
      <c r="Q1135" t="s">
        <v>30</v>
      </c>
      <c r="R1135" t="s">
        <v>30</v>
      </c>
      <c r="S1135" t="s">
        <v>30</v>
      </c>
      <c r="T1135" t="s">
        <v>30</v>
      </c>
      <c r="U1135" t="s">
        <v>30</v>
      </c>
      <c r="V1135" t="s">
        <v>30</v>
      </c>
      <c r="W1135" t="s">
        <v>31</v>
      </c>
      <c r="X1135" t="s">
        <v>29</v>
      </c>
      <c r="Y1135" t="s">
        <v>30</v>
      </c>
      <c r="Z1135" t="s">
        <v>30</v>
      </c>
      <c r="AA1135" t="s">
        <v>30</v>
      </c>
      <c r="AB1135" t="s">
        <v>32</v>
      </c>
    </row>
    <row r="1136" spans="1:28" outlineLevel="1" x14ac:dyDescent="0.45">
      <c r="A1136">
        <v>8958999006</v>
      </c>
      <c r="B1136" s="1">
        <v>44345</v>
      </c>
      <c r="C1136" t="s">
        <v>5017</v>
      </c>
      <c r="D1136" t="s">
        <v>5018</v>
      </c>
      <c r="E1136" t="s">
        <v>2348</v>
      </c>
      <c r="F1136" t="s">
        <v>5651</v>
      </c>
      <c r="G1136" t="s">
        <v>6050</v>
      </c>
      <c r="H1136" s="10">
        <v>73884</v>
      </c>
      <c r="J1136" t="s">
        <v>42</v>
      </c>
      <c r="K1136" t="s">
        <v>29</v>
      </c>
      <c r="L1136" t="s">
        <v>127</v>
      </c>
      <c r="M1136" t="s">
        <v>29</v>
      </c>
      <c r="N1136" t="s">
        <v>29</v>
      </c>
      <c r="O1136" t="s">
        <v>29</v>
      </c>
      <c r="P1136" t="s">
        <v>30</v>
      </c>
      <c r="Q1136" t="s">
        <v>30</v>
      </c>
      <c r="R1136" t="s">
        <v>30</v>
      </c>
      <c r="S1136" t="s">
        <v>30</v>
      </c>
      <c r="T1136" t="s">
        <v>30</v>
      </c>
      <c r="U1136" t="s">
        <v>30</v>
      </c>
      <c r="V1136" t="s">
        <v>30</v>
      </c>
      <c r="W1136" t="s">
        <v>31</v>
      </c>
      <c r="X1136" t="s">
        <v>29</v>
      </c>
      <c r="Y1136" t="s">
        <v>29</v>
      </c>
      <c r="Z1136" t="s">
        <v>29</v>
      </c>
      <c r="AA1136" t="s">
        <v>29</v>
      </c>
      <c r="AB1136" t="s">
        <v>32</v>
      </c>
    </row>
    <row r="1137" spans="1:28" outlineLevel="1" x14ac:dyDescent="0.45">
      <c r="A1137">
        <v>9912999005</v>
      </c>
      <c r="B1137" s="1">
        <v>44351</v>
      </c>
      <c r="C1137" t="s">
        <v>5401</v>
      </c>
      <c r="D1137" t="s">
        <v>5402</v>
      </c>
      <c r="E1137" t="s">
        <v>2848</v>
      </c>
      <c r="F1137" t="s">
        <v>5651</v>
      </c>
      <c r="G1137" t="s">
        <v>5967</v>
      </c>
      <c r="H1137" s="10">
        <v>268383</v>
      </c>
      <c r="J1137" t="s">
        <v>42</v>
      </c>
      <c r="K1137" t="s">
        <v>29</v>
      </c>
      <c r="L1137" t="s">
        <v>127</v>
      </c>
      <c r="M1137" t="s">
        <v>29</v>
      </c>
      <c r="N1137" t="s">
        <v>30</v>
      </c>
      <c r="O1137" t="s">
        <v>29</v>
      </c>
      <c r="P1137" t="s">
        <v>29</v>
      </c>
      <c r="Q1137" t="s">
        <v>30</v>
      </c>
      <c r="R1137" t="s">
        <v>30</v>
      </c>
      <c r="S1137" t="s">
        <v>30</v>
      </c>
      <c r="T1137" t="s">
        <v>30</v>
      </c>
      <c r="U1137" t="s">
        <v>30</v>
      </c>
      <c r="V1137" t="s">
        <v>30</v>
      </c>
      <c r="W1137" t="s">
        <v>31</v>
      </c>
      <c r="X1137" t="s">
        <v>29</v>
      </c>
      <c r="Y1137" t="s">
        <v>29</v>
      </c>
      <c r="Z1137" t="s">
        <v>29</v>
      </c>
      <c r="AA1137" t="s">
        <v>29</v>
      </c>
      <c r="AB1137" t="s">
        <v>32</v>
      </c>
    </row>
    <row r="1138" spans="1:28" outlineLevel="1" x14ac:dyDescent="0.45">
      <c r="A1138">
        <v>8961439003</v>
      </c>
      <c r="B1138" s="1">
        <v>44345</v>
      </c>
      <c r="C1138" t="s">
        <v>5032</v>
      </c>
      <c r="D1138" t="s">
        <v>5033</v>
      </c>
      <c r="E1138" t="s">
        <v>2848</v>
      </c>
      <c r="F1138" t="s">
        <v>5651</v>
      </c>
      <c r="G1138" t="s">
        <v>5967</v>
      </c>
      <c r="H1138" s="10">
        <v>247030</v>
      </c>
      <c r="J1138" t="s">
        <v>42</v>
      </c>
      <c r="K1138" t="s">
        <v>29</v>
      </c>
      <c r="L1138" t="s">
        <v>127</v>
      </c>
      <c r="M1138" t="s">
        <v>29</v>
      </c>
      <c r="N1138" t="s">
        <v>29</v>
      </c>
      <c r="O1138" t="s">
        <v>29</v>
      </c>
      <c r="P1138" t="s">
        <v>29</v>
      </c>
      <c r="Q1138" t="s">
        <v>29</v>
      </c>
      <c r="R1138" t="s">
        <v>29</v>
      </c>
      <c r="S1138" t="s">
        <v>30</v>
      </c>
      <c r="T1138" t="s">
        <v>30</v>
      </c>
      <c r="U1138" t="s">
        <v>29</v>
      </c>
      <c r="V1138" t="s">
        <v>29</v>
      </c>
      <c r="W1138" t="s">
        <v>31</v>
      </c>
      <c r="X1138" t="s">
        <v>29</v>
      </c>
      <c r="Y1138" t="s">
        <v>29</v>
      </c>
      <c r="Z1138" t="s">
        <v>29</v>
      </c>
      <c r="AA1138" t="s">
        <v>29</v>
      </c>
      <c r="AB1138" t="s">
        <v>228</v>
      </c>
    </row>
    <row r="1139" spans="1:28" outlineLevel="1" x14ac:dyDescent="0.45">
      <c r="A1139">
        <v>8945609006</v>
      </c>
      <c r="B1139" s="1">
        <v>44345</v>
      </c>
      <c r="C1139" t="s">
        <v>4967</v>
      </c>
      <c r="D1139" t="s">
        <v>4968</v>
      </c>
      <c r="E1139" t="s">
        <v>2848</v>
      </c>
      <c r="F1139" t="s">
        <v>5651</v>
      </c>
      <c r="G1139" t="s">
        <v>5967</v>
      </c>
      <c r="H1139" s="10">
        <v>134629</v>
      </c>
      <c r="J1139" t="s">
        <v>42</v>
      </c>
      <c r="K1139" t="s">
        <v>29</v>
      </c>
      <c r="L1139" t="s">
        <v>127</v>
      </c>
      <c r="M1139" t="s">
        <v>30</v>
      </c>
      <c r="N1139" t="s">
        <v>29</v>
      </c>
      <c r="O1139" t="s">
        <v>29</v>
      </c>
      <c r="P1139" t="s">
        <v>29</v>
      </c>
      <c r="Q1139" t="s">
        <v>30</v>
      </c>
      <c r="R1139" t="s">
        <v>30</v>
      </c>
      <c r="S1139" t="s">
        <v>30</v>
      </c>
      <c r="T1139" t="s">
        <v>30</v>
      </c>
      <c r="U1139" t="s">
        <v>29</v>
      </c>
      <c r="V1139" t="s">
        <v>29</v>
      </c>
      <c r="W1139" t="s">
        <v>40</v>
      </c>
      <c r="X1139" t="s">
        <v>29</v>
      </c>
      <c r="Y1139" t="s">
        <v>29</v>
      </c>
      <c r="Z1139" t="s">
        <v>29</v>
      </c>
      <c r="AA1139" t="s">
        <v>29</v>
      </c>
      <c r="AB1139" t="s">
        <v>48</v>
      </c>
    </row>
    <row r="1140" spans="1:28" outlineLevel="1" x14ac:dyDescent="0.45">
      <c r="A1140">
        <v>7536908904</v>
      </c>
      <c r="B1140" s="1">
        <v>44323</v>
      </c>
      <c r="C1140" t="s">
        <v>2846</v>
      </c>
      <c r="D1140" t="s">
        <v>2847</v>
      </c>
      <c r="E1140" t="s">
        <v>2848</v>
      </c>
      <c r="F1140" t="s">
        <v>5651</v>
      </c>
      <c r="G1140" t="s">
        <v>5967</v>
      </c>
      <c r="H1140" s="10">
        <v>126758.44</v>
      </c>
      <c r="J1140" t="s">
        <v>42</v>
      </c>
      <c r="K1140" t="s">
        <v>29</v>
      </c>
      <c r="L1140" t="s">
        <v>127</v>
      </c>
      <c r="M1140" t="s">
        <v>29</v>
      </c>
      <c r="N1140" t="s">
        <v>29</v>
      </c>
      <c r="O1140" t="s">
        <v>29</v>
      </c>
      <c r="P1140" t="s">
        <v>30</v>
      </c>
      <c r="Q1140" t="s">
        <v>30</v>
      </c>
      <c r="R1140" t="s">
        <v>30</v>
      </c>
      <c r="S1140" t="s">
        <v>30</v>
      </c>
      <c r="T1140" t="s">
        <v>30</v>
      </c>
      <c r="U1140" t="s">
        <v>30</v>
      </c>
      <c r="V1140" t="s">
        <v>29</v>
      </c>
      <c r="W1140" t="s">
        <v>33</v>
      </c>
      <c r="X1140" t="s">
        <v>29</v>
      </c>
      <c r="Y1140" t="s">
        <v>29</v>
      </c>
      <c r="Z1140" t="s">
        <v>29</v>
      </c>
      <c r="AA1140" t="s">
        <v>30</v>
      </c>
      <c r="AB1140" t="s">
        <v>45</v>
      </c>
    </row>
    <row r="1141" spans="1:28" outlineLevel="1" x14ac:dyDescent="0.45">
      <c r="A1141">
        <v>9901889001</v>
      </c>
      <c r="B1141" s="1">
        <v>44351</v>
      </c>
      <c r="C1141" t="s">
        <v>5352</v>
      </c>
      <c r="D1141" t="s">
        <v>5353</v>
      </c>
      <c r="E1141" t="s">
        <v>2848</v>
      </c>
      <c r="F1141" t="s">
        <v>5651</v>
      </c>
      <c r="G1141" t="s">
        <v>5967</v>
      </c>
      <c r="H1141" s="10">
        <v>40057.129999999997</v>
      </c>
      <c r="I1141" t="s">
        <v>35</v>
      </c>
      <c r="J1141" t="s">
        <v>42</v>
      </c>
      <c r="K1141" t="s">
        <v>29</v>
      </c>
      <c r="L1141" t="s">
        <v>127</v>
      </c>
      <c r="M1141" t="s">
        <v>29</v>
      </c>
      <c r="N1141" t="s">
        <v>30</v>
      </c>
      <c r="O1141" t="s">
        <v>29</v>
      </c>
      <c r="P1141" t="s">
        <v>30</v>
      </c>
      <c r="Q1141" t="s">
        <v>30</v>
      </c>
      <c r="R1141" t="s">
        <v>30</v>
      </c>
      <c r="S1141" t="s">
        <v>30</v>
      </c>
      <c r="T1141" t="s">
        <v>30</v>
      </c>
      <c r="U1141" t="s">
        <v>30</v>
      </c>
      <c r="V1141" t="s">
        <v>30</v>
      </c>
      <c r="W1141" t="s">
        <v>40</v>
      </c>
      <c r="X1141" t="s">
        <v>29</v>
      </c>
      <c r="Y1141" t="s">
        <v>29</v>
      </c>
      <c r="Z1141" t="s">
        <v>29</v>
      </c>
      <c r="AA1141" t="s">
        <v>29</v>
      </c>
      <c r="AB1141" t="s">
        <v>32</v>
      </c>
    </row>
    <row r="1142" spans="1:28" outlineLevel="1" x14ac:dyDescent="0.45">
      <c r="A1142">
        <v>2341779002</v>
      </c>
      <c r="B1142" s="1">
        <v>44331</v>
      </c>
      <c r="C1142" t="s">
        <v>893</v>
      </c>
      <c r="D1142" t="s">
        <v>894</v>
      </c>
      <c r="E1142" t="s">
        <v>208</v>
      </c>
      <c r="F1142" t="s">
        <v>5651</v>
      </c>
      <c r="G1142" t="s">
        <v>5672</v>
      </c>
      <c r="H1142" s="10">
        <v>329754.83</v>
      </c>
      <c r="J1142" t="s">
        <v>42</v>
      </c>
      <c r="K1142" t="s">
        <v>30</v>
      </c>
      <c r="L1142" t="s">
        <v>210</v>
      </c>
      <c r="M1142" t="s">
        <v>30</v>
      </c>
      <c r="N1142" t="s">
        <v>30</v>
      </c>
      <c r="O1142" t="s">
        <v>30</v>
      </c>
      <c r="P1142" t="s">
        <v>30</v>
      </c>
      <c r="Q1142" t="s">
        <v>30</v>
      </c>
      <c r="R1142" t="s">
        <v>30</v>
      </c>
      <c r="S1142" t="s">
        <v>30</v>
      </c>
      <c r="T1142" t="s">
        <v>30</v>
      </c>
      <c r="U1142" t="s">
        <v>30</v>
      </c>
      <c r="V1142" t="s">
        <v>30</v>
      </c>
      <c r="W1142" t="s">
        <v>33</v>
      </c>
      <c r="X1142" t="s">
        <v>30</v>
      </c>
      <c r="Y1142" t="s">
        <v>30</v>
      </c>
      <c r="Z1142" t="s">
        <v>29</v>
      </c>
      <c r="AA1142" t="s">
        <v>29</v>
      </c>
      <c r="AB1142" t="s">
        <v>32</v>
      </c>
    </row>
    <row r="1143" spans="1:28" outlineLevel="1" x14ac:dyDescent="0.45">
      <c r="A1143">
        <v>7893308910</v>
      </c>
      <c r="B1143" s="1">
        <v>44327</v>
      </c>
      <c r="C1143" t="s">
        <v>3967</v>
      </c>
      <c r="D1143" t="s">
        <v>3968</v>
      </c>
      <c r="E1143" t="s">
        <v>208</v>
      </c>
      <c r="F1143" t="s">
        <v>5651</v>
      </c>
      <c r="G1143" t="s">
        <v>5672</v>
      </c>
      <c r="H1143" s="10">
        <v>29711</v>
      </c>
      <c r="J1143" t="s">
        <v>42</v>
      </c>
      <c r="K1143" t="s">
        <v>30</v>
      </c>
      <c r="L1143" t="s">
        <v>210</v>
      </c>
      <c r="M1143" t="s">
        <v>29</v>
      </c>
      <c r="N1143" t="s">
        <v>30</v>
      </c>
      <c r="O1143" t="s">
        <v>29</v>
      </c>
      <c r="P1143" t="s">
        <v>30</v>
      </c>
      <c r="Q1143" t="s">
        <v>30</v>
      </c>
      <c r="R1143" t="s">
        <v>30</v>
      </c>
      <c r="S1143" t="s">
        <v>30</v>
      </c>
      <c r="T1143" t="s">
        <v>29</v>
      </c>
      <c r="U1143" t="s">
        <v>30</v>
      </c>
      <c r="V1143" t="s">
        <v>30</v>
      </c>
      <c r="W1143" t="s">
        <v>33</v>
      </c>
      <c r="X1143" t="s">
        <v>30</v>
      </c>
      <c r="Y1143" t="s">
        <v>29</v>
      </c>
      <c r="Z1143" t="s">
        <v>30</v>
      </c>
      <c r="AA1143" t="s">
        <v>29</v>
      </c>
      <c r="AB1143" t="s">
        <v>59</v>
      </c>
    </row>
    <row r="1144" spans="1:28" outlineLevel="1" x14ac:dyDescent="0.45">
      <c r="A1144">
        <v>1048069106</v>
      </c>
      <c r="B1144" s="1">
        <v>44364</v>
      </c>
      <c r="C1144" t="s">
        <v>206</v>
      </c>
      <c r="D1144" t="s">
        <v>207</v>
      </c>
      <c r="E1144" t="s">
        <v>208</v>
      </c>
      <c r="F1144" t="s">
        <v>5651</v>
      </c>
      <c r="G1144" t="s">
        <v>5672</v>
      </c>
      <c r="H1144" s="10">
        <v>28447</v>
      </c>
      <c r="I1144" t="s">
        <v>209</v>
      </c>
      <c r="J1144" t="s">
        <v>42</v>
      </c>
      <c r="K1144" t="s">
        <v>30</v>
      </c>
      <c r="L1144" t="s">
        <v>210</v>
      </c>
      <c r="M1144" t="s">
        <v>30</v>
      </c>
      <c r="N1144" t="s">
        <v>30</v>
      </c>
      <c r="O1144" t="s">
        <v>30</v>
      </c>
      <c r="P1144" t="s">
        <v>30</v>
      </c>
      <c r="Q1144" t="s">
        <v>30</v>
      </c>
      <c r="R1144" t="s">
        <v>30</v>
      </c>
      <c r="S1144" t="s">
        <v>30</v>
      </c>
      <c r="T1144" t="s">
        <v>30</v>
      </c>
      <c r="U1144" t="s">
        <v>30</v>
      </c>
      <c r="V1144" t="s">
        <v>30</v>
      </c>
      <c r="W1144" t="s">
        <v>31</v>
      </c>
      <c r="X1144" t="s">
        <v>30</v>
      </c>
      <c r="Y1144" t="s">
        <v>29</v>
      </c>
      <c r="Z1144" t="s">
        <v>29</v>
      </c>
      <c r="AA1144" t="s">
        <v>29</v>
      </c>
      <c r="AB1144" t="s">
        <v>32</v>
      </c>
    </row>
    <row r="1145" spans="1:28" outlineLevel="1" x14ac:dyDescent="0.45">
      <c r="A1145">
        <v>8943199010</v>
      </c>
      <c r="B1145" s="1">
        <v>44345</v>
      </c>
      <c r="C1145" t="s">
        <v>4959</v>
      </c>
      <c r="D1145" t="s">
        <v>4960</v>
      </c>
      <c r="E1145" t="s">
        <v>112</v>
      </c>
      <c r="F1145" t="s">
        <v>5651</v>
      </c>
      <c r="G1145" t="s">
        <v>5742</v>
      </c>
      <c r="H1145" s="10">
        <v>282653.3</v>
      </c>
      <c r="J1145" t="s">
        <v>42</v>
      </c>
      <c r="K1145" t="s">
        <v>30</v>
      </c>
      <c r="L1145" t="s">
        <v>127</v>
      </c>
      <c r="M1145" t="s">
        <v>29</v>
      </c>
      <c r="N1145" t="s">
        <v>29</v>
      </c>
      <c r="O1145" t="s">
        <v>29</v>
      </c>
      <c r="P1145" t="s">
        <v>30</v>
      </c>
      <c r="Q1145" t="s">
        <v>30</v>
      </c>
      <c r="R1145" t="s">
        <v>30</v>
      </c>
      <c r="S1145" t="s">
        <v>30</v>
      </c>
      <c r="T1145" t="s">
        <v>30</v>
      </c>
      <c r="U1145" t="s">
        <v>30</v>
      </c>
      <c r="V1145" t="s">
        <v>30</v>
      </c>
      <c r="W1145" t="s">
        <v>40</v>
      </c>
      <c r="X1145" t="s">
        <v>29</v>
      </c>
      <c r="Y1145" t="s">
        <v>29</v>
      </c>
      <c r="Z1145" t="s">
        <v>29</v>
      </c>
      <c r="AA1145" t="s">
        <v>29</v>
      </c>
      <c r="AB1145" t="s">
        <v>43</v>
      </c>
    </row>
    <row r="1146" spans="1:28" outlineLevel="1" x14ac:dyDescent="0.45">
      <c r="A1146">
        <v>7518498908</v>
      </c>
      <c r="B1146" s="1">
        <v>44323</v>
      </c>
      <c r="C1146" t="s">
        <v>2640</v>
      </c>
      <c r="D1146" t="s">
        <v>2641</v>
      </c>
      <c r="E1146" t="s">
        <v>112</v>
      </c>
      <c r="F1146" t="s">
        <v>5651</v>
      </c>
      <c r="G1146" t="s">
        <v>5742</v>
      </c>
      <c r="H1146" s="10">
        <v>120356</v>
      </c>
      <c r="I1146" t="s">
        <v>35</v>
      </c>
      <c r="J1146" t="s">
        <v>42</v>
      </c>
      <c r="K1146" t="s">
        <v>29</v>
      </c>
      <c r="L1146" t="s">
        <v>127</v>
      </c>
      <c r="M1146" t="s">
        <v>29</v>
      </c>
      <c r="N1146" t="s">
        <v>29</v>
      </c>
      <c r="O1146" t="s">
        <v>30</v>
      </c>
      <c r="P1146" t="s">
        <v>30</v>
      </c>
      <c r="Q1146" t="s">
        <v>30</v>
      </c>
      <c r="R1146" t="s">
        <v>30</v>
      </c>
      <c r="S1146" t="s">
        <v>30</v>
      </c>
      <c r="T1146" t="s">
        <v>30</v>
      </c>
      <c r="U1146" t="s">
        <v>30</v>
      </c>
      <c r="V1146" t="s">
        <v>30</v>
      </c>
      <c r="W1146" t="s">
        <v>33</v>
      </c>
      <c r="X1146" t="s">
        <v>29</v>
      </c>
      <c r="Y1146" t="s">
        <v>29</v>
      </c>
      <c r="Z1146" t="s">
        <v>30</v>
      </c>
      <c r="AA1146" t="s">
        <v>29</v>
      </c>
      <c r="AB1146" t="s">
        <v>32</v>
      </c>
    </row>
    <row r="1147" spans="1:28" outlineLevel="1" x14ac:dyDescent="0.45">
      <c r="A1147">
        <v>7514498900</v>
      </c>
      <c r="B1147" s="1">
        <v>44323</v>
      </c>
      <c r="C1147" t="s">
        <v>2588</v>
      </c>
      <c r="D1147" t="s">
        <v>2589</v>
      </c>
      <c r="E1147" t="s">
        <v>112</v>
      </c>
      <c r="F1147" t="s">
        <v>5651</v>
      </c>
      <c r="G1147" t="s">
        <v>5742</v>
      </c>
      <c r="H1147" s="10">
        <v>66317</v>
      </c>
      <c r="J1147" t="s">
        <v>42</v>
      </c>
      <c r="K1147" t="s">
        <v>29</v>
      </c>
      <c r="L1147" t="s">
        <v>127</v>
      </c>
      <c r="M1147" t="s">
        <v>30</v>
      </c>
      <c r="N1147" t="s">
        <v>30</v>
      </c>
      <c r="O1147" t="s">
        <v>30</v>
      </c>
      <c r="P1147" t="s">
        <v>30</v>
      </c>
      <c r="Q1147" t="s">
        <v>30</v>
      </c>
      <c r="R1147" t="s">
        <v>30</v>
      </c>
      <c r="S1147" t="s">
        <v>30</v>
      </c>
      <c r="T1147" t="s">
        <v>30</v>
      </c>
      <c r="U1147" t="s">
        <v>30</v>
      </c>
      <c r="V1147" t="s">
        <v>30</v>
      </c>
      <c r="W1147" t="s">
        <v>40</v>
      </c>
      <c r="X1147" t="s">
        <v>29</v>
      </c>
      <c r="Y1147" t="s">
        <v>29</v>
      </c>
      <c r="Z1147" t="s">
        <v>29</v>
      </c>
      <c r="AA1147" t="s">
        <v>30</v>
      </c>
      <c r="AB1147" t="s">
        <v>32</v>
      </c>
    </row>
    <row r="1148" spans="1:28" outlineLevel="1" x14ac:dyDescent="0.45">
      <c r="A1148">
        <v>7547078910</v>
      </c>
      <c r="B1148" s="1">
        <v>44323</v>
      </c>
      <c r="C1148" t="s">
        <v>2967</v>
      </c>
      <c r="D1148" t="s">
        <v>2968</v>
      </c>
      <c r="E1148" t="s">
        <v>112</v>
      </c>
      <c r="F1148" t="s">
        <v>5651</v>
      </c>
      <c r="G1148" t="s">
        <v>5742</v>
      </c>
      <c r="H1148" s="10">
        <v>38183.94</v>
      </c>
      <c r="J1148" t="s">
        <v>42</v>
      </c>
      <c r="K1148" t="s">
        <v>30</v>
      </c>
      <c r="L1148" t="s">
        <v>127</v>
      </c>
      <c r="M1148" t="s">
        <v>29</v>
      </c>
      <c r="N1148" t="s">
        <v>29</v>
      </c>
      <c r="O1148" t="s">
        <v>29</v>
      </c>
      <c r="P1148" t="s">
        <v>29</v>
      </c>
      <c r="Q1148" t="s">
        <v>30</v>
      </c>
      <c r="R1148" t="s">
        <v>30</v>
      </c>
      <c r="S1148" t="s">
        <v>30</v>
      </c>
      <c r="T1148" t="s">
        <v>30</v>
      </c>
      <c r="U1148" t="s">
        <v>30</v>
      </c>
      <c r="V1148" t="s">
        <v>30</v>
      </c>
      <c r="W1148" t="s">
        <v>31</v>
      </c>
      <c r="X1148" t="s">
        <v>29</v>
      </c>
      <c r="Y1148" t="s">
        <v>29</v>
      </c>
      <c r="Z1148" t="s">
        <v>29</v>
      </c>
      <c r="AA1148" t="s">
        <v>30</v>
      </c>
      <c r="AB1148" t="s">
        <v>32</v>
      </c>
    </row>
    <row r="1149" spans="1:28" outlineLevel="1" x14ac:dyDescent="0.45">
      <c r="A1149">
        <v>1128899108</v>
      </c>
      <c r="B1149" s="1">
        <v>44372</v>
      </c>
      <c r="C1149" t="s">
        <v>555</v>
      </c>
      <c r="D1149" t="s">
        <v>556</v>
      </c>
      <c r="E1149" t="s">
        <v>112</v>
      </c>
      <c r="F1149" t="s">
        <v>5651</v>
      </c>
      <c r="G1149" t="s">
        <v>5742</v>
      </c>
      <c r="H1149" s="10">
        <v>20661.830000000002</v>
      </c>
      <c r="J1149" t="s">
        <v>42</v>
      </c>
      <c r="K1149" t="s">
        <v>30</v>
      </c>
      <c r="L1149" t="s">
        <v>127</v>
      </c>
      <c r="M1149" t="s">
        <v>29</v>
      </c>
      <c r="N1149" t="s">
        <v>29</v>
      </c>
      <c r="O1149" t="s">
        <v>29</v>
      </c>
      <c r="P1149" t="s">
        <v>30</v>
      </c>
      <c r="Q1149" t="s">
        <v>30</v>
      </c>
      <c r="R1149" t="s">
        <v>30</v>
      </c>
      <c r="S1149" t="s">
        <v>29</v>
      </c>
      <c r="T1149" t="s">
        <v>30</v>
      </c>
      <c r="U1149" t="s">
        <v>30</v>
      </c>
      <c r="V1149" t="s">
        <v>29</v>
      </c>
      <c r="W1149" t="s">
        <v>40</v>
      </c>
      <c r="X1149" t="s">
        <v>29</v>
      </c>
      <c r="Y1149" t="s">
        <v>29</v>
      </c>
      <c r="Z1149" t="s">
        <v>29</v>
      </c>
      <c r="AA1149" t="s">
        <v>29</v>
      </c>
      <c r="AB1149" t="s">
        <v>38</v>
      </c>
    </row>
    <row r="1150" spans="1:28" outlineLevel="1" x14ac:dyDescent="0.45">
      <c r="A1150">
        <v>7649138905</v>
      </c>
      <c r="B1150" s="1">
        <v>44323</v>
      </c>
      <c r="C1150" t="s">
        <v>3691</v>
      </c>
      <c r="D1150" t="s">
        <v>3692</v>
      </c>
      <c r="E1150" t="s">
        <v>112</v>
      </c>
      <c r="F1150" t="s">
        <v>5651</v>
      </c>
      <c r="G1150" t="s">
        <v>5742</v>
      </c>
      <c r="H1150" s="10">
        <v>5957.02</v>
      </c>
      <c r="J1150" t="s">
        <v>42</v>
      </c>
      <c r="K1150" t="s">
        <v>30</v>
      </c>
      <c r="L1150" t="s">
        <v>127</v>
      </c>
      <c r="M1150" t="s">
        <v>29</v>
      </c>
      <c r="N1150" t="s">
        <v>30</v>
      </c>
      <c r="O1150" t="s">
        <v>30</v>
      </c>
      <c r="P1150" t="s">
        <v>30</v>
      </c>
      <c r="Q1150" t="s">
        <v>30</v>
      </c>
      <c r="R1150" t="s">
        <v>30</v>
      </c>
      <c r="S1150" t="s">
        <v>30</v>
      </c>
      <c r="T1150" t="s">
        <v>30</v>
      </c>
      <c r="U1150" t="s">
        <v>30</v>
      </c>
      <c r="V1150" t="s">
        <v>30</v>
      </c>
      <c r="W1150" t="s">
        <v>40</v>
      </c>
      <c r="X1150" t="s">
        <v>29</v>
      </c>
      <c r="Y1150" t="s">
        <v>29</v>
      </c>
      <c r="Z1150" t="s">
        <v>29</v>
      </c>
      <c r="AA1150" t="s">
        <v>30</v>
      </c>
      <c r="AB1150" t="s">
        <v>59</v>
      </c>
    </row>
    <row r="1151" spans="1:28" outlineLevel="1" x14ac:dyDescent="0.45">
      <c r="A1151">
        <v>7522458910</v>
      </c>
      <c r="B1151" s="1">
        <v>44323</v>
      </c>
      <c r="C1151" t="s">
        <v>2675</v>
      </c>
      <c r="D1151" t="s">
        <v>2676</v>
      </c>
      <c r="E1151" t="s">
        <v>2320</v>
      </c>
      <c r="F1151" t="s">
        <v>5651</v>
      </c>
      <c r="G1151" t="s">
        <v>5949</v>
      </c>
      <c r="H1151" s="10">
        <v>26642.080000000002</v>
      </c>
      <c r="J1151" t="s">
        <v>42</v>
      </c>
      <c r="K1151" t="s">
        <v>29</v>
      </c>
      <c r="L1151" t="s">
        <v>96</v>
      </c>
      <c r="M1151" t="s">
        <v>29</v>
      </c>
      <c r="N1151" t="s">
        <v>30</v>
      </c>
      <c r="O1151" t="s">
        <v>30</v>
      </c>
      <c r="P1151" t="s">
        <v>30</v>
      </c>
      <c r="Q1151" t="s">
        <v>30</v>
      </c>
      <c r="R1151" t="s">
        <v>30</v>
      </c>
      <c r="S1151" t="s">
        <v>29</v>
      </c>
      <c r="T1151" t="s">
        <v>29</v>
      </c>
      <c r="U1151" t="s">
        <v>30</v>
      </c>
      <c r="V1151" t="s">
        <v>30</v>
      </c>
      <c r="W1151" t="s">
        <v>60</v>
      </c>
      <c r="X1151" t="s">
        <v>30</v>
      </c>
      <c r="Y1151" t="s">
        <v>29</v>
      </c>
      <c r="Z1151" t="s">
        <v>29</v>
      </c>
      <c r="AA1151" t="s">
        <v>30</v>
      </c>
      <c r="AB1151" t="s">
        <v>45</v>
      </c>
    </row>
    <row r="1152" spans="1:28" outlineLevel="1" x14ac:dyDescent="0.45">
      <c r="A1152">
        <v>7236959009</v>
      </c>
      <c r="B1152" s="1">
        <v>44339</v>
      </c>
      <c r="C1152" t="s">
        <v>2518</v>
      </c>
      <c r="D1152" t="s">
        <v>2519</v>
      </c>
      <c r="E1152" t="s">
        <v>5031</v>
      </c>
      <c r="F1152" t="s">
        <v>5651</v>
      </c>
      <c r="G1152" t="s">
        <v>5932</v>
      </c>
      <c r="H1152" s="10">
        <v>705029</v>
      </c>
      <c r="J1152" t="s">
        <v>42</v>
      </c>
      <c r="K1152" t="s">
        <v>29</v>
      </c>
      <c r="L1152" t="s">
        <v>88</v>
      </c>
      <c r="M1152" t="s">
        <v>30</v>
      </c>
      <c r="N1152" t="s">
        <v>29</v>
      </c>
      <c r="O1152" t="s">
        <v>29</v>
      </c>
      <c r="P1152" t="s">
        <v>29</v>
      </c>
      <c r="Q1152" t="s">
        <v>30</v>
      </c>
      <c r="R1152" t="s">
        <v>30</v>
      </c>
      <c r="S1152" t="s">
        <v>30</v>
      </c>
      <c r="T1152" t="s">
        <v>30</v>
      </c>
      <c r="U1152" t="s">
        <v>29</v>
      </c>
      <c r="V1152" t="s">
        <v>30</v>
      </c>
      <c r="W1152" t="s">
        <v>33</v>
      </c>
      <c r="X1152" t="s">
        <v>30</v>
      </c>
      <c r="Y1152" t="s">
        <v>29</v>
      </c>
      <c r="Z1152" t="s">
        <v>29</v>
      </c>
      <c r="AA1152" t="s">
        <v>30</v>
      </c>
      <c r="AB1152" t="s">
        <v>38</v>
      </c>
    </row>
    <row r="1153" spans="1:28" outlineLevel="1" x14ac:dyDescent="0.45">
      <c r="A1153">
        <v>8032679000</v>
      </c>
      <c r="B1153" s="1">
        <v>44342</v>
      </c>
      <c r="C1153" t="s">
        <v>4172</v>
      </c>
      <c r="D1153" t="s">
        <v>4173</v>
      </c>
      <c r="E1153" t="s">
        <v>5031</v>
      </c>
      <c r="F1153" t="s">
        <v>5651</v>
      </c>
      <c r="G1153" t="s">
        <v>5932</v>
      </c>
      <c r="H1153" s="10">
        <v>581056.56000000006</v>
      </c>
      <c r="J1153" t="s">
        <v>42</v>
      </c>
      <c r="K1153" t="s">
        <v>29</v>
      </c>
      <c r="L1153" t="s">
        <v>88</v>
      </c>
      <c r="M1153" t="s">
        <v>29</v>
      </c>
      <c r="N1153" t="s">
        <v>29</v>
      </c>
      <c r="O1153" t="s">
        <v>29</v>
      </c>
      <c r="P1153" t="s">
        <v>30</v>
      </c>
      <c r="Q1153" t="s">
        <v>30</v>
      </c>
      <c r="R1153" t="s">
        <v>30</v>
      </c>
      <c r="S1153" t="s">
        <v>30</v>
      </c>
      <c r="T1153" t="s">
        <v>30</v>
      </c>
      <c r="U1153" t="s">
        <v>30</v>
      </c>
      <c r="V1153" t="s">
        <v>30</v>
      </c>
      <c r="W1153" t="s">
        <v>40</v>
      </c>
      <c r="X1153" t="s">
        <v>30</v>
      </c>
      <c r="Y1153" t="s">
        <v>30</v>
      </c>
      <c r="Z1153" t="s">
        <v>29</v>
      </c>
      <c r="AA1153" t="s">
        <v>29</v>
      </c>
      <c r="AB1153" t="s">
        <v>32</v>
      </c>
    </row>
    <row r="1154" spans="1:28" outlineLevel="1" x14ac:dyDescent="0.45">
      <c r="A1154">
        <v>7558229005</v>
      </c>
      <c r="B1154" s="1">
        <v>44341</v>
      </c>
      <c r="C1154" t="s">
        <v>3090</v>
      </c>
      <c r="D1154" t="s">
        <v>3091</v>
      </c>
      <c r="E1154" t="s">
        <v>5031</v>
      </c>
      <c r="F1154" t="s">
        <v>5651</v>
      </c>
      <c r="G1154" t="s">
        <v>5932</v>
      </c>
      <c r="H1154" s="10">
        <v>175360</v>
      </c>
      <c r="J1154" t="s">
        <v>42</v>
      </c>
      <c r="K1154" t="s">
        <v>29</v>
      </c>
      <c r="L1154" t="s">
        <v>88</v>
      </c>
      <c r="M1154" t="s">
        <v>29</v>
      </c>
      <c r="N1154" t="s">
        <v>29</v>
      </c>
      <c r="O1154" t="s">
        <v>30</v>
      </c>
      <c r="P1154" t="s">
        <v>29</v>
      </c>
      <c r="Q1154" t="s">
        <v>29</v>
      </c>
      <c r="R1154" t="s">
        <v>30</v>
      </c>
      <c r="S1154" t="s">
        <v>30</v>
      </c>
      <c r="T1154" t="s">
        <v>29</v>
      </c>
      <c r="U1154" t="s">
        <v>29</v>
      </c>
      <c r="V1154" t="s">
        <v>29</v>
      </c>
      <c r="W1154" t="s">
        <v>40</v>
      </c>
      <c r="X1154" t="s">
        <v>30</v>
      </c>
      <c r="Y1154" t="s">
        <v>29</v>
      </c>
      <c r="Z1154" t="s">
        <v>30</v>
      </c>
      <c r="AA1154" t="s">
        <v>29</v>
      </c>
      <c r="AB1154" t="s">
        <v>32</v>
      </c>
    </row>
    <row r="1155" spans="1:28" outlineLevel="1" x14ac:dyDescent="0.45">
      <c r="A1155">
        <v>8961029009</v>
      </c>
      <c r="B1155" s="1">
        <v>44345</v>
      </c>
      <c r="C1155" t="s">
        <v>5029</v>
      </c>
      <c r="D1155" t="s">
        <v>5030</v>
      </c>
      <c r="E1155" t="s">
        <v>5031</v>
      </c>
      <c r="F1155" t="s">
        <v>5651</v>
      </c>
      <c r="G1155" t="s">
        <v>5932</v>
      </c>
      <c r="H1155" s="10">
        <v>105457.8</v>
      </c>
      <c r="J1155" t="s">
        <v>42</v>
      </c>
      <c r="K1155" t="s">
        <v>29</v>
      </c>
      <c r="L1155" t="s">
        <v>88</v>
      </c>
      <c r="M1155" t="s">
        <v>30</v>
      </c>
      <c r="N1155" t="s">
        <v>30</v>
      </c>
      <c r="O1155" t="s">
        <v>30</v>
      </c>
      <c r="P1155" t="s">
        <v>30</v>
      </c>
      <c r="Q1155" t="s">
        <v>30</v>
      </c>
      <c r="R1155" t="s">
        <v>30</v>
      </c>
      <c r="S1155" t="s">
        <v>30</v>
      </c>
      <c r="T1155" t="s">
        <v>30</v>
      </c>
      <c r="U1155" t="s">
        <v>30</v>
      </c>
      <c r="V1155" t="s">
        <v>30</v>
      </c>
      <c r="W1155" t="s">
        <v>31</v>
      </c>
      <c r="X1155" t="s">
        <v>30</v>
      </c>
      <c r="Y1155" t="s">
        <v>29</v>
      </c>
      <c r="Z1155" t="s">
        <v>29</v>
      </c>
      <c r="AA1155" t="s">
        <v>29</v>
      </c>
      <c r="AB1155" t="s">
        <v>139</v>
      </c>
    </row>
    <row r="1156" spans="1:28" outlineLevel="1" x14ac:dyDescent="0.45">
      <c r="A1156">
        <v>8040779006</v>
      </c>
      <c r="B1156" s="1">
        <v>44342</v>
      </c>
      <c r="C1156" t="s">
        <v>4210</v>
      </c>
      <c r="D1156" t="s">
        <v>4211</v>
      </c>
      <c r="E1156" t="s">
        <v>5031</v>
      </c>
      <c r="F1156" t="s">
        <v>5651</v>
      </c>
      <c r="G1156" t="s">
        <v>5932</v>
      </c>
      <c r="H1156" s="10">
        <v>80903</v>
      </c>
      <c r="J1156" t="s">
        <v>42</v>
      </c>
      <c r="K1156" t="s">
        <v>29</v>
      </c>
      <c r="L1156" t="s">
        <v>88</v>
      </c>
      <c r="M1156" t="s">
        <v>29</v>
      </c>
      <c r="N1156" t="s">
        <v>29</v>
      </c>
      <c r="O1156" t="s">
        <v>29</v>
      </c>
      <c r="P1156" t="s">
        <v>29</v>
      </c>
      <c r="Q1156" t="s">
        <v>29</v>
      </c>
      <c r="R1156" t="s">
        <v>29</v>
      </c>
      <c r="S1156" t="s">
        <v>30</v>
      </c>
      <c r="T1156" t="s">
        <v>29</v>
      </c>
      <c r="U1156" t="s">
        <v>30</v>
      </c>
      <c r="V1156" t="s">
        <v>30</v>
      </c>
      <c r="W1156" t="s">
        <v>60</v>
      </c>
      <c r="X1156" t="s">
        <v>30</v>
      </c>
      <c r="Y1156" t="s">
        <v>29</v>
      </c>
      <c r="Z1156" t="s">
        <v>30</v>
      </c>
      <c r="AA1156" t="s">
        <v>29</v>
      </c>
      <c r="AB1156" t="s">
        <v>45</v>
      </c>
    </row>
    <row r="1157" spans="1:28" outlineLevel="1" x14ac:dyDescent="0.45">
      <c r="A1157">
        <v>7663558909</v>
      </c>
      <c r="B1157" s="1">
        <v>44323</v>
      </c>
      <c r="C1157" t="s">
        <v>3777</v>
      </c>
      <c r="D1157" t="s">
        <v>3778</v>
      </c>
      <c r="E1157" t="s">
        <v>5031</v>
      </c>
      <c r="F1157" t="s">
        <v>5651</v>
      </c>
      <c r="G1157" t="s">
        <v>5932</v>
      </c>
      <c r="H1157" s="10">
        <v>51299.17</v>
      </c>
      <c r="J1157" t="s">
        <v>42</v>
      </c>
      <c r="K1157" t="s">
        <v>29</v>
      </c>
      <c r="L1157" t="s">
        <v>88</v>
      </c>
      <c r="M1157" t="s">
        <v>29</v>
      </c>
      <c r="N1157" t="s">
        <v>29</v>
      </c>
      <c r="O1157" t="s">
        <v>29</v>
      </c>
      <c r="P1157" t="s">
        <v>30</v>
      </c>
      <c r="Q1157" t="s">
        <v>30</v>
      </c>
      <c r="R1157" t="s">
        <v>30</v>
      </c>
      <c r="S1157" t="s">
        <v>30</v>
      </c>
      <c r="T1157" t="s">
        <v>30</v>
      </c>
      <c r="U1157" t="s">
        <v>30</v>
      </c>
      <c r="V1157" t="s">
        <v>30</v>
      </c>
      <c r="W1157" t="s">
        <v>31</v>
      </c>
      <c r="X1157" t="s">
        <v>30</v>
      </c>
      <c r="Y1157" t="s">
        <v>29</v>
      </c>
      <c r="Z1157" t="s">
        <v>29</v>
      </c>
      <c r="AA1157" t="s">
        <v>30</v>
      </c>
      <c r="AB1157" t="s">
        <v>45</v>
      </c>
    </row>
    <row r="1158" spans="1:28" outlineLevel="1" x14ac:dyDescent="0.45">
      <c r="A1158">
        <v>8867769001</v>
      </c>
      <c r="B1158" s="1">
        <v>44345</v>
      </c>
      <c r="C1158" t="s">
        <v>4615</v>
      </c>
      <c r="D1158" t="s">
        <v>4616</v>
      </c>
      <c r="E1158" t="s">
        <v>5031</v>
      </c>
      <c r="F1158" t="s">
        <v>5651</v>
      </c>
      <c r="G1158" t="s">
        <v>5932</v>
      </c>
      <c r="H1158" s="10">
        <v>47095.72</v>
      </c>
      <c r="I1158" t="s">
        <v>35</v>
      </c>
      <c r="J1158" t="s">
        <v>42</v>
      </c>
      <c r="K1158" t="s">
        <v>29</v>
      </c>
      <c r="L1158" t="s">
        <v>88</v>
      </c>
      <c r="M1158" t="s">
        <v>29</v>
      </c>
      <c r="N1158" t="s">
        <v>29</v>
      </c>
      <c r="O1158" t="s">
        <v>29</v>
      </c>
      <c r="P1158" t="s">
        <v>30</v>
      </c>
      <c r="Q1158" t="s">
        <v>30</v>
      </c>
      <c r="R1158" t="s">
        <v>30</v>
      </c>
      <c r="S1158" t="s">
        <v>30</v>
      </c>
      <c r="T1158" t="s">
        <v>30</v>
      </c>
      <c r="U1158" t="s">
        <v>30</v>
      </c>
      <c r="V1158" t="s">
        <v>29</v>
      </c>
      <c r="W1158" t="s">
        <v>31</v>
      </c>
      <c r="X1158" t="s">
        <v>30</v>
      </c>
      <c r="Y1158" t="s">
        <v>29</v>
      </c>
      <c r="Z1158" t="s">
        <v>29</v>
      </c>
      <c r="AA1158" t="s">
        <v>29</v>
      </c>
      <c r="AB1158" t="s">
        <v>32</v>
      </c>
    </row>
    <row r="1159" spans="1:28" outlineLevel="1" x14ac:dyDescent="0.45">
      <c r="A1159">
        <v>7551328905</v>
      </c>
      <c r="B1159" s="1">
        <v>44323</v>
      </c>
      <c r="C1159" t="s">
        <v>3017</v>
      </c>
      <c r="D1159" t="s">
        <v>3018</v>
      </c>
      <c r="E1159" t="s">
        <v>5031</v>
      </c>
      <c r="F1159" t="s">
        <v>5651</v>
      </c>
      <c r="G1159" t="s">
        <v>5932</v>
      </c>
      <c r="H1159" s="10">
        <v>36751.71</v>
      </c>
      <c r="J1159" t="s">
        <v>42</v>
      </c>
      <c r="K1159" t="s">
        <v>29</v>
      </c>
      <c r="L1159" t="s">
        <v>88</v>
      </c>
      <c r="M1159" t="s">
        <v>29</v>
      </c>
      <c r="N1159" t="s">
        <v>29</v>
      </c>
      <c r="O1159" t="s">
        <v>29</v>
      </c>
      <c r="P1159" t="s">
        <v>30</v>
      </c>
      <c r="Q1159" t="s">
        <v>30</v>
      </c>
      <c r="R1159" t="s">
        <v>30</v>
      </c>
      <c r="S1159" t="s">
        <v>30</v>
      </c>
      <c r="T1159" t="s">
        <v>30</v>
      </c>
      <c r="U1159" t="s">
        <v>30</v>
      </c>
      <c r="V1159" t="s">
        <v>30</v>
      </c>
      <c r="W1159" t="s">
        <v>31</v>
      </c>
      <c r="X1159" t="s">
        <v>30</v>
      </c>
      <c r="Y1159" t="s">
        <v>29</v>
      </c>
      <c r="Z1159" t="s">
        <v>30</v>
      </c>
      <c r="AA1159" t="s">
        <v>30</v>
      </c>
      <c r="AB1159" t="s">
        <v>101</v>
      </c>
    </row>
    <row r="1160" spans="1:28" outlineLevel="1" x14ac:dyDescent="0.45">
      <c r="A1160">
        <v>7901878907</v>
      </c>
      <c r="B1160" s="1">
        <v>44327</v>
      </c>
      <c r="C1160" t="s">
        <v>4013</v>
      </c>
      <c r="D1160" t="s">
        <v>4014</v>
      </c>
      <c r="E1160" t="s">
        <v>5031</v>
      </c>
      <c r="F1160" t="s">
        <v>5651</v>
      </c>
      <c r="G1160" t="s">
        <v>5932</v>
      </c>
      <c r="H1160" s="10">
        <v>17006.849999999999</v>
      </c>
      <c r="J1160" t="s">
        <v>42</v>
      </c>
      <c r="K1160" t="s">
        <v>29</v>
      </c>
      <c r="L1160" t="s">
        <v>88</v>
      </c>
      <c r="M1160" t="s">
        <v>29</v>
      </c>
      <c r="N1160" t="s">
        <v>29</v>
      </c>
      <c r="O1160" t="s">
        <v>29</v>
      </c>
      <c r="P1160" t="s">
        <v>30</v>
      </c>
      <c r="Q1160" t="s">
        <v>30</v>
      </c>
      <c r="R1160" t="s">
        <v>30</v>
      </c>
      <c r="S1160" t="s">
        <v>29</v>
      </c>
      <c r="T1160" t="s">
        <v>30</v>
      </c>
      <c r="U1160" t="s">
        <v>30</v>
      </c>
      <c r="V1160" t="s">
        <v>30</v>
      </c>
      <c r="W1160" t="s">
        <v>60</v>
      </c>
      <c r="X1160" t="s">
        <v>30</v>
      </c>
      <c r="Y1160" t="s">
        <v>30</v>
      </c>
      <c r="Z1160" t="s">
        <v>29</v>
      </c>
      <c r="AA1160" t="s">
        <v>29</v>
      </c>
      <c r="AB1160" t="s">
        <v>62</v>
      </c>
    </row>
    <row r="1161" spans="1:28" outlineLevel="1" x14ac:dyDescent="0.45">
      <c r="A1161">
        <v>5225629010</v>
      </c>
      <c r="B1161" s="1">
        <v>44337</v>
      </c>
      <c r="C1161" t="s">
        <v>2203</v>
      </c>
      <c r="D1161" t="s">
        <v>2204</v>
      </c>
      <c r="E1161" t="s">
        <v>5031</v>
      </c>
      <c r="F1161" t="s">
        <v>5651</v>
      </c>
      <c r="G1161" t="s">
        <v>5932</v>
      </c>
      <c r="H1161" s="10">
        <v>8410.3799999999992</v>
      </c>
      <c r="J1161" t="s">
        <v>42</v>
      </c>
      <c r="K1161" t="s">
        <v>29</v>
      </c>
      <c r="L1161" t="s">
        <v>88</v>
      </c>
      <c r="M1161" t="s">
        <v>30</v>
      </c>
      <c r="N1161" t="s">
        <v>30</v>
      </c>
      <c r="O1161" t="s">
        <v>29</v>
      </c>
      <c r="P1161" t="s">
        <v>30</v>
      </c>
      <c r="Q1161" t="s">
        <v>30</v>
      </c>
      <c r="R1161" t="s">
        <v>30</v>
      </c>
      <c r="S1161" t="s">
        <v>30</v>
      </c>
      <c r="T1161" t="s">
        <v>30</v>
      </c>
      <c r="U1161" t="s">
        <v>30</v>
      </c>
      <c r="V1161" t="s">
        <v>30</v>
      </c>
      <c r="W1161" t="s">
        <v>40</v>
      </c>
      <c r="X1161" t="s">
        <v>30</v>
      </c>
      <c r="Y1161" t="s">
        <v>29</v>
      </c>
      <c r="Z1161" t="s">
        <v>29</v>
      </c>
      <c r="AA1161" t="s">
        <v>30</v>
      </c>
      <c r="AB1161" t="s">
        <v>32</v>
      </c>
    </row>
    <row r="1162" spans="1:28" outlineLevel="1" x14ac:dyDescent="0.45">
      <c r="A1162">
        <v>7909188906</v>
      </c>
      <c r="B1162" s="1">
        <v>44327</v>
      </c>
      <c r="C1162" t="s">
        <v>4060</v>
      </c>
      <c r="D1162" t="s">
        <v>4061</v>
      </c>
      <c r="E1162" t="s">
        <v>1259</v>
      </c>
      <c r="F1162" t="s">
        <v>5651</v>
      </c>
      <c r="G1162" t="s">
        <v>5854</v>
      </c>
      <c r="H1162" s="10">
        <v>413725.3</v>
      </c>
      <c r="J1162" t="s">
        <v>28</v>
      </c>
      <c r="K1162" t="s">
        <v>29</v>
      </c>
      <c r="L1162" t="s">
        <v>88</v>
      </c>
      <c r="M1162" t="s">
        <v>29</v>
      </c>
      <c r="N1162" t="s">
        <v>29</v>
      </c>
      <c r="O1162" t="s">
        <v>29</v>
      </c>
      <c r="P1162" t="s">
        <v>29</v>
      </c>
      <c r="Q1162" t="s">
        <v>29</v>
      </c>
      <c r="R1162" t="s">
        <v>29</v>
      </c>
      <c r="S1162" t="s">
        <v>30</v>
      </c>
      <c r="T1162" t="s">
        <v>29</v>
      </c>
      <c r="U1162" t="s">
        <v>29</v>
      </c>
      <c r="V1162" t="s">
        <v>29</v>
      </c>
      <c r="W1162" t="s">
        <v>40</v>
      </c>
      <c r="X1162" t="s">
        <v>30</v>
      </c>
      <c r="Y1162" t="s">
        <v>29</v>
      </c>
      <c r="Z1162" t="s">
        <v>29</v>
      </c>
      <c r="AA1162" t="s">
        <v>30</v>
      </c>
      <c r="AB1162" t="s">
        <v>45</v>
      </c>
    </row>
    <row r="1163" spans="1:28" outlineLevel="1" x14ac:dyDescent="0.45">
      <c r="A1163">
        <v>7642168900</v>
      </c>
      <c r="B1163" s="1">
        <v>44323</v>
      </c>
      <c r="C1163" t="s">
        <v>3648</v>
      </c>
      <c r="D1163" t="s">
        <v>3649</v>
      </c>
      <c r="E1163" t="s">
        <v>1259</v>
      </c>
      <c r="F1163" t="s">
        <v>5651</v>
      </c>
      <c r="G1163" t="s">
        <v>5854</v>
      </c>
      <c r="H1163" s="10">
        <v>281769.09999999998</v>
      </c>
      <c r="J1163" t="s">
        <v>28</v>
      </c>
      <c r="K1163" t="s">
        <v>29</v>
      </c>
      <c r="L1163" t="s">
        <v>88</v>
      </c>
      <c r="M1163" t="s">
        <v>29</v>
      </c>
      <c r="N1163" t="s">
        <v>30</v>
      </c>
      <c r="O1163" t="s">
        <v>30</v>
      </c>
      <c r="P1163" t="s">
        <v>30</v>
      </c>
      <c r="Q1163" t="s">
        <v>30</v>
      </c>
      <c r="R1163" t="s">
        <v>30</v>
      </c>
      <c r="S1163" t="s">
        <v>30</v>
      </c>
      <c r="T1163" t="s">
        <v>30</v>
      </c>
      <c r="U1163" t="s">
        <v>30</v>
      </c>
      <c r="V1163" t="s">
        <v>30</v>
      </c>
      <c r="W1163" t="s">
        <v>31</v>
      </c>
      <c r="X1163" t="s">
        <v>30</v>
      </c>
      <c r="Y1163" t="s">
        <v>29</v>
      </c>
      <c r="Z1163" t="s">
        <v>29</v>
      </c>
      <c r="AA1163" t="s">
        <v>30</v>
      </c>
      <c r="AB1163" t="s">
        <v>130</v>
      </c>
    </row>
    <row r="1164" spans="1:28" outlineLevel="1" x14ac:dyDescent="0.45">
      <c r="A1164">
        <v>7566788906</v>
      </c>
      <c r="B1164" s="1">
        <v>44323</v>
      </c>
      <c r="C1164" t="s">
        <v>3196</v>
      </c>
      <c r="D1164" t="s">
        <v>3197</v>
      </c>
      <c r="E1164" t="s">
        <v>1259</v>
      </c>
      <c r="F1164" t="s">
        <v>5651</v>
      </c>
      <c r="G1164" t="s">
        <v>5854</v>
      </c>
      <c r="H1164" s="10">
        <v>281684</v>
      </c>
      <c r="J1164" t="s">
        <v>28</v>
      </c>
      <c r="K1164" t="s">
        <v>29</v>
      </c>
      <c r="L1164" t="s">
        <v>88</v>
      </c>
      <c r="M1164" t="s">
        <v>29</v>
      </c>
      <c r="N1164" t="s">
        <v>29</v>
      </c>
      <c r="O1164" t="s">
        <v>29</v>
      </c>
      <c r="P1164" t="s">
        <v>30</v>
      </c>
      <c r="Q1164" t="s">
        <v>30</v>
      </c>
      <c r="R1164" t="s">
        <v>30</v>
      </c>
      <c r="S1164" t="s">
        <v>30</v>
      </c>
      <c r="T1164" t="s">
        <v>30</v>
      </c>
      <c r="U1164" t="s">
        <v>30</v>
      </c>
      <c r="V1164" t="s">
        <v>30</v>
      </c>
      <c r="W1164" t="s">
        <v>33</v>
      </c>
      <c r="X1164" t="s">
        <v>30</v>
      </c>
      <c r="Y1164" t="s">
        <v>29</v>
      </c>
      <c r="Z1164" t="s">
        <v>29</v>
      </c>
      <c r="AA1164" t="s">
        <v>30</v>
      </c>
      <c r="AB1164" t="s">
        <v>32</v>
      </c>
    </row>
    <row r="1165" spans="1:28" outlineLevel="1" x14ac:dyDescent="0.45">
      <c r="A1165">
        <v>8944139005</v>
      </c>
      <c r="B1165" s="1">
        <v>44345</v>
      </c>
      <c r="C1165" t="s">
        <v>4963</v>
      </c>
      <c r="D1165" t="s">
        <v>4964</v>
      </c>
      <c r="E1165" t="s">
        <v>1259</v>
      </c>
      <c r="F1165" t="s">
        <v>5651</v>
      </c>
      <c r="G1165" t="s">
        <v>5854</v>
      </c>
      <c r="H1165" s="10">
        <v>272315.12</v>
      </c>
      <c r="J1165" t="s">
        <v>28</v>
      </c>
      <c r="K1165" t="s">
        <v>29</v>
      </c>
      <c r="L1165" t="s">
        <v>88</v>
      </c>
      <c r="M1165" t="s">
        <v>29</v>
      </c>
      <c r="N1165" t="s">
        <v>30</v>
      </c>
      <c r="O1165" t="s">
        <v>29</v>
      </c>
      <c r="P1165" t="s">
        <v>30</v>
      </c>
      <c r="Q1165" t="s">
        <v>30</v>
      </c>
      <c r="R1165" t="s">
        <v>30</v>
      </c>
      <c r="S1165" t="s">
        <v>30</v>
      </c>
      <c r="T1165" t="s">
        <v>30</v>
      </c>
      <c r="U1165" t="s">
        <v>30</v>
      </c>
      <c r="V1165" t="s">
        <v>30</v>
      </c>
      <c r="W1165" t="s">
        <v>31</v>
      </c>
      <c r="X1165" t="s">
        <v>30</v>
      </c>
      <c r="Y1165" t="s">
        <v>29</v>
      </c>
      <c r="Z1165" t="s">
        <v>29</v>
      </c>
      <c r="AA1165" t="s">
        <v>29</v>
      </c>
      <c r="AB1165" t="s">
        <v>32</v>
      </c>
    </row>
    <row r="1166" spans="1:28" outlineLevel="1" x14ac:dyDescent="0.45">
      <c r="A1166">
        <v>9903869010</v>
      </c>
      <c r="B1166" s="1">
        <v>44351</v>
      </c>
      <c r="C1166" t="s">
        <v>5366</v>
      </c>
      <c r="D1166" t="s">
        <v>5367</v>
      </c>
      <c r="E1166" t="s">
        <v>1259</v>
      </c>
      <c r="F1166" t="s">
        <v>5651</v>
      </c>
      <c r="G1166" t="s">
        <v>5854</v>
      </c>
      <c r="H1166" s="10">
        <v>248072.51</v>
      </c>
      <c r="J1166" t="s">
        <v>28</v>
      </c>
      <c r="K1166" t="s">
        <v>29</v>
      </c>
      <c r="L1166" t="s">
        <v>88</v>
      </c>
      <c r="M1166" t="s">
        <v>30</v>
      </c>
      <c r="N1166" t="s">
        <v>30</v>
      </c>
      <c r="O1166" t="s">
        <v>30</v>
      </c>
      <c r="P1166" t="s">
        <v>30</v>
      </c>
      <c r="Q1166" t="s">
        <v>30</v>
      </c>
      <c r="R1166" t="s">
        <v>30</v>
      </c>
      <c r="S1166" t="s">
        <v>30</v>
      </c>
      <c r="T1166" t="s">
        <v>30</v>
      </c>
      <c r="U1166" t="s">
        <v>30</v>
      </c>
      <c r="V1166" t="s">
        <v>30</v>
      </c>
      <c r="W1166" t="s">
        <v>31</v>
      </c>
      <c r="X1166" t="s">
        <v>30</v>
      </c>
      <c r="Y1166" t="s">
        <v>29</v>
      </c>
      <c r="Z1166" t="s">
        <v>29</v>
      </c>
      <c r="AA1166" t="s">
        <v>29</v>
      </c>
      <c r="AB1166" t="s">
        <v>32</v>
      </c>
    </row>
    <row r="1167" spans="1:28" outlineLevel="1" x14ac:dyDescent="0.45">
      <c r="A1167">
        <v>7867118908</v>
      </c>
      <c r="B1167" s="1">
        <v>44327</v>
      </c>
      <c r="C1167" t="s">
        <v>3839</v>
      </c>
      <c r="D1167" t="s">
        <v>3840</v>
      </c>
      <c r="E1167" t="s">
        <v>1259</v>
      </c>
      <c r="F1167" t="s">
        <v>5651</v>
      </c>
      <c r="G1167" t="s">
        <v>5854</v>
      </c>
      <c r="H1167" s="10">
        <v>217636.96</v>
      </c>
      <c r="J1167" t="s">
        <v>28</v>
      </c>
      <c r="K1167" t="s">
        <v>29</v>
      </c>
      <c r="L1167" t="s">
        <v>88</v>
      </c>
      <c r="M1167" t="s">
        <v>29</v>
      </c>
      <c r="N1167" t="s">
        <v>29</v>
      </c>
      <c r="O1167" t="s">
        <v>29</v>
      </c>
      <c r="P1167" t="s">
        <v>29</v>
      </c>
      <c r="Q1167" t="s">
        <v>29</v>
      </c>
      <c r="R1167" t="s">
        <v>30</v>
      </c>
      <c r="S1167" t="s">
        <v>30</v>
      </c>
      <c r="T1167" t="s">
        <v>30</v>
      </c>
      <c r="U1167" t="s">
        <v>29</v>
      </c>
      <c r="V1167" t="s">
        <v>30</v>
      </c>
      <c r="W1167" t="s">
        <v>60</v>
      </c>
      <c r="X1167" t="s">
        <v>30</v>
      </c>
      <c r="Y1167" t="s">
        <v>30</v>
      </c>
      <c r="Z1167" t="s">
        <v>29</v>
      </c>
      <c r="AA1167" t="s">
        <v>29</v>
      </c>
      <c r="AB1167" t="s">
        <v>32</v>
      </c>
    </row>
    <row r="1168" spans="1:28" outlineLevel="1" x14ac:dyDescent="0.45">
      <c r="A1168">
        <v>8929569007</v>
      </c>
      <c r="B1168" s="1">
        <v>44345</v>
      </c>
      <c r="C1168" t="s">
        <v>4895</v>
      </c>
      <c r="D1168" t="s">
        <v>4896</v>
      </c>
      <c r="E1168" t="s">
        <v>1259</v>
      </c>
      <c r="F1168" t="s">
        <v>5651</v>
      </c>
      <c r="G1168" t="s">
        <v>5854</v>
      </c>
      <c r="H1168" s="10">
        <v>142513.76</v>
      </c>
      <c r="J1168" t="s">
        <v>28</v>
      </c>
      <c r="K1168" t="s">
        <v>30</v>
      </c>
      <c r="L1168" t="s">
        <v>88</v>
      </c>
      <c r="M1168" t="s">
        <v>30</v>
      </c>
      <c r="N1168" t="s">
        <v>29</v>
      </c>
      <c r="O1168" t="s">
        <v>30</v>
      </c>
      <c r="P1168" t="s">
        <v>30</v>
      </c>
      <c r="Q1168" t="s">
        <v>30</v>
      </c>
      <c r="R1168" t="s">
        <v>30</v>
      </c>
      <c r="S1168" t="s">
        <v>30</v>
      </c>
      <c r="T1168" t="s">
        <v>30</v>
      </c>
      <c r="U1168" t="s">
        <v>30</v>
      </c>
      <c r="V1168" t="s">
        <v>30</v>
      </c>
      <c r="W1168" t="s">
        <v>31</v>
      </c>
      <c r="X1168" t="s">
        <v>30</v>
      </c>
      <c r="Y1168" t="s">
        <v>29</v>
      </c>
      <c r="Z1168" t="s">
        <v>29</v>
      </c>
      <c r="AA1168" t="s">
        <v>29</v>
      </c>
      <c r="AB1168" t="s">
        <v>32</v>
      </c>
    </row>
    <row r="1169" spans="1:28" outlineLevel="1" x14ac:dyDescent="0.45">
      <c r="A1169">
        <v>7652308909</v>
      </c>
      <c r="B1169" s="1">
        <v>44323</v>
      </c>
      <c r="C1169" t="s">
        <v>3713</v>
      </c>
      <c r="D1169" t="s">
        <v>3714</v>
      </c>
      <c r="E1169" t="s">
        <v>1259</v>
      </c>
      <c r="F1169" t="s">
        <v>5651</v>
      </c>
      <c r="G1169" t="s">
        <v>5854</v>
      </c>
      <c r="H1169" s="10">
        <v>140078</v>
      </c>
      <c r="J1169" t="s">
        <v>28</v>
      </c>
      <c r="K1169" t="s">
        <v>29</v>
      </c>
      <c r="L1169" t="s">
        <v>88</v>
      </c>
      <c r="M1169" t="s">
        <v>29</v>
      </c>
      <c r="N1169" t="s">
        <v>29</v>
      </c>
      <c r="O1169" t="s">
        <v>30</v>
      </c>
      <c r="P1169" t="s">
        <v>30</v>
      </c>
      <c r="Q1169" t="s">
        <v>29</v>
      </c>
      <c r="R1169" t="s">
        <v>30</v>
      </c>
      <c r="S1169" t="s">
        <v>30</v>
      </c>
      <c r="T1169" t="s">
        <v>30</v>
      </c>
      <c r="U1169" t="s">
        <v>29</v>
      </c>
      <c r="V1169" t="s">
        <v>30</v>
      </c>
      <c r="W1169" t="s">
        <v>31</v>
      </c>
      <c r="X1169" t="s">
        <v>30</v>
      </c>
      <c r="Y1169" t="s">
        <v>30</v>
      </c>
      <c r="Z1169" t="s">
        <v>29</v>
      </c>
      <c r="AA1169" t="s">
        <v>29</v>
      </c>
      <c r="AB1169" t="s">
        <v>32</v>
      </c>
    </row>
    <row r="1170" spans="1:28" outlineLevel="1" x14ac:dyDescent="0.45">
      <c r="A1170">
        <v>2740569006</v>
      </c>
      <c r="B1170" s="1">
        <v>44334</v>
      </c>
      <c r="C1170" t="s">
        <v>1512</v>
      </c>
      <c r="D1170" t="s">
        <v>1513</v>
      </c>
      <c r="E1170" t="s">
        <v>1259</v>
      </c>
      <c r="F1170" t="s">
        <v>5651</v>
      </c>
      <c r="G1170" t="s">
        <v>5854</v>
      </c>
      <c r="H1170" s="10">
        <v>121434.09</v>
      </c>
      <c r="J1170" t="s">
        <v>28</v>
      </c>
      <c r="K1170" t="s">
        <v>29</v>
      </c>
      <c r="L1170" t="s">
        <v>88</v>
      </c>
      <c r="M1170" t="s">
        <v>29</v>
      </c>
      <c r="N1170" t="s">
        <v>29</v>
      </c>
      <c r="O1170" t="s">
        <v>29</v>
      </c>
      <c r="P1170" t="s">
        <v>30</v>
      </c>
      <c r="Q1170" t="s">
        <v>30</v>
      </c>
      <c r="R1170" t="s">
        <v>30</v>
      </c>
      <c r="S1170" t="s">
        <v>30</v>
      </c>
      <c r="T1170" t="s">
        <v>30</v>
      </c>
      <c r="U1170" t="s">
        <v>30</v>
      </c>
      <c r="V1170" t="s">
        <v>30</v>
      </c>
      <c r="W1170" t="s">
        <v>31</v>
      </c>
      <c r="X1170" t="s">
        <v>30</v>
      </c>
      <c r="Y1170" t="s">
        <v>29</v>
      </c>
      <c r="Z1170" t="s">
        <v>29</v>
      </c>
      <c r="AA1170" t="s">
        <v>30</v>
      </c>
      <c r="AB1170" t="s">
        <v>32</v>
      </c>
    </row>
    <row r="1171" spans="1:28" outlineLevel="1" x14ac:dyDescent="0.45">
      <c r="A1171">
        <v>2742249008</v>
      </c>
      <c r="B1171" s="1">
        <v>44334</v>
      </c>
      <c r="C1171" t="s">
        <v>1519</v>
      </c>
      <c r="D1171" t="s">
        <v>1520</v>
      </c>
      <c r="E1171" t="s">
        <v>1259</v>
      </c>
      <c r="F1171" t="s">
        <v>5651</v>
      </c>
      <c r="G1171" t="s">
        <v>5854</v>
      </c>
      <c r="H1171" s="10">
        <v>83055</v>
      </c>
      <c r="I1171" t="s">
        <v>824</v>
      </c>
      <c r="J1171" t="s">
        <v>28</v>
      </c>
      <c r="K1171" t="s">
        <v>29</v>
      </c>
      <c r="L1171" t="s">
        <v>88</v>
      </c>
      <c r="M1171" t="s">
        <v>29</v>
      </c>
      <c r="N1171" t="s">
        <v>29</v>
      </c>
      <c r="O1171" t="s">
        <v>30</v>
      </c>
      <c r="P1171" t="s">
        <v>30</v>
      </c>
      <c r="Q1171" t="s">
        <v>29</v>
      </c>
      <c r="R1171" t="s">
        <v>30</v>
      </c>
      <c r="S1171" t="s">
        <v>29</v>
      </c>
      <c r="T1171" t="s">
        <v>30</v>
      </c>
      <c r="U1171" t="s">
        <v>30</v>
      </c>
      <c r="V1171" t="s">
        <v>30</v>
      </c>
      <c r="W1171" t="s">
        <v>31</v>
      </c>
      <c r="X1171" t="s">
        <v>30</v>
      </c>
      <c r="Y1171" t="s">
        <v>29</v>
      </c>
      <c r="Z1171" t="s">
        <v>30</v>
      </c>
      <c r="AA1171" t="s">
        <v>29</v>
      </c>
      <c r="AB1171" t="s">
        <v>130</v>
      </c>
    </row>
    <row r="1172" spans="1:28" outlineLevel="1" x14ac:dyDescent="0.45">
      <c r="A1172">
        <v>8927699007</v>
      </c>
      <c r="B1172" s="1">
        <v>44345</v>
      </c>
      <c r="C1172" t="s">
        <v>4883</v>
      </c>
      <c r="D1172" t="s">
        <v>4884</v>
      </c>
      <c r="E1172" t="s">
        <v>1259</v>
      </c>
      <c r="F1172" t="s">
        <v>5651</v>
      </c>
      <c r="G1172" t="s">
        <v>5854</v>
      </c>
      <c r="H1172" s="10">
        <v>60009</v>
      </c>
      <c r="I1172" t="s">
        <v>217</v>
      </c>
      <c r="J1172" t="s">
        <v>28</v>
      </c>
      <c r="K1172" t="s">
        <v>30</v>
      </c>
      <c r="L1172" t="s">
        <v>88</v>
      </c>
      <c r="M1172" t="s">
        <v>29</v>
      </c>
      <c r="N1172" t="s">
        <v>29</v>
      </c>
      <c r="O1172" t="s">
        <v>30</v>
      </c>
      <c r="P1172" t="s">
        <v>30</v>
      </c>
      <c r="Q1172" t="s">
        <v>29</v>
      </c>
      <c r="R1172" t="s">
        <v>30</v>
      </c>
      <c r="S1172" t="s">
        <v>29</v>
      </c>
      <c r="T1172" t="s">
        <v>30</v>
      </c>
      <c r="U1172" t="s">
        <v>30</v>
      </c>
      <c r="V1172" t="s">
        <v>30</v>
      </c>
      <c r="W1172" t="s">
        <v>31</v>
      </c>
      <c r="X1172" t="s">
        <v>30</v>
      </c>
      <c r="Y1172" t="s">
        <v>29</v>
      </c>
      <c r="Z1172" t="s">
        <v>29</v>
      </c>
      <c r="AA1172" t="s">
        <v>29</v>
      </c>
      <c r="AB1172" t="s">
        <v>32</v>
      </c>
    </row>
    <row r="1173" spans="1:28" outlineLevel="1" x14ac:dyDescent="0.45">
      <c r="A1173">
        <v>7559839002</v>
      </c>
      <c r="B1173" s="1">
        <v>44341</v>
      </c>
      <c r="C1173" t="s">
        <v>3117</v>
      </c>
      <c r="D1173" t="s">
        <v>3118</v>
      </c>
      <c r="E1173" t="s">
        <v>1259</v>
      </c>
      <c r="F1173" t="s">
        <v>5651</v>
      </c>
      <c r="G1173" t="s">
        <v>5854</v>
      </c>
      <c r="H1173" s="10">
        <v>44798.48</v>
      </c>
      <c r="J1173" t="s">
        <v>28</v>
      </c>
      <c r="K1173" t="s">
        <v>29</v>
      </c>
      <c r="L1173" t="s">
        <v>88</v>
      </c>
      <c r="M1173" t="s">
        <v>30</v>
      </c>
      <c r="N1173" t="s">
        <v>30</v>
      </c>
      <c r="O1173" t="s">
        <v>30</v>
      </c>
      <c r="P1173" t="s">
        <v>30</v>
      </c>
      <c r="Q1173" t="s">
        <v>30</v>
      </c>
      <c r="R1173" t="s">
        <v>30</v>
      </c>
      <c r="S1173" t="s">
        <v>30</v>
      </c>
      <c r="T1173" t="s">
        <v>30</v>
      </c>
      <c r="U1173" t="s">
        <v>30</v>
      </c>
      <c r="V1173" t="s">
        <v>30</v>
      </c>
      <c r="W1173" t="s">
        <v>60</v>
      </c>
      <c r="X1173" t="s">
        <v>30</v>
      </c>
      <c r="Y1173" t="s">
        <v>29</v>
      </c>
      <c r="Z1173" t="s">
        <v>29</v>
      </c>
      <c r="AA1173" t="s">
        <v>30</v>
      </c>
      <c r="AB1173" t="s">
        <v>32</v>
      </c>
    </row>
    <row r="1174" spans="1:28" outlineLevel="1" x14ac:dyDescent="0.45">
      <c r="A1174">
        <v>2747969000</v>
      </c>
      <c r="B1174" s="1">
        <v>44334</v>
      </c>
      <c r="C1174" t="s">
        <v>1552</v>
      </c>
      <c r="D1174" t="s">
        <v>1553</v>
      </c>
      <c r="E1174" t="s">
        <v>1259</v>
      </c>
      <c r="F1174" t="s">
        <v>5651</v>
      </c>
      <c r="G1174" t="s">
        <v>5854</v>
      </c>
      <c r="H1174" s="10">
        <v>39935</v>
      </c>
      <c r="J1174" t="s">
        <v>28</v>
      </c>
      <c r="K1174" t="s">
        <v>29</v>
      </c>
      <c r="L1174" t="s">
        <v>88</v>
      </c>
      <c r="M1174" t="s">
        <v>29</v>
      </c>
      <c r="N1174" t="s">
        <v>29</v>
      </c>
      <c r="O1174" t="s">
        <v>29</v>
      </c>
      <c r="P1174" t="s">
        <v>30</v>
      </c>
      <c r="Q1174" t="s">
        <v>30</v>
      </c>
      <c r="R1174" t="s">
        <v>30</v>
      </c>
      <c r="S1174" t="s">
        <v>30</v>
      </c>
      <c r="T1174" t="s">
        <v>29</v>
      </c>
      <c r="U1174" t="s">
        <v>30</v>
      </c>
      <c r="V1174" t="s">
        <v>29</v>
      </c>
      <c r="W1174" t="s">
        <v>31</v>
      </c>
      <c r="X1174" t="s">
        <v>30</v>
      </c>
      <c r="Y1174" t="s">
        <v>29</v>
      </c>
      <c r="Z1174" t="s">
        <v>29</v>
      </c>
      <c r="AA1174" t="s">
        <v>30</v>
      </c>
      <c r="AB1174" t="s">
        <v>32</v>
      </c>
    </row>
    <row r="1175" spans="1:28" outlineLevel="1" x14ac:dyDescent="0.45">
      <c r="A1175">
        <v>2506399005</v>
      </c>
      <c r="B1175" s="1">
        <v>44332</v>
      </c>
      <c r="C1175" t="s">
        <v>1257</v>
      </c>
      <c r="D1175" t="s">
        <v>1258</v>
      </c>
      <c r="E1175" t="s">
        <v>1259</v>
      </c>
      <c r="F1175" t="s">
        <v>5651</v>
      </c>
      <c r="G1175" t="s">
        <v>5854</v>
      </c>
      <c r="H1175" s="10">
        <v>39610.07</v>
      </c>
      <c r="J1175" t="s">
        <v>28</v>
      </c>
      <c r="K1175" t="s">
        <v>29</v>
      </c>
      <c r="L1175" t="s">
        <v>88</v>
      </c>
      <c r="M1175" t="s">
        <v>30</v>
      </c>
      <c r="N1175" t="s">
        <v>30</v>
      </c>
      <c r="O1175" t="s">
        <v>30</v>
      </c>
      <c r="P1175" t="s">
        <v>30</v>
      </c>
      <c r="Q1175" t="s">
        <v>30</v>
      </c>
      <c r="R1175" t="s">
        <v>30</v>
      </c>
      <c r="S1175" t="s">
        <v>30</v>
      </c>
      <c r="T1175" t="s">
        <v>30</v>
      </c>
      <c r="U1175" t="s">
        <v>30</v>
      </c>
      <c r="V1175" t="s">
        <v>30</v>
      </c>
      <c r="W1175" t="s">
        <v>40</v>
      </c>
      <c r="X1175" t="s">
        <v>30</v>
      </c>
      <c r="Y1175" t="s">
        <v>30</v>
      </c>
      <c r="Z1175" t="s">
        <v>29</v>
      </c>
      <c r="AA1175" t="s">
        <v>29</v>
      </c>
      <c r="AB1175" t="s">
        <v>32</v>
      </c>
    </row>
    <row r="1176" spans="1:28" outlineLevel="1" x14ac:dyDescent="0.45">
      <c r="A1176">
        <v>2776949004</v>
      </c>
      <c r="B1176" s="1">
        <v>44334</v>
      </c>
      <c r="C1176" t="s">
        <v>1679</v>
      </c>
      <c r="D1176" t="s">
        <v>1680</v>
      </c>
      <c r="E1176" t="s">
        <v>1259</v>
      </c>
      <c r="F1176" t="s">
        <v>5651</v>
      </c>
      <c r="G1176" t="s">
        <v>5854</v>
      </c>
      <c r="H1176" s="10">
        <v>31435</v>
      </c>
      <c r="I1176" t="s">
        <v>35</v>
      </c>
      <c r="J1176" t="s">
        <v>28</v>
      </c>
      <c r="K1176" t="s">
        <v>29</v>
      </c>
      <c r="L1176" t="s">
        <v>88</v>
      </c>
      <c r="M1176" t="s">
        <v>29</v>
      </c>
      <c r="N1176" t="s">
        <v>30</v>
      </c>
      <c r="O1176" t="s">
        <v>29</v>
      </c>
      <c r="P1176" t="s">
        <v>30</v>
      </c>
      <c r="Q1176" t="s">
        <v>30</v>
      </c>
      <c r="R1176" t="s">
        <v>30</v>
      </c>
      <c r="S1176" t="s">
        <v>30</v>
      </c>
      <c r="T1176" t="s">
        <v>30</v>
      </c>
      <c r="U1176" t="s">
        <v>30</v>
      </c>
      <c r="V1176" t="s">
        <v>30</v>
      </c>
      <c r="W1176" t="s">
        <v>31</v>
      </c>
      <c r="X1176" t="s">
        <v>30</v>
      </c>
      <c r="Y1176" t="s">
        <v>29</v>
      </c>
      <c r="Z1176" t="s">
        <v>29</v>
      </c>
      <c r="AA1176" t="s">
        <v>30</v>
      </c>
      <c r="AB1176" t="s">
        <v>32</v>
      </c>
    </row>
    <row r="1177" spans="1:28" outlineLevel="1" x14ac:dyDescent="0.45">
      <c r="A1177">
        <v>8832699004</v>
      </c>
      <c r="B1177" s="1">
        <v>44345</v>
      </c>
      <c r="C1177" t="s">
        <v>4403</v>
      </c>
      <c r="D1177" t="s">
        <v>4404</v>
      </c>
      <c r="E1177" t="s">
        <v>1259</v>
      </c>
      <c r="F1177" t="s">
        <v>5651</v>
      </c>
      <c r="G1177" t="s">
        <v>5854</v>
      </c>
      <c r="H1177" s="10">
        <v>21551.05</v>
      </c>
      <c r="J1177" t="s">
        <v>28</v>
      </c>
      <c r="K1177" t="s">
        <v>29</v>
      </c>
      <c r="L1177" t="s">
        <v>88</v>
      </c>
      <c r="M1177" t="s">
        <v>29</v>
      </c>
      <c r="N1177" t="s">
        <v>29</v>
      </c>
      <c r="O1177" t="s">
        <v>30</v>
      </c>
      <c r="P1177" t="s">
        <v>30</v>
      </c>
      <c r="Q1177" t="s">
        <v>30</v>
      </c>
      <c r="R1177" t="s">
        <v>29</v>
      </c>
      <c r="S1177" t="s">
        <v>30</v>
      </c>
      <c r="T1177" t="s">
        <v>29</v>
      </c>
      <c r="U1177" t="s">
        <v>29</v>
      </c>
      <c r="V1177" t="s">
        <v>30</v>
      </c>
      <c r="W1177" t="s">
        <v>31</v>
      </c>
      <c r="X1177" t="s">
        <v>30</v>
      </c>
      <c r="Y1177" t="s">
        <v>29</v>
      </c>
      <c r="Z1177" t="s">
        <v>29</v>
      </c>
      <c r="AA1177" t="s">
        <v>29</v>
      </c>
      <c r="AB1177" t="s">
        <v>39</v>
      </c>
    </row>
    <row r="1178" spans="1:28" outlineLevel="1" x14ac:dyDescent="0.45">
      <c r="A1178">
        <v>8855039008</v>
      </c>
      <c r="B1178" s="1">
        <v>44345</v>
      </c>
      <c r="C1178" t="s">
        <v>4521</v>
      </c>
      <c r="D1178" t="s">
        <v>4522</v>
      </c>
      <c r="E1178" t="s">
        <v>1259</v>
      </c>
      <c r="F1178" t="s">
        <v>5651</v>
      </c>
      <c r="G1178" t="s">
        <v>5854</v>
      </c>
      <c r="H1178" s="10">
        <v>15389</v>
      </c>
      <c r="J1178" t="s">
        <v>28</v>
      </c>
      <c r="K1178" t="s">
        <v>29</v>
      </c>
      <c r="L1178" t="s">
        <v>88</v>
      </c>
      <c r="M1178" t="s">
        <v>30</v>
      </c>
      <c r="N1178" t="s">
        <v>29</v>
      </c>
      <c r="O1178" t="s">
        <v>29</v>
      </c>
      <c r="P1178" t="s">
        <v>30</v>
      </c>
      <c r="Q1178" t="s">
        <v>30</v>
      </c>
      <c r="R1178" t="s">
        <v>30</v>
      </c>
      <c r="S1178" t="s">
        <v>30</v>
      </c>
      <c r="T1178" t="s">
        <v>30</v>
      </c>
      <c r="U1178" t="s">
        <v>30</v>
      </c>
      <c r="V1178" t="s">
        <v>30</v>
      </c>
      <c r="W1178" t="s">
        <v>31</v>
      </c>
      <c r="X1178" t="s">
        <v>30</v>
      </c>
      <c r="Y1178" t="s">
        <v>29</v>
      </c>
      <c r="Z1178" t="s">
        <v>29</v>
      </c>
      <c r="AA1178" t="s">
        <v>29</v>
      </c>
      <c r="AB1178" t="s">
        <v>81</v>
      </c>
    </row>
    <row r="1179" spans="1:28" outlineLevel="1" x14ac:dyDescent="0.45">
      <c r="A1179">
        <v>7559669010</v>
      </c>
      <c r="B1179" s="1">
        <v>44341</v>
      </c>
      <c r="C1179" t="s">
        <v>3115</v>
      </c>
      <c r="D1179" t="s">
        <v>3116</v>
      </c>
      <c r="E1179" t="s">
        <v>1259</v>
      </c>
      <c r="F1179" t="s">
        <v>5651</v>
      </c>
      <c r="G1179" t="s">
        <v>5854</v>
      </c>
      <c r="H1179" s="10">
        <v>9556.44</v>
      </c>
      <c r="J1179" t="s">
        <v>28</v>
      </c>
      <c r="K1179" t="s">
        <v>29</v>
      </c>
      <c r="L1179" t="s">
        <v>88</v>
      </c>
      <c r="M1179" t="s">
        <v>29</v>
      </c>
      <c r="N1179" t="s">
        <v>30</v>
      </c>
      <c r="O1179" t="s">
        <v>29</v>
      </c>
      <c r="P1179" t="s">
        <v>30</v>
      </c>
      <c r="Q1179" t="s">
        <v>30</v>
      </c>
      <c r="R1179" t="s">
        <v>30</v>
      </c>
      <c r="S1179" t="s">
        <v>30</v>
      </c>
      <c r="T1179" t="s">
        <v>30</v>
      </c>
      <c r="U1179" t="s">
        <v>30</v>
      </c>
      <c r="V1179" t="s">
        <v>30</v>
      </c>
      <c r="W1179" t="s">
        <v>60</v>
      </c>
      <c r="X1179" t="s">
        <v>30</v>
      </c>
      <c r="Y1179" t="s">
        <v>30</v>
      </c>
      <c r="Z1179" t="s">
        <v>29</v>
      </c>
      <c r="AA1179" t="s">
        <v>29</v>
      </c>
      <c r="AB1179" t="s">
        <v>32</v>
      </c>
    </row>
    <row r="1180" spans="1:28" outlineLevel="1" x14ac:dyDescent="0.45">
      <c r="A1180">
        <v>6594449004</v>
      </c>
      <c r="B1180" s="1">
        <v>44338</v>
      </c>
      <c r="C1180" t="s">
        <v>2360</v>
      </c>
      <c r="D1180" t="s">
        <v>2361</v>
      </c>
      <c r="E1180" t="s">
        <v>610</v>
      </c>
      <c r="F1180" t="s">
        <v>5651</v>
      </c>
      <c r="G1180" t="s">
        <v>5899</v>
      </c>
      <c r="H1180" s="10">
        <v>1038397</v>
      </c>
      <c r="J1180" t="s">
        <v>28</v>
      </c>
      <c r="K1180" t="s">
        <v>30</v>
      </c>
      <c r="L1180" t="s">
        <v>210</v>
      </c>
      <c r="M1180" t="s">
        <v>29</v>
      </c>
      <c r="N1180" t="s">
        <v>30</v>
      </c>
      <c r="O1180" t="s">
        <v>29</v>
      </c>
      <c r="P1180" t="s">
        <v>30</v>
      </c>
      <c r="Q1180" t="s">
        <v>30</v>
      </c>
      <c r="R1180" t="s">
        <v>30</v>
      </c>
      <c r="S1180" t="s">
        <v>30</v>
      </c>
      <c r="T1180" t="s">
        <v>30</v>
      </c>
      <c r="U1180" t="s">
        <v>30</v>
      </c>
      <c r="V1180" t="s">
        <v>30</v>
      </c>
      <c r="W1180" t="s">
        <v>40</v>
      </c>
      <c r="X1180" t="s">
        <v>29</v>
      </c>
      <c r="Y1180" t="s">
        <v>30</v>
      </c>
      <c r="Z1180" t="s">
        <v>29</v>
      </c>
      <c r="AA1180" t="s">
        <v>29</v>
      </c>
      <c r="AB1180" t="s">
        <v>32</v>
      </c>
    </row>
    <row r="1181" spans="1:28" outlineLevel="1" x14ac:dyDescent="0.45">
      <c r="A1181">
        <v>7529719000</v>
      </c>
      <c r="B1181" s="1">
        <v>44341</v>
      </c>
      <c r="C1181" t="s">
        <v>2758</v>
      </c>
      <c r="D1181" t="s">
        <v>2759</v>
      </c>
      <c r="E1181" t="s">
        <v>610</v>
      </c>
      <c r="F1181" t="s">
        <v>5651</v>
      </c>
      <c r="G1181" t="s">
        <v>5899</v>
      </c>
      <c r="H1181" s="10">
        <v>264164</v>
      </c>
      <c r="J1181" t="s">
        <v>28</v>
      </c>
      <c r="K1181" t="s">
        <v>30</v>
      </c>
      <c r="L1181" t="s">
        <v>210</v>
      </c>
      <c r="M1181" t="s">
        <v>30</v>
      </c>
      <c r="N1181" t="s">
        <v>30</v>
      </c>
      <c r="O1181" t="s">
        <v>30</v>
      </c>
      <c r="P1181" t="s">
        <v>30</v>
      </c>
      <c r="Q1181" t="s">
        <v>30</v>
      </c>
      <c r="R1181" t="s">
        <v>30</v>
      </c>
      <c r="S1181" t="s">
        <v>30</v>
      </c>
      <c r="T1181" t="s">
        <v>30</v>
      </c>
      <c r="U1181" t="s">
        <v>30</v>
      </c>
      <c r="V1181" t="s">
        <v>30</v>
      </c>
      <c r="W1181" t="s">
        <v>40</v>
      </c>
      <c r="X1181" t="s">
        <v>29</v>
      </c>
      <c r="Y1181" t="s">
        <v>30</v>
      </c>
      <c r="Z1181" t="s">
        <v>29</v>
      </c>
      <c r="AA1181" t="s">
        <v>29</v>
      </c>
      <c r="AB1181" t="s">
        <v>32</v>
      </c>
    </row>
    <row r="1182" spans="1:28" outlineLevel="1" x14ac:dyDescent="0.45">
      <c r="A1182">
        <v>8908549002</v>
      </c>
      <c r="B1182" s="1">
        <v>44345</v>
      </c>
      <c r="C1182" t="s">
        <v>4802</v>
      </c>
      <c r="D1182" t="s">
        <v>4803</v>
      </c>
      <c r="E1182" t="s">
        <v>610</v>
      </c>
      <c r="F1182" t="s">
        <v>5651</v>
      </c>
      <c r="G1182" t="s">
        <v>5899</v>
      </c>
      <c r="H1182" s="10">
        <v>121317</v>
      </c>
      <c r="I1182" t="s">
        <v>4804</v>
      </c>
      <c r="J1182" t="s">
        <v>28</v>
      </c>
      <c r="K1182" t="s">
        <v>30</v>
      </c>
      <c r="L1182" t="s">
        <v>210</v>
      </c>
      <c r="M1182" t="s">
        <v>29</v>
      </c>
      <c r="N1182" t="s">
        <v>30</v>
      </c>
      <c r="O1182" t="s">
        <v>30</v>
      </c>
      <c r="P1182" t="s">
        <v>30</v>
      </c>
      <c r="Q1182" t="s">
        <v>30</v>
      </c>
      <c r="R1182" t="s">
        <v>30</v>
      </c>
      <c r="S1182" t="s">
        <v>30</v>
      </c>
      <c r="T1182" t="s">
        <v>30</v>
      </c>
      <c r="U1182" t="s">
        <v>30</v>
      </c>
      <c r="V1182" t="s">
        <v>30</v>
      </c>
      <c r="W1182" t="s">
        <v>31</v>
      </c>
      <c r="X1182" t="s">
        <v>29</v>
      </c>
      <c r="Y1182" t="s">
        <v>29</v>
      </c>
      <c r="Z1182" t="s">
        <v>29</v>
      </c>
      <c r="AA1182" t="s">
        <v>29</v>
      </c>
      <c r="AB1182" t="s">
        <v>32</v>
      </c>
    </row>
    <row r="1183" spans="1:28" outlineLevel="1" x14ac:dyDescent="0.45">
      <c r="A1183">
        <v>7641318906</v>
      </c>
      <c r="B1183" s="1">
        <v>44323</v>
      </c>
      <c r="C1183" t="s">
        <v>3644</v>
      </c>
      <c r="D1183" t="s">
        <v>3645</v>
      </c>
      <c r="E1183" t="s">
        <v>610</v>
      </c>
      <c r="F1183" t="s">
        <v>5651</v>
      </c>
      <c r="G1183" t="s">
        <v>5987</v>
      </c>
      <c r="H1183" s="10">
        <v>109548</v>
      </c>
      <c r="J1183" t="s">
        <v>28</v>
      </c>
      <c r="K1183" t="s">
        <v>29</v>
      </c>
      <c r="L1183" t="s">
        <v>210</v>
      </c>
      <c r="M1183" t="s">
        <v>29</v>
      </c>
      <c r="N1183" t="s">
        <v>29</v>
      </c>
      <c r="O1183" t="s">
        <v>29</v>
      </c>
      <c r="P1183" t="s">
        <v>30</v>
      </c>
      <c r="Q1183" t="s">
        <v>30</v>
      </c>
      <c r="R1183" t="s">
        <v>30</v>
      </c>
      <c r="S1183" t="s">
        <v>30</v>
      </c>
      <c r="T1183" t="s">
        <v>30</v>
      </c>
      <c r="U1183" t="s">
        <v>30</v>
      </c>
      <c r="V1183" t="s">
        <v>30</v>
      </c>
      <c r="W1183" t="s">
        <v>31</v>
      </c>
      <c r="X1183" t="s">
        <v>29</v>
      </c>
      <c r="Y1183" t="s">
        <v>30</v>
      </c>
      <c r="Z1183" t="s">
        <v>29</v>
      </c>
      <c r="AA1183" t="s">
        <v>29</v>
      </c>
      <c r="AB1183" t="s">
        <v>32</v>
      </c>
    </row>
    <row r="1184" spans="1:28" outlineLevel="1" x14ac:dyDescent="0.45">
      <c r="A1184">
        <v>8832279007</v>
      </c>
      <c r="B1184" s="1">
        <v>44345</v>
      </c>
      <c r="C1184" t="s">
        <v>4399</v>
      </c>
      <c r="D1184" t="s">
        <v>4400</v>
      </c>
      <c r="E1184" t="s">
        <v>610</v>
      </c>
      <c r="F1184" t="s">
        <v>5651</v>
      </c>
      <c r="G1184" t="s">
        <v>5754</v>
      </c>
      <c r="H1184" s="10">
        <v>105344</v>
      </c>
      <c r="J1184" t="s">
        <v>28</v>
      </c>
      <c r="K1184" t="s">
        <v>30</v>
      </c>
      <c r="L1184" t="s">
        <v>210</v>
      </c>
      <c r="M1184" t="s">
        <v>29</v>
      </c>
      <c r="N1184" t="s">
        <v>30</v>
      </c>
      <c r="O1184" t="s">
        <v>30</v>
      </c>
      <c r="P1184" t="s">
        <v>30</v>
      </c>
      <c r="Q1184" t="s">
        <v>30</v>
      </c>
      <c r="R1184" t="s">
        <v>30</v>
      </c>
      <c r="S1184" t="s">
        <v>30</v>
      </c>
      <c r="T1184" t="s">
        <v>30</v>
      </c>
      <c r="U1184" t="s">
        <v>30</v>
      </c>
      <c r="V1184" t="s">
        <v>30</v>
      </c>
      <c r="W1184" t="s">
        <v>31</v>
      </c>
      <c r="X1184" t="s">
        <v>30</v>
      </c>
      <c r="Y1184" t="s">
        <v>29</v>
      </c>
      <c r="Z1184" t="s">
        <v>29</v>
      </c>
      <c r="AA1184" t="s">
        <v>29</v>
      </c>
      <c r="AB1184" t="s">
        <v>45</v>
      </c>
    </row>
    <row r="1185" spans="1:28" outlineLevel="1" x14ac:dyDescent="0.45">
      <c r="A1185">
        <v>1175779110</v>
      </c>
      <c r="B1185" s="1">
        <v>44377</v>
      </c>
      <c r="C1185" t="s">
        <v>608</v>
      </c>
      <c r="D1185" t="s">
        <v>609</v>
      </c>
      <c r="E1185" t="s">
        <v>610</v>
      </c>
      <c r="F1185" t="s">
        <v>5651</v>
      </c>
      <c r="G1185" t="s">
        <v>5754</v>
      </c>
      <c r="H1185" s="10">
        <v>95038.720000000001</v>
      </c>
      <c r="J1185" t="s">
        <v>28</v>
      </c>
      <c r="K1185" t="s">
        <v>30</v>
      </c>
      <c r="L1185" t="s">
        <v>210</v>
      </c>
      <c r="M1185" t="s">
        <v>30</v>
      </c>
      <c r="N1185" t="s">
        <v>29</v>
      </c>
      <c r="O1185" t="s">
        <v>29</v>
      </c>
      <c r="P1185" t="s">
        <v>30</v>
      </c>
      <c r="Q1185" t="s">
        <v>30</v>
      </c>
      <c r="R1185" t="s">
        <v>30</v>
      </c>
      <c r="S1185" t="s">
        <v>30</v>
      </c>
      <c r="T1185" t="s">
        <v>30</v>
      </c>
      <c r="U1185" t="s">
        <v>30</v>
      </c>
      <c r="V1185" t="s">
        <v>30</v>
      </c>
      <c r="W1185" t="s">
        <v>40</v>
      </c>
      <c r="X1185" t="s">
        <v>30</v>
      </c>
      <c r="Y1185" t="s">
        <v>29</v>
      </c>
      <c r="Z1185" t="s">
        <v>29</v>
      </c>
      <c r="AA1185" t="s">
        <v>29</v>
      </c>
      <c r="AB1185" t="s">
        <v>43</v>
      </c>
    </row>
    <row r="1186" spans="1:28" outlineLevel="1" x14ac:dyDescent="0.45">
      <c r="A1186">
        <v>7592018902</v>
      </c>
      <c r="B1186" s="1">
        <v>44323</v>
      </c>
      <c r="C1186" t="s">
        <v>3345</v>
      </c>
      <c r="D1186" t="s">
        <v>3346</v>
      </c>
      <c r="E1186" t="s">
        <v>610</v>
      </c>
      <c r="F1186" t="s">
        <v>5651</v>
      </c>
      <c r="G1186" t="s">
        <v>5987</v>
      </c>
      <c r="H1186" s="10">
        <v>94220.36</v>
      </c>
      <c r="J1186" t="s">
        <v>28</v>
      </c>
      <c r="K1186" t="s">
        <v>29</v>
      </c>
      <c r="L1186" t="s">
        <v>210</v>
      </c>
      <c r="M1186" t="s">
        <v>30</v>
      </c>
      <c r="N1186" t="s">
        <v>29</v>
      </c>
      <c r="O1186" t="s">
        <v>30</v>
      </c>
      <c r="P1186" t="s">
        <v>30</v>
      </c>
      <c r="Q1186" t="s">
        <v>30</v>
      </c>
      <c r="R1186" t="s">
        <v>30</v>
      </c>
      <c r="S1186" t="s">
        <v>30</v>
      </c>
      <c r="T1186" t="s">
        <v>30</v>
      </c>
      <c r="U1186" t="s">
        <v>30</v>
      </c>
      <c r="V1186" t="s">
        <v>30</v>
      </c>
      <c r="W1186" t="s">
        <v>31</v>
      </c>
      <c r="X1186" t="s">
        <v>29</v>
      </c>
      <c r="Y1186" t="s">
        <v>30</v>
      </c>
      <c r="Z1186" t="s">
        <v>29</v>
      </c>
      <c r="AA1186" t="s">
        <v>30</v>
      </c>
      <c r="AB1186" t="s">
        <v>32</v>
      </c>
    </row>
    <row r="1187" spans="1:28" outlineLevel="1" x14ac:dyDescent="0.45">
      <c r="A1187">
        <v>8026509010</v>
      </c>
      <c r="B1187" s="1">
        <v>44342</v>
      </c>
      <c r="C1187" t="s">
        <v>4130</v>
      </c>
      <c r="D1187" t="s">
        <v>4131</v>
      </c>
      <c r="E1187" t="s">
        <v>610</v>
      </c>
      <c r="F1187" t="s">
        <v>5651</v>
      </c>
      <c r="G1187" t="s">
        <v>5987</v>
      </c>
      <c r="H1187" s="10">
        <v>85005</v>
      </c>
      <c r="J1187" t="s">
        <v>28</v>
      </c>
      <c r="K1187" t="s">
        <v>29</v>
      </c>
      <c r="L1187" t="s">
        <v>210</v>
      </c>
      <c r="M1187" t="s">
        <v>29</v>
      </c>
      <c r="N1187" t="s">
        <v>29</v>
      </c>
      <c r="O1187" t="s">
        <v>29</v>
      </c>
      <c r="P1187" t="s">
        <v>29</v>
      </c>
      <c r="Q1187" t="s">
        <v>29</v>
      </c>
      <c r="R1187" t="s">
        <v>29</v>
      </c>
      <c r="S1187" t="s">
        <v>30</v>
      </c>
      <c r="T1187" t="s">
        <v>30</v>
      </c>
      <c r="U1187" t="s">
        <v>30</v>
      </c>
      <c r="V1187" t="s">
        <v>30</v>
      </c>
      <c r="W1187" t="s">
        <v>40</v>
      </c>
      <c r="X1187" t="s">
        <v>29</v>
      </c>
      <c r="Y1187" t="s">
        <v>29</v>
      </c>
      <c r="Z1187" t="s">
        <v>30</v>
      </c>
      <c r="AA1187" t="s">
        <v>30</v>
      </c>
      <c r="AB1187" t="s">
        <v>32</v>
      </c>
    </row>
    <row r="1188" spans="1:28" outlineLevel="1" x14ac:dyDescent="0.45">
      <c r="A1188">
        <v>3698779010</v>
      </c>
      <c r="B1188" s="1">
        <v>44335</v>
      </c>
      <c r="C1188" t="s">
        <v>1763</v>
      </c>
      <c r="D1188" t="s">
        <v>1764</v>
      </c>
      <c r="E1188" t="s">
        <v>610</v>
      </c>
      <c r="F1188" t="s">
        <v>5651</v>
      </c>
      <c r="G1188" t="s">
        <v>5899</v>
      </c>
      <c r="H1188" s="10">
        <v>76866.64</v>
      </c>
      <c r="I1188" t="s">
        <v>35</v>
      </c>
      <c r="J1188" t="s">
        <v>28</v>
      </c>
      <c r="K1188" t="s">
        <v>30</v>
      </c>
      <c r="L1188" t="s">
        <v>210</v>
      </c>
      <c r="M1188" t="s">
        <v>29</v>
      </c>
      <c r="N1188" t="s">
        <v>30</v>
      </c>
      <c r="O1188" t="s">
        <v>30</v>
      </c>
      <c r="P1188" t="s">
        <v>30</v>
      </c>
      <c r="Q1188" t="s">
        <v>30</v>
      </c>
      <c r="R1188" t="s">
        <v>30</v>
      </c>
      <c r="S1188" t="s">
        <v>30</v>
      </c>
      <c r="T1188" t="s">
        <v>30</v>
      </c>
      <c r="U1188" t="s">
        <v>30</v>
      </c>
      <c r="V1188" t="s">
        <v>30</v>
      </c>
      <c r="W1188" t="s">
        <v>40</v>
      </c>
      <c r="X1188" t="s">
        <v>29</v>
      </c>
      <c r="Y1188" t="s">
        <v>29</v>
      </c>
      <c r="Z1188" t="s">
        <v>29</v>
      </c>
      <c r="AA1188" t="s">
        <v>30</v>
      </c>
      <c r="AB1188" t="s">
        <v>32</v>
      </c>
    </row>
    <row r="1189" spans="1:28" outlineLevel="1" x14ac:dyDescent="0.45">
      <c r="A1189">
        <v>7886298900</v>
      </c>
      <c r="B1189" s="1">
        <v>44327</v>
      </c>
      <c r="C1189" t="s">
        <v>3927</v>
      </c>
      <c r="D1189" t="s">
        <v>3928</v>
      </c>
      <c r="E1189" t="s">
        <v>610</v>
      </c>
      <c r="F1189" t="s">
        <v>5651</v>
      </c>
      <c r="G1189" t="s">
        <v>5899</v>
      </c>
      <c r="H1189" s="10">
        <v>22007</v>
      </c>
      <c r="J1189" t="s">
        <v>28</v>
      </c>
      <c r="K1189" t="s">
        <v>29</v>
      </c>
      <c r="L1189" t="s">
        <v>210</v>
      </c>
      <c r="M1189" t="s">
        <v>29</v>
      </c>
      <c r="N1189" t="s">
        <v>30</v>
      </c>
      <c r="O1189" t="s">
        <v>29</v>
      </c>
      <c r="P1189" t="s">
        <v>30</v>
      </c>
      <c r="Q1189" t="s">
        <v>30</v>
      </c>
      <c r="R1189" t="s">
        <v>30</v>
      </c>
      <c r="S1189" t="s">
        <v>30</v>
      </c>
      <c r="T1189" t="s">
        <v>30</v>
      </c>
      <c r="U1189" t="s">
        <v>30</v>
      </c>
      <c r="V1189" t="s">
        <v>30</v>
      </c>
      <c r="W1189" t="s">
        <v>40</v>
      </c>
      <c r="X1189" t="s">
        <v>29</v>
      </c>
      <c r="Y1189" t="s">
        <v>30</v>
      </c>
      <c r="Z1189" t="s">
        <v>29</v>
      </c>
      <c r="AA1189" t="s">
        <v>29</v>
      </c>
      <c r="AB1189" t="s">
        <v>32</v>
      </c>
    </row>
    <row r="1190" spans="1:28" outlineLevel="1" x14ac:dyDescent="0.45">
      <c r="A1190">
        <v>8878459008</v>
      </c>
      <c r="B1190" s="1">
        <v>44345</v>
      </c>
      <c r="C1190" t="s">
        <v>4689</v>
      </c>
      <c r="D1190" t="s">
        <v>4690</v>
      </c>
      <c r="E1190" t="s">
        <v>610</v>
      </c>
      <c r="F1190" t="s">
        <v>5651</v>
      </c>
      <c r="G1190" t="s">
        <v>5754</v>
      </c>
      <c r="H1190" s="10">
        <v>13956</v>
      </c>
      <c r="J1190" t="s">
        <v>28</v>
      </c>
      <c r="K1190" t="s">
        <v>30</v>
      </c>
      <c r="L1190" t="s">
        <v>210</v>
      </c>
      <c r="M1190" t="s">
        <v>29</v>
      </c>
      <c r="N1190" t="s">
        <v>30</v>
      </c>
      <c r="O1190" t="s">
        <v>29</v>
      </c>
      <c r="P1190" t="s">
        <v>30</v>
      </c>
      <c r="Q1190" t="s">
        <v>30</v>
      </c>
      <c r="R1190" t="s">
        <v>30</v>
      </c>
      <c r="S1190" t="s">
        <v>30</v>
      </c>
      <c r="T1190" t="s">
        <v>30</v>
      </c>
      <c r="U1190" t="s">
        <v>30</v>
      </c>
      <c r="V1190" t="s">
        <v>30</v>
      </c>
      <c r="W1190" t="s">
        <v>40</v>
      </c>
      <c r="X1190" t="s">
        <v>30</v>
      </c>
      <c r="Y1190" t="s">
        <v>29</v>
      </c>
      <c r="Z1190" t="s">
        <v>29</v>
      </c>
      <c r="AA1190" t="s">
        <v>29</v>
      </c>
      <c r="AB1190" t="s">
        <v>47</v>
      </c>
    </row>
    <row r="1191" spans="1:28" outlineLevel="1" x14ac:dyDescent="0.45">
      <c r="A1191">
        <v>2237399006</v>
      </c>
      <c r="B1191" s="1">
        <v>44330</v>
      </c>
      <c r="C1191" t="s">
        <v>739</v>
      </c>
      <c r="D1191" t="s">
        <v>740</v>
      </c>
      <c r="E1191" t="s">
        <v>741</v>
      </c>
      <c r="F1191" t="s">
        <v>5651</v>
      </c>
      <c r="G1191" t="s">
        <v>5780</v>
      </c>
      <c r="H1191" s="10">
        <v>69517.91</v>
      </c>
      <c r="J1191" t="s">
        <v>28</v>
      </c>
      <c r="K1191" t="s">
        <v>29</v>
      </c>
      <c r="L1191" t="s">
        <v>161</v>
      </c>
      <c r="M1191" t="s">
        <v>29</v>
      </c>
      <c r="N1191" t="s">
        <v>30</v>
      </c>
      <c r="O1191" t="s">
        <v>29</v>
      </c>
      <c r="P1191" t="s">
        <v>30</v>
      </c>
      <c r="Q1191" t="s">
        <v>30</v>
      </c>
      <c r="R1191" t="s">
        <v>30</v>
      </c>
      <c r="S1191" t="s">
        <v>30</v>
      </c>
      <c r="T1191" t="s">
        <v>30</v>
      </c>
      <c r="U1191" t="s">
        <v>30</v>
      </c>
      <c r="V1191" t="s">
        <v>30</v>
      </c>
      <c r="W1191" t="s">
        <v>40</v>
      </c>
      <c r="X1191" t="s">
        <v>29</v>
      </c>
      <c r="Y1191" t="s">
        <v>29</v>
      </c>
      <c r="Z1191" t="s">
        <v>29</v>
      </c>
      <c r="AA1191" t="s">
        <v>30</v>
      </c>
      <c r="AB1191" t="s">
        <v>493</v>
      </c>
    </row>
    <row r="1192" spans="1:28" outlineLevel="1" x14ac:dyDescent="0.45">
      <c r="A1192">
        <v>8859839009</v>
      </c>
      <c r="B1192" s="1">
        <v>44345</v>
      </c>
      <c r="C1192" t="s">
        <v>4556</v>
      </c>
      <c r="D1192" t="s">
        <v>4557</v>
      </c>
      <c r="E1192" t="s">
        <v>741</v>
      </c>
      <c r="F1192" t="s">
        <v>5651</v>
      </c>
      <c r="G1192" t="s">
        <v>5780</v>
      </c>
      <c r="H1192" s="10">
        <v>40935.1</v>
      </c>
      <c r="J1192" t="s">
        <v>28</v>
      </c>
      <c r="K1192" t="s">
        <v>29</v>
      </c>
      <c r="L1192" t="s">
        <v>161</v>
      </c>
      <c r="M1192" t="s">
        <v>29</v>
      </c>
      <c r="N1192" t="s">
        <v>29</v>
      </c>
      <c r="O1192" t="s">
        <v>29</v>
      </c>
      <c r="P1192" t="s">
        <v>30</v>
      </c>
      <c r="Q1192" t="s">
        <v>30</v>
      </c>
      <c r="R1192" t="s">
        <v>29</v>
      </c>
      <c r="S1192" t="s">
        <v>30</v>
      </c>
      <c r="T1192" t="s">
        <v>30</v>
      </c>
      <c r="U1192" t="s">
        <v>30</v>
      </c>
      <c r="V1192" t="s">
        <v>30</v>
      </c>
      <c r="W1192" t="s">
        <v>49</v>
      </c>
      <c r="X1192" t="s">
        <v>29</v>
      </c>
      <c r="Y1192" t="s">
        <v>29</v>
      </c>
      <c r="Z1192" t="s">
        <v>29</v>
      </c>
      <c r="AA1192" t="s">
        <v>29</v>
      </c>
      <c r="AB1192" t="s">
        <v>32</v>
      </c>
    </row>
    <row r="1193" spans="1:28" outlineLevel="1" x14ac:dyDescent="0.45">
      <c r="A1193">
        <v>7660408904</v>
      </c>
      <c r="B1193" s="1">
        <v>44323</v>
      </c>
      <c r="C1193" t="s">
        <v>3760</v>
      </c>
      <c r="D1193" t="s">
        <v>3761</v>
      </c>
      <c r="E1193" t="s">
        <v>2668</v>
      </c>
      <c r="F1193" t="s">
        <v>5651</v>
      </c>
      <c r="G1193" t="s">
        <v>6007</v>
      </c>
      <c r="H1193" s="10">
        <v>314688</v>
      </c>
      <c r="J1193" t="s">
        <v>42</v>
      </c>
      <c r="K1193" t="s">
        <v>29</v>
      </c>
      <c r="L1193" t="s">
        <v>275</v>
      </c>
      <c r="M1193" t="s">
        <v>29</v>
      </c>
      <c r="N1193" t="s">
        <v>30</v>
      </c>
      <c r="O1193" t="s">
        <v>29</v>
      </c>
      <c r="P1193" t="s">
        <v>30</v>
      </c>
      <c r="Q1193" t="s">
        <v>29</v>
      </c>
      <c r="R1193" t="s">
        <v>30</v>
      </c>
      <c r="S1193" t="s">
        <v>30</v>
      </c>
      <c r="T1193" t="s">
        <v>30</v>
      </c>
      <c r="U1193" t="s">
        <v>30</v>
      </c>
      <c r="V1193" t="s">
        <v>30</v>
      </c>
      <c r="W1193" t="s">
        <v>31</v>
      </c>
      <c r="X1193" t="s">
        <v>30</v>
      </c>
      <c r="Y1193" t="s">
        <v>29</v>
      </c>
      <c r="Z1193" t="s">
        <v>29</v>
      </c>
      <c r="AA1193" t="s">
        <v>30</v>
      </c>
      <c r="AB1193" t="s">
        <v>3762</v>
      </c>
    </row>
    <row r="1194" spans="1:28" outlineLevel="1" x14ac:dyDescent="0.45">
      <c r="A1194">
        <v>5233229008</v>
      </c>
      <c r="B1194" s="1">
        <v>44337</v>
      </c>
      <c r="C1194" t="s">
        <v>2245</v>
      </c>
      <c r="D1194" t="s">
        <v>2246</v>
      </c>
      <c r="E1194" t="s">
        <v>290</v>
      </c>
      <c r="F1194" t="s">
        <v>5651</v>
      </c>
      <c r="G1194" t="s">
        <v>5933</v>
      </c>
      <c r="H1194" s="10">
        <v>995928.34</v>
      </c>
      <c r="J1194" t="s">
        <v>42</v>
      </c>
      <c r="K1194" t="s">
        <v>30</v>
      </c>
      <c r="L1194" t="s">
        <v>119</v>
      </c>
      <c r="M1194" t="s">
        <v>30</v>
      </c>
      <c r="N1194" t="s">
        <v>30</v>
      </c>
      <c r="O1194" t="s">
        <v>29</v>
      </c>
      <c r="P1194" t="s">
        <v>30</v>
      </c>
      <c r="Q1194" t="s">
        <v>30</v>
      </c>
      <c r="R1194" t="s">
        <v>30</v>
      </c>
      <c r="S1194" t="s">
        <v>30</v>
      </c>
      <c r="T1194" t="s">
        <v>30</v>
      </c>
      <c r="U1194" t="s">
        <v>30</v>
      </c>
      <c r="V1194" t="s">
        <v>30</v>
      </c>
      <c r="W1194" t="s">
        <v>31</v>
      </c>
      <c r="X1194" t="s">
        <v>30</v>
      </c>
      <c r="Y1194" t="s">
        <v>30</v>
      </c>
      <c r="Z1194" t="s">
        <v>29</v>
      </c>
      <c r="AA1194" t="s">
        <v>29</v>
      </c>
      <c r="AB1194" t="s">
        <v>32</v>
      </c>
    </row>
    <row r="1195" spans="1:28" outlineLevel="1" x14ac:dyDescent="0.45">
      <c r="A1195">
        <v>7562019004</v>
      </c>
      <c r="B1195" s="1">
        <v>44341</v>
      </c>
      <c r="C1195" t="s">
        <v>3148</v>
      </c>
      <c r="D1195" t="s">
        <v>3149</v>
      </c>
      <c r="E1195" t="s">
        <v>290</v>
      </c>
      <c r="F1195" t="s">
        <v>5651</v>
      </c>
      <c r="G1195" t="s">
        <v>5686</v>
      </c>
      <c r="H1195" s="10">
        <v>860587.05</v>
      </c>
      <c r="J1195" t="s">
        <v>42</v>
      </c>
      <c r="K1195" t="s">
        <v>29</v>
      </c>
      <c r="L1195" t="s">
        <v>119</v>
      </c>
      <c r="M1195" t="s">
        <v>30</v>
      </c>
      <c r="N1195" t="s">
        <v>30</v>
      </c>
      <c r="O1195" t="s">
        <v>30</v>
      </c>
      <c r="P1195" t="s">
        <v>30</v>
      </c>
      <c r="Q1195" t="s">
        <v>30</v>
      </c>
      <c r="R1195" t="s">
        <v>30</v>
      </c>
      <c r="S1195" t="s">
        <v>30</v>
      </c>
      <c r="T1195" t="s">
        <v>30</v>
      </c>
      <c r="U1195" t="s">
        <v>30</v>
      </c>
      <c r="V1195" t="s">
        <v>30</v>
      </c>
      <c r="W1195" t="s">
        <v>33</v>
      </c>
      <c r="X1195" t="s">
        <v>29</v>
      </c>
      <c r="Y1195" t="s">
        <v>30</v>
      </c>
      <c r="Z1195" t="s">
        <v>29</v>
      </c>
      <c r="AA1195" t="s">
        <v>30</v>
      </c>
      <c r="AB1195" t="s">
        <v>32</v>
      </c>
    </row>
    <row r="1196" spans="1:28" outlineLevel="1" x14ac:dyDescent="0.45">
      <c r="A1196">
        <v>9936709004</v>
      </c>
      <c r="B1196" s="1">
        <v>44351</v>
      </c>
      <c r="C1196" t="s">
        <v>5551</v>
      </c>
      <c r="D1196" t="s">
        <v>5552</v>
      </c>
      <c r="E1196" t="s">
        <v>290</v>
      </c>
      <c r="F1196" t="s">
        <v>5651</v>
      </c>
      <c r="G1196" t="s">
        <v>5686</v>
      </c>
      <c r="H1196" s="10">
        <v>340899</v>
      </c>
      <c r="J1196" t="s">
        <v>42</v>
      </c>
      <c r="K1196" t="s">
        <v>29</v>
      </c>
      <c r="L1196" t="s">
        <v>119</v>
      </c>
      <c r="M1196" t="s">
        <v>30</v>
      </c>
      <c r="N1196" t="s">
        <v>30</v>
      </c>
      <c r="O1196" t="s">
        <v>30</v>
      </c>
      <c r="P1196" t="s">
        <v>30</v>
      </c>
      <c r="Q1196" t="s">
        <v>30</v>
      </c>
      <c r="R1196" t="s">
        <v>30</v>
      </c>
      <c r="S1196" t="s">
        <v>30</v>
      </c>
      <c r="T1196" t="s">
        <v>30</v>
      </c>
      <c r="U1196" t="s">
        <v>30</v>
      </c>
      <c r="V1196" t="s">
        <v>30</v>
      </c>
      <c r="W1196" t="s">
        <v>31</v>
      </c>
      <c r="X1196" t="s">
        <v>29</v>
      </c>
      <c r="Y1196" t="s">
        <v>29</v>
      </c>
      <c r="Z1196" t="s">
        <v>29</v>
      </c>
      <c r="AA1196" t="s">
        <v>29</v>
      </c>
      <c r="AB1196" t="s">
        <v>45</v>
      </c>
    </row>
    <row r="1197" spans="1:28" outlineLevel="1" x14ac:dyDescent="0.45">
      <c r="A1197">
        <v>7585288904</v>
      </c>
      <c r="B1197" s="1">
        <v>44323</v>
      </c>
      <c r="C1197" t="s">
        <v>3318</v>
      </c>
      <c r="D1197" t="s">
        <v>3319</v>
      </c>
      <c r="E1197" t="s">
        <v>290</v>
      </c>
      <c r="F1197" t="s">
        <v>5651</v>
      </c>
      <c r="G1197" t="s">
        <v>5686</v>
      </c>
      <c r="H1197" s="10">
        <v>320202</v>
      </c>
      <c r="J1197" t="s">
        <v>42</v>
      </c>
      <c r="K1197" t="s">
        <v>29</v>
      </c>
      <c r="L1197" t="s">
        <v>119</v>
      </c>
      <c r="M1197" t="s">
        <v>29</v>
      </c>
      <c r="N1197" t="s">
        <v>29</v>
      </c>
      <c r="O1197" t="s">
        <v>29</v>
      </c>
      <c r="P1197" t="s">
        <v>30</v>
      </c>
      <c r="Q1197" t="s">
        <v>30</v>
      </c>
      <c r="R1197" t="s">
        <v>30</v>
      </c>
      <c r="S1197" t="s">
        <v>30</v>
      </c>
      <c r="T1197" t="s">
        <v>30</v>
      </c>
      <c r="U1197" t="s">
        <v>30</v>
      </c>
      <c r="V1197" t="s">
        <v>30</v>
      </c>
      <c r="W1197" t="s">
        <v>31</v>
      </c>
      <c r="X1197" t="s">
        <v>29</v>
      </c>
      <c r="Y1197" t="s">
        <v>30</v>
      </c>
      <c r="Z1197" t="s">
        <v>29</v>
      </c>
      <c r="AA1197" t="s">
        <v>29</v>
      </c>
      <c r="AB1197" t="s">
        <v>32</v>
      </c>
    </row>
    <row r="1198" spans="1:28" outlineLevel="1" x14ac:dyDescent="0.45">
      <c r="A1198">
        <v>7600588910</v>
      </c>
      <c r="B1198" s="1">
        <v>44323</v>
      </c>
      <c r="C1198" t="s">
        <v>3405</v>
      </c>
      <c r="D1198" t="s">
        <v>3406</v>
      </c>
      <c r="E1198" t="s">
        <v>290</v>
      </c>
      <c r="F1198" t="s">
        <v>5651</v>
      </c>
      <c r="G1198" t="s">
        <v>5686</v>
      </c>
      <c r="H1198" s="10">
        <v>271110.83</v>
      </c>
      <c r="J1198" t="s">
        <v>42</v>
      </c>
      <c r="K1198" t="s">
        <v>29</v>
      </c>
      <c r="L1198" t="s">
        <v>119</v>
      </c>
      <c r="M1198" t="s">
        <v>30</v>
      </c>
      <c r="N1198" t="s">
        <v>30</v>
      </c>
      <c r="O1198" t="s">
        <v>30</v>
      </c>
      <c r="P1198" t="s">
        <v>30</v>
      </c>
      <c r="Q1198" t="s">
        <v>30</v>
      </c>
      <c r="R1198" t="s">
        <v>30</v>
      </c>
      <c r="S1198" t="s">
        <v>30</v>
      </c>
      <c r="T1198" t="s">
        <v>30</v>
      </c>
      <c r="U1198" t="s">
        <v>30</v>
      </c>
      <c r="V1198" t="s">
        <v>30</v>
      </c>
      <c r="W1198" t="s">
        <v>31</v>
      </c>
      <c r="X1198" t="s">
        <v>29</v>
      </c>
      <c r="Y1198" t="s">
        <v>29</v>
      </c>
      <c r="Z1198" t="s">
        <v>30</v>
      </c>
      <c r="AA1198" t="s">
        <v>30</v>
      </c>
      <c r="AB1198" t="s">
        <v>32</v>
      </c>
    </row>
    <row r="1199" spans="1:28" outlineLevel="1" x14ac:dyDescent="0.45">
      <c r="A1199">
        <v>8964519009</v>
      </c>
      <c r="B1199" s="1">
        <v>44345</v>
      </c>
      <c r="C1199" t="s">
        <v>5048</v>
      </c>
      <c r="D1199" t="s">
        <v>5049</v>
      </c>
      <c r="E1199" t="s">
        <v>290</v>
      </c>
      <c r="F1199" t="s">
        <v>5651</v>
      </c>
      <c r="G1199" t="s">
        <v>5933</v>
      </c>
      <c r="H1199" s="10">
        <v>182201.42</v>
      </c>
      <c r="J1199" t="s">
        <v>42</v>
      </c>
      <c r="K1199" t="s">
        <v>30</v>
      </c>
      <c r="L1199" t="s">
        <v>119</v>
      </c>
      <c r="M1199" t="s">
        <v>30</v>
      </c>
      <c r="N1199" t="s">
        <v>30</v>
      </c>
      <c r="O1199" t="s">
        <v>30</v>
      </c>
      <c r="P1199" t="s">
        <v>30</v>
      </c>
      <c r="Q1199" t="s">
        <v>30</v>
      </c>
      <c r="R1199" t="s">
        <v>30</v>
      </c>
      <c r="S1199" t="s">
        <v>30</v>
      </c>
      <c r="T1199" t="s">
        <v>30</v>
      </c>
      <c r="U1199" t="s">
        <v>30</v>
      </c>
      <c r="V1199" t="s">
        <v>30</v>
      </c>
      <c r="W1199" t="s">
        <v>31</v>
      </c>
      <c r="X1199" t="s">
        <v>30</v>
      </c>
      <c r="Y1199" t="s">
        <v>29</v>
      </c>
      <c r="Z1199" t="s">
        <v>29</v>
      </c>
      <c r="AA1199" t="s">
        <v>29</v>
      </c>
      <c r="AB1199" t="s">
        <v>32</v>
      </c>
    </row>
    <row r="1200" spans="1:28" outlineLevel="1" x14ac:dyDescent="0.45">
      <c r="A1200">
        <v>8929849008</v>
      </c>
      <c r="B1200" s="1">
        <v>44345</v>
      </c>
      <c r="C1200" t="s">
        <v>4897</v>
      </c>
      <c r="D1200" t="s">
        <v>4898</v>
      </c>
      <c r="E1200" t="s">
        <v>290</v>
      </c>
      <c r="F1200" t="s">
        <v>5651</v>
      </c>
      <c r="G1200" t="s">
        <v>5933</v>
      </c>
      <c r="H1200" s="10">
        <v>149845.98000000001</v>
      </c>
      <c r="J1200" t="s">
        <v>42</v>
      </c>
      <c r="K1200" t="s">
        <v>30</v>
      </c>
      <c r="L1200" t="s">
        <v>119</v>
      </c>
      <c r="M1200" t="s">
        <v>29</v>
      </c>
      <c r="N1200" t="s">
        <v>29</v>
      </c>
      <c r="O1200" t="s">
        <v>29</v>
      </c>
      <c r="P1200" t="s">
        <v>30</v>
      </c>
      <c r="Q1200" t="s">
        <v>29</v>
      </c>
      <c r="R1200" t="s">
        <v>29</v>
      </c>
      <c r="S1200" t="s">
        <v>30</v>
      </c>
      <c r="T1200" t="s">
        <v>30</v>
      </c>
      <c r="U1200" t="s">
        <v>29</v>
      </c>
      <c r="V1200" t="s">
        <v>30</v>
      </c>
      <c r="W1200" t="s">
        <v>31</v>
      </c>
      <c r="X1200" t="s">
        <v>30</v>
      </c>
      <c r="Y1200" t="s">
        <v>29</v>
      </c>
      <c r="Z1200" t="s">
        <v>29</v>
      </c>
      <c r="AA1200" t="s">
        <v>29</v>
      </c>
      <c r="AB1200" t="s">
        <v>32</v>
      </c>
    </row>
    <row r="1201" spans="1:28" outlineLevel="1" x14ac:dyDescent="0.45">
      <c r="A1201">
        <v>1077569004</v>
      </c>
      <c r="B1201" s="1">
        <v>44328</v>
      </c>
      <c r="C1201" t="s">
        <v>288</v>
      </c>
      <c r="D1201" t="s">
        <v>289</v>
      </c>
      <c r="E1201" t="s">
        <v>290</v>
      </c>
      <c r="F1201" t="s">
        <v>5651</v>
      </c>
      <c r="G1201" t="s">
        <v>5686</v>
      </c>
      <c r="H1201" s="10">
        <v>124995</v>
      </c>
      <c r="J1201" t="s">
        <v>42</v>
      </c>
      <c r="K1201" t="s">
        <v>29</v>
      </c>
      <c r="L1201" t="s">
        <v>119</v>
      </c>
      <c r="M1201" t="s">
        <v>29</v>
      </c>
      <c r="N1201" t="s">
        <v>29</v>
      </c>
      <c r="O1201" t="s">
        <v>29</v>
      </c>
      <c r="P1201" t="s">
        <v>29</v>
      </c>
      <c r="Q1201" t="s">
        <v>30</v>
      </c>
      <c r="R1201" t="s">
        <v>30</v>
      </c>
      <c r="S1201" t="s">
        <v>30</v>
      </c>
      <c r="T1201" t="s">
        <v>30</v>
      </c>
      <c r="U1201" t="s">
        <v>29</v>
      </c>
      <c r="V1201" t="s">
        <v>30</v>
      </c>
      <c r="W1201" t="s">
        <v>229</v>
      </c>
      <c r="X1201" t="s">
        <v>29</v>
      </c>
      <c r="Y1201" t="s">
        <v>29</v>
      </c>
      <c r="Z1201" t="s">
        <v>30</v>
      </c>
      <c r="AA1201" t="s">
        <v>29</v>
      </c>
      <c r="AB1201" t="s">
        <v>32</v>
      </c>
    </row>
    <row r="1202" spans="1:28" outlineLevel="1" x14ac:dyDescent="0.45">
      <c r="A1202">
        <v>8913289001</v>
      </c>
      <c r="B1202" s="1">
        <v>44345</v>
      </c>
      <c r="C1202" t="s">
        <v>4822</v>
      </c>
      <c r="D1202" t="s">
        <v>4823</v>
      </c>
      <c r="E1202" t="s">
        <v>290</v>
      </c>
      <c r="F1202" t="s">
        <v>5651</v>
      </c>
      <c r="G1202" t="s">
        <v>5686</v>
      </c>
      <c r="H1202" s="10">
        <v>109818.19</v>
      </c>
      <c r="I1202" t="s">
        <v>35</v>
      </c>
      <c r="J1202" t="s">
        <v>42</v>
      </c>
      <c r="K1202" t="s">
        <v>29</v>
      </c>
      <c r="L1202" t="s">
        <v>119</v>
      </c>
      <c r="M1202" t="s">
        <v>30</v>
      </c>
      <c r="N1202" t="s">
        <v>30</v>
      </c>
      <c r="O1202" t="s">
        <v>30</v>
      </c>
      <c r="P1202" t="s">
        <v>30</v>
      </c>
      <c r="Q1202" t="s">
        <v>30</v>
      </c>
      <c r="R1202" t="s">
        <v>30</v>
      </c>
      <c r="S1202" t="s">
        <v>30</v>
      </c>
      <c r="T1202" t="s">
        <v>30</v>
      </c>
      <c r="U1202" t="s">
        <v>30</v>
      </c>
      <c r="V1202" t="s">
        <v>30</v>
      </c>
      <c r="W1202" t="s">
        <v>33</v>
      </c>
      <c r="X1202" t="s">
        <v>29</v>
      </c>
      <c r="Y1202" t="s">
        <v>29</v>
      </c>
      <c r="Z1202" t="s">
        <v>29</v>
      </c>
      <c r="AA1202" t="s">
        <v>29</v>
      </c>
      <c r="AB1202" t="s">
        <v>32</v>
      </c>
    </row>
    <row r="1203" spans="1:28" outlineLevel="1" x14ac:dyDescent="0.45">
      <c r="A1203">
        <v>7632818901</v>
      </c>
      <c r="B1203" s="1">
        <v>44323</v>
      </c>
      <c r="C1203" t="s">
        <v>3588</v>
      </c>
      <c r="D1203" t="s">
        <v>3589</v>
      </c>
      <c r="E1203" t="s">
        <v>290</v>
      </c>
      <c r="F1203" t="s">
        <v>5651</v>
      </c>
      <c r="G1203" t="s">
        <v>5686</v>
      </c>
      <c r="H1203" s="10">
        <v>106529</v>
      </c>
      <c r="J1203" t="s">
        <v>42</v>
      </c>
      <c r="K1203" t="s">
        <v>29</v>
      </c>
      <c r="L1203" t="s">
        <v>119</v>
      </c>
      <c r="M1203" t="s">
        <v>29</v>
      </c>
      <c r="N1203" t="s">
        <v>30</v>
      </c>
      <c r="O1203" t="s">
        <v>30</v>
      </c>
      <c r="P1203" t="s">
        <v>30</v>
      </c>
      <c r="Q1203" t="s">
        <v>30</v>
      </c>
      <c r="R1203" t="s">
        <v>30</v>
      </c>
      <c r="S1203" t="s">
        <v>30</v>
      </c>
      <c r="T1203" t="s">
        <v>30</v>
      </c>
      <c r="U1203" t="s">
        <v>30</v>
      </c>
      <c r="V1203" t="s">
        <v>30</v>
      </c>
      <c r="W1203" t="s">
        <v>60</v>
      </c>
      <c r="X1203" t="s">
        <v>29</v>
      </c>
      <c r="Y1203" t="s">
        <v>30</v>
      </c>
      <c r="Z1203" t="s">
        <v>30</v>
      </c>
      <c r="AA1203" t="s">
        <v>30</v>
      </c>
      <c r="AB1203" t="s">
        <v>39</v>
      </c>
    </row>
    <row r="1204" spans="1:28" outlineLevel="1" x14ac:dyDescent="0.45">
      <c r="A1204">
        <v>5225809005</v>
      </c>
      <c r="B1204" s="1">
        <v>44337</v>
      </c>
      <c r="C1204" t="s">
        <v>2207</v>
      </c>
      <c r="D1204" t="s">
        <v>2208</v>
      </c>
      <c r="E1204" t="s">
        <v>290</v>
      </c>
      <c r="F1204" t="s">
        <v>5651</v>
      </c>
      <c r="G1204" t="s">
        <v>5933</v>
      </c>
      <c r="H1204" s="10">
        <v>78157</v>
      </c>
      <c r="J1204" t="s">
        <v>42</v>
      </c>
      <c r="K1204" t="s">
        <v>30</v>
      </c>
      <c r="L1204" t="s">
        <v>119</v>
      </c>
      <c r="M1204" t="s">
        <v>29</v>
      </c>
      <c r="N1204" t="s">
        <v>30</v>
      </c>
      <c r="O1204" t="s">
        <v>29</v>
      </c>
      <c r="P1204" t="s">
        <v>30</v>
      </c>
      <c r="Q1204" t="s">
        <v>29</v>
      </c>
      <c r="R1204" t="s">
        <v>30</v>
      </c>
      <c r="S1204" t="s">
        <v>30</v>
      </c>
      <c r="T1204" t="s">
        <v>30</v>
      </c>
      <c r="U1204" t="s">
        <v>30</v>
      </c>
      <c r="V1204" t="s">
        <v>30</v>
      </c>
      <c r="W1204" t="s">
        <v>31</v>
      </c>
      <c r="X1204" t="s">
        <v>30</v>
      </c>
      <c r="Y1204" t="s">
        <v>30</v>
      </c>
      <c r="Z1204" t="s">
        <v>29</v>
      </c>
      <c r="AA1204" t="s">
        <v>29</v>
      </c>
      <c r="AB1204" t="s">
        <v>32</v>
      </c>
    </row>
    <row r="1205" spans="1:28" outlineLevel="1" x14ac:dyDescent="0.45">
      <c r="A1205">
        <v>2501659001</v>
      </c>
      <c r="B1205" s="1">
        <v>44332</v>
      </c>
      <c r="C1205" t="s">
        <v>1228</v>
      </c>
      <c r="D1205" t="s">
        <v>1229</v>
      </c>
      <c r="E1205" t="s">
        <v>290</v>
      </c>
      <c r="F1205" t="s">
        <v>5651</v>
      </c>
      <c r="G1205" t="s">
        <v>5686</v>
      </c>
      <c r="H1205" s="10">
        <v>43762</v>
      </c>
      <c r="J1205" t="s">
        <v>42</v>
      </c>
      <c r="K1205" t="s">
        <v>29</v>
      </c>
      <c r="L1205" t="s">
        <v>119</v>
      </c>
      <c r="M1205" t="s">
        <v>29</v>
      </c>
      <c r="N1205" t="s">
        <v>30</v>
      </c>
      <c r="O1205" t="s">
        <v>29</v>
      </c>
      <c r="P1205" t="s">
        <v>30</v>
      </c>
      <c r="Q1205" t="s">
        <v>30</v>
      </c>
      <c r="R1205" t="s">
        <v>30</v>
      </c>
      <c r="S1205" t="s">
        <v>30</v>
      </c>
      <c r="T1205" t="s">
        <v>30</v>
      </c>
      <c r="U1205" t="s">
        <v>30</v>
      </c>
      <c r="V1205" t="s">
        <v>30</v>
      </c>
      <c r="W1205" t="s">
        <v>40</v>
      </c>
      <c r="X1205" t="s">
        <v>29</v>
      </c>
      <c r="Y1205" t="s">
        <v>30</v>
      </c>
      <c r="Z1205" t="s">
        <v>29</v>
      </c>
      <c r="AA1205" t="s">
        <v>30</v>
      </c>
      <c r="AB1205" t="s">
        <v>130</v>
      </c>
    </row>
    <row r="1206" spans="1:28" outlineLevel="1" x14ac:dyDescent="0.45">
      <c r="A1206">
        <v>7553639000</v>
      </c>
      <c r="B1206" s="1">
        <v>44341</v>
      </c>
      <c r="C1206" t="s">
        <v>3040</v>
      </c>
      <c r="D1206" t="s">
        <v>3041</v>
      </c>
      <c r="E1206" t="s">
        <v>290</v>
      </c>
      <c r="F1206" t="s">
        <v>5651</v>
      </c>
      <c r="G1206" t="s">
        <v>5686</v>
      </c>
      <c r="H1206" s="10">
        <v>40598.120000000003</v>
      </c>
      <c r="J1206" t="s">
        <v>42</v>
      </c>
      <c r="K1206" t="s">
        <v>29</v>
      </c>
      <c r="L1206" t="s">
        <v>119</v>
      </c>
      <c r="M1206" t="s">
        <v>30</v>
      </c>
      <c r="N1206" t="s">
        <v>30</v>
      </c>
      <c r="O1206" t="s">
        <v>30</v>
      </c>
      <c r="P1206" t="s">
        <v>30</v>
      </c>
      <c r="Q1206" t="s">
        <v>30</v>
      </c>
      <c r="R1206" t="s">
        <v>30</v>
      </c>
      <c r="S1206" t="s">
        <v>30</v>
      </c>
      <c r="T1206" t="s">
        <v>30</v>
      </c>
      <c r="U1206" t="s">
        <v>30</v>
      </c>
      <c r="V1206" t="s">
        <v>30</v>
      </c>
      <c r="W1206" t="s">
        <v>40</v>
      </c>
      <c r="X1206" t="s">
        <v>29</v>
      </c>
      <c r="Y1206" t="s">
        <v>30</v>
      </c>
      <c r="Z1206" t="s">
        <v>29</v>
      </c>
      <c r="AA1206" t="s">
        <v>30</v>
      </c>
      <c r="AB1206" t="s">
        <v>32</v>
      </c>
    </row>
    <row r="1207" spans="1:28" outlineLevel="1" x14ac:dyDescent="0.45">
      <c r="A1207">
        <v>8975359004</v>
      </c>
      <c r="B1207" s="1">
        <v>44345</v>
      </c>
      <c r="C1207" t="s">
        <v>5111</v>
      </c>
      <c r="D1207" t="s">
        <v>5112</v>
      </c>
      <c r="E1207" t="s">
        <v>290</v>
      </c>
      <c r="F1207" t="s">
        <v>5651</v>
      </c>
      <c r="G1207" t="s">
        <v>5933</v>
      </c>
      <c r="H1207" s="10">
        <v>13011</v>
      </c>
      <c r="J1207" t="s">
        <v>42</v>
      </c>
      <c r="K1207" t="s">
        <v>30</v>
      </c>
      <c r="L1207" t="s">
        <v>119</v>
      </c>
      <c r="M1207" t="s">
        <v>29</v>
      </c>
      <c r="N1207" t="s">
        <v>30</v>
      </c>
      <c r="O1207" t="s">
        <v>29</v>
      </c>
      <c r="P1207" t="s">
        <v>30</v>
      </c>
      <c r="Q1207" t="s">
        <v>30</v>
      </c>
      <c r="R1207" t="s">
        <v>30</v>
      </c>
      <c r="S1207" t="s">
        <v>30</v>
      </c>
      <c r="T1207" t="s">
        <v>30</v>
      </c>
      <c r="U1207" t="s">
        <v>30</v>
      </c>
      <c r="V1207" t="s">
        <v>30</v>
      </c>
      <c r="W1207" t="s">
        <v>33</v>
      </c>
      <c r="X1207" t="s">
        <v>29</v>
      </c>
      <c r="Y1207" t="s">
        <v>29</v>
      </c>
      <c r="Z1207" t="s">
        <v>29</v>
      </c>
      <c r="AA1207" t="s">
        <v>29</v>
      </c>
      <c r="AB1207" t="s">
        <v>32</v>
      </c>
    </row>
    <row r="1208" spans="1:28" outlineLevel="1" x14ac:dyDescent="0.45">
      <c r="A1208">
        <v>8032799001</v>
      </c>
      <c r="B1208" s="1">
        <v>44342</v>
      </c>
      <c r="C1208" t="s">
        <v>4176</v>
      </c>
      <c r="D1208" t="s">
        <v>4177</v>
      </c>
      <c r="E1208" t="s">
        <v>290</v>
      </c>
      <c r="F1208" t="s">
        <v>5651</v>
      </c>
      <c r="G1208" t="s">
        <v>5933</v>
      </c>
      <c r="H1208" s="10">
        <v>10635.08</v>
      </c>
      <c r="J1208" t="s">
        <v>42</v>
      </c>
      <c r="K1208" t="s">
        <v>30</v>
      </c>
      <c r="L1208" t="s">
        <v>119</v>
      </c>
      <c r="M1208" t="s">
        <v>29</v>
      </c>
      <c r="N1208" t="s">
        <v>29</v>
      </c>
      <c r="O1208" t="s">
        <v>29</v>
      </c>
      <c r="P1208" t="s">
        <v>30</v>
      </c>
      <c r="Q1208" t="s">
        <v>29</v>
      </c>
      <c r="R1208" t="s">
        <v>29</v>
      </c>
      <c r="S1208" t="s">
        <v>30</v>
      </c>
      <c r="T1208" t="s">
        <v>30</v>
      </c>
      <c r="U1208" t="s">
        <v>29</v>
      </c>
      <c r="V1208" t="s">
        <v>30</v>
      </c>
      <c r="W1208" t="s">
        <v>31</v>
      </c>
      <c r="X1208" t="s">
        <v>30</v>
      </c>
      <c r="Y1208" t="s">
        <v>29</v>
      </c>
      <c r="Z1208" t="s">
        <v>30</v>
      </c>
      <c r="AA1208" t="s">
        <v>29</v>
      </c>
      <c r="AB1208" t="s">
        <v>43</v>
      </c>
    </row>
    <row r="1209" spans="1:28" outlineLevel="1" x14ac:dyDescent="0.45">
      <c r="A1209">
        <v>7512799006</v>
      </c>
      <c r="B1209" s="1">
        <v>44341</v>
      </c>
      <c r="C1209" t="s">
        <v>2575</v>
      </c>
      <c r="D1209" t="s">
        <v>2576</v>
      </c>
      <c r="E1209" t="s">
        <v>290</v>
      </c>
      <c r="F1209" t="s">
        <v>5651</v>
      </c>
      <c r="G1209" t="s">
        <v>5933</v>
      </c>
      <c r="H1209" s="10">
        <v>8985</v>
      </c>
      <c r="J1209" t="s">
        <v>42</v>
      </c>
      <c r="K1209" t="s">
        <v>30</v>
      </c>
      <c r="L1209" t="s">
        <v>119</v>
      </c>
      <c r="M1209" t="s">
        <v>30</v>
      </c>
      <c r="N1209" t="s">
        <v>30</v>
      </c>
      <c r="O1209" t="s">
        <v>30</v>
      </c>
      <c r="P1209" t="s">
        <v>30</v>
      </c>
      <c r="Q1209" t="s">
        <v>30</v>
      </c>
      <c r="R1209" t="s">
        <v>30</v>
      </c>
      <c r="S1209" t="s">
        <v>30</v>
      </c>
      <c r="T1209" t="s">
        <v>30</v>
      </c>
      <c r="U1209" t="s">
        <v>30</v>
      </c>
      <c r="V1209" t="s">
        <v>30</v>
      </c>
      <c r="W1209" t="s">
        <v>40</v>
      </c>
      <c r="X1209" t="s">
        <v>30</v>
      </c>
      <c r="Y1209" t="s">
        <v>30</v>
      </c>
      <c r="Z1209" t="s">
        <v>29</v>
      </c>
      <c r="AA1209" t="s">
        <v>30</v>
      </c>
      <c r="AB1209" t="s">
        <v>32</v>
      </c>
    </row>
    <row r="1210" spans="1:28" outlineLevel="1" x14ac:dyDescent="0.45">
      <c r="A1210">
        <v>7572269002</v>
      </c>
      <c r="B1210" s="1">
        <v>44341</v>
      </c>
      <c r="C1210" t="s">
        <v>3251</v>
      </c>
      <c r="D1210" t="s">
        <v>3252</v>
      </c>
      <c r="E1210" t="s">
        <v>290</v>
      </c>
      <c r="F1210" t="s">
        <v>5651</v>
      </c>
      <c r="G1210" t="s">
        <v>5933</v>
      </c>
      <c r="H1210" s="10">
        <v>8657.2999999999993</v>
      </c>
      <c r="J1210" t="s">
        <v>42</v>
      </c>
      <c r="K1210" t="s">
        <v>30</v>
      </c>
      <c r="L1210" t="s">
        <v>119</v>
      </c>
      <c r="M1210" t="s">
        <v>29</v>
      </c>
      <c r="N1210" t="s">
        <v>30</v>
      </c>
      <c r="O1210" t="s">
        <v>30</v>
      </c>
      <c r="P1210" t="s">
        <v>30</v>
      </c>
      <c r="Q1210" t="s">
        <v>30</v>
      </c>
      <c r="R1210" t="s">
        <v>30</v>
      </c>
      <c r="S1210" t="s">
        <v>30</v>
      </c>
      <c r="T1210" t="s">
        <v>30</v>
      </c>
      <c r="U1210" t="s">
        <v>30</v>
      </c>
      <c r="V1210" t="s">
        <v>30</v>
      </c>
      <c r="W1210" t="s">
        <v>49</v>
      </c>
      <c r="X1210" t="s">
        <v>30</v>
      </c>
      <c r="Y1210" t="s">
        <v>30</v>
      </c>
      <c r="Z1210" t="s">
        <v>29</v>
      </c>
      <c r="AA1210" t="s">
        <v>30</v>
      </c>
      <c r="AB1210" t="s">
        <v>32</v>
      </c>
    </row>
    <row r="1211" spans="1:28" outlineLevel="1" x14ac:dyDescent="0.45">
      <c r="A1211">
        <v>7552738901</v>
      </c>
      <c r="B1211" s="1">
        <v>44323</v>
      </c>
      <c r="C1211" t="s">
        <v>3034</v>
      </c>
      <c r="D1211" t="s">
        <v>3035</v>
      </c>
      <c r="E1211" t="s">
        <v>290</v>
      </c>
      <c r="F1211" t="s">
        <v>5651</v>
      </c>
      <c r="G1211" t="s">
        <v>5933</v>
      </c>
      <c r="H1211" s="10">
        <v>1583.76</v>
      </c>
      <c r="J1211" t="s">
        <v>42</v>
      </c>
      <c r="K1211" t="s">
        <v>30</v>
      </c>
      <c r="L1211" t="s">
        <v>119</v>
      </c>
      <c r="M1211" t="s">
        <v>29</v>
      </c>
      <c r="N1211" t="s">
        <v>29</v>
      </c>
      <c r="O1211" t="s">
        <v>29</v>
      </c>
      <c r="P1211" t="s">
        <v>30</v>
      </c>
      <c r="Q1211" t="s">
        <v>29</v>
      </c>
      <c r="R1211" t="s">
        <v>30</v>
      </c>
      <c r="S1211" t="s">
        <v>29</v>
      </c>
      <c r="T1211" t="s">
        <v>30</v>
      </c>
      <c r="U1211" t="s">
        <v>30</v>
      </c>
      <c r="V1211" t="s">
        <v>30</v>
      </c>
      <c r="W1211" t="s">
        <v>229</v>
      </c>
      <c r="X1211" t="s">
        <v>30</v>
      </c>
      <c r="Y1211" t="s">
        <v>29</v>
      </c>
      <c r="Z1211" t="s">
        <v>29</v>
      </c>
      <c r="AA1211" t="s">
        <v>30</v>
      </c>
      <c r="AB1211" t="s">
        <v>62</v>
      </c>
    </row>
    <row r="1212" spans="1:28" outlineLevel="1" x14ac:dyDescent="0.45">
      <c r="A1212">
        <v>8894249004</v>
      </c>
      <c r="B1212" s="1">
        <v>44345</v>
      </c>
      <c r="C1212" t="s">
        <v>4745</v>
      </c>
      <c r="D1212" t="s">
        <v>4746</v>
      </c>
      <c r="E1212" t="s">
        <v>507</v>
      </c>
      <c r="F1212" t="s">
        <v>5651</v>
      </c>
      <c r="G1212" t="s">
        <v>6034</v>
      </c>
      <c r="H1212" s="10">
        <v>196073.93</v>
      </c>
      <c r="J1212" t="s">
        <v>28</v>
      </c>
      <c r="K1212" t="s">
        <v>30</v>
      </c>
      <c r="L1212" t="s">
        <v>471</v>
      </c>
      <c r="M1212" t="s">
        <v>29</v>
      </c>
      <c r="N1212" t="s">
        <v>29</v>
      </c>
      <c r="O1212" t="s">
        <v>29</v>
      </c>
      <c r="P1212" t="s">
        <v>30</v>
      </c>
      <c r="Q1212" t="s">
        <v>30</v>
      </c>
      <c r="R1212" t="s">
        <v>29</v>
      </c>
      <c r="S1212" t="s">
        <v>30</v>
      </c>
      <c r="T1212" t="s">
        <v>30</v>
      </c>
      <c r="U1212" t="s">
        <v>30</v>
      </c>
      <c r="V1212" t="s">
        <v>30</v>
      </c>
      <c r="W1212" t="s">
        <v>31</v>
      </c>
      <c r="X1212" t="s">
        <v>29</v>
      </c>
      <c r="Y1212" t="s">
        <v>29</v>
      </c>
      <c r="Z1212" t="s">
        <v>29</v>
      </c>
      <c r="AA1212" t="s">
        <v>29</v>
      </c>
      <c r="AB1212" t="s">
        <v>32</v>
      </c>
    </row>
    <row r="1213" spans="1:28" outlineLevel="1" x14ac:dyDescent="0.45">
      <c r="A1213">
        <v>8842659007</v>
      </c>
      <c r="B1213" s="1">
        <v>44345</v>
      </c>
      <c r="C1213" t="s">
        <v>4459</v>
      </c>
      <c r="D1213" t="s">
        <v>3341</v>
      </c>
      <c r="E1213" t="s">
        <v>507</v>
      </c>
      <c r="F1213" t="s">
        <v>5651</v>
      </c>
      <c r="G1213" t="s">
        <v>6034</v>
      </c>
      <c r="H1213" s="10">
        <v>82123.5</v>
      </c>
      <c r="J1213" t="s">
        <v>28</v>
      </c>
      <c r="K1213" t="s">
        <v>30</v>
      </c>
      <c r="L1213" t="s">
        <v>471</v>
      </c>
      <c r="M1213" t="s">
        <v>30</v>
      </c>
      <c r="N1213" t="s">
        <v>30</v>
      </c>
      <c r="O1213" t="s">
        <v>30</v>
      </c>
      <c r="P1213" t="s">
        <v>30</v>
      </c>
      <c r="Q1213" t="s">
        <v>30</v>
      </c>
      <c r="R1213" t="s">
        <v>30</v>
      </c>
      <c r="S1213" t="s">
        <v>30</v>
      </c>
      <c r="T1213" t="s">
        <v>30</v>
      </c>
      <c r="U1213" t="s">
        <v>30</v>
      </c>
      <c r="V1213" t="s">
        <v>30</v>
      </c>
      <c r="W1213" t="s">
        <v>40</v>
      </c>
      <c r="X1213" t="s">
        <v>29</v>
      </c>
      <c r="Y1213" t="s">
        <v>29</v>
      </c>
      <c r="Z1213" t="s">
        <v>29</v>
      </c>
      <c r="AA1213" t="s">
        <v>29</v>
      </c>
      <c r="AB1213" t="s">
        <v>62</v>
      </c>
    </row>
    <row r="1214" spans="1:28" outlineLevel="1" x14ac:dyDescent="0.45">
      <c r="A1214">
        <v>8866819001</v>
      </c>
      <c r="B1214" s="1">
        <v>44345</v>
      </c>
      <c r="C1214" t="s">
        <v>4606</v>
      </c>
      <c r="D1214" t="s">
        <v>4607</v>
      </c>
      <c r="E1214" t="s">
        <v>789</v>
      </c>
      <c r="F1214" t="s">
        <v>5651</v>
      </c>
      <c r="G1214" t="s">
        <v>5999</v>
      </c>
      <c r="H1214" s="10">
        <v>122324</v>
      </c>
      <c r="J1214" t="s">
        <v>42</v>
      </c>
      <c r="K1214" t="s">
        <v>29</v>
      </c>
      <c r="L1214" t="s">
        <v>210</v>
      </c>
      <c r="M1214" t="s">
        <v>29</v>
      </c>
      <c r="N1214" t="s">
        <v>30</v>
      </c>
      <c r="O1214" t="s">
        <v>30</v>
      </c>
      <c r="P1214" t="s">
        <v>30</v>
      </c>
      <c r="Q1214" t="s">
        <v>29</v>
      </c>
      <c r="R1214" t="s">
        <v>30</v>
      </c>
      <c r="S1214" t="s">
        <v>30</v>
      </c>
      <c r="T1214" t="s">
        <v>29</v>
      </c>
      <c r="U1214" t="s">
        <v>30</v>
      </c>
      <c r="V1214" t="s">
        <v>30</v>
      </c>
      <c r="W1214" t="s">
        <v>60</v>
      </c>
      <c r="X1214" t="s">
        <v>29</v>
      </c>
      <c r="Y1214" t="s">
        <v>29</v>
      </c>
      <c r="Z1214" t="s">
        <v>29</v>
      </c>
      <c r="AA1214" t="s">
        <v>29</v>
      </c>
      <c r="AB1214" t="s">
        <v>232</v>
      </c>
    </row>
    <row r="1215" spans="1:28" outlineLevel="1" x14ac:dyDescent="0.45">
      <c r="A1215">
        <v>7635758902</v>
      </c>
      <c r="B1215" s="1">
        <v>44323</v>
      </c>
      <c r="C1215" t="s">
        <v>3612</v>
      </c>
      <c r="D1215" t="s">
        <v>3613</v>
      </c>
      <c r="E1215" t="s">
        <v>789</v>
      </c>
      <c r="F1215" t="s">
        <v>5651</v>
      </c>
      <c r="G1215" t="s">
        <v>5999</v>
      </c>
      <c r="H1215" s="10">
        <v>25323.56</v>
      </c>
      <c r="J1215" t="s">
        <v>42</v>
      </c>
      <c r="K1215" t="s">
        <v>29</v>
      </c>
      <c r="L1215" t="s">
        <v>210</v>
      </c>
      <c r="M1215" t="s">
        <v>29</v>
      </c>
      <c r="N1215" t="s">
        <v>29</v>
      </c>
      <c r="O1215" t="s">
        <v>30</v>
      </c>
      <c r="P1215" t="s">
        <v>30</v>
      </c>
      <c r="Q1215" t="s">
        <v>30</v>
      </c>
      <c r="R1215" t="s">
        <v>30</v>
      </c>
      <c r="S1215" t="s">
        <v>30</v>
      </c>
      <c r="T1215" t="s">
        <v>30</v>
      </c>
      <c r="U1215" t="s">
        <v>30</v>
      </c>
      <c r="V1215" t="s">
        <v>30</v>
      </c>
      <c r="W1215" t="s">
        <v>31</v>
      </c>
      <c r="X1215" t="s">
        <v>29</v>
      </c>
      <c r="Y1215" t="s">
        <v>29</v>
      </c>
      <c r="Z1215" t="s">
        <v>29</v>
      </c>
      <c r="AA1215" t="s">
        <v>30</v>
      </c>
      <c r="AB1215" t="s">
        <v>38</v>
      </c>
    </row>
    <row r="1216" spans="1:28" outlineLevel="1" x14ac:dyDescent="0.45">
      <c r="A1216">
        <v>1132019105</v>
      </c>
      <c r="B1216" s="1">
        <v>44372</v>
      </c>
      <c r="C1216" t="s">
        <v>576</v>
      </c>
      <c r="D1216" t="s">
        <v>577</v>
      </c>
      <c r="E1216" t="s">
        <v>160</v>
      </c>
      <c r="F1216" t="s">
        <v>5651</v>
      </c>
      <c r="G1216" t="s">
        <v>5747</v>
      </c>
      <c r="H1216" s="10">
        <v>2408722</v>
      </c>
      <c r="J1216" t="s">
        <v>28</v>
      </c>
      <c r="K1216" t="s">
        <v>29</v>
      </c>
      <c r="L1216" t="s">
        <v>161</v>
      </c>
      <c r="M1216" t="s">
        <v>29</v>
      </c>
      <c r="N1216" t="s">
        <v>30</v>
      </c>
      <c r="O1216" t="s">
        <v>30</v>
      </c>
      <c r="P1216" t="s">
        <v>30</v>
      </c>
      <c r="Q1216" t="s">
        <v>30</v>
      </c>
      <c r="R1216" t="s">
        <v>30</v>
      </c>
      <c r="S1216" t="s">
        <v>30</v>
      </c>
      <c r="T1216" t="s">
        <v>30</v>
      </c>
      <c r="U1216" t="s">
        <v>30</v>
      </c>
      <c r="V1216" t="s">
        <v>30</v>
      </c>
      <c r="W1216" t="s">
        <v>40</v>
      </c>
      <c r="X1216" t="s">
        <v>29</v>
      </c>
      <c r="Y1216" t="s">
        <v>29</v>
      </c>
      <c r="Z1216" t="s">
        <v>29</v>
      </c>
      <c r="AA1216" t="s">
        <v>29</v>
      </c>
      <c r="AB1216" t="s">
        <v>45</v>
      </c>
    </row>
    <row r="1217" spans="1:28" outlineLevel="1" x14ac:dyDescent="0.45">
      <c r="A1217">
        <v>9935069000</v>
      </c>
      <c r="B1217" s="1">
        <v>44351</v>
      </c>
      <c r="C1217" t="s">
        <v>5539</v>
      </c>
      <c r="D1217" t="s">
        <v>5540</v>
      </c>
      <c r="E1217" t="s">
        <v>160</v>
      </c>
      <c r="F1217" t="s">
        <v>5651</v>
      </c>
      <c r="G1217" t="s">
        <v>5798</v>
      </c>
      <c r="H1217" s="10">
        <v>2173636</v>
      </c>
      <c r="J1217" t="s">
        <v>28</v>
      </c>
      <c r="K1217" t="s">
        <v>30</v>
      </c>
      <c r="L1217" t="s">
        <v>161</v>
      </c>
      <c r="M1217" t="s">
        <v>30</v>
      </c>
      <c r="N1217" t="s">
        <v>29</v>
      </c>
      <c r="O1217" t="s">
        <v>29</v>
      </c>
      <c r="P1217" t="s">
        <v>30</v>
      </c>
      <c r="Q1217" t="s">
        <v>30</v>
      </c>
      <c r="R1217" t="s">
        <v>30</v>
      </c>
      <c r="S1217" t="s">
        <v>30</v>
      </c>
      <c r="T1217" t="s">
        <v>30</v>
      </c>
      <c r="U1217" t="s">
        <v>29</v>
      </c>
      <c r="V1217" t="s">
        <v>30</v>
      </c>
      <c r="W1217" t="s">
        <v>40</v>
      </c>
      <c r="X1217" t="s">
        <v>29</v>
      </c>
      <c r="Y1217" t="s">
        <v>29</v>
      </c>
      <c r="Z1217" t="s">
        <v>29</v>
      </c>
      <c r="AA1217" t="s">
        <v>29</v>
      </c>
      <c r="AB1217" t="s">
        <v>32</v>
      </c>
    </row>
    <row r="1218" spans="1:28" outlineLevel="1" x14ac:dyDescent="0.45">
      <c r="A1218">
        <v>4888429005</v>
      </c>
      <c r="B1218" s="1">
        <v>44336</v>
      </c>
      <c r="C1218" t="s">
        <v>1978</v>
      </c>
      <c r="D1218" t="s">
        <v>1979</v>
      </c>
      <c r="E1218" t="s">
        <v>160</v>
      </c>
      <c r="F1218" t="s">
        <v>5651</v>
      </c>
      <c r="G1218" t="s">
        <v>5747</v>
      </c>
      <c r="H1218" s="10">
        <v>1343391.68</v>
      </c>
      <c r="I1218" t="s">
        <v>1980</v>
      </c>
      <c r="J1218" t="s">
        <v>28</v>
      </c>
      <c r="K1218" t="s">
        <v>29</v>
      </c>
      <c r="L1218" t="s">
        <v>161</v>
      </c>
      <c r="M1218" t="s">
        <v>30</v>
      </c>
      <c r="N1218" t="s">
        <v>30</v>
      </c>
      <c r="O1218" t="s">
        <v>30</v>
      </c>
      <c r="P1218" t="s">
        <v>30</v>
      </c>
      <c r="Q1218" t="s">
        <v>30</v>
      </c>
      <c r="R1218" t="s">
        <v>30</v>
      </c>
      <c r="S1218" t="s">
        <v>30</v>
      </c>
      <c r="T1218" t="s">
        <v>30</v>
      </c>
      <c r="U1218" t="s">
        <v>30</v>
      </c>
      <c r="V1218" t="s">
        <v>30</v>
      </c>
      <c r="W1218" t="s">
        <v>31</v>
      </c>
      <c r="X1218" t="s">
        <v>29</v>
      </c>
      <c r="Y1218" t="s">
        <v>30</v>
      </c>
      <c r="Z1218" t="s">
        <v>29</v>
      </c>
      <c r="AA1218" t="s">
        <v>29</v>
      </c>
      <c r="AB1218" t="s">
        <v>145</v>
      </c>
    </row>
    <row r="1219" spans="1:28" outlineLevel="1" x14ac:dyDescent="0.45">
      <c r="A1219">
        <v>9927879007</v>
      </c>
      <c r="B1219" s="1">
        <v>44351</v>
      </c>
      <c r="C1219" t="s">
        <v>5490</v>
      </c>
      <c r="D1219" t="s">
        <v>5491</v>
      </c>
      <c r="E1219" t="s">
        <v>160</v>
      </c>
      <c r="F1219" t="s">
        <v>5651</v>
      </c>
      <c r="G1219" t="s">
        <v>5703</v>
      </c>
      <c r="H1219" s="10">
        <v>1163960.5</v>
      </c>
      <c r="J1219" t="s">
        <v>28</v>
      </c>
      <c r="K1219" t="s">
        <v>30</v>
      </c>
      <c r="L1219" t="s">
        <v>161</v>
      </c>
      <c r="M1219" t="s">
        <v>30</v>
      </c>
      <c r="N1219" t="s">
        <v>30</v>
      </c>
      <c r="O1219" t="s">
        <v>29</v>
      </c>
      <c r="P1219" t="s">
        <v>30</v>
      </c>
      <c r="Q1219" t="s">
        <v>30</v>
      </c>
      <c r="R1219" t="s">
        <v>30</v>
      </c>
      <c r="S1219" t="s">
        <v>30</v>
      </c>
      <c r="T1219" t="s">
        <v>30</v>
      </c>
      <c r="U1219" t="s">
        <v>30</v>
      </c>
      <c r="V1219" t="s">
        <v>30</v>
      </c>
      <c r="W1219" t="s">
        <v>33</v>
      </c>
      <c r="X1219" t="s">
        <v>29</v>
      </c>
      <c r="Y1219" t="s">
        <v>29</v>
      </c>
      <c r="Z1219" t="s">
        <v>29</v>
      </c>
      <c r="AA1219" t="s">
        <v>29</v>
      </c>
      <c r="AB1219" t="s">
        <v>69</v>
      </c>
    </row>
    <row r="1220" spans="1:28" outlineLevel="1" x14ac:dyDescent="0.45">
      <c r="A1220">
        <v>7548759007</v>
      </c>
      <c r="B1220" s="1">
        <v>44341</v>
      </c>
      <c r="C1220" t="s">
        <v>2979</v>
      </c>
      <c r="D1220" t="s">
        <v>2980</v>
      </c>
      <c r="E1220" t="s">
        <v>160</v>
      </c>
      <c r="F1220" t="s">
        <v>5651</v>
      </c>
      <c r="G1220" t="s">
        <v>5747</v>
      </c>
      <c r="H1220" s="10">
        <v>874050.87</v>
      </c>
      <c r="J1220" t="s">
        <v>28</v>
      </c>
      <c r="K1220" t="s">
        <v>29</v>
      </c>
      <c r="L1220" t="s">
        <v>161</v>
      </c>
      <c r="M1220" t="s">
        <v>30</v>
      </c>
      <c r="N1220" t="s">
        <v>30</v>
      </c>
      <c r="O1220" t="s">
        <v>30</v>
      </c>
      <c r="P1220" t="s">
        <v>30</v>
      </c>
      <c r="Q1220" t="s">
        <v>30</v>
      </c>
      <c r="R1220" t="s">
        <v>30</v>
      </c>
      <c r="S1220" t="s">
        <v>30</v>
      </c>
      <c r="T1220" t="s">
        <v>30</v>
      </c>
      <c r="U1220" t="s">
        <v>30</v>
      </c>
      <c r="V1220" t="s">
        <v>30</v>
      </c>
      <c r="W1220" t="s">
        <v>40</v>
      </c>
      <c r="X1220" t="s">
        <v>29</v>
      </c>
      <c r="Y1220" t="s">
        <v>30</v>
      </c>
      <c r="Z1220" t="s">
        <v>29</v>
      </c>
      <c r="AA1220" t="s">
        <v>30</v>
      </c>
      <c r="AB1220" t="s">
        <v>32</v>
      </c>
    </row>
    <row r="1221" spans="1:28" outlineLevel="1" x14ac:dyDescent="0.45">
      <c r="A1221">
        <v>7543859003</v>
      </c>
      <c r="B1221" s="1">
        <v>44341</v>
      </c>
      <c r="C1221" t="s">
        <v>2919</v>
      </c>
      <c r="D1221" t="s">
        <v>2920</v>
      </c>
      <c r="E1221" t="s">
        <v>160</v>
      </c>
      <c r="F1221" t="s">
        <v>5651</v>
      </c>
      <c r="G1221" t="s">
        <v>5666</v>
      </c>
      <c r="H1221" s="10">
        <v>837215</v>
      </c>
      <c r="J1221" t="s">
        <v>28</v>
      </c>
      <c r="K1221" t="s">
        <v>30</v>
      </c>
      <c r="L1221" t="s">
        <v>161</v>
      </c>
      <c r="M1221" t="s">
        <v>30</v>
      </c>
      <c r="N1221" t="s">
        <v>30</v>
      </c>
      <c r="O1221" t="s">
        <v>29</v>
      </c>
      <c r="P1221" t="s">
        <v>30</v>
      </c>
      <c r="Q1221" t="s">
        <v>30</v>
      </c>
      <c r="R1221" t="s">
        <v>30</v>
      </c>
      <c r="S1221" t="s">
        <v>30</v>
      </c>
      <c r="T1221" t="s">
        <v>30</v>
      </c>
      <c r="U1221" t="s">
        <v>30</v>
      </c>
      <c r="V1221" t="s">
        <v>30</v>
      </c>
      <c r="W1221" t="s">
        <v>33</v>
      </c>
      <c r="X1221" t="s">
        <v>30</v>
      </c>
      <c r="Y1221" t="s">
        <v>29</v>
      </c>
      <c r="Z1221" t="s">
        <v>29</v>
      </c>
      <c r="AA1221" t="s">
        <v>30</v>
      </c>
      <c r="AB1221" t="s">
        <v>32</v>
      </c>
    </row>
    <row r="1222" spans="1:28" outlineLevel="1" x14ac:dyDescent="0.45">
      <c r="A1222">
        <v>7236669005</v>
      </c>
      <c r="B1222" s="1">
        <v>44339</v>
      </c>
      <c r="C1222" t="s">
        <v>2517</v>
      </c>
      <c r="D1222" t="s">
        <v>2250</v>
      </c>
      <c r="E1222" t="s">
        <v>160</v>
      </c>
      <c r="F1222" t="s">
        <v>5651</v>
      </c>
      <c r="G1222" t="s">
        <v>5666</v>
      </c>
      <c r="H1222" s="10">
        <v>833436.53</v>
      </c>
      <c r="J1222" t="s">
        <v>28</v>
      </c>
      <c r="K1222" t="s">
        <v>30</v>
      </c>
      <c r="L1222" t="s">
        <v>161</v>
      </c>
      <c r="M1222" t="s">
        <v>29</v>
      </c>
      <c r="N1222" t="s">
        <v>29</v>
      </c>
      <c r="O1222" t="s">
        <v>30</v>
      </c>
      <c r="P1222" t="s">
        <v>30</v>
      </c>
      <c r="Q1222" t="s">
        <v>30</v>
      </c>
      <c r="R1222" t="s">
        <v>29</v>
      </c>
      <c r="S1222" t="s">
        <v>30</v>
      </c>
      <c r="T1222" t="s">
        <v>30</v>
      </c>
      <c r="U1222" t="s">
        <v>30</v>
      </c>
      <c r="V1222" t="s">
        <v>30</v>
      </c>
      <c r="W1222" t="s">
        <v>33</v>
      </c>
      <c r="X1222" t="s">
        <v>30</v>
      </c>
      <c r="Y1222" t="s">
        <v>29</v>
      </c>
      <c r="Z1222" t="s">
        <v>29</v>
      </c>
      <c r="AA1222" t="s">
        <v>30</v>
      </c>
      <c r="AB1222" t="s">
        <v>32</v>
      </c>
    </row>
    <row r="1223" spans="1:28" outlineLevel="1" x14ac:dyDescent="0.45">
      <c r="A1223">
        <v>8029079007</v>
      </c>
      <c r="B1223" s="1">
        <v>44342</v>
      </c>
      <c r="C1223" t="s">
        <v>4145</v>
      </c>
      <c r="D1223" t="s">
        <v>4146</v>
      </c>
      <c r="E1223" t="s">
        <v>160</v>
      </c>
      <c r="F1223" t="s">
        <v>5651</v>
      </c>
      <c r="G1223" t="s">
        <v>5666</v>
      </c>
      <c r="H1223" s="10">
        <v>797034.76</v>
      </c>
      <c r="J1223" t="s">
        <v>28</v>
      </c>
      <c r="K1223" t="s">
        <v>30</v>
      </c>
      <c r="L1223" t="s">
        <v>161</v>
      </c>
      <c r="M1223" t="s">
        <v>30</v>
      </c>
      <c r="N1223" t="s">
        <v>30</v>
      </c>
      <c r="O1223" t="s">
        <v>30</v>
      </c>
      <c r="P1223" t="s">
        <v>30</v>
      </c>
      <c r="Q1223" t="s">
        <v>30</v>
      </c>
      <c r="R1223" t="s">
        <v>30</v>
      </c>
      <c r="S1223" t="s">
        <v>30</v>
      </c>
      <c r="T1223" t="s">
        <v>30</v>
      </c>
      <c r="U1223" t="s">
        <v>30</v>
      </c>
      <c r="V1223" t="s">
        <v>30</v>
      </c>
      <c r="W1223" t="s">
        <v>31</v>
      </c>
      <c r="X1223" t="s">
        <v>30</v>
      </c>
      <c r="Y1223" t="s">
        <v>29</v>
      </c>
      <c r="Z1223" t="s">
        <v>29</v>
      </c>
      <c r="AA1223" t="s">
        <v>30</v>
      </c>
      <c r="AB1223" t="s">
        <v>47</v>
      </c>
    </row>
    <row r="1224" spans="1:28" outlineLevel="1" x14ac:dyDescent="0.45">
      <c r="A1224">
        <v>5234489007</v>
      </c>
      <c r="B1224" s="1">
        <v>44337</v>
      </c>
      <c r="C1224" t="s">
        <v>2249</v>
      </c>
      <c r="D1224" t="s">
        <v>2250</v>
      </c>
      <c r="E1224" t="s">
        <v>160</v>
      </c>
      <c r="F1224" t="s">
        <v>5651</v>
      </c>
      <c r="G1224" t="s">
        <v>5666</v>
      </c>
      <c r="H1224" s="10">
        <v>625508.01</v>
      </c>
      <c r="J1224" t="s">
        <v>28</v>
      </c>
      <c r="K1224" t="s">
        <v>30</v>
      </c>
      <c r="L1224" t="s">
        <v>161</v>
      </c>
      <c r="M1224" t="s">
        <v>29</v>
      </c>
      <c r="N1224" t="s">
        <v>29</v>
      </c>
      <c r="O1224" t="s">
        <v>30</v>
      </c>
      <c r="P1224" t="s">
        <v>29</v>
      </c>
      <c r="Q1224" t="s">
        <v>30</v>
      </c>
      <c r="R1224" t="s">
        <v>29</v>
      </c>
      <c r="S1224" t="s">
        <v>30</v>
      </c>
      <c r="T1224" t="s">
        <v>30</v>
      </c>
      <c r="U1224" t="s">
        <v>30</v>
      </c>
      <c r="V1224" t="s">
        <v>30</v>
      </c>
      <c r="W1224" t="s">
        <v>33</v>
      </c>
      <c r="X1224" t="s">
        <v>30</v>
      </c>
      <c r="Y1224" t="s">
        <v>29</v>
      </c>
      <c r="Z1224" t="s">
        <v>29</v>
      </c>
      <c r="AA1224" t="s">
        <v>30</v>
      </c>
      <c r="AB1224" t="s">
        <v>32</v>
      </c>
    </row>
    <row r="1225" spans="1:28" outlineLevel="1" x14ac:dyDescent="0.45">
      <c r="A1225">
        <v>9961179002</v>
      </c>
      <c r="B1225" s="1">
        <v>44354</v>
      </c>
      <c r="C1225" t="s">
        <v>5608</v>
      </c>
      <c r="D1225" t="s">
        <v>5609</v>
      </c>
      <c r="E1225" t="s">
        <v>160</v>
      </c>
      <c r="F1225" t="s">
        <v>5651</v>
      </c>
      <c r="G1225" t="s">
        <v>5747</v>
      </c>
      <c r="H1225" s="10">
        <v>512890.22</v>
      </c>
      <c r="J1225" t="s">
        <v>28</v>
      </c>
      <c r="K1225" t="s">
        <v>29</v>
      </c>
      <c r="L1225" t="s">
        <v>161</v>
      </c>
      <c r="M1225" t="s">
        <v>29</v>
      </c>
      <c r="N1225" t="s">
        <v>29</v>
      </c>
      <c r="O1225" t="s">
        <v>29</v>
      </c>
      <c r="P1225" t="s">
        <v>30</v>
      </c>
      <c r="Q1225" t="s">
        <v>30</v>
      </c>
      <c r="R1225" t="s">
        <v>30</v>
      </c>
      <c r="S1225" t="s">
        <v>29</v>
      </c>
      <c r="T1225" t="s">
        <v>29</v>
      </c>
      <c r="U1225" t="s">
        <v>30</v>
      </c>
      <c r="V1225" t="s">
        <v>29</v>
      </c>
      <c r="W1225" t="s">
        <v>40</v>
      </c>
      <c r="X1225" t="s">
        <v>29</v>
      </c>
      <c r="Y1225" t="s">
        <v>29</v>
      </c>
      <c r="Z1225" t="s">
        <v>29</v>
      </c>
      <c r="AA1225" t="s">
        <v>29</v>
      </c>
      <c r="AB1225" t="s">
        <v>32</v>
      </c>
    </row>
    <row r="1226" spans="1:28" outlineLevel="1" x14ac:dyDescent="0.45">
      <c r="A1226">
        <v>7911378903</v>
      </c>
      <c r="B1226" s="1">
        <v>44327</v>
      </c>
      <c r="C1226" t="s">
        <v>4072</v>
      </c>
      <c r="D1226" t="s">
        <v>4073</v>
      </c>
      <c r="E1226" t="s">
        <v>160</v>
      </c>
      <c r="F1226" t="s">
        <v>5651</v>
      </c>
      <c r="G1226" t="s">
        <v>5800</v>
      </c>
      <c r="H1226" s="10">
        <v>489035.41</v>
      </c>
      <c r="J1226" t="s">
        <v>28</v>
      </c>
      <c r="K1226" t="s">
        <v>29</v>
      </c>
      <c r="L1226" t="s">
        <v>161</v>
      </c>
      <c r="M1226" t="s">
        <v>29</v>
      </c>
      <c r="N1226" t="s">
        <v>30</v>
      </c>
      <c r="O1226" t="s">
        <v>30</v>
      </c>
      <c r="P1226" t="s">
        <v>30</v>
      </c>
      <c r="Q1226" t="s">
        <v>29</v>
      </c>
      <c r="R1226" t="s">
        <v>30</v>
      </c>
      <c r="S1226" t="s">
        <v>30</v>
      </c>
      <c r="T1226" t="s">
        <v>30</v>
      </c>
      <c r="U1226" t="s">
        <v>29</v>
      </c>
      <c r="V1226" t="s">
        <v>30</v>
      </c>
      <c r="W1226" t="s">
        <v>40</v>
      </c>
      <c r="X1226" t="s">
        <v>29</v>
      </c>
      <c r="Y1226" t="s">
        <v>30</v>
      </c>
      <c r="Z1226" t="s">
        <v>29</v>
      </c>
      <c r="AA1226" t="s">
        <v>29</v>
      </c>
      <c r="AB1226" t="s">
        <v>32</v>
      </c>
    </row>
    <row r="1227" spans="1:28" outlineLevel="1" x14ac:dyDescent="0.45">
      <c r="A1227">
        <v>9922969000</v>
      </c>
      <c r="B1227" s="1">
        <v>44351</v>
      </c>
      <c r="C1227" t="s">
        <v>5451</v>
      </c>
      <c r="D1227" t="s">
        <v>5452</v>
      </c>
      <c r="E1227" t="s">
        <v>160</v>
      </c>
      <c r="F1227" t="s">
        <v>5651</v>
      </c>
      <c r="G1227" t="s">
        <v>5666</v>
      </c>
      <c r="H1227" s="10">
        <v>471130</v>
      </c>
      <c r="J1227" t="s">
        <v>28</v>
      </c>
      <c r="K1227" t="s">
        <v>30</v>
      </c>
      <c r="L1227" t="s">
        <v>161</v>
      </c>
      <c r="M1227" t="s">
        <v>29</v>
      </c>
      <c r="N1227" t="s">
        <v>30</v>
      </c>
      <c r="O1227" t="s">
        <v>29</v>
      </c>
      <c r="P1227" t="s">
        <v>30</v>
      </c>
      <c r="Q1227" t="s">
        <v>30</v>
      </c>
      <c r="R1227" t="s">
        <v>30</v>
      </c>
      <c r="S1227" t="s">
        <v>30</v>
      </c>
      <c r="T1227" t="s">
        <v>30</v>
      </c>
      <c r="U1227" t="s">
        <v>30</v>
      </c>
      <c r="V1227" t="s">
        <v>30</v>
      </c>
      <c r="W1227" t="s">
        <v>40</v>
      </c>
      <c r="X1227" t="s">
        <v>30</v>
      </c>
      <c r="Y1227" t="s">
        <v>29</v>
      </c>
      <c r="Z1227" t="s">
        <v>29</v>
      </c>
      <c r="AA1227" t="s">
        <v>29</v>
      </c>
      <c r="AB1227" t="s">
        <v>32</v>
      </c>
    </row>
    <row r="1228" spans="1:28" outlineLevel="1" x14ac:dyDescent="0.45">
      <c r="A1228">
        <v>9962139003</v>
      </c>
      <c r="B1228" s="1">
        <v>44354</v>
      </c>
      <c r="C1228" t="s">
        <v>5614</v>
      </c>
      <c r="D1228" t="s">
        <v>5615</v>
      </c>
      <c r="E1228" t="s">
        <v>160</v>
      </c>
      <c r="F1228" t="s">
        <v>5651</v>
      </c>
      <c r="G1228" t="s">
        <v>5800</v>
      </c>
      <c r="H1228" s="10">
        <v>427064.04</v>
      </c>
      <c r="J1228" t="s">
        <v>28</v>
      </c>
      <c r="K1228" t="s">
        <v>29</v>
      </c>
      <c r="L1228" t="s">
        <v>161</v>
      </c>
      <c r="M1228" t="s">
        <v>29</v>
      </c>
      <c r="N1228" t="s">
        <v>29</v>
      </c>
      <c r="O1228" t="s">
        <v>30</v>
      </c>
      <c r="P1228" t="s">
        <v>30</v>
      </c>
      <c r="Q1228" t="s">
        <v>30</v>
      </c>
      <c r="R1228" t="s">
        <v>30</v>
      </c>
      <c r="S1228" t="s">
        <v>30</v>
      </c>
      <c r="T1228" t="s">
        <v>29</v>
      </c>
      <c r="U1228" t="s">
        <v>29</v>
      </c>
      <c r="V1228" t="s">
        <v>29</v>
      </c>
      <c r="W1228" t="s">
        <v>40</v>
      </c>
      <c r="X1228" t="s">
        <v>29</v>
      </c>
      <c r="Y1228" t="s">
        <v>29</v>
      </c>
      <c r="Z1228" t="s">
        <v>29</v>
      </c>
      <c r="AA1228" t="s">
        <v>29</v>
      </c>
      <c r="AB1228" t="s">
        <v>45</v>
      </c>
    </row>
    <row r="1229" spans="1:28" outlineLevel="1" x14ac:dyDescent="0.45">
      <c r="A1229">
        <v>9960739002</v>
      </c>
      <c r="B1229" s="1">
        <v>44354</v>
      </c>
      <c r="C1229" t="s">
        <v>5606</v>
      </c>
      <c r="D1229" t="s">
        <v>5607</v>
      </c>
      <c r="E1229" t="s">
        <v>160</v>
      </c>
      <c r="F1229" t="s">
        <v>5651</v>
      </c>
      <c r="G1229" t="s">
        <v>5800</v>
      </c>
      <c r="H1229" s="10">
        <v>421799.5</v>
      </c>
      <c r="J1229" t="s">
        <v>28</v>
      </c>
      <c r="K1229" t="s">
        <v>29</v>
      </c>
      <c r="L1229" t="s">
        <v>161</v>
      </c>
      <c r="M1229" t="s">
        <v>29</v>
      </c>
      <c r="N1229" t="s">
        <v>29</v>
      </c>
      <c r="O1229" t="s">
        <v>29</v>
      </c>
      <c r="P1229" t="s">
        <v>30</v>
      </c>
      <c r="Q1229" t="s">
        <v>29</v>
      </c>
      <c r="R1229" t="s">
        <v>30</v>
      </c>
      <c r="S1229" t="s">
        <v>30</v>
      </c>
      <c r="T1229" t="s">
        <v>30</v>
      </c>
      <c r="U1229" t="s">
        <v>29</v>
      </c>
      <c r="V1229" t="s">
        <v>30</v>
      </c>
      <c r="W1229" t="s">
        <v>31</v>
      </c>
      <c r="X1229" t="s">
        <v>29</v>
      </c>
      <c r="Y1229" t="s">
        <v>29</v>
      </c>
      <c r="Z1229" t="s">
        <v>29</v>
      </c>
      <c r="AA1229" t="s">
        <v>29</v>
      </c>
      <c r="AB1229" t="s">
        <v>32</v>
      </c>
    </row>
    <row r="1230" spans="1:28" outlineLevel="1" x14ac:dyDescent="0.45">
      <c r="A1230">
        <v>2703409005</v>
      </c>
      <c r="B1230" s="1">
        <v>44334</v>
      </c>
      <c r="C1230" t="s">
        <v>1337</v>
      </c>
      <c r="D1230" t="s">
        <v>1338</v>
      </c>
      <c r="E1230" t="s">
        <v>160</v>
      </c>
      <c r="F1230" t="s">
        <v>5651</v>
      </c>
      <c r="G1230" t="s">
        <v>5798</v>
      </c>
      <c r="H1230" s="10">
        <v>408806.82</v>
      </c>
      <c r="J1230" t="s">
        <v>28</v>
      </c>
      <c r="K1230" t="s">
        <v>30</v>
      </c>
      <c r="L1230" t="s">
        <v>161</v>
      </c>
      <c r="M1230" t="s">
        <v>29</v>
      </c>
      <c r="N1230" t="s">
        <v>29</v>
      </c>
      <c r="O1230" t="s">
        <v>29</v>
      </c>
      <c r="P1230" t="s">
        <v>30</v>
      </c>
      <c r="Q1230" t="s">
        <v>30</v>
      </c>
      <c r="R1230" t="s">
        <v>30</v>
      </c>
      <c r="S1230" t="s">
        <v>30</v>
      </c>
      <c r="T1230" t="s">
        <v>29</v>
      </c>
      <c r="U1230" t="s">
        <v>30</v>
      </c>
      <c r="V1230" t="s">
        <v>30</v>
      </c>
      <c r="W1230" t="s">
        <v>40</v>
      </c>
      <c r="X1230" t="s">
        <v>29</v>
      </c>
      <c r="Y1230" t="s">
        <v>30</v>
      </c>
      <c r="Z1230" t="s">
        <v>29</v>
      </c>
      <c r="AA1230" t="s">
        <v>29</v>
      </c>
      <c r="AB1230" t="s">
        <v>32</v>
      </c>
    </row>
    <row r="1231" spans="1:28" outlineLevel="1" x14ac:dyDescent="0.45">
      <c r="A1231">
        <v>4874889002</v>
      </c>
      <c r="B1231" s="1">
        <v>44336</v>
      </c>
      <c r="C1231" t="s">
        <v>1905</v>
      </c>
      <c r="D1231" t="s">
        <v>1906</v>
      </c>
      <c r="E1231" t="s">
        <v>160</v>
      </c>
      <c r="F1231" t="s">
        <v>5651</v>
      </c>
      <c r="G1231" t="s">
        <v>5798</v>
      </c>
      <c r="H1231" s="10">
        <v>385280</v>
      </c>
      <c r="J1231" t="s">
        <v>28</v>
      </c>
      <c r="K1231" t="s">
        <v>30</v>
      </c>
      <c r="L1231" t="s">
        <v>161</v>
      </c>
      <c r="M1231" t="s">
        <v>30</v>
      </c>
      <c r="N1231" t="s">
        <v>30</v>
      </c>
      <c r="O1231" t="s">
        <v>30</v>
      </c>
      <c r="P1231" t="s">
        <v>30</v>
      </c>
      <c r="Q1231" t="s">
        <v>30</v>
      </c>
      <c r="R1231" t="s">
        <v>30</v>
      </c>
      <c r="S1231" t="s">
        <v>30</v>
      </c>
      <c r="T1231" t="s">
        <v>30</v>
      </c>
      <c r="U1231" t="s">
        <v>30</v>
      </c>
      <c r="V1231" t="s">
        <v>30</v>
      </c>
      <c r="W1231" t="s">
        <v>31</v>
      </c>
      <c r="X1231" t="s">
        <v>29</v>
      </c>
      <c r="Y1231" t="s">
        <v>30</v>
      </c>
      <c r="Z1231" t="s">
        <v>29</v>
      </c>
      <c r="AA1231" t="s">
        <v>30</v>
      </c>
      <c r="AB1231" t="s">
        <v>45</v>
      </c>
    </row>
    <row r="1232" spans="1:28" outlineLevel="1" x14ac:dyDescent="0.45">
      <c r="A1232">
        <v>7524289003</v>
      </c>
      <c r="B1232" s="1">
        <v>44341</v>
      </c>
      <c r="C1232" t="s">
        <v>2703</v>
      </c>
      <c r="D1232" t="s">
        <v>2704</v>
      </c>
      <c r="E1232" t="s">
        <v>160</v>
      </c>
      <c r="F1232" t="s">
        <v>5651</v>
      </c>
      <c r="G1232" t="s">
        <v>5767</v>
      </c>
      <c r="H1232" s="10">
        <v>382935</v>
      </c>
      <c r="J1232" t="s">
        <v>28</v>
      </c>
      <c r="K1232" t="s">
        <v>30</v>
      </c>
      <c r="L1232" t="s">
        <v>161</v>
      </c>
      <c r="M1232" t="s">
        <v>29</v>
      </c>
      <c r="N1232" t="s">
        <v>30</v>
      </c>
      <c r="O1232" t="s">
        <v>29</v>
      </c>
      <c r="P1232" t="s">
        <v>30</v>
      </c>
      <c r="Q1232" t="s">
        <v>30</v>
      </c>
      <c r="R1232" t="s">
        <v>30</v>
      </c>
      <c r="S1232" t="s">
        <v>30</v>
      </c>
      <c r="T1232" t="s">
        <v>30</v>
      </c>
      <c r="U1232" t="s">
        <v>30</v>
      </c>
      <c r="V1232" t="s">
        <v>30</v>
      </c>
      <c r="W1232" t="s">
        <v>33</v>
      </c>
      <c r="X1232" t="s">
        <v>30</v>
      </c>
      <c r="Y1232" t="s">
        <v>30</v>
      </c>
      <c r="Z1232" t="s">
        <v>29</v>
      </c>
      <c r="AA1232" t="s">
        <v>29</v>
      </c>
      <c r="AB1232" t="s">
        <v>32</v>
      </c>
    </row>
    <row r="1233" spans="1:28" outlineLevel="1" x14ac:dyDescent="0.45">
      <c r="A1233">
        <v>1043739107</v>
      </c>
      <c r="B1233" s="1">
        <v>44364</v>
      </c>
      <c r="C1233" t="s">
        <v>158</v>
      </c>
      <c r="D1233" t="s">
        <v>159</v>
      </c>
      <c r="E1233" t="s">
        <v>160</v>
      </c>
      <c r="F1233" t="s">
        <v>5651</v>
      </c>
      <c r="G1233" t="s">
        <v>5666</v>
      </c>
      <c r="H1233" s="10">
        <v>373206.03</v>
      </c>
      <c r="J1233" t="s">
        <v>28</v>
      </c>
      <c r="K1233" t="s">
        <v>30</v>
      </c>
      <c r="L1233" t="s">
        <v>161</v>
      </c>
      <c r="M1233" t="s">
        <v>29</v>
      </c>
      <c r="N1233" t="s">
        <v>29</v>
      </c>
      <c r="O1233" t="s">
        <v>30</v>
      </c>
      <c r="P1233" t="s">
        <v>30</v>
      </c>
      <c r="Q1233" t="s">
        <v>29</v>
      </c>
      <c r="R1233" t="s">
        <v>30</v>
      </c>
      <c r="S1233" t="s">
        <v>30</v>
      </c>
      <c r="T1233" t="s">
        <v>30</v>
      </c>
      <c r="U1233" t="s">
        <v>29</v>
      </c>
      <c r="V1233" t="s">
        <v>30</v>
      </c>
      <c r="W1233" t="s">
        <v>31</v>
      </c>
      <c r="X1233" t="s">
        <v>30</v>
      </c>
      <c r="Y1233" t="s">
        <v>29</v>
      </c>
      <c r="Z1233" t="s">
        <v>29</v>
      </c>
      <c r="AA1233" t="s">
        <v>29</v>
      </c>
      <c r="AB1233" t="s">
        <v>32</v>
      </c>
    </row>
    <row r="1234" spans="1:28" outlineLevel="1" x14ac:dyDescent="0.45">
      <c r="A1234">
        <v>1091309003</v>
      </c>
      <c r="B1234" s="1">
        <v>44329</v>
      </c>
      <c r="C1234" t="s">
        <v>353</v>
      </c>
      <c r="D1234" t="s">
        <v>354</v>
      </c>
      <c r="E1234" t="s">
        <v>160</v>
      </c>
      <c r="F1234" t="s">
        <v>5651</v>
      </c>
      <c r="G1234" t="s">
        <v>5703</v>
      </c>
      <c r="H1234" s="10">
        <v>354532</v>
      </c>
      <c r="J1234" t="s">
        <v>28</v>
      </c>
      <c r="K1234" t="s">
        <v>29</v>
      </c>
      <c r="L1234" t="s">
        <v>161</v>
      </c>
      <c r="M1234" t="s">
        <v>29</v>
      </c>
      <c r="N1234" t="s">
        <v>29</v>
      </c>
      <c r="O1234" t="s">
        <v>30</v>
      </c>
      <c r="P1234" t="s">
        <v>29</v>
      </c>
      <c r="Q1234" t="s">
        <v>30</v>
      </c>
      <c r="R1234" t="s">
        <v>30</v>
      </c>
      <c r="S1234" t="s">
        <v>30</v>
      </c>
      <c r="T1234" t="s">
        <v>30</v>
      </c>
      <c r="U1234" t="s">
        <v>30</v>
      </c>
      <c r="V1234" t="s">
        <v>30</v>
      </c>
      <c r="W1234" t="s">
        <v>40</v>
      </c>
      <c r="X1234" t="s">
        <v>29</v>
      </c>
      <c r="Y1234" t="s">
        <v>29</v>
      </c>
      <c r="Z1234" t="s">
        <v>29</v>
      </c>
      <c r="AA1234" t="s">
        <v>30</v>
      </c>
      <c r="AB1234" t="s">
        <v>62</v>
      </c>
    </row>
    <row r="1235" spans="1:28" outlineLevel="1" x14ac:dyDescent="0.45">
      <c r="A1235">
        <v>2364699005</v>
      </c>
      <c r="B1235" s="1">
        <v>44331</v>
      </c>
      <c r="C1235" t="s">
        <v>995</v>
      </c>
      <c r="D1235" t="s">
        <v>996</v>
      </c>
      <c r="E1235" t="s">
        <v>160</v>
      </c>
      <c r="F1235" t="s">
        <v>5651</v>
      </c>
      <c r="G1235" t="s">
        <v>5821</v>
      </c>
      <c r="H1235" s="10">
        <v>342060.36</v>
      </c>
      <c r="I1235" t="s">
        <v>772</v>
      </c>
      <c r="J1235" t="s">
        <v>28</v>
      </c>
      <c r="K1235" t="s">
        <v>30</v>
      </c>
      <c r="L1235" t="s">
        <v>161</v>
      </c>
      <c r="M1235" t="s">
        <v>29</v>
      </c>
      <c r="N1235" t="s">
        <v>29</v>
      </c>
      <c r="O1235" t="s">
        <v>29</v>
      </c>
      <c r="P1235" t="s">
        <v>30</v>
      </c>
      <c r="Q1235" t="s">
        <v>30</v>
      </c>
      <c r="R1235" t="s">
        <v>30</v>
      </c>
      <c r="S1235" t="s">
        <v>30</v>
      </c>
      <c r="T1235" t="s">
        <v>30</v>
      </c>
      <c r="U1235" t="s">
        <v>30</v>
      </c>
      <c r="V1235" t="s">
        <v>30</v>
      </c>
      <c r="W1235" t="s">
        <v>40</v>
      </c>
      <c r="X1235" t="s">
        <v>29</v>
      </c>
      <c r="Y1235" t="s">
        <v>30</v>
      </c>
      <c r="Z1235" t="s">
        <v>29</v>
      </c>
      <c r="AA1235" t="s">
        <v>29</v>
      </c>
      <c r="AB1235" t="s">
        <v>32</v>
      </c>
    </row>
    <row r="1236" spans="1:28" outlineLevel="1" x14ac:dyDescent="0.45">
      <c r="A1236">
        <v>8887449007</v>
      </c>
      <c r="B1236" s="1">
        <v>44345</v>
      </c>
      <c r="C1236" t="s">
        <v>4718</v>
      </c>
      <c r="D1236" t="s">
        <v>4719</v>
      </c>
      <c r="E1236" t="s">
        <v>160</v>
      </c>
      <c r="F1236" t="s">
        <v>5651</v>
      </c>
      <c r="G1236" t="s">
        <v>5717</v>
      </c>
      <c r="H1236" s="10">
        <v>329644</v>
      </c>
      <c r="J1236" t="s">
        <v>28</v>
      </c>
      <c r="K1236" t="s">
        <v>29</v>
      </c>
      <c r="L1236" t="s">
        <v>161</v>
      </c>
      <c r="M1236" t="s">
        <v>29</v>
      </c>
      <c r="N1236" t="s">
        <v>30</v>
      </c>
      <c r="O1236" t="s">
        <v>30</v>
      </c>
      <c r="P1236" t="s">
        <v>30</v>
      </c>
      <c r="Q1236" t="s">
        <v>30</v>
      </c>
      <c r="R1236" t="s">
        <v>30</v>
      </c>
      <c r="S1236" t="s">
        <v>30</v>
      </c>
      <c r="T1236" t="s">
        <v>30</v>
      </c>
      <c r="U1236" t="s">
        <v>30</v>
      </c>
      <c r="V1236" t="s">
        <v>30</v>
      </c>
      <c r="W1236" t="s">
        <v>31</v>
      </c>
      <c r="X1236" t="s">
        <v>29</v>
      </c>
      <c r="Y1236" t="s">
        <v>29</v>
      </c>
      <c r="Z1236" t="s">
        <v>29</v>
      </c>
      <c r="AA1236" t="s">
        <v>29</v>
      </c>
      <c r="AB1236" t="s">
        <v>32</v>
      </c>
    </row>
    <row r="1237" spans="1:28" outlineLevel="1" x14ac:dyDescent="0.45">
      <c r="A1237">
        <v>8903339010</v>
      </c>
      <c r="B1237" s="1">
        <v>44345</v>
      </c>
      <c r="C1237" t="s">
        <v>4778</v>
      </c>
      <c r="D1237" t="s">
        <v>4779</v>
      </c>
      <c r="E1237" t="s">
        <v>160</v>
      </c>
      <c r="F1237" t="s">
        <v>5651</v>
      </c>
      <c r="G1237" t="s">
        <v>5703</v>
      </c>
      <c r="H1237" s="10">
        <v>328654.24</v>
      </c>
      <c r="J1237" t="s">
        <v>28</v>
      </c>
      <c r="K1237" t="s">
        <v>30</v>
      </c>
      <c r="L1237" t="s">
        <v>161</v>
      </c>
      <c r="M1237" t="s">
        <v>29</v>
      </c>
      <c r="N1237" t="s">
        <v>29</v>
      </c>
      <c r="O1237" t="s">
        <v>29</v>
      </c>
      <c r="P1237" t="s">
        <v>30</v>
      </c>
      <c r="Q1237" t="s">
        <v>30</v>
      </c>
      <c r="R1237" t="s">
        <v>30</v>
      </c>
      <c r="S1237" t="s">
        <v>30</v>
      </c>
      <c r="T1237" t="s">
        <v>30</v>
      </c>
      <c r="U1237" t="s">
        <v>30</v>
      </c>
      <c r="V1237" t="s">
        <v>30</v>
      </c>
      <c r="W1237" t="s">
        <v>672</v>
      </c>
      <c r="X1237" t="s">
        <v>29</v>
      </c>
      <c r="Y1237" t="s">
        <v>29</v>
      </c>
      <c r="Z1237" t="s">
        <v>29</v>
      </c>
      <c r="AA1237" t="s">
        <v>29</v>
      </c>
      <c r="AB1237" t="s">
        <v>32</v>
      </c>
    </row>
    <row r="1238" spans="1:28" outlineLevel="1" x14ac:dyDescent="0.45">
      <c r="A1238">
        <v>7667778902</v>
      </c>
      <c r="B1238" s="1">
        <v>44323</v>
      </c>
      <c r="C1238" t="s">
        <v>3795</v>
      </c>
      <c r="D1238" t="s">
        <v>3796</v>
      </c>
      <c r="E1238" t="s">
        <v>160</v>
      </c>
      <c r="F1238" t="s">
        <v>5651</v>
      </c>
      <c r="G1238" t="s">
        <v>5798</v>
      </c>
      <c r="H1238" s="10">
        <v>324501.23</v>
      </c>
      <c r="J1238" t="s">
        <v>28</v>
      </c>
      <c r="K1238" t="s">
        <v>29</v>
      </c>
      <c r="L1238" t="s">
        <v>161</v>
      </c>
      <c r="M1238" t="s">
        <v>30</v>
      </c>
      <c r="N1238" t="s">
        <v>30</v>
      </c>
      <c r="O1238" t="s">
        <v>30</v>
      </c>
      <c r="P1238" t="s">
        <v>30</v>
      </c>
      <c r="Q1238" t="s">
        <v>30</v>
      </c>
      <c r="R1238" t="s">
        <v>30</v>
      </c>
      <c r="S1238" t="s">
        <v>30</v>
      </c>
      <c r="T1238" t="s">
        <v>30</v>
      </c>
      <c r="U1238" t="s">
        <v>30</v>
      </c>
      <c r="V1238" t="s">
        <v>30</v>
      </c>
      <c r="W1238" t="s">
        <v>40</v>
      </c>
      <c r="X1238" t="s">
        <v>29</v>
      </c>
      <c r="Y1238" t="s">
        <v>30</v>
      </c>
      <c r="Z1238" t="s">
        <v>29</v>
      </c>
      <c r="AA1238" t="s">
        <v>29</v>
      </c>
      <c r="AB1238" t="s">
        <v>32</v>
      </c>
    </row>
    <row r="1239" spans="1:28" outlineLevel="1" x14ac:dyDescent="0.45">
      <c r="A1239">
        <v>9876049004</v>
      </c>
      <c r="B1239" s="1">
        <v>44351</v>
      </c>
      <c r="C1239" t="s">
        <v>5212</v>
      </c>
      <c r="D1239" t="s">
        <v>5213</v>
      </c>
      <c r="E1239" t="s">
        <v>160</v>
      </c>
      <c r="F1239" t="s">
        <v>5651</v>
      </c>
      <c r="G1239" t="s">
        <v>5800</v>
      </c>
      <c r="H1239" s="10">
        <v>317870.5</v>
      </c>
      <c r="J1239" t="s">
        <v>28</v>
      </c>
      <c r="K1239" t="s">
        <v>30</v>
      </c>
      <c r="L1239" t="s">
        <v>161</v>
      </c>
      <c r="M1239" t="s">
        <v>29</v>
      </c>
      <c r="N1239" t="s">
        <v>29</v>
      </c>
      <c r="O1239" t="s">
        <v>29</v>
      </c>
      <c r="P1239" t="s">
        <v>30</v>
      </c>
      <c r="Q1239" t="s">
        <v>29</v>
      </c>
      <c r="R1239" t="s">
        <v>29</v>
      </c>
      <c r="S1239" t="s">
        <v>30</v>
      </c>
      <c r="T1239" t="s">
        <v>30</v>
      </c>
      <c r="U1239" t="s">
        <v>29</v>
      </c>
      <c r="V1239" t="s">
        <v>30</v>
      </c>
      <c r="W1239" t="s">
        <v>40</v>
      </c>
      <c r="X1239" t="s">
        <v>29</v>
      </c>
      <c r="Y1239" t="s">
        <v>29</v>
      </c>
      <c r="Z1239" t="s">
        <v>29</v>
      </c>
      <c r="AA1239" t="s">
        <v>29</v>
      </c>
      <c r="AB1239" t="s">
        <v>32</v>
      </c>
    </row>
    <row r="1240" spans="1:28" outlineLevel="1" x14ac:dyDescent="0.45">
      <c r="A1240">
        <v>8956859006</v>
      </c>
      <c r="B1240" s="1">
        <v>44345</v>
      </c>
      <c r="C1240" t="s">
        <v>5009</v>
      </c>
      <c r="D1240" t="s">
        <v>5010</v>
      </c>
      <c r="E1240" t="s">
        <v>160</v>
      </c>
      <c r="F1240" t="s">
        <v>5651</v>
      </c>
      <c r="G1240" t="s">
        <v>5800</v>
      </c>
      <c r="H1240" s="10">
        <v>305770.68</v>
      </c>
      <c r="J1240" t="s">
        <v>28</v>
      </c>
      <c r="K1240" t="s">
        <v>29</v>
      </c>
      <c r="L1240" t="s">
        <v>161</v>
      </c>
      <c r="M1240" t="s">
        <v>30</v>
      </c>
      <c r="N1240" t="s">
        <v>30</v>
      </c>
      <c r="O1240" t="s">
        <v>30</v>
      </c>
      <c r="P1240" t="s">
        <v>30</v>
      </c>
      <c r="Q1240" t="s">
        <v>30</v>
      </c>
      <c r="R1240" t="s">
        <v>30</v>
      </c>
      <c r="S1240" t="s">
        <v>30</v>
      </c>
      <c r="T1240" t="s">
        <v>30</v>
      </c>
      <c r="U1240" t="s">
        <v>30</v>
      </c>
      <c r="V1240" t="s">
        <v>30</v>
      </c>
      <c r="W1240" t="s">
        <v>40</v>
      </c>
      <c r="X1240" t="s">
        <v>29</v>
      </c>
      <c r="Y1240" t="s">
        <v>29</v>
      </c>
      <c r="Z1240" t="s">
        <v>29</v>
      </c>
      <c r="AA1240" t="s">
        <v>29</v>
      </c>
      <c r="AB1240" t="s">
        <v>32</v>
      </c>
    </row>
    <row r="1241" spans="1:28" outlineLevel="1" x14ac:dyDescent="0.45">
      <c r="A1241">
        <v>2357209000</v>
      </c>
      <c r="B1241" s="1">
        <v>44331</v>
      </c>
      <c r="C1241" t="s">
        <v>957</v>
      </c>
      <c r="D1241" t="s">
        <v>958</v>
      </c>
      <c r="E1241" t="s">
        <v>160</v>
      </c>
      <c r="F1241" t="s">
        <v>5651</v>
      </c>
      <c r="G1241" t="s">
        <v>5703</v>
      </c>
      <c r="H1241" s="10">
        <v>297029</v>
      </c>
      <c r="J1241" t="s">
        <v>28</v>
      </c>
      <c r="K1241" t="s">
        <v>30</v>
      </c>
      <c r="L1241" t="s">
        <v>161</v>
      </c>
      <c r="M1241" t="s">
        <v>29</v>
      </c>
      <c r="N1241" t="s">
        <v>29</v>
      </c>
      <c r="O1241" t="s">
        <v>30</v>
      </c>
      <c r="P1241" t="s">
        <v>30</v>
      </c>
      <c r="Q1241" t="s">
        <v>30</v>
      </c>
      <c r="R1241" t="s">
        <v>30</v>
      </c>
      <c r="S1241" t="s">
        <v>30</v>
      </c>
      <c r="T1241" t="s">
        <v>30</v>
      </c>
      <c r="U1241" t="s">
        <v>30</v>
      </c>
      <c r="V1241" t="s">
        <v>30</v>
      </c>
      <c r="W1241" t="s">
        <v>40</v>
      </c>
      <c r="X1241" t="s">
        <v>29</v>
      </c>
      <c r="Y1241" t="s">
        <v>29</v>
      </c>
      <c r="Z1241" t="s">
        <v>30</v>
      </c>
      <c r="AA1241" t="s">
        <v>29</v>
      </c>
      <c r="AB1241" t="s">
        <v>43</v>
      </c>
    </row>
    <row r="1242" spans="1:28" outlineLevel="1" x14ac:dyDescent="0.45">
      <c r="A1242">
        <v>2710139005</v>
      </c>
      <c r="B1242" s="1">
        <v>44334</v>
      </c>
      <c r="C1242" t="s">
        <v>1372</v>
      </c>
      <c r="D1242" t="s">
        <v>1373</v>
      </c>
      <c r="E1242" t="s">
        <v>160</v>
      </c>
      <c r="F1242" t="s">
        <v>5651</v>
      </c>
      <c r="G1242" t="s">
        <v>5747</v>
      </c>
      <c r="H1242" s="10">
        <v>296888.56</v>
      </c>
      <c r="I1242" t="s">
        <v>590</v>
      </c>
      <c r="J1242" t="s">
        <v>28</v>
      </c>
      <c r="K1242" t="s">
        <v>29</v>
      </c>
      <c r="L1242" t="s">
        <v>161</v>
      </c>
      <c r="M1242" t="s">
        <v>30</v>
      </c>
      <c r="N1242" t="s">
        <v>30</v>
      </c>
      <c r="O1242" t="s">
        <v>30</v>
      </c>
      <c r="P1242" t="s">
        <v>30</v>
      </c>
      <c r="Q1242" t="s">
        <v>30</v>
      </c>
      <c r="R1242" t="s">
        <v>30</v>
      </c>
      <c r="S1242" t="s">
        <v>30</v>
      </c>
      <c r="T1242" t="s">
        <v>30</v>
      </c>
      <c r="U1242" t="s">
        <v>30</v>
      </c>
      <c r="V1242" t="s">
        <v>30</v>
      </c>
      <c r="W1242" t="s">
        <v>31</v>
      </c>
      <c r="X1242" t="s">
        <v>29</v>
      </c>
      <c r="Y1242" t="s">
        <v>30</v>
      </c>
      <c r="Z1242" t="s">
        <v>29</v>
      </c>
      <c r="AA1242" t="s">
        <v>29</v>
      </c>
      <c r="AB1242" t="s">
        <v>32</v>
      </c>
    </row>
    <row r="1243" spans="1:28" outlineLevel="1" x14ac:dyDescent="0.45">
      <c r="A1243">
        <v>2236359003</v>
      </c>
      <c r="B1243" s="1">
        <v>44330</v>
      </c>
      <c r="C1243" t="s">
        <v>732</v>
      </c>
      <c r="D1243" t="s">
        <v>733</v>
      </c>
      <c r="E1243" t="s">
        <v>160</v>
      </c>
      <c r="F1243" t="s">
        <v>5651</v>
      </c>
      <c r="G1243" t="s">
        <v>5747</v>
      </c>
      <c r="H1243" s="10">
        <v>290754</v>
      </c>
      <c r="J1243" t="s">
        <v>28</v>
      </c>
      <c r="K1243" t="s">
        <v>30</v>
      </c>
      <c r="L1243" t="s">
        <v>161</v>
      </c>
      <c r="M1243" t="s">
        <v>29</v>
      </c>
      <c r="N1243" t="s">
        <v>30</v>
      </c>
      <c r="O1243" t="s">
        <v>30</v>
      </c>
      <c r="P1243" t="s">
        <v>30</v>
      </c>
      <c r="Q1243" t="s">
        <v>30</v>
      </c>
      <c r="R1243" t="s">
        <v>30</v>
      </c>
      <c r="S1243" t="s">
        <v>30</v>
      </c>
      <c r="T1243" t="s">
        <v>30</v>
      </c>
      <c r="U1243" t="s">
        <v>30</v>
      </c>
      <c r="V1243" t="s">
        <v>30</v>
      </c>
      <c r="W1243" t="s">
        <v>40</v>
      </c>
      <c r="X1243" t="s">
        <v>29</v>
      </c>
      <c r="Y1243" t="s">
        <v>29</v>
      </c>
      <c r="Z1243" t="s">
        <v>29</v>
      </c>
      <c r="AA1243" t="s">
        <v>30</v>
      </c>
      <c r="AB1243" t="s">
        <v>45</v>
      </c>
    </row>
    <row r="1244" spans="1:28" outlineLevel="1" x14ac:dyDescent="0.45">
      <c r="A1244">
        <v>8599669009</v>
      </c>
      <c r="B1244" s="1">
        <v>44343</v>
      </c>
      <c r="C1244" t="s">
        <v>4232</v>
      </c>
      <c r="D1244" t="s">
        <v>4233</v>
      </c>
      <c r="E1244" t="s">
        <v>160</v>
      </c>
      <c r="F1244" t="s">
        <v>5651</v>
      </c>
      <c r="G1244" t="s">
        <v>5821</v>
      </c>
      <c r="H1244" s="10">
        <v>272634.34999999998</v>
      </c>
      <c r="I1244" t="s">
        <v>605</v>
      </c>
      <c r="J1244" t="s">
        <v>28</v>
      </c>
      <c r="K1244" t="s">
        <v>30</v>
      </c>
      <c r="L1244" t="s">
        <v>161</v>
      </c>
      <c r="M1244" t="s">
        <v>30</v>
      </c>
      <c r="N1244" t="s">
        <v>30</v>
      </c>
      <c r="O1244" t="s">
        <v>30</v>
      </c>
      <c r="P1244" t="s">
        <v>30</v>
      </c>
      <c r="Q1244" t="s">
        <v>30</v>
      </c>
      <c r="R1244" t="s">
        <v>30</v>
      </c>
      <c r="S1244" t="s">
        <v>30</v>
      </c>
      <c r="T1244" t="s">
        <v>30</v>
      </c>
      <c r="U1244" t="s">
        <v>30</v>
      </c>
      <c r="V1244" t="s">
        <v>30</v>
      </c>
      <c r="W1244" t="s">
        <v>31</v>
      </c>
      <c r="X1244" t="s">
        <v>29</v>
      </c>
      <c r="Y1244" t="s">
        <v>30</v>
      </c>
      <c r="Z1244" t="s">
        <v>29</v>
      </c>
      <c r="AA1244" t="s">
        <v>29</v>
      </c>
      <c r="AB1244" t="s">
        <v>38</v>
      </c>
    </row>
    <row r="1245" spans="1:28" outlineLevel="1" x14ac:dyDescent="0.45">
      <c r="A1245">
        <v>7659878908</v>
      </c>
      <c r="B1245" s="1">
        <v>44323</v>
      </c>
      <c r="C1245" t="s">
        <v>3754</v>
      </c>
      <c r="D1245" t="s">
        <v>3755</v>
      </c>
      <c r="E1245" t="s">
        <v>160</v>
      </c>
      <c r="F1245" t="s">
        <v>5651</v>
      </c>
      <c r="G1245" t="s">
        <v>5666</v>
      </c>
      <c r="H1245" s="10">
        <v>271548</v>
      </c>
      <c r="J1245" t="s">
        <v>28</v>
      </c>
      <c r="K1245" t="s">
        <v>30</v>
      </c>
      <c r="L1245" t="s">
        <v>161</v>
      </c>
      <c r="M1245" t="s">
        <v>30</v>
      </c>
      <c r="N1245" t="s">
        <v>30</v>
      </c>
      <c r="O1245" t="s">
        <v>29</v>
      </c>
      <c r="P1245" t="s">
        <v>30</v>
      </c>
      <c r="Q1245" t="s">
        <v>30</v>
      </c>
      <c r="R1245" t="s">
        <v>30</v>
      </c>
      <c r="S1245" t="s">
        <v>30</v>
      </c>
      <c r="T1245" t="s">
        <v>30</v>
      </c>
      <c r="U1245" t="s">
        <v>30</v>
      </c>
      <c r="V1245" t="s">
        <v>30</v>
      </c>
      <c r="W1245" t="s">
        <v>31</v>
      </c>
      <c r="X1245" t="s">
        <v>30</v>
      </c>
      <c r="Y1245" t="s">
        <v>29</v>
      </c>
      <c r="Z1245" t="s">
        <v>29</v>
      </c>
      <c r="AA1245" t="s">
        <v>30</v>
      </c>
      <c r="AB1245" t="s">
        <v>32</v>
      </c>
    </row>
    <row r="1246" spans="1:28" outlineLevel="1" x14ac:dyDescent="0.45">
      <c r="A1246">
        <v>7569959007</v>
      </c>
      <c r="B1246" s="1">
        <v>44341</v>
      </c>
      <c r="C1246" t="s">
        <v>3229</v>
      </c>
      <c r="D1246" t="s">
        <v>3230</v>
      </c>
      <c r="E1246" t="s">
        <v>160</v>
      </c>
      <c r="F1246" t="s">
        <v>5651</v>
      </c>
      <c r="G1246" t="s">
        <v>5821</v>
      </c>
      <c r="H1246" s="10">
        <v>260206</v>
      </c>
      <c r="J1246" t="s">
        <v>28</v>
      </c>
      <c r="K1246" t="s">
        <v>29</v>
      </c>
      <c r="L1246" t="s">
        <v>161</v>
      </c>
      <c r="M1246" t="s">
        <v>29</v>
      </c>
      <c r="N1246" t="s">
        <v>30</v>
      </c>
      <c r="O1246" t="s">
        <v>30</v>
      </c>
      <c r="P1246" t="s">
        <v>29</v>
      </c>
      <c r="Q1246" t="s">
        <v>30</v>
      </c>
      <c r="R1246" t="s">
        <v>30</v>
      </c>
      <c r="S1246" t="s">
        <v>30</v>
      </c>
      <c r="T1246" t="s">
        <v>30</v>
      </c>
      <c r="U1246" t="s">
        <v>30</v>
      </c>
      <c r="V1246" t="s">
        <v>30</v>
      </c>
      <c r="W1246" t="s">
        <v>40</v>
      </c>
      <c r="X1246" t="s">
        <v>29</v>
      </c>
      <c r="Y1246" t="s">
        <v>30</v>
      </c>
      <c r="Z1246" t="s">
        <v>29</v>
      </c>
      <c r="AA1246" t="s">
        <v>29</v>
      </c>
      <c r="AB1246" t="s">
        <v>32</v>
      </c>
    </row>
    <row r="1247" spans="1:28" outlineLevel="1" x14ac:dyDescent="0.45">
      <c r="A1247">
        <v>7891038908</v>
      </c>
      <c r="B1247" s="1">
        <v>44327</v>
      </c>
      <c r="C1247" t="s">
        <v>3953</v>
      </c>
      <c r="D1247" t="s">
        <v>3954</v>
      </c>
      <c r="E1247" t="s">
        <v>160</v>
      </c>
      <c r="F1247" t="s">
        <v>5651</v>
      </c>
      <c r="G1247" t="s">
        <v>5821</v>
      </c>
      <c r="H1247" s="10">
        <v>253662.33</v>
      </c>
      <c r="J1247" t="s">
        <v>28</v>
      </c>
      <c r="K1247" t="s">
        <v>29</v>
      </c>
      <c r="L1247" t="s">
        <v>161</v>
      </c>
      <c r="M1247" t="s">
        <v>30</v>
      </c>
      <c r="N1247" t="s">
        <v>30</v>
      </c>
      <c r="O1247" t="s">
        <v>30</v>
      </c>
      <c r="P1247" t="s">
        <v>30</v>
      </c>
      <c r="Q1247" t="s">
        <v>30</v>
      </c>
      <c r="R1247" t="s">
        <v>30</v>
      </c>
      <c r="S1247" t="s">
        <v>30</v>
      </c>
      <c r="T1247" t="s">
        <v>30</v>
      </c>
      <c r="U1247" t="s">
        <v>30</v>
      </c>
      <c r="V1247" t="s">
        <v>30</v>
      </c>
      <c r="W1247" t="s">
        <v>60</v>
      </c>
      <c r="X1247" t="s">
        <v>29</v>
      </c>
      <c r="Y1247" t="s">
        <v>29</v>
      </c>
      <c r="Z1247" t="s">
        <v>29</v>
      </c>
      <c r="AA1247" t="s">
        <v>30</v>
      </c>
      <c r="AB1247" t="s">
        <v>32</v>
      </c>
    </row>
    <row r="1248" spans="1:28" outlineLevel="1" x14ac:dyDescent="0.45">
      <c r="A1248">
        <v>2478149002</v>
      </c>
      <c r="B1248" s="1">
        <v>44332</v>
      </c>
      <c r="C1248" t="s">
        <v>1114</v>
      </c>
      <c r="D1248" t="s">
        <v>1115</v>
      </c>
      <c r="E1248" t="s">
        <v>160</v>
      </c>
      <c r="F1248" t="s">
        <v>5651</v>
      </c>
      <c r="G1248" t="s">
        <v>5800</v>
      </c>
      <c r="H1248" s="10">
        <v>240318.27</v>
      </c>
      <c r="I1248" t="s">
        <v>1022</v>
      </c>
      <c r="J1248" t="s">
        <v>28</v>
      </c>
      <c r="K1248" t="s">
        <v>29</v>
      </c>
      <c r="L1248" t="s">
        <v>161</v>
      </c>
      <c r="M1248" t="s">
        <v>29</v>
      </c>
      <c r="N1248" t="s">
        <v>30</v>
      </c>
      <c r="O1248" t="s">
        <v>30</v>
      </c>
      <c r="P1248" t="s">
        <v>30</v>
      </c>
      <c r="Q1248" t="s">
        <v>30</v>
      </c>
      <c r="R1248" t="s">
        <v>30</v>
      </c>
      <c r="S1248" t="s">
        <v>30</v>
      </c>
      <c r="T1248" t="s">
        <v>30</v>
      </c>
      <c r="U1248" t="s">
        <v>30</v>
      </c>
      <c r="V1248" t="s">
        <v>30</v>
      </c>
      <c r="W1248" t="s">
        <v>40</v>
      </c>
      <c r="X1248" t="s">
        <v>29</v>
      </c>
      <c r="Y1248" t="s">
        <v>29</v>
      </c>
      <c r="Z1248" t="s">
        <v>29</v>
      </c>
      <c r="AA1248" t="s">
        <v>30</v>
      </c>
      <c r="AB1248" t="s">
        <v>32</v>
      </c>
    </row>
    <row r="1249" spans="1:28" outlineLevel="1" x14ac:dyDescent="0.45">
      <c r="A1249">
        <v>9890109005</v>
      </c>
      <c r="B1249" s="1">
        <v>44351</v>
      </c>
      <c r="C1249" t="s">
        <v>5297</v>
      </c>
      <c r="D1249" t="s">
        <v>5298</v>
      </c>
      <c r="E1249" t="s">
        <v>160</v>
      </c>
      <c r="F1249" t="s">
        <v>5651</v>
      </c>
      <c r="G1249" t="s">
        <v>5666</v>
      </c>
      <c r="H1249" s="10">
        <v>239064</v>
      </c>
      <c r="J1249" t="s">
        <v>28</v>
      </c>
      <c r="K1249" t="s">
        <v>30</v>
      </c>
      <c r="L1249" t="s">
        <v>161</v>
      </c>
      <c r="M1249" t="s">
        <v>30</v>
      </c>
      <c r="N1249" t="s">
        <v>30</v>
      </c>
      <c r="O1249" t="s">
        <v>30</v>
      </c>
      <c r="P1249" t="s">
        <v>30</v>
      </c>
      <c r="Q1249" t="s">
        <v>30</v>
      </c>
      <c r="R1249" t="s">
        <v>30</v>
      </c>
      <c r="S1249" t="s">
        <v>30</v>
      </c>
      <c r="T1249" t="s">
        <v>30</v>
      </c>
      <c r="U1249" t="s">
        <v>30</v>
      </c>
      <c r="V1249" t="s">
        <v>30</v>
      </c>
      <c r="W1249" t="s">
        <v>37</v>
      </c>
      <c r="X1249" t="s">
        <v>30</v>
      </c>
      <c r="Y1249" t="s">
        <v>29</v>
      </c>
      <c r="Z1249" t="s">
        <v>29</v>
      </c>
      <c r="AA1249" t="s">
        <v>29</v>
      </c>
      <c r="AB1249" t="s">
        <v>32</v>
      </c>
    </row>
    <row r="1250" spans="1:28" outlineLevel="1" x14ac:dyDescent="0.45">
      <c r="A1250">
        <v>7580868902</v>
      </c>
      <c r="B1250" s="1">
        <v>44323</v>
      </c>
      <c r="C1250" t="s">
        <v>3298</v>
      </c>
      <c r="D1250" t="s">
        <v>3299</v>
      </c>
      <c r="E1250" t="s">
        <v>160</v>
      </c>
      <c r="F1250" t="s">
        <v>5651</v>
      </c>
      <c r="G1250" t="s">
        <v>5950</v>
      </c>
      <c r="H1250" s="10">
        <v>235763.3</v>
      </c>
      <c r="J1250" t="s">
        <v>28</v>
      </c>
      <c r="K1250" t="s">
        <v>29</v>
      </c>
      <c r="L1250" t="s">
        <v>161</v>
      </c>
      <c r="M1250" t="s">
        <v>30</v>
      </c>
      <c r="N1250" t="s">
        <v>30</v>
      </c>
      <c r="O1250" t="s">
        <v>30</v>
      </c>
      <c r="P1250" t="s">
        <v>30</v>
      </c>
      <c r="Q1250" t="s">
        <v>30</v>
      </c>
      <c r="R1250" t="s">
        <v>30</v>
      </c>
      <c r="S1250" t="s">
        <v>30</v>
      </c>
      <c r="T1250" t="s">
        <v>30</v>
      </c>
      <c r="U1250" t="s">
        <v>30</v>
      </c>
      <c r="V1250" t="s">
        <v>30</v>
      </c>
      <c r="W1250" t="s">
        <v>40</v>
      </c>
      <c r="X1250" t="s">
        <v>29</v>
      </c>
      <c r="Y1250" t="s">
        <v>30</v>
      </c>
      <c r="Z1250" t="s">
        <v>29</v>
      </c>
      <c r="AA1250" t="s">
        <v>29</v>
      </c>
      <c r="AB1250" t="s">
        <v>32</v>
      </c>
    </row>
    <row r="1251" spans="1:28" outlineLevel="1" x14ac:dyDescent="0.45">
      <c r="A1251">
        <v>7562959004</v>
      </c>
      <c r="B1251" s="1">
        <v>44341</v>
      </c>
      <c r="C1251" t="s">
        <v>3156</v>
      </c>
      <c r="D1251" t="s">
        <v>3157</v>
      </c>
      <c r="E1251" t="s">
        <v>160</v>
      </c>
      <c r="F1251" t="s">
        <v>5651</v>
      </c>
      <c r="G1251" t="s">
        <v>5703</v>
      </c>
      <c r="H1251" s="10">
        <v>231757</v>
      </c>
      <c r="J1251" t="s">
        <v>28</v>
      </c>
      <c r="K1251" t="s">
        <v>29</v>
      </c>
      <c r="L1251" t="s">
        <v>161</v>
      </c>
      <c r="M1251" t="s">
        <v>29</v>
      </c>
      <c r="N1251" t="s">
        <v>29</v>
      </c>
      <c r="O1251" t="s">
        <v>29</v>
      </c>
      <c r="P1251" t="s">
        <v>30</v>
      </c>
      <c r="Q1251" t="s">
        <v>30</v>
      </c>
      <c r="R1251" t="s">
        <v>30</v>
      </c>
      <c r="S1251" t="s">
        <v>30</v>
      </c>
      <c r="T1251" t="s">
        <v>30</v>
      </c>
      <c r="U1251" t="s">
        <v>29</v>
      </c>
      <c r="V1251" t="s">
        <v>30</v>
      </c>
      <c r="W1251" t="s">
        <v>49</v>
      </c>
      <c r="X1251" t="s">
        <v>29</v>
      </c>
      <c r="Y1251" t="s">
        <v>30</v>
      </c>
      <c r="Z1251" t="s">
        <v>29</v>
      </c>
      <c r="AA1251" t="s">
        <v>29</v>
      </c>
      <c r="AB1251" t="s">
        <v>43</v>
      </c>
    </row>
    <row r="1252" spans="1:28" outlineLevel="1" x14ac:dyDescent="0.45">
      <c r="A1252">
        <v>7542988902</v>
      </c>
      <c r="B1252" s="1">
        <v>44323</v>
      </c>
      <c r="C1252" t="s">
        <v>2911</v>
      </c>
      <c r="D1252" t="s">
        <v>2912</v>
      </c>
      <c r="E1252" t="s">
        <v>160</v>
      </c>
      <c r="F1252" t="s">
        <v>5651</v>
      </c>
      <c r="G1252" t="s">
        <v>5821</v>
      </c>
      <c r="H1252" s="10">
        <v>223059.17</v>
      </c>
      <c r="J1252" t="s">
        <v>28</v>
      </c>
      <c r="K1252" t="s">
        <v>30</v>
      </c>
      <c r="L1252" t="s">
        <v>161</v>
      </c>
      <c r="M1252" t="s">
        <v>29</v>
      </c>
      <c r="N1252" t="s">
        <v>29</v>
      </c>
      <c r="O1252" t="s">
        <v>29</v>
      </c>
      <c r="P1252" t="s">
        <v>30</v>
      </c>
      <c r="Q1252" t="s">
        <v>30</v>
      </c>
      <c r="R1252" t="s">
        <v>30</v>
      </c>
      <c r="S1252" t="s">
        <v>30</v>
      </c>
      <c r="T1252" t="s">
        <v>30</v>
      </c>
      <c r="U1252" t="s">
        <v>30</v>
      </c>
      <c r="V1252" t="s">
        <v>30</v>
      </c>
      <c r="W1252" t="s">
        <v>31</v>
      </c>
      <c r="X1252" t="s">
        <v>29</v>
      </c>
      <c r="Y1252" t="s">
        <v>29</v>
      </c>
      <c r="Z1252" t="s">
        <v>29</v>
      </c>
      <c r="AA1252" t="s">
        <v>30</v>
      </c>
      <c r="AB1252" t="s">
        <v>47</v>
      </c>
    </row>
    <row r="1253" spans="1:28" outlineLevel="1" x14ac:dyDescent="0.45">
      <c r="A1253">
        <v>9935439004</v>
      </c>
      <c r="B1253" s="1">
        <v>44351</v>
      </c>
      <c r="C1253" t="s">
        <v>5541</v>
      </c>
      <c r="D1253" t="s">
        <v>5542</v>
      </c>
      <c r="E1253" t="s">
        <v>160</v>
      </c>
      <c r="F1253" t="s">
        <v>5651</v>
      </c>
      <c r="G1253" t="s">
        <v>5800</v>
      </c>
      <c r="H1253" s="10">
        <v>216614.78</v>
      </c>
      <c r="J1253" t="s">
        <v>28</v>
      </c>
      <c r="K1253" t="s">
        <v>29</v>
      </c>
      <c r="L1253" t="s">
        <v>161</v>
      </c>
      <c r="M1253" t="s">
        <v>29</v>
      </c>
      <c r="N1253" t="s">
        <v>29</v>
      </c>
      <c r="O1253" t="s">
        <v>29</v>
      </c>
      <c r="P1253" t="s">
        <v>30</v>
      </c>
      <c r="Q1253" t="s">
        <v>29</v>
      </c>
      <c r="R1253" t="s">
        <v>30</v>
      </c>
      <c r="S1253" t="s">
        <v>30</v>
      </c>
      <c r="T1253" t="s">
        <v>30</v>
      </c>
      <c r="U1253" t="s">
        <v>30</v>
      </c>
      <c r="V1253" t="s">
        <v>29</v>
      </c>
      <c r="W1253" t="s">
        <v>40</v>
      </c>
      <c r="X1253" t="s">
        <v>29</v>
      </c>
      <c r="Y1253" t="s">
        <v>29</v>
      </c>
      <c r="Z1253" t="s">
        <v>29</v>
      </c>
      <c r="AA1253" t="s">
        <v>29</v>
      </c>
      <c r="AB1253" t="s">
        <v>130</v>
      </c>
    </row>
    <row r="1254" spans="1:28" outlineLevel="1" x14ac:dyDescent="0.45">
      <c r="A1254">
        <v>2371779003</v>
      </c>
      <c r="B1254" s="1">
        <v>44331</v>
      </c>
      <c r="C1254" t="s">
        <v>1040</v>
      </c>
      <c r="D1254" t="s">
        <v>1041</v>
      </c>
      <c r="E1254" t="s">
        <v>160</v>
      </c>
      <c r="F1254" t="s">
        <v>5651</v>
      </c>
      <c r="G1254" t="s">
        <v>5703</v>
      </c>
      <c r="H1254" s="10">
        <v>215405.64</v>
      </c>
      <c r="J1254" t="s">
        <v>28</v>
      </c>
      <c r="K1254" t="s">
        <v>30</v>
      </c>
      <c r="L1254" t="s">
        <v>161</v>
      </c>
      <c r="M1254" t="s">
        <v>30</v>
      </c>
      <c r="N1254" t="s">
        <v>30</v>
      </c>
      <c r="O1254" t="s">
        <v>30</v>
      </c>
      <c r="P1254" t="s">
        <v>30</v>
      </c>
      <c r="Q1254" t="s">
        <v>30</v>
      </c>
      <c r="R1254" t="s">
        <v>30</v>
      </c>
      <c r="S1254" t="s">
        <v>30</v>
      </c>
      <c r="T1254" t="s">
        <v>30</v>
      </c>
      <c r="U1254" t="s">
        <v>30</v>
      </c>
      <c r="V1254" t="s">
        <v>30</v>
      </c>
      <c r="W1254" t="s">
        <v>40</v>
      </c>
      <c r="X1254" t="s">
        <v>29</v>
      </c>
      <c r="Y1254" t="s">
        <v>29</v>
      </c>
      <c r="Z1254" t="s">
        <v>29</v>
      </c>
      <c r="AA1254" t="s">
        <v>30</v>
      </c>
      <c r="AB1254" t="s">
        <v>32</v>
      </c>
    </row>
    <row r="1255" spans="1:28" outlineLevel="1" x14ac:dyDescent="0.45">
      <c r="A1255">
        <v>7588058900</v>
      </c>
      <c r="B1255" s="1">
        <v>44323</v>
      </c>
      <c r="C1255" t="s">
        <v>3329</v>
      </c>
      <c r="D1255" t="s">
        <v>3330</v>
      </c>
      <c r="E1255" t="s">
        <v>160</v>
      </c>
      <c r="F1255" t="s">
        <v>5651</v>
      </c>
      <c r="G1255" t="s">
        <v>5747</v>
      </c>
      <c r="H1255" s="10">
        <v>214044</v>
      </c>
      <c r="J1255" t="s">
        <v>28</v>
      </c>
      <c r="K1255" t="s">
        <v>29</v>
      </c>
      <c r="L1255" t="s">
        <v>161</v>
      </c>
      <c r="M1255" t="s">
        <v>29</v>
      </c>
      <c r="N1255" t="s">
        <v>29</v>
      </c>
      <c r="O1255" t="s">
        <v>29</v>
      </c>
      <c r="P1255" t="s">
        <v>29</v>
      </c>
      <c r="Q1255" t="s">
        <v>29</v>
      </c>
      <c r="R1255" t="s">
        <v>29</v>
      </c>
      <c r="S1255" t="s">
        <v>30</v>
      </c>
      <c r="T1255" t="s">
        <v>30</v>
      </c>
      <c r="U1255" t="s">
        <v>29</v>
      </c>
      <c r="V1255" t="s">
        <v>30</v>
      </c>
      <c r="W1255" t="s">
        <v>33</v>
      </c>
      <c r="X1255" t="s">
        <v>29</v>
      </c>
      <c r="Y1255" t="s">
        <v>30</v>
      </c>
      <c r="Z1255" t="s">
        <v>30</v>
      </c>
      <c r="AA1255" t="s">
        <v>29</v>
      </c>
      <c r="AB1255" t="s">
        <v>32</v>
      </c>
    </row>
    <row r="1256" spans="1:28" outlineLevel="1" x14ac:dyDescent="0.45">
      <c r="A1256">
        <v>7661998908</v>
      </c>
      <c r="B1256" s="1">
        <v>44323</v>
      </c>
      <c r="C1256" t="s">
        <v>3769</v>
      </c>
      <c r="D1256" t="s">
        <v>3770</v>
      </c>
      <c r="E1256" t="s">
        <v>160</v>
      </c>
      <c r="F1256" t="s">
        <v>5651</v>
      </c>
      <c r="G1256" t="s">
        <v>5747</v>
      </c>
      <c r="H1256" s="10">
        <v>209818.91</v>
      </c>
      <c r="J1256" t="s">
        <v>28</v>
      </c>
      <c r="K1256" t="s">
        <v>29</v>
      </c>
      <c r="L1256" t="s">
        <v>161</v>
      </c>
      <c r="M1256" t="s">
        <v>29</v>
      </c>
      <c r="N1256" t="s">
        <v>30</v>
      </c>
      <c r="O1256" t="s">
        <v>30</v>
      </c>
      <c r="P1256" t="s">
        <v>30</v>
      </c>
      <c r="Q1256" t="s">
        <v>30</v>
      </c>
      <c r="R1256" t="s">
        <v>30</v>
      </c>
      <c r="S1256" t="s">
        <v>30</v>
      </c>
      <c r="T1256" t="s">
        <v>30</v>
      </c>
      <c r="U1256" t="s">
        <v>30</v>
      </c>
      <c r="V1256" t="s">
        <v>30</v>
      </c>
      <c r="W1256" t="s">
        <v>40</v>
      </c>
      <c r="X1256" t="s">
        <v>29</v>
      </c>
      <c r="Y1256" t="s">
        <v>30</v>
      </c>
      <c r="Z1256" t="s">
        <v>29</v>
      </c>
      <c r="AA1256" t="s">
        <v>30</v>
      </c>
      <c r="AB1256" t="s">
        <v>32</v>
      </c>
    </row>
    <row r="1257" spans="1:28" outlineLevel="1" x14ac:dyDescent="0.45">
      <c r="A1257">
        <v>2784359004</v>
      </c>
      <c r="B1257" s="1">
        <v>44334</v>
      </c>
      <c r="C1257" t="s">
        <v>1699</v>
      </c>
      <c r="D1257" t="s">
        <v>1700</v>
      </c>
      <c r="E1257" t="s">
        <v>160</v>
      </c>
      <c r="F1257" t="s">
        <v>5651</v>
      </c>
      <c r="G1257" t="s">
        <v>5717</v>
      </c>
      <c r="H1257" s="10">
        <v>203725.67</v>
      </c>
      <c r="J1257" t="s">
        <v>28</v>
      </c>
      <c r="K1257" t="s">
        <v>29</v>
      </c>
      <c r="L1257" t="s">
        <v>161</v>
      </c>
      <c r="M1257" t="s">
        <v>30</v>
      </c>
      <c r="N1257" t="s">
        <v>30</v>
      </c>
      <c r="O1257" t="s">
        <v>30</v>
      </c>
      <c r="P1257" t="s">
        <v>30</v>
      </c>
      <c r="Q1257" t="s">
        <v>30</v>
      </c>
      <c r="R1257" t="s">
        <v>30</v>
      </c>
      <c r="S1257" t="s">
        <v>30</v>
      </c>
      <c r="T1257" t="s">
        <v>30</v>
      </c>
      <c r="U1257" t="s">
        <v>30</v>
      </c>
      <c r="V1257" t="s">
        <v>30</v>
      </c>
      <c r="W1257" t="s">
        <v>60</v>
      </c>
      <c r="X1257" t="s">
        <v>29</v>
      </c>
      <c r="Y1257" t="s">
        <v>30</v>
      </c>
      <c r="Z1257" t="s">
        <v>29</v>
      </c>
      <c r="AA1257" t="s">
        <v>29</v>
      </c>
      <c r="AB1257" t="s">
        <v>32</v>
      </c>
    </row>
    <row r="1258" spans="1:28" outlineLevel="1" x14ac:dyDescent="0.45">
      <c r="A1258">
        <v>9926019005</v>
      </c>
      <c r="B1258" s="1">
        <v>44351</v>
      </c>
      <c r="C1258" t="s">
        <v>5480</v>
      </c>
      <c r="D1258" t="s">
        <v>5481</v>
      </c>
      <c r="E1258" t="s">
        <v>160</v>
      </c>
      <c r="F1258" t="s">
        <v>5651</v>
      </c>
      <c r="G1258" t="s">
        <v>5798</v>
      </c>
      <c r="H1258" s="10">
        <v>199061</v>
      </c>
      <c r="J1258" t="s">
        <v>28</v>
      </c>
      <c r="K1258" t="s">
        <v>29</v>
      </c>
      <c r="L1258" t="s">
        <v>161</v>
      </c>
      <c r="M1258" t="s">
        <v>29</v>
      </c>
      <c r="N1258" t="s">
        <v>30</v>
      </c>
      <c r="O1258" t="s">
        <v>30</v>
      </c>
      <c r="P1258" t="s">
        <v>30</v>
      </c>
      <c r="Q1258" t="s">
        <v>30</v>
      </c>
      <c r="R1258" t="s">
        <v>30</v>
      </c>
      <c r="S1258" t="s">
        <v>30</v>
      </c>
      <c r="T1258" t="s">
        <v>30</v>
      </c>
      <c r="U1258" t="s">
        <v>30</v>
      </c>
      <c r="V1258" t="s">
        <v>30</v>
      </c>
      <c r="W1258" t="s">
        <v>31</v>
      </c>
      <c r="X1258" t="s">
        <v>29</v>
      </c>
      <c r="Y1258" t="s">
        <v>29</v>
      </c>
      <c r="Z1258" t="s">
        <v>29</v>
      </c>
      <c r="AA1258" t="s">
        <v>29</v>
      </c>
      <c r="AB1258" t="s">
        <v>32</v>
      </c>
    </row>
    <row r="1259" spans="1:28" outlineLevel="1" x14ac:dyDescent="0.45">
      <c r="A1259">
        <v>2332439003</v>
      </c>
      <c r="B1259" s="1">
        <v>44331</v>
      </c>
      <c r="C1259" t="s">
        <v>854</v>
      </c>
      <c r="D1259" t="s">
        <v>855</v>
      </c>
      <c r="E1259" t="s">
        <v>160</v>
      </c>
      <c r="F1259" t="s">
        <v>5651</v>
      </c>
      <c r="G1259" t="s">
        <v>5798</v>
      </c>
      <c r="H1259" s="10">
        <v>196262.08</v>
      </c>
      <c r="J1259" t="s">
        <v>28</v>
      </c>
      <c r="K1259" t="s">
        <v>30</v>
      </c>
      <c r="L1259" t="s">
        <v>161</v>
      </c>
      <c r="M1259" t="s">
        <v>30</v>
      </c>
      <c r="N1259" t="s">
        <v>30</v>
      </c>
      <c r="O1259" t="s">
        <v>30</v>
      </c>
      <c r="P1259" t="s">
        <v>30</v>
      </c>
      <c r="Q1259" t="s">
        <v>30</v>
      </c>
      <c r="R1259" t="s">
        <v>30</v>
      </c>
      <c r="S1259" t="s">
        <v>30</v>
      </c>
      <c r="T1259" t="s">
        <v>30</v>
      </c>
      <c r="U1259" t="s">
        <v>30</v>
      </c>
      <c r="V1259" t="s">
        <v>30</v>
      </c>
      <c r="W1259" t="s">
        <v>60</v>
      </c>
      <c r="X1259" t="s">
        <v>29</v>
      </c>
      <c r="Y1259" t="s">
        <v>29</v>
      </c>
      <c r="Z1259" t="s">
        <v>29</v>
      </c>
      <c r="AA1259" t="s">
        <v>30</v>
      </c>
      <c r="AB1259" t="s">
        <v>188</v>
      </c>
    </row>
    <row r="1260" spans="1:28" outlineLevel="1" x14ac:dyDescent="0.45">
      <c r="A1260">
        <v>2366949001</v>
      </c>
      <c r="B1260" s="1">
        <v>44331</v>
      </c>
      <c r="C1260" t="s">
        <v>1014</v>
      </c>
      <c r="D1260" t="s">
        <v>1015</v>
      </c>
      <c r="E1260" t="s">
        <v>160</v>
      </c>
      <c r="F1260" t="s">
        <v>5651</v>
      </c>
      <c r="G1260" t="s">
        <v>5798</v>
      </c>
      <c r="H1260" s="10">
        <v>190290</v>
      </c>
      <c r="J1260" t="s">
        <v>28</v>
      </c>
      <c r="K1260" t="s">
        <v>29</v>
      </c>
      <c r="L1260" t="s">
        <v>161</v>
      </c>
      <c r="M1260" t="s">
        <v>30</v>
      </c>
      <c r="N1260" t="s">
        <v>30</v>
      </c>
      <c r="O1260" t="s">
        <v>30</v>
      </c>
      <c r="P1260" t="s">
        <v>30</v>
      </c>
      <c r="Q1260" t="s">
        <v>30</v>
      </c>
      <c r="R1260" t="s">
        <v>30</v>
      </c>
      <c r="S1260" t="s">
        <v>30</v>
      </c>
      <c r="T1260" t="s">
        <v>30</v>
      </c>
      <c r="U1260" t="s">
        <v>30</v>
      </c>
      <c r="V1260" t="s">
        <v>30</v>
      </c>
      <c r="W1260" t="s">
        <v>40</v>
      </c>
      <c r="X1260" t="s">
        <v>29</v>
      </c>
      <c r="Y1260" t="s">
        <v>29</v>
      </c>
      <c r="Z1260" t="s">
        <v>29</v>
      </c>
      <c r="AA1260" t="s">
        <v>30</v>
      </c>
      <c r="AB1260" t="s">
        <v>32</v>
      </c>
    </row>
    <row r="1261" spans="1:28" outlineLevel="1" x14ac:dyDescent="0.45">
      <c r="A1261">
        <v>8869659007</v>
      </c>
      <c r="B1261" s="1">
        <v>44345</v>
      </c>
      <c r="C1261" t="s">
        <v>4625</v>
      </c>
      <c r="D1261" t="s">
        <v>4626</v>
      </c>
      <c r="E1261" t="s">
        <v>160</v>
      </c>
      <c r="F1261" t="s">
        <v>5651</v>
      </c>
      <c r="G1261" t="s">
        <v>5666</v>
      </c>
      <c r="H1261" s="10">
        <v>186953</v>
      </c>
      <c r="J1261" t="s">
        <v>28</v>
      </c>
      <c r="K1261" t="s">
        <v>30</v>
      </c>
      <c r="L1261" t="s">
        <v>161</v>
      </c>
      <c r="M1261" t="s">
        <v>29</v>
      </c>
      <c r="N1261" t="s">
        <v>30</v>
      </c>
      <c r="O1261" t="s">
        <v>30</v>
      </c>
      <c r="P1261" t="s">
        <v>30</v>
      </c>
      <c r="Q1261" t="s">
        <v>30</v>
      </c>
      <c r="R1261" t="s">
        <v>30</v>
      </c>
      <c r="S1261" t="s">
        <v>29</v>
      </c>
      <c r="T1261" t="s">
        <v>30</v>
      </c>
      <c r="U1261" t="s">
        <v>30</v>
      </c>
      <c r="V1261" t="s">
        <v>30</v>
      </c>
      <c r="W1261" t="s">
        <v>31</v>
      </c>
      <c r="X1261" t="s">
        <v>30</v>
      </c>
      <c r="Y1261" t="s">
        <v>29</v>
      </c>
      <c r="Z1261" t="s">
        <v>29</v>
      </c>
      <c r="AA1261" t="s">
        <v>29</v>
      </c>
      <c r="AB1261" t="s">
        <v>43</v>
      </c>
    </row>
    <row r="1262" spans="1:28" outlineLevel="1" x14ac:dyDescent="0.45">
      <c r="A1262">
        <v>2367409005</v>
      </c>
      <c r="B1262" s="1">
        <v>44331</v>
      </c>
      <c r="C1262" t="s">
        <v>1020</v>
      </c>
      <c r="D1262" t="s">
        <v>1021</v>
      </c>
      <c r="E1262" t="s">
        <v>160</v>
      </c>
      <c r="F1262" t="s">
        <v>5651</v>
      </c>
      <c r="G1262" t="s">
        <v>5717</v>
      </c>
      <c r="H1262" s="10">
        <v>166364.68</v>
      </c>
      <c r="J1262" t="s">
        <v>28</v>
      </c>
      <c r="K1262" t="s">
        <v>29</v>
      </c>
      <c r="L1262" t="s">
        <v>161</v>
      </c>
      <c r="M1262" t="s">
        <v>29</v>
      </c>
      <c r="N1262" t="s">
        <v>29</v>
      </c>
      <c r="O1262" t="s">
        <v>29</v>
      </c>
      <c r="P1262" t="s">
        <v>30</v>
      </c>
      <c r="Q1262" t="s">
        <v>30</v>
      </c>
      <c r="R1262" t="s">
        <v>30</v>
      </c>
      <c r="S1262" t="s">
        <v>30</v>
      </c>
      <c r="T1262" t="s">
        <v>30</v>
      </c>
      <c r="U1262" t="s">
        <v>30</v>
      </c>
      <c r="V1262" t="s">
        <v>30</v>
      </c>
      <c r="W1262" t="s">
        <v>31</v>
      </c>
      <c r="X1262" t="s">
        <v>29</v>
      </c>
      <c r="Y1262" t="s">
        <v>29</v>
      </c>
      <c r="Z1262" t="s">
        <v>29</v>
      </c>
      <c r="AA1262" t="s">
        <v>30</v>
      </c>
      <c r="AB1262" t="s">
        <v>32</v>
      </c>
    </row>
    <row r="1263" spans="1:28" outlineLevel="1" x14ac:dyDescent="0.45">
      <c r="A1263">
        <v>9928399007</v>
      </c>
      <c r="B1263" s="1">
        <v>44351</v>
      </c>
      <c r="C1263" t="s">
        <v>5494</v>
      </c>
      <c r="D1263" t="s">
        <v>5495</v>
      </c>
      <c r="E1263" t="s">
        <v>160</v>
      </c>
      <c r="F1263" t="s">
        <v>5651</v>
      </c>
      <c r="G1263" t="s">
        <v>5666</v>
      </c>
      <c r="H1263" s="10">
        <v>150386</v>
      </c>
      <c r="J1263" t="s">
        <v>28</v>
      </c>
      <c r="K1263" t="s">
        <v>30</v>
      </c>
      <c r="L1263" t="s">
        <v>161</v>
      </c>
      <c r="M1263" t="s">
        <v>29</v>
      </c>
      <c r="N1263" t="s">
        <v>30</v>
      </c>
      <c r="O1263" t="s">
        <v>29</v>
      </c>
      <c r="P1263" t="s">
        <v>30</v>
      </c>
      <c r="Q1263" t="s">
        <v>30</v>
      </c>
      <c r="R1263" t="s">
        <v>30</v>
      </c>
      <c r="S1263" t="s">
        <v>30</v>
      </c>
      <c r="T1263" t="s">
        <v>30</v>
      </c>
      <c r="U1263" t="s">
        <v>30</v>
      </c>
      <c r="V1263" t="s">
        <v>30</v>
      </c>
      <c r="W1263" t="s">
        <v>31</v>
      </c>
      <c r="X1263" t="s">
        <v>30</v>
      </c>
      <c r="Y1263" t="s">
        <v>29</v>
      </c>
      <c r="Z1263" t="s">
        <v>29</v>
      </c>
      <c r="AA1263" t="s">
        <v>29</v>
      </c>
      <c r="AB1263" t="s">
        <v>48</v>
      </c>
    </row>
    <row r="1264" spans="1:28" outlineLevel="1" x14ac:dyDescent="0.45">
      <c r="A1264">
        <v>4892759002</v>
      </c>
      <c r="B1264" s="1">
        <v>44336</v>
      </c>
      <c r="C1264" t="s">
        <v>2002</v>
      </c>
      <c r="D1264" t="s">
        <v>2003</v>
      </c>
      <c r="E1264" t="s">
        <v>160</v>
      </c>
      <c r="F1264" t="s">
        <v>5651</v>
      </c>
      <c r="G1264" t="s">
        <v>5666</v>
      </c>
      <c r="H1264" s="10">
        <v>146170</v>
      </c>
      <c r="J1264" t="s">
        <v>28</v>
      </c>
      <c r="K1264" t="s">
        <v>30</v>
      </c>
      <c r="L1264" t="s">
        <v>161</v>
      </c>
      <c r="M1264" t="s">
        <v>29</v>
      </c>
      <c r="N1264" t="s">
        <v>30</v>
      </c>
      <c r="O1264" t="s">
        <v>29</v>
      </c>
      <c r="P1264" t="s">
        <v>30</v>
      </c>
      <c r="Q1264" t="s">
        <v>30</v>
      </c>
      <c r="R1264" t="s">
        <v>30</v>
      </c>
      <c r="S1264" t="s">
        <v>30</v>
      </c>
      <c r="T1264" t="s">
        <v>30</v>
      </c>
      <c r="U1264" t="s">
        <v>30</v>
      </c>
      <c r="V1264" t="s">
        <v>30</v>
      </c>
      <c r="W1264" t="s">
        <v>33</v>
      </c>
      <c r="X1264" t="s">
        <v>30</v>
      </c>
      <c r="Y1264" t="s">
        <v>29</v>
      </c>
      <c r="Z1264" t="s">
        <v>30</v>
      </c>
      <c r="AA1264" t="s">
        <v>29</v>
      </c>
      <c r="AB1264" t="s">
        <v>45</v>
      </c>
    </row>
    <row r="1265" spans="1:28" outlineLevel="1" x14ac:dyDescent="0.45">
      <c r="A1265">
        <v>8878319001</v>
      </c>
      <c r="B1265" s="1">
        <v>44345</v>
      </c>
      <c r="C1265" t="s">
        <v>4687</v>
      </c>
      <c r="D1265" t="s">
        <v>4688</v>
      </c>
      <c r="E1265" t="s">
        <v>160</v>
      </c>
      <c r="F1265" t="s">
        <v>5651</v>
      </c>
      <c r="G1265" t="s">
        <v>5821</v>
      </c>
      <c r="H1265" s="10">
        <v>146147.16</v>
      </c>
      <c r="J1265" t="s">
        <v>28</v>
      </c>
      <c r="K1265" t="s">
        <v>30</v>
      </c>
      <c r="L1265" t="s">
        <v>161</v>
      </c>
      <c r="M1265" t="s">
        <v>30</v>
      </c>
      <c r="N1265" t="s">
        <v>30</v>
      </c>
      <c r="O1265" t="s">
        <v>30</v>
      </c>
      <c r="P1265" t="s">
        <v>30</v>
      </c>
      <c r="Q1265" t="s">
        <v>30</v>
      </c>
      <c r="R1265" t="s">
        <v>30</v>
      </c>
      <c r="S1265" t="s">
        <v>30</v>
      </c>
      <c r="T1265" t="s">
        <v>30</v>
      </c>
      <c r="U1265" t="s">
        <v>30</v>
      </c>
      <c r="V1265" t="s">
        <v>30</v>
      </c>
      <c r="W1265" t="s">
        <v>31</v>
      </c>
      <c r="X1265" t="s">
        <v>29</v>
      </c>
      <c r="Y1265" t="s">
        <v>29</v>
      </c>
      <c r="Z1265" t="s">
        <v>29</v>
      </c>
      <c r="AA1265" t="s">
        <v>29</v>
      </c>
      <c r="AB1265" t="s">
        <v>232</v>
      </c>
    </row>
    <row r="1266" spans="1:28" outlineLevel="1" x14ac:dyDescent="0.45">
      <c r="A1266">
        <v>8031369010</v>
      </c>
      <c r="B1266" s="1">
        <v>44342</v>
      </c>
      <c r="C1266" t="s">
        <v>4161</v>
      </c>
      <c r="D1266" t="s">
        <v>734</v>
      </c>
      <c r="E1266" t="s">
        <v>160</v>
      </c>
      <c r="F1266" t="s">
        <v>5651</v>
      </c>
      <c r="G1266" t="s">
        <v>5666</v>
      </c>
      <c r="H1266" s="10">
        <v>142973</v>
      </c>
      <c r="J1266" t="s">
        <v>28</v>
      </c>
      <c r="K1266" t="s">
        <v>30</v>
      </c>
      <c r="L1266" t="s">
        <v>161</v>
      </c>
      <c r="M1266" t="s">
        <v>30</v>
      </c>
      <c r="N1266" t="s">
        <v>30</v>
      </c>
      <c r="O1266" t="s">
        <v>29</v>
      </c>
      <c r="P1266" t="s">
        <v>30</v>
      </c>
      <c r="Q1266" t="s">
        <v>30</v>
      </c>
      <c r="R1266" t="s">
        <v>30</v>
      </c>
      <c r="S1266" t="s">
        <v>30</v>
      </c>
      <c r="T1266" t="s">
        <v>30</v>
      </c>
      <c r="U1266" t="s">
        <v>30</v>
      </c>
      <c r="V1266" t="s">
        <v>30</v>
      </c>
      <c r="W1266" t="s">
        <v>40</v>
      </c>
      <c r="X1266" t="s">
        <v>30</v>
      </c>
      <c r="Y1266" t="s">
        <v>30</v>
      </c>
      <c r="Z1266" t="s">
        <v>29</v>
      </c>
      <c r="AA1266" t="s">
        <v>29</v>
      </c>
      <c r="AB1266" t="s">
        <v>72</v>
      </c>
    </row>
    <row r="1267" spans="1:28" outlineLevel="1" x14ac:dyDescent="0.45">
      <c r="A1267">
        <v>8840789007</v>
      </c>
      <c r="B1267" s="1">
        <v>44345</v>
      </c>
      <c r="C1267" t="s">
        <v>4441</v>
      </c>
      <c r="D1267" t="s">
        <v>4442</v>
      </c>
      <c r="E1267" t="s">
        <v>160</v>
      </c>
      <c r="F1267" t="s">
        <v>5651</v>
      </c>
      <c r="G1267" t="s">
        <v>5717</v>
      </c>
      <c r="H1267" s="10">
        <v>140437</v>
      </c>
      <c r="J1267" t="s">
        <v>28</v>
      </c>
      <c r="K1267" t="s">
        <v>29</v>
      </c>
      <c r="L1267" t="s">
        <v>161</v>
      </c>
      <c r="M1267" t="s">
        <v>30</v>
      </c>
      <c r="N1267" t="s">
        <v>30</v>
      </c>
      <c r="O1267" t="s">
        <v>30</v>
      </c>
      <c r="P1267" t="s">
        <v>30</v>
      </c>
      <c r="Q1267" t="s">
        <v>30</v>
      </c>
      <c r="R1267" t="s">
        <v>30</v>
      </c>
      <c r="S1267" t="s">
        <v>30</v>
      </c>
      <c r="T1267" t="s">
        <v>30</v>
      </c>
      <c r="U1267" t="s">
        <v>30</v>
      </c>
      <c r="V1267" t="s">
        <v>30</v>
      </c>
      <c r="W1267" t="s">
        <v>40</v>
      </c>
      <c r="X1267" t="s">
        <v>29</v>
      </c>
      <c r="Y1267" t="s">
        <v>29</v>
      </c>
      <c r="Z1267" t="s">
        <v>29</v>
      </c>
      <c r="AA1267" t="s">
        <v>29</v>
      </c>
      <c r="AB1267" t="s">
        <v>32</v>
      </c>
    </row>
    <row r="1268" spans="1:28" outlineLevel="1" x14ac:dyDescent="0.45">
      <c r="A1268">
        <v>2221239010</v>
      </c>
      <c r="B1268" s="1">
        <v>44330</v>
      </c>
      <c r="C1268" t="s">
        <v>662</v>
      </c>
      <c r="D1268" t="s">
        <v>663</v>
      </c>
      <c r="E1268" t="s">
        <v>160</v>
      </c>
      <c r="F1268" t="s">
        <v>5651</v>
      </c>
      <c r="G1268" t="s">
        <v>5767</v>
      </c>
      <c r="H1268" s="10">
        <v>140277</v>
      </c>
      <c r="J1268" t="s">
        <v>28</v>
      </c>
      <c r="K1268" t="s">
        <v>30</v>
      </c>
      <c r="L1268" t="s">
        <v>161</v>
      </c>
      <c r="M1268" t="s">
        <v>30</v>
      </c>
      <c r="N1268" t="s">
        <v>30</v>
      </c>
      <c r="O1268" t="s">
        <v>30</v>
      </c>
      <c r="P1268" t="s">
        <v>30</v>
      </c>
      <c r="Q1268" t="s">
        <v>30</v>
      </c>
      <c r="R1268" t="s">
        <v>30</v>
      </c>
      <c r="S1268" t="s">
        <v>30</v>
      </c>
      <c r="T1268" t="s">
        <v>30</v>
      </c>
      <c r="U1268" t="s">
        <v>30</v>
      </c>
      <c r="V1268" t="s">
        <v>30</v>
      </c>
      <c r="W1268" t="s">
        <v>31</v>
      </c>
      <c r="X1268" t="s">
        <v>30</v>
      </c>
      <c r="Y1268" t="s">
        <v>29</v>
      </c>
      <c r="Z1268" t="s">
        <v>29</v>
      </c>
      <c r="AA1268" t="s">
        <v>30</v>
      </c>
      <c r="AB1268" t="s">
        <v>32</v>
      </c>
    </row>
    <row r="1269" spans="1:28" outlineLevel="1" x14ac:dyDescent="0.45">
      <c r="A1269">
        <v>7568819009</v>
      </c>
      <c r="B1269" s="1">
        <v>44341</v>
      </c>
      <c r="C1269" t="s">
        <v>3219</v>
      </c>
      <c r="D1269" t="s">
        <v>3220</v>
      </c>
      <c r="E1269" t="s">
        <v>160</v>
      </c>
      <c r="F1269" t="s">
        <v>5651</v>
      </c>
      <c r="G1269" t="s">
        <v>5703</v>
      </c>
      <c r="H1269" s="10">
        <v>138485</v>
      </c>
      <c r="J1269" t="s">
        <v>28</v>
      </c>
      <c r="K1269" t="s">
        <v>29</v>
      </c>
      <c r="L1269" t="s">
        <v>161</v>
      </c>
      <c r="M1269" t="s">
        <v>30</v>
      </c>
      <c r="N1269" t="s">
        <v>29</v>
      </c>
      <c r="O1269" t="s">
        <v>30</v>
      </c>
      <c r="P1269" t="s">
        <v>30</v>
      </c>
      <c r="Q1269" t="s">
        <v>30</v>
      </c>
      <c r="R1269" t="s">
        <v>30</v>
      </c>
      <c r="S1269" t="s">
        <v>30</v>
      </c>
      <c r="T1269" t="s">
        <v>30</v>
      </c>
      <c r="U1269" t="s">
        <v>30</v>
      </c>
      <c r="V1269" t="s">
        <v>30</v>
      </c>
      <c r="W1269" t="s">
        <v>40</v>
      </c>
      <c r="X1269" t="s">
        <v>29</v>
      </c>
      <c r="Y1269" t="s">
        <v>30</v>
      </c>
      <c r="Z1269" t="s">
        <v>29</v>
      </c>
      <c r="AA1269" t="s">
        <v>29</v>
      </c>
      <c r="AB1269" t="s">
        <v>32</v>
      </c>
    </row>
    <row r="1270" spans="1:28" outlineLevel="1" x14ac:dyDescent="0.45">
      <c r="A1270">
        <v>2367319002</v>
      </c>
      <c r="B1270" s="1">
        <v>44331</v>
      </c>
      <c r="C1270" t="s">
        <v>1018</v>
      </c>
      <c r="D1270" t="s">
        <v>1019</v>
      </c>
      <c r="E1270" t="s">
        <v>160</v>
      </c>
      <c r="F1270" t="s">
        <v>5651</v>
      </c>
      <c r="G1270" t="s">
        <v>5798</v>
      </c>
      <c r="H1270" s="10">
        <v>138280</v>
      </c>
      <c r="J1270" t="s">
        <v>28</v>
      </c>
      <c r="K1270" t="s">
        <v>30</v>
      </c>
      <c r="L1270" t="s">
        <v>161</v>
      </c>
      <c r="M1270" t="s">
        <v>29</v>
      </c>
      <c r="N1270" t="s">
        <v>30</v>
      </c>
      <c r="O1270" t="s">
        <v>30</v>
      </c>
      <c r="P1270" t="s">
        <v>30</v>
      </c>
      <c r="Q1270" t="s">
        <v>30</v>
      </c>
      <c r="R1270" t="s">
        <v>30</v>
      </c>
      <c r="S1270" t="s">
        <v>30</v>
      </c>
      <c r="T1270" t="s">
        <v>30</v>
      </c>
      <c r="U1270" t="s">
        <v>30</v>
      </c>
      <c r="V1270" t="s">
        <v>30</v>
      </c>
      <c r="W1270" t="s">
        <v>40</v>
      </c>
      <c r="X1270" t="s">
        <v>29</v>
      </c>
      <c r="Y1270" t="s">
        <v>30</v>
      </c>
      <c r="Z1270" t="s">
        <v>29</v>
      </c>
      <c r="AA1270" t="s">
        <v>29</v>
      </c>
      <c r="AB1270" t="s">
        <v>32</v>
      </c>
    </row>
    <row r="1271" spans="1:28" outlineLevel="1" x14ac:dyDescent="0.45">
      <c r="A1271">
        <v>7881908905</v>
      </c>
      <c r="B1271" s="1">
        <v>44327</v>
      </c>
      <c r="C1271" t="s">
        <v>3903</v>
      </c>
      <c r="D1271" t="s">
        <v>3904</v>
      </c>
      <c r="E1271" t="s">
        <v>160</v>
      </c>
      <c r="F1271" t="s">
        <v>5651</v>
      </c>
      <c r="G1271" t="s">
        <v>5717</v>
      </c>
      <c r="H1271" s="10">
        <v>137601</v>
      </c>
      <c r="J1271" t="s">
        <v>28</v>
      </c>
      <c r="K1271" t="s">
        <v>29</v>
      </c>
      <c r="L1271" t="s">
        <v>161</v>
      </c>
      <c r="M1271" t="s">
        <v>29</v>
      </c>
      <c r="N1271" t="s">
        <v>30</v>
      </c>
      <c r="O1271" t="s">
        <v>29</v>
      </c>
      <c r="P1271" t="s">
        <v>30</v>
      </c>
      <c r="Q1271" t="s">
        <v>30</v>
      </c>
      <c r="R1271" t="s">
        <v>30</v>
      </c>
      <c r="S1271" t="s">
        <v>30</v>
      </c>
      <c r="T1271" t="s">
        <v>30</v>
      </c>
      <c r="U1271" t="s">
        <v>30</v>
      </c>
      <c r="V1271" t="s">
        <v>30</v>
      </c>
      <c r="W1271" t="s">
        <v>40</v>
      </c>
      <c r="X1271" t="s">
        <v>29</v>
      </c>
      <c r="Y1271" t="s">
        <v>29</v>
      </c>
      <c r="Z1271" t="s">
        <v>29</v>
      </c>
      <c r="AA1271" t="s">
        <v>30</v>
      </c>
      <c r="AB1271" t="s">
        <v>32</v>
      </c>
    </row>
    <row r="1272" spans="1:28" outlineLevel="1" x14ac:dyDescent="0.45">
      <c r="A1272">
        <v>7562868909</v>
      </c>
      <c r="B1272" s="1">
        <v>44323</v>
      </c>
      <c r="C1272" t="s">
        <v>3152</v>
      </c>
      <c r="D1272" t="s">
        <v>3153</v>
      </c>
      <c r="E1272" t="s">
        <v>160</v>
      </c>
      <c r="F1272" t="s">
        <v>5651</v>
      </c>
      <c r="G1272" t="s">
        <v>5798</v>
      </c>
      <c r="H1272" s="10">
        <v>132284</v>
      </c>
      <c r="J1272" t="s">
        <v>28</v>
      </c>
      <c r="K1272" t="s">
        <v>29</v>
      </c>
      <c r="L1272" t="s">
        <v>161</v>
      </c>
      <c r="M1272" t="s">
        <v>29</v>
      </c>
      <c r="N1272" t="s">
        <v>30</v>
      </c>
      <c r="O1272" t="s">
        <v>29</v>
      </c>
      <c r="P1272" t="s">
        <v>30</v>
      </c>
      <c r="Q1272" t="s">
        <v>30</v>
      </c>
      <c r="R1272" t="s">
        <v>30</v>
      </c>
      <c r="S1272" t="s">
        <v>30</v>
      </c>
      <c r="T1272" t="s">
        <v>30</v>
      </c>
      <c r="U1272" t="s">
        <v>30</v>
      </c>
      <c r="V1272" t="s">
        <v>30</v>
      </c>
      <c r="W1272" t="s">
        <v>40</v>
      </c>
      <c r="X1272" t="s">
        <v>29</v>
      </c>
      <c r="Y1272" t="s">
        <v>29</v>
      </c>
      <c r="Z1272" t="s">
        <v>29</v>
      </c>
      <c r="AA1272" t="s">
        <v>30</v>
      </c>
      <c r="AB1272" t="s">
        <v>32</v>
      </c>
    </row>
    <row r="1273" spans="1:28" outlineLevel="1" x14ac:dyDescent="0.45">
      <c r="A1273">
        <v>8924039002</v>
      </c>
      <c r="B1273" s="1">
        <v>44345</v>
      </c>
      <c r="C1273" t="s">
        <v>4863</v>
      </c>
      <c r="D1273" t="s">
        <v>4864</v>
      </c>
      <c r="E1273" t="s">
        <v>160</v>
      </c>
      <c r="F1273" t="s">
        <v>5651</v>
      </c>
      <c r="G1273" t="s">
        <v>5747</v>
      </c>
      <c r="H1273" s="10">
        <v>131293</v>
      </c>
      <c r="J1273" t="s">
        <v>28</v>
      </c>
      <c r="K1273" t="s">
        <v>29</v>
      </c>
      <c r="L1273" t="s">
        <v>161</v>
      </c>
      <c r="M1273" t="s">
        <v>30</v>
      </c>
      <c r="N1273" t="s">
        <v>30</v>
      </c>
      <c r="O1273" t="s">
        <v>30</v>
      </c>
      <c r="P1273" t="s">
        <v>30</v>
      </c>
      <c r="Q1273" t="s">
        <v>30</v>
      </c>
      <c r="R1273" t="s">
        <v>30</v>
      </c>
      <c r="S1273" t="s">
        <v>30</v>
      </c>
      <c r="T1273" t="s">
        <v>30</v>
      </c>
      <c r="U1273" t="s">
        <v>30</v>
      </c>
      <c r="V1273" t="s">
        <v>30</v>
      </c>
      <c r="W1273" t="s">
        <v>40</v>
      </c>
      <c r="X1273" t="s">
        <v>29</v>
      </c>
      <c r="Y1273" t="s">
        <v>29</v>
      </c>
      <c r="Z1273" t="s">
        <v>29</v>
      </c>
      <c r="AA1273" t="s">
        <v>29</v>
      </c>
      <c r="AB1273" t="s">
        <v>32</v>
      </c>
    </row>
    <row r="1274" spans="1:28" outlineLevel="1" x14ac:dyDescent="0.45">
      <c r="A1274">
        <v>7530438904</v>
      </c>
      <c r="B1274" s="1">
        <v>44323</v>
      </c>
      <c r="C1274" t="s">
        <v>2770</v>
      </c>
      <c r="D1274" t="s">
        <v>2771</v>
      </c>
      <c r="E1274" t="s">
        <v>160</v>
      </c>
      <c r="F1274" t="s">
        <v>5651</v>
      </c>
      <c r="G1274" t="s">
        <v>5747</v>
      </c>
      <c r="H1274" s="10">
        <v>121659</v>
      </c>
      <c r="J1274" t="s">
        <v>28</v>
      </c>
      <c r="K1274" t="s">
        <v>29</v>
      </c>
      <c r="L1274" t="s">
        <v>161</v>
      </c>
      <c r="M1274" t="s">
        <v>29</v>
      </c>
      <c r="N1274" t="s">
        <v>29</v>
      </c>
      <c r="O1274" t="s">
        <v>29</v>
      </c>
      <c r="P1274" t="s">
        <v>29</v>
      </c>
      <c r="Q1274" t="s">
        <v>29</v>
      </c>
      <c r="R1274" t="s">
        <v>30</v>
      </c>
      <c r="S1274" t="s">
        <v>30</v>
      </c>
      <c r="T1274" t="s">
        <v>30</v>
      </c>
      <c r="U1274" t="s">
        <v>29</v>
      </c>
      <c r="V1274" t="s">
        <v>30</v>
      </c>
      <c r="W1274" t="s">
        <v>31</v>
      </c>
      <c r="X1274" t="s">
        <v>29</v>
      </c>
      <c r="Y1274" t="s">
        <v>30</v>
      </c>
      <c r="Z1274" t="s">
        <v>29</v>
      </c>
      <c r="AA1274" t="s">
        <v>29</v>
      </c>
      <c r="AB1274" t="s">
        <v>32</v>
      </c>
    </row>
    <row r="1275" spans="1:28" outlineLevel="1" x14ac:dyDescent="0.45">
      <c r="A1275">
        <v>8990599004</v>
      </c>
      <c r="B1275" s="1">
        <v>44345</v>
      </c>
      <c r="C1275" t="s">
        <v>5179</v>
      </c>
      <c r="D1275" t="s">
        <v>5180</v>
      </c>
      <c r="E1275" t="s">
        <v>160</v>
      </c>
      <c r="F1275" t="s">
        <v>5651</v>
      </c>
      <c r="G1275" t="s">
        <v>5666</v>
      </c>
      <c r="H1275" s="10">
        <v>118087</v>
      </c>
      <c r="J1275" t="s">
        <v>28</v>
      </c>
      <c r="K1275" t="s">
        <v>30</v>
      </c>
      <c r="L1275" t="s">
        <v>161</v>
      </c>
      <c r="M1275" t="s">
        <v>29</v>
      </c>
      <c r="N1275" t="s">
        <v>29</v>
      </c>
      <c r="O1275" t="s">
        <v>29</v>
      </c>
      <c r="P1275" t="s">
        <v>30</v>
      </c>
      <c r="Q1275" t="s">
        <v>29</v>
      </c>
      <c r="R1275" t="s">
        <v>29</v>
      </c>
      <c r="S1275" t="s">
        <v>30</v>
      </c>
      <c r="T1275" t="s">
        <v>30</v>
      </c>
      <c r="U1275" t="s">
        <v>29</v>
      </c>
      <c r="V1275" t="s">
        <v>30</v>
      </c>
      <c r="W1275" t="s">
        <v>31</v>
      </c>
      <c r="X1275" t="s">
        <v>30</v>
      </c>
      <c r="Y1275" t="s">
        <v>29</v>
      </c>
      <c r="Z1275" t="s">
        <v>29</v>
      </c>
      <c r="AA1275" t="s">
        <v>29</v>
      </c>
      <c r="AB1275" t="s">
        <v>48</v>
      </c>
    </row>
    <row r="1276" spans="1:28" outlineLevel="1" x14ac:dyDescent="0.45">
      <c r="A1276">
        <v>7911808901</v>
      </c>
      <c r="B1276" s="1">
        <v>44327</v>
      </c>
      <c r="C1276" t="s">
        <v>4074</v>
      </c>
      <c r="D1276" t="s">
        <v>4075</v>
      </c>
      <c r="E1276" t="s">
        <v>160</v>
      </c>
      <c r="F1276" t="s">
        <v>5651</v>
      </c>
      <c r="G1276" t="s">
        <v>5821</v>
      </c>
      <c r="H1276" s="10">
        <v>117543.87</v>
      </c>
      <c r="J1276" t="s">
        <v>28</v>
      </c>
      <c r="K1276" t="s">
        <v>30</v>
      </c>
      <c r="L1276" t="s">
        <v>161</v>
      </c>
      <c r="M1276" t="s">
        <v>29</v>
      </c>
      <c r="N1276" t="s">
        <v>30</v>
      </c>
      <c r="O1276" t="s">
        <v>30</v>
      </c>
      <c r="P1276" t="s">
        <v>30</v>
      </c>
      <c r="Q1276" t="s">
        <v>30</v>
      </c>
      <c r="R1276" t="s">
        <v>30</v>
      </c>
      <c r="S1276" t="s">
        <v>30</v>
      </c>
      <c r="T1276" t="s">
        <v>30</v>
      </c>
      <c r="U1276" t="s">
        <v>30</v>
      </c>
      <c r="V1276" t="s">
        <v>30</v>
      </c>
      <c r="W1276" t="s">
        <v>60</v>
      </c>
      <c r="X1276" t="s">
        <v>29</v>
      </c>
      <c r="Y1276" t="s">
        <v>30</v>
      </c>
      <c r="Z1276" t="s">
        <v>29</v>
      </c>
      <c r="AA1276" t="s">
        <v>29</v>
      </c>
      <c r="AB1276" t="s">
        <v>291</v>
      </c>
    </row>
    <row r="1277" spans="1:28" outlineLevel="1" x14ac:dyDescent="0.45">
      <c r="A1277">
        <v>7549909006</v>
      </c>
      <c r="B1277" s="1">
        <v>44341</v>
      </c>
      <c r="C1277" t="s">
        <v>3003</v>
      </c>
      <c r="D1277" t="s">
        <v>3004</v>
      </c>
      <c r="E1277" t="s">
        <v>160</v>
      </c>
      <c r="F1277" t="s">
        <v>5651</v>
      </c>
      <c r="G1277" t="s">
        <v>5717</v>
      </c>
      <c r="H1277" s="10">
        <v>117037.46</v>
      </c>
      <c r="J1277" t="s">
        <v>28</v>
      </c>
      <c r="K1277" t="s">
        <v>29</v>
      </c>
      <c r="L1277" t="s">
        <v>161</v>
      </c>
      <c r="M1277" t="s">
        <v>29</v>
      </c>
      <c r="N1277" t="s">
        <v>30</v>
      </c>
      <c r="O1277" t="s">
        <v>29</v>
      </c>
      <c r="P1277" t="s">
        <v>30</v>
      </c>
      <c r="Q1277" t="s">
        <v>30</v>
      </c>
      <c r="R1277" t="s">
        <v>30</v>
      </c>
      <c r="S1277" t="s">
        <v>30</v>
      </c>
      <c r="T1277" t="s">
        <v>30</v>
      </c>
      <c r="U1277" t="s">
        <v>30</v>
      </c>
      <c r="V1277" t="s">
        <v>30</v>
      </c>
      <c r="W1277" t="s">
        <v>40</v>
      </c>
      <c r="X1277" t="s">
        <v>29</v>
      </c>
      <c r="Y1277" t="s">
        <v>29</v>
      </c>
      <c r="Z1277" t="s">
        <v>29</v>
      </c>
      <c r="AA1277" t="s">
        <v>30</v>
      </c>
      <c r="AB1277" t="s">
        <v>32</v>
      </c>
    </row>
    <row r="1278" spans="1:28" outlineLevel="1" x14ac:dyDescent="0.45">
      <c r="A1278">
        <v>7614808905</v>
      </c>
      <c r="B1278" s="1">
        <v>44323</v>
      </c>
      <c r="C1278" t="s">
        <v>3487</v>
      </c>
      <c r="D1278" t="s">
        <v>3488</v>
      </c>
      <c r="E1278" t="s">
        <v>160</v>
      </c>
      <c r="F1278" t="s">
        <v>5651</v>
      </c>
      <c r="G1278" t="s">
        <v>5798</v>
      </c>
      <c r="H1278" s="10">
        <v>114655</v>
      </c>
      <c r="J1278" t="s">
        <v>28</v>
      </c>
      <c r="K1278" t="s">
        <v>30</v>
      </c>
      <c r="L1278" t="s">
        <v>161</v>
      </c>
      <c r="M1278" t="s">
        <v>29</v>
      </c>
      <c r="N1278" t="s">
        <v>30</v>
      </c>
      <c r="O1278" t="s">
        <v>29</v>
      </c>
      <c r="P1278" t="s">
        <v>30</v>
      </c>
      <c r="Q1278" t="s">
        <v>30</v>
      </c>
      <c r="R1278" t="s">
        <v>30</v>
      </c>
      <c r="S1278" t="s">
        <v>30</v>
      </c>
      <c r="T1278" t="s">
        <v>30</v>
      </c>
      <c r="U1278" t="s">
        <v>30</v>
      </c>
      <c r="V1278" t="s">
        <v>30</v>
      </c>
      <c r="W1278" t="s">
        <v>40</v>
      </c>
      <c r="X1278" t="s">
        <v>29</v>
      </c>
      <c r="Y1278" t="s">
        <v>30</v>
      </c>
      <c r="Z1278" t="s">
        <v>29</v>
      </c>
      <c r="AA1278" t="s">
        <v>30</v>
      </c>
      <c r="AB1278" t="s">
        <v>32</v>
      </c>
    </row>
    <row r="1279" spans="1:28" outlineLevel="1" x14ac:dyDescent="0.45">
      <c r="A1279">
        <v>7549009007</v>
      </c>
      <c r="B1279" s="1">
        <v>44341</v>
      </c>
      <c r="C1279" t="s">
        <v>2987</v>
      </c>
      <c r="D1279" t="s">
        <v>2988</v>
      </c>
      <c r="E1279" t="s">
        <v>160</v>
      </c>
      <c r="F1279" t="s">
        <v>5651</v>
      </c>
      <c r="G1279" t="s">
        <v>5821</v>
      </c>
      <c r="H1279" s="10">
        <v>114068.95</v>
      </c>
      <c r="J1279" t="s">
        <v>28</v>
      </c>
      <c r="K1279" t="s">
        <v>29</v>
      </c>
      <c r="L1279" t="s">
        <v>161</v>
      </c>
      <c r="M1279" t="s">
        <v>29</v>
      </c>
      <c r="N1279" t="s">
        <v>29</v>
      </c>
      <c r="O1279" t="s">
        <v>29</v>
      </c>
      <c r="P1279" t="s">
        <v>30</v>
      </c>
      <c r="Q1279" t="s">
        <v>29</v>
      </c>
      <c r="R1279" t="s">
        <v>30</v>
      </c>
      <c r="S1279" t="s">
        <v>30</v>
      </c>
      <c r="T1279" t="s">
        <v>29</v>
      </c>
      <c r="U1279" t="s">
        <v>29</v>
      </c>
      <c r="V1279" t="s">
        <v>30</v>
      </c>
      <c r="W1279" t="s">
        <v>31</v>
      </c>
      <c r="X1279" t="s">
        <v>29</v>
      </c>
      <c r="Y1279" t="s">
        <v>30</v>
      </c>
      <c r="Z1279" t="s">
        <v>29</v>
      </c>
      <c r="AA1279" t="s">
        <v>29</v>
      </c>
      <c r="AB1279" t="s">
        <v>32</v>
      </c>
    </row>
    <row r="1280" spans="1:28" outlineLevel="1" x14ac:dyDescent="0.45">
      <c r="A1280">
        <v>8982889008</v>
      </c>
      <c r="B1280" s="1">
        <v>44345</v>
      </c>
      <c r="C1280" t="s">
        <v>5146</v>
      </c>
      <c r="D1280" t="s">
        <v>5147</v>
      </c>
      <c r="E1280" t="s">
        <v>160</v>
      </c>
      <c r="F1280" t="s">
        <v>5651</v>
      </c>
      <c r="G1280" t="s">
        <v>5798</v>
      </c>
      <c r="H1280" s="10">
        <v>99958</v>
      </c>
      <c r="I1280" t="s">
        <v>35</v>
      </c>
      <c r="J1280" t="s">
        <v>28</v>
      </c>
      <c r="K1280" t="s">
        <v>30</v>
      </c>
      <c r="L1280" t="s">
        <v>161</v>
      </c>
      <c r="M1280" t="s">
        <v>29</v>
      </c>
      <c r="N1280" t="s">
        <v>29</v>
      </c>
      <c r="O1280" t="s">
        <v>30</v>
      </c>
      <c r="P1280" t="s">
        <v>30</v>
      </c>
      <c r="Q1280" t="s">
        <v>29</v>
      </c>
      <c r="R1280" t="s">
        <v>30</v>
      </c>
      <c r="S1280" t="s">
        <v>30</v>
      </c>
      <c r="T1280" t="s">
        <v>30</v>
      </c>
      <c r="U1280" t="s">
        <v>30</v>
      </c>
      <c r="V1280" t="s">
        <v>30</v>
      </c>
      <c r="W1280" t="s">
        <v>40</v>
      </c>
      <c r="X1280" t="s">
        <v>29</v>
      </c>
      <c r="Y1280" t="s">
        <v>29</v>
      </c>
      <c r="Z1280" t="s">
        <v>29</v>
      </c>
      <c r="AA1280" t="s">
        <v>29</v>
      </c>
      <c r="AB1280" t="s">
        <v>32</v>
      </c>
    </row>
    <row r="1281" spans="1:28" outlineLevel="1" x14ac:dyDescent="0.45">
      <c r="A1281">
        <v>2719389006</v>
      </c>
      <c r="B1281" s="1">
        <v>44334</v>
      </c>
      <c r="C1281" t="s">
        <v>1416</v>
      </c>
      <c r="D1281" t="s">
        <v>1417</v>
      </c>
      <c r="E1281" t="s">
        <v>160</v>
      </c>
      <c r="F1281" t="s">
        <v>5651</v>
      </c>
      <c r="G1281" t="s">
        <v>5800</v>
      </c>
      <c r="H1281" s="10">
        <v>98858</v>
      </c>
      <c r="J1281" t="s">
        <v>28</v>
      </c>
      <c r="K1281" t="s">
        <v>29</v>
      </c>
      <c r="L1281" t="s">
        <v>161</v>
      </c>
      <c r="M1281" t="s">
        <v>30</v>
      </c>
      <c r="N1281" t="s">
        <v>29</v>
      </c>
      <c r="O1281" t="s">
        <v>29</v>
      </c>
      <c r="P1281" t="s">
        <v>30</v>
      </c>
      <c r="Q1281" t="s">
        <v>30</v>
      </c>
      <c r="R1281" t="s">
        <v>30</v>
      </c>
      <c r="S1281" t="s">
        <v>30</v>
      </c>
      <c r="T1281" t="s">
        <v>30</v>
      </c>
      <c r="U1281" t="s">
        <v>30</v>
      </c>
      <c r="V1281" t="s">
        <v>30</v>
      </c>
      <c r="W1281" t="s">
        <v>31</v>
      </c>
      <c r="X1281" t="s">
        <v>29</v>
      </c>
      <c r="Y1281" t="s">
        <v>29</v>
      </c>
      <c r="Z1281" t="s">
        <v>29</v>
      </c>
      <c r="AA1281" t="s">
        <v>30</v>
      </c>
      <c r="AB1281" t="s">
        <v>39</v>
      </c>
    </row>
    <row r="1282" spans="1:28" outlineLevel="1" x14ac:dyDescent="0.45">
      <c r="A1282">
        <v>7570969007</v>
      </c>
      <c r="B1282" s="1">
        <v>44341</v>
      </c>
      <c r="C1282" t="s">
        <v>3243</v>
      </c>
      <c r="D1282" t="s">
        <v>3244</v>
      </c>
      <c r="E1282" t="s">
        <v>160</v>
      </c>
      <c r="F1282" t="s">
        <v>5651</v>
      </c>
      <c r="G1282" t="s">
        <v>5821</v>
      </c>
      <c r="H1282" s="10">
        <v>97250.36</v>
      </c>
      <c r="J1282" t="s">
        <v>28</v>
      </c>
      <c r="K1282" t="s">
        <v>30</v>
      </c>
      <c r="L1282" t="s">
        <v>161</v>
      </c>
      <c r="M1282" t="s">
        <v>29</v>
      </c>
      <c r="N1282" t="s">
        <v>30</v>
      </c>
      <c r="O1282" t="s">
        <v>29</v>
      </c>
      <c r="P1282" t="s">
        <v>30</v>
      </c>
      <c r="Q1282" t="s">
        <v>30</v>
      </c>
      <c r="R1282" t="s">
        <v>30</v>
      </c>
      <c r="S1282" t="s">
        <v>30</v>
      </c>
      <c r="T1282" t="s">
        <v>30</v>
      </c>
      <c r="U1282" t="s">
        <v>30</v>
      </c>
      <c r="V1282" t="s">
        <v>30</v>
      </c>
      <c r="W1282" t="s">
        <v>40</v>
      </c>
      <c r="X1282" t="s">
        <v>29</v>
      </c>
      <c r="Y1282" t="s">
        <v>30</v>
      </c>
      <c r="Z1282" t="s">
        <v>29</v>
      </c>
      <c r="AA1282" t="s">
        <v>30</v>
      </c>
      <c r="AB1282" t="s">
        <v>73</v>
      </c>
    </row>
    <row r="1283" spans="1:28" outlineLevel="1" x14ac:dyDescent="0.45">
      <c r="A1283">
        <v>7670368909</v>
      </c>
      <c r="B1283" s="1">
        <v>44323</v>
      </c>
      <c r="C1283" t="s">
        <v>3804</v>
      </c>
      <c r="D1283" t="s">
        <v>3805</v>
      </c>
      <c r="E1283" t="s">
        <v>160</v>
      </c>
      <c r="F1283" t="s">
        <v>5651</v>
      </c>
      <c r="G1283" t="s">
        <v>5821</v>
      </c>
      <c r="H1283" s="10">
        <v>96580.64</v>
      </c>
      <c r="J1283" t="s">
        <v>28</v>
      </c>
      <c r="K1283" t="s">
        <v>30</v>
      </c>
      <c r="L1283" t="s">
        <v>161</v>
      </c>
      <c r="M1283" t="s">
        <v>29</v>
      </c>
      <c r="N1283" t="s">
        <v>29</v>
      </c>
      <c r="O1283" t="s">
        <v>29</v>
      </c>
      <c r="P1283" t="s">
        <v>30</v>
      </c>
      <c r="Q1283" t="s">
        <v>30</v>
      </c>
      <c r="R1283" t="s">
        <v>30</v>
      </c>
      <c r="S1283" t="s">
        <v>30</v>
      </c>
      <c r="T1283" t="s">
        <v>30</v>
      </c>
      <c r="U1283" t="s">
        <v>30</v>
      </c>
      <c r="V1283" t="s">
        <v>30</v>
      </c>
      <c r="W1283" t="s">
        <v>40</v>
      </c>
      <c r="X1283" t="s">
        <v>29</v>
      </c>
      <c r="Y1283" t="s">
        <v>29</v>
      </c>
      <c r="Z1283" t="s">
        <v>29</v>
      </c>
      <c r="AA1283" t="s">
        <v>30</v>
      </c>
      <c r="AB1283" t="s">
        <v>73</v>
      </c>
    </row>
    <row r="1284" spans="1:28" outlineLevel="1" x14ac:dyDescent="0.45">
      <c r="A1284">
        <v>2771969000</v>
      </c>
      <c r="B1284" s="1">
        <v>44334</v>
      </c>
      <c r="C1284" t="s">
        <v>1657</v>
      </c>
      <c r="D1284" t="s">
        <v>1658</v>
      </c>
      <c r="E1284" t="s">
        <v>160</v>
      </c>
      <c r="F1284" t="s">
        <v>5651</v>
      </c>
      <c r="G1284" t="s">
        <v>5821</v>
      </c>
      <c r="H1284" s="10">
        <v>96168</v>
      </c>
      <c r="J1284" t="s">
        <v>28</v>
      </c>
      <c r="K1284" t="s">
        <v>29</v>
      </c>
      <c r="L1284" t="s">
        <v>161</v>
      </c>
      <c r="M1284" t="s">
        <v>30</v>
      </c>
      <c r="N1284" t="s">
        <v>29</v>
      </c>
      <c r="O1284" t="s">
        <v>29</v>
      </c>
      <c r="P1284" t="s">
        <v>30</v>
      </c>
      <c r="Q1284" t="s">
        <v>30</v>
      </c>
      <c r="R1284" t="s">
        <v>29</v>
      </c>
      <c r="S1284" t="s">
        <v>30</v>
      </c>
      <c r="T1284" t="s">
        <v>30</v>
      </c>
      <c r="U1284" t="s">
        <v>30</v>
      </c>
      <c r="V1284" t="s">
        <v>30</v>
      </c>
      <c r="W1284" t="s">
        <v>60</v>
      </c>
      <c r="X1284" t="s">
        <v>29</v>
      </c>
      <c r="Y1284" t="s">
        <v>29</v>
      </c>
      <c r="Z1284" t="s">
        <v>29</v>
      </c>
      <c r="AA1284" t="s">
        <v>30</v>
      </c>
      <c r="AB1284" t="s">
        <v>32</v>
      </c>
    </row>
    <row r="1285" spans="1:28" outlineLevel="1" x14ac:dyDescent="0.45">
      <c r="A1285">
        <v>7653078903</v>
      </c>
      <c r="B1285" s="1">
        <v>44323</v>
      </c>
      <c r="C1285" t="s">
        <v>3720</v>
      </c>
      <c r="D1285" t="s">
        <v>3721</v>
      </c>
      <c r="E1285" t="s">
        <v>160</v>
      </c>
      <c r="F1285" t="s">
        <v>5651</v>
      </c>
      <c r="G1285" t="s">
        <v>5717</v>
      </c>
      <c r="H1285" s="10">
        <v>96032</v>
      </c>
      <c r="J1285" t="s">
        <v>28</v>
      </c>
      <c r="K1285" t="s">
        <v>29</v>
      </c>
      <c r="L1285" t="s">
        <v>161</v>
      </c>
      <c r="M1285" t="s">
        <v>29</v>
      </c>
      <c r="N1285" t="s">
        <v>29</v>
      </c>
      <c r="O1285" t="s">
        <v>29</v>
      </c>
      <c r="P1285" t="s">
        <v>29</v>
      </c>
      <c r="Q1285" t="s">
        <v>30</v>
      </c>
      <c r="R1285" t="s">
        <v>29</v>
      </c>
      <c r="S1285" t="s">
        <v>30</v>
      </c>
      <c r="T1285" t="s">
        <v>30</v>
      </c>
      <c r="U1285" t="s">
        <v>30</v>
      </c>
      <c r="V1285" t="s">
        <v>30</v>
      </c>
      <c r="W1285" t="s">
        <v>33</v>
      </c>
      <c r="X1285" t="s">
        <v>29</v>
      </c>
      <c r="Y1285" t="s">
        <v>29</v>
      </c>
      <c r="Z1285" t="s">
        <v>29</v>
      </c>
      <c r="AA1285" t="s">
        <v>30</v>
      </c>
      <c r="AB1285" t="s">
        <v>47</v>
      </c>
    </row>
    <row r="1286" spans="1:28" outlineLevel="1" x14ac:dyDescent="0.45">
      <c r="A1286">
        <v>7519449009</v>
      </c>
      <c r="B1286" s="1">
        <v>44341</v>
      </c>
      <c r="C1286" t="s">
        <v>2650</v>
      </c>
      <c r="D1286" t="s">
        <v>2651</v>
      </c>
      <c r="E1286" t="s">
        <v>160</v>
      </c>
      <c r="F1286" t="s">
        <v>5651</v>
      </c>
      <c r="G1286" t="s">
        <v>5717</v>
      </c>
      <c r="H1286" s="10">
        <v>94983</v>
      </c>
      <c r="J1286" t="s">
        <v>28</v>
      </c>
      <c r="K1286" t="s">
        <v>29</v>
      </c>
      <c r="L1286" t="s">
        <v>161</v>
      </c>
      <c r="M1286" t="s">
        <v>29</v>
      </c>
      <c r="N1286" t="s">
        <v>30</v>
      </c>
      <c r="O1286" t="s">
        <v>30</v>
      </c>
      <c r="P1286" t="s">
        <v>30</v>
      </c>
      <c r="Q1286" t="s">
        <v>30</v>
      </c>
      <c r="R1286" t="s">
        <v>30</v>
      </c>
      <c r="S1286" t="s">
        <v>30</v>
      </c>
      <c r="T1286" t="s">
        <v>30</v>
      </c>
      <c r="U1286" t="s">
        <v>30</v>
      </c>
      <c r="V1286" t="s">
        <v>30</v>
      </c>
      <c r="W1286" t="s">
        <v>60</v>
      </c>
      <c r="X1286" t="s">
        <v>29</v>
      </c>
      <c r="Y1286" t="s">
        <v>29</v>
      </c>
      <c r="Z1286" t="s">
        <v>30</v>
      </c>
      <c r="AA1286" t="s">
        <v>29</v>
      </c>
      <c r="AB1286" t="s">
        <v>38</v>
      </c>
    </row>
    <row r="1287" spans="1:28" outlineLevel="1" x14ac:dyDescent="0.45">
      <c r="A1287">
        <v>2493139008</v>
      </c>
      <c r="B1287" s="1">
        <v>44332</v>
      </c>
      <c r="C1287" t="s">
        <v>1184</v>
      </c>
      <c r="D1287" t="s">
        <v>1185</v>
      </c>
      <c r="E1287" t="s">
        <v>160</v>
      </c>
      <c r="F1287" t="s">
        <v>5651</v>
      </c>
      <c r="G1287" t="s">
        <v>5798</v>
      </c>
      <c r="H1287" s="10">
        <v>92556.07</v>
      </c>
      <c r="J1287" t="s">
        <v>28</v>
      </c>
      <c r="K1287" t="s">
        <v>30</v>
      </c>
      <c r="L1287" t="s">
        <v>161</v>
      </c>
      <c r="M1287" t="s">
        <v>29</v>
      </c>
      <c r="N1287" t="s">
        <v>29</v>
      </c>
      <c r="O1287" t="s">
        <v>29</v>
      </c>
      <c r="P1287" t="s">
        <v>29</v>
      </c>
      <c r="Q1287" t="s">
        <v>29</v>
      </c>
      <c r="R1287" t="s">
        <v>30</v>
      </c>
      <c r="S1287" t="s">
        <v>30</v>
      </c>
      <c r="T1287" t="s">
        <v>30</v>
      </c>
      <c r="U1287" t="s">
        <v>29</v>
      </c>
      <c r="V1287" t="s">
        <v>29</v>
      </c>
      <c r="W1287" t="s">
        <v>40</v>
      </c>
      <c r="X1287" t="s">
        <v>29</v>
      </c>
      <c r="Y1287" t="s">
        <v>30</v>
      </c>
      <c r="Z1287" t="s">
        <v>29</v>
      </c>
      <c r="AA1287" t="s">
        <v>29</v>
      </c>
      <c r="AB1287" t="s">
        <v>32</v>
      </c>
    </row>
    <row r="1288" spans="1:28" outlineLevel="1" x14ac:dyDescent="0.45">
      <c r="A1288">
        <v>7552588904</v>
      </c>
      <c r="B1288" s="1">
        <v>44323</v>
      </c>
      <c r="C1288" t="s">
        <v>3032</v>
      </c>
      <c r="D1288" t="s">
        <v>3033</v>
      </c>
      <c r="E1288" t="s">
        <v>160</v>
      </c>
      <c r="F1288" t="s">
        <v>5651</v>
      </c>
      <c r="G1288" t="s">
        <v>5747</v>
      </c>
      <c r="H1288" s="10">
        <v>92500.11</v>
      </c>
      <c r="J1288" t="s">
        <v>28</v>
      </c>
      <c r="K1288" t="s">
        <v>29</v>
      </c>
      <c r="L1288" t="s">
        <v>161</v>
      </c>
      <c r="M1288" t="s">
        <v>29</v>
      </c>
      <c r="N1288" t="s">
        <v>30</v>
      </c>
      <c r="O1288" t="s">
        <v>30</v>
      </c>
      <c r="P1288" t="s">
        <v>30</v>
      </c>
      <c r="Q1288" t="s">
        <v>30</v>
      </c>
      <c r="R1288" t="s">
        <v>30</v>
      </c>
      <c r="S1288" t="s">
        <v>30</v>
      </c>
      <c r="T1288" t="s">
        <v>30</v>
      </c>
      <c r="U1288" t="s">
        <v>30</v>
      </c>
      <c r="V1288" t="s">
        <v>30</v>
      </c>
      <c r="W1288" t="s">
        <v>60</v>
      </c>
      <c r="X1288" t="s">
        <v>29</v>
      </c>
      <c r="Y1288" t="s">
        <v>30</v>
      </c>
      <c r="Z1288" t="s">
        <v>29</v>
      </c>
      <c r="AA1288" t="s">
        <v>29</v>
      </c>
      <c r="AB1288" t="s">
        <v>39</v>
      </c>
    </row>
    <row r="1289" spans="1:28" outlineLevel="1" x14ac:dyDescent="0.45">
      <c r="A1289">
        <v>8921259003</v>
      </c>
      <c r="B1289" s="1">
        <v>44345</v>
      </c>
      <c r="C1289" t="s">
        <v>4849</v>
      </c>
      <c r="D1289" t="s">
        <v>4850</v>
      </c>
      <c r="E1289" t="s">
        <v>160</v>
      </c>
      <c r="F1289" t="s">
        <v>5651</v>
      </c>
      <c r="G1289" t="s">
        <v>5717</v>
      </c>
      <c r="H1289" s="10">
        <v>91306.89</v>
      </c>
      <c r="J1289" t="s">
        <v>28</v>
      </c>
      <c r="K1289" t="s">
        <v>29</v>
      </c>
      <c r="L1289" t="s">
        <v>161</v>
      </c>
      <c r="M1289" t="s">
        <v>30</v>
      </c>
      <c r="N1289" t="s">
        <v>30</v>
      </c>
      <c r="O1289" t="s">
        <v>30</v>
      </c>
      <c r="P1289" t="s">
        <v>30</v>
      </c>
      <c r="Q1289" t="s">
        <v>30</v>
      </c>
      <c r="R1289" t="s">
        <v>30</v>
      </c>
      <c r="S1289" t="s">
        <v>30</v>
      </c>
      <c r="T1289" t="s">
        <v>30</v>
      </c>
      <c r="U1289" t="s">
        <v>30</v>
      </c>
      <c r="V1289" t="s">
        <v>30</v>
      </c>
      <c r="W1289" t="s">
        <v>40</v>
      </c>
      <c r="X1289" t="s">
        <v>29</v>
      </c>
      <c r="Y1289" t="s">
        <v>29</v>
      </c>
      <c r="Z1289" t="s">
        <v>29</v>
      </c>
      <c r="AA1289" t="s">
        <v>29</v>
      </c>
      <c r="AB1289" t="s">
        <v>32</v>
      </c>
    </row>
    <row r="1290" spans="1:28" outlineLevel="1" x14ac:dyDescent="0.45">
      <c r="A1290">
        <v>7533298905</v>
      </c>
      <c r="B1290" s="1">
        <v>44323</v>
      </c>
      <c r="C1290" t="s">
        <v>2814</v>
      </c>
      <c r="D1290" t="s">
        <v>2815</v>
      </c>
      <c r="E1290" t="s">
        <v>160</v>
      </c>
      <c r="F1290" t="s">
        <v>5651</v>
      </c>
      <c r="G1290" t="s">
        <v>5666</v>
      </c>
      <c r="H1290" s="10">
        <v>88386</v>
      </c>
      <c r="J1290" t="s">
        <v>28</v>
      </c>
      <c r="K1290" t="s">
        <v>30</v>
      </c>
      <c r="L1290" t="s">
        <v>161</v>
      </c>
      <c r="M1290" t="s">
        <v>30</v>
      </c>
      <c r="N1290" t="s">
        <v>29</v>
      </c>
      <c r="O1290" t="s">
        <v>29</v>
      </c>
      <c r="P1290" t="s">
        <v>30</v>
      </c>
      <c r="Q1290" t="s">
        <v>30</v>
      </c>
      <c r="R1290" t="s">
        <v>30</v>
      </c>
      <c r="S1290" t="s">
        <v>30</v>
      </c>
      <c r="T1290" t="s">
        <v>30</v>
      </c>
      <c r="U1290" t="s">
        <v>30</v>
      </c>
      <c r="V1290" t="s">
        <v>30</v>
      </c>
      <c r="W1290" t="s">
        <v>33</v>
      </c>
      <c r="X1290" t="s">
        <v>30</v>
      </c>
      <c r="Y1290" t="s">
        <v>29</v>
      </c>
      <c r="Z1290" t="s">
        <v>30</v>
      </c>
      <c r="AA1290" t="s">
        <v>29</v>
      </c>
      <c r="AB1290" t="s">
        <v>32</v>
      </c>
    </row>
    <row r="1291" spans="1:28" outlineLevel="1" x14ac:dyDescent="0.45">
      <c r="A1291">
        <v>2347849000</v>
      </c>
      <c r="B1291" s="1">
        <v>44331</v>
      </c>
      <c r="C1291" t="s">
        <v>908</v>
      </c>
      <c r="D1291" t="s">
        <v>909</v>
      </c>
      <c r="E1291" t="s">
        <v>160</v>
      </c>
      <c r="F1291" t="s">
        <v>5651</v>
      </c>
      <c r="G1291" t="s">
        <v>5703</v>
      </c>
      <c r="H1291" s="10">
        <v>85539</v>
      </c>
      <c r="J1291" t="s">
        <v>28</v>
      </c>
      <c r="K1291" t="s">
        <v>30</v>
      </c>
      <c r="L1291" t="s">
        <v>161</v>
      </c>
      <c r="M1291" t="s">
        <v>29</v>
      </c>
      <c r="N1291" t="s">
        <v>30</v>
      </c>
      <c r="O1291" t="s">
        <v>29</v>
      </c>
      <c r="P1291" t="s">
        <v>30</v>
      </c>
      <c r="Q1291" t="s">
        <v>30</v>
      </c>
      <c r="R1291" t="s">
        <v>30</v>
      </c>
      <c r="S1291" t="s">
        <v>30</v>
      </c>
      <c r="T1291" t="s">
        <v>30</v>
      </c>
      <c r="U1291" t="s">
        <v>30</v>
      </c>
      <c r="V1291" t="s">
        <v>30</v>
      </c>
      <c r="W1291" t="s">
        <v>40</v>
      </c>
      <c r="X1291" t="s">
        <v>29</v>
      </c>
      <c r="Y1291" t="s">
        <v>30</v>
      </c>
      <c r="Z1291" t="s">
        <v>29</v>
      </c>
      <c r="AA1291" t="s">
        <v>30</v>
      </c>
      <c r="AB1291" t="s">
        <v>32</v>
      </c>
    </row>
    <row r="1292" spans="1:28" outlineLevel="1" x14ac:dyDescent="0.45">
      <c r="A1292">
        <v>7544078904</v>
      </c>
      <c r="B1292" s="1">
        <v>44323</v>
      </c>
      <c r="C1292" t="s">
        <v>2929</v>
      </c>
      <c r="D1292" t="s">
        <v>2930</v>
      </c>
      <c r="E1292" t="s">
        <v>160</v>
      </c>
      <c r="F1292" t="s">
        <v>5651</v>
      </c>
      <c r="G1292" t="s">
        <v>5666</v>
      </c>
      <c r="H1292" s="10">
        <v>84073.919999999998</v>
      </c>
      <c r="J1292" t="s">
        <v>28</v>
      </c>
      <c r="K1292" t="s">
        <v>30</v>
      </c>
      <c r="L1292" t="s">
        <v>161</v>
      </c>
      <c r="M1292" t="s">
        <v>29</v>
      </c>
      <c r="N1292" t="s">
        <v>30</v>
      </c>
      <c r="O1292" t="s">
        <v>29</v>
      </c>
      <c r="P1292" t="s">
        <v>30</v>
      </c>
      <c r="Q1292" t="s">
        <v>30</v>
      </c>
      <c r="R1292" t="s">
        <v>30</v>
      </c>
      <c r="S1292" t="s">
        <v>30</v>
      </c>
      <c r="T1292" t="s">
        <v>30</v>
      </c>
      <c r="U1292" t="s">
        <v>30</v>
      </c>
      <c r="V1292" t="s">
        <v>30</v>
      </c>
      <c r="W1292" t="s">
        <v>40</v>
      </c>
      <c r="X1292" t="s">
        <v>30</v>
      </c>
      <c r="Y1292" t="s">
        <v>29</v>
      </c>
      <c r="Z1292" t="s">
        <v>29</v>
      </c>
      <c r="AA1292" t="s">
        <v>30</v>
      </c>
      <c r="AB1292" t="s">
        <v>32</v>
      </c>
    </row>
    <row r="1293" spans="1:28" outlineLevel="1" x14ac:dyDescent="0.45">
      <c r="A1293">
        <v>2705069003</v>
      </c>
      <c r="B1293" s="1">
        <v>44334</v>
      </c>
      <c r="C1293" t="s">
        <v>1348</v>
      </c>
      <c r="D1293" t="s">
        <v>1349</v>
      </c>
      <c r="E1293" t="s">
        <v>160</v>
      </c>
      <c r="F1293" t="s">
        <v>5651</v>
      </c>
      <c r="G1293" t="s">
        <v>5767</v>
      </c>
      <c r="H1293" s="10">
        <v>82905.919999999998</v>
      </c>
      <c r="I1293" t="s">
        <v>111</v>
      </c>
      <c r="J1293" t="s">
        <v>28</v>
      </c>
      <c r="K1293" t="s">
        <v>30</v>
      </c>
      <c r="L1293" t="s">
        <v>161</v>
      </c>
      <c r="M1293" t="s">
        <v>29</v>
      </c>
      <c r="N1293" t="s">
        <v>30</v>
      </c>
      <c r="O1293" t="s">
        <v>29</v>
      </c>
      <c r="P1293" t="s">
        <v>30</v>
      </c>
      <c r="Q1293" t="s">
        <v>30</v>
      </c>
      <c r="R1293" t="s">
        <v>30</v>
      </c>
      <c r="S1293" t="s">
        <v>30</v>
      </c>
      <c r="T1293" t="s">
        <v>30</v>
      </c>
      <c r="U1293" t="s">
        <v>30</v>
      </c>
      <c r="V1293" t="s">
        <v>30</v>
      </c>
      <c r="W1293" t="s">
        <v>40</v>
      </c>
      <c r="X1293" t="s">
        <v>30</v>
      </c>
      <c r="Y1293" t="s">
        <v>30</v>
      </c>
      <c r="Z1293" t="s">
        <v>29</v>
      </c>
      <c r="AA1293" t="s">
        <v>30</v>
      </c>
      <c r="AB1293" t="s">
        <v>32</v>
      </c>
    </row>
    <row r="1294" spans="1:28" outlineLevel="1" x14ac:dyDescent="0.45">
      <c r="A1294">
        <v>3686899003</v>
      </c>
      <c r="B1294" s="1">
        <v>44335</v>
      </c>
      <c r="C1294" t="s">
        <v>1723</v>
      </c>
      <c r="D1294" t="s">
        <v>1724</v>
      </c>
      <c r="E1294" t="s">
        <v>160</v>
      </c>
      <c r="F1294" t="s">
        <v>5651</v>
      </c>
      <c r="G1294" t="s">
        <v>5666</v>
      </c>
      <c r="H1294" s="10">
        <v>80465.33</v>
      </c>
      <c r="J1294" t="s">
        <v>28</v>
      </c>
      <c r="K1294" t="s">
        <v>30</v>
      </c>
      <c r="L1294" t="s">
        <v>161</v>
      </c>
      <c r="M1294" t="s">
        <v>30</v>
      </c>
      <c r="N1294" t="s">
        <v>29</v>
      </c>
      <c r="O1294" t="s">
        <v>30</v>
      </c>
      <c r="P1294" t="s">
        <v>29</v>
      </c>
      <c r="Q1294" t="s">
        <v>30</v>
      </c>
      <c r="R1294" t="s">
        <v>30</v>
      </c>
      <c r="S1294" t="s">
        <v>30</v>
      </c>
      <c r="T1294" t="s">
        <v>30</v>
      </c>
      <c r="U1294" t="s">
        <v>29</v>
      </c>
      <c r="V1294" t="s">
        <v>29</v>
      </c>
      <c r="W1294" t="s">
        <v>31</v>
      </c>
      <c r="X1294" t="s">
        <v>30</v>
      </c>
      <c r="Y1294" t="s">
        <v>29</v>
      </c>
      <c r="Z1294" t="s">
        <v>29</v>
      </c>
      <c r="AA1294" t="s">
        <v>30</v>
      </c>
      <c r="AB1294" t="s">
        <v>335</v>
      </c>
    </row>
    <row r="1295" spans="1:28" outlineLevel="1" x14ac:dyDescent="0.45">
      <c r="A1295">
        <v>7610938901</v>
      </c>
      <c r="B1295" s="1">
        <v>44323</v>
      </c>
      <c r="C1295" t="s">
        <v>3466</v>
      </c>
      <c r="D1295" t="s">
        <v>3467</v>
      </c>
      <c r="E1295" t="s">
        <v>160</v>
      </c>
      <c r="F1295" t="s">
        <v>5651</v>
      </c>
      <c r="G1295" t="s">
        <v>5800</v>
      </c>
      <c r="H1295" s="10">
        <v>80362</v>
      </c>
      <c r="J1295" t="s">
        <v>28</v>
      </c>
      <c r="K1295" t="s">
        <v>29</v>
      </c>
      <c r="L1295" t="s">
        <v>161</v>
      </c>
      <c r="M1295" t="s">
        <v>29</v>
      </c>
      <c r="N1295" t="s">
        <v>29</v>
      </c>
      <c r="O1295" t="s">
        <v>29</v>
      </c>
      <c r="P1295" t="s">
        <v>30</v>
      </c>
      <c r="Q1295" t="s">
        <v>30</v>
      </c>
      <c r="R1295" t="s">
        <v>30</v>
      </c>
      <c r="S1295" t="s">
        <v>30</v>
      </c>
      <c r="T1295" t="s">
        <v>30</v>
      </c>
      <c r="U1295" t="s">
        <v>30</v>
      </c>
      <c r="V1295" t="s">
        <v>30</v>
      </c>
      <c r="W1295" t="s">
        <v>40</v>
      </c>
      <c r="X1295" t="s">
        <v>29</v>
      </c>
      <c r="Y1295" t="s">
        <v>30</v>
      </c>
      <c r="Z1295" t="s">
        <v>29</v>
      </c>
      <c r="AA1295" t="s">
        <v>29</v>
      </c>
      <c r="AB1295" t="s">
        <v>38</v>
      </c>
    </row>
    <row r="1296" spans="1:28" outlineLevel="1" x14ac:dyDescent="0.45">
      <c r="A1296">
        <v>7569558902</v>
      </c>
      <c r="B1296" s="1">
        <v>44323</v>
      </c>
      <c r="C1296" t="s">
        <v>3225</v>
      </c>
      <c r="D1296" t="s">
        <v>3226</v>
      </c>
      <c r="E1296" t="s">
        <v>160</v>
      </c>
      <c r="F1296" t="s">
        <v>5651</v>
      </c>
      <c r="G1296" t="s">
        <v>5717</v>
      </c>
      <c r="H1296" s="10">
        <v>79720</v>
      </c>
      <c r="J1296" t="s">
        <v>28</v>
      </c>
      <c r="K1296" t="s">
        <v>29</v>
      </c>
      <c r="L1296" t="s">
        <v>161</v>
      </c>
      <c r="M1296" t="s">
        <v>29</v>
      </c>
      <c r="N1296" t="s">
        <v>30</v>
      </c>
      <c r="O1296" t="s">
        <v>29</v>
      </c>
      <c r="P1296" t="s">
        <v>30</v>
      </c>
      <c r="Q1296" t="s">
        <v>30</v>
      </c>
      <c r="R1296" t="s">
        <v>30</v>
      </c>
      <c r="S1296" t="s">
        <v>30</v>
      </c>
      <c r="T1296" t="s">
        <v>30</v>
      </c>
      <c r="U1296" t="s">
        <v>30</v>
      </c>
      <c r="V1296" t="s">
        <v>30</v>
      </c>
      <c r="W1296" t="s">
        <v>31</v>
      </c>
      <c r="X1296" t="s">
        <v>29</v>
      </c>
      <c r="Y1296" t="s">
        <v>29</v>
      </c>
      <c r="Z1296" t="s">
        <v>29</v>
      </c>
      <c r="AA1296" t="s">
        <v>30</v>
      </c>
      <c r="AB1296" t="s">
        <v>32</v>
      </c>
    </row>
    <row r="1297" spans="1:28" outlineLevel="1" x14ac:dyDescent="0.45">
      <c r="A1297">
        <v>8836909003</v>
      </c>
      <c r="B1297" s="1">
        <v>44345</v>
      </c>
      <c r="C1297" t="s">
        <v>4419</v>
      </c>
      <c r="D1297" t="s">
        <v>4420</v>
      </c>
      <c r="E1297" t="s">
        <v>160</v>
      </c>
      <c r="F1297" t="s">
        <v>5651</v>
      </c>
      <c r="G1297" t="s">
        <v>5798</v>
      </c>
      <c r="H1297" s="10">
        <v>79062.570000000007</v>
      </c>
      <c r="J1297" t="s">
        <v>28</v>
      </c>
      <c r="K1297" t="s">
        <v>30</v>
      </c>
      <c r="L1297" t="s">
        <v>161</v>
      </c>
      <c r="M1297" t="s">
        <v>29</v>
      </c>
      <c r="N1297" t="s">
        <v>30</v>
      </c>
      <c r="O1297" t="s">
        <v>29</v>
      </c>
      <c r="P1297" t="s">
        <v>30</v>
      </c>
      <c r="Q1297" t="s">
        <v>30</v>
      </c>
      <c r="R1297" t="s">
        <v>30</v>
      </c>
      <c r="S1297" t="s">
        <v>30</v>
      </c>
      <c r="T1297" t="s">
        <v>30</v>
      </c>
      <c r="U1297" t="s">
        <v>30</v>
      </c>
      <c r="V1297" t="s">
        <v>29</v>
      </c>
      <c r="W1297" t="s">
        <v>60</v>
      </c>
      <c r="X1297" t="s">
        <v>29</v>
      </c>
      <c r="Y1297" t="s">
        <v>29</v>
      </c>
      <c r="Z1297" t="s">
        <v>29</v>
      </c>
      <c r="AA1297" t="s">
        <v>29</v>
      </c>
      <c r="AB1297" t="s">
        <v>73</v>
      </c>
    </row>
    <row r="1298" spans="1:28" outlineLevel="1" x14ac:dyDescent="0.45">
      <c r="A1298">
        <v>1102529006</v>
      </c>
      <c r="B1298" s="1">
        <v>44329</v>
      </c>
      <c r="C1298" t="s">
        <v>433</v>
      </c>
      <c r="D1298" t="s">
        <v>434</v>
      </c>
      <c r="E1298" t="s">
        <v>160</v>
      </c>
      <c r="F1298" t="s">
        <v>5651</v>
      </c>
      <c r="G1298" t="s">
        <v>5717</v>
      </c>
      <c r="H1298" s="10">
        <v>77299.98</v>
      </c>
      <c r="J1298" t="s">
        <v>28</v>
      </c>
      <c r="K1298" t="s">
        <v>29</v>
      </c>
      <c r="L1298" t="s">
        <v>161</v>
      </c>
      <c r="M1298" t="s">
        <v>29</v>
      </c>
      <c r="N1298" t="s">
        <v>29</v>
      </c>
      <c r="O1298" t="s">
        <v>29</v>
      </c>
      <c r="P1298" t="s">
        <v>29</v>
      </c>
      <c r="Q1298" t="s">
        <v>29</v>
      </c>
      <c r="R1298" t="s">
        <v>30</v>
      </c>
      <c r="S1298" t="s">
        <v>30</v>
      </c>
      <c r="T1298" t="s">
        <v>30</v>
      </c>
      <c r="U1298" t="s">
        <v>29</v>
      </c>
      <c r="V1298" t="s">
        <v>30</v>
      </c>
      <c r="W1298" t="s">
        <v>31</v>
      </c>
      <c r="X1298" t="s">
        <v>29</v>
      </c>
      <c r="Y1298" t="s">
        <v>29</v>
      </c>
      <c r="Z1298" t="s">
        <v>29</v>
      </c>
      <c r="AA1298" t="s">
        <v>30</v>
      </c>
      <c r="AB1298" t="s">
        <v>32</v>
      </c>
    </row>
    <row r="1299" spans="1:28" outlineLevel="1" x14ac:dyDescent="0.45">
      <c r="A1299">
        <v>2695619008</v>
      </c>
      <c r="B1299" s="1">
        <v>44334</v>
      </c>
      <c r="C1299" t="s">
        <v>1289</v>
      </c>
      <c r="D1299" t="s">
        <v>1290</v>
      </c>
      <c r="E1299" t="s">
        <v>160</v>
      </c>
      <c r="F1299" t="s">
        <v>5651</v>
      </c>
      <c r="G1299" t="s">
        <v>5821</v>
      </c>
      <c r="H1299" s="10">
        <v>74979.5</v>
      </c>
      <c r="J1299" t="s">
        <v>28</v>
      </c>
      <c r="K1299" t="s">
        <v>29</v>
      </c>
      <c r="L1299" t="s">
        <v>161</v>
      </c>
      <c r="M1299" t="s">
        <v>30</v>
      </c>
      <c r="N1299" t="s">
        <v>30</v>
      </c>
      <c r="O1299" t="s">
        <v>30</v>
      </c>
      <c r="P1299" t="s">
        <v>30</v>
      </c>
      <c r="Q1299" t="s">
        <v>30</v>
      </c>
      <c r="R1299" t="s">
        <v>30</v>
      </c>
      <c r="S1299" t="s">
        <v>30</v>
      </c>
      <c r="T1299" t="s">
        <v>30</v>
      </c>
      <c r="U1299" t="s">
        <v>30</v>
      </c>
      <c r="V1299" t="s">
        <v>30</v>
      </c>
      <c r="W1299" t="s">
        <v>40</v>
      </c>
      <c r="X1299" t="s">
        <v>29</v>
      </c>
      <c r="Y1299" t="s">
        <v>29</v>
      </c>
      <c r="Z1299" t="s">
        <v>29</v>
      </c>
      <c r="AA1299" t="s">
        <v>30</v>
      </c>
      <c r="AB1299" t="s">
        <v>32</v>
      </c>
    </row>
    <row r="1300" spans="1:28" outlineLevel="1" x14ac:dyDescent="0.45">
      <c r="A1300">
        <v>8950329010</v>
      </c>
      <c r="B1300" s="1">
        <v>44345</v>
      </c>
      <c r="C1300" t="s">
        <v>4979</v>
      </c>
      <c r="D1300" t="s">
        <v>4980</v>
      </c>
      <c r="E1300" t="s">
        <v>160</v>
      </c>
      <c r="F1300" t="s">
        <v>5651</v>
      </c>
      <c r="G1300" t="s">
        <v>5800</v>
      </c>
      <c r="H1300" s="10">
        <v>73057.7</v>
      </c>
      <c r="J1300" t="s">
        <v>28</v>
      </c>
      <c r="K1300" t="s">
        <v>29</v>
      </c>
      <c r="L1300" t="s">
        <v>161</v>
      </c>
      <c r="M1300" t="s">
        <v>29</v>
      </c>
      <c r="N1300" t="s">
        <v>29</v>
      </c>
      <c r="O1300" t="s">
        <v>29</v>
      </c>
      <c r="P1300" t="s">
        <v>30</v>
      </c>
      <c r="Q1300" t="s">
        <v>30</v>
      </c>
      <c r="R1300" t="s">
        <v>30</v>
      </c>
      <c r="S1300" t="s">
        <v>30</v>
      </c>
      <c r="T1300" t="s">
        <v>30</v>
      </c>
      <c r="U1300" t="s">
        <v>29</v>
      </c>
      <c r="V1300" t="s">
        <v>30</v>
      </c>
      <c r="W1300" t="s">
        <v>31</v>
      </c>
      <c r="X1300" t="s">
        <v>29</v>
      </c>
      <c r="Y1300" t="s">
        <v>29</v>
      </c>
      <c r="Z1300" t="s">
        <v>29</v>
      </c>
      <c r="AA1300" t="s">
        <v>29</v>
      </c>
      <c r="AB1300" t="s">
        <v>43</v>
      </c>
    </row>
    <row r="1301" spans="1:28" outlineLevel="1" x14ac:dyDescent="0.45">
      <c r="A1301">
        <v>2762079002</v>
      </c>
      <c r="B1301" s="1">
        <v>44334</v>
      </c>
      <c r="C1301" t="s">
        <v>1619</v>
      </c>
      <c r="D1301" t="s">
        <v>1620</v>
      </c>
      <c r="E1301" t="s">
        <v>160</v>
      </c>
      <c r="F1301" t="s">
        <v>5651</v>
      </c>
      <c r="G1301" t="s">
        <v>5821</v>
      </c>
      <c r="H1301" s="10">
        <v>68299</v>
      </c>
      <c r="J1301" t="s">
        <v>28</v>
      </c>
      <c r="K1301" t="s">
        <v>30</v>
      </c>
      <c r="L1301" t="s">
        <v>161</v>
      </c>
      <c r="M1301" t="s">
        <v>30</v>
      </c>
      <c r="N1301" t="s">
        <v>30</v>
      </c>
      <c r="O1301" t="s">
        <v>30</v>
      </c>
      <c r="P1301" t="s">
        <v>30</v>
      </c>
      <c r="Q1301" t="s">
        <v>30</v>
      </c>
      <c r="R1301" t="s">
        <v>30</v>
      </c>
      <c r="S1301" t="s">
        <v>30</v>
      </c>
      <c r="T1301" t="s">
        <v>30</v>
      </c>
      <c r="U1301" t="s">
        <v>30</v>
      </c>
      <c r="V1301" t="s">
        <v>30</v>
      </c>
      <c r="W1301" t="s">
        <v>31</v>
      </c>
      <c r="X1301" t="s">
        <v>29</v>
      </c>
      <c r="Y1301" t="s">
        <v>29</v>
      </c>
      <c r="Z1301" t="s">
        <v>30</v>
      </c>
      <c r="AA1301" t="s">
        <v>29</v>
      </c>
      <c r="AB1301" t="s">
        <v>43</v>
      </c>
    </row>
    <row r="1302" spans="1:28" outlineLevel="1" x14ac:dyDescent="0.45">
      <c r="A1302">
        <v>2505309009</v>
      </c>
      <c r="B1302" s="1">
        <v>44332</v>
      </c>
      <c r="C1302" t="s">
        <v>1245</v>
      </c>
      <c r="D1302" t="s">
        <v>1246</v>
      </c>
      <c r="E1302" t="s">
        <v>160</v>
      </c>
      <c r="F1302" t="s">
        <v>5651</v>
      </c>
      <c r="G1302" t="s">
        <v>5666</v>
      </c>
      <c r="H1302" s="10">
        <v>62542</v>
      </c>
      <c r="J1302" t="s">
        <v>28</v>
      </c>
      <c r="K1302" t="s">
        <v>30</v>
      </c>
      <c r="L1302" t="s">
        <v>161</v>
      </c>
      <c r="M1302" t="s">
        <v>30</v>
      </c>
      <c r="N1302" t="s">
        <v>30</v>
      </c>
      <c r="O1302" t="s">
        <v>30</v>
      </c>
      <c r="P1302" t="s">
        <v>30</v>
      </c>
      <c r="Q1302" t="s">
        <v>30</v>
      </c>
      <c r="R1302" t="s">
        <v>30</v>
      </c>
      <c r="S1302" t="s">
        <v>30</v>
      </c>
      <c r="T1302" t="s">
        <v>30</v>
      </c>
      <c r="U1302" t="s">
        <v>30</v>
      </c>
      <c r="V1302" t="s">
        <v>30</v>
      </c>
      <c r="W1302" t="s">
        <v>40</v>
      </c>
      <c r="X1302" t="s">
        <v>30</v>
      </c>
      <c r="Y1302" t="s">
        <v>30</v>
      </c>
      <c r="Z1302" t="s">
        <v>29</v>
      </c>
      <c r="AA1302" t="s">
        <v>29</v>
      </c>
      <c r="AB1302" t="s">
        <v>73</v>
      </c>
    </row>
    <row r="1303" spans="1:28" outlineLevel="1" x14ac:dyDescent="0.45">
      <c r="A1303">
        <v>8890889000</v>
      </c>
      <c r="B1303" s="1">
        <v>44345</v>
      </c>
      <c r="C1303" t="s">
        <v>4733</v>
      </c>
      <c r="D1303" t="s">
        <v>4734</v>
      </c>
      <c r="E1303" t="s">
        <v>160</v>
      </c>
      <c r="F1303" t="s">
        <v>5651</v>
      </c>
      <c r="G1303" t="s">
        <v>5798</v>
      </c>
      <c r="H1303" s="10">
        <v>57068</v>
      </c>
      <c r="J1303" t="s">
        <v>28</v>
      </c>
      <c r="K1303" t="s">
        <v>30</v>
      </c>
      <c r="L1303" t="s">
        <v>161</v>
      </c>
      <c r="M1303" t="s">
        <v>29</v>
      </c>
      <c r="N1303" t="s">
        <v>29</v>
      </c>
      <c r="O1303" t="s">
        <v>29</v>
      </c>
      <c r="P1303" t="s">
        <v>30</v>
      </c>
      <c r="Q1303" t="s">
        <v>30</v>
      </c>
      <c r="R1303" t="s">
        <v>30</v>
      </c>
      <c r="S1303" t="s">
        <v>30</v>
      </c>
      <c r="T1303" t="s">
        <v>30</v>
      </c>
      <c r="U1303" t="s">
        <v>30</v>
      </c>
      <c r="V1303" t="s">
        <v>30</v>
      </c>
      <c r="W1303" t="s">
        <v>31</v>
      </c>
      <c r="X1303" t="s">
        <v>29</v>
      </c>
      <c r="Y1303" t="s">
        <v>29</v>
      </c>
      <c r="Z1303" t="s">
        <v>29</v>
      </c>
      <c r="AA1303" t="s">
        <v>29</v>
      </c>
      <c r="AB1303" t="s">
        <v>38</v>
      </c>
    </row>
    <row r="1304" spans="1:28" outlineLevel="1" x14ac:dyDescent="0.45">
      <c r="A1304">
        <v>2361069009</v>
      </c>
      <c r="B1304" s="1">
        <v>44331</v>
      </c>
      <c r="C1304" t="s">
        <v>982</v>
      </c>
      <c r="D1304" t="s">
        <v>983</v>
      </c>
      <c r="E1304" t="s">
        <v>160</v>
      </c>
      <c r="F1304" t="s">
        <v>5651</v>
      </c>
      <c r="G1304" t="s">
        <v>5666</v>
      </c>
      <c r="H1304" s="10">
        <v>56792</v>
      </c>
      <c r="J1304" t="s">
        <v>28</v>
      </c>
      <c r="K1304" t="s">
        <v>30</v>
      </c>
      <c r="L1304" t="s">
        <v>161</v>
      </c>
      <c r="M1304" t="s">
        <v>30</v>
      </c>
      <c r="N1304" t="s">
        <v>30</v>
      </c>
      <c r="O1304" t="s">
        <v>29</v>
      </c>
      <c r="P1304" t="s">
        <v>30</v>
      </c>
      <c r="Q1304" t="s">
        <v>30</v>
      </c>
      <c r="R1304" t="s">
        <v>30</v>
      </c>
      <c r="S1304" t="s">
        <v>30</v>
      </c>
      <c r="T1304" t="s">
        <v>30</v>
      </c>
      <c r="U1304" t="s">
        <v>30</v>
      </c>
      <c r="V1304" t="s">
        <v>30</v>
      </c>
      <c r="W1304" t="s">
        <v>33</v>
      </c>
      <c r="X1304" t="s">
        <v>30</v>
      </c>
      <c r="Y1304" t="s">
        <v>29</v>
      </c>
      <c r="Z1304" t="s">
        <v>29</v>
      </c>
      <c r="AA1304" t="s">
        <v>30</v>
      </c>
      <c r="AB1304" t="s">
        <v>47</v>
      </c>
    </row>
    <row r="1305" spans="1:28" outlineLevel="1" x14ac:dyDescent="0.45">
      <c r="A1305">
        <v>2747959008</v>
      </c>
      <c r="B1305" s="1">
        <v>44334</v>
      </c>
      <c r="C1305" t="s">
        <v>1550</v>
      </c>
      <c r="D1305" t="s">
        <v>1551</v>
      </c>
      <c r="E1305" t="s">
        <v>160</v>
      </c>
      <c r="F1305" t="s">
        <v>5651</v>
      </c>
      <c r="G1305" t="s">
        <v>5717</v>
      </c>
      <c r="H1305" s="10">
        <v>53480</v>
      </c>
      <c r="J1305" t="s">
        <v>28</v>
      </c>
      <c r="K1305" t="s">
        <v>29</v>
      </c>
      <c r="L1305" t="s">
        <v>161</v>
      </c>
      <c r="M1305" t="s">
        <v>30</v>
      </c>
      <c r="N1305" t="s">
        <v>30</v>
      </c>
      <c r="O1305" t="s">
        <v>30</v>
      </c>
      <c r="P1305" t="s">
        <v>30</v>
      </c>
      <c r="Q1305" t="s">
        <v>30</v>
      </c>
      <c r="R1305" t="s">
        <v>30</v>
      </c>
      <c r="S1305" t="s">
        <v>30</v>
      </c>
      <c r="T1305" t="s">
        <v>30</v>
      </c>
      <c r="U1305" t="s">
        <v>30</v>
      </c>
      <c r="V1305" t="s">
        <v>30</v>
      </c>
      <c r="W1305" t="s">
        <v>33</v>
      </c>
      <c r="X1305" t="s">
        <v>29</v>
      </c>
      <c r="Y1305" t="s">
        <v>30</v>
      </c>
      <c r="Z1305" t="s">
        <v>29</v>
      </c>
      <c r="AA1305" t="s">
        <v>29</v>
      </c>
      <c r="AB1305" t="s">
        <v>32</v>
      </c>
    </row>
    <row r="1306" spans="1:28" outlineLevel="1" x14ac:dyDescent="0.45">
      <c r="A1306">
        <v>4906129003</v>
      </c>
      <c r="B1306" s="1">
        <v>44336</v>
      </c>
      <c r="C1306" t="s">
        <v>2071</v>
      </c>
      <c r="D1306" t="s">
        <v>2072</v>
      </c>
      <c r="E1306" t="s">
        <v>160</v>
      </c>
      <c r="F1306" t="s">
        <v>5651</v>
      </c>
      <c r="G1306" t="s">
        <v>5703</v>
      </c>
      <c r="H1306" s="10">
        <v>51927</v>
      </c>
      <c r="J1306" t="s">
        <v>28</v>
      </c>
      <c r="K1306" t="s">
        <v>29</v>
      </c>
      <c r="L1306" t="s">
        <v>161</v>
      </c>
      <c r="M1306" t="s">
        <v>29</v>
      </c>
      <c r="N1306" t="s">
        <v>30</v>
      </c>
      <c r="O1306" t="s">
        <v>29</v>
      </c>
      <c r="P1306" t="s">
        <v>30</v>
      </c>
      <c r="Q1306" t="s">
        <v>30</v>
      </c>
      <c r="R1306" t="s">
        <v>30</v>
      </c>
      <c r="S1306" t="s">
        <v>30</v>
      </c>
      <c r="T1306" t="s">
        <v>30</v>
      </c>
      <c r="U1306" t="s">
        <v>30</v>
      </c>
      <c r="V1306" t="s">
        <v>30</v>
      </c>
      <c r="W1306" t="s">
        <v>31</v>
      </c>
      <c r="X1306" t="s">
        <v>29</v>
      </c>
      <c r="Y1306" t="s">
        <v>30</v>
      </c>
      <c r="Z1306" t="s">
        <v>29</v>
      </c>
      <c r="AA1306" t="s">
        <v>29</v>
      </c>
      <c r="AB1306" t="s">
        <v>32</v>
      </c>
    </row>
    <row r="1307" spans="1:28" outlineLevel="1" x14ac:dyDescent="0.45">
      <c r="A1307">
        <v>7895788907</v>
      </c>
      <c r="B1307" s="1">
        <v>44327</v>
      </c>
      <c r="C1307" t="s">
        <v>3979</v>
      </c>
      <c r="D1307" t="s">
        <v>3980</v>
      </c>
      <c r="E1307" t="s">
        <v>160</v>
      </c>
      <c r="F1307" t="s">
        <v>5651</v>
      </c>
      <c r="G1307" t="s">
        <v>5717</v>
      </c>
      <c r="H1307" s="10">
        <v>49854</v>
      </c>
      <c r="J1307" t="s">
        <v>28</v>
      </c>
      <c r="K1307" t="s">
        <v>29</v>
      </c>
      <c r="L1307" t="s">
        <v>161</v>
      </c>
      <c r="M1307" t="s">
        <v>29</v>
      </c>
      <c r="N1307" t="s">
        <v>29</v>
      </c>
      <c r="O1307" t="s">
        <v>29</v>
      </c>
      <c r="P1307" t="s">
        <v>30</v>
      </c>
      <c r="Q1307" t="s">
        <v>30</v>
      </c>
      <c r="R1307" t="s">
        <v>30</v>
      </c>
      <c r="S1307" t="s">
        <v>30</v>
      </c>
      <c r="T1307" t="s">
        <v>30</v>
      </c>
      <c r="U1307" t="s">
        <v>30</v>
      </c>
      <c r="V1307" t="s">
        <v>30</v>
      </c>
      <c r="W1307" t="s">
        <v>229</v>
      </c>
      <c r="X1307" t="s">
        <v>29</v>
      </c>
      <c r="Y1307" t="s">
        <v>30</v>
      </c>
      <c r="Z1307" t="s">
        <v>29</v>
      </c>
      <c r="AA1307" t="s">
        <v>29</v>
      </c>
      <c r="AB1307" t="s">
        <v>32</v>
      </c>
    </row>
    <row r="1308" spans="1:28" outlineLevel="1" x14ac:dyDescent="0.45">
      <c r="A1308">
        <v>2357009010</v>
      </c>
      <c r="B1308" s="1">
        <v>44331</v>
      </c>
      <c r="C1308" t="s">
        <v>955</v>
      </c>
      <c r="D1308" t="s">
        <v>956</v>
      </c>
      <c r="E1308" t="s">
        <v>160</v>
      </c>
      <c r="F1308" t="s">
        <v>5651</v>
      </c>
      <c r="G1308" t="s">
        <v>5800</v>
      </c>
      <c r="H1308" s="10">
        <v>49759.85</v>
      </c>
      <c r="J1308" t="s">
        <v>28</v>
      </c>
      <c r="K1308" t="s">
        <v>29</v>
      </c>
      <c r="L1308" t="s">
        <v>161</v>
      </c>
      <c r="M1308" t="s">
        <v>29</v>
      </c>
      <c r="N1308" t="s">
        <v>30</v>
      </c>
      <c r="O1308" t="s">
        <v>30</v>
      </c>
      <c r="P1308" t="s">
        <v>30</v>
      </c>
      <c r="Q1308" t="s">
        <v>30</v>
      </c>
      <c r="R1308" t="s">
        <v>30</v>
      </c>
      <c r="S1308" t="s">
        <v>30</v>
      </c>
      <c r="T1308" t="s">
        <v>30</v>
      </c>
      <c r="U1308" t="s">
        <v>30</v>
      </c>
      <c r="V1308" t="s">
        <v>30</v>
      </c>
      <c r="W1308" t="s">
        <v>31</v>
      </c>
      <c r="X1308" t="s">
        <v>29</v>
      </c>
      <c r="Y1308" t="s">
        <v>29</v>
      </c>
      <c r="Z1308" t="s">
        <v>29</v>
      </c>
      <c r="AA1308" t="s">
        <v>30</v>
      </c>
      <c r="AB1308" t="s">
        <v>617</v>
      </c>
    </row>
    <row r="1309" spans="1:28" outlineLevel="1" x14ac:dyDescent="0.45">
      <c r="A1309">
        <v>2480549003</v>
      </c>
      <c r="B1309" s="1">
        <v>44332</v>
      </c>
      <c r="C1309" t="s">
        <v>1128</v>
      </c>
      <c r="D1309" t="s">
        <v>1129</v>
      </c>
      <c r="E1309" t="s">
        <v>160</v>
      </c>
      <c r="F1309" t="s">
        <v>5651</v>
      </c>
      <c r="G1309" t="s">
        <v>5717</v>
      </c>
      <c r="H1309" s="10">
        <v>49755.5</v>
      </c>
      <c r="J1309" t="s">
        <v>28</v>
      </c>
      <c r="K1309" t="s">
        <v>29</v>
      </c>
      <c r="L1309" t="s">
        <v>161</v>
      </c>
      <c r="M1309" t="s">
        <v>30</v>
      </c>
      <c r="N1309" t="s">
        <v>30</v>
      </c>
      <c r="O1309" t="s">
        <v>30</v>
      </c>
      <c r="P1309" t="s">
        <v>30</v>
      </c>
      <c r="Q1309" t="s">
        <v>30</v>
      </c>
      <c r="R1309" t="s">
        <v>30</v>
      </c>
      <c r="S1309" t="s">
        <v>30</v>
      </c>
      <c r="T1309" t="s">
        <v>30</v>
      </c>
      <c r="U1309" t="s">
        <v>30</v>
      </c>
      <c r="V1309" t="s">
        <v>30</v>
      </c>
      <c r="W1309" t="s">
        <v>33</v>
      </c>
      <c r="X1309" t="s">
        <v>29</v>
      </c>
      <c r="Y1309" t="s">
        <v>30</v>
      </c>
      <c r="Z1309" t="s">
        <v>29</v>
      </c>
      <c r="AA1309" t="s">
        <v>29</v>
      </c>
      <c r="AB1309" t="s">
        <v>32</v>
      </c>
    </row>
    <row r="1310" spans="1:28" outlineLevel="1" x14ac:dyDescent="0.45">
      <c r="A1310">
        <v>7566088908</v>
      </c>
      <c r="B1310" s="1">
        <v>44323</v>
      </c>
      <c r="C1310" t="s">
        <v>3185</v>
      </c>
      <c r="D1310" t="s">
        <v>3186</v>
      </c>
      <c r="E1310" t="s">
        <v>160</v>
      </c>
      <c r="F1310" t="s">
        <v>5651</v>
      </c>
      <c r="G1310" t="s">
        <v>5800</v>
      </c>
      <c r="H1310" s="10">
        <v>46051.040000000001</v>
      </c>
      <c r="J1310" t="s">
        <v>28</v>
      </c>
      <c r="K1310" t="s">
        <v>29</v>
      </c>
      <c r="L1310" t="s">
        <v>161</v>
      </c>
      <c r="M1310" t="s">
        <v>29</v>
      </c>
      <c r="N1310" t="s">
        <v>29</v>
      </c>
      <c r="O1310" t="s">
        <v>29</v>
      </c>
      <c r="P1310" t="s">
        <v>29</v>
      </c>
      <c r="Q1310" t="s">
        <v>29</v>
      </c>
      <c r="R1310" t="s">
        <v>29</v>
      </c>
      <c r="S1310" t="s">
        <v>30</v>
      </c>
      <c r="T1310" t="s">
        <v>30</v>
      </c>
      <c r="U1310" t="s">
        <v>29</v>
      </c>
      <c r="V1310" t="s">
        <v>30</v>
      </c>
      <c r="W1310" t="s">
        <v>31</v>
      </c>
      <c r="X1310" t="s">
        <v>29</v>
      </c>
      <c r="Y1310" t="s">
        <v>29</v>
      </c>
      <c r="Z1310" t="s">
        <v>29</v>
      </c>
      <c r="AA1310" t="s">
        <v>30</v>
      </c>
      <c r="AB1310" t="s">
        <v>228</v>
      </c>
    </row>
    <row r="1311" spans="1:28" outlineLevel="1" x14ac:dyDescent="0.45">
      <c r="A1311">
        <v>8028219010</v>
      </c>
      <c r="B1311" s="1">
        <v>44342</v>
      </c>
      <c r="C1311" t="s">
        <v>4142</v>
      </c>
      <c r="D1311" t="s">
        <v>4143</v>
      </c>
      <c r="E1311" t="s">
        <v>160</v>
      </c>
      <c r="F1311" t="s">
        <v>5651</v>
      </c>
      <c r="G1311" t="s">
        <v>5666</v>
      </c>
      <c r="H1311" s="10">
        <v>45921</v>
      </c>
      <c r="J1311" t="s">
        <v>28</v>
      </c>
      <c r="K1311" t="s">
        <v>30</v>
      </c>
      <c r="L1311" t="s">
        <v>161</v>
      </c>
      <c r="M1311" t="s">
        <v>29</v>
      </c>
      <c r="N1311" t="s">
        <v>29</v>
      </c>
      <c r="O1311" t="s">
        <v>29</v>
      </c>
      <c r="P1311" t="s">
        <v>30</v>
      </c>
      <c r="Q1311" t="s">
        <v>30</v>
      </c>
      <c r="R1311" t="s">
        <v>30</v>
      </c>
      <c r="S1311" t="s">
        <v>30</v>
      </c>
      <c r="T1311" t="s">
        <v>30</v>
      </c>
      <c r="U1311" t="s">
        <v>30</v>
      </c>
      <c r="V1311" t="s">
        <v>30</v>
      </c>
      <c r="W1311" t="s">
        <v>40</v>
      </c>
      <c r="X1311" t="s">
        <v>30</v>
      </c>
      <c r="Y1311" t="s">
        <v>30</v>
      </c>
      <c r="Z1311" t="s">
        <v>29</v>
      </c>
      <c r="AA1311" t="s">
        <v>30</v>
      </c>
      <c r="AB1311" t="s">
        <v>32</v>
      </c>
    </row>
    <row r="1312" spans="1:28" outlineLevel="1" x14ac:dyDescent="0.45">
      <c r="A1312">
        <v>4893659009</v>
      </c>
      <c r="B1312" s="1">
        <v>44336</v>
      </c>
      <c r="C1312" t="s">
        <v>2011</v>
      </c>
      <c r="D1312" t="s">
        <v>2012</v>
      </c>
      <c r="E1312" t="s">
        <v>160</v>
      </c>
      <c r="F1312" t="s">
        <v>5651</v>
      </c>
      <c r="G1312" t="s">
        <v>5798</v>
      </c>
      <c r="H1312" s="10">
        <v>45881</v>
      </c>
      <c r="J1312" t="s">
        <v>28</v>
      </c>
      <c r="K1312" t="s">
        <v>29</v>
      </c>
      <c r="L1312" t="s">
        <v>161</v>
      </c>
      <c r="M1312" t="s">
        <v>30</v>
      </c>
      <c r="N1312" t="s">
        <v>29</v>
      </c>
      <c r="O1312" t="s">
        <v>29</v>
      </c>
      <c r="P1312" t="s">
        <v>29</v>
      </c>
      <c r="Q1312" t="s">
        <v>30</v>
      </c>
      <c r="R1312" t="s">
        <v>30</v>
      </c>
      <c r="S1312" t="s">
        <v>30</v>
      </c>
      <c r="T1312" t="s">
        <v>30</v>
      </c>
      <c r="U1312" t="s">
        <v>30</v>
      </c>
      <c r="V1312" t="s">
        <v>30</v>
      </c>
      <c r="W1312" t="s">
        <v>31</v>
      </c>
      <c r="X1312" t="s">
        <v>29</v>
      </c>
      <c r="Y1312" t="s">
        <v>29</v>
      </c>
      <c r="Z1312" t="s">
        <v>30</v>
      </c>
      <c r="AA1312" t="s">
        <v>30</v>
      </c>
      <c r="AB1312" t="s">
        <v>45</v>
      </c>
    </row>
    <row r="1313" spans="1:28" outlineLevel="1" x14ac:dyDescent="0.45">
      <c r="A1313">
        <v>8862859005</v>
      </c>
      <c r="B1313" s="1">
        <v>44345</v>
      </c>
      <c r="C1313" t="s">
        <v>4573</v>
      </c>
      <c r="D1313" t="s">
        <v>4574</v>
      </c>
      <c r="E1313" t="s">
        <v>160</v>
      </c>
      <c r="F1313" t="s">
        <v>5651</v>
      </c>
      <c r="G1313" t="s">
        <v>5703</v>
      </c>
      <c r="H1313" s="10">
        <v>45624</v>
      </c>
      <c r="J1313" t="s">
        <v>28</v>
      </c>
      <c r="K1313" t="s">
        <v>30</v>
      </c>
      <c r="L1313" t="s">
        <v>161</v>
      </c>
      <c r="M1313" t="s">
        <v>29</v>
      </c>
      <c r="N1313" t="s">
        <v>29</v>
      </c>
      <c r="O1313" t="s">
        <v>29</v>
      </c>
      <c r="P1313" t="s">
        <v>30</v>
      </c>
      <c r="Q1313" t="s">
        <v>30</v>
      </c>
      <c r="R1313" t="s">
        <v>30</v>
      </c>
      <c r="S1313" t="s">
        <v>30</v>
      </c>
      <c r="T1313" t="s">
        <v>30</v>
      </c>
      <c r="U1313" t="s">
        <v>30</v>
      </c>
      <c r="V1313" t="s">
        <v>30</v>
      </c>
      <c r="W1313" t="s">
        <v>31</v>
      </c>
      <c r="X1313" t="s">
        <v>29</v>
      </c>
      <c r="Y1313" t="s">
        <v>29</v>
      </c>
      <c r="Z1313" t="s">
        <v>29</v>
      </c>
      <c r="AA1313" t="s">
        <v>29</v>
      </c>
      <c r="AB1313" t="s">
        <v>419</v>
      </c>
    </row>
    <row r="1314" spans="1:28" outlineLevel="1" x14ac:dyDescent="0.45">
      <c r="A1314">
        <v>7881628904</v>
      </c>
      <c r="B1314" s="1">
        <v>44327</v>
      </c>
      <c r="C1314" t="s">
        <v>3901</v>
      </c>
      <c r="D1314" t="s">
        <v>3902</v>
      </c>
      <c r="E1314" t="s">
        <v>160</v>
      </c>
      <c r="F1314" t="s">
        <v>5651</v>
      </c>
      <c r="G1314" t="s">
        <v>5767</v>
      </c>
      <c r="H1314" s="10">
        <v>44531</v>
      </c>
      <c r="J1314" t="s">
        <v>28</v>
      </c>
      <c r="K1314" t="s">
        <v>30</v>
      </c>
      <c r="L1314" t="s">
        <v>161</v>
      </c>
      <c r="M1314" t="s">
        <v>30</v>
      </c>
      <c r="N1314" t="s">
        <v>30</v>
      </c>
      <c r="O1314" t="s">
        <v>30</v>
      </c>
      <c r="P1314" t="s">
        <v>30</v>
      </c>
      <c r="Q1314" t="s">
        <v>30</v>
      </c>
      <c r="R1314" t="s">
        <v>30</v>
      </c>
      <c r="S1314" t="s">
        <v>30</v>
      </c>
      <c r="T1314" t="s">
        <v>30</v>
      </c>
      <c r="U1314" t="s">
        <v>30</v>
      </c>
      <c r="V1314" t="s">
        <v>30</v>
      </c>
      <c r="W1314" t="s">
        <v>33</v>
      </c>
      <c r="X1314" t="s">
        <v>30</v>
      </c>
      <c r="Y1314" t="s">
        <v>29</v>
      </c>
      <c r="Z1314" t="s">
        <v>29</v>
      </c>
      <c r="AA1314" t="s">
        <v>30</v>
      </c>
      <c r="AB1314" t="s">
        <v>32</v>
      </c>
    </row>
    <row r="1315" spans="1:28" outlineLevel="1" x14ac:dyDescent="0.45">
      <c r="A1315">
        <v>7664408901</v>
      </c>
      <c r="B1315" s="1">
        <v>44323</v>
      </c>
      <c r="C1315" t="s">
        <v>3781</v>
      </c>
      <c r="D1315" t="s">
        <v>3782</v>
      </c>
      <c r="E1315" t="s">
        <v>160</v>
      </c>
      <c r="F1315" t="s">
        <v>5651</v>
      </c>
      <c r="G1315" t="s">
        <v>5747</v>
      </c>
      <c r="H1315" s="10">
        <v>43302.54</v>
      </c>
      <c r="J1315" t="s">
        <v>28</v>
      </c>
      <c r="K1315" t="s">
        <v>30</v>
      </c>
      <c r="L1315" t="s">
        <v>161</v>
      </c>
      <c r="M1315" t="s">
        <v>29</v>
      </c>
      <c r="N1315" t="s">
        <v>30</v>
      </c>
      <c r="O1315" t="s">
        <v>30</v>
      </c>
      <c r="P1315" t="s">
        <v>30</v>
      </c>
      <c r="Q1315" t="s">
        <v>30</v>
      </c>
      <c r="R1315" t="s">
        <v>30</v>
      </c>
      <c r="S1315" t="s">
        <v>30</v>
      </c>
      <c r="T1315" t="s">
        <v>30</v>
      </c>
      <c r="U1315" t="s">
        <v>30</v>
      </c>
      <c r="V1315" t="s">
        <v>30</v>
      </c>
      <c r="W1315" t="s">
        <v>31</v>
      </c>
      <c r="X1315" t="s">
        <v>29</v>
      </c>
      <c r="Y1315" t="s">
        <v>29</v>
      </c>
      <c r="Z1315" t="s">
        <v>29</v>
      </c>
      <c r="AA1315" t="s">
        <v>30</v>
      </c>
      <c r="AB1315" t="s">
        <v>32</v>
      </c>
    </row>
    <row r="1316" spans="1:28" outlineLevel="1" x14ac:dyDescent="0.45">
      <c r="A1316">
        <v>2235149008</v>
      </c>
      <c r="B1316" s="1">
        <v>44330</v>
      </c>
      <c r="C1316" t="s">
        <v>727</v>
      </c>
      <c r="D1316" t="s">
        <v>728</v>
      </c>
      <c r="E1316" t="s">
        <v>160</v>
      </c>
      <c r="F1316" t="s">
        <v>5651</v>
      </c>
      <c r="G1316" t="s">
        <v>5666</v>
      </c>
      <c r="H1316" s="10">
        <v>41254.04</v>
      </c>
      <c r="J1316" t="s">
        <v>28</v>
      </c>
      <c r="K1316" t="s">
        <v>29</v>
      </c>
      <c r="L1316" t="s">
        <v>161</v>
      </c>
      <c r="M1316" t="s">
        <v>30</v>
      </c>
      <c r="N1316" t="s">
        <v>30</v>
      </c>
      <c r="O1316" t="s">
        <v>30</v>
      </c>
      <c r="P1316" t="s">
        <v>30</v>
      </c>
      <c r="Q1316" t="s">
        <v>30</v>
      </c>
      <c r="R1316" t="s">
        <v>30</v>
      </c>
      <c r="S1316" t="s">
        <v>30</v>
      </c>
      <c r="T1316" t="s">
        <v>30</v>
      </c>
      <c r="U1316" t="s">
        <v>30</v>
      </c>
      <c r="V1316" t="s">
        <v>30</v>
      </c>
      <c r="W1316" t="s">
        <v>31</v>
      </c>
      <c r="X1316" t="s">
        <v>30</v>
      </c>
      <c r="Y1316" t="s">
        <v>30</v>
      </c>
      <c r="Z1316" t="s">
        <v>29</v>
      </c>
      <c r="AA1316" t="s">
        <v>29</v>
      </c>
      <c r="AB1316" t="s">
        <v>48</v>
      </c>
    </row>
    <row r="1317" spans="1:28" outlineLevel="1" x14ac:dyDescent="0.45">
      <c r="A1317">
        <v>7636098907</v>
      </c>
      <c r="B1317" s="1">
        <v>44323</v>
      </c>
      <c r="C1317" t="s">
        <v>3614</v>
      </c>
      <c r="D1317" t="s">
        <v>3615</v>
      </c>
      <c r="E1317" t="s">
        <v>160</v>
      </c>
      <c r="F1317" t="s">
        <v>5651</v>
      </c>
      <c r="G1317" t="s">
        <v>5767</v>
      </c>
      <c r="H1317" s="10">
        <v>41121</v>
      </c>
      <c r="J1317" t="s">
        <v>28</v>
      </c>
      <c r="K1317" t="s">
        <v>30</v>
      </c>
      <c r="L1317" t="s">
        <v>161</v>
      </c>
      <c r="M1317" t="s">
        <v>30</v>
      </c>
      <c r="N1317" t="s">
        <v>29</v>
      </c>
      <c r="O1317" t="s">
        <v>29</v>
      </c>
      <c r="P1317" t="s">
        <v>29</v>
      </c>
      <c r="Q1317" t="s">
        <v>29</v>
      </c>
      <c r="R1317" t="s">
        <v>30</v>
      </c>
      <c r="S1317" t="s">
        <v>29</v>
      </c>
      <c r="T1317" t="s">
        <v>30</v>
      </c>
      <c r="U1317" t="s">
        <v>29</v>
      </c>
      <c r="V1317" t="s">
        <v>30</v>
      </c>
      <c r="W1317" t="s">
        <v>31</v>
      </c>
      <c r="X1317" t="s">
        <v>30</v>
      </c>
      <c r="Y1317" t="s">
        <v>29</v>
      </c>
      <c r="Z1317" t="s">
        <v>29</v>
      </c>
      <c r="AA1317" t="s">
        <v>30</v>
      </c>
      <c r="AB1317" t="s">
        <v>32</v>
      </c>
    </row>
    <row r="1318" spans="1:28" outlineLevel="1" x14ac:dyDescent="0.45">
      <c r="A1318">
        <v>2736979008</v>
      </c>
      <c r="B1318" s="1">
        <v>44334</v>
      </c>
      <c r="C1318" t="s">
        <v>1491</v>
      </c>
      <c r="D1318" t="s">
        <v>1492</v>
      </c>
      <c r="E1318" t="s">
        <v>160</v>
      </c>
      <c r="F1318" t="s">
        <v>5651</v>
      </c>
      <c r="G1318" t="s">
        <v>5800</v>
      </c>
      <c r="H1318" s="10">
        <v>39517</v>
      </c>
      <c r="J1318" t="s">
        <v>28</v>
      </c>
      <c r="K1318" t="s">
        <v>29</v>
      </c>
      <c r="L1318" t="s">
        <v>161</v>
      </c>
      <c r="M1318" t="s">
        <v>29</v>
      </c>
      <c r="N1318" t="s">
        <v>30</v>
      </c>
      <c r="O1318" t="s">
        <v>30</v>
      </c>
      <c r="P1318" t="s">
        <v>30</v>
      </c>
      <c r="Q1318" t="s">
        <v>30</v>
      </c>
      <c r="R1318" t="s">
        <v>30</v>
      </c>
      <c r="S1318" t="s">
        <v>30</v>
      </c>
      <c r="T1318" t="s">
        <v>30</v>
      </c>
      <c r="U1318" t="s">
        <v>30</v>
      </c>
      <c r="V1318" t="s">
        <v>30</v>
      </c>
      <c r="W1318" t="s">
        <v>40</v>
      </c>
      <c r="X1318" t="s">
        <v>29</v>
      </c>
      <c r="Y1318" t="s">
        <v>30</v>
      </c>
      <c r="Z1318" t="s">
        <v>29</v>
      </c>
      <c r="AA1318" t="s">
        <v>29</v>
      </c>
      <c r="AB1318" t="s">
        <v>32</v>
      </c>
    </row>
    <row r="1319" spans="1:28" outlineLevel="1" x14ac:dyDescent="0.45">
      <c r="A1319">
        <v>2709339009</v>
      </c>
      <c r="B1319" s="1">
        <v>44334</v>
      </c>
      <c r="C1319" t="s">
        <v>1370</v>
      </c>
      <c r="D1319" t="s">
        <v>1371</v>
      </c>
      <c r="E1319" t="s">
        <v>160</v>
      </c>
      <c r="F1319" t="s">
        <v>5651</v>
      </c>
      <c r="G1319" t="s">
        <v>5717</v>
      </c>
      <c r="H1319" s="10">
        <v>38591.440000000002</v>
      </c>
      <c r="I1319" t="s">
        <v>35</v>
      </c>
      <c r="J1319" t="s">
        <v>28</v>
      </c>
      <c r="K1319" t="s">
        <v>29</v>
      </c>
      <c r="L1319" t="s">
        <v>161</v>
      </c>
      <c r="M1319" t="s">
        <v>29</v>
      </c>
      <c r="N1319" t="s">
        <v>29</v>
      </c>
      <c r="O1319" t="s">
        <v>29</v>
      </c>
      <c r="P1319" t="s">
        <v>30</v>
      </c>
      <c r="Q1319" t="s">
        <v>30</v>
      </c>
      <c r="R1319" t="s">
        <v>30</v>
      </c>
      <c r="S1319" t="s">
        <v>30</v>
      </c>
      <c r="T1319" t="s">
        <v>30</v>
      </c>
      <c r="U1319" t="s">
        <v>30</v>
      </c>
      <c r="V1319" t="s">
        <v>30</v>
      </c>
      <c r="W1319" t="s">
        <v>40</v>
      </c>
      <c r="X1319" t="s">
        <v>29</v>
      </c>
      <c r="Y1319" t="s">
        <v>29</v>
      </c>
      <c r="Z1319" t="s">
        <v>29</v>
      </c>
      <c r="AA1319" t="s">
        <v>30</v>
      </c>
      <c r="AB1319" t="s">
        <v>32</v>
      </c>
    </row>
    <row r="1320" spans="1:28" outlineLevel="1" x14ac:dyDescent="0.45">
      <c r="A1320">
        <v>2334499003</v>
      </c>
      <c r="B1320" s="1">
        <v>44331</v>
      </c>
      <c r="C1320" t="s">
        <v>863</v>
      </c>
      <c r="D1320" t="s">
        <v>864</v>
      </c>
      <c r="E1320" t="s">
        <v>160</v>
      </c>
      <c r="F1320" t="s">
        <v>5651</v>
      </c>
      <c r="G1320" t="s">
        <v>5800</v>
      </c>
      <c r="H1320" s="10">
        <v>37034.57</v>
      </c>
      <c r="J1320" t="s">
        <v>28</v>
      </c>
      <c r="K1320" t="s">
        <v>29</v>
      </c>
      <c r="L1320" t="s">
        <v>161</v>
      </c>
      <c r="M1320" t="s">
        <v>30</v>
      </c>
      <c r="N1320" t="s">
        <v>30</v>
      </c>
      <c r="O1320" t="s">
        <v>30</v>
      </c>
      <c r="P1320" t="s">
        <v>30</v>
      </c>
      <c r="Q1320" t="s">
        <v>30</v>
      </c>
      <c r="R1320" t="s">
        <v>30</v>
      </c>
      <c r="S1320" t="s">
        <v>30</v>
      </c>
      <c r="T1320" t="s">
        <v>30</v>
      </c>
      <c r="U1320" t="s">
        <v>30</v>
      </c>
      <c r="V1320" t="s">
        <v>30</v>
      </c>
      <c r="W1320" t="s">
        <v>40</v>
      </c>
      <c r="X1320" t="s">
        <v>29</v>
      </c>
      <c r="Y1320" t="s">
        <v>30</v>
      </c>
      <c r="Z1320" t="s">
        <v>29</v>
      </c>
      <c r="AA1320" t="s">
        <v>29</v>
      </c>
      <c r="AB1320" t="s">
        <v>32</v>
      </c>
    </row>
    <row r="1321" spans="1:28" outlineLevel="1" x14ac:dyDescent="0.45">
      <c r="A1321">
        <v>7901598906</v>
      </c>
      <c r="B1321" s="1">
        <v>44327</v>
      </c>
      <c r="C1321" t="s">
        <v>4007</v>
      </c>
      <c r="D1321" t="s">
        <v>4008</v>
      </c>
      <c r="E1321" t="s">
        <v>160</v>
      </c>
      <c r="F1321" t="s">
        <v>5651</v>
      </c>
      <c r="G1321" t="s">
        <v>5717</v>
      </c>
      <c r="H1321" s="10">
        <v>36624.32</v>
      </c>
      <c r="J1321" t="s">
        <v>28</v>
      </c>
      <c r="K1321" t="s">
        <v>29</v>
      </c>
      <c r="L1321" t="s">
        <v>161</v>
      </c>
      <c r="M1321" t="s">
        <v>30</v>
      </c>
      <c r="N1321" t="s">
        <v>30</v>
      </c>
      <c r="O1321" t="s">
        <v>30</v>
      </c>
      <c r="P1321" t="s">
        <v>30</v>
      </c>
      <c r="Q1321" t="s">
        <v>30</v>
      </c>
      <c r="R1321" t="s">
        <v>30</v>
      </c>
      <c r="S1321" t="s">
        <v>30</v>
      </c>
      <c r="T1321" t="s">
        <v>30</v>
      </c>
      <c r="U1321" t="s">
        <v>30</v>
      </c>
      <c r="V1321" t="s">
        <v>30</v>
      </c>
      <c r="W1321" t="s">
        <v>31</v>
      </c>
      <c r="X1321" t="s">
        <v>29</v>
      </c>
      <c r="Y1321" t="s">
        <v>30</v>
      </c>
      <c r="Z1321" t="s">
        <v>29</v>
      </c>
      <c r="AA1321" t="s">
        <v>29</v>
      </c>
      <c r="AB1321" t="s">
        <v>32</v>
      </c>
    </row>
    <row r="1322" spans="1:28" outlineLevel="1" x14ac:dyDescent="0.45">
      <c r="A1322">
        <v>9937199008</v>
      </c>
      <c r="B1322" s="1">
        <v>44351</v>
      </c>
      <c r="C1322" t="s">
        <v>5555</v>
      </c>
      <c r="D1322" t="s">
        <v>5556</v>
      </c>
      <c r="E1322" t="s">
        <v>160</v>
      </c>
      <c r="F1322" t="s">
        <v>5651</v>
      </c>
      <c r="G1322" t="s">
        <v>5767</v>
      </c>
      <c r="H1322" s="10">
        <v>35721.82</v>
      </c>
      <c r="J1322" t="s">
        <v>28</v>
      </c>
      <c r="K1322" t="s">
        <v>30</v>
      </c>
      <c r="L1322" t="s">
        <v>161</v>
      </c>
      <c r="M1322" t="s">
        <v>29</v>
      </c>
      <c r="N1322" t="s">
        <v>29</v>
      </c>
      <c r="O1322" t="s">
        <v>29</v>
      </c>
      <c r="P1322" t="s">
        <v>30</v>
      </c>
      <c r="Q1322" t="s">
        <v>30</v>
      </c>
      <c r="R1322" t="s">
        <v>30</v>
      </c>
      <c r="S1322" t="s">
        <v>30</v>
      </c>
      <c r="T1322" t="s">
        <v>30</v>
      </c>
      <c r="U1322" t="s">
        <v>30</v>
      </c>
      <c r="V1322" t="s">
        <v>30</v>
      </c>
      <c r="W1322" t="s">
        <v>31</v>
      </c>
      <c r="X1322" t="s">
        <v>30</v>
      </c>
      <c r="Y1322" t="s">
        <v>29</v>
      </c>
      <c r="Z1322" t="s">
        <v>29</v>
      </c>
      <c r="AA1322" t="s">
        <v>29</v>
      </c>
      <c r="AB1322" t="s">
        <v>32</v>
      </c>
    </row>
    <row r="1323" spans="1:28" outlineLevel="1" x14ac:dyDescent="0.45">
      <c r="A1323">
        <v>8834909010</v>
      </c>
      <c r="B1323" s="1">
        <v>44345</v>
      </c>
      <c r="C1323" t="s">
        <v>4415</v>
      </c>
      <c r="D1323" t="s">
        <v>4416</v>
      </c>
      <c r="E1323" t="s">
        <v>160</v>
      </c>
      <c r="F1323" t="s">
        <v>5651</v>
      </c>
      <c r="G1323" t="s">
        <v>5666</v>
      </c>
      <c r="H1323" s="10">
        <v>33303.730000000003</v>
      </c>
      <c r="J1323" t="s">
        <v>28</v>
      </c>
      <c r="K1323" t="s">
        <v>29</v>
      </c>
      <c r="L1323" t="s">
        <v>161</v>
      </c>
      <c r="M1323" t="s">
        <v>30</v>
      </c>
      <c r="N1323" t="s">
        <v>29</v>
      </c>
      <c r="O1323" t="s">
        <v>30</v>
      </c>
      <c r="P1323" t="s">
        <v>30</v>
      </c>
      <c r="Q1323" t="s">
        <v>30</v>
      </c>
      <c r="R1323" t="s">
        <v>30</v>
      </c>
      <c r="S1323" t="s">
        <v>29</v>
      </c>
      <c r="T1323" t="s">
        <v>29</v>
      </c>
      <c r="U1323" t="s">
        <v>30</v>
      </c>
      <c r="V1323" t="s">
        <v>30</v>
      </c>
      <c r="W1323" t="s">
        <v>31</v>
      </c>
      <c r="X1323" t="s">
        <v>30</v>
      </c>
      <c r="Y1323" t="s">
        <v>29</v>
      </c>
      <c r="Z1323" t="s">
        <v>29</v>
      </c>
      <c r="AA1323" t="s">
        <v>29</v>
      </c>
      <c r="AB1323" t="s">
        <v>145</v>
      </c>
    </row>
    <row r="1324" spans="1:28" outlineLevel="1" x14ac:dyDescent="0.45">
      <c r="A1324">
        <v>7523499005</v>
      </c>
      <c r="B1324" s="1">
        <v>44341</v>
      </c>
      <c r="C1324" t="s">
        <v>2686</v>
      </c>
      <c r="D1324" t="s">
        <v>2687</v>
      </c>
      <c r="E1324" t="s">
        <v>160</v>
      </c>
      <c r="F1324" t="s">
        <v>5651</v>
      </c>
      <c r="G1324" t="s">
        <v>5950</v>
      </c>
      <c r="H1324" s="10">
        <v>32177</v>
      </c>
      <c r="J1324" t="s">
        <v>28</v>
      </c>
      <c r="K1324" t="s">
        <v>29</v>
      </c>
      <c r="L1324" t="s">
        <v>161</v>
      </c>
      <c r="M1324" t="s">
        <v>29</v>
      </c>
      <c r="N1324" t="s">
        <v>29</v>
      </c>
      <c r="O1324" t="s">
        <v>29</v>
      </c>
      <c r="P1324" t="s">
        <v>29</v>
      </c>
      <c r="Q1324" t="s">
        <v>29</v>
      </c>
      <c r="R1324" t="s">
        <v>30</v>
      </c>
      <c r="S1324" t="s">
        <v>29</v>
      </c>
      <c r="T1324" t="s">
        <v>30</v>
      </c>
      <c r="U1324" t="s">
        <v>30</v>
      </c>
      <c r="V1324" t="s">
        <v>30</v>
      </c>
      <c r="W1324" t="s">
        <v>60</v>
      </c>
      <c r="X1324" t="s">
        <v>29</v>
      </c>
      <c r="Y1324" t="s">
        <v>30</v>
      </c>
      <c r="Z1324" t="s">
        <v>29</v>
      </c>
      <c r="AA1324" t="s">
        <v>29</v>
      </c>
      <c r="AB1324" t="s">
        <v>39</v>
      </c>
    </row>
    <row r="1325" spans="1:28" outlineLevel="1" x14ac:dyDescent="0.45">
      <c r="A1325">
        <v>2704279005</v>
      </c>
      <c r="B1325" s="1">
        <v>44334</v>
      </c>
      <c r="C1325" t="s">
        <v>1344</v>
      </c>
      <c r="D1325" t="s">
        <v>1345</v>
      </c>
      <c r="E1325" t="s">
        <v>160</v>
      </c>
      <c r="F1325" t="s">
        <v>5651</v>
      </c>
      <c r="G1325" t="s">
        <v>5821</v>
      </c>
      <c r="H1325" s="10">
        <v>31757</v>
      </c>
      <c r="J1325" t="s">
        <v>28</v>
      </c>
      <c r="K1325" t="s">
        <v>29</v>
      </c>
      <c r="L1325" t="s">
        <v>161</v>
      </c>
      <c r="M1325" t="s">
        <v>30</v>
      </c>
      <c r="N1325" t="s">
        <v>30</v>
      </c>
      <c r="O1325" t="s">
        <v>30</v>
      </c>
      <c r="P1325" t="s">
        <v>30</v>
      </c>
      <c r="Q1325" t="s">
        <v>30</v>
      </c>
      <c r="R1325" t="s">
        <v>30</v>
      </c>
      <c r="S1325" t="s">
        <v>30</v>
      </c>
      <c r="T1325" t="s">
        <v>30</v>
      </c>
      <c r="U1325" t="s">
        <v>30</v>
      </c>
      <c r="V1325" t="s">
        <v>30</v>
      </c>
      <c r="W1325" t="s">
        <v>60</v>
      </c>
      <c r="X1325" t="s">
        <v>29</v>
      </c>
      <c r="Y1325" t="s">
        <v>29</v>
      </c>
      <c r="Z1325" t="s">
        <v>29</v>
      </c>
      <c r="AA1325" t="s">
        <v>30</v>
      </c>
      <c r="AB1325" t="s">
        <v>144</v>
      </c>
    </row>
    <row r="1326" spans="1:28" outlineLevel="1" x14ac:dyDescent="0.45">
      <c r="A1326">
        <v>7906468901</v>
      </c>
      <c r="B1326" s="1">
        <v>44327</v>
      </c>
      <c r="C1326" t="s">
        <v>4040</v>
      </c>
      <c r="D1326" t="s">
        <v>4041</v>
      </c>
      <c r="E1326" t="s">
        <v>160</v>
      </c>
      <c r="F1326" t="s">
        <v>5651</v>
      </c>
      <c r="G1326" t="s">
        <v>5767</v>
      </c>
      <c r="H1326" s="10">
        <v>29922.2</v>
      </c>
      <c r="J1326" t="s">
        <v>28</v>
      </c>
      <c r="K1326" t="s">
        <v>30</v>
      </c>
      <c r="L1326" t="s">
        <v>161</v>
      </c>
      <c r="M1326" t="s">
        <v>29</v>
      </c>
      <c r="N1326" t="s">
        <v>29</v>
      </c>
      <c r="O1326" t="s">
        <v>29</v>
      </c>
      <c r="P1326" t="s">
        <v>30</v>
      </c>
      <c r="Q1326" t="s">
        <v>30</v>
      </c>
      <c r="R1326" t="s">
        <v>30</v>
      </c>
      <c r="S1326" t="s">
        <v>30</v>
      </c>
      <c r="T1326" t="s">
        <v>30</v>
      </c>
      <c r="U1326" t="s">
        <v>30</v>
      </c>
      <c r="V1326" t="s">
        <v>30</v>
      </c>
      <c r="W1326" t="s">
        <v>40</v>
      </c>
      <c r="X1326" t="s">
        <v>30</v>
      </c>
      <c r="Y1326" t="s">
        <v>30</v>
      </c>
      <c r="Z1326" t="s">
        <v>29</v>
      </c>
      <c r="AA1326" t="s">
        <v>30</v>
      </c>
      <c r="AB1326" t="s">
        <v>32</v>
      </c>
    </row>
    <row r="1327" spans="1:28" outlineLevel="1" x14ac:dyDescent="0.45">
      <c r="A1327">
        <v>8885359000</v>
      </c>
      <c r="B1327" s="1">
        <v>44345</v>
      </c>
      <c r="C1327" t="s">
        <v>4709</v>
      </c>
      <c r="D1327" t="s">
        <v>4710</v>
      </c>
      <c r="E1327" t="s">
        <v>160</v>
      </c>
      <c r="F1327" t="s">
        <v>5651</v>
      </c>
      <c r="G1327" t="s">
        <v>5747</v>
      </c>
      <c r="H1327" s="10">
        <v>29524</v>
      </c>
      <c r="J1327" t="s">
        <v>28</v>
      </c>
      <c r="K1327" t="s">
        <v>29</v>
      </c>
      <c r="L1327" t="s">
        <v>161</v>
      </c>
      <c r="M1327" t="s">
        <v>29</v>
      </c>
      <c r="N1327" t="s">
        <v>29</v>
      </c>
      <c r="O1327" t="s">
        <v>29</v>
      </c>
      <c r="P1327" t="s">
        <v>30</v>
      </c>
      <c r="Q1327" t="s">
        <v>30</v>
      </c>
      <c r="R1327" t="s">
        <v>30</v>
      </c>
      <c r="S1327" t="s">
        <v>30</v>
      </c>
      <c r="T1327" t="s">
        <v>30</v>
      </c>
      <c r="U1327" t="s">
        <v>30</v>
      </c>
      <c r="V1327" t="s">
        <v>30</v>
      </c>
      <c r="W1327" t="s">
        <v>49</v>
      </c>
      <c r="X1327" t="s">
        <v>29</v>
      </c>
      <c r="Y1327" t="s">
        <v>29</v>
      </c>
      <c r="Z1327" t="s">
        <v>29</v>
      </c>
      <c r="AA1327" t="s">
        <v>29</v>
      </c>
      <c r="AB1327" t="s">
        <v>32</v>
      </c>
    </row>
    <row r="1328" spans="1:28" outlineLevel="1" x14ac:dyDescent="0.45">
      <c r="A1328">
        <v>2348359008</v>
      </c>
      <c r="B1328" s="1">
        <v>44331</v>
      </c>
      <c r="C1328" t="s">
        <v>912</v>
      </c>
      <c r="D1328" t="s">
        <v>913</v>
      </c>
      <c r="E1328" t="s">
        <v>160</v>
      </c>
      <c r="F1328" t="s">
        <v>5651</v>
      </c>
      <c r="G1328" t="s">
        <v>5666</v>
      </c>
      <c r="H1328" s="10">
        <v>28819.16</v>
      </c>
      <c r="J1328" t="s">
        <v>28</v>
      </c>
      <c r="K1328" t="s">
        <v>30</v>
      </c>
      <c r="L1328" t="s">
        <v>161</v>
      </c>
      <c r="M1328" t="s">
        <v>30</v>
      </c>
      <c r="N1328" t="s">
        <v>29</v>
      </c>
      <c r="O1328" t="s">
        <v>29</v>
      </c>
      <c r="P1328" t="s">
        <v>30</v>
      </c>
      <c r="Q1328" t="s">
        <v>30</v>
      </c>
      <c r="R1328" t="s">
        <v>30</v>
      </c>
      <c r="S1328" t="s">
        <v>30</v>
      </c>
      <c r="T1328" t="s">
        <v>30</v>
      </c>
      <c r="U1328" t="s">
        <v>30</v>
      </c>
      <c r="V1328" t="s">
        <v>30</v>
      </c>
      <c r="W1328" t="s">
        <v>31</v>
      </c>
      <c r="X1328" t="s">
        <v>30</v>
      </c>
      <c r="Y1328" t="s">
        <v>30</v>
      </c>
      <c r="Z1328" t="s">
        <v>29</v>
      </c>
      <c r="AA1328" t="s">
        <v>29</v>
      </c>
      <c r="AB1328" t="s">
        <v>32</v>
      </c>
    </row>
    <row r="1329" spans="1:28" outlineLevel="1" x14ac:dyDescent="0.45">
      <c r="A1329">
        <v>8617919006</v>
      </c>
      <c r="B1329" s="1">
        <v>44343</v>
      </c>
      <c r="C1329" t="s">
        <v>4343</v>
      </c>
      <c r="D1329" t="s">
        <v>4344</v>
      </c>
      <c r="E1329" t="s">
        <v>160</v>
      </c>
      <c r="F1329" t="s">
        <v>5651</v>
      </c>
      <c r="G1329" t="s">
        <v>5821</v>
      </c>
      <c r="H1329" s="10">
        <v>27727.119999999999</v>
      </c>
      <c r="J1329" t="s">
        <v>28</v>
      </c>
      <c r="K1329" t="s">
        <v>30</v>
      </c>
      <c r="L1329" t="s">
        <v>161</v>
      </c>
      <c r="M1329" t="s">
        <v>29</v>
      </c>
      <c r="N1329" t="s">
        <v>30</v>
      </c>
      <c r="O1329" t="s">
        <v>29</v>
      </c>
      <c r="P1329" t="s">
        <v>29</v>
      </c>
      <c r="Q1329" t="s">
        <v>30</v>
      </c>
      <c r="R1329" t="s">
        <v>30</v>
      </c>
      <c r="S1329" t="s">
        <v>29</v>
      </c>
      <c r="T1329" t="s">
        <v>30</v>
      </c>
      <c r="U1329" t="s">
        <v>30</v>
      </c>
      <c r="V1329" t="s">
        <v>30</v>
      </c>
      <c r="W1329" t="s">
        <v>31</v>
      </c>
      <c r="X1329" t="s">
        <v>29</v>
      </c>
      <c r="Y1329" t="s">
        <v>29</v>
      </c>
      <c r="Z1329" t="s">
        <v>29</v>
      </c>
      <c r="AA1329" t="s">
        <v>30</v>
      </c>
      <c r="AB1329" t="s">
        <v>59</v>
      </c>
    </row>
    <row r="1330" spans="1:28" outlineLevel="1" x14ac:dyDescent="0.45">
      <c r="A1330">
        <v>7563329005</v>
      </c>
      <c r="B1330" s="1">
        <v>44341</v>
      </c>
      <c r="C1330" t="s">
        <v>3160</v>
      </c>
      <c r="D1330" t="s">
        <v>3161</v>
      </c>
      <c r="E1330" t="s">
        <v>160</v>
      </c>
      <c r="F1330" t="s">
        <v>5651</v>
      </c>
      <c r="G1330" t="s">
        <v>5798</v>
      </c>
      <c r="H1330" s="10">
        <v>27495</v>
      </c>
      <c r="J1330" t="s">
        <v>28</v>
      </c>
      <c r="K1330" t="s">
        <v>29</v>
      </c>
      <c r="L1330" t="s">
        <v>161</v>
      </c>
      <c r="M1330" t="s">
        <v>30</v>
      </c>
      <c r="N1330" t="s">
        <v>30</v>
      </c>
      <c r="O1330" t="s">
        <v>30</v>
      </c>
      <c r="P1330" t="s">
        <v>30</v>
      </c>
      <c r="Q1330" t="s">
        <v>30</v>
      </c>
      <c r="R1330" t="s">
        <v>30</v>
      </c>
      <c r="S1330" t="s">
        <v>30</v>
      </c>
      <c r="T1330" t="s">
        <v>30</v>
      </c>
      <c r="U1330" t="s">
        <v>30</v>
      </c>
      <c r="V1330" t="s">
        <v>30</v>
      </c>
      <c r="W1330" t="s">
        <v>60</v>
      </c>
      <c r="X1330" t="s">
        <v>29</v>
      </c>
      <c r="Y1330" t="s">
        <v>30</v>
      </c>
      <c r="Z1330" t="s">
        <v>29</v>
      </c>
      <c r="AA1330" t="s">
        <v>29</v>
      </c>
      <c r="AB1330" t="s">
        <v>32</v>
      </c>
    </row>
    <row r="1331" spans="1:28" outlineLevel="1" x14ac:dyDescent="0.45">
      <c r="A1331">
        <v>4891029004</v>
      </c>
      <c r="B1331" s="1">
        <v>44336</v>
      </c>
      <c r="C1331" t="s">
        <v>1996</v>
      </c>
      <c r="D1331" t="s">
        <v>1997</v>
      </c>
      <c r="E1331" t="s">
        <v>160</v>
      </c>
      <c r="F1331" t="s">
        <v>5651</v>
      </c>
      <c r="G1331" t="s">
        <v>5703</v>
      </c>
      <c r="H1331" s="10">
        <v>25644.84</v>
      </c>
      <c r="J1331" t="s">
        <v>28</v>
      </c>
      <c r="K1331" t="s">
        <v>30</v>
      </c>
      <c r="L1331" t="s">
        <v>161</v>
      </c>
      <c r="M1331" t="s">
        <v>30</v>
      </c>
      <c r="N1331" t="s">
        <v>30</v>
      </c>
      <c r="O1331" t="s">
        <v>29</v>
      </c>
      <c r="P1331" t="s">
        <v>30</v>
      </c>
      <c r="Q1331" t="s">
        <v>30</v>
      </c>
      <c r="R1331" t="s">
        <v>30</v>
      </c>
      <c r="S1331" t="s">
        <v>30</v>
      </c>
      <c r="T1331" t="s">
        <v>30</v>
      </c>
      <c r="U1331" t="s">
        <v>30</v>
      </c>
      <c r="V1331" t="s">
        <v>30</v>
      </c>
      <c r="W1331" t="s">
        <v>40</v>
      </c>
      <c r="X1331" t="s">
        <v>29</v>
      </c>
      <c r="Y1331" t="s">
        <v>30</v>
      </c>
      <c r="Z1331" t="s">
        <v>29</v>
      </c>
      <c r="AA1331" t="s">
        <v>29</v>
      </c>
      <c r="AB1331" t="s">
        <v>32</v>
      </c>
    </row>
    <row r="1332" spans="1:28" outlineLevel="1" x14ac:dyDescent="0.45">
      <c r="A1332">
        <v>7562229008</v>
      </c>
      <c r="B1332" s="1">
        <v>44341</v>
      </c>
      <c r="C1332" t="s">
        <v>3150</v>
      </c>
      <c r="D1332" t="s">
        <v>3151</v>
      </c>
      <c r="E1332" t="s">
        <v>160</v>
      </c>
      <c r="F1332" t="s">
        <v>5651</v>
      </c>
      <c r="G1332" t="s">
        <v>5798</v>
      </c>
      <c r="H1332" s="10">
        <v>22947</v>
      </c>
      <c r="J1332" t="s">
        <v>28</v>
      </c>
      <c r="K1332" t="s">
        <v>29</v>
      </c>
      <c r="L1332" t="s">
        <v>161</v>
      </c>
      <c r="M1332" t="s">
        <v>29</v>
      </c>
      <c r="N1332" t="s">
        <v>30</v>
      </c>
      <c r="O1332" t="s">
        <v>30</v>
      </c>
      <c r="P1332" t="s">
        <v>30</v>
      </c>
      <c r="Q1332" t="s">
        <v>30</v>
      </c>
      <c r="R1332" t="s">
        <v>30</v>
      </c>
      <c r="S1332" t="s">
        <v>30</v>
      </c>
      <c r="T1332" t="s">
        <v>30</v>
      </c>
      <c r="U1332" t="s">
        <v>30</v>
      </c>
      <c r="V1332" t="s">
        <v>30</v>
      </c>
      <c r="W1332" t="s">
        <v>60</v>
      </c>
      <c r="X1332" t="s">
        <v>29</v>
      </c>
      <c r="Y1332" t="s">
        <v>29</v>
      </c>
      <c r="Z1332" t="s">
        <v>29</v>
      </c>
      <c r="AA1332" t="s">
        <v>30</v>
      </c>
      <c r="AB1332" t="s">
        <v>45</v>
      </c>
    </row>
    <row r="1333" spans="1:28" outlineLevel="1" x14ac:dyDescent="0.45">
      <c r="A1333">
        <v>8607529003</v>
      </c>
      <c r="B1333" s="1">
        <v>44343</v>
      </c>
      <c r="C1333" t="s">
        <v>4280</v>
      </c>
      <c r="D1333" t="s">
        <v>4281</v>
      </c>
      <c r="E1333" t="s">
        <v>160</v>
      </c>
      <c r="F1333" t="s">
        <v>5651</v>
      </c>
      <c r="G1333" t="s">
        <v>5767</v>
      </c>
      <c r="H1333" s="10">
        <v>20680.86</v>
      </c>
      <c r="J1333" t="s">
        <v>28</v>
      </c>
      <c r="K1333" t="s">
        <v>29</v>
      </c>
      <c r="L1333" t="s">
        <v>161</v>
      </c>
      <c r="M1333" t="s">
        <v>29</v>
      </c>
      <c r="N1333" t="s">
        <v>29</v>
      </c>
      <c r="O1333" t="s">
        <v>30</v>
      </c>
      <c r="P1333" t="s">
        <v>30</v>
      </c>
      <c r="Q1333" t="s">
        <v>29</v>
      </c>
      <c r="R1333" t="s">
        <v>30</v>
      </c>
      <c r="S1333" t="s">
        <v>30</v>
      </c>
      <c r="T1333" t="s">
        <v>30</v>
      </c>
      <c r="U1333" t="s">
        <v>30</v>
      </c>
      <c r="V1333" t="s">
        <v>30</v>
      </c>
      <c r="W1333" t="s">
        <v>33</v>
      </c>
      <c r="X1333" t="s">
        <v>30</v>
      </c>
      <c r="Y1333" t="s">
        <v>29</v>
      </c>
      <c r="Z1333" t="s">
        <v>29</v>
      </c>
      <c r="AA1333" t="s">
        <v>29</v>
      </c>
      <c r="AB1333" t="s">
        <v>45</v>
      </c>
    </row>
    <row r="1334" spans="1:28" outlineLevel="1" x14ac:dyDescent="0.45">
      <c r="A1334">
        <v>7556848907</v>
      </c>
      <c r="B1334" s="1">
        <v>44323</v>
      </c>
      <c r="C1334" t="s">
        <v>3078</v>
      </c>
      <c r="D1334" t="s">
        <v>3079</v>
      </c>
      <c r="E1334" t="s">
        <v>160</v>
      </c>
      <c r="F1334" t="s">
        <v>5651</v>
      </c>
      <c r="G1334" t="s">
        <v>5717</v>
      </c>
      <c r="H1334" s="10">
        <v>18290.95</v>
      </c>
      <c r="J1334" t="s">
        <v>28</v>
      </c>
      <c r="K1334" t="s">
        <v>29</v>
      </c>
      <c r="L1334" t="s">
        <v>161</v>
      </c>
      <c r="M1334" t="s">
        <v>29</v>
      </c>
      <c r="N1334" t="s">
        <v>30</v>
      </c>
      <c r="O1334" t="s">
        <v>29</v>
      </c>
      <c r="P1334" t="s">
        <v>30</v>
      </c>
      <c r="Q1334" t="s">
        <v>30</v>
      </c>
      <c r="R1334" t="s">
        <v>30</v>
      </c>
      <c r="S1334" t="s">
        <v>29</v>
      </c>
      <c r="T1334" t="s">
        <v>29</v>
      </c>
      <c r="U1334" t="s">
        <v>30</v>
      </c>
      <c r="V1334" t="s">
        <v>30</v>
      </c>
      <c r="W1334" t="s">
        <v>31</v>
      </c>
      <c r="X1334" t="s">
        <v>29</v>
      </c>
      <c r="Y1334" t="s">
        <v>29</v>
      </c>
      <c r="Z1334" t="s">
        <v>29</v>
      </c>
      <c r="AA1334" t="s">
        <v>30</v>
      </c>
      <c r="AB1334" t="s">
        <v>39</v>
      </c>
    </row>
    <row r="1335" spans="1:28" outlineLevel="1" x14ac:dyDescent="0.45">
      <c r="A1335">
        <v>8605409009</v>
      </c>
      <c r="B1335" s="1">
        <v>44343</v>
      </c>
      <c r="C1335" t="s">
        <v>4262</v>
      </c>
      <c r="D1335" t="s">
        <v>4263</v>
      </c>
      <c r="E1335" t="s">
        <v>160</v>
      </c>
      <c r="F1335" t="s">
        <v>5651</v>
      </c>
      <c r="G1335" t="s">
        <v>5950</v>
      </c>
      <c r="H1335" s="10">
        <v>16935.54</v>
      </c>
      <c r="J1335" t="s">
        <v>28</v>
      </c>
      <c r="K1335" t="s">
        <v>29</v>
      </c>
      <c r="L1335" t="s">
        <v>161</v>
      </c>
      <c r="M1335" t="s">
        <v>29</v>
      </c>
      <c r="N1335" t="s">
        <v>30</v>
      </c>
      <c r="O1335" t="s">
        <v>30</v>
      </c>
      <c r="P1335" t="s">
        <v>30</v>
      </c>
      <c r="Q1335" t="s">
        <v>30</v>
      </c>
      <c r="R1335" t="s">
        <v>30</v>
      </c>
      <c r="S1335" t="s">
        <v>29</v>
      </c>
      <c r="T1335" t="s">
        <v>30</v>
      </c>
      <c r="U1335" t="s">
        <v>30</v>
      </c>
      <c r="V1335" t="s">
        <v>29</v>
      </c>
      <c r="W1335" t="s">
        <v>31</v>
      </c>
      <c r="X1335" t="s">
        <v>29</v>
      </c>
      <c r="Y1335" t="s">
        <v>29</v>
      </c>
      <c r="Z1335" t="s">
        <v>29</v>
      </c>
      <c r="AA1335" t="s">
        <v>29</v>
      </c>
      <c r="AB1335" t="s">
        <v>39</v>
      </c>
    </row>
    <row r="1336" spans="1:28" outlineLevel="1" x14ac:dyDescent="0.45">
      <c r="A1336">
        <v>7572989006</v>
      </c>
      <c r="B1336" s="1">
        <v>44341</v>
      </c>
      <c r="C1336" t="s">
        <v>3261</v>
      </c>
      <c r="D1336" t="s">
        <v>3262</v>
      </c>
      <c r="E1336" t="s">
        <v>160</v>
      </c>
      <c r="F1336" t="s">
        <v>5651</v>
      </c>
      <c r="G1336" t="s">
        <v>5950</v>
      </c>
      <c r="H1336" s="10">
        <v>13074.5</v>
      </c>
      <c r="J1336" t="s">
        <v>28</v>
      </c>
      <c r="K1336" t="s">
        <v>29</v>
      </c>
      <c r="L1336" t="s">
        <v>161</v>
      </c>
      <c r="M1336" t="s">
        <v>30</v>
      </c>
      <c r="N1336" t="s">
        <v>30</v>
      </c>
      <c r="O1336" t="s">
        <v>30</v>
      </c>
      <c r="P1336" t="s">
        <v>30</v>
      </c>
      <c r="Q1336" t="s">
        <v>30</v>
      </c>
      <c r="R1336" t="s">
        <v>30</v>
      </c>
      <c r="S1336" t="s">
        <v>30</v>
      </c>
      <c r="T1336" t="s">
        <v>30</v>
      </c>
      <c r="U1336" t="s">
        <v>30</v>
      </c>
      <c r="V1336" t="s">
        <v>30</v>
      </c>
      <c r="W1336" t="s">
        <v>31</v>
      </c>
      <c r="X1336" t="s">
        <v>29</v>
      </c>
      <c r="Y1336" t="s">
        <v>30</v>
      </c>
      <c r="Z1336" t="s">
        <v>29</v>
      </c>
      <c r="AA1336" t="s">
        <v>29</v>
      </c>
      <c r="AB1336" t="s">
        <v>32</v>
      </c>
    </row>
    <row r="1337" spans="1:28" outlineLevel="1" x14ac:dyDescent="0.45">
      <c r="A1337">
        <v>7897628909</v>
      </c>
      <c r="B1337" s="1">
        <v>44327</v>
      </c>
      <c r="C1337" t="s">
        <v>3987</v>
      </c>
      <c r="D1337" t="s">
        <v>3988</v>
      </c>
      <c r="E1337" t="s">
        <v>160</v>
      </c>
      <c r="F1337" t="s">
        <v>5651</v>
      </c>
      <c r="G1337" t="s">
        <v>5798</v>
      </c>
      <c r="H1337" s="10">
        <v>12997</v>
      </c>
      <c r="J1337" t="s">
        <v>28</v>
      </c>
      <c r="K1337" t="s">
        <v>29</v>
      </c>
      <c r="L1337" t="s">
        <v>161</v>
      </c>
      <c r="M1337" t="s">
        <v>29</v>
      </c>
      <c r="N1337" t="s">
        <v>29</v>
      </c>
      <c r="O1337" t="s">
        <v>29</v>
      </c>
      <c r="P1337" t="s">
        <v>30</v>
      </c>
      <c r="Q1337" t="s">
        <v>29</v>
      </c>
      <c r="R1337" t="s">
        <v>30</v>
      </c>
      <c r="S1337" t="s">
        <v>29</v>
      </c>
      <c r="T1337" t="s">
        <v>30</v>
      </c>
      <c r="U1337" t="s">
        <v>29</v>
      </c>
      <c r="V1337" t="s">
        <v>30</v>
      </c>
      <c r="W1337" t="s">
        <v>40</v>
      </c>
      <c r="X1337" t="s">
        <v>29</v>
      </c>
      <c r="Y1337" t="s">
        <v>30</v>
      </c>
      <c r="Z1337" t="s">
        <v>29</v>
      </c>
      <c r="AA1337" t="s">
        <v>30</v>
      </c>
      <c r="AB1337" t="s">
        <v>32</v>
      </c>
    </row>
    <row r="1338" spans="1:28" outlineLevel="1" x14ac:dyDescent="0.45">
      <c r="A1338">
        <v>8603319002</v>
      </c>
      <c r="B1338" s="1">
        <v>44343</v>
      </c>
      <c r="C1338" t="s">
        <v>4256</v>
      </c>
      <c r="D1338" t="s">
        <v>4257</v>
      </c>
      <c r="E1338" t="s">
        <v>160</v>
      </c>
      <c r="F1338" t="s">
        <v>5651</v>
      </c>
      <c r="G1338" t="s">
        <v>5666</v>
      </c>
      <c r="H1338" s="10">
        <v>8115.64</v>
      </c>
      <c r="J1338" t="s">
        <v>28</v>
      </c>
      <c r="K1338" t="s">
        <v>30</v>
      </c>
      <c r="L1338" t="s">
        <v>161</v>
      </c>
      <c r="M1338" t="s">
        <v>29</v>
      </c>
      <c r="N1338" t="s">
        <v>29</v>
      </c>
      <c r="O1338" t="s">
        <v>29</v>
      </c>
      <c r="P1338" t="s">
        <v>30</v>
      </c>
      <c r="Q1338" t="s">
        <v>29</v>
      </c>
      <c r="R1338" t="s">
        <v>30</v>
      </c>
      <c r="S1338" t="s">
        <v>30</v>
      </c>
      <c r="T1338" t="s">
        <v>30</v>
      </c>
      <c r="U1338" t="s">
        <v>29</v>
      </c>
      <c r="V1338" t="s">
        <v>30</v>
      </c>
      <c r="W1338" t="s">
        <v>40</v>
      </c>
      <c r="X1338" t="s">
        <v>30</v>
      </c>
      <c r="Y1338" t="s">
        <v>29</v>
      </c>
      <c r="Z1338" t="s">
        <v>29</v>
      </c>
      <c r="AA1338" t="s">
        <v>29</v>
      </c>
      <c r="AB1338" t="s">
        <v>32</v>
      </c>
    </row>
    <row r="1339" spans="1:28" outlineLevel="1" x14ac:dyDescent="0.45">
      <c r="A1339">
        <v>8916849009</v>
      </c>
      <c r="B1339" s="1">
        <v>44345</v>
      </c>
      <c r="C1339" t="s">
        <v>4837</v>
      </c>
      <c r="D1339" t="s">
        <v>4838</v>
      </c>
      <c r="E1339" t="s">
        <v>160</v>
      </c>
      <c r="F1339" t="s">
        <v>5651</v>
      </c>
      <c r="G1339" t="s">
        <v>5800</v>
      </c>
      <c r="H1339" s="10">
        <v>7071.8</v>
      </c>
      <c r="J1339" t="s">
        <v>28</v>
      </c>
      <c r="K1339" t="s">
        <v>29</v>
      </c>
      <c r="L1339" t="s">
        <v>161</v>
      </c>
      <c r="M1339" t="s">
        <v>30</v>
      </c>
      <c r="N1339" t="s">
        <v>30</v>
      </c>
      <c r="O1339" t="s">
        <v>30</v>
      </c>
      <c r="P1339" t="s">
        <v>30</v>
      </c>
      <c r="Q1339" t="s">
        <v>30</v>
      </c>
      <c r="R1339" t="s">
        <v>30</v>
      </c>
      <c r="S1339" t="s">
        <v>30</v>
      </c>
      <c r="T1339" t="s">
        <v>30</v>
      </c>
      <c r="U1339" t="s">
        <v>30</v>
      </c>
      <c r="V1339" t="s">
        <v>30</v>
      </c>
      <c r="W1339" t="s">
        <v>31</v>
      </c>
      <c r="X1339" t="s">
        <v>29</v>
      </c>
      <c r="Y1339" t="s">
        <v>29</v>
      </c>
      <c r="Z1339" t="s">
        <v>29</v>
      </c>
      <c r="AA1339" t="s">
        <v>29</v>
      </c>
      <c r="AB1339" t="s">
        <v>32</v>
      </c>
    </row>
    <row r="1340" spans="1:28" outlineLevel="1" x14ac:dyDescent="0.45">
      <c r="A1340">
        <v>8928519001</v>
      </c>
      <c r="B1340" s="1">
        <v>44345</v>
      </c>
      <c r="C1340" t="s">
        <v>4887</v>
      </c>
      <c r="D1340" t="s">
        <v>4888</v>
      </c>
      <c r="E1340" t="s">
        <v>160</v>
      </c>
      <c r="F1340" t="s">
        <v>5651</v>
      </c>
      <c r="G1340" t="s">
        <v>5950</v>
      </c>
      <c r="H1340" s="10">
        <v>5712</v>
      </c>
      <c r="J1340" t="s">
        <v>28</v>
      </c>
      <c r="K1340" t="s">
        <v>29</v>
      </c>
      <c r="L1340" t="s">
        <v>161</v>
      </c>
      <c r="M1340" t="s">
        <v>29</v>
      </c>
      <c r="N1340" t="s">
        <v>29</v>
      </c>
      <c r="O1340" t="s">
        <v>29</v>
      </c>
      <c r="P1340" t="s">
        <v>30</v>
      </c>
      <c r="Q1340" t="s">
        <v>29</v>
      </c>
      <c r="R1340" t="s">
        <v>30</v>
      </c>
      <c r="S1340" t="s">
        <v>30</v>
      </c>
      <c r="T1340" t="s">
        <v>30</v>
      </c>
      <c r="U1340" t="s">
        <v>29</v>
      </c>
      <c r="V1340" t="s">
        <v>30</v>
      </c>
      <c r="W1340" t="s">
        <v>31</v>
      </c>
      <c r="X1340" t="s">
        <v>29</v>
      </c>
      <c r="Y1340" t="s">
        <v>29</v>
      </c>
      <c r="Z1340" t="s">
        <v>29</v>
      </c>
      <c r="AA1340" t="s">
        <v>29</v>
      </c>
      <c r="AB1340" t="s">
        <v>32</v>
      </c>
    </row>
    <row r="1341" spans="1:28" outlineLevel="1" x14ac:dyDescent="0.45">
      <c r="A1341">
        <v>7556658909</v>
      </c>
      <c r="B1341" s="1">
        <v>44323</v>
      </c>
      <c r="C1341" t="s">
        <v>3073</v>
      </c>
      <c r="D1341" t="s">
        <v>3074</v>
      </c>
      <c r="E1341" t="s">
        <v>160</v>
      </c>
      <c r="F1341" t="s">
        <v>5651</v>
      </c>
      <c r="G1341" t="s">
        <v>5821</v>
      </c>
      <c r="H1341" s="10">
        <v>3339.26</v>
      </c>
      <c r="J1341" t="s">
        <v>28</v>
      </c>
      <c r="K1341" t="s">
        <v>30</v>
      </c>
      <c r="L1341" t="s">
        <v>161</v>
      </c>
      <c r="M1341" t="s">
        <v>29</v>
      </c>
      <c r="N1341" t="s">
        <v>29</v>
      </c>
      <c r="O1341" t="s">
        <v>29</v>
      </c>
      <c r="P1341" t="s">
        <v>30</v>
      </c>
      <c r="Q1341" t="s">
        <v>30</v>
      </c>
      <c r="R1341" t="s">
        <v>29</v>
      </c>
      <c r="S1341" t="s">
        <v>30</v>
      </c>
      <c r="T1341" t="s">
        <v>29</v>
      </c>
      <c r="U1341" t="s">
        <v>30</v>
      </c>
      <c r="V1341" t="s">
        <v>29</v>
      </c>
      <c r="W1341" t="s">
        <v>60</v>
      </c>
      <c r="X1341" t="s">
        <v>29</v>
      </c>
      <c r="Y1341" t="s">
        <v>29</v>
      </c>
      <c r="Z1341" t="s">
        <v>29</v>
      </c>
      <c r="AA1341" t="s">
        <v>30</v>
      </c>
      <c r="AB1341" t="s">
        <v>39</v>
      </c>
    </row>
    <row r="1342" spans="1:28" outlineLevel="1" x14ac:dyDescent="0.45">
      <c r="A1342">
        <v>2325369008</v>
      </c>
      <c r="B1342" s="1">
        <v>44331</v>
      </c>
      <c r="C1342" t="s">
        <v>815</v>
      </c>
      <c r="D1342" t="s">
        <v>816</v>
      </c>
      <c r="E1342" t="s">
        <v>91</v>
      </c>
      <c r="F1342" t="s">
        <v>5651</v>
      </c>
      <c r="G1342" t="s">
        <v>5714</v>
      </c>
      <c r="H1342" s="10">
        <v>950287</v>
      </c>
      <c r="J1342" t="s">
        <v>28</v>
      </c>
      <c r="K1342" t="s">
        <v>29</v>
      </c>
      <c r="L1342" t="s">
        <v>119</v>
      </c>
      <c r="M1342" t="s">
        <v>29</v>
      </c>
      <c r="N1342" t="s">
        <v>30</v>
      </c>
      <c r="O1342" t="s">
        <v>29</v>
      </c>
      <c r="P1342" t="s">
        <v>30</v>
      </c>
      <c r="Q1342" t="s">
        <v>30</v>
      </c>
      <c r="R1342" t="s">
        <v>30</v>
      </c>
      <c r="S1342" t="s">
        <v>30</v>
      </c>
      <c r="T1342" t="s">
        <v>30</v>
      </c>
      <c r="U1342" t="s">
        <v>30</v>
      </c>
      <c r="V1342" t="s">
        <v>30</v>
      </c>
      <c r="W1342" t="s">
        <v>40</v>
      </c>
      <c r="X1342" t="s">
        <v>30</v>
      </c>
      <c r="Y1342" t="s">
        <v>29</v>
      </c>
      <c r="Z1342" t="s">
        <v>30</v>
      </c>
      <c r="AA1342" t="s">
        <v>30</v>
      </c>
      <c r="AB1342" t="s">
        <v>130</v>
      </c>
    </row>
    <row r="1343" spans="1:28" outlineLevel="1" x14ac:dyDescent="0.45">
      <c r="A1343">
        <v>4886779001</v>
      </c>
      <c r="B1343" s="1">
        <v>44336</v>
      </c>
      <c r="C1343" t="s">
        <v>1971</v>
      </c>
      <c r="D1343" t="s">
        <v>1972</v>
      </c>
      <c r="E1343" t="s">
        <v>91</v>
      </c>
      <c r="F1343" t="s">
        <v>5651</v>
      </c>
      <c r="G1343" t="s">
        <v>5699</v>
      </c>
      <c r="H1343" s="10">
        <v>786758</v>
      </c>
      <c r="J1343" t="s">
        <v>28</v>
      </c>
      <c r="K1343" t="s">
        <v>30</v>
      </c>
      <c r="L1343" t="s">
        <v>119</v>
      </c>
      <c r="M1343" t="s">
        <v>30</v>
      </c>
      <c r="N1343" t="s">
        <v>30</v>
      </c>
      <c r="O1343" t="s">
        <v>29</v>
      </c>
      <c r="P1343" t="s">
        <v>30</v>
      </c>
      <c r="Q1343" t="s">
        <v>30</v>
      </c>
      <c r="R1343" t="s">
        <v>30</v>
      </c>
      <c r="S1343" t="s">
        <v>30</v>
      </c>
      <c r="T1343" t="s">
        <v>30</v>
      </c>
      <c r="U1343" t="s">
        <v>30</v>
      </c>
      <c r="V1343" t="s">
        <v>30</v>
      </c>
      <c r="W1343" t="s">
        <v>31</v>
      </c>
      <c r="X1343" t="s">
        <v>29</v>
      </c>
      <c r="Y1343" t="s">
        <v>30</v>
      </c>
      <c r="Z1343" t="s">
        <v>29</v>
      </c>
      <c r="AA1343" t="s">
        <v>29</v>
      </c>
      <c r="AB1343" t="s">
        <v>38</v>
      </c>
    </row>
    <row r="1344" spans="1:28" outlineLevel="1" x14ac:dyDescent="0.45">
      <c r="A1344">
        <v>7236509003</v>
      </c>
      <c r="B1344" s="1">
        <v>44339</v>
      </c>
      <c r="C1344" t="s">
        <v>2513</v>
      </c>
      <c r="D1344" t="s">
        <v>2514</v>
      </c>
      <c r="E1344" t="s">
        <v>91</v>
      </c>
      <c r="F1344" t="s">
        <v>5651</v>
      </c>
      <c r="G1344" t="s">
        <v>5714</v>
      </c>
      <c r="H1344" s="10">
        <v>713535.78</v>
      </c>
      <c r="J1344" t="s">
        <v>28</v>
      </c>
      <c r="K1344" t="s">
        <v>29</v>
      </c>
      <c r="L1344" t="s">
        <v>119</v>
      </c>
      <c r="M1344" t="s">
        <v>30</v>
      </c>
      <c r="N1344" t="s">
        <v>30</v>
      </c>
      <c r="O1344" t="s">
        <v>30</v>
      </c>
      <c r="P1344" t="s">
        <v>30</v>
      </c>
      <c r="Q1344" t="s">
        <v>30</v>
      </c>
      <c r="R1344" t="s">
        <v>30</v>
      </c>
      <c r="S1344" t="s">
        <v>30</v>
      </c>
      <c r="T1344" t="s">
        <v>30</v>
      </c>
      <c r="U1344" t="s">
        <v>30</v>
      </c>
      <c r="V1344" t="s">
        <v>30</v>
      </c>
      <c r="W1344" t="s">
        <v>40</v>
      </c>
      <c r="X1344" t="s">
        <v>30</v>
      </c>
      <c r="Y1344" t="s">
        <v>30</v>
      </c>
      <c r="Z1344" t="s">
        <v>29</v>
      </c>
      <c r="AA1344" t="s">
        <v>29</v>
      </c>
      <c r="AB1344" t="s">
        <v>32</v>
      </c>
    </row>
    <row r="1345" spans="1:28" outlineLevel="1" x14ac:dyDescent="0.45">
      <c r="A1345">
        <v>8617159003</v>
      </c>
      <c r="B1345" s="1">
        <v>44343</v>
      </c>
      <c r="C1345" t="s">
        <v>4337</v>
      </c>
      <c r="D1345" t="s">
        <v>4338</v>
      </c>
      <c r="E1345" t="s">
        <v>91</v>
      </c>
      <c r="F1345" t="s">
        <v>5651</v>
      </c>
      <c r="G1345" t="s">
        <v>5714</v>
      </c>
      <c r="H1345" s="10">
        <v>606646</v>
      </c>
      <c r="I1345" t="s">
        <v>260</v>
      </c>
      <c r="J1345" t="s">
        <v>28</v>
      </c>
      <c r="K1345" t="s">
        <v>29</v>
      </c>
      <c r="L1345" t="s">
        <v>119</v>
      </c>
      <c r="M1345" t="s">
        <v>30</v>
      </c>
      <c r="N1345" t="s">
        <v>30</v>
      </c>
      <c r="O1345" t="s">
        <v>30</v>
      </c>
      <c r="P1345" t="s">
        <v>30</v>
      </c>
      <c r="Q1345" t="s">
        <v>30</v>
      </c>
      <c r="R1345" t="s">
        <v>30</v>
      </c>
      <c r="S1345" t="s">
        <v>30</v>
      </c>
      <c r="T1345" t="s">
        <v>30</v>
      </c>
      <c r="U1345" t="s">
        <v>30</v>
      </c>
      <c r="V1345" t="s">
        <v>30</v>
      </c>
      <c r="W1345" t="s">
        <v>31</v>
      </c>
      <c r="X1345" t="s">
        <v>30</v>
      </c>
      <c r="Y1345" t="s">
        <v>30</v>
      </c>
      <c r="Z1345" t="s">
        <v>29</v>
      </c>
      <c r="AA1345" t="s">
        <v>29</v>
      </c>
      <c r="AB1345" t="s">
        <v>32</v>
      </c>
    </row>
    <row r="1346" spans="1:28" outlineLevel="1" x14ac:dyDescent="0.45">
      <c r="A1346">
        <v>1099729005</v>
      </c>
      <c r="B1346" s="1">
        <v>44329</v>
      </c>
      <c r="C1346" t="s">
        <v>417</v>
      </c>
      <c r="D1346" t="s">
        <v>418</v>
      </c>
      <c r="E1346" t="s">
        <v>91</v>
      </c>
      <c r="F1346" t="s">
        <v>5651</v>
      </c>
      <c r="G1346" t="s">
        <v>5714</v>
      </c>
      <c r="H1346" s="10">
        <v>390427</v>
      </c>
      <c r="J1346" t="s">
        <v>28</v>
      </c>
      <c r="K1346" t="s">
        <v>30</v>
      </c>
      <c r="L1346" t="s">
        <v>119</v>
      </c>
      <c r="M1346" t="s">
        <v>29</v>
      </c>
      <c r="N1346" t="s">
        <v>29</v>
      </c>
      <c r="O1346" t="s">
        <v>29</v>
      </c>
      <c r="P1346" t="s">
        <v>30</v>
      </c>
      <c r="Q1346" t="s">
        <v>30</v>
      </c>
      <c r="R1346" t="s">
        <v>30</v>
      </c>
      <c r="S1346" t="s">
        <v>30</v>
      </c>
      <c r="T1346" t="s">
        <v>30</v>
      </c>
      <c r="U1346" t="s">
        <v>30</v>
      </c>
      <c r="V1346" t="s">
        <v>30</v>
      </c>
      <c r="W1346" t="s">
        <v>31</v>
      </c>
      <c r="X1346" t="s">
        <v>30</v>
      </c>
      <c r="Y1346" t="s">
        <v>29</v>
      </c>
      <c r="Z1346" t="s">
        <v>29</v>
      </c>
      <c r="AA1346" t="s">
        <v>30</v>
      </c>
      <c r="AB1346" t="s">
        <v>32</v>
      </c>
    </row>
    <row r="1347" spans="1:28" outlineLevel="1" x14ac:dyDescent="0.45">
      <c r="A1347">
        <v>9885159004</v>
      </c>
      <c r="B1347" s="1">
        <v>44351</v>
      </c>
      <c r="C1347" t="s">
        <v>5266</v>
      </c>
      <c r="D1347" t="s">
        <v>5267</v>
      </c>
      <c r="E1347" t="s">
        <v>91</v>
      </c>
      <c r="F1347" t="s">
        <v>5651</v>
      </c>
      <c r="G1347" t="s">
        <v>5714</v>
      </c>
      <c r="H1347" s="10">
        <v>342776.58</v>
      </c>
      <c r="J1347" t="s">
        <v>28</v>
      </c>
      <c r="K1347" t="s">
        <v>30</v>
      </c>
      <c r="L1347" t="s">
        <v>119</v>
      </c>
      <c r="M1347" t="s">
        <v>29</v>
      </c>
      <c r="N1347" t="s">
        <v>30</v>
      </c>
      <c r="O1347" t="s">
        <v>30</v>
      </c>
      <c r="P1347" t="s">
        <v>30</v>
      </c>
      <c r="Q1347" t="s">
        <v>29</v>
      </c>
      <c r="R1347" t="s">
        <v>30</v>
      </c>
      <c r="S1347" t="s">
        <v>30</v>
      </c>
      <c r="T1347" t="s">
        <v>30</v>
      </c>
      <c r="U1347" t="s">
        <v>30</v>
      </c>
      <c r="V1347" t="s">
        <v>30</v>
      </c>
      <c r="W1347" t="s">
        <v>40</v>
      </c>
      <c r="X1347" t="s">
        <v>30</v>
      </c>
      <c r="Y1347" t="s">
        <v>29</v>
      </c>
      <c r="Z1347" t="s">
        <v>29</v>
      </c>
      <c r="AA1347" t="s">
        <v>29</v>
      </c>
      <c r="AB1347" t="s">
        <v>32</v>
      </c>
    </row>
    <row r="1348" spans="1:28" outlineLevel="1" x14ac:dyDescent="0.45">
      <c r="A1348">
        <v>7557648908</v>
      </c>
      <c r="B1348" s="1">
        <v>44323</v>
      </c>
      <c r="C1348" t="s">
        <v>3086</v>
      </c>
      <c r="D1348" t="s">
        <v>3087</v>
      </c>
      <c r="E1348" t="s">
        <v>91</v>
      </c>
      <c r="F1348" t="s">
        <v>5651</v>
      </c>
      <c r="G1348" t="s">
        <v>5699</v>
      </c>
      <c r="H1348" s="10">
        <v>239399</v>
      </c>
      <c r="J1348" t="s">
        <v>28</v>
      </c>
      <c r="K1348" t="s">
        <v>30</v>
      </c>
      <c r="L1348" t="s">
        <v>119</v>
      </c>
      <c r="M1348" t="s">
        <v>29</v>
      </c>
      <c r="N1348" t="s">
        <v>30</v>
      </c>
      <c r="O1348" t="s">
        <v>29</v>
      </c>
      <c r="P1348" t="s">
        <v>30</v>
      </c>
      <c r="Q1348" t="s">
        <v>30</v>
      </c>
      <c r="R1348" t="s">
        <v>30</v>
      </c>
      <c r="S1348" t="s">
        <v>30</v>
      </c>
      <c r="T1348" t="s">
        <v>30</v>
      </c>
      <c r="U1348" t="s">
        <v>30</v>
      </c>
      <c r="V1348" t="s">
        <v>30</v>
      </c>
      <c r="W1348" t="s">
        <v>40</v>
      </c>
      <c r="X1348" t="s">
        <v>29</v>
      </c>
      <c r="Y1348" t="s">
        <v>29</v>
      </c>
      <c r="Z1348" t="s">
        <v>29</v>
      </c>
      <c r="AA1348" t="s">
        <v>30</v>
      </c>
      <c r="AB1348" t="s">
        <v>32</v>
      </c>
    </row>
    <row r="1349" spans="1:28" outlineLevel="1" x14ac:dyDescent="0.45">
      <c r="A1349">
        <v>1088179000</v>
      </c>
      <c r="B1349" s="1">
        <v>44329</v>
      </c>
      <c r="C1349" t="s">
        <v>333</v>
      </c>
      <c r="D1349" t="s">
        <v>334</v>
      </c>
      <c r="E1349" t="s">
        <v>91</v>
      </c>
      <c r="F1349" t="s">
        <v>5651</v>
      </c>
      <c r="G1349" t="s">
        <v>5699</v>
      </c>
      <c r="H1349" s="10">
        <v>213926</v>
      </c>
      <c r="J1349" t="s">
        <v>28</v>
      </c>
      <c r="K1349" t="s">
        <v>30</v>
      </c>
      <c r="L1349" t="s">
        <v>119</v>
      </c>
      <c r="M1349" t="s">
        <v>30</v>
      </c>
      <c r="N1349" t="s">
        <v>30</v>
      </c>
      <c r="O1349" t="s">
        <v>30</v>
      </c>
      <c r="P1349" t="s">
        <v>30</v>
      </c>
      <c r="Q1349" t="s">
        <v>30</v>
      </c>
      <c r="R1349" t="s">
        <v>30</v>
      </c>
      <c r="S1349" t="s">
        <v>30</v>
      </c>
      <c r="T1349" t="s">
        <v>30</v>
      </c>
      <c r="U1349" t="s">
        <v>30</v>
      </c>
      <c r="V1349" t="s">
        <v>30</v>
      </c>
      <c r="W1349" t="s">
        <v>31</v>
      </c>
      <c r="X1349" t="s">
        <v>29</v>
      </c>
      <c r="Y1349" t="s">
        <v>29</v>
      </c>
      <c r="Z1349" t="s">
        <v>29</v>
      </c>
      <c r="AA1349" t="s">
        <v>30</v>
      </c>
      <c r="AB1349" t="s">
        <v>73</v>
      </c>
    </row>
    <row r="1350" spans="1:28" outlineLevel="1" x14ac:dyDescent="0.45">
      <c r="A1350">
        <v>2725829003</v>
      </c>
      <c r="B1350" s="1">
        <v>44334</v>
      </c>
      <c r="C1350" t="s">
        <v>1455</v>
      </c>
      <c r="D1350" t="s">
        <v>1456</v>
      </c>
      <c r="E1350" t="s">
        <v>91</v>
      </c>
      <c r="F1350" t="s">
        <v>5651</v>
      </c>
      <c r="G1350" t="s">
        <v>5714</v>
      </c>
      <c r="H1350" s="10">
        <v>208786</v>
      </c>
      <c r="J1350" t="s">
        <v>28</v>
      </c>
      <c r="K1350" t="s">
        <v>30</v>
      </c>
      <c r="L1350" t="s">
        <v>119</v>
      </c>
      <c r="M1350" t="s">
        <v>30</v>
      </c>
      <c r="N1350" t="s">
        <v>30</v>
      </c>
      <c r="O1350" t="s">
        <v>30</v>
      </c>
      <c r="P1350" t="s">
        <v>30</v>
      </c>
      <c r="Q1350" t="s">
        <v>30</v>
      </c>
      <c r="R1350" t="s">
        <v>30</v>
      </c>
      <c r="S1350" t="s">
        <v>30</v>
      </c>
      <c r="T1350" t="s">
        <v>30</v>
      </c>
      <c r="U1350" t="s">
        <v>30</v>
      </c>
      <c r="V1350" t="s">
        <v>30</v>
      </c>
      <c r="W1350" t="s">
        <v>40</v>
      </c>
      <c r="X1350" t="s">
        <v>30</v>
      </c>
      <c r="Y1350" t="s">
        <v>30</v>
      </c>
      <c r="Z1350" t="s">
        <v>29</v>
      </c>
      <c r="AA1350" t="s">
        <v>29</v>
      </c>
      <c r="AB1350" t="s">
        <v>32</v>
      </c>
    </row>
    <row r="1351" spans="1:28" outlineLevel="1" x14ac:dyDescent="0.45">
      <c r="A1351">
        <v>7561008907</v>
      </c>
      <c r="B1351" s="1">
        <v>44323</v>
      </c>
      <c r="C1351" t="s">
        <v>3140</v>
      </c>
      <c r="D1351" t="s">
        <v>3141</v>
      </c>
      <c r="E1351" t="s">
        <v>91</v>
      </c>
      <c r="F1351" t="s">
        <v>5651</v>
      </c>
      <c r="G1351" t="s">
        <v>5699</v>
      </c>
      <c r="H1351" s="10">
        <v>167804</v>
      </c>
      <c r="J1351" t="s">
        <v>28</v>
      </c>
      <c r="K1351" t="s">
        <v>30</v>
      </c>
      <c r="L1351" t="s">
        <v>119</v>
      </c>
      <c r="M1351" t="s">
        <v>29</v>
      </c>
      <c r="N1351" t="s">
        <v>29</v>
      </c>
      <c r="O1351" t="s">
        <v>29</v>
      </c>
      <c r="P1351" t="s">
        <v>30</v>
      </c>
      <c r="Q1351" t="s">
        <v>29</v>
      </c>
      <c r="R1351" t="s">
        <v>30</v>
      </c>
      <c r="S1351" t="s">
        <v>30</v>
      </c>
      <c r="T1351" t="s">
        <v>30</v>
      </c>
      <c r="U1351" t="s">
        <v>30</v>
      </c>
      <c r="V1351" t="s">
        <v>30</v>
      </c>
      <c r="W1351" t="s">
        <v>31</v>
      </c>
      <c r="X1351" t="s">
        <v>29</v>
      </c>
      <c r="Y1351" t="s">
        <v>29</v>
      </c>
      <c r="Z1351" t="s">
        <v>29</v>
      </c>
      <c r="AA1351" t="s">
        <v>30</v>
      </c>
      <c r="AB1351" t="s">
        <v>166</v>
      </c>
    </row>
    <row r="1352" spans="1:28" outlineLevel="1" x14ac:dyDescent="0.45">
      <c r="A1352">
        <v>8982479003</v>
      </c>
      <c r="B1352" s="1">
        <v>44345</v>
      </c>
      <c r="C1352" t="s">
        <v>5144</v>
      </c>
      <c r="D1352" t="s">
        <v>5145</v>
      </c>
      <c r="E1352" t="s">
        <v>91</v>
      </c>
      <c r="F1352" t="s">
        <v>5651</v>
      </c>
      <c r="G1352" t="s">
        <v>5699</v>
      </c>
      <c r="H1352" s="10">
        <v>119540</v>
      </c>
      <c r="I1352" t="s">
        <v>97</v>
      </c>
      <c r="J1352" t="s">
        <v>28</v>
      </c>
      <c r="K1352" t="s">
        <v>30</v>
      </c>
      <c r="L1352" t="s">
        <v>119</v>
      </c>
      <c r="M1352" t="s">
        <v>29</v>
      </c>
      <c r="N1352" t="s">
        <v>29</v>
      </c>
      <c r="O1352" t="s">
        <v>30</v>
      </c>
      <c r="P1352" t="s">
        <v>30</v>
      </c>
      <c r="Q1352" t="s">
        <v>29</v>
      </c>
      <c r="R1352" t="s">
        <v>29</v>
      </c>
      <c r="S1352" t="s">
        <v>30</v>
      </c>
      <c r="T1352" t="s">
        <v>30</v>
      </c>
      <c r="U1352" t="s">
        <v>29</v>
      </c>
      <c r="V1352" t="s">
        <v>30</v>
      </c>
      <c r="W1352" t="s">
        <v>31</v>
      </c>
      <c r="X1352" t="s">
        <v>29</v>
      </c>
      <c r="Y1352" t="s">
        <v>29</v>
      </c>
      <c r="Z1352" t="s">
        <v>29</v>
      </c>
      <c r="AA1352" t="s">
        <v>29</v>
      </c>
      <c r="AB1352" t="s">
        <v>32</v>
      </c>
    </row>
    <row r="1353" spans="1:28" outlineLevel="1" x14ac:dyDescent="0.45">
      <c r="A1353">
        <v>9879509006</v>
      </c>
      <c r="B1353" s="1">
        <v>44351</v>
      </c>
      <c r="C1353" t="s">
        <v>5231</v>
      </c>
      <c r="D1353" t="s">
        <v>5232</v>
      </c>
      <c r="E1353" t="s">
        <v>91</v>
      </c>
      <c r="F1353" t="s">
        <v>5651</v>
      </c>
      <c r="G1353" t="s">
        <v>5699</v>
      </c>
      <c r="H1353" s="10">
        <v>92144.5</v>
      </c>
      <c r="J1353" t="s">
        <v>28</v>
      </c>
      <c r="K1353" t="s">
        <v>30</v>
      </c>
      <c r="L1353" t="s">
        <v>119</v>
      </c>
      <c r="M1353" t="s">
        <v>29</v>
      </c>
      <c r="N1353" t="s">
        <v>30</v>
      </c>
      <c r="O1353" t="s">
        <v>29</v>
      </c>
      <c r="P1353" t="s">
        <v>30</v>
      </c>
      <c r="Q1353" t="s">
        <v>30</v>
      </c>
      <c r="R1353" t="s">
        <v>30</v>
      </c>
      <c r="S1353" t="s">
        <v>30</v>
      </c>
      <c r="T1353" t="s">
        <v>30</v>
      </c>
      <c r="U1353" t="s">
        <v>30</v>
      </c>
      <c r="V1353" t="s">
        <v>30</v>
      </c>
      <c r="W1353" t="s">
        <v>40</v>
      </c>
      <c r="X1353" t="s">
        <v>29</v>
      </c>
      <c r="Y1353" t="s">
        <v>29</v>
      </c>
      <c r="Z1353" t="s">
        <v>29</v>
      </c>
      <c r="AA1353" t="s">
        <v>29</v>
      </c>
      <c r="AB1353" t="s">
        <v>32</v>
      </c>
    </row>
    <row r="1354" spans="1:28" outlineLevel="1" x14ac:dyDescent="0.45">
      <c r="A1354">
        <v>7638588905</v>
      </c>
      <c r="B1354" s="1">
        <v>44323</v>
      </c>
      <c r="C1354" t="s">
        <v>3626</v>
      </c>
      <c r="D1354" t="s">
        <v>3627</v>
      </c>
      <c r="E1354" t="s">
        <v>91</v>
      </c>
      <c r="F1354" t="s">
        <v>5651</v>
      </c>
      <c r="G1354" t="s">
        <v>5699</v>
      </c>
      <c r="H1354" s="10">
        <v>78230</v>
      </c>
      <c r="I1354" t="s">
        <v>357</v>
      </c>
      <c r="J1354" t="s">
        <v>28</v>
      </c>
      <c r="K1354" t="s">
        <v>30</v>
      </c>
      <c r="L1354" t="s">
        <v>119</v>
      </c>
      <c r="M1354" t="s">
        <v>29</v>
      </c>
      <c r="N1354" t="s">
        <v>30</v>
      </c>
      <c r="O1354" t="s">
        <v>30</v>
      </c>
      <c r="P1354" t="s">
        <v>30</v>
      </c>
      <c r="Q1354" t="s">
        <v>30</v>
      </c>
      <c r="R1354" t="s">
        <v>30</v>
      </c>
      <c r="S1354" t="s">
        <v>30</v>
      </c>
      <c r="T1354" t="s">
        <v>30</v>
      </c>
      <c r="U1354" t="s">
        <v>30</v>
      </c>
      <c r="V1354" t="s">
        <v>30</v>
      </c>
      <c r="W1354" t="s">
        <v>31</v>
      </c>
      <c r="X1354" t="s">
        <v>29</v>
      </c>
      <c r="Y1354" t="s">
        <v>29</v>
      </c>
      <c r="Z1354" t="s">
        <v>30</v>
      </c>
      <c r="AA1354" t="s">
        <v>30</v>
      </c>
      <c r="AB1354" t="s">
        <v>32</v>
      </c>
    </row>
    <row r="1355" spans="1:28" outlineLevel="1" x14ac:dyDescent="0.45">
      <c r="A1355">
        <v>8926879000</v>
      </c>
      <c r="B1355" s="1">
        <v>44345</v>
      </c>
      <c r="C1355" t="s">
        <v>4877</v>
      </c>
      <c r="D1355" t="s">
        <v>4878</v>
      </c>
      <c r="E1355" t="s">
        <v>91</v>
      </c>
      <c r="F1355" t="s">
        <v>5651</v>
      </c>
      <c r="G1355" t="s">
        <v>5699</v>
      </c>
      <c r="H1355" s="10">
        <v>70141.83</v>
      </c>
      <c r="J1355" t="s">
        <v>28</v>
      </c>
      <c r="K1355" t="s">
        <v>29</v>
      </c>
      <c r="L1355" t="s">
        <v>119</v>
      </c>
      <c r="M1355" t="s">
        <v>29</v>
      </c>
      <c r="N1355" t="s">
        <v>29</v>
      </c>
      <c r="O1355" t="s">
        <v>30</v>
      </c>
      <c r="P1355" t="s">
        <v>29</v>
      </c>
      <c r="Q1355" t="s">
        <v>30</v>
      </c>
      <c r="R1355" t="s">
        <v>29</v>
      </c>
      <c r="S1355" t="s">
        <v>30</v>
      </c>
      <c r="T1355" t="s">
        <v>29</v>
      </c>
      <c r="U1355" t="s">
        <v>29</v>
      </c>
      <c r="V1355" t="s">
        <v>29</v>
      </c>
      <c r="W1355" t="s">
        <v>31</v>
      </c>
      <c r="X1355" t="s">
        <v>29</v>
      </c>
      <c r="Y1355" t="s">
        <v>29</v>
      </c>
      <c r="Z1355" t="s">
        <v>29</v>
      </c>
      <c r="AA1355" t="s">
        <v>29</v>
      </c>
      <c r="AB1355" t="s">
        <v>39</v>
      </c>
    </row>
    <row r="1356" spans="1:28" outlineLevel="1" x14ac:dyDescent="0.45">
      <c r="A1356">
        <v>6603719005</v>
      </c>
      <c r="B1356" s="1">
        <v>44338</v>
      </c>
      <c r="C1356" t="s">
        <v>2410</v>
      </c>
      <c r="D1356" t="s">
        <v>2411</v>
      </c>
      <c r="E1356" t="s">
        <v>91</v>
      </c>
      <c r="F1356" t="s">
        <v>5651</v>
      </c>
      <c r="G1356" t="s">
        <v>5926</v>
      </c>
      <c r="H1356" s="10">
        <v>60045.67</v>
      </c>
      <c r="J1356" t="s">
        <v>28</v>
      </c>
      <c r="K1356" t="s">
        <v>29</v>
      </c>
      <c r="L1356" t="s">
        <v>119</v>
      </c>
      <c r="M1356" t="s">
        <v>29</v>
      </c>
      <c r="N1356" t="s">
        <v>29</v>
      </c>
      <c r="O1356" t="s">
        <v>30</v>
      </c>
      <c r="P1356" t="s">
        <v>29</v>
      </c>
      <c r="Q1356" t="s">
        <v>29</v>
      </c>
      <c r="R1356" t="s">
        <v>30</v>
      </c>
      <c r="S1356" t="s">
        <v>30</v>
      </c>
      <c r="T1356" t="s">
        <v>30</v>
      </c>
      <c r="U1356" t="s">
        <v>30</v>
      </c>
      <c r="V1356" t="s">
        <v>30</v>
      </c>
      <c r="W1356" t="s">
        <v>31</v>
      </c>
      <c r="X1356" t="s">
        <v>29</v>
      </c>
      <c r="Y1356" t="s">
        <v>29</v>
      </c>
      <c r="Z1356" t="s">
        <v>30</v>
      </c>
      <c r="AA1356" t="s">
        <v>30</v>
      </c>
      <c r="AB1356" t="s">
        <v>48</v>
      </c>
    </row>
    <row r="1357" spans="1:28" outlineLevel="1" x14ac:dyDescent="0.45">
      <c r="A1357">
        <v>8954339010</v>
      </c>
      <c r="B1357" s="1">
        <v>44345</v>
      </c>
      <c r="C1357" t="s">
        <v>4996</v>
      </c>
      <c r="D1357" t="s">
        <v>4997</v>
      </c>
      <c r="E1357" t="s">
        <v>91</v>
      </c>
      <c r="F1357" t="s">
        <v>5651</v>
      </c>
      <c r="G1357" t="s">
        <v>5699</v>
      </c>
      <c r="H1357" s="10">
        <v>49544</v>
      </c>
      <c r="J1357" t="s">
        <v>28</v>
      </c>
      <c r="K1357" t="s">
        <v>30</v>
      </c>
      <c r="L1357" t="s">
        <v>119</v>
      </c>
      <c r="M1357" t="s">
        <v>30</v>
      </c>
      <c r="N1357" t="s">
        <v>29</v>
      </c>
      <c r="O1357" t="s">
        <v>29</v>
      </c>
      <c r="P1357" t="s">
        <v>30</v>
      </c>
      <c r="Q1357" t="s">
        <v>29</v>
      </c>
      <c r="R1357" t="s">
        <v>29</v>
      </c>
      <c r="S1357" t="s">
        <v>30</v>
      </c>
      <c r="T1357" t="s">
        <v>30</v>
      </c>
      <c r="U1357" t="s">
        <v>30</v>
      </c>
      <c r="V1357" t="s">
        <v>30</v>
      </c>
      <c r="W1357" t="s">
        <v>37</v>
      </c>
      <c r="X1357" t="s">
        <v>29</v>
      </c>
      <c r="Y1357" t="s">
        <v>29</v>
      </c>
      <c r="Z1357" t="s">
        <v>29</v>
      </c>
      <c r="AA1357" t="s">
        <v>29</v>
      </c>
      <c r="AB1357" t="s">
        <v>257</v>
      </c>
    </row>
    <row r="1358" spans="1:28" outlineLevel="1" x14ac:dyDescent="0.45">
      <c r="A1358">
        <v>8969709006</v>
      </c>
      <c r="B1358" s="1">
        <v>44345</v>
      </c>
      <c r="C1358" t="s">
        <v>5071</v>
      </c>
      <c r="D1358" t="s">
        <v>5072</v>
      </c>
      <c r="E1358" t="s">
        <v>91</v>
      </c>
      <c r="F1358" t="s">
        <v>5651</v>
      </c>
      <c r="G1358" t="s">
        <v>5699</v>
      </c>
      <c r="H1358" s="10">
        <v>46797.19</v>
      </c>
      <c r="J1358" t="s">
        <v>28</v>
      </c>
      <c r="K1358" t="s">
        <v>30</v>
      </c>
      <c r="L1358" t="s">
        <v>119</v>
      </c>
      <c r="M1358" t="s">
        <v>29</v>
      </c>
      <c r="N1358" t="s">
        <v>30</v>
      </c>
      <c r="O1358" t="s">
        <v>30</v>
      </c>
      <c r="P1358" t="s">
        <v>30</v>
      </c>
      <c r="Q1358" t="s">
        <v>30</v>
      </c>
      <c r="R1358" t="s">
        <v>30</v>
      </c>
      <c r="S1358" t="s">
        <v>30</v>
      </c>
      <c r="T1358" t="s">
        <v>30</v>
      </c>
      <c r="U1358" t="s">
        <v>30</v>
      </c>
      <c r="V1358" t="s">
        <v>30</v>
      </c>
      <c r="W1358" t="s">
        <v>31</v>
      </c>
      <c r="X1358" t="s">
        <v>29</v>
      </c>
      <c r="Y1358" t="s">
        <v>29</v>
      </c>
      <c r="Z1358" t="s">
        <v>29</v>
      </c>
      <c r="AA1358" t="s">
        <v>29</v>
      </c>
      <c r="AB1358" t="s">
        <v>73</v>
      </c>
    </row>
    <row r="1359" spans="1:28" outlineLevel="1" x14ac:dyDescent="0.45">
      <c r="A1359">
        <v>8947229003</v>
      </c>
      <c r="B1359" s="1">
        <v>44345</v>
      </c>
      <c r="C1359" t="s">
        <v>4973</v>
      </c>
      <c r="D1359" t="s">
        <v>4974</v>
      </c>
      <c r="E1359" t="s">
        <v>91</v>
      </c>
      <c r="F1359" t="s">
        <v>5651</v>
      </c>
      <c r="G1359" t="s">
        <v>5714</v>
      </c>
      <c r="H1359" s="10">
        <v>44421.59</v>
      </c>
      <c r="I1359" t="s">
        <v>35</v>
      </c>
      <c r="J1359" t="s">
        <v>28</v>
      </c>
      <c r="K1359" t="s">
        <v>30</v>
      </c>
      <c r="L1359" t="s">
        <v>119</v>
      </c>
      <c r="M1359" t="s">
        <v>30</v>
      </c>
      <c r="N1359" t="s">
        <v>30</v>
      </c>
      <c r="O1359" t="s">
        <v>30</v>
      </c>
      <c r="P1359" t="s">
        <v>30</v>
      </c>
      <c r="Q1359" t="s">
        <v>30</v>
      </c>
      <c r="R1359" t="s">
        <v>30</v>
      </c>
      <c r="S1359" t="s">
        <v>30</v>
      </c>
      <c r="T1359" t="s">
        <v>30</v>
      </c>
      <c r="U1359" t="s">
        <v>30</v>
      </c>
      <c r="V1359" t="s">
        <v>30</v>
      </c>
      <c r="W1359" t="s">
        <v>31</v>
      </c>
      <c r="X1359" t="s">
        <v>30</v>
      </c>
      <c r="Y1359" t="s">
        <v>29</v>
      </c>
      <c r="Z1359" t="s">
        <v>29</v>
      </c>
      <c r="AA1359" t="s">
        <v>29</v>
      </c>
      <c r="AB1359" t="s">
        <v>32</v>
      </c>
    </row>
    <row r="1360" spans="1:28" outlineLevel="1" x14ac:dyDescent="0.45">
      <c r="A1360">
        <v>7602468902</v>
      </c>
      <c r="B1360" s="1">
        <v>44323</v>
      </c>
      <c r="C1360" t="s">
        <v>3415</v>
      </c>
      <c r="D1360" t="s">
        <v>3416</v>
      </c>
      <c r="E1360" t="s">
        <v>91</v>
      </c>
      <c r="F1360" t="s">
        <v>5651</v>
      </c>
      <c r="G1360" t="s">
        <v>5699</v>
      </c>
      <c r="H1360" s="10">
        <v>43735.96</v>
      </c>
      <c r="J1360" t="s">
        <v>28</v>
      </c>
      <c r="K1360" t="s">
        <v>30</v>
      </c>
      <c r="L1360" t="s">
        <v>119</v>
      </c>
      <c r="M1360" t="s">
        <v>30</v>
      </c>
      <c r="N1360" t="s">
        <v>29</v>
      </c>
      <c r="O1360" t="s">
        <v>29</v>
      </c>
      <c r="P1360" t="s">
        <v>30</v>
      </c>
      <c r="Q1360" t="s">
        <v>29</v>
      </c>
      <c r="R1360" t="s">
        <v>30</v>
      </c>
      <c r="S1360" t="s">
        <v>30</v>
      </c>
      <c r="T1360" t="s">
        <v>30</v>
      </c>
      <c r="U1360" t="s">
        <v>29</v>
      </c>
      <c r="V1360" t="s">
        <v>30</v>
      </c>
      <c r="W1360" t="s">
        <v>31</v>
      </c>
      <c r="X1360" t="s">
        <v>29</v>
      </c>
      <c r="Y1360" t="s">
        <v>29</v>
      </c>
      <c r="Z1360" t="s">
        <v>30</v>
      </c>
      <c r="AA1360" t="s">
        <v>30</v>
      </c>
      <c r="AB1360" t="s">
        <v>32</v>
      </c>
    </row>
    <row r="1361" spans="1:28" outlineLevel="1" x14ac:dyDescent="0.45">
      <c r="A1361">
        <v>8833919000</v>
      </c>
      <c r="B1361" s="1">
        <v>44345</v>
      </c>
      <c r="C1361" t="s">
        <v>4407</v>
      </c>
      <c r="D1361" t="s">
        <v>4408</v>
      </c>
      <c r="E1361" t="s">
        <v>91</v>
      </c>
      <c r="F1361" t="s">
        <v>5651</v>
      </c>
      <c r="G1361" t="s">
        <v>5699</v>
      </c>
      <c r="H1361" s="10">
        <v>39270.15</v>
      </c>
      <c r="I1361" t="s">
        <v>35</v>
      </c>
      <c r="J1361" t="s">
        <v>28</v>
      </c>
      <c r="K1361" t="s">
        <v>30</v>
      </c>
      <c r="L1361" t="s">
        <v>119</v>
      </c>
      <c r="M1361" t="s">
        <v>30</v>
      </c>
      <c r="N1361" t="s">
        <v>30</v>
      </c>
      <c r="O1361" t="s">
        <v>30</v>
      </c>
      <c r="P1361" t="s">
        <v>30</v>
      </c>
      <c r="Q1361" t="s">
        <v>30</v>
      </c>
      <c r="R1361" t="s">
        <v>30</v>
      </c>
      <c r="S1361" t="s">
        <v>30</v>
      </c>
      <c r="T1361" t="s">
        <v>30</v>
      </c>
      <c r="U1361" t="s">
        <v>30</v>
      </c>
      <c r="V1361" t="s">
        <v>30</v>
      </c>
      <c r="W1361" t="s">
        <v>31</v>
      </c>
      <c r="X1361" t="s">
        <v>29</v>
      </c>
      <c r="Y1361" t="s">
        <v>29</v>
      </c>
      <c r="Z1361" t="s">
        <v>29</v>
      </c>
      <c r="AA1361" t="s">
        <v>29</v>
      </c>
      <c r="AB1361" t="s">
        <v>32</v>
      </c>
    </row>
    <row r="1362" spans="1:28" outlineLevel="1" x14ac:dyDescent="0.45">
      <c r="A1362">
        <v>6603629002</v>
      </c>
      <c r="B1362" s="1">
        <v>44338</v>
      </c>
      <c r="C1362" t="s">
        <v>2408</v>
      </c>
      <c r="D1362" t="s">
        <v>2409</v>
      </c>
      <c r="E1362" t="s">
        <v>91</v>
      </c>
      <c r="F1362" t="s">
        <v>5651</v>
      </c>
      <c r="G1362" t="s">
        <v>5714</v>
      </c>
      <c r="H1362" s="10">
        <v>32813</v>
      </c>
      <c r="J1362" t="s">
        <v>28</v>
      </c>
      <c r="K1362" t="s">
        <v>29</v>
      </c>
      <c r="L1362" t="s">
        <v>119</v>
      </c>
      <c r="M1362" t="s">
        <v>30</v>
      </c>
      <c r="N1362" t="s">
        <v>30</v>
      </c>
      <c r="O1362" t="s">
        <v>30</v>
      </c>
      <c r="P1362" t="s">
        <v>30</v>
      </c>
      <c r="Q1362" t="s">
        <v>30</v>
      </c>
      <c r="R1362" t="s">
        <v>30</v>
      </c>
      <c r="S1362" t="s">
        <v>30</v>
      </c>
      <c r="T1362" t="s">
        <v>30</v>
      </c>
      <c r="U1362" t="s">
        <v>30</v>
      </c>
      <c r="V1362" t="s">
        <v>30</v>
      </c>
      <c r="W1362" t="s">
        <v>40</v>
      </c>
      <c r="X1362" t="s">
        <v>30</v>
      </c>
      <c r="Y1362" t="s">
        <v>30</v>
      </c>
      <c r="Z1362" t="s">
        <v>29</v>
      </c>
      <c r="AA1362" t="s">
        <v>29</v>
      </c>
      <c r="AB1362" t="s">
        <v>32</v>
      </c>
    </row>
    <row r="1363" spans="1:28" outlineLevel="1" x14ac:dyDescent="0.45">
      <c r="A1363">
        <v>8856489005</v>
      </c>
      <c r="B1363" s="1">
        <v>44345</v>
      </c>
      <c r="C1363" t="s">
        <v>4533</v>
      </c>
      <c r="D1363" t="s">
        <v>4534</v>
      </c>
      <c r="E1363" t="s">
        <v>91</v>
      </c>
      <c r="F1363" t="s">
        <v>5651</v>
      </c>
      <c r="G1363" t="s">
        <v>5714</v>
      </c>
      <c r="H1363" s="10">
        <v>31297.4</v>
      </c>
      <c r="I1363" t="s">
        <v>4438</v>
      </c>
      <c r="J1363" t="s">
        <v>28</v>
      </c>
      <c r="K1363" t="s">
        <v>29</v>
      </c>
      <c r="L1363" t="s">
        <v>119</v>
      </c>
      <c r="M1363" t="s">
        <v>29</v>
      </c>
      <c r="N1363" t="s">
        <v>29</v>
      </c>
      <c r="O1363" t="s">
        <v>29</v>
      </c>
      <c r="P1363" t="s">
        <v>30</v>
      </c>
      <c r="Q1363" t="s">
        <v>30</v>
      </c>
      <c r="R1363" t="s">
        <v>30</v>
      </c>
      <c r="S1363" t="s">
        <v>30</v>
      </c>
      <c r="T1363" t="s">
        <v>30</v>
      </c>
      <c r="U1363" t="s">
        <v>30</v>
      </c>
      <c r="V1363" t="s">
        <v>30</v>
      </c>
      <c r="W1363" t="s">
        <v>31</v>
      </c>
      <c r="X1363" t="s">
        <v>30</v>
      </c>
      <c r="Y1363" t="s">
        <v>29</v>
      </c>
      <c r="Z1363" t="s">
        <v>29</v>
      </c>
      <c r="AA1363" t="s">
        <v>29</v>
      </c>
      <c r="AB1363" t="s">
        <v>32</v>
      </c>
    </row>
    <row r="1364" spans="1:28" outlineLevel="1" x14ac:dyDescent="0.45">
      <c r="A1364">
        <v>7891198910</v>
      </c>
      <c r="B1364" s="1">
        <v>44327</v>
      </c>
      <c r="C1364" t="s">
        <v>3955</v>
      </c>
      <c r="D1364" t="s">
        <v>3956</v>
      </c>
      <c r="E1364" t="s">
        <v>91</v>
      </c>
      <c r="F1364" t="s">
        <v>5651</v>
      </c>
      <c r="G1364" t="s">
        <v>5699</v>
      </c>
      <c r="H1364" s="10">
        <v>29929</v>
      </c>
      <c r="J1364" t="s">
        <v>28</v>
      </c>
      <c r="K1364" t="s">
        <v>30</v>
      </c>
      <c r="L1364" t="s">
        <v>119</v>
      </c>
      <c r="M1364" t="s">
        <v>29</v>
      </c>
      <c r="N1364" t="s">
        <v>29</v>
      </c>
      <c r="O1364" t="s">
        <v>29</v>
      </c>
      <c r="P1364" t="s">
        <v>30</v>
      </c>
      <c r="Q1364" t="s">
        <v>30</v>
      </c>
      <c r="R1364" t="s">
        <v>30</v>
      </c>
      <c r="S1364" t="s">
        <v>30</v>
      </c>
      <c r="T1364" t="s">
        <v>30</v>
      </c>
      <c r="U1364" t="s">
        <v>30</v>
      </c>
      <c r="V1364" t="s">
        <v>30</v>
      </c>
      <c r="W1364" t="s">
        <v>40</v>
      </c>
      <c r="X1364" t="s">
        <v>29</v>
      </c>
      <c r="Y1364" t="s">
        <v>30</v>
      </c>
      <c r="Z1364" t="s">
        <v>29</v>
      </c>
      <c r="AA1364" t="s">
        <v>30</v>
      </c>
      <c r="AB1364" t="s">
        <v>32</v>
      </c>
    </row>
    <row r="1365" spans="1:28" outlineLevel="1" x14ac:dyDescent="0.45">
      <c r="A1365">
        <v>7869568907</v>
      </c>
      <c r="B1365" s="1">
        <v>44327</v>
      </c>
      <c r="C1365" t="s">
        <v>3847</v>
      </c>
      <c r="D1365" t="s">
        <v>3848</v>
      </c>
      <c r="E1365" t="s">
        <v>91</v>
      </c>
      <c r="F1365" t="s">
        <v>5651</v>
      </c>
      <c r="G1365" t="s">
        <v>5699</v>
      </c>
      <c r="H1365" s="10">
        <v>27846</v>
      </c>
      <c r="J1365" t="s">
        <v>28</v>
      </c>
      <c r="K1365" t="s">
        <v>30</v>
      </c>
      <c r="L1365" t="s">
        <v>119</v>
      </c>
      <c r="M1365" t="s">
        <v>29</v>
      </c>
      <c r="N1365" t="s">
        <v>30</v>
      </c>
      <c r="O1365" t="s">
        <v>29</v>
      </c>
      <c r="P1365" t="s">
        <v>30</v>
      </c>
      <c r="Q1365" t="s">
        <v>30</v>
      </c>
      <c r="R1365" t="s">
        <v>30</v>
      </c>
      <c r="S1365" t="s">
        <v>30</v>
      </c>
      <c r="T1365" t="s">
        <v>30</v>
      </c>
      <c r="U1365" t="s">
        <v>30</v>
      </c>
      <c r="V1365" t="s">
        <v>30</v>
      </c>
      <c r="W1365" t="s">
        <v>33</v>
      </c>
      <c r="X1365" t="s">
        <v>29</v>
      </c>
      <c r="Y1365" t="s">
        <v>30</v>
      </c>
      <c r="Z1365" t="s">
        <v>29</v>
      </c>
      <c r="AA1365" t="s">
        <v>29</v>
      </c>
      <c r="AB1365" t="s">
        <v>32</v>
      </c>
    </row>
    <row r="1366" spans="1:28" outlineLevel="1" x14ac:dyDescent="0.45">
      <c r="A1366">
        <v>7656438910</v>
      </c>
      <c r="B1366" s="1">
        <v>44323</v>
      </c>
      <c r="C1366" t="s">
        <v>3734</v>
      </c>
      <c r="D1366" t="s">
        <v>3735</v>
      </c>
      <c r="E1366" t="s">
        <v>91</v>
      </c>
      <c r="F1366" t="s">
        <v>5651</v>
      </c>
      <c r="G1366" t="s">
        <v>5699</v>
      </c>
      <c r="H1366" s="10">
        <v>19856.080000000002</v>
      </c>
      <c r="J1366" t="s">
        <v>28</v>
      </c>
      <c r="K1366" t="s">
        <v>29</v>
      </c>
      <c r="L1366" t="s">
        <v>119</v>
      </c>
      <c r="M1366" t="s">
        <v>30</v>
      </c>
      <c r="N1366" t="s">
        <v>30</v>
      </c>
      <c r="O1366" t="s">
        <v>30</v>
      </c>
      <c r="P1366" t="s">
        <v>30</v>
      </c>
      <c r="Q1366" t="s">
        <v>30</v>
      </c>
      <c r="R1366" t="s">
        <v>30</v>
      </c>
      <c r="S1366" t="s">
        <v>30</v>
      </c>
      <c r="T1366" t="s">
        <v>30</v>
      </c>
      <c r="U1366" t="s">
        <v>30</v>
      </c>
      <c r="V1366" t="s">
        <v>30</v>
      </c>
      <c r="W1366" t="s">
        <v>31</v>
      </c>
      <c r="X1366" t="s">
        <v>29</v>
      </c>
      <c r="Y1366" t="s">
        <v>29</v>
      </c>
      <c r="Z1366" t="s">
        <v>29</v>
      </c>
      <c r="AA1366" t="s">
        <v>30</v>
      </c>
      <c r="AB1366" t="s">
        <v>73</v>
      </c>
    </row>
    <row r="1367" spans="1:28" outlineLevel="1" x14ac:dyDescent="0.45">
      <c r="A1367">
        <v>8900209000</v>
      </c>
      <c r="B1367" s="1">
        <v>44345</v>
      </c>
      <c r="C1367" t="s">
        <v>4766</v>
      </c>
      <c r="D1367" t="s">
        <v>4767</v>
      </c>
      <c r="E1367" t="s">
        <v>91</v>
      </c>
      <c r="F1367" t="s">
        <v>5651</v>
      </c>
      <c r="G1367" t="s">
        <v>5699</v>
      </c>
      <c r="H1367" s="10">
        <v>16215.98</v>
      </c>
      <c r="I1367" t="s">
        <v>35</v>
      </c>
      <c r="J1367" t="s">
        <v>28</v>
      </c>
      <c r="K1367" t="s">
        <v>30</v>
      </c>
      <c r="L1367" t="s">
        <v>119</v>
      </c>
      <c r="M1367" t="s">
        <v>30</v>
      </c>
      <c r="N1367" t="s">
        <v>30</v>
      </c>
      <c r="O1367" t="s">
        <v>30</v>
      </c>
      <c r="P1367" t="s">
        <v>30</v>
      </c>
      <c r="Q1367" t="s">
        <v>30</v>
      </c>
      <c r="R1367" t="s">
        <v>30</v>
      </c>
      <c r="S1367" t="s">
        <v>30</v>
      </c>
      <c r="T1367" t="s">
        <v>30</v>
      </c>
      <c r="U1367" t="s">
        <v>30</v>
      </c>
      <c r="V1367" t="s">
        <v>30</v>
      </c>
      <c r="W1367" t="s">
        <v>33</v>
      </c>
      <c r="X1367" t="s">
        <v>29</v>
      </c>
      <c r="Y1367" t="s">
        <v>29</v>
      </c>
      <c r="Z1367" t="s">
        <v>29</v>
      </c>
      <c r="AA1367" t="s">
        <v>29</v>
      </c>
      <c r="AB1367" t="s">
        <v>32</v>
      </c>
    </row>
    <row r="1368" spans="1:28" outlineLevel="1" x14ac:dyDescent="0.45">
      <c r="A1368">
        <v>2764899005</v>
      </c>
      <c r="B1368" s="1">
        <v>44334</v>
      </c>
      <c r="C1368" t="s">
        <v>1629</v>
      </c>
      <c r="D1368" t="s">
        <v>1630</v>
      </c>
      <c r="E1368" t="s">
        <v>91</v>
      </c>
      <c r="F1368" t="s">
        <v>5651</v>
      </c>
      <c r="G1368" t="s">
        <v>5699</v>
      </c>
      <c r="H1368" s="10">
        <v>14303.5</v>
      </c>
      <c r="I1368" t="s">
        <v>535</v>
      </c>
      <c r="J1368" t="s">
        <v>28</v>
      </c>
      <c r="K1368" t="s">
        <v>30</v>
      </c>
      <c r="L1368" t="s">
        <v>119</v>
      </c>
      <c r="M1368" t="s">
        <v>29</v>
      </c>
      <c r="N1368" t="s">
        <v>29</v>
      </c>
      <c r="O1368" t="s">
        <v>29</v>
      </c>
      <c r="P1368" t="s">
        <v>30</v>
      </c>
      <c r="Q1368" t="s">
        <v>30</v>
      </c>
      <c r="R1368" t="s">
        <v>30</v>
      </c>
      <c r="S1368" t="s">
        <v>30</v>
      </c>
      <c r="T1368" t="s">
        <v>30</v>
      </c>
      <c r="U1368" t="s">
        <v>30</v>
      </c>
      <c r="V1368" t="s">
        <v>30</v>
      </c>
      <c r="W1368" t="s">
        <v>40</v>
      </c>
      <c r="X1368" t="s">
        <v>29</v>
      </c>
      <c r="Y1368" t="s">
        <v>30</v>
      </c>
      <c r="Z1368" t="s">
        <v>29</v>
      </c>
      <c r="AA1368" t="s">
        <v>30</v>
      </c>
      <c r="AB1368" t="s">
        <v>32</v>
      </c>
    </row>
    <row r="1369" spans="1:28" outlineLevel="1" x14ac:dyDescent="0.45">
      <c r="A1369">
        <v>8044029001</v>
      </c>
      <c r="B1369" s="1">
        <v>44342</v>
      </c>
      <c r="C1369" t="s">
        <v>4228</v>
      </c>
      <c r="D1369" t="s">
        <v>4229</v>
      </c>
      <c r="E1369" t="s">
        <v>91</v>
      </c>
      <c r="F1369" t="s">
        <v>5651</v>
      </c>
      <c r="G1369" t="s">
        <v>5699</v>
      </c>
      <c r="H1369" s="10">
        <v>3078.52</v>
      </c>
      <c r="J1369" t="s">
        <v>28</v>
      </c>
      <c r="K1369" t="s">
        <v>30</v>
      </c>
      <c r="L1369" t="s">
        <v>119</v>
      </c>
      <c r="M1369" t="s">
        <v>29</v>
      </c>
      <c r="N1369" t="s">
        <v>29</v>
      </c>
      <c r="O1369" t="s">
        <v>29</v>
      </c>
      <c r="P1369" t="s">
        <v>30</v>
      </c>
      <c r="Q1369" t="s">
        <v>30</v>
      </c>
      <c r="R1369" t="s">
        <v>30</v>
      </c>
      <c r="S1369" t="s">
        <v>30</v>
      </c>
      <c r="T1369" t="s">
        <v>30</v>
      </c>
      <c r="U1369" t="s">
        <v>30</v>
      </c>
      <c r="V1369" t="s">
        <v>30</v>
      </c>
      <c r="W1369" t="s">
        <v>31</v>
      </c>
      <c r="X1369" t="s">
        <v>29</v>
      </c>
      <c r="Y1369" t="s">
        <v>30</v>
      </c>
      <c r="Z1369" t="s">
        <v>29</v>
      </c>
      <c r="AA1369" t="s">
        <v>30</v>
      </c>
      <c r="AB1369" t="s">
        <v>100</v>
      </c>
    </row>
    <row r="1370" spans="1:28" outlineLevel="1" x14ac:dyDescent="0.45">
      <c r="A1370">
        <v>1042209110</v>
      </c>
      <c r="B1370" s="1">
        <v>44364</v>
      </c>
      <c r="C1370" t="s">
        <v>120</v>
      </c>
      <c r="D1370" t="s">
        <v>121</v>
      </c>
      <c r="E1370" t="s">
        <v>122</v>
      </c>
      <c r="F1370" t="s">
        <v>5651</v>
      </c>
      <c r="G1370" t="s">
        <v>5659</v>
      </c>
      <c r="H1370" s="10">
        <v>61102</v>
      </c>
      <c r="I1370" t="s">
        <v>123</v>
      </c>
      <c r="J1370" t="s">
        <v>28</v>
      </c>
      <c r="K1370" t="s">
        <v>29</v>
      </c>
      <c r="L1370" t="s">
        <v>119</v>
      </c>
      <c r="M1370" t="s">
        <v>29</v>
      </c>
      <c r="N1370" t="s">
        <v>30</v>
      </c>
      <c r="O1370" t="s">
        <v>30</v>
      </c>
      <c r="P1370" t="s">
        <v>30</v>
      </c>
      <c r="Q1370" t="s">
        <v>30</v>
      </c>
      <c r="R1370" t="s">
        <v>30</v>
      </c>
      <c r="S1370" t="s">
        <v>30</v>
      </c>
      <c r="T1370" t="s">
        <v>30</v>
      </c>
      <c r="U1370" t="s">
        <v>30</v>
      </c>
      <c r="V1370" t="s">
        <v>30</v>
      </c>
      <c r="W1370" t="s">
        <v>40</v>
      </c>
      <c r="X1370" t="s">
        <v>29</v>
      </c>
      <c r="Y1370" t="s">
        <v>29</v>
      </c>
      <c r="Z1370" t="s">
        <v>29</v>
      </c>
      <c r="AA1370" t="s">
        <v>29</v>
      </c>
      <c r="AB1370" t="s">
        <v>39</v>
      </c>
    </row>
    <row r="1371" spans="1:28" outlineLevel="1" x14ac:dyDescent="0.45">
      <c r="A1371">
        <v>5230469004</v>
      </c>
      <c r="B1371" s="1">
        <v>44337</v>
      </c>
      <c r="C1371" t="s">
        <v>2229</v>
      </c>
      <c r="D1371" t="s">
        <v>2230</v>
      </c>
      <c r="E1371" t="s">
        <v>2231</v>
      </c>
      <c r="F1371" t="s">
        <v>5651</v>
      </c>
      <c r="G1371" t="s">
        <v>5937</v>
      </c>
      <c r="H1371" s="10">
        <v>110042</v>
      </c>
      <c r="I1371" t="s">
        <v>123</v>
      </c>
      <c r="J1371" t="s">
        <v>42</v>
      </c>
      <c r="K1371" t="s">
        <v>30</v>
      </c>
      <c r="L1371" t="s">
        <v>155</v>
      </c>
      <c r="M1371" t="s">
        <v>29</v>
      </c>
      <c r="N1371" t="s">
        <v>30</v>
      </c>
      <c r="O1371" t="s">
        <v>29</v>
      </c>
      <c r="P1371" t="s">
        <v>30</v>
      </c>
      <c r="Q1371" t="s">
        <v>30</v>
      </c>
      <c r="R1371" t="s">
        <v>30</v>
      </c>
      <c r="S1371" t="s">
        <v>30</v>
      </c>
      <c r="T1371" t="s">
        <v>30</v>
      </c>
      <c r="U1371" t="s">
        <v>30</v>
      </c>
      <c r="V1371" t="s">
        <v>30</v>
      </c>
      <c r="W1371" t="s">
        <v>31</v>
      </c>
      <c r="X1371" t="s">
        <v>30</v>
      </c>
      <c r="Y1371" t="s">
        <v>29</v>
      </c>
      <c r="Z1371" t="s">
        <v>29</v>
      </c>
      <c r="AA1371" t="s">
        <v>30</v>
      </c>
      <c r="AB1371" t="s">
        <v>39</v>
      </c>
    </row>
    <row r="1372" spans="1:28" outlineLevel="1" x14ac:dyDescent="0.45">
      <c r="A1372">
        <v>2727499004</v>
      </c>
      <c r="B1372" s="1">
        <v>44334</v>
      </c>
      <c r="C1372" t="s">
        <v>1459</v>
      </c>
      <c r="D1372" t="s">
        <v>1460</v>
      </c>
      <c r="E1372" t="s">
        <v>1339</v>
      </c>
      <c r="F1372" t="s">
        <v>5651</v>
      </c>
      <c r="G1372" t="s">
        <v>5874</v>
      </c>
      <c r="H1372" s="10">
        <v>168138</v>
      </c>
      <c r="J1372" t="s">
        <v>42</v>
      </c>
      <c r="K1372" t="s">
        <v>30</v>
      </c>
      <c r="L1372" t="s">
        <v>54</v>
      </c>
      <c r="M1372" t="s">
        <v>30</v>
      </c>
      <c r="N1372" t="s">
        <v>30</v>
      </c>
      <c r="O1372" t="s">
        <v>29</v>
      </c>
      <c r="P1372" t="s">
        <v>30</v>
      </c>
      <c r="Q1372" t="s">
        <v>30</v>
      </c>
      <c r="R1372" t="s">
        <v>30</v>
      </c>
      <c r="S1372" t="s">
        <v>30</v>
      </c>
      <c r="T1372" t="s">
        <v>30</v>
      </c>
      <c r="U1372" t="s">
        <v>29</v>
      </c>
      <c r="V1372" t="s">
        <v>30</v>
      </c>
      <c r="W1372" t="s">
        <v>31</v>
      </c>
      <c r="X1372" t="s">
        <v>29</v>
      </c>
      <c r="Y1372" t="s">
        <v>29</v>
      </c>
      <c r="Z1372" t="s">
        <v>30</v>
      </c>
      <c r="AA1372" t="s">
        <v>30</v>
      </c>
      <c r="AB1372" t="s">
        <v>43</v>
      </c>
    </row>
    <row r="1373" spans="1:28" outlineLevel="1" x14ac:dyDescent="0.45">
      <c r="A1373">
        <v>2764919009</v>
      </c>
      <c r="B1373" s="1">
        <v>44334</v>
      </c>
      <c r="C1373" t="s">
        <v>1633</v>
      </c>
      <c r="D1373" t="s">
        <v>1634</v>
      </c>
      <c r="E1373" t="s">
        <v>1339</v>
      </c>
      <c r="F1373" t="s">
        <v>5651</v>
      </c>
      <c r="G1373" t="s">
        <v>5874</v>
      </c>
      <c r="H1373" s="10">
        <v>16228</v>
      </c>
      <c r="J1373" t="s">
        <v>42</v>
      </c>
      <c r="K1373" t="s">
        <v>29</v>
      </c>
      <c r="L1373" t="s">
        <v>54</v>
      </c>
      <c r="M1373" t="s">
        <v>30</v>
      </c>
      <c r="N1373" t="s">
        <v>30</v>
      </c>
      <c r="O1373" t="s">
        <v>30</v>
      </c>
      <c r="P1373" t="s">
        <v>30</v>
      </c>
      <c r="Q1373" t="s">
        <v>30</v>
      </c>
      <c r="R1373" t="s">
        <v>30</v>
      </c>
      <c r="S1373" t="s">
        <v>30</v>
      </c>
      <c r="T1373" t="s">
        <v>30</v>
      </c>
      <c r="U1373" t="s">
        <v>30</v>
      </c>
      <c r="V1373" t="s">
        <v>30</v>
      </c>
      <c r="W1373" t="s">
        <v>40</v>
      </c>
      <c r="X1373" t="s">
        <v>29</v>
      </c>
      <c r="Y1373" t="s">
        <v>30</v>
      </c>
      <c r="Z1373" t="s">
        <v>29</v>
      </c>
      <c r="AA1373" t="s">
        <v>29</v>
      </c>
      <c r="AB1373" t="s">
        <v>32</v>
      </c>
    </row>
    <row r="1374" spans="1:28" outlineLevel="1" x14ac:dyDescent="0.45">
      <c r="A1374">
        <v>7516589010</v>
      </c>
      <c r="B1374" s="1">
        <v>44341</v>
      </c>
      <c r="C1374" t="s">
        <v>2614</v>
      </c>
      <c r="D1374" t="s">
        <v>2615</v>
      </c>
      <c r="E1374" t="s">
        <v>2616</v>
      </c>
      <c r="F1374" t="s">
        <v>5651</v>
      </c>
      <c r="G1374" t="s">
        <v>5948</v>
      </c>
      <c r="H1374" s="10">
        <v>186781</v>
      </c>
      <c r="J1374" t="s">
        <v>42</v>
      </c>
      <c r="K1374" t="s">
        <v>29</v>
      </c>
      <c r="L1374" t="s">
        <v>77</v>
      </c>
      <c r="M1374" t="s">
        <v>30</v>
      </c>
      <c r="N1374" t="s">
        <v>29</v>
      </c>
      <c r="O1374" t="s">
        <v>30</v>
      </c>
      <c r="P1374" t="s">
        <v>29</v>
      </c>
      <c r="Q1374" t="s">
        <v>30</v>
      </c>
      <c r="R1374" t="s">
        <v>30</v>
      </c>
      <c r="S1374" t="s">
        <v>30</v>
      </c>
      <c r="T1374" t="s">
        <v>30</v>
      </c>
      <c r="U1374" t="s">
        <v>30</v>
      </c>
      <c r="V1374" t="s">
        <v>30</v>
      </c>
      <c r="W1374" t="s">
        <v>31</v>
      </c>
      <c r="X1374" t="s">
        <v>29</v>
      </c>
      <c r="Y1374" t="s">
        <v>29</v>
      </c>
      <c r="Z1374" t="s">
        <v>29</v>
      </c>
      <c r="AA1374" t="s">
        <v>30</v>
      </c>
      <c r="AB1374" t="s">
        <v>32</v>
      </c>
    </row>
    <row r="1375" spans="1:28" outlineLevel="1" x14ac:dyDescent="0.45">
      <c r="A1375">
        <v>9927439004</v>
      </c>
      <c r="B1375" s="1">
        <v>44351</v>
      </c>
      <c r="C1375" t="s">
        <v>5488</v>
      </c>
      <c r="D1375" t="s">
        <v>5489</v>
      </c>
      <c r="E1375" t="s">
        <v>2616</v>
      </c>
      <c r="F1375" t="s">
        <v>5651</v>
      </c>
      <c r="G1375" t="s">
        <v>5948</v>
      </c>
      <c r="H1375" s="10">
        <v>46006</v>
      </c>
      <c r="J1375" t="s">
        <v>42</v>
      </c>
      <c r="K1375" t="s">
        <v>29</v>
      </c>
      <c r="L1375" t="s">
        <v>77</v>
      </c>
      <c r="M1375" t="s">
        <v>30</v>
      </c>
      <c r="N1375" t="s">
        <v>30</v>
      </c>
      <c r="O1375" t="s">
        <v>30</v>
      </c>
      <c r="P1375" t="s">
        <v>30</v>
      </c>
      <c r="Q1375" t="s">
        <v>30</v>
      </c>
      <c r="R1375" t="s">
        <v>30</v>
      </c>
      <c r="S1375" t="s">
        <v>30</v>
      </c>
      <c r="T1375" t="s">
        <v>29</v>
      </c>
      <c r="U1375" t="s">
        <v>30</v>
      </c>
      <c r="V1375" t="s">
        <v>30</v>
      </c>
      <c r="W1375" t="s">
        <v>40</v>
      </c>
      <c r="X1375" t="s">
        <v>29</v>
      </c>
      <c r="Y1375" t="s">
        <v>29</v>
      </c>
      <c r="Z1375" t="s">
        <v>29</v>
      </c>
      <c r="AA1375" t="s">
        <v>29</v>
      </c>
      <c r="AB1375" t="s">
        <v>59</v>
      </c>
    </row>
    <row r="1376" spans="1:28" outlineLevel="1" x14ac:dyDescent="0.45">
      <c r="A1376">
        <v>8607899009</v>
      </c>
      <c r="B1376" s="1">
        <v>44343</v>
      </c>
      <c r="C1376" t="s">
        <v>4284</v>
      </c>
      <c r="D1376" t="s">
        <v>4285</v>
      </c>
      <c r="E1376" t="s">
        <v>341</v>
      </c>
      <c r="F1376" t="s">
        <v>5651</v>
      </c>
      <c r="G1376" t="s">
        <v>5725</v>
      </c>
      <c r="H1376" s="10">
        <v>930733.05</v>
      </c>
      <c r="J1376" t="s">
        <v>28</v>
      </c>
      <c r="K1376" t="s">
        <v>29</v>
      </c>
      <c r="L1376" t="s">
        <v>275</v>
      </c>
      <c r="M1376" t="s">
        <v>29</v>
      </c>
      <c r="N1376" t="s">
        <v>29</v>
      </c>
      <c r="O1376" t="s">
        <v>29</v>
      </c>
      <c r="P1376" t="s">
        <v>29</v>
      </c>
      <c r="Q1376" t="s">
        <v>29</v>
      </c>
      <c r="R1376" t="s">
        <v>29</v>
      </c>
      <c r="S1376" t="s">
        <v>30</v>
      </c>
      <c r="T1376" t="s">
        <v>30</v>
      </c>
      <c r="U1376" t="s">
        <v>29</v>
      </c>
      <c r="V1376" t="s">
        <v>29</v>
      </c>
      <c r="W1376" t="s">
        <v>40</v>
      </c>
      <c r="X1376" t="s">
        <v>29</v>
      </c>
      <c r="Y1376" t="s">
        <v>30</v>
      </c>
      <c r="Z1376" t="s">
        <v>29</v>
      </c>
      <c r="AA1376" t="s">
        <v>29</v>
      </c>
      <c r="AB1376" t="s">
        <v>32</v>
      </c>
    </row>
    <row r="1377" spans="1:28" outlineLevel="1" x14ac:dyDescent="0.45">
      <c r="A1377">
        <v>8612919007</v>
      </c>
      <c r="B1377" s="1">
        <v>44343</v>
      </c>
      <c r="C1377" t="s">
        <v>4316</v>
      </c>
      <c r="D1377" t="s">
        <v>4317</v>
      </c>
      <c r="E1377" t="s">
        <v>341</v>
      </c>
      <c r="F1377" t="s">
        <v>5651</v>
      </c>
      <c r="G1377" t="s">
        <v>5725</v>
      </c>
      <c r="H1377" s="10">
        <v>247117</v>
      </c>
      <c r="J1377" t="s">
        <v>28</v>
      </c>
      <c r="K1377" t="s">
        <v>29</v>
      </c>
      <c r="L1377" t="s">
        <v>275</v>
      </c>
      <c r="M1377" t="s">
        <v>30</v>
      </c>
      <c r="N1377" t="s">
        <v>30</v>
      </c>
      <c r="O1377" t="s">
        <v>30</v>
      </c>
      <c r="P1377" t="s">
        <v>30</v>
      </c>
      <c r="Q1377" t="s">
        <v>30</v>
      </c>
      <c r="R1377" t="s">
        <v>30</v>
      </c>
      <c r="S1377" t="s">
        <v>30</v>
      </c>
      <c r="T1377" t="s">
        <v>30</v>
      </c>
      <c r="U1377" t="s">
        <v>30</v>
      </c>
      <c r="V1377" t="s">
        <v>30</v>
      </c>
      <c r="W1377" t="s">
        <v>31</v>
      </c>
      <c r="X1377" t="s">
        <v>29</v>
      </c>
      <c r="Y1377" t="s">
        <v>30</v>
      </c>
      <c r="Z1377" t="s">
        <v>29</v>
      </c>
      <c r="AA1377" t="s">
        <v>29</v>
      </c>
      <c r="AB1377" t="s">
        <v>32</v>
      </c>
    </row>
    <row r="1378" spans="1:28" outlineLevel="1" x14ac:dyDescent="0.45">
      <c r="A1378">
        <v>7540588907</v>
      </c>
      <c r="B1378" s="1">
        <v>44323</v>
      </c>
      <c r="C1378" t="s">
        <v>2886</v>
      </c>
      <c r="D1378" t="s">
        <v>2887</v>
      </c>
      <c r="E1378" t="s">
        <v>341</v>
      </c>
      <c r="F1378" t="s">
        <v>5651</v>
      </c>
      <c r="G1378" t="s">
        <v>5725</v>
      </c>
      <c r="H1378" s="10">
        <v>105695</v>
      </c>
      <c r="J1378" t="s">
        <v>28</v>
      </c>
      <c r="K1378" t="s">
        <v>29</v>
      </c>
      <c r="L1378" t="s">
        <v>275</v>
      </c>
      <c r="M1378" t="s">
        <v>29</v>
      </c>
      <c r="N1378" t="s">
        <v>29</v>
      </c>
      <c r="O1378" t="s">
        <v>29</v>
      </c>
      <c r="P1378" t="s">
        <v>29</v>
      </c>
      <c r="Q1378" t="s">
        <v>29</v>
      </c>
      <c r="R1378" t="s">
        <v>30</v>
      </c>
      <c r="S1378" t="s">
        <v>30</v>
      </c>
      <c r="T1378" t="s">
        <v>30</v>
      </c>
      <c r="U1378" t="s">
        <v>29</v>
      </c>
      <c r="V1378" t="s">
        <v>30</v>
      </c>
      <c r="W1378" t="s">
        <v>40</v>
      </c>
      <c r="X1378" t="s">
        <v>29</v>
      </c>
      <c r="Y1378" t="s">
        <v>29</v>
      </c>
      <c r="Z1378" t="s">
        <v>29</v>
      </c>
      <c r="AA1378" t="s">
        <v>30</v>
      </c>
      <c r="AB1378" t="s">
        <v>45</v>
      </c>
    </row>
    <row r="1379" spans="1:28" outlineLevel="1" x14ac:dyDescent="0.45">
      <c r="A1379">
        <v>1104959010</v>
      </c>
      <c r="B1379" s="1">
        <v>44329</v>
      </c>
      <c r="C1379" t="s">
        <v>462</v>
      </c>
      <c r="D1379" t="s">
        <v>463</v>
      </c>
      <c r="E1379" t="s">
        <v>341</v>
      </c>
      <c r="F1379" t="s">
        <v>5651</v>
      </c>
      <c r="G1379" t="s">
        <v>5725</v>
      </c>
      <c r="H1379" s="10">
        <v>62506.86</v>
      </c>
      <c r="J1379" t="s">
        <v>28</v>
      </c>
      <c r="K1379" t="s">
        <v>29</v>
      </c>
      <c r="L1379" t="s">
        <v>275</v>
      </c>
      <c r="M1379" t="s">
        <v>29</v>
      </c>
      <c r="N1379" t="s">
        <v>30</v>
      </c>
      <c r="O1379" t="s">
        <v>29</v>
      </c>
      <c r="P1379" t="s">
        <v>29</v>
      </c>
      <c r="Q1379" t="s">
        <v>29</v>
      </c>
      <c r="R1379" t="s">
        <v>30</v>
      </c>
      <c r="S1379" t="s">
        <v>30</v>
      </c>
      <c r="T1379" t="s">
        <v>30</v>
      </c>
      <c r="U1379" t="s">
        <v>30</v>
      </c>
      <c r="V1379" t="s">
        <v>30</v>
      </c>
      <c r="W1379" t="s">
        <v>31</v>
      </c>
      <c r="X1379" t="s">
        <v>29</v>
      </c>
      <c r="Y1379" t="s">
        <v>30</v>
      </c>
      <c r="Z1379" t="s">
        <v>29</v>
      </c>
      <c r="AA1379" t="s">
        <v>29</v>
      </c>
      <c r="AB1379" t="s">
        <v>32</v>
      </c>
    </row>
    <row r="1380" spans="1:28" outlineLevel="1" x14ac:dyDescent="0.45">
      <c r="A1380">
        <v>1124909101</v>
      </c>
      <c r="B1380" s="1">
        <v>44372</v>
      </c>
      <c r="C1380" t="s">
        <v>527</v>
      </c>
      <c r="D1380" t="s">
        <v>528</v>
      </c>
      <c r="E1380" t="s">
        <v>529</v>
      </c>
      <c r="F1380" t="s">
        <v>5651</v>
      </c>
      <c r="G1380" t="s">
        <v>5738</v>
      </c>
      <c r="H1380" s="10">
        <v>452191</v>
      </c>
      <c r="J1380" t="s">
        <v>28</v>
      </c>
      <c r="K1380" t="s">
        <v>30</v>
      </c>
      <c r="L1380" t="s">
        <v>77</v>
      </c>
      <c r="M1380" t="s">
        <v>30</v>
      </c>
      <c r="N1380" t="s">
        <v>30</v>
      </c>
      <c r="O1380" t="s">
        <v>30</v>
      </c>
      <c r="P1380" t="s">
        <v>30</v>
      </c>
      <c r="Q1380" t="s">
        <v>30</v>
      </c>
      <c r="R1380" t="s">
        <v>30</v>
      </c>
      <c r="S1380" t="s">
        <v>30</v>
      </c>
      <c r="T1380" t="s">
        <v>30</v>
      </c>
      <c r="U1380" t="s">
        <v>30</v>
      </c>
      <c r="V1380" t="s">
        <v>30</v>
      </c>
      <c r="W1380" t="s">
        <v>31</v>
      </c>
      <c r="X1380" t="s">
        <v>29</v>
      </c>
      <c r="Y1380" t="s">
        <v>29</v>
      </c>
      <c r="Z1380" t="s">
        <v>29</v>
      </c>
      <c r="AA1380" t="s">
        <v>29</v>
      </c>
      <c r="AB1380" t="s">
        <v>32</v>
      </c>
    </row>
    <row r="1381" spans="1:28" outlineLevel="1" x14ac:dyDescent="0.45">
      <c r="A1381">
        <v>5243739001</v>
      </c>
      <c r="B1381" s="1">
        <v>44337</v>
      </c>
      <c r="C1381" t="s">
        <v>2290</v>
      </c>
      <c r="D1381" t="s">
        <v>2291</v>
      </c>
      <c r="E1381" t="s">
        <v>529</v>
      </c>
      <c r="F1381" t="s">
        <v>5651</v>
      </c>
      <c r="G1381" t="s">
        <v>5738</v>
      </c>
      <c r="H1381" s="10">
        <v>80437.91</v>
      </c>
      <c r="J1381" t="s">
        <v>28</v>
      </c>
      <c r="K1381" t="s">
        <v>30</v>
      </c>
      <c r="L1381" t="s">
        <v>77</v>
      </c>
      <c r="M1381" t="s">
        <v>29</v>
      </c>
      <c r="N1381" t="s">
        <v>30</v>
      </c>
      <c r="O1381" t="s">
        <v>30</v>
      </c>
      <c r="P1381" t="s">
        <v>30</v>
      </c>
      <c r="Q1381" t="s">
        <v>30</v>
      </c>
      <c r="R1381" t="s">
        <v>30</v>
      </c>
      <c r="S1381" t="s">
        <v>30</v>
      </c>
      <c r="T1381" t="s">
        <v>30</v>
      </c>
      <c r="U1381" t="s">
        <v>30</v>
      </c>
      <c r="V1381" t="s">
        <v>30</v>
      </c>
      <c r="W1381" t="s">
        <v>33</v>
      </c>
      <c r="X1381" t="s">
        <v>29</v>
      </c>
      <c r="Y1381" t="s">
        <v>29</v>
      </c>
      <c r="Z1381" t="s">
        <v>29</v>
      </c>
      <c r="AA1381" t="s">
        <v>30</v>
      </c>
      <c r="AB1381" t="s">
        <v>32</v>
      </c>
    </row>
    <row r="1382" spans="1:28" outlineLevel="1" x14ac:dyDescent="0.45">
      <c r="A1382">
        <v>2732479003</v>
      </c>
      <c r="B1382" s="1">
        <v>44334</v>
      </c>
      <c r="C1382" t="s">
        <v>1473</v>
      </c>
      <c r="D1382" t="s">
        <v>1474</v>
      </c>
      <c r="E1382" t="s">
        <v>529</v>
      </c>
      <c r="F1382" t="s">
        <v>5651</v>
      </c>
      <c r="G1382" t="s">
        <v>5738</v>
      </c>
      <c r="H1382" s="10">
        <v>47684</v>
      </c>
      <c r="J1382" t="s">
        <v>28</v>
      </c>
      <c r="K1382" t="s">
        <v>30</v>
      </c>
      <c r="L1382" t="s">
        <v>77</v>
      </c>
      <c r="M1382" t="s">
        <v>29</v>
      </c>
      <c r="N1382" t="s">
        <v>29</v>
      </c>
      <c r="O1382" t="s">
        <v>29</v>
      </c>
      <c r="P1382" t="s">
        <v>30</v>
      </c>
      <c r="Q1382" t="s">
        <v>29</v>
      </c>
      <c r="R1382" t="s">
        <v>30</v>
      </c>
      <c r="S1382" t="s">
        <v>30</v>
      </c>
      <c r="T1382" t="s">
        <v>29</v>
      </c>
      <c r="U1382" t="s">
        <v>30</v>
      </c>
      <c r="V1382" t="s">
        <v>30</v>
      </c>
      <c r="W1382" t="s">
        <v>33</v>
      </c>
      <c r="X1382" t="s">
        <v>29</v>
      </c>
      <c r="Y1382" t="s">
        <v>29</v>
      </c>
      <c r="Z1382" t="s">
        <v>29</v>
      </c>
      <c r="AA1382" t="s">
        <v>30</v>
      </c>
      <c r="AB1382" t="s">
        <v>32</v>
      </c>
    </row>
    <row r="1383" spans="1:28" outlineLevel="1" x14ac:dyDescent="0.45">
      <c r="A1383">
        <v>2762439003</v>
      </c>
      <c r="B1383" s="1">
        <v>44334</v>
      </c>
      <c r="C1383" t="s">
        <v>1621</v>
      </c>
      <c r="D1383" t="s">
        <v>1622</v>
      </c>
      <c r="E1383" t="s">
        <v>633</v>
      </c>
      <c r="F1383" t="s">
        <v>5651</v>
      </c>
      <c r="G1383" t="s">
        <v>5759</v>
      </c>
      <c r="H1383" s="10">
        <v>445173.16</v>
      </c>
      <c r="I1383" t="s">
        <v>501</v>
      </c>
      <c r="J1383" t="s">
        <v>28</v>
      </c>
      <c r="K1383" t="s">
        <v>29</v>
      </c>
      <c r="L1383" t="s">
        <v>77</v>
      </c>
      <c r="M1383" t="s">
        <v>30</v>
      </c>
      <c r="N1383" t="s">
        <v>30</v>
      </c>
      <c r="O1383" t="s">
        <v>30</v>
      </c>
      <c r="P1383" t="s">
        <v>30</v>
      </c>
      <c r="Q1383" t="s">
        <v>30</v>
      </c>
      <c r="R1383" t="s">
        <v>30</v>
      </c>
      <c r="S1383" t="s">
        <v>30</v>
      </c>
      <c r="T1383" t="s">
        <v>30</v>
      </c>
      <c r="U1383" t="s">
        <v>30</v>
      </c>
      <c r="V1383" t="s">
        <v>30</v>
      </c>
      <c r="W1383" t="s">
        <v>31</v>
      </c>
      <c r="X1383" t="s">
        <v>29</v>
      </c>
      <c r="Y1383" t="s">
        <v>30</v>
      </c>
      <c r="Z1383" t="s">
        <v>29</v>
      </c>
      <c r="AA1383" t="s">
        <v>29</v>
      </c>
      <c r="AB1383" t="s">
        <v>32</v>
      </c>
    </row>
    <row r="1384" spans="1:28" outlineLevel="1" x14ac:dyDescent="0.45">
      <c r="A1384">
        <v>2218239009</v>
      </c>
      <c r="B1384" s="1">
        <v>44330</v>
      </c>
      <c r="C1384" t="s">
        <v>631</v>
      </c>
      <c r="D1384" t="s">
        <v>632</v>
      </c>
      <c r="E1384" t="s">
        <v>633</v>
      </c>
      <c r="F1384" t="s">
        <v>5651</v>
      </c>
      <c r="G1384" t="s">
        <v>5759</v>
      </c>
      <c r="H1384" s="10">
        <v>190006</v>
      </c>
      <c r="I1384" t="s">
        <v>36</v>
      </c>
      <c r="J1384" t="s">
        <v>28</v>
      </c>
      <c r="K1384" t="s">
        <v>29</v>
      </c>
      <c r="L1384" t="s">
        <v>77</v>
      </c>
      <c r="M1384" t="s">
        <v>29</v>
      </c>
      <c r="N1384" t="s">
        <v>29</v>
      </c>
      <c r="O1384" t="s">
        <v>29</v>
      </c>
      <c r="P1384" t="s">
        <v>30</v>
      </c>
      <c r="Q1384" t="s">
        <v>30</v>
      </c>
      <c r="R1384" t="s">
        <v>30</v>
      </c>
      <c r="S1384" t="s">
        <v>30</v>
      </c>
      <c r="T1384" t="s">
        <v>30</v>
      </c>
      <c r="U1384" t="s">
        <v>30</v>
      </c>
      <c r="V1384" t="s">
        <v>30</v>
      </c>
      <c r="W1384" t="s">
        <v>31</v>
      </c>
      <c r="X1384" t="s">
        <v>29</v>
      </c>
      <c r="Y1384" t="s">
        <v>30</v>
      </c>
      <c r="Z1384" t="s">
        <v>29</v>
      </c>
      <c r="AA1384" t="s">
        <v>29</v>
      </c>
      <c r="AB1384" t="s">
        <v>32</v>
      </c>
    </row>
    <row r="1385" spans="1:28" outlineLevel="1" x14ac:dyDescent="0.45">
      <c r="A1385">
        <v>2737959004</v>
      </c>
      <c r="B1385" s="1">
        <v>44334</v>
      </c>
      <c r="C1385" t="s">
        <v>1494</v>
      </c>
      <c r="D1385" t="s">
        <v>1495</v>
      </c>
      <c r="E1385" t="s">
        <v>633</v>
      </c>
      <c r="F1385" t="s">
        <v>5651</v>
      </c>
      <c r="G1385" t="s">
        <v>5759</v>
      </c>
      <c r="H1385" s="10">
        <v>90325</v>
      </c>
      <c r="I1385" t="s">
        <v>1496</v>
      </c>
      <c r="J1385" t="s">
        <v>28</v>
      </c>
      <c r="K1385" t="s">
        <v>29</v>
      </c>
      <c r="L1385" t="s">
        <v>77</v>
      </c>
      <c r="M1385" t="s">
        <v>29</v>
      </c>
      <c r="N1385" t="s">
        <v>30</v>
      </c>
      <c r="O1385" t="s">
        <v>30</v>
      </c>
      <c r="P1385" t="s">
        <v>30</v>
      </c>
      <c r="Q1385" t="s">
        <v>30</v>
      </c>
      <c r="R1385" t="s">
        <v>30</v>
      </c>
      <c r="S1385" t="s">
        <v>30</v>
      </c>
      <c r="T1385" t="s">
        <v>30</v>
      </c>
      <c r="U1385" t="s">
        <v>30</v>
      </c>
      <c r="V1385" t="s">
        <v>30</v>
      </c>
      <c r="W1385" t="s">
        <v>40</v>
      </c>
      <c r="X1385" t="s">
        <v>29</v>
      </c>
      <c r="Y1385" t="s">
        <v>30</v>
      </c>
      <c r="Z1385" t="s">
        <v>29</v>
      </c>
      <c r="AA1385" t="s">
        <v>30</v>
      </c>
      <c r="AB1385" t="s">
        <v>32</v>
      </c>
    </row>
    <row r="1386" spans="1:28" outlineLevel="1" x14ac:dyDescent="0.45">
      <c r="A1386">
        <v>2218839001</v>
      </c>
      <c r="B1386" s="1">
        <v>44330</v>
      </c>
      <c r="C1386" t="s">
        <v>643</v>
      </c>
      <c r="D1386" t="s">
        <v>632</v>
      </c>
      <c r="E1386" t="s">
        <v>633</v>
      </c>
      <c r="F1386" t="s">
        <v>5651</v>
      </c>
      <c r="G1386" t="s">
        <v>5759</v>
      </c>
      <c r="H1386" s="10">
        <v>48437</v>
      </c>
      <c r="I1386" t="s">
        <v>501</v>
      </c>
      <c r="J1386" t="s">
        <v>28</v>
      </c>
      <c r="K1386" t="s">
        <v>29</v>
      </c>
      <c r="L1386" t="s">
        <v>77</v>
      </c>
      <c r="M1386" t="s">
        <v>30</v>
      </c>
      <c r="N1386" t="s">
        <v>30</v>
      </c>
      <c r="O1386" t="s">
        <v>30</v>
      </c>
      <c r="P1386" t="s">
        <v>30</v>
      </c>
      <c r="Q1386" t="s">
        <v>30</v>
      </c>
      <c r="R1386" t="s">
        <v>30</v>
      </c>
      <c r="S1386" t="s">
        <v>30</v>
      </c>
      <c r="T1386" t="s">
        <v>30</v>
      </c>
      <c r="U1386" t="s">
        <v>30</v>
      </c>
      <c r="V1386" t="s">
        <v>30</v>
      </c>
      <c r="W1386" t="s">
        <v>31</v>
      </c>
      <c r="X1386" t="s">
        <v>29</v>
      </c>
      <c r="Y1386" t="s">
        <v>30</v>
      </c>
      <c r="Z1386" t="s">
        <v>29</v>
      </c>
      <c r="AA1386" t="s">
        <v>29</v>
      </c>
      <c r="AB1386" t="s">
        <v>32</v>
      </c>
    </row>
    <row r="1387" spans="1:28" outlineLevel="1" x14ac:dyDescent="0.45">
      <c r="A1387">
        <v>7885518903</v>
      </c>
      <c r="B1387" s="1">
        <v>44327</v>
      </c>
      <c r="C1387" t="s">
        <v>3921</v>
      </c>
      <c r="D1387" t="s">
        <v>3922</v>
      </c>
      <c r="E1387" t="s">
        <v>633</v>
      </c>
      <c r="F1387" t="s">
        <v>5651</v>
      </c>
      <c r="G1387" t="s">
        <v>5759</v>
      </c>
      <c r="H1387" s="10">
        <v>25846.06</v>
      </c>
      <c r="J1387" t="s">
        <v>28</v>
      </c>
      <c r="K1387" t="s">
        <v>29</v>
      </c>
      <c r="L1387" t="s">
        <v>77</v>
      </c>
      <c r="M1387" t="s">
        <v>29</v>
      </c>
      <c r="N1387" t="s">
        <v>29</v>
      </c>
      <c r="O1387" t="s">
        <v>30</v>
      </c>
      <c r="P1387" t="s">
        <v>30</v>
      </c>
      <c r="Q1387" t="s">
        <v>30</v>
      </c>
      <c r="R1387" t="s">
        <v>30</v>
      </c>
      <c r="S1387" t="s">
        <v>30</v>
      </c>
      <c r="T1387" t="s">
        <v>30</v>
      </c>
      <c r="U1387" t="s">
        <v>30</v>
      </c>
      <c r="V1387" t="s">
        <v>30</v>
      </c>
      <c r="W1387" t="s">
        <v>31</v>
      </c>
      <c r="X1387" t="s">
        <v>29</v>
      </c>
      <c r="Y1387" t="s">
        <v>29</v>
      </c>
      <c r="Z1387" t="s">
        <v>30</v>
      </c>
      <c r="AA1387" t="s">
        <v>30</v>
      </c>
      <c r="AB1387" t="s">
        <v>32</v>
      </c>
    </row>
    <row r="1388" spans="1:28" outlineLevel="1" x14ac:dyDescent="0.45">
      <c r="A1388">
        <v>4913859008</v>
      </c>
      <c r="B1388" s="1">
        <v>44336</v>
      </c>
      <c r="C1388" t="s">
        <v>2108</v>
      </c>
      <c r="D1388" t="s">
        <v>2109</v>
      </c>
      <c r="E1388" t="s">
        <v>2110</v>
      </c>
      <c r="F1388" t="s">
        <v>5651</v>
      </c>
      <c r="G1388" t="s">
        <v>5922</v>
      </c>
      <c r="H1388" s="10">
        <v>583661</v>
      </c>
      <c r="J1388" t="s">
        <v>42</v>
      </c>
      <c r="K1388" t="s">
        <v>30</v>
      </c>
      <c r="L1388" t="s">
        <v>127</v>
      </c>
      <c r="M1388" t="s">
        <v>30</v>
      </c>
      <c r="N1388" t="s">
        <v>30</v>
      </c>
      <c r="O1388" t="s">
        <v>30</v>
      </c>
      <c r="P1388" t="s">
        <v>30</v>
      </c>
      <c r="Q1388" t="s">
        <v>30</v>
      </c>
      <c r="R1388" t="s">
        <v>30</v>
      </c>
      <c r="S1388" t="s">
        <v>30</v>
      </c>
      <c r="T1388" t="s">
        <v>30</v>
      </c>
      <c r="U1388" t="s">
        <v>30</v>
      </c>
      <c r="V1388" t="s">
        <v>30</v>
      </c>
      <c r="W1388" t="s">
        <v>31</v>
      </c>
      <c r="X1388" t="s">
        <v>29</v>
      </c>
      <c r="Y1388" t="s">
        <v>29</v>
      </c>
      <c r="Z1388" t="s">
        <v>30</v>
      </c>
      <c r="AA1388" t="s">
        <v>29</v>
      </c>
      <c r="AB1388" t="s">
        <v>32</v>
      </c>
    </row>
    <row r="1389" spans="1:28" outlineLevel="1" x14ac:dyDescent="0.45">
      <c r="A1389">
        <v>7618718910</v>
      </c>
      <c r="B1389" s="1">
        <v>44323</v>
      </c>
      <c r="C1389" t="s">
        <v>3511</v>
      </c>
      <c r="D1389" t="s">
        <v>3512</v>
      </c>
      <c r="E1389" t="s">
        <v>2110</v>
      </c>
      <c r="F1389" t="s">
        <v>5651</v>
      </c>
      <c r="G1389" t="s">
        <v>5922</v>
      </c>
      <c r="H1389" s="10">
        <v>325842.61</v>
      </c>
      <c r="J1389" t="s">
        <v>42</v>
      </c>
      <c r="K1389" t="s">
        <v>30</v>
      </c>
      <c r="L1389" t="s">
        <v>127</v>
      </c>
      <c r="M1389" t="s">
        <v>29</v>
      </c>
      <c r="N1389" t="s">
        <v>30</v>
      </c>
      <c r="O1389" t="s">
        <v>30</v>
      </c>
      <c r="P1389" t="s">
        <v>30</v>
      </c>
      <c r="Q1389" t="s">
        <v>30</v>
      </c>
      <c r="R1389" t="s">
        <v>30</v>
      </c>
      <c r="S1389" t="s">
        <v>30</v>
      </c>
      <c r="T1389" t="s">
        <v>30</v>
      </c>
      <c r="U1389" t="s">
        <v>30</v>
      </c>
      <c r="V1389" t="s">
        <v>30</v>
      </c>
      <c r="W1389" t="s">
        <v>31</v>
      </c>
      <c r="X1389" t="s">
        <v>29</v>
      </c>
      <c r="Y1389" t="s">
        <v>29</v>
      </c>
      <c r="Z1389" t="s">
        <v>29</v>
      </c>
      <c r="AA1389" t="s">
        <v>30</v>
      </c>
      <c r="AB1389" t="s">
        <v>32</v>
      </c>
    </row>
    <row r="1390" spans="1:28" outlineLevel="1" x14ac:dyDescent="0.45">
      <c r="A1390">
        <v>8898889005</v>
      </c>
      <c r="B1390" s="1">
        <v>44345</v>
      </c>
      <c r="C1390" t="s">
        <v>4762</v>
      </c>
      <c r="D1390" t="s">
        <v>4763</v>
      </c>
      <c r="E1390" t="s">
        <v>2110</v>
      </c>
      <c r="F1390" t="s">
        <v>5651</v>
      </c>
      <c r="G1390" t="s">
        <v>5922</v>
      </c>
      <c r="H1390" s="10">
        <v>248481.78</v>
      </c>
      <c r="J1390" t="s">
        <v>42</v>
      </c>
      <c r="K1390" t="s">
        <v>30</v>
      </c>
      <c r="L1390" t="s">
        <v>127</v>
      </c>
      <c r="M1390" t="s">
        <v>30</v>
      </c>
      <c r="N1390" t="s">
        <v>30</v>
      </c>
      <c r="O1390" t="s">
        <v>29</v>
      </c>
      <c r="P1390" t="s">
        <v>30</v>
      </c>
      <c r="Q1390" t="s">
        <v>30</v>
      </c>
      <c r="R1390" t="s">
        <v>30</v>
      </c>
      <c r="S1390" t="s">
        <v>30</v>
      </c>
      <c r="T1390" t="s">
        <v>30</v>
      </c>
      <c r="U1390" t="s">
        <v>30</v>
      </c>
      <c r="V1390" t="s">
        <v>30</v>
      </c>
      <c r="W1390" t="s">
        <v>31</v>
      </c>
      <c r="X1390" t="s">
        <v>29</v>
      </c>
      <c r="Y1390" t="s">
        <v>29</v>
      </c>
      <c r="Z1390" t="s">
        <v>29</v>
      </c>
      <c r="AA1390" t="s">
        <v>29</v>
      </c>
      <c r="AB1390" t="s">
        <v>70</v>
      </c>
    </row>
    <row r="1391" spans="1:28" outlineLevel="1" x14ac:dyDescent="0.45">
      <c r="A1391">
        <v>7881548904</v>
      </c>
      <c r="B1391" s="1">
        <v>44327</v>
      </c>
      <c r="C1391" t="s">
        <v>3899</v>
      </c>
      <c r="D1391" t="s">
        <v>3900</v>
      </c>
      <c r="E1391" t="s">
        <v>2110</v>
      </c>
      <c r="F1391" t="s">
        <v>5651</v>
      </c>
      <c r="G1391" t="s">
        <v>5922</v>
      </c>
      <c r="H1391" s="10">
        <v>76991</v>
      </c>
      <c r="J1391" t="s">
        <v>42</v>
      </c>
      <c r="K1391" t="s">
        <v>30</v>
      </c>
      <c r="L1391" t="s">
        <v>127</v>
      </c>
      <c r="M1391" t="s">
        <v>30</v>
      </c>
      <c r="N1391" t="s">
        <v>30</v>
      </c>
      <c r="O1391" t="s">
        <v>30</v>
      </c>
      <c r="P1391" t="s">
        <v>30</v>
      </c>
      <c r="Q1391" t="s">
        <v>30</v>
      </c>
      <c r="R1391" t="s">
        <v>30</v>
      </c>
      <c r="S1391" t="s">
        <v>30</v>
      </c>
      <c r="T1391" t="s">
        <v>30</v>
      </c>
      <c r="U1391" t="s">
        <v>30</v>
      </c>
      <c r="V1391" t="s">
        <v>30</v>
      </c>
      <c r="W1391" t="s">
        <v>33</v>
      </c>
      <c r="X1391" t="s">
        <v>29</v>
      </c>
      <c r="Y1391" t="s">
        <v>30</v>
      </c>
      <c r="Z1391" t="s">
        <v>29</v>
      </c>
      <c r="AA1391" t="s">
        <v>29</v>
      </c>
      <c r="AB1391" t="s">
        <v>32</v>
      </c>
    </row>
    <row r="1392" spans="1:28" outlineLevel="1" x14ac:dyDescent="0.45">
      <c r="A1392">
        <v>7540858905</v>
      </c>
      <c r="B1392" s="1">
        <v>44323</v>
      </c>
      <c r="C1392" t="s">
        <v>2890</v>
      </c>
      <c r="D1392" t="s">
        <v>2891</v>
      </c>
      <c r="E1392" t="s">
        <v>2110</v>
      </c>
      <c r="F1392" t="s">
        <v>5651</v>
      </c>
      <c r="G1392" t="s">
        <v>5922</v>
      </c>
      <c r="H1392" s="10">
        <v>25228</v>
      </c>
      <c r="J1392" t="s">
        <v>42</v>
      </c>
      <c r="K1392" t="s">
        <v>30</v>
      </c>
      <c r="L1392" t="s">
        <v>127</v>
      </c>
      <c r="M1392" t="s">
        <v>29</v>
      </c>
      <c r="N1392" t="s">
        <v>29</v>
      </c>
      <c r="O1392" t="s">
        <v>29</v>
      </c>
      <c r="P1392" t="s">
        <v>30</v>
      </c>
      <c r="Q1392" t="s">
        <v>30</v>
      </c>
      <c r="R1392" t="s">
        <v>29</v>
      </c>
      <c r="S1392" t="s">
        <v>29</v>
      </c>
      <c r="T1392" t="s">
        <v>29</v>
      </c>
      <c r="U1392" t="s">
        <v>30</v>
      </c>
      <c r="V1392" t="s">
        <v>30</v>
      </c>
      <c r="W1392" t="s">
        <v>410</v>
      </c>
      <c r="X1392" t="s">
        <v>29</v>
      </c>
      <c r="Y1392" t="s">
        <v>29</v>
      </c>
      <c r="Z1392" t="s">
        <v>29</v>
      </c>
      <c r="AA1392" t="s">
        <v>30</v>
      </c>
      <c r="AB1392" t="s">
        <v>39</v>
      </c>
    </row>
    <row r="1393" spans="1:28" outlineLevel="1" x14ac:dyDescent="0.45">
      <c r="A1393">
        <v>2345189010</v>
      </c>
      <c r="B1393" s="1">
        <v>44331</v>
      </c>
      <c r="C1393" t="s">
        <v>902</v>
      </c>
      <c r="D1393" t="s">
        <v>903</v>
      </c>
      <c r="E1393" t="s">
        <v>156</v>
      </c>
      <c r="F1393" t="s">
        <v>5651</v>
      </c>
      <c r="G1393" t="s">
        <v>5688</v>
      </c>
      <c r="H1393" s="10">
        <v>244305</v>
      </c>
      <c r="J1393" t="s">
        <v>42</v>
      </c>
      <c r="K1393" t="s">
        <v>30</v>
      </c>
      <c r="L1393" t="s">
        <v>119</v>
      </c>
      <c r="M1393" t="s">
        <v>29</v>
      </c>
      <c r="N1393" t="s">
        <v>30</v>
      </c>
      <c r="O1393" t="s">
        <v>29</v>
      </c>
      <c r="P1393" t="s">
        <v>30</v>
      </c>
      <c r="Q1393" t="s">
        <v>30</v>
      </c>
      <c r="R1393" t="s">
        <v>30</v>
      </c>
      <c r="S1393" t="s">
        <v>30</v>
      </c>
      <c r="T1393" t="s">
        <v>30</v>
      </c>
      <c r="U1393" t="s">
        <v>30</v>
      </c>
      <c r="V1393" t="s">
        <v>30</v>
      </c>
      <c r="W1393" t="s">
        <v>40</v>
      </c>
      <c r="X1393" t="s">
        <v>30</v>
      </c>
      <c r="Y1393" t="s">
        <v>30</v>
      </c>
      <c r="Z1393" t="s">
        <v>29</v>
      </c>
      <c r="AA1393" t="s">
        <v>29</v>
      </c>
      <c r="AB1393" t="s">
        <v>32</v>
      </c>
    </row>
    <row r="1394" spans="1:28" outlineLevel="1" x14ac:dyDescent="0.45">
      <c r="A1394">
        <v>1077839002</v>
      </c>
      <c r="B1394" s="1">
        <v>44328</v>
      </c>
      <c r="C1394" t="s">
        <v>296</v>
      </c>
      <c r="D1394" t="s">
        <v>297</v>
      </c>
      <c r="E1394" t="s">
        <v>156</v>
      </c>
      <c r="F1394" t="s">
        <v>5651</v>
      </c>
      <c r="G1394" t="s">
        <v>5688</v>
      </c>
      <c r="H1394" s="10">
        <v>53688.14</v>
      </c>
      <c r="J1394" t="s">
        <v>42</v>
      </c>
      <c r="K1394" t="s">
        <v>30</v>
      </c>
      <c r="L1394" t="s">
        <v>119</v>
      </c>
      <c r="M1394" t="s">
        <v>29</v>
      </c>
      <c r="N1394" t="s">
        <v>30</v>
      </c>
      <c r="O1394" t="s">
        <v>29</v>
      </c>
      <c r="P1394" t="s">
        <v>30</v>
      </c>
      <c r="Q1394" t="s">
        <v>30</v>
      </c>
      <c r="R1394" t="s">
        <v>30</v>
      </c>
      <c r="S1394" t="s">
        <v>30</v>
      </c>
      <c r="T1394" t="s">
        <v>30</v>
      </c>
      <c r="U1394" t="s">
        <v>30</v>
      </c>
      <c r="V1394" t="s">
        <v>30</v>
      </c>
      <c r="W1394" t="s">
        <v>31</v>
      </c>
      <c r="X1394" t="s">
        <v>30</v>
      </c>
      <c r="Y1394" t="s">
        <v>29</v>
      </c>
      <c r="Z1394" t="s">
        <v>29</v>
      </c>
      <c r="AA1394" t="s">
        <v>30</v>
      </c>
      <c r="AB1394" t="s">
        <v>62</v>
      </c>
    </row>
    <row r="1395" spans="1:28" outlineLevel="1" x14ac:dyDescent="0.45">
      <c r="A1395">
        <v>7638558907</v>
      </c>
      <c r="B1395" s="1">
        <v>44323</v>
      </c>
      <c r="C1395" t="s">
        <v>3624</v>
      </c>
      <c r="D1395" t="s">
        <v>3625</v>
      </c>
      <c r="E1395" t="s">
        <v>156</v>
      </c>
      <c r="F1395" t="s">
        <v>5651</v>
      </c>
      <c r="G1395" t="s">
        <v>5688</v>
      </c>
      <c r="H1395" s="10">
        <v>41254.379999999997</v>
      </c>
      <c r="J1395" t="s">
        <v>42</v>
      </c>
      <c r="K1395" t="s">
        <v>30</v>
      </c>
      <c r="L1395" t="s">
        <v>119</v>
      </c>
      <c r="M1395" t="s">
        <v>29</v>
      </c>
      <c r="N1395" t="s">
        <v>29</v>
      </c>
      <c r="O1395" t="s">
        <v>29</v>
      </c>
      <c r="P1395" t="s">
        <v>30</v>
      </c>
      <c r="Q1395" t="s">
        <v>30</v>
      </c>
      <c r="R1395" t="s">
        <v>30</v>
      </c>
      <c r="S1395" t="s">
        <v>29</v>
      </c>
      <c r="T1395" t="s">
        <v>30</v>
      </c>
      <c r="U1395" t="s">
        <v>30</v>
      </c>
      <c r="V1395" t="s">
        <v>30</v>
      </c>
      <c r="W1395" t="s">
        <v>60</v>
      </c>
      <c r="X1395" t="s">
        <v>30</v>
      </c>
      <c r="Y1395" t="s">
        <v>30</v>
      </c>
      <c r="Z1395" t="s">
        <v>29</v>
      </c>
      <c r="AA1395" t="s">
        <v>30</v>
      </c>
      <c r="AB1395" t="s">
        <v>32</v>
      </c>
    </row>
    <row r="1396" spans="1:28" outlineLevel="1" x14ac:dyDescent="0.45">
      <c r="A1396">
        <v>9949009005</v>
      </c>
      <c r="B1396" s="1">
        <v>44354</v>
      </c>
      <c r="C1396" t="s">
        <v>5563</v>
      </c>
      <c r="D1396" t="s">
        <v>5564</v>
      </c>
      <c r="E1396" t="s">
        <v>126</v>
      </c>
      <c r="F1396" t="s">
        <v>5651</v>
      </c>
      <c r="G1396" t="s">
        <v>5660</v>
      </c>
      <c r="H1396" s="10">
        <v>681472.49</v>
      </c>
      <c r="J1396" t="s">
        <v>42</v>
      </c>
      <c r="K1396" t="s">
        <v>30</v>
      </c>
      <c r="L1396" t="s">
        <v>127</v>
      </c>
      <c r="M1396" t="s">
        <v>30</v>
      </c>
      <c r="N1396" t="s">
        <v>29</v>
      </c>
      <c r="O1396" t="s">
        <v>29</v>
      </c>
      <c r="P1396" t="s">
        <v>29</v>
      </c>
      <c r="Q1396" t="s">
        <v>29</v>
      </c>
      <c r="R1396" t="s">
        <v>30</v>
      </c>
      <c r="S1396" t="s">
        <v>30</v>
      </c>
      <c r="T1396" t="s">
        <v>30</v>
      </c>
      <c r="U1396" t="s">
        <v>29</v>
      </c>
      <c r="V1396" t="s">
        <v>30</v>
      </c>
      <c r="W1396" t="s">
        <v>33</v>
      </c>
      <c r="X1396" t="s">
        <v>29</v>
      </c>
      <c r="Y1396" t="s">
        <v>29</v>
      </c>
      <c r="Z1396" t="s">
        <v>29</v>
      </c>
      <c r="AA1396" t="s">
        <v>29</v>
      </c>
      <c r="AB1396" t="s">
        <v>32</v>
      </c>
    </row>
    <row r="1397" spans="1:28" outlineLevel="1" x14ac:dyDescent="0.45">
      <c r="A1397">
        <v>9960409008</v>
      </c>
      <c r="B1397" s="1">
        <v>44354</v>
      </c>
      <c r="C1397" t="s">
        <v>5604</v>
      </c>
      <c r="D1397" t="s">
        <v>5605</v>
      </c>
      <c r="E1397" t="s">
        <v>126</v>
      </c>
      <c r="F1397" t="s">
        <v>5651</v>
      </c>
      <c r="G1397" t="s">
        <v>5660</v>
      </c>
      <c r="H1397" s="10">
        <v>534260</v>
      </c>
      <c r="J1397" t="s">
        <v>42</v>
      </c>
      <c r="K1397" t="s">
        <v>30</v>
      </c>
      <c r="L1397" t="s">
        <v>127</v>
      </c>
      <c r="M1397" t="s">
        <v>30</v>
      </c>
      <c r="N1397" t="s">
        <v>30</v>
      </c>
      <c r="O1397" t="s">
        <v>30</v>
      </c>
      <c r="P1397" t="s">
        <v>30</v>
      </c>
      <c r="Q1397" t="s">
        <v>30</v>
      </c>
      <c r="R1397" t="s">
        <v>30</v>
      </c>
      <c r="S1397" t="s">
        <v>30</v>
      </c>
      <c r="T1397" t="s">
        <v>30</v>
      </c>
      <c r="U1397" t="s">
        <v>30</v>
      </c>
      <c r="V1397" t="s">
        <v>30</v>
      </c>
      <c r="W1397" t="s">
        <v>31</v>
      </c>
      <c r="X1397" t="s">
        <v>29</v>
      </c>
      <c r="Y1397" t="s">
        <v>29</v>
      </c>
      <c r="Z1397" t="s">
        <v>29</v>
      </c>
      <c r="AA1397" t="s">
        <v>29</v>
      </c>
      <c r="AB1397" t="s">
        <v>32</v>
      </c>
    </row>
    <row r="1398" spans="1:28" outlineLevel="1" x14ac:dyDescent="0.45">
      <c r="A1398">
        <v>5215839010</v>
      </c>
      <c r="B1398" s="1">
        <v>44337</v>
      </c>
      <c r="C1398" t="s">
        <v>2144</v>
      </c>
      <c r="D1398" t="s">
        <v>2145</v>
      </c>
      <c r="E1398" t="s">
        <v>126</v>
      </c>
      <c r="F1398" t="s">
        <v>5651</v>
      </c>
      <c r="G1398" t="s">
        <v>5660</v>
      </c>
      <c r="H1398" s="10">
        <v>399668</v>
      </c>
      <c r="J1398" t="s">
        <v>42</v>
      </c>
      <c r="K1398" t="s">
        <v>30</v>
      </c>
      <c r="L1398" t="s">
        <v>127</v>
      </c>
      <c r="M1398" t="s">
        <v>30</v>
      </c>
      <c r="N1398" t="s">
        <v>30</v>
      </c>
      <c r="O1398" t="s">
        <v>30</v>
      </c>
      <c r="P1398" t="s">
        <v>30</v>
      </c>
      <c r="Q1398" t="s">
        <v>30</v>
      </c>
      <c r="R1398" t="s">
        <v>30</v>
      </c>
      <c r="S1398" t="s">
        <v>30</v>
      </c>
      <c r="T1398" t="s">
        <v>30</v>
      </c>
      <c r="U1398" t="s">
        <v>30</v>
      </c>
      <c r="V1398" t="s">
        <v>30</v>
      </c>
      <c r="W1398" t="s">
        <v>33</v>
      </c>
      <c r="X1398" t="s">
        <v>29</v>
      </c>
      <c r="Y1398" t="s">
        <v>29</v>
      </c>
      <c r="Z1398" t="s">
        <v>29</v>
      </c>
      <c r="AA1398" t="s">
        <v>30</v>
      </c>
      <c r="AB1398" t="s">
        <v>32</v>
      </c>
    </row>
    <row r="1399" spans="1:28" outlineLevel="1" x14ac:dyDescent="0.45">
      <c r="A1399">
        <v>8937569007</v>
      </c>
      <c r="B1399" s="1">
        <v>44345</v>
      </c>
      <c r="C1399" t="s">
        <v>4921</v>
      </c>
      <c r="D1399" t="s">
        <v>416</v>
      </c>
      <c r="E1399" t="s">
        <v>126</v>
      </c>
      <c r="F1399" t="s">
        <v>5651</v>
      </c>
      <c r="G1399" t="s">
        <v>5660</v>
      </c>
      <c r="H1399" s="10">
        <v>310346.18</v>
      </c>
      <c r="J1399" t="s">
        <v>42</v>
      </c>
      <c r="K1399" t="s">
        <v>30</v>
      </c>
      <c r="L1399" t="s">
        <v>127</v>
      </c>
      <c r="M1399" t="s">
        <v>29</v>
      </c>
      <c r="N1399" t="s">
        <v>30</v>
      </c>
      <c r="O1399" t="s">
        <v>29</v>
      </c>
      <c r="P1399" t="s">
        <v>30</v>
      </c>
      <c r="Q1399" t="s">
        <v>30</v>
      </c>
      <c r="R1399" t="s">
        <v>30</v>
      </c>
      <c r="S1399" t="s">
        <v>30</v>
      </c>
      <c r="T1399" t="s">
        <v>30</v>
      </c>
      <c r="U1399" t="s">
        <v>30</v>
      </c>
      <c r="V1399" t="s">
        <v>30</v>
      </c>
      <c r="W1399" t="s">
        <v>31</v>
      </c>
      <c r="X1399" t="s">
        <v>29</v>
      </c>
      <c r="Y1399" t="s">
        <v>29</v>
      </c>
      <c r="Z1399" t="s">
        <v>29</v>
      </c>
      <c r="AA1399" t="s">
        <v>29</v>
      </c>
      <c r="AB1399" t="s">
        <v>32</v>
      </c>
    </row>
    <row r="1400" spans="1:28" outlineLevel="1" x14ac:dyDescent="0.45">
      <c r="A1400">
        <v>9932049010</v>
      </c>
      <c r="B1400" s="1">
        <v>44351</v>
      </c>
      <c r="C1400" t="s">
        <v>5518</v>
      </c>
      <c r="D1400" t="s">
        <v>5519</v>
      </c>
      <c r="E1400" t="s">
        <v>126</v>
      </c>
      <c r="F1400" t="s">
        <v>5651</v>
      </c>
      <c r="G1400" t="s">
        <v>5660</v>
      </c>
      <c r="H1400" s="10">
        <v>305370</v>
      </c>
      <c r="J1400" t="s">
        <v>42</v>
      </c>
      <c r="K1400" t="s">
        <v>30</v>
      </c>
      <c r="L1400" t="s">
        <v>127</v>
      </c>
      <c r="M1400" t="s">
        <v>29</v>
      </c>
      <c r="N1400" t="s">
        <v>30</v>
      </c>
      <c r="O1400" t="s">
        <v>29</v>
      </c>
      <c r="P1400" t="s">
        <v>30</v>
      </c>
      <c r="Q1400" t="s">
        <v>29</v>
      </c>
      <c r="R1400" t="s">
        <v>30</v>
      </c>
      <c r="S1400" t="s">
        <v>30</v>
      </c>
      <c r="T1400" t="s">
        <v>30</v>
      </c>
      <c r="U1400" t="s">
        <v>29</v>
      </c>
      <c r="V1400" t="s">
        <v>30</v>
      </c>
      <c r="W1400" t="s">
        <v>33</v>
      </c>
      <c r="X1400" t="s">
        <v>29</v>
      </c>
      <c r="Y1400" t="s">
        <v>29</v>
      </c>
      <c r="Z1400" t="s">
        <v>29</v>
      </c>
      <c r="AA1400" t="s">
        <v>29</v>
      </c>
      <c r="AB1400" t="s">
        <v>38</v>
      </c>
    </row>
    <row r="1401" spans="1:28" outlineLevel="1" x14ac:dyDescent="0.45">
      <c r="A1401">
        <v>9879739005</v>
      </c>
      <c r="B1401" s="1">
        <v>44351</v>
      </c>
      <c r="C1401" t="s">
        <v>5235</v>
      </c>
      <c r="D1401" t="s">
        <v>5236</v>
      </c>
      <c r="E1401" t="s">
        <v>126</v>
      </c>
      <c r="F1401" t="s">
        <v>5651</v>
      </c>
      <c r="G1401" t="s">
        <v>5660</v>
      </c>
      <c r="H1401" s="10">
        <v>287226</v>
      </c>
      <c r="I1401" t="s">
        <v>724</v>
      </c>
      <c r="J1401" t="s">
        <v>42</v>
      </c>
      <c r="K1401" t="s">
        <v>30</v>
      </c>
      <c r="L1401" t="s">
        <v>127</v>
      </c>
      <c r="M1401" t="s">
        <v>29</v>
      </c>
      <c r="N1401" t="s">
        <v>30</v>
      </c>
      <c r="O1401" t="s">
        <v>29</v>
      </c>
      <c r="P1401" t="s">
        <v>30</v>
      </c>
      <c r="Q1401" t="s">
        <v>30</v>
      </c>
      <c r="R1401" t="s">
        <v>30</v>
      </c>
      <c r="S1401" t="s">
        <v>30</v>
      </c>
      <c r="T1401" t="s">
        <v>30</v>
      </c>
      <c r="U1401" t="s">
        <v>30</v>
      </c>
      <c r="V1401" t="s">
        <v>30</v>
      </c>
      <c r="W1401" t="s">
        <v>40</v>
      </c>
      <c r="X1401" t="s">
        <v>29</v>
      </c>
      <c r="Y1401" t="s">
        <v>29</v>
      </c>
      <c r="Z1401" t="s">
        <v>29</v>
      </c>
      <c r="AA1401" t="s">
        <v>29</v>
      </c>
      <c r="AB1401" t="s">
        <v>145</v>
      </c>
    </row>
    <row r="1402" spans="1:28" outlineLevel="1" x14ac:dyDescent="0.45">
      <c r="A1402">
        <v>7878458900</v>
      </c>
      <c r="B1402" s="1">
        <v>44327</v>
      </c>
      <c r="C1402" t="s">
        <v>3887</v>
      </c>
      <c r="D1402" t="s">
        <v>84</v>
      </c>
      <c r="E1402" t="s">
        <v>126</v>
      </c>
      <c r="F1402" t="s">
        <v>5651</v>
      </c>
      <c r="G1402" t="s">
        <v>5660</v>
      </c>
      <c r="H1402" s="10">
        <v>244568</v>
      </c>
      <c r="J1402" t="s">
        <v>42</v>
      </c>
      <c r="K1402" t="s">
        <v>30</v>
      </c>
      <c r="L1402" t="s">
        <v>127</v>
      </c>
      <c r="M1402" t="s">
        <v>29</v>
      </c>
      <c r="N1402" t="s">
        <v>30</v>
      </c>
      <c r="O1402" t="s">
        <v>29</v>
      </c>
      <c r="P1402" t="s">
        <v>29</v>
      </c>
      <c r="Q1402" t="s">
        <v>30</v>
      </c>
      <c r="R1402" t="s">
        <v>30</v>
      </c>
      <c r="S1402" t="s">
        <v>30</v>
      </c>
      <c r="T1402" t="s">
        <v>30</v>
      </c>
      <c r="U1402" t="s">
        <v>30</v>
      </c>
      <c r="V1402" t="s">
        <v>30</v>
      </c>
      <c r="W1402" t="s">
        <v>31</v>
      </c>
      <c r="X1402" t="s">
        <v>29</v>
      </c>
      <c r="Y1402" t="s">
        <v>29</v>
      </c>
      <c r="Z1402" t="s">
        <v>29</v>
      </c>
      <c r="AA1402" t="s">
        <v>30</v>
      </c>
      <c r="AB1402" t="s">
        <v>32</v>
      </c>
    </row>
    <row r="1403" spans="1:28" outlineLevel="1" x14ac:dyDescent="0.45">
      <c r="A1403">
        <v>8894539008</v>
      </c>
      <c r="B1403" s="1">
        <v>44345</v>
      </c>
      <c r="C1403" t="s">
        <v>4747</v>
      </c>
      <c r="D1403" t="s">
        <v>4748</v>
      </c>
      <c r="E1403" t="s">
        <v>126</v>
      </c>
      <c r="F1403" t="s">
        <v>5651</v>
      </c>
      <c r="G1403" t="s">
        <v>5660</v>
      </c>
      <c r="H1403" s="10">
        <v>198929.61</v>
      </c>
      <c r="J1403" t="s">
        <v>42</v>
      </c>
      <c r="K1403" t="s">
        <v>30</v>
      </c>
      <c r="L1403" t="s">
        <v>127</v>
      </c>
      <c r="M1403" t="s">
        <v>30</v>
      </c>
      <c r="N1403" t="s">
        <v>29</v>
      </c>
      <c r="O1403" t="s">
        <v>29</v>
      </c>
      <c r="P1403" t="s">
        <v>29</v>
      </c>
      <c r="Q1403" t="s">
        <v>29</v>
      </c>
      <c r="R1403" t="s">
        <v>29</v>
      </c>
      <c r="S1403" t="s">
        <v>30</v>
      </c>
      <c r="T1403" t="s">
        <v>30</v>
      </c>
      <c r="U1403" t="s">
        <v>29</v>
      </c>
      <c r="V1403" t="s">
        <v>29</v>
      </c>
      <c r="W1403" t="s">
        <v>40</v>
      </c>
      <c r="X1403" t="s">
        <v>29</v>
      </c>
      <c r="Y1403" t="s">
        <v>29</v>
      </c>
      <c r="Z1403" t="s">
        <v>29</v>
      </c>
      <c r="AA1403" t="s">
        <v>29</v>
      </c>
      <c r="AB1403" t="s">
        <v>38</v>
      </c>
    </row>
    <row r="1404" spans="1:28" outlineLevel="1" x14ac:dyDescent="0.45">
      <c r="A1404">
        <v>7877698900</v>
      </c>
      <c r="B1404" s="1">
        <v>44327</v>
      </c>
      <c r="C1404" t="s">
        <v>3885</v>
      </c>
      <c r="D1404" t="s">
        <v>3886</v>
      </c>
      <c r="E1404" t="s">
        <v>126</v>
      </c>
      <c r="F1404" t="s">
        <v>5651</v>
      </c>
      <c r="G1404" t="s">
        <v>5660</v>
      </c>
      <c r="H1404" s="10">
        <v>176167</v>
      </c>
      <c r="J1404" t="s">
        <v>42</v>
      </c>
      <c r="K1404" t="s">
        <v>30</v>
      </c>
      <c r="L1404" t="s">
        <v>127</v>
      </c>
      <c r="M1404" t="s">
        <v>30</v>
      </c>
      <c r="N1404" t="s">
        <v>30</v>
      </c>
      <c r="O1404" t="s">
        <v>30</v>
      </c>
      <c r="P1404" t="s">
        <v>30</v>
      </c>
      <c r="Q1404" t="s">
        <v>30</v>
      </c>
      <c r="R1404" t="s">
        <v>30</v>
      </c>
      <c r="S1404" t="s">
        <v>30</v>
      </c>
      <c r="T1404" t="s">
        <v>30</v>
      </c>
      <c r="U1404" t="s">
        <v>30</v>
      </c>
      <c r="V1404" t="s">
        <v>30</v>
      </c>
      <c r="W1404" t="s">
        <v>40</v>
      </c>
      <c r="X1404" t="s">
        <v>29</v>
      </c>
      <c r="Y1404" t="s">
        <v>29</v>
      </c>
      <c r="Z1404" t="s">
        <v>29</v>
      </c>
      <c r="AA1404" t="s">
        <v>30</v>
      </c>
      <c r="AB1404" t="s">
        <v>32</v>
      </c>
    </row>
    <row r="1405" spans="1:28" outlineLevel="1" x14ac:dyDescent="0.45">
      <c r="A1405">
        <v>1042269106</v>
      </c>
      <c r="B1405" s="1">
        <v>44364</v>
      </c>
      <c r="C1405" t="s">
        <v>124</v>
      </c>
      <c r="D1405" t="s">
        <v>125</v>
      </c>
      <c r="E1405" t="s">
        <v>126</v>
      </c>
      <c r="F1405" t="s">
        <v>5651</v>
      </c>
      <c r="G1405" t="s">
        <v>5660</v>
      </c>
      <c r="H1405" s="10">
        <v>159430.31</v>
      </c>
      <c r="J1405" t="s">
        <v>42</v>
      </c>
      <c r="K1405" t="s">
        <v>30</v>
      </c>
      <c r="L1405" t="s">
        <v>127</v>
      </c>
      <c r="M1405" t="s">
        <v>30</v>
      </c>
      <c r="N1405" t="s">
        <v>30</v>
      </c>
      <c r="O1405" t="s">
        <v>30</v>
      </c>
      <c r="P1405" t="s">
        <v>30</v>
      </c>
      <c r="Q1405" t="s">
        <v>30</v>
      </c>
      <c r="R1405" t="s">
        <v>30</v>
      </c>
      <c r="S1405" t="s">
        <v>30</v>
      </c>
      <c r="T1405" t="s">
        <v>30</v>
      </c>
      <c r="U1405" t="s">
        <v>30</v>
      </c>
      <c r="V1405" t="s">
        <v>30</v>
      </c>
      <c r="W1405" t="s">
        <v>40</v>
      </c>
      <c r="X1405" t="s">
        <v>29</v>
      </c>
      <c r="Y1405" t="s">
        <v>29</v>
      </c>
      <c r="Z1405" t="s">
        <v>29</v>
      </c>
      <c r="AA1405" t="s">
        <v>29</v>
      </c>
      <c r="AB1405" t="s">
        <v>32</v>
      </c>
    </row>
    <row r="1406" spans="1:28" outlineLevel="1" x14ac:dyDescent="0.45">
      <c r="A1406">
        <v>8873789003</v>
      </c>
      <c r="B1406" s="1">
        <v>44345</v>
      </c>
      <c r="C1406" t="s">
        <v>4660</v>
      </c>
      <c r="D1406" t="s">
        <v>4661</v>
      </c>
      <c r="E1406" t="s">
        <v>126</v>
      </c>
      <c r="F1406" t="s">
        <v>5651</v>
      </c>
      <c r="G1406" t="s">
        <v>5660</v>
      </c>
      <c r="H1406" s="10">
        <v>106081.46</v>
      </c>
      <c r="J1406" t="s">
        <v>42</v>
      </c>
      <c r="K1406" t="s">
        <v>30</v>
      </c>
      <c r="L1406" t="s">
        <v>127</v>
      </c>
      <c r="M1406" t="s">
        <v>29</v>
      </c>
      <c r="N1406" t="s">
        <v>29</v>
      </c>
      <c r="O1406" t="s">
        <v>29</v>
      </c>
      <c r="P1406" t="s">
        <v>30</v>
      </c>
      <c r="Q1406" t="s">
        <v>29</v>
      </c>
      <c r="R1406" t="s">
        <v>29</v>
      </c>
      <c r="S1406" t="s">
        <v>30</v>
      </c>
      <c r="T1406" t="s">
        <v>30</v>
      </c>
      <c r="U1406" t="s">
        <v>29</v>
      </c>
      <c r="V1406" t="s">
        <v>30</v>
      </c>
      <c r="W1406" t="s">
        <v>31</v>
      </c>
      <c r="X1406" t="s">
        <v>29</v>
      </c>
      <c r="Y1406" t="s">
        <v>29</v>
      </c>
      <c r="Z1406" t="s">
        <v>29</v>
      </c>
      <c r="AA1406" t="s">
        <v>29</v>
      </c>
      <c r="AB1406" t="s">
        <v>374</v>
      </c>
    </row>
    <row r="1407" spans="1:28" outlineLevel="1" x14ac:dyDescent="0.45">
      <c r="A1407">
        <v>8976469004</v>
      </c>
      <c r="B1407" s="1">
        <v>44345</v>
      </c>
      <c r="C1407" t="s">
        <v>5117</v>
      </c>
      <c r="D1407" t="s">
        <v>5118</v>
      </c>
      <c r="E1407" t="s">
        <v>126</v>
      </c>
      <c r="F1407" t="s">
        <v>5651</v>
      </c>
      <c r="G1407" t="s">
        <v>6052</v>
      </c>
      <c r="H1407" s="10">
        <v>103779.04</v>
      </c>
      <c r="J1407" t="s">
        <v>42</v>
      </c>
      <c r="K1407" t="s">
        <v>30</v>
      </c>
      <c r="L1407" t="s">
        <v>127</v>
      </c>
      <c r="M1407" t="s">
        <v>30</v>
      </c>
      <c r="N1407" t="s">
        <v>29</v>
      </c>
      <c r="O1407" t="s">
        <v>30</v>
      </c>
      <c r="P1407" t="s">
        <v>30</v>
      </c>
      <c r="Q1407" t="s">
        <v>30</v>
      </c>
      <c r="R1407" t="s">
        <v>30</v>
      </c>
      <c r="S1407" t="s">
        <v>30</v>
      </c>
      <c r="T1407" t="s">
        <v>30</v>
      </c>
      <c r="U1407" t="s">
        <v>30</v>
      </c>
      <c r="V1407" t="s">
        <v>30</v>
      </c>
      <c r="W1407" t="s">
        <v>31</v>
      </c>
      <c r="X1407" t="s">
        <v>29</v>
      </c>
      <c r="Y1407" t="s">
        <v>29</v>
      </c>
      <c r="Z1407" t="s">
        <v>29</v>
      </c>
      <c r="AA1407" t="s">
        <v>29</v>
      </c>
      <c r="AB1407" t="s">
        <v>38</v>
      </c>
    </row>
    <row r="1408" spans="1:28" outlineLevel="1" x14ac:dyDescent="0.45">
      <c r="A1408">
        <v>4890749006</v>
      </c>
      <c r="B1408" s="1">
        <v>44336</v>
      </c>
      <c r="C1408" t="s">
        <v>1990</v>
      </c>
      <c r="D1408" t="s">
        <v>1991</v>
      </c>
      <c r="E1408" t="s">
        <v>126</v>
      </c>
      <c r="F1408" t="s">
        <v>5651</v>
      </c>
      <c r="G1408" t="s">
        <v>5660</v>
      </c>
      <c r="H1408" s="10">
        <v>89427</v>
      </c>
      <c r="J1408" t="s">
        <v>42</v>
      </c>
      <c r="K1408" t="s">
        <v>30</v>
      </c>
      <c r="L1408" t="s">
        <v>127</v>
      </c>
      <c r="M1408" t="s">
        <v>30</v>
      </c>
      <c r="N1408" t="s">
        <v>29</v>
      </c>
      <c r="O1408" t="s">
        <v>29</v>
      </c>
      <c r="P1408" t="s">
        <v>30</v>
      </c>
      <c r="Q1408" t="s">
        <v>30</v>
      </c>
      <c r="R1408" t="s">
        <v>30</v>
      </c>
      <c r="S1408" t="s">
        <v>30</v>
      </c>
      <c r="T1408" t="s">
        <v>30</v>
      </c>
      <c r="U1408" t="s">
        <v>30</v>
      </c>
      <c r="V1408" t="s">
        <v>30</v>
      </c>
      <c r="W1408" t="s">
        <v>40</v>
      </c>
      <c r="X1408" t="s">
        <v>29</v>
      </c>
      <c r="Y1408" t="s">
        <v>29</v>
      </c>
      <c r="Z1408" t="s">
        <v>29</v>
      </c>
      <c r="AA1408" t="s">
        <v>30</v>
      </c>
      <c r="AB1408" t="s">
        <v>32</v>
      </c>
    </row>
    <row r="1409" spans="1:28" outlineLevel="1" x14ac:dyDescent="0.45">
      <c r="A1409">
        <v>8022199005</v>
      </c>
      <c r="B1409" s="1">
        <v>44342</v>
      </c>
      <c r="C1409" t="s">
        <v>4114</v>
      </c>
      <c r="D1409" t="s">
        <v>4115</v>
      </c>
      <c r="E1409" t="s">
        <v>126</v>
      </c>
      <c r="F1409" t="s">
        <v>5651</v>
      </c>
      <c r="G1409" t="s">
        <v>5660</v>
      </c>
      <c r="H1409" s="10">
        <v>74543</v>
      </c>
      <c r="J1409" t="s">
        <v>42</v>
      </c>
      <c r="K1409" t="s">
        <v>30</v>
      </c>
      <c r="L1409" t="s">
        <v>127</v>
      </c>
      <c r="M1409" t="s">
        <v>29</v>
      </c>
      <c r="N1409" t="s">
        <v>30</v>
      </c>
      <c r="O1409" t="s">
        <v>30</v>
      </c>
      <c r="P1409" t="s">
        <v>30</v>
      </c>
      <c r="Q1409" t="s">
        <v>30</v>
      </c>
      <c r="R1409" t="s">
        <v>30</v>
      </c>
      <c r="S1409" t="s">
        <v>30</v>
      </c>
      <c r="T1409" t="s">
        <v>30</v>
      </c>
      <c r="U1409" t="s">
        <v>30</v>
      </c>
      <c r="V1409" t="s">
        <v>30</v>
      </c>
      <c r="W1409" t="s">
        <v>40</v>
      </c>
      <c r="X1409" t="s">
        <v>29</v>
      </c>
      <c r="Y1409" t="s">
        <v>30</v>
      </c>
      <c r="Z1409" t="s">
        <v>29</v>
      </c>
      <c r="AA1409" t="s">
        <v>29</v>
      </c>
      <c r="AB1409" t="s">
        <v>32</v>
      </c>
    </row>
    <row r="1410" spans="1:28" outlineLevel="1" x14ac:dyDescent="0.45">
      <c r="A1410">
        <v>8862969003</v>
      </c>
      <c r="B1410" s="1">
        <v>44345</v>
      </c>
      <c r="C1410" t="s">
        <v>4575</v>
      </c>
      <c r="D1410" t="s">
        <v>4576</v>
      </c>
      <c r="E1410" t="s">
        <v>126</v>
      </c>
      <c r="F1410" t="s">
        <v>5651</v>
      </c>
      <c r="G1410" t="s">
        <v>5660</v>
      </c>
      <c r="H1410" s="10">
        <v>58216.34</v>
      </c>
      <c r="J1410" t="s">
        <v>42</v>
      </c>
      <c r="K1410" t="s">
        <v>30</v>
      </c>
      <c r="L1410" t="s">
        <v>127</v>
      </c>
      <c r="M1410" t="s">
        <v>30</v>
      </c>
      <c r="N1410" t="s">
        <v>29</v>
      </c>
      <c r="O1410" t="s">
        <v>30</v>
      </c>
      <c r="P1410" t="s">
        <v>30</v>
      </c>
      <c r="Q1410" t="s">
        <v>30</v>
      </c>
      <c r="R1410" t="s">
        <v>29</v>
      </c>
      <c r="S1410" t="s">
        <v>29</v>
      </c>
      <c r="T1410" t="s">
        <v>30</v>
      </c>
      <c r="U1410" t="s">
        <v>30</v>
      </c>
      <c r="V1410" t="s">
        <v>30</v>
      </c>
      <c r="W1410" t="s">
        <v>31</v>
      </c>
      <c r="X1410" t="s">
        <v>29</v>
      </c>
      <c r="Y1410" t="s">
        <v>29</v>
      </c>
      <c r="Z1410" t="s">
        <v>29</v>
      </c>
      <c r="AA1410" t="s">
        <v>29</v>
      </c>
      <c r="AB1410" t="s">
        <v>181</v>
      </c>
    </row>
    <row r="1411" spans="1:28" outlineLevel="1" x14ac:dyDescent="0.45">
      <c r="A1411">
        <v>8876859006</v>
      </c>
      <c r="B1411" s="1">
        <v>44345</v>
      </c>
      <c r="C1411" t="s">
        <v>4676</v>
      </c>
      <c r="D1411" t="s">
        <v>4677</v>
      </c>
      <c r="E1411" t="s">
        <v>126</v>
      </c>
      <c r="F1411" t="s">
        <v>5651</v>
      </c>
      <c r="G1411" t="s">
        <v>5660</v>
      </c>
      <c r="H1411" s="10">
        <v>55962.05</v>
      </c>
      <c r="J1411" t="s">
        <v>42</v>
      </c>
      <c r="K1411" t="s">
        <v>29</v>
      </c>
      <c r="L1411" t="s">
        <v>127</v>
      </c>
      <c r="M1411" t="s">
        <v>30</v>
      </c>
      <c r="N1411" t="s">
        <v>30</v>
      </c>
      <c r="O1411" t="s">
        <v>29</v>
      </c>
      <c r="P1411" t="s">
        <v>30</v>
      </c>
      <c r="Q1411" t="s">
        <v>30</v>
      </c>
      <c r="R1411" t="s">
        <v>30</v>
      </c>
      <c r="S1411" t="s">
        <v>30</v>
      </c>
      <c r="T1411" t="s">
        <v>30</v>
      </c>
      <c r="U1411" t="s">
        <v>30</v>
      </c>
      <c r="V1411" t="s">
        <v>30</v>
      </c>
      <c r="W1411" t="s">
        <v>31</v>
      </c>
      <c r="X1411" t="s">
        <v>29</v>
      </c>
      <c r="Y1411" t="s">
        <v>29</v>
      </c>
      <c r="Z1411" t="s">
        <v>29</v>
      </c>
      <c r="AA1411" t="s">
        <v>29</v>
      </c>
      <c r="AB1411" t="s">
        <v>32</v>
      </c>
    </row>
    <row r="1412" spans="1:28" outlineLevel="1" x14ac:dyDescent="0.45">
      <c r="A1412">
        <v>9920669000</v>
      </c>
      <c r="B1412" s="1">
        <v>44351</v>
      </c>
      <c r="C1412" t="s">
        <v>5442</v>
      </c>
      <c r="D1412" t="s">
        <v>5443</v>
      </c>
      <c r="E1412" t="s">
        <v>126</v>
      </c>
      <c r="F1412" t="s">
        <v>5651</v>
      </c>
      <c r="G1412" t="s">
        <v>6052</v>
      </c>
      <c r="H1412" s="10">
        <v>43106</v>
      </c>
      <c r="J1412" t="s">
        <v>42</v>
      </c>
      <c r="K1412" t="s">
        <v>29</v>
      </c>
      <c r="L1412" t="s">
        <v>127</v>
      </c>
      <c r="M1412" t="s">
        <v>29</v>
      </c>
      <c r="N1412" t="s">
        <v>30</v>
      </c>
      <c r="O1412" t="s">
        <v>29</v>
      </c>
      <c r="P1412" t="s">
        <v>30</v>
      </c>
      <c r="Q1412" t="s">
        <v>29</v>
      </c>
      <c r="R1412" t="s">
        <v>30</v>
      </c>
      <c r="S1412" t="s">
        <v>30</v>
      </c>
      <c r="T1412" t="s">
        <v>30</v>
      </c>
      <c r="U1412" t="s">
        <v>30</v>
      </c>
      <c r="V1412" t="s">
        <v>30</v>
      </c>
      <c r="W1412" t="s">
        <v>31</v>
      </c>
      <c r="X1412" t="s">
        <v>29</v>
      </c>
      <c r="Y1412" t="s">
        <v>29</v>
      </c>
      <c r="Z1412" t="s">
        <v>29</v>
      </c>
      <c r="AA1412" t="s">
        <v>29</v>
      </c>
      <c r="AB1412" t="s">
        <v>32</v>
      </c>
    </row>
    <row r="1413" spans="1:28" outlineLevel="1" x14ac:dyDescent="0.45">
      <c r="A1413">
        <v>8015589006</v>
      </c>
      <c r="B1413" s="1">
        <v>44342</v>
      </c>
      <c r="C1413" t="s">
        <v>4094</v>
      </c>
      <c r="D1413" t="s">
        <v>4095</v>
      </c>
      <c r="E1413" t="s">
        <v>126</v>
      </c>
      <c r="F1413" t="s">
        <v>5651</v>
      </c>
      <c r="G1413" t="s">
        <v>5660</v>
      </c>
      <c r="H1413" s="10">
        <v>27542.57</v>
      </c>
      <c r="J1413" t="s">
        <v>42</v>
      </c>
      <c r="K1413" t="s">
        <v>30</v>
      </c>
      <c r="L1413" t="s">
        <v>127</v>
      </c>
      <c r="M1413" t="s">
        <v>30</v>
      </c>
      <c r="N1413" t="s">
        <v>30</v>
      </c>
      <c r="O1413" t="s">
        <v>30</v>
      </c>
      <c r="P1413" t="s">
        <v>30</v>
      </c>
      <c r="Q1413" t="s">
        <v>30</v>
      </c>
      <c r="R1413" t="s">
        <v>30</v>
      </c>
      <c r="S1413" t="s">
        <v>30</v>
      </c>
      <c r="T1413" t="s">
        <v>30</v>
      </c>
      <c r="U1413" t="s">
        <v>30</v>
      </c>
      <c r="V1413" t="s">
        <v>30</v>
      </c>
      <c r="W1413" t="s">
        <v>31</v>
      </c>
      <c r="X1413" t="s">
        <v>29</v>
      </c>
      <c r="Y1413" t="s">
        <v>29</v>
      </c>
      <c r="Z1413" t="s">
        <v>29</v>
      </c>
      <c r="AA1413" t="s">
        <v>30</v>
      </c>
      <c r="AB1413" t="s">
        <v>38</v>
      </c>
    </row>
    <row r="1414" spans="1:28" outlineLevel="1" x14ac:dyDescent="0.45">
      <c r="A1414">
        <v>1132049103</v>
      </c>
      <c r="B1414" s="1">
        <v>44372</v>
      </c>
      <c r="C1414" t="s">
        <v>578</v>
      </c>
      <c r="D1414" t="s">
        <v>579</v>
      </c>
      <c r="E1414" t="s">
        <v>126</v>
      </c>
      <c r="F1414" t="s">
        <v>5651</v>
      </c>
      <c r="G1414" t="s">
        <v>5748</v>
      </c>
      <c r="H1414" s="10">
        <v>23542.18</v>
      </c>
      <c r="J1414" t="s">
        <v>42</v>
      </c>
      <c r="K1414" t="s">
        <v>30</v>
      </c>
      <c r="L1414" t="s">
        <v>127</v>
      </c>
      <c r="M1414" t="s">
        <v>30</v>
      </c>
      <c r="N1414" t="s">
        <v>30</v>
      </c>
      <c r="O1414" t="s">
        <v>30</v>
      </c>
      <c r="P1414" t="s">
        <v>30</v>
      </c>
      <c r="Q1414" t="s">
        <v>30</v>
      </c>
      <c r="R1414" t="s">
        <v>30</v>
      </c>
      <c r="S1414" t="s">
        <v>30</v>
      </c>
      <c r="T1414" t="s">
        <v>30</v>
      </c>
      <c r="U1414" t="s">
        <v>30</v>
      </c>
      <c r="V1414" t="s">
        <v>30</v>
      </c>
      <c r="W1414" t="s">
        <v>31</v>
      </c>
      <c r="X1414" t="s">
        <v>29</v>
      </c>
      <c r="Y1414" t="s">
        <v>29</v>
      </c>
      <c r="Z1414" t="s">
        <v>29</v>
      </c>
      <c r="AA1414" t="s">
        <v>29</v>
      </c>
      <c r="AB1414" t="s">
        <v>32</v>
      </c>
    </row>
    <row r="1415" spans="1:28" outlineLevel="1" x14ac:dyDescent="0.45">
      <c r="A1415">
        <v>7855998906</v>
      </c>
      <c r="B1415" s="1">
        <v>44324</v>
      </c>
      <c r="C1415" t="s">
        <v>3837</v>
      </c>
      <c r="D1415" t="s">
        <v>3838</v>
      </c>
      <c r="E1415" t="s">
        <v>126</v>
      </c>
      <c r="F1415" t="s">
        <v>5651</v>
      </c>
      <c r="G1415" t="s">
        <v>5748</v>
      </c>
      <c r="H1415" s="10">
        <v>5014.79</v>
      </c>
      <c r="J1415" t="s">
        <v>42</v>
      </c>
      <c r="K1415" t="s">
        <v>30</v>
      </c>
      <c r="L1415" t="s">
        <v>127</v>
      </c>
      <c r="M1415" t="s">
        <v>29</v>
      </c>
      <c r="N1415" t="s">
        <v>29</v>
      </c>
      <c r="O1415" t="s">
        <v>29</v>
      </c>
      <c r="P1415" t="s">
        <v>29</v>
      </c>
      <c r="Q1415" t="s">
        <v>30</v>
      </c>
      <c r="R1415" t="s">
        <v>29</v>
      </c>
      <c r="S1415" t="s">
        <v>29</v>
      </c>
      <c r="T1415" t="s">
        <v>29</v>
      </c>
      <c r="U1415" t="s">
        <v>29</v>
      </c>
      <c r="V1415" t="s">
        <v>29</v>
      </c>
      <c r="W1415" t="s">
        <v>60</v>
      </c>
      <c r="X1415" t="s">
        <v>29</v>
      </c>
      <c r="Y1415" t="s">
        <v>29</v>
      </c>
      <c r="Z1415" t="s">
        <v>29</v>
      </c>
      <c r="AA1415" t="s">
        <v>30</v>
      </c>
      <c r="AB1415" t="s">
        <v>62</v>
      </c>
    </row>
    <row r="1416" spans="1:28" outlineLevel="1" x14ac:dyDescent="0.45">
      <c r="A1416">
        <v>2500059007</v>
      </c>
      <c r="B1416" s="1">
        <v>44332</v>
      </c>
      <c r="C1416" t="s">
        <v>1223</v>
      </c>
      <c r="D1416" t="s">
        <v>1224</v>
      </c>
      <c r="E1416" t="s">
        <v>1225</v>
      </c>
      <c r="F1416" t="s">
        <v>5651</v>
      </c>
      <c r="G1416" t="s">
        <v>5850</v>
      </c>
      <c r="H1416" s="10">
        <v>83065</v>
      </c>
      <c r="J1416" t="s">
        <v>42</v>
      </c>
      <c r="K1416" t="s">
        <v>30</v>
      </c>
      <c r="L1416" t="s">
        <v>77</v>
      </c>
      <c r="M1416" t="s">
        <v>29</v>
      </c>
      <c r="N1416" t="s">
        <v>30</v>
      </c>
      <c r="O1416" t="s">
        <v>30</v>
      </c>
      <c r="P1416" t="s">
        <v>30</v>
      </c>
      <c r="Q1416" t="s">
        <v>30</v>
      </c>
      <c r="R1416" t="s">
        <v>30</v>
      </c>
      <c r="S1416" t="s">
        <v>30</v>
      </c>
      <c r="T1416" t="s">
        <v>29</v>
      </c>
      <c r="U1416" t="s">
        <v>30</v>
      </c>
      <c r="V1416" t="s">
        <v>30</v>
      </c>
      <c r="W1416" t="s">
        <v>40</v>
      </c>
      <c r="X1416" t="s">
        <v>29</v>
      </c>
      <c r="Y1416" t="s">
        <v>29</v>
      </c>
      <c r="Z1416" t="s">
        <v>29</v>
      </c>
      <c r="AA1416" t="s">
        <v>30</v>
      </c>
      <c r="AB1416" t="s">
        <v>32</v>
      </c>
    </row>
    <row r="1417" spans="1:28" outlineLevel="1" x14ac:dyDescent="0.45">
      <c r="A1417">
        <v>7534488905</v>
      </c>
      <c r="B1417" s="1">
        <v>44323</v>
      </c>
      <c r="C1417" t="s">
        <v>2820</v>
      </c>
      <c r="D1417" t="s">
        <v>2821</v>
      </c>
      <c r="E1417" t="s">
        <v>1225</v>
      </c>
      <c r="F1417" t="s">
        <v>5651</v>
      </c>
      <c r="G1417" t="s">
        <v>5850</v>
      </c>
      <c r="H1417" s="10">
        <v>35057.519999999997</v>
      </c>
      <c r="J1417" t="s">
        <v>42</v>
      </c>
      <c r="K1417" t="s">
        <v>30</v>
      </c>
      <c r="L1417" t="s">
        <v>77</v>
      </c>
      <c r="M1417" t="s">
        <v>30</v>
      </c>
      <c r="N1417" t="s">
        <v>30</v>
      </c>
      <c r="O1417" t="s">
        <v>29</v>
      </c>
      <c r="P1417" t="s">
        <v>30</v>
      </c>
      <c r="Q1417" t="s">
        <v>30</v>
      </c>
      <c r="R1417" t="s">
        <v>30</v>
      </c>
      <c r="S1417" t="s">
        <v>30</v>
      </c>
      <c r="T1417" t="s">
        <v>30</v>
      </c>
      <c r="U1417" t="s">
        <v>30</v>
      </c>
      <c r="V1417" t="s">
        <v>30</v>
      </c>
      <c r="W1417" t="s">
        <v>40</v>
      </c>
      <c r="X1417" t="s">
        <v>29</v>
      </c>
      <c r="Y1417" t="s">
        <v>29</v>
      </c>
      <c r="Z1417" t="s">
        <v>29</v>
      </c>
      <c r="AA1417" t="s">
        <v>30</v>
      </c>
      <c r="AB1417" t="s">
        <v>38</v>
      </c>
    </row>
    <row r="1418" spans="1:28" outlineLevel="1" x14ac:dyDescent="0.45">
      <c r="A1418">
        <v>8603559004</v>
      </c>
      <c r="B1418" s="1">
        <v>44343</v>
      </c>
      <c r="C1418" t="s">
        <v>4260</v>
      </c>
      <c r="D1418" t="s">
        <v>4261</v>
      </c>
      <c r="E1418" t="s">
        <v>1225</v>
      </c>
      <c r="F1418" t="s">
        <v>5651</v>
      </c>
      <c r="G1418" t="s">
        <v>5850</v>
      </c>
      <c r="H1418" s="10">
        <v>9056.0400000000009</v>
      </c>
      <c r="J1418" t="s">
        <v>42</v>
      </c>
      <c r="K1418" t="s">
        <v>30</v>
      </c>
      <c r="L1418" t="s">
        <v>77</v>
      </c>
      <c r="M1418" t="s">
        <v>29</v>
      </c>
      <c r="N1418" t="s">
        <v>29</v>
      </c>
      <c r="O1418" t="s">
        <v>29</v>
      </c>
      <c r="P1418" t="s">
        <v>30</v>
      </c>
      <c r="Q1418" t="s">
        <v>29</v>
      </c>
      <c r="R1418" t="s">
        <v>30</v>
      </c>
      <c r="S1418" t="s">
        <v>30</v>
      </c>
      <c r="T1418" t="s">
        <v>30</v>
      </c>
      <c r="U1418" t="s">
        <v>30</v>
      </c>
      <c r="V1418" t="s">
        <v>30</v>
      </c>
      <c r="W1418" t="s">
        <v>31</v>
      </c>
      <c r="X1418" t="s">
        <v>29</v>
      </c>
      <c r="Y1418" t="s">
        <v>29</v>
      </c>
      <c r="Z1418" t="s">
        <v>29</v>
      </c>
      <c r="AA1418" t="s">
        <v>29</v>
      </c>
      <c r="AB1418" t="s">
        <v>32</v>
      </c>
    </row>
    <row r="1419" spans="1:28" outlineLevel="1" x14ac:dyDescent="0.45">
      <c r="A1419">
        <v>3714029009</v>
      </c>
      <c r="B1419" s="1">
        <v>44335</v>
      </c>
      <c r="C1419" t="s">
        <v>1860</v>
      </c>
      <c r="D1419" t="s">
        <v>1861</v>
      </c>
      <c r="E1419" t="s">
        <v>265</v>
      </c>
      <c r="F1419" t="s">
        <v>5651</v>
      </c>
      <c r="G1419" t="s">
        <v>5681</v>
      </c>
      <c r="H1419" s="10">
        <v>628412.91</v>
      </c>
      <c r="J1419" t="s">
        <v>42</v>
      </c>
      <c r="K1419" t="s">
        <v>30</v>
      </c>
      <c r="L1419" t="s">
        <v>210</v>
      </c>
      <c r="M1419" t="s">
        <v>30</v>
      </c>
      <c r="N1419" t="s">
        <v>30</v>
      </c>
      <c r="O1419" t="s">
        <v>30</v>
      </c>
      <c r="P1419" t="s">
        <v>30</v>
      </c>
      <c r="Q1419" t="s">
        <v>30</v>
      </c>
      <c r="R1419" t="s">
        <v>30</v>
      </c>
      <c r="S1419" t="s">
        <v>30</v>
      </c>
      <c r="T1419" t="s">
        <v>30</v>
      </c>
      <c r="U1419" t="s">
        <v>30</v>
      </c>
      <c r="V1419" t="s">
        <v>30</v>
      </c>
      <c r="W1419" t="s">
        <v>31</v>
      </c>
      <c r="X1419" t="s">
        <v>30</v>
      </c>
      <c r="Y1419" t="s">
        <v>29</v>
      </c>
      <c r="Z1419" t="s">
        <v>29</v>
      </c>
      <c r="AA1419" t="s">
        <v>30</v>
      </c>
      <c r="AB1419" t="s">
        <v>45</v>
      </c>
    </row>
    <row r="1420" spans="1:28" outlineLevel="1" x14ac:dyDescent="0.45">
      <c r="A1420">
        <v>8894589001</v>
      </c>
      <c r="B1420" s="1">
        <v>44345</v>
      </c>
      <c r="C1420" t="s">
        <v>4749</v>
      </c>
      <c r="D1420" t="s">
        <v>4750</v>
      </c>
      <c r="E1420" t="s">
        <v>265</v>
      </c>
      <c r="F1420" t="s">
        <v>5651</v>
      </c>
      <c r="G1420" t="s">
        <v>5681</v>
      </c>
      <c r="H1420" s="10">
        <v>316604.57</v>
      </c>
      <c r="J1420" t="s">
        <v>42</v>
      </c>
      <c r="K1420" t="s">
        <v>29</v>
      </c>
      <c r="L1420" t="s">
        <v>210</v>
      </c>
      <c r="M1420" t="s">
        <v>29</v>
      </c>
      <c r="N1420" t="s">
        <v>30</v>
      </c>
      <c r="O1420" t="s">
        <v>29</v>
      </c>
      <c r="P1420" t="s">
        <v>30</v>
      </c>
      <c r="Q1420" t="s">
        <v>30</v>
      </c>
      <c r="R1420" t="s">
        <v>30</v>
      </c>
      <c r="S1420" t="s">
        <v>30</v>
      </c>
      <c r="T1420" t="s">
        <v>30</v>
      </c>
      <c r="U1420" t="s">
        <v>30</v>
      </c>
      <c r="V1420" t="s">
        <v>30</v>
      </c>
      <c r="W1420" t="s">
        <v>33</v>
      </c>
      <c r="X1420" t="s">
        <v>30</v>
      </c>
      <c r="Y1420" t="s">
        <v>29</v>
      </c>
      <c r="Z1420" t="s">
        <v>29</v>
      </c>
      <c r="AA1420" t="s">
        <v>29</v>
      </c>
      <c r="AB1420" t="s">
        <v>62</v>
      </c>
    </row>
    <row r="1421" spans="1:28" outlineLevel="1" x14ac:dyDescent="0.45">
      <c r="A1421">
        <v>1107379008</v>
      </c>
      <c r="B1421" s="1">
        <v>44329</v>
      </c>
      <c r="C1421" t="s">
        <v>479</v>
      </c>
      <c r="D1421" t="s">
        <v>480</v>
      </c>
      <c r="E1421" t="s">
        <v>265</v>
      </c>
      <c r="F1421" t="s">
        <v>5651</v>
      </c>
      <c r="G1421" t="s">
        <v>5681</v>
      </c>
      <c r="H1421" s="10">
        <v>276342</v>
      </c>
      <c r="J1421" t="s">
        <v>42</v>
      </c>
      <c r="K1421" t="s">
        <v>29</v>
      </c>
      <c r="L1421" t="s">
        <v>210</v>
      </c>
      <c r="M1421" t="s">
        <v>29</v>
      </c>
      <c r="N1421" t="s">
        <v>29</v>
      </c>
      <c r="O1421" t="s">
        <v>29</v>
      </c>
      <c r="P1421" t="s">
        <v>30</v>
      </c>
      <c r="Q1421" t="s">
        <v>30</v>
      </c>
      <c r="R1421" t="s">
        <v>30</v>
      </c>
      <c r="S1421" t="s">
        <v>30</v>
      </c>
      <c r="T1421" t="s">
        <v>30</v>
      </c>
      <c r="U1421" t="s">
        <v>30</v>
      </c>
      <c r="V1421" t="s">
        <v>30</v>
      </c>
      <c r="W1421" t="s">
        <v>31</v>
      </c>
      <c r="X1421" t="s">
        <v>30</v>
      </c>
      <c r="Y1421" t="s">
        <v>29</v>
      </c>
      <c r="Z1421" t="s">
        <v>30</v>
      </c>
      <c r="AA1421" t="s">
        <v>30</v>
      </c>
      <c r="AB1421" t="s">
        <v>32</v>
      </c>
    </row>
    <row r="1422" spans="1:28" outlineLevel="1" x14ac:dyDescent="0.45">
      <c r="A1422">
        <v>7596338901</v>
      </c>
      <c r="B1422" s="1">
        <v>44323</v>
      </c>
      <c r="C1422" t="s">
        <v>3372</v>
      </c>
      <c r="D1422" t="s">
        <v>3373</v>
      </c>
      <c r="E1422" t="s">
        <v>265</v>
      </c>
      <c r="F1422" t="s">
        <v>5651</v>
      </c>
      <c r="G1422" t="s">
        <v>5769</v>
      </c>
      <c r="H1422" s="10">
        <v>242231.2</v>
      </c>
      <c r="J1422" t="s">
        <v>42</v>
      </c>
      <c r="K1422" t="s">
        <v>29</v>
      </c>
      <c r="L1422" t="s">
        <v>210</v>
      </c>
      <c r="M1422" t="s">
        <v>30</v>
      </c>
      <c r="N1422" t="s">
        <v>29</v>
      </c>
      <c r="O1422" t="s">
        <v>29</v>
      </c>
      <c r="P1422" t="s">
        <v>30</v>
      </c>
      <c r="Q1422" t="s">
        <v>30</v>
      </c>
      <c r="R1422" t="s">
        <v>30</v>
      </c>
      <c r="S1422" t="s">
        <v>30</v>
      </c>
      <c r="T1422" t="s">
        <v>30</v>
      </c>
      <c r="U1422" t="s">
        <v>30</v>
      </c>
      <c r="V1422" t="s">
        <v>30</v>
      </c>
      <c r="W1422" t="s">
        <v>60</v>
      </c>
      <c r="X1422" t="s">
        <v>29</v>
      </c>
      <c r="Y1422" t="s">
        <v>29</v>
      </c>
      <c r="Z1422" t="s">
        <v>29</v>
      </c>
      <c r="AA1422" t="s">
        <v>30</v>
      </c>
      <c r="AB1422" t="s">
        <v>47</v>
      </c>
    </row>
    <row r="1423" spans="1:28" outlineLevel="1" x14ac:dyDescent="0.45">
      <c r="A1423">
        <v>8836569008</v>
      </c>
      <c r="B1423" s="1">
        <v>44345</v>
      </c>
      <c r="C1423" t="s">
        <v>4417</v>
      </c>
      <c r="D1423" t="s">
        <v>4418</v>
      </c>
      <c r="E1423" t="s">
        <v>265</v>
      </c>
      <c r="F1423" t="s">
        <v>5651</v>
      </c>
      <c r="G1423" t="s">
        <v>5769</v>
      </c>
      <c r="H1423" s="10">
        <v>213330.64</v>
      </c>
      <c r="J1423" t="s">
        <v>42</v>
      </c>
      <c r="K1423" t="s">
        <v>30</v>
      </c>
      <c r="L1423" t="s">
        <v>210</v>
      </c>
      <c r="M1423" t="s">
        <v>29</v>
      </c>
      <c r="N1423" t="s">
        <v>30</v>
      </c>
      <c r="O1423" t="s">
        <v>29</v>
      </c>
      <c r="P1423" t="s">
        <v>30</v>
      </c>
      <c r="Q1423" t="s">
        <v>30</v>
      </c>
      <c r="R1423" t="s">
        <v>30</v>
      </c>
      <c r="S1423" t="s">
        <v>30</v>
      </c>
      <c r="T1423" t="s">
        <v>30</v>
      </c>
      <c r="U1423" t="s">
        <v>30</v>
      </c>
      <c r="V1423" t="s">
        <v>30</v>
      </c>
      <c r="W1423" t="s">
        <v>31</v>
      </c>
      <c r="X1423" t="s">
        <v>29</v>
      </c>
      <c r="Y1423" t="s">
        <v>29</v>
      </c>
      <c r="Z1423" t="s">
        <v>29</v>
      </c>
      <c r="AA1423" t="s">
        <v>29</v>
      </c>
      <c r="AB1423" t="s">
        <v>38</v>
      </c>
    </row>
    <row r="1424" spans="1:28" outlineLevel="1" x14ac:dyDescent="0.45">
      <c r="A1424">
        <v>3698279002</v>
      </c>
      <c r="B1424" s="1">
        <v>44335</v>
      </c>
      <c r="C1424" t="s">
        <v>1761</v>
      </c>
      <c r="D1424" t="s">
        <v>1762</v>
      </c>
      <c r="E1424" t="s">
        <v>265</v>
      </c>
      <c r="F1424" t="s">
        <v>5651</v>
      </c>
      <c r="G1424" t="s">
        <v>5681</v>
      </c>
      <c r="H1424" s="10">
        <v>173277</v>
      </c>
      <c r="J1424" t="s">
        <v>42</v>
      </c>
      <c r="K1424" t="s">
        <v>29</v>
      </c>
      <c r="L1424" t="s">
        <v>210</v>
      </c>
      <c r="M1424" t="s">
        <v>29</v>
      </c>
      <c r="N1424" t="s">
        <v>29</v>
      </c>
      <c r="O1424" t="s">
        <v>29</v>
      </c>
      <c r="P1424" t="s">
        <v>30</v>
      </c>
      <c r="Q1424" t="s">
        <v>29</v>
      </c>
      <c r="R1424" t="s">
        <v>30</v>
      </c>
      <c r="S1424" t="s">
        <v>30</v>
      </c>
      <c r="T1424" t="s">
        <v>30</v>
      </c>
      <c r="U1424" t="s">
        <v>30</v>
      </c>
      <c r="V1424" t="s">
        <v>30</v>
      </c>
      <c r="W1424" t="s">
        <v>40</v>
      </c>
      <c r="X1424" t="s">
        <v>30</v>
      </c>
      <c r="Y1424" t="s">
        <v>29</v>
      </c>
      <c r="Z1424" t="s">
        <v>29</v>
      </c>
      <c r="AA1424" t="s">
        <v>30</v>
      </c>
      <c r="AB1424" t="s">
        <v>38</v>
      </c>
    </row>
    <row r="1425" spans="1:28" outlineLevel="1" x14ac:dyDescent="0.45">
      <c r="A1425">
        <v>9918479003</v>
      </c>
      <c r="B1425" s="1">
        <v>44351</v>
      </c>
      <c r="C1425" t="s">
        <v>5428</v>
      </c>
      <c r="D1425" t="s">
        <v>5429</v>
      </c>
      <c r="E1425" t="s">
        <v>265</v>
      </c>
      <c r="F1425" t="s">
        <v>5651</v>
      </c>
      <c r="G1425" t="s">
        <v>5681</v>
      </c>
      <c r="H1425" s="10">
        <v>148225</v>
      </c>
      <c r="J1425" t="s">
        <v>42</v>
      </c>
      <c r="K1425" t="s">
        <v>30</v>
      </c>
      <c r="L1425" t="s">
        <v>210</v>
      </c>
      <c r="M1425" t="s">
        <v>30</v>
      </c>
      <c r="N1425" t="s">
        <v>29</v>
      </c>
      <c r="O1425" t="s">
        <v>29</v>
      </c>
      <c r="P1425" t="s">
        <v>29</v>
      </c>
      <c r="Q1425" t="s">
        <v>29</v>
      </c>
      <c r="R1425" t="s">
        <v>29</v>
      </c>
      <c r="S1425" t="s">
        <v>30</v>
      </c>
      <c r="T1425" t="s">
        <v>30</v>
      </c>
      <c r="U1425" t="s">
        <v>29</v>
      </c>
      <c r="V1425" t="s">
        <v>30</v>
      </c>
      <c r="W1425" t="s">
        <v>33</v>
      </c>
      <c r="X1425" t="s">
        <v>30</v>
      </c>
      <c r="Y1425" t="s">
        <v>29</v>
      </c>
      <c r="Z1425" t="s">
        <v>29</v>
      </c>
      <c r="AA1425" t="s">
        <v>29</v>
      </c>
      <c r="AB1425" t="s">
        <v>32</v>
      </c>
    </row>
    <row r="1426" spans="1:28" outlineLevel="1" x14ac:dyDescent="0.45">
      <c r="A1426">
        <v>9888979009</v>
      </c>
      <c r="B1426" s="1">
        <v>44351</v>
      </c>
      <c r="C1426" t="s">
        <v>5289</v>
      </c>
      <c r="D1426" t="s">
        <v>5290</v>
      </c>
      <c r="E1426" t="s">
        <v>265</v>
      </c>
      <c r="F1426" t="s">
        <v>5651</v>
      </c>
      <c r="G1426" t="s">
        <v>5681</v>
      </c>
      <c r="H1426" s="10">
        <v>107675.34</v>
      </c>
      <c r="J1426" t="s">
        <v>42</v>
      </c>
      <c r="K1426" t="s">
        <v>29</v>
      </c>
      <c r="L1426" t="s">
        <v>210</v>
      </c>
      <c r="M1426" t="s">
        <v>30</v>
      </c>
      <c r="N1426" t="s">
        <v>30</v>
      </c>
      <c r="O1426" t="s">
        <v>30</v>
      </c>
      <c r="P1426" t="s">
        <v>30</v>
      </c>
      <c r="Q1426" t="s">
        <v>30</v>
      </c>
      <c r="R1426" t="s">
        <v>30</v>
      </c>
      <c r="S1426" t="s">
        <v>30</v>
      </c>
      <c r="T1426" t="s">
        <v>30</v>
      </c>
      <c r="U1426" t="s">
        <v>30</v>
      </c>
      <c r="V1426" t="s">
        <v>30</v>
      </c>
      <c r="W1426" t="s">
        <v>33</v>
      </c>
      <c r="X1426" t="s">
        <v>30</v>
      </c>
      <c r="Y1426" t="s">
        <v>29</v>
      </c>
      <c r="Z1426" t="s">
        <v>29</v>
      </c>
      <c r="AA1426" t="s">
        <v>29</v>
      </c>
      <c r="AB1426" t="s">
        <v>32</v>
      </c>
    </row>
    <row r="1427" spans="1:28" outlineLevel="1" x14ac:dyDescent="0.45">
      <c r="A1427">
        <v>9930209006</v>
      </c>
      <c r="B1427" s="1">
        <v>44351</v>
      </c>
      <c r="C1427" t="s">
        <v>5502</v>
      </c>
      <c r="D1427" t="s">
        <v>5503</v>
      </c>
      <c r="E1427" t="s">
        <v>265</v>
      </c>
      <c r="F1427" t="s">
        <v>5651</v>
      </c>
      <c r="G1427" t="s">
        <v>5681</v>
      </c>
      <c r="H1427" s="10">
        <v>105891.15</v>
      </c>
      <c r="J1427" t="s">
        <v>42</v>
      </c>
      <c r="K1427" t="s">
        <v>29</v>
      </c>
      <c r="L1427" t="s">
        <v>210</v>
      </c>
      <c r="M1427" t="s">
        <v>29</v>
      </c>
      <c r="N1427" t="s">
        <v>30</v>
      </c>
      <c r="O1427" t="s">
        <v>30</v>
      </c>
      <c r="P1427" t="s">
        <v>30</v>
      </c>
      <c r="Q1427" t="s">
        <v>30</v>
      </c>
      <c r="R1427" t="s">
        <v>30</v>
      </c>
      <c r="S1427" t="s">
        <v>30</v>
      </c>
      <c r="T1427" t="s">
        <v>30</v>
      </c>
      <c r="U1427" t="s">
        <v>30</v>
      </c>
      <c r="V1427" t="s">
        <v>30</v>
      </c>
      <c r="W1427" t="s">
        <v>31</v>
      </c>
      <c r="X1427" t="s">
        <v>30</v>
      </c>
      <c r="Y1427" t="s">
        <v>29</v>
      </c>
      <c r="Z1427" t="s">
        <v>29</v>
      </c>
      <c r="AA1427" t="s">
        <v>29</v>
      </c>
      <c r="AB1427" t="s">
        <v>43</v>
      </c>
    </row>
    <row r="1428" spans="1:28" outlineLevel="1" x14ac:dyDescent="0.45">
      <c r="A1428">
        <v>7537538902</v>
      </c>
      <c r="B1428" s="1">
        <v>44323</v>
      </c>
      <c r="C1428" t="s">
        <v>2855</v>
      </c>
      <c r="D1428" t="s">
        <v>2856</v>
      </c>
      <c r="E1428" t="s">
        <v>265</v>
      </c>
      <c r="F1428" t="s">
        <v>5651</v>
      </c>
      <c r="G1428" t="s">
        <v>5681</v>
      </c>
      <c r="H1428" s="10">
        <v>93753.68</v>
      </c>
      <c r="J1428" t="s">
        <v>42</v>
      </c>
      <c r="K1428" t="s">
        <v>29</v>
      </c>
      <c r="L1428" t="s">
        <v>210</v>
      </c>
      <c r="M1428" t="s">
        <v>30</v>
      </c>
      <c r="N1428" t="s">
        <v>30</v>
      </c>
      <c r="O1428" t="s">
        <v>30</v>
      </c>
      <c r="P1428" t="s">
        <v>30</v>
      </c>
      <c r="Q1428" t="s">
        <v>30</v>
      </c>
      <c r="R1428" t="s">
        <v>30</v>
      </c>
      <c r="S1428" t="s">
        <v>30</v>
      </c>
      <c r="T1428" t="s">
        <v>30</v>
      </c>
      <c r="U1428" t="s">
        <v>30</v>
      </c>
      <c r="V1428" t="s">
        <v>30</v>
      </c>
      <c r="W1428" t="s">
        <v>31</v>
      </c>
      <c r="X1428" t="s">
        <v>30</v>
      </c>
      <c r="Y1428" t="s">
        <v>29</v>
      </c>
      <c r="Z1428" t="s">
        <v>29</v>
      </c>
      <c r="AA1428" t="s">
        <v>30</v>
      </c>
      <c r="AB1428" t="s">
        <v>32</v>
      </c>
    </row>
    <row r="1429" spans="1:28" outlineLevel="1" x14ac:dyDescent="0.45">
      <c r="A1429">
        <v>8977419002</v>
      </c>
      <c r="B1429" s="1">
        <v>44345</v>
      </c>
      <c r="C1429" t="s">
        <v>5123</v>
      </c>
      <c r="D1429" t="s">
        <v>5124</v>
      </c>
      <c r="E1429" t="s">
        <v>265</v>
      </c>
      <c r="F1429" t="s">
        <v>5651</v>
      </c>
      <c r="G1429" t="s">
        <v>5681</v>
      </c>
      <c r="H1429" s="10">
        <v>76259.22</v>
      </c>
      <c r="J1429" t="s">
        <v>42</v>
      </c>
      <c r="K1429" t="s">
        <v>29</v>
      </c>
      <c r="L1429" t="s">
        <v>210</v>
      </c>
      <c r="M1429" t="s">
        <v>29</v>
      </c>
      <c r="N1429" t="s">
        <v>30</v>
      </c>
      <c r="O1429" t="s">
        <v>29</v>
      </c>
      <c r="P1429" t="s">
        <v>30</v>
      </c>
      <c r="Q1429" t="s">
        <v>29</v>
      </c>
      <c r="R1429" t="s">
        <v>30</v>
      </c>
      <c r="S1429" t="s">
        <v>30</v>
      </c>
      <c r="T1429" t="s">
        <v>30</v>
      </c>
      <c r="U1429" t="s">
        <v>30</v>
      </c>
      <c r="V1429" t="s">
        <v>30</v>
      </c>
      <c r="W1429" t="s">
        <v>31</v>
      </c>
      <c r="X1429" t="s">
        <v>30</v>
      </c>
      <c r="Y1429" t="s">
        <v>29</v>
      </c>
      <c r="Z1429" t="s">
        <v>29</v>
      </c>
      <c r="AA1429" t="s">
        <v>29</v>
      </c>
      <c r="AB1429" t="s">
        <v>38</v>
      </c>
    </row>
    <row r="1430" spans="1:28" outlineLevel="1" x14ac:dyDescent="0.45">
      <c r="A1430">
        <v>2737969007</v>
      </c>
      <c r="B1430" s="1">
        <v>44334</v>
      </c>
      <c r="C1430" t="s">
        <v>1497</v>
      </c>
      <c r="D1430" t="s">
        <v>1498</v>
      </c>
      <c r="E1430" t="s">
        <v>265</v>
      </c>
      <c r="F1430" t="s">
        <v>5651</v>
      </c>
      <c r="G1430" t="s">
        <v>5769</v>
      </c>
      <c r="H1430" s="10">
        <v>71415</v>
      </c>
      <c r="J1430" t="s">
        <v>42</v>
      </c>
      <c r="K1430" t="s">
        <v>29</v>
      </c>
      <c r="L1430" t="s">
        <v>210</v>
      </c>
      <c r="M1430" t="s">
        <v>30</v>
      </c>
      <c r="N1430" t="s">
        <v>30</v>
      </c>
      <c r="O1430" t="s">
        <v>30</v>
      </c>
      <c r="P1430" t="s">
        <v>30</v>
      </c>
      <c r="Q1430" t="s">
        <v>30</v>
      </c>
      <c r="R1430" t="s">
        <v>30</v>
      </c>
      <c r="S1430" t="s">
        <v>30</v>
      </c>
      <c r="T1430" t="s">
        <v>30</v>
      </c>
      <c r="U1430" t="s">
        <v>30</v>
      </c>
      <c r="V1430" t="s">
        <v>30</v>
      </c>
      <c r="W1430" t="s">
        <v>31</v>
      </c>
      <c r="X1430" t="s">
        <v>29</v>
      </c>
      <c r="Y1430" t="s">
        <v>30</v>
      </c>
      <c r="Z1430" t="s">
        <v>29</v>
      </c>
      <c r="AA1430" t="s">
        <v>29</v>
      </c>
      <c r="AB1430" t="s">
        <v>32</v>
      </c>
    </row>
    <row r="1431" spans="1:28" outlineLevel="1" x14ac:dyDescent="0.45">
      <c r="A1431">
        <v>7562939009</v>
      </c>
      <c r="B1431" s="1">
        <v>44341</v>
      </c>
      <c r="C1431" t="s">
        <v>3154</v>
      </c>
      <c r="D1431" t="s">
        <v>3155</v>
      </c>
      <c r="E1431" t="s">
        <v>265</v>
      </c>
      <c r="F1431" t="s">
        <v>5651</v>
      </c>
      <c r="G1431" t="s">
        <v>5681</v>
      </c>
      <c r="H1431" s="10">
        <v>58552.69</v>
      </c>
      <c r="J1431" t="s">
        <v>42</v>
      </c>
      <c r="K1431" t="s">
        <v>29</v>
      </c>
      <c r="L1431" t="s">
        <v>210</v>
      </c>
      <c r="M1431" t="s">
        <v>29</v>
      </c>
      <c r="N1431" t="s">
        <v>29</v>
      </c>
      <c r="O1431" t="s">
        <v>29</v>
      </c>
      <c r="P1431" t="s">
        <v>29</v>
      </c>
      <c r="Q1431" t="s">
        <v>30</v>
      </c>
      <c r="R1431" t="s">
        <v>30</v>
      </c>
      <c r="S1431" t="s">
        <v>30</v>
      </c>
      <c r="T1431" t="s">
        <v>30</v>
      </c>
      <c r="U1431" t="s">
        <v>30</v>
      </c>
      <c r="V1431" t="s">
        <v>30</v>
      </c>
      <c r="W1431" t="s">
        <v>40</v>
      </c>
      <c r="X1431" t="s">
        <v>30</v>
      </c>
      <c r="Y1431" t="s">
        <v>29</v>
      </c>
      <c r="Z1431" t="s">
        <v>29</v>
      </c>
      <c r="AA1431" t="s">
        <v>30</v>
      </c>
      <c r="AB1431" t="s">
        <v>32</v>
      </c>
    </row>
    <row r="1432" spans="1:28" outlineLevel="1" x14ac:dyDescent="0.45">
      <c r="A1432">
        <v>2357559000</v>
      </c>
      <c r="B1432" s="1">
        <v>44331</v>
      </c>
      <c r="C1432" t="s">
        <v>961</v>
      </c>
      <c r="D1432" t="s">
        <v>962</v>
      </c>
      <c r="E1432" t="s">
        <v>265</v>
      </c>
      <c r="F1432" t="s">
        <v>5651</v>
      </c>
      <c r="G1432" t="s">
        <v>5769</v>
      </c>
      <c r="H1432" s="10">
        <v>56842</v>
      </c>
      <c r="I1432" t="s">
        <v>143</v>
      </c>
      <c r="J1432" t="s">
        <v>42</v>
      </c>
      <c r="K1432" t="s">
        <v>29</v>
      </c>
      <c r="L1432" t="s">
        <v>210</v>
      </c>
      <c r="M1432" t="s">
        <v>29</v>
      </c>
      <c r="N1432" t="s">
        <v>29</v>
      </c>
      <c r="O1432" t="s">
        <v>29</v>
      </c>
      <c r="P1432" t="s">
        <v>30</v>
      </c>
      <c r="Q1432" t="s">
        <v>29</v>
      </c>
      <c r="R1432" t="s">
        <v>30</v>
      </c>
      <c r="S1432" t="s">
        <v>30</v>
      </c>
      <c r="T1432" t="s">
        <v>30</v>
      </c>
      <c r="U1432" t="s">
        <v>30</v>
      </c>
      <c r="V1432" t="s">
        <v>30</v>
      </c>
      <c r="W1432" t="s">
        <v>49</v>
      </c>
      <c r="X1432" t="s">
        <v>29</v>
      </c>
      <c r="Y1432" t="s">
        <v>29</v>
      </c>
      <c r="Z1432" t="s">
        <v>30</v>
      </c>
      <c r="AA1432" t="s">
        <v>29</v>
      </c>
      <c r="AB1432" t="s">
        <v>73</v>
      </c>
    </row>
    <row r="1433" spans="1:28" outlineLevel="1" x14ac:dyDescent="0.45">
      <c r="A1433">
        <v>7559658904</v>
      </c>
      <c r="B1433" s="1">
        <v>44323</v>
      </c>
      <c r="C1433" t="s">
        <v>3113</v>
      </c>
      <c r="D1433" t="s">
        <v>3114</v>
      </c>
      <c r="E1433" t="s">
        <v>265</v>
      </c>
      <c r="F1433" t="s">
        <v>5651</v>
      </c>
      <c r="G1433" t="s">
        <v>5769</v>
      </c>
      <c r="H1433" s="10">
        <v>55971</v>
      </c>
      <c r="I1433" t="s">
        <v>53</v>
      </c>
      <c r="J1433" t="s">
        <v>42</v>
      </c>
      <c r="K1433" t="s">
        <v>30</v>
      </c>
      <c r="L1433" t="s">
        <v>210</v>
      </c>
      <c r="M1433" t="s">
        <v>29</v>
      </c>
      <c r="N1433" t="s">
        <v>29</v>
      </c>
      <c r="O1433" t="s">
        <v>30</v>
      </c>
      <c r="P1433" t="s">
        <v>30</v>
      </c>
      <c r="Q1433" t="s">
        <v>30</v>
      </c>
      <c r="R1433" t="s">
        <v>30</v>
      </c>
      <c r="S1433" t="s">
        <v>30</v>
      </c>
      <c r="T1433" t="s">
        <v>30</v>
      </c>
      <c r="U1433" t="s">
        <v>30</v>
      </c>
      <c r="V1433" t="s">
        <v>30</v>
      </c>
      <c r="W1433" t="s">
        <v>31</v>
      </c>
      <c r="X1433" t="s">
        <v>29</v>
      </c>
      <c r="Y1433" t="s">
        <v>29</v>
      </c>
      <c r="Z1433" t="s">
        <v>30</v>
      </c>
      <c r="AA1433" t="s">
        <v>30</v>
      </c>
      <c r="AB1433" t="s">
        <v>32</v>
      </c>
    </row>
    <row r="1434" spans="1:28" outlineLevel="1" x14ac:dyDescent="0.45">
      <c r="A1434">
        <v>1074199005</v>
      </c>
      <c r="B1434" s="1">
        <v>44328</v>
      </c>
      <c r="C1434" t="s">
        <v>263</v>
      </c>
      <c r="D1434" t="s">
        <v>264</v>
      </c>
      <c r="E1434" t="s">
        <v>265</v>
      </c>
      <c r="F1434" t="s">
        <v>5651</v>
      </c>
      <c r="G1434" t="s">
        <v>5681</v>
      </c>
      <c r="H1434" s="10">
        <v>46611</v>
      </c>
      <c r="J1434" t="s">
        <v>42</v>
      </c>
      <c r="K1434" t="s">
        <v>29</v>
      </c>
      <c r="L1434" t="s">
        <v>210</v>
      </c>
      <c r="M1434" t="s">
        <v>29</v>
      </c>
      <c r="N1434" t="s">
        <v>30</v>
      </c>
      <c r="O1434" t="s">
        <v>30</v>
      </c>
      <c r="P1434" t="s">
        <v>30</v>
      </c>
      <c r="Q1434" t="s">
        <v>30</v>
      </c>
      <c r="R1434" t="s">
        <v>30</v>
      </c>
      <c r="S1434" t="s">
        <v>30</v>
      </c>
      <c r="T1434" t="s">
        <v>30</v>
      </c>
      <c r="U1434" t="s">
        <v>30</v>
      </c>
      <c r="V1434" t="s">
        <v>30</v>
      </c>
      <c r="W1434" t="s">
        <v>31</v>
      </c>
      <c r="X1434" t="s">
        <v>30</v>
      </c>
      <c r="Y1434" t="s">
        <v>29</v>
      </c>
      <c r="Z1434" t="s">
        <v>29</v>
      </c>
      <c r="AA1434" t="s">
        <v>30</v>
      </c>
      <c r="AB1434" t="s">
        <v>32</v>
      </c>
    </row>
    <row r="1435" spans="1:28" outlineLevel="1" x14ac:dyDescent="0.45">
      <c r="A1435">
        <v>7908548905</v>
      </c>
      <c r="B1435" s="1">
        <v>44327</v>
      </c>
      <c r="C1435" t="s">
        <v>4054</v>
      </c>
      <c r="D1435" t="s">
        <v>4055</v>
      </c>
      <c r="E1435" t="s">
        <v>265</v>
      </c>
      <c r="F1435" t="s">
        <v>5651</v>
      </c>
      <c r="G1435" t="s">
        <v>5681</v>
      </c>
      <c r="H1435" s="10">
        <v>44615.09</v>
      </c>
      <c r="J1435" t="s">
        <v>42</v>
      </c>
      <c r="K1435" t="s">
        <v>29</v>
      </c>
      <c r="L1435" t="s">
        <v>210</v>
      </c>
      <c r="M1435" t="s">
        <v>29</v>
      </c>
      <c r="N1435" t="s">
        <v>29</v>
      </c>
      <c r="O1435" t="s">
        <v>29</v>
      </c>
      <c r="P1435" t="s">
        <v>29</v>
      </c>
      <c r="Q1435" t="s">
        <v>29</v>
      </c>
      <c r="R1435" t="s">
        <v>30</v>
      </c>
      <c r="S1435" t="s">
        <v>30</v>
      </c>
      <c r="T1435" t="s">
        <v>30</v>
      </c>
      <c r="U1435" t="s">
        <v>29</v>
      </c>
      <c r="V1435" t="s">
        <v>30</v>
      </c>
      <c r="W1435" t="s">
        <v>31</v>
      </c>
      <c r="X1435" t="s">
        <v>30</v>
      </c>
      <c r="Y1435" t="s">
        <v>29</v>
      </c>
      <c r="Z1435" t="s">
        <v>29</v>
      </c>
      <c r="AA1435" t="s">
        <v>30</v>
      </c>
      <c r="AB1435" t="s">
        <v>39</v>
      </c>
    </row>
    <row r="1436" spans="1:28" outlineLevel="1" x14ac:dyDescent="0.45">
      <c r="A1436">
        <v>2225219001</v>
      </c>
      <c r="B1436" s="1">
        <v>44330</v>
      </c>
      <c r="C1436" t="s">
        <v>676</v>
      </c>
      <c r="D1436" t="s">
        <v>677</v>
      </c>
      <c r="E1436" t="s">
        <v>265</v>
      </c>
      <c r="F1436" t="s">
        <v>5651</v>
      </c>
      <c r="G1436" t="s">
        <v>5769</v>
      </c>
      <c r="H1436" s="10">
        <v>40851</v>
      </c>
      <c r="J1436" t="s">
        <v>42</v>
      </c>
      <c r="K1436" t="s">
        <v>29</v>
      </c>
      <c r="L1436" t="s">
        <v>210</v>
      </c>
      <c r="M1436" t="s">
        <v>29</v>
      </c>
      <c r="N1436" t="s">
        <v>30</v>
      </c>
      <c r="O1436" t="s">
        <v>29</v>
      </c>
      <c r="P1436" t="s">
        <v>30</v>
      </c>
      <c r="Q1436" t="s">
        <v>30</v>
      </c>
      <c r="R1436" t="s">
        <v>30</v>
      </c>
      <c r="S1436" t="s">
        <v>30</v>
      </c>
      <c r="T1436" t="s">
        <v>30</v>
      </c>
      <c r="U1436" t="s">
        <v>30</v>
      </c>
      <c r="V1436" t="s">
        <v>30</v>
      </c>
      <c r="W1436" t="s">
        <v>40</v>
      </c>
      <c r="X1436" t="s">
        <v>29</v>
      </c>
      <c r="Y1436" t="s">
        <v>29</v>
      </c>
      <c r="Z1436" t="s">
        <v>29</v>
      </c>
      <c r="AA1436" t="s">
        <v>30</v>
      </c>
      <c r="AB1436" t="s">
        <v>62</v>
      </c>
    </row>
    <row r="1437" spans="1:28" outlineLevel="1" x14ac:dyDescent="0.45">
      <c r="A1437">
        <v>7568748909</v>
      </c>
      <c r="B1437" s="1">
        <v>44323</v>
      </c>
      <c r="C1437" t="s">
        <v>3215</v>
      </c>
      <c r="D1437" t="s">
        <v>3216</v>
      </c>
      <c r="E1437" t="s">
        <v>265</v>
      </c>
      <c r="F1437" t="s">
        <v>5651</v>
      </c>
      <c r="G1437" t="s">
        <v>5681</v>
      </c>
      <c r="H1437" s="10">
        <v>34672.699999999997</v>
      </c>
      <c r="J1437" t="s">
        <v>42</v>
      </c>
      <c r="K1437" t="s">
        <v>29</v>
      </c>
      <c r="L1437" t="s">
        <v>210</v>
      </c>
      <c r="M1437" t="s">
        <v>29</v>
      </c>
      <c r="N1437" t="s">
        <v>30</v>
      </c>
      <c r="O1437" t="s">
        <v>30</v>
      </c>
      <c r="P1437" t="s">
        <v>30</v>
      </c>
      <c r="Q1437" t="s">
        <v>30</v>
      </c>
      <c r="R1437" t="s">
        <v>30</v>
      </c>
      <c r="S1437" t="s">
        <v>30</v>
      </c>
      <c r="T1437" t="s">
        <v>30</v>
      </c>
      <c r="U1437" t="s">
        <v>30</v>
      </c>
      <c r="V1437" t="s">
        <v>30</v>
      </c>
      <c r="W1437" t="s">
        <v>60</v>
      </c>
      <c r="X1437" t="s">
        <v>30</v>
      </c>
      <c r="Y1437" t="s">
        <v>30</v>
      </c>
      <c r="Z1437" t="s">
        <v>29</v>
      </c>
      <c r="AA1437" t="s">
        <v>30</v>
      </c>
      <c r="AB1437" t="s">
        <v>230</v>
      </c>
    </row>
    <row r="1438" spans="1:28" outlineLevel="1" x14ac:dyDescent="0.45">
      <c r="A1438">
        <v>5241749000</v>
      </c>
      <c r="B1438" s="1">
        <v>44337</v>
      </c>
      <c r="C1438" t="s">
        <v>2277</v>
      </c>
      <c r="D1438" t="s">
        <v>2278</v>
      </c>
      <c r="E1438" t="s">
        <v>265</v>
      </c>
      <c r="F1438" t="s">
        <v>5651</v>
      </c>
      <c r="G1438" t="s">
        <v>5769</v>
      </c>
      <c r="H1438" s="10">
        <v>19531</v>
      </c>
      <c r="J1438" t="s">
        <v>42</v>
      </c>
      <c r="K1438" t="s">
        <v>29</v>
      </c>
      <c r="L1438" t="s">
        <v>210</v>
      </c>
      <c r="M1438" t="s">
        <v>29</v>
      </c>
      <c r="N1438" t="s">
        <v>29</v>
      </c>
      <c r="O1438" t="s">
        <v>29</v>
      </c>
      <c r="P1438" t="s">
        <v>30</v>
      </c>
      <c r="Q1438" t="s">
        <v>29</v>
      </c>
      <c r="R1438" t="s">
        <v>29</v>
      </c>
      <c r="S1438" t="s">
        <v>30</v>
      </c>
      <c r="T1438" t="s">
        <v>30</v>
      </c>
      <c r="U1438" t="s">
        <v>29</v>
      </c>
      <c r="V1438" t="s">
        <v>30</v>
      </c>
      <c r="W1438" t="s">
        <v>40</v>
      </c>
      <c r="X1438" t="s">
        <v>29</v>
      </c>
      <c r="Y1438" t="s">
        <v>30</v>
      </c>
      <c r="Z1438" t="s">
        <v>29</v>
      </c>
      <c r="AA1438" t="s">
        <v>30</v>
      </c>
      <c r="AB1438" t="s">
        <v>32</v>
      </c>
    </row>
    <row r="1439" spans="1:28" outlineLevel="1" x14ac:dyDescent="0.45">
      <c r="A1439">
        <v>2721719008</v>
      </c>
      <c r="B1439" s="1">
        <v>44334</v>
      </c>
      <c r="C1439" t="s">
        <v>1425</v>
      </c>
      <c r="D1439" t="s">
        <v>1426</v>
      </c>
      <c r="E1439" t="s">
        <v>265</v>
      </c>
      <c r="F1439" t="s">
        <v>5651</v>
      </c>
      <c r="G1439" t="s">
        <v>5681</v>
      </c>
      <c r="H1439" s="10">
        <v>13597.28</v>
      </c>
      <c r="I1439" t="s">
        <v>1427</v>
      </c>
      <c r="J1439" t="s">
        <v>42</v>
      </c>
      <c r="K1439" t="s">
        <v>29</v>
      </c>
      <c r="L1439" t="s">
        <v>210</v>
      </c>
      <c r="M1439" t="s">
        <v>29</v>
      </c>
      <c r="N1439" t="s">
        <v>30</v>
      </c>
      <c r="O1439" t="s">
        <v>30</v>
      </c>
      <c r="P1439" t="s">
        <v>30</v>
      </c>
      <c r="Q1439" t="s">
        <v>30</v>
      </c>
      <c r="R1439" t="s">
        <v>30</v>
      </c>
      <c r="S1439" t="s">
        <v>30</v>
      </c>
      <c r="T1439" t="s">
        <v>30</v>
      </c>
      <c r="U1439" t="s">
        <v>30</v>
      </c>
      <c r="V1439" t="s">
        <v>30</v>
      </c>
      <c r="W1439" t="s">
        <v>31</v>
      </c>
      <c r="X1439" t="s">
        <v>30</v>
      </c>
      <c r="Y1439" t="s">
        <v>29</v>
      </c>
      <c r="Z1439" t="s">
        <v>29</v>
      </c>
      <c r="AA1439" t="s">
        <v>30</v>
      </c>
      <c r="AB1439" t="s">
        <v>47</v>
      </c>
    </row>
    <row r="1440" spans="1:28" outlineLevel="1" x14ac:dyDescent="0.45">
      <c r="A1440">
        <v>7563959006</v>
      </c>
      <c r="B1440" s="1">
        <v>44341</v>
      </c>
      <c r="C1440" t="s">
        <v>3172</v>
      </c>
      <c r="D1440" t="s">
        <v>3173</v>
      </c>
      <c r="E1440" t="s">
        <v>265</v>
      </c>
      <c r="F1440" t="s">
        <v>5651</v>
      </c>
      <c r="G1440" t="s">
        <v>5769</v>
      </c>
      <c r="H1440" s="10">
        <v>6171</v>
      </c>
      <c r="J1440" t="s">
        <v>42</v>
      </c>
      <c r="K1440" t="s">
        <v>29</v>
      </c>
      <c r="L1440" t="s">
        <v>210</v>
      </c>
      <c r="M1440" t="s">
        <v>29</v>
      </c>
      <c r="N1440" t="s">
        <v>29</v>
      </c>
      <c r="O1440" t="s">
        <v>29</v>
      </c>
      <c r="P1440" t="s">
        <v>29</v>
      </c>
      <c r="Q1440" t="s">
        <v>29</v>
      </c>
      <c r="R1440" t="s">
        <v>29</v>
      </c>
      <c r="S1440" t="s">
        <v>30</v>
      </c>
      <c r="T1440" t="s">
        <v>30</v>
      </c>
      <c r="U1440" t="s">
        <v>29</v>
      </c>
      <c r="V1440" t="s">
        <v>30</v>
      </c>
      <c r="W1440" t="s">
        <v>31</v>
      </c>
      <c r="X1440" t="s">
        <v>29</v>
      </c>
      <c r="Y1440" t="s">
        <v>29</v>
      </c>
      <c r="Z1440" t="s">
        <v>30</v>
      </c>
      <c r="AA1440" t="s">
        <v>29</v>
      </c>
      <c r="AB1440" t="s">
        <v>73</v>
      </c>
    </row>
    <row r="1441" spans="1:28" outlineLevel="1" x14ac:dyDescent="0.45">
      <c r="A1441">
        <v>4879219010</v>
      </c>
      <c r="B1441" s="1">
        <v>44336</v>
      </c>
      <c r="C1441" t="s">
        <v>1927</v>
      </c>
      <c r="D1441" t="s">
        <v>1928</v>
      </c>
      <c r="E1441" t="s">
        <v>546</v>
      </c>
      <c r="F1441" t="s">
        <v>5651</v>
      </c>
      <c r="G1441" t="s">
        <v>5740</v>
      </c>
      <c r="H1441" s="10">
        <v>930879</v>
      </c>
      <c r="J1441" t="s">
        <v>28</v>
      </c>
      <c r="K1441" t="s">
        <v>29</v>
      </c>
      <c r="L1441" t="s">
        <v>161</v>
      </c>
      <c r="M1441" t="s">
        <v>29</v>
      </c>
      <c r="N1441" t="s">
        <v>30</v>
      </c>
      <c r="O1441" t="s">
        <v>30</v>
      </c>
      <c r="P1441" t="s">
        <v>30</v>
      </c>
      <c r="Q1441" t="s">
        <v>30</v>
      </c>
      <c r="R1441" t="s">
        <v>30</v>
      </c>
      <c r="S1441" t="s">
        <v>30</v>
      </c>
      <c r="T1441" t="s">
        <v>30</v>
      </c>
      <c r="U1441" t="s">
        <v>30</v>
      </c>
      <c r="V1441" t="s">
        <v>30</v>
      </c>
      <c r="W1441" t="s">
        <v>40</v>
      </c>
      <c r="X1441" t="s">
        <v>29</v>
      </c>
      <c r="Y1441" t="s">
        <v>29</v>
      </c>
      <c r="Z1441" t="s">
        <v>29</v>
      </c>
      <c r="AA1441" t="s">
        <v>30</v>
      </c>
      <c r="AB1441" t="s">
        <v>45</v>
      </c>
    </row>
    <row r="1442" spans="1:28" outlineLevel="1" x14ac:dyDescent="0.45">
      <c r="A1442">
        <v>9877149001</v>
      </c>
      <c r="B1442" s="1">
        <v>44351</v>
      </c>
      <c r="C1442" t="s">
        <v>5221</v>
      </c>
      <c r="D1442" t="s">
        <v>5222</v>
      </c>
      <c r="E1442" t="s">
        <v>546</v>
      </c>
      <c r="F1442" t="s">
        <v>5651</v>
      </c>
      <c r="G1442" t="s">
        <v>5740</v>
      </c>
      <c r="H1442" s="10">
        <v>877226.79</v>
      </c>
      <c r="I1442" t="s">
        <v>146</v>
      </c>
      <c r="J1442" t="s">
        <v>28</v>
      </c>
      <c r="K1442" t="s">
        <v>29</v>
      </c>
      <c r="L1442" t="s">
        <v>161</v>
      </c>
      <c r="M1442" t="s">
        <v>29</v>
      </c>
      <c r="N1442" t="s">
        <v>30</v>
      </c>
      <c r="O1442" t="s">
        <v>30</v>
      </c>
      <c r="P1442" t="s">
        <v>30</v>
      </c>
      <c r="Q1442" t="s">
        <v>30</v>
      </c>
      <c r="R1442" t="s">
        <v>30</v>
      </c>
      <c r="S1442" t="s">
        <v>30</v>
      </c>
      <c r="T1442" t="s">
        <v>30</v>
      </c>
      <c r="U1442" t="s">
        <v>30</v>
      </c>
      <c r="V1442" t="s">
        <v>30</v>
      </c>
      <c r="W1442" t="s">
        <v>40</v>
      </c>
      <c r="X1442" t="s">
        <v>29</v>
      </c>
      <c r="Y1442" t="s">
        <v>29</v>
      </c>
      <c r="Z1442" t="s">
        <v>29</v>
      </c>
      <c r="AA1442" t="s">
        <v>29</v>
      </c>
      <c r="AB1442" t="s">
        <v>32</v>
      </c>
    </row>
    <row r="1443" spans="1:28" outlineLevel="1" x14ac:dyDescent="0.45">
      <c r="A1443">
        <v>7234839004</v>
      </c>
      <c r="B1443" s="1">
        <v>44339</v>
      </c>
      <c r="C1443" t="s">
        <v>2505</v>
      </c>
      <c r="D1443" t="s">
        <v>2506</v>
      </c>
      <c r="E1443" t="s">
        <v>546</v>
      </c>
      <c r="F1443" t="s">
        <v>5651</v>
      </c>
      <c r="G1443" t="s">
        <v>5740</v>
      </c>
      <c r="H1443" s="10">
        <v>727785.07</v>
      </c>
      <c r="J1443" t="s">
        <v>28</v>
      </c>
      <c r="K1443" t="s">
        <v>29</v>
      </c>
      <c r="L1443" t="s">
        <v>161</v>
      </c>
      <c r="M1443" t="s">
        <v>30</v>
      </c>
      <c r="N1443" t="s">
        <v>30</v>
      </c>
      <c r="O1443" t="s">
        <v>30</v>
      </c>
      <c r="P1443" t="s">
        <v>30</v>
      </c>
      <c r="Q1443" t="s">
        <v>30</v>
      </c>
      <c r="R1443" t="s">
        <v>30</v>
      </c>
      <c r="S1443" t="s">
        <v>30</v>
      </c>
      <c r="T1443" t="s">
        <v>30</v>
      </c>
      <c r="U1443" t="s">
        <v>30</v>
      </c>
      <c r="V1443" t="s">
        <v>30</v>
      </c>
      <c r="W1443" t="s">
        <v>40</v>
      </c>
      <c r="X1443" t="s">
        <v>29</v>
      </c>
      <c r="Y1443" t="s">
        <v>30</v>
      </c>
      <c r="Z1443" t="s">
        <v>29</v>
      </c>
      <c r="AA1443" t="s">
        <v>29</v>
      </c>
      <c r="AB1443" t="s">
        <v>32</v>
      </c>
    </row>
    <row r="1444" spans="1:28" outlineLevel="1" x14ac:dyDescent="0.45">
      <c r="A1444">
        <v>5224649003</v>
      </c>
      <c r="B1444" s="1">
        <v>44337</v>
      </c>
      <c r="C1444" t="s">
        <v>2194</v>
      </c>
      <c r="D1444" t="s">
        <v>2195</v>
      </c>
      <c r="E1444" t="s">
        <v>546</v>
      </c>
      <c r="F1444" t="s">
        <v>5651</v>
      </c>
      <c r="G1444" t="s">
        <v>5740</v>
      </c>
      <c r="H1444" s="10">
        <v>636626.5</v>
      </c>
      <c r="J1444" t="s">
        <v>28</v>
      </c>
      <c r="K1444" t="s">
        <v>29</v>
      </c>
      <c r="L1444" t="s">
        <v>161</v>
      </c>
      <c r="M1444" t="s">
        <v>30</v>
      </c>
      <c r="N1444" t="s">
        <v>30</v>
      </c>
      <c r="O1444" t="s">
        <v>30</v>
      </c>
      <c r="P1444" t="s">
        <v>30</v>
      </c>
      <c r="Q1444" t="s">
        <v>30</v>
      </c>
      <c r="R1444" t="s">
        <v>30</v>
      </c>
      <c r="S1444" t="s">
        <v>30</v>
      </c>
      <c r="T1444" t="s">
        <v>30</v>
      </c>
      <c r="U1444" t="s">
        <v>30</v>
      </c>
      <c r="V1444" t="s">
        <v>30</v>
      </c>
      <c r="W1444" t="s">
        <v>40</v>
      </c>
      <c r="X1444" t="s">
        <v>29</v>
      </c>
      <c r="Y1444" t="s">
        <v>29</v>
      </c>
      <c r="Z1444" t="s">
        <v>29</v>
      </c>
      <c r="AA1444" t="s">
        <v>30</v>
      </c>
      <c r="AB1444" t="s">
        <v>32</v>
      </c>
    </row>
    <row r="1445" spans="1:28" outlineLevel="1" x14ac:dyDescent="0.45">
      <c r="A1445">
        <v>2773439009</v>
      </c>
      <c r="B1445" s="1">
        <v>44334</v>
      </c>
      <c r="C1445" t="s">
        <v>1661</v>
      </c>
      <c r="D1445" t="s">
        <v>1662</v>
      </c>
      <c r="E1445" t="s">
        <v>546</v>
      </c>
      <c r="F1445" t="s">
        <v>5651</v>
      </c>
      <c r="G1445" t="s">
        <v>5749</v>
      </c>
      <c r="H1445" s="10">
        <v>516957</v>
      </c>
      <c r="J1445" t="s">
        <v>42</v>
      </c>
      <c r="K1445" t="s">
        <v>30</v>
      </c>
      <c r="L1445" t="s">
        <v>161</v>
      </c>
      <c r="M1445" t="s">
        <v>30</v>
      </c>
      <c r="N1445" t="s">
        <v>30</v>
      </c>
      <c r="O1445" t="s">
        <v>30</v>
      </c>
      <c r="P1445" t="s">
        <v>30</v>
      </c>
      <c r="Q1445" t="s">
        <v>30</v>
      </c>
      <c r="R1445" t="s">
        <v>30</v>
      </c>
      <c r="S1445" t="s">
        <v>30</v>
      </c>
      <c r="T1445" t="s">
        <v>30</v>
      </c>
      <c r="U1445" t="s">
        <v>30</v>
      </c>
      <c r="V1445" t="s">
        <v>30</v>
      </c>
      <c r="W1445" t="s">
        <v>40</v>
      </c>
      <c r="X1445" t="s">
        <v>29</v>
      </c>
      <c r="Y1445" t="s">
        <v>29</v>
      </c>
      <c r="Z1445" t="s">
        <v>30</v>
      </c>
      <c r="AA1445" t="s">
        <v>29</v>
      </c>
      <c r="AB1445" t="s">
        <v>43</v>
      </c>
    </row>
    <row r="1446" spans="1:28" outlineLevel="1" x14ac:dyDescent="0.45">
      <c r="A1446">
        <v>3719299008</v>
      </c>
      <c r="B1446" s="1">
        <v>44335</v>
      </c>
      <c r="C1446" t="s">
        <v>1887</v>
      </c>
      <c r="D1446" t="s">
        <v>1888</v>
      </c>
      <c r="E1446" t="s">
        <v>546</v>
      </c>
      <c r="F1446" t="s">
        <v>5651</v>
      </c>
      <c r="G1446" t="s">
        <v>5749</v>
      </c>
      <c r="H1446" s="10">
        <v>507359</v>
      </c>
      <c r="J1446" t="s">
        <v>42</v>
      </c>
      <c r="K1446" t="s">
        <v>29</v>
      </c>
      <c r="L1446" t="s">
        <v>161</v>
      </c>
      <c r="M1446" t="s">
        <v>30</v>
      </c>
      <c r="N1446" t="s">
        <v>30</v>
      </c>
      <c r="O1446" t="s">
        <v>30</v>
      </c>
      <c r="P1446" t="s">
        <v>30</v>
      </c>
      <c r="Q1446" t="s">
        <v>30</v>
      </c>
      <c r="R1446" t="s">
        <v>30</v>
      </c>
      <c r="S1446" t="s">
        <v>30</v>
      </c>
      <c r="T1446" t="s">
        <v>30</v>
      </c>
      <c r="U1446" t="s">
        <v>30</v>
      </c>
      <c r="V1446" t="s">
        <v>30</v>
      </c>
      <c r="W1446" t="s">
        <v>31</v>
      </c>
      <c r="X1446" t="s">
        <v>29</v>
      </c>
      <c r="Y1446" t="s">
        <v>29</v>
      </c>
      <c r="Z1446" t="s">
        <v>29</v>
      </c>
      <c r="AA1446" t="s">
        <v>30</v>
      </c>
      <c r="AB1446" t="s">
        <v>32</v>
      </c>
    </row>
    <row r="1447" spans="1:28" outlineLevel="1" x14ac:dyDescent="0.45">
      <c r="A1447">
        <v>5253469007</v>
      </c>
      <c r="B1447" s="1">
        <v>44337</v>
      </c>
      <c r="C1447" t="s">
        <v>2343</v>
      </c>
      <c r="D1447" t="s">
        <v>2344</v>
      </c>
      <c r="E1447" t="s">
        <v>546</v>
      </c>
      <c r="F1447" t="s">
        <v>5651</v>
      </c>
      <c r="G1447" t="s">
        <v>5749</v>
      </c>
      <c r="H1447" s="10">
        <v>502738</v>
      </c>
      <c r="J1447" t="s">
        <v>42</v>
      </c>
      <c r="K1447" t="s">
        <v>30</v>
      </c>
      <c r="L1447" t="s">
        <v>161</v>
      </c>
      <c r="M1447" t="s">
        <v>30</v>
      </c>
      <c r="N1447" t="s">
        <v>30</v>
      </c>
      <c r="O1447" t="s">
        <v>30</v>
      </c>
      <c r="P1447" t="s">
        <v>30</v>
      </c>
      <c r="Q1447" t="s">
        <v>30</v>
      </c>
      <c r="R1447" t="s">
        <v>30</v>
      </c>
      <c r="S1447" t="s">
        <v>30</v>
      </c>
      <c r="T1447" t="s">
        <v>30</v>
      </c>
      <c r="U1447" t="s">
        <v>30</v>
      </c>
      <c r="V1447" t="s">
        <v>30</v>
      </c>
      <c r="W1447" t="s">
        <v>31</v>
      </c>
      <c r="X1447" t="s">
        <v>29</v>
      </c>
      <c r="Y1447" t="s">
        <v>29</v>
      </c>
      <c r="Z1447" t="s">
        <v>29</v>
      </c>
      <c r="AA1447" t="s">
        <v>30</v>
      </c>
      <c r="AB1447" t="s">
        <v>32</v>
      </c>
    </row>
    <row r="1448" spans="1:28" outlineLevel="1" x14ac:dyDescent="0.45">
      <c r="A1448">
        <v>9931939004</v>
      </c>
      <c r="B1448" s="1">
        <v>44351</v>
      </c>
      <c r="C1448" t="s">
        <v>5517</v>
      </c>
      <c r="D1448" t="s">
        <v>3344</v>
      </c>
      <c r="E1448" t="s">
        <v>546</v>
      </c>
      <c r="F1448" t="s">
        <v>5651</v>
      </c>
      <c r="G1448" t="s">
        <v>5749</v>
      </c>
      <c r="H1448" s="10">
        <v>409868</v>
      </c>
      <c r="J1448" t="s">
        <v>42</v>
      </c>
      <c r="K1448" t="s">
        <v>30</v>
      </c>
      <c r="L1448" t="s">
        <v>161</v>
      </c>
      <c r="M1448" t="s">
        <v>30</v>
      </c>
      <c r="N1448" t="s">
        <v>30</v>
      </c>
      <c r="O1448" t="s">
        <v>30</v>
      </c>
      <c r="P1448" t="s">
        <v>30</v>
      </c>
      <c r="Q1448" t="s">
        <v>30</v>
      </c>
      <c r="R1448" t="s">
        <v>30</v>
      </c>
      <c r="S1448" t="s">
        <v>30</v>
      </c>
      <c r="T1448" t="s">
        <v>30</v>
      </c>
      <c r="U1448" t="s">
        <v>30</v>
      </c>
      <c r="V1448" t="s">
        <v>30</v>
      </c>
      <c r="W1448" t="s">
        <v>31</v>
      </c>
      <c r="X1448" t="s">
        <v>29</v>
      </c>
      <c r="Y1448" t="s">
        <v>29</v>
      </c>
      <c r="Z1448" t="s">
        <v>29</v>
      </c>
      <c r="AA1448" t="s">
        <v>29</v>
      </c>
      <c r="AB1448" t="s">
        <v>32</v>
      </c>
    </row>
    <row r="1449" spans="1:28" outlineLevel="1" x14ac:dyDescent="0.45">
      <c r="A1449">
        <v>1126189103</v>
      </c>
      <c r="B1449" s="1">
        <v>44372</v>
      </c>
      <c r="C1449" t="s">
        <v>544</v>
      </c>
      <c r="D1449" t="s">
        <v>545</v>
      </c>
      <c r="E1449" t="s">
        <v>546</v>
      </c>
      <c r="F1449" t="s">
        <v>5651</v>
      </c>
      <c r="G1449" t="s">
        <v>5740</v>
      </c>
      <c r="H1449" s="10">
        <v>336838</v>
      </c>
      <c r="J1449" t="s">
        <v>28</v>
      </c>
      <c r="K1449" t="s">
        <v>29</v>
      </c>
      <c r="L1449" t="s">
        <v>161</v>
      </c>
      <c r="M1449" t="s">
        <v>30</v>
      </c>
      <c r="N1449" t="s">
        <v>30</v>
      </c>
      <c r="O1449" t="s">
        <v>30</v>
      </c>
      <c r="P1449" t="s">
        <v>30</v>
      </c>
      <c r="Q1449" t="s">
        <v>30</v>
      </c>
      <c r="R1449" t="s">
        <v>30</v>
      </c>
      <c r="S1449" t="s">
        <v>30</v>
      </c>
      <c r="T1449" t="s">
        <v>30</v>
      </c>
      <c r="U1449" t="s">
        <v>30</v>
      </c>
      <c r="V1449" t="s">
        <v>30</v>
      </c>
      <c r="W1449" t="s">
        <v>40</v>
      </c>
      <c r="X1449" t="s">
        <v>29</v>
      </c>
      <c r="Y1449" t="s">
        <v>29</v>
      </c>
      <c r="Z1449" t="s">
        <v>29</v>
      </c>
      <c r="AA1449" t="s">
        <v>29</v>
      </c>
      <c r="AB1449" t="s">
        <v>32</v>
      </c>
    </row>
    <row r="1450" spans="1:28" outlineLevel="1" x14ac:dyDescent="0.45">
      <c r="A1450">
        <v>7529838909</v>
      </c>
      <c r="B1450" s="1">
        <v>44323</v>
      </c>
      <c r="C1450" t="s">
        <v>2762</v>
      </c>
      <c r="D1450" t="s">
        <v>2763</v>
      </c>
      <c r="E1450" t="s">
        <v>546</v>
      </c>
      <c r="F1450" t="s">
        <v>5651</v>
      </c>
      <c r="G1450" t="s">
        <v>5749</v>
      </c>
      <c r="H1450" s="10">
        <v>285621.01</v>
      </c>
      <c r="J1450" t="s">
        <v>42</v>
      </c>
      <c r="K1450" t="s">
        <v>30</v>
      </c>
      <c r="L1450" t="s">
        <v>161</v>
      </c>
      <c r="M1450" t="s">
        <v>29</v>
      </c>
      <c r="N1450" t="s">
        <v>30</v>
      </c>
      <c r="O1450" t="s">
        <v>30</v>
      </c>
      <c r="P1450" t="s">
        <v>30</v>
      </c>
      <c r="Q1450" t="s">
        <v>30</v>
      </c>
      <c r="R1450" t="s">
        <v>30</v>
      </c>
      <c r="S1450" t="s">
        <v>30</v>
      </c>
      <c r="T1450" t="s">
        <v>30</v>
      </c>
      <c r="U1450" t="s">
        <v>30</v>
      </c>
      <c r="V1450" t="s">
        <v>30</v>
      </c>
      <c r="W1450" t="s">
        <v>40</v>
      </c>
      <c r="X1450" t="s">
        <v>29</v>
      </c>
      <c r="Y1450" t="s">
        <v>30</v>
      </c>
      <c r="Z1450" t="s">
        <v>29</v>
      </c>
      <c r="AA1450" t="s">
        <v>30</v>
      </c>
      <c r="AB1450" t="s">
        <v>59</v>
      </c>
    </row>
    <row r="1451" spans="1:28" outlineLevel="1" x14ac:dyDescent="0.45">
      <c r="A1451">
        <v>7537149006</v>
      </c>
      <c r="B1451" s="1">
        <v>44341</v>
      </c>
      <c r="C1451" t="s">
        <v>2851</v>
      </c>
      <c r="D1451" t="s">
        <v>2852</v>
      </c>
      <c r="E1451" t="s">
        <v>546</v>
      </c>
      <c r="F1451" t="s">
        <v>5651</v>
      </c>
      <c r="G1451" t="s">
        <v>5968</v>
      </c>
      <c r="H1451" s="10">
        <v>237335.73</v>
      </c>
      <c r="J1451" t="s">
        <v>28</v>
      </c>
      <c r="K1451" t="s">
        <v>30</v>
      </c>
      <c r="L1451" t="s">
        <v>161</v>
      </c>
      <c r="M1451" t="s">
        <v>29</v>
      </c>
      <c r="N1451" t="s">
        <v>30</v>
      </c>
      <c r="O1451" t="s">
        <v>30</v>
      </c>
      <c r="P1451" t="s">
        <v>30</v>
      </c>
      <c r="Q1451" t="s">
        <v>30</v>
      </c>
      <c r="R1451" t="s">
        <v>30</v>
      </c>
      <c r="S1451" t="s">
        <v>30</v>
      </c>
      <c r="T1451" t="s">
        <v>30</v>
      </c>
      <c r="U1451" t="s">
        <v>30</v>
      </c>
      <c r="V1451" t="s">
        <v>30</v>
      </c>
      <c r="W1451" t="s">
        <v>49</v>
      </c>
      <c r="X1451" t="s">
        <v>30</v>
      </c>
      <c r="Y1451" t="s">
        <v>29</v>
      </c>
      <c r="Z1451" t="s">
        <v>29</v>
      </c>
      <c r="AA1451" t="s">
        <v>30</v>
      </c>
      <c r="AB1451" t="s">
        <v>32</v>
      </c>
    </row>
    <row r="1452" spans="1:28" outlineLevel="1" x14ac:dyDescent="0.45">
      <c r="A1452">
        <v>1132089104</v>
      </c>
      <c r="B1452" s="1">
        <v>44372</v>
      </c>
      <c r="C1452" t="s">
        <v>580</v>
      </c>
      <c r="D1452" t="s">
        <v>581</v>
      </c>
      <c r="E1452" t="s">
        <v>546</v>
      </c>
      <c r="F1452" t="s">
        <v>5651</v>
      </c>
      <c r="G1452" t="s">
        <v>5749</v>
      </c>
      <c r="H1452" s="10">
        <v>206675</v>
      </c>
      <c r="J1452" t="s">
        <v>42</v>
      </c>
      <c r="K1452" t="s">
        <v>30</v>
      </c>
      <c r="L1452" t="s">
        <v>161</v>
      </c>
      <c r="M1452" t="s">
        <v>29</v>
      </c>
      <c r="N1452" t="s">
        <v>29</v>
      </c>
      <c r="O1452" t="s">
        <v>29</v>
      </c>
      <c r="P1452" t="s">
        <v>30</v>
      </c>
      <c r="Q1452" t="s">
        <v>30</v>
      </c>
      <c r="R1452" t="s">
        <v>30</v>
      </c>
      <c r="S1452" t="s">
        <v>30</v>
      </c>
      <c r="T1452" t="s">
        <v>30</v>
      </c>
      <c r="U1452" t="s">
        <v>30</v>
      </c>
      <c r="V1452" t="s">
        <v>30</v>
      </c>
      <c r="W1452" t="s">
        <v>40</v>
      </c>
      <c r="X1452" t="s">
        <v>29</v>
      </c>
      <c r="Y1452" t="s">
        <v>29</v>
      </c>
      <c r="Z1452" t="s">
        <v>29</v>
      </c>
      <c r="AA1452" t="s">
        <v>29</v>
      </c>
      <c r="AB1452" t="s">
        <v>32</v>
      </c>
    </row>
    <row r="1453" spans="1:28" outlineLevel="1" x14ac:dyDescent="0.45">
      <c r="A1453">
        <v>3706679005</v>
      </c>
      <c r="B1453" s="1">
        <v>44335</v>
      </c>
      <c r="C1453" t="s">
        <v>1814</v>
      </c>
      <c r="D1453" t="s">
        <v>1815</v>
      </c>
      <c r="E1453" t="s">
        <v>546</v>
      </c>
      <c r="F1453" t="s">
        <v>5651</v>
      </c>
      <c r="G1453" t="s">
        <v>5740</v>
      </c>
      <c r="H1453" s="10">
        <v>180590.62</v>
      </c>
      <c r="J1453" t="s">
        <v>28</v>
      </c>
      <c r="K1453" t="s">
        <v>30</v>
      </c>
      <c r="L1453" t="s">
        <v>161</v>
      </c>
      <c r="M1453" t="s">
        <v>29</v>
      </c>
      <c r="N1453" t="s">
        <v>30</v>
      </c>
      <c r="O1453" t="s">
        <v>29</v>
      </c>
      <c r="P1453" t="s">
        <v>30</v>
      </c>
      <c r="Q1453" t="s">
        <v>30</v>
      </c>
      <c r="R1453" t="s">
        <v>30</v>
      </c>
      <c r="S1453" t="s">
        <v>30</v>
      </c>
      <c r="T1453" t="s">
        <v>30</v>
      </c>
      <c r="U1453" t="s">
        <v>30</v>
      </c>
      <c r="V1453" t="s">
        <v>30</v>
      </c>
      <c r="W1453" t="s">
        <v>33</v>
      </c>
      <c r="X1453" t="s">
        <v>29</v>
      </c>
      <c r="Y1453" t="s">
        <v>30</v>
      </c>
      <c r="Z1453" t="s">
        <v>29</v>
      </c>
      <c r="AA1453" t="s">
        <v>29</v>
      </c>
      <c r="AB1453" t="s">
        <v>32</v>
      </c>
    </row>
    <row r="1454" spans="1:28" outlineLevel="1" x14ac:dyDescent="0.45">
      <c r="A1454">
        <v>2745249003</v>
      </c>
      <c r="B1454" s="1">
        <v>44334</v>
      </c>
      <c r="C1454" t="s">
        <v>1541</v>
      </c>
      <c r="D1454" t="s">
        <v>1542</v>
      </c>
      <c r="E1454" t="s">
        <v>546</v>
      </c>
      <c r="F1454" t="s">
        <v>5651</v>
      </c>
      <c r="G1454" t="s">
        <v>5749</v>
      </c>
      <c r="H1454" s="10">
        <v>149033</v>
      </c>
      <c r="J1454" t="s">
        <v>42</v>
      </c>
      <c r="K1454" t="s">
        <v>29</v>
      </c>
      <c r="L1454" t="s">
        <v>161</v>
      </c>
      <c r="M1454" t="s">
        <v>30</v>
      </c>
      <c r="N1454" t="s">
        <v>30</v>
      </c>
      <c r="O1454" t="s">
        <v>30</v>
      </c>
      <c r="P1454" t="s">
        <v>30</v>
      </c>
      <c r="Q1454" t="s">
        <v>30</v>
      </c>
      <c r="R1454" t="s">
        <v>30</v>
      </c>
      <c r="S1454" t="s">
        <v>30</v>
      </c>
      <c r="T1454" t="s">
        <v>30</v>
      </c>
      <c r="U1454" t="s">
        <v>30</v>
      </c>
      <c r="V1454" t="s">
        <v>30</v>
      </c>
      <c r="W1454" t="s">
        <v>31</v>
      </c>
      <c r="X1454" t="s">
        <v>29</v>
      </c>
      <c r="Y1454" t="s">
        <v>29</v>
      </c>
      <c r="Z1454" t="s">
        <v>29</v>
      </c>
      <c r="AA1454" t="s">
        <v>30</v>
      </c>
      <c r="AB1454" t="s">
        <v>32</v>
      </c>
    </row>
    <row r="1455" spans="1:28" outlineLevel="1" x14ac:dyDescent="0.45">
      <c r="A1455">
        <v>2371399007</v>
      </c>
      <c r="B1455" s="1">
        <v>44331</v>
      </c>
      <c r="C1455" t="s">
        <v>1038</v>
      </c>
      <c r="D1455" t="s">
        <v>1039</v>
      </c>
      <c r="E1455" t="s">
        <v>546</v>
      </c>
      <c r="F1455" t="s">
        <v>5651</v>
      </c>
      <c r="G1455" t="s">
        <v>5740</v>
      </c>
      <c r="H1455" s="10">
        <v>143400.5</v>
      </c>
      <c r="J1455" t="s">
        <v>28</v>
      </c>
      <c r="K1455" t="s">
        <v>29</v>
      </c>
      <c r="L1455" t="s">
        <v>161</v>
      </c>
      <c r="M1455" t="s">
        <v>29</v>
      </c>
      <c r="N1455" t="s">
        <v>29</v>
      </c>
      <c r="O1455" t="s">
        <v>29</v>
      </c>
      <c r="P1455" t="s">
        <v>30</v>
      </c>
      <c r="Q1455" t="s">
        <v>30</v>
      </c>
      <c r="R1455" t="s">
        <v>30</v>
      </c>
      <c r="S1455" t="s">
        <v>30</v>
      </c>
      <c r="T1455" t="s">
        <v>30</v>
      </c>
      <c r="U1455" t="s">
        <v>30</v>
      </c>
      <c r="V1455" t="s">
        <v>30</v>
      </c>
      <c r="W1455" t="s">
        <v>31</v>
      </c>
      <c r="X1455" t="s">
        <v>29</v>
      </c>
      <c r="Y1455" t="s">
        <v>30</v>
      </c>
      <c r="Z1455" t="s">
        <v>29</v>
      </c>
      <c r="AA1455" t="s">
        <v>29</v>
      </c>
      <c r="AB1455" t="s">
        <v>32</v>
      </c>
    </row>
    <row r="1456" spans="1:28" outlineLevel="1" x14ac:dyDescent="0.45">
      <c r="A1456">
        <v>9905959006</v>
      </c>
      <c r="B1456" s="1">
        <v>44351</v>
      </c>
      <c r="C1456" t="s">
        <v>5376</v>
      </c>
      <c r="D1456" t="s">
        <v>5377</v>
      </c>
      <c r="E1456" t="s">
        <v>546</v>
      </c>
      <c r="F1456" t="s">
        <v>5651</v>
      </c>
      <c r="G1456" t="s">
        <v>5740</v>
      </c>
      <c r="H1456" s="10">
        <v>141731.5</v>
      </c>
      <c r="I1456" t="s">
        <v>3628</v>
      </c>
      <c r="J1456" t="s">
        <v>28</v>
      </c>
      <c r="K1456" t="s">
        <v>30</v>
      </c>
      <c r="L1456" t="s">
        <v>161</v>
      </c>
      <c r="M1456" t="s">
        <v>29</v>
      </c>
      <c r="N1456" t="s">
        <v>30</v>
      </c>
      <c r="O1456" t="s">
        <v>29</v>
      </c>
      <c r="P1456" t="s">
        <v>30</v>
      </c>
      <c r="Q1456" t="s">
        <v>30</v>
      </c>
      <c r="R1456" t="s">
        <v>30</v>
      </c>
      <c r="S1456" t="s">
        <v>30</v>
      </c>
      <c r="T1456" t="s">
        <v>30</v>
      </c>
      <c r="U1456" t="s">
        <v>30</v>
      </c>
      <c r="V1456" t="s">
        <v>30</v>
      </c>
      <c r="W1456" t="s">
        <v>31</v>
      </c>
      <c r="X1456" t="s">
        <v>29</v>
      </c>
      <c r="Y1456" t="s">
        <v>29</v>
      </c>
      <c r="Z1456" t="s">
        <v>29</v>
      </c>
      <c r="AA1456" t="s">
        <v>29</v>
      </c>
      <c r="AB1456" t="s">
        <v>32</v>
      </c>
    </row>
    <row r="1457" spans="1:28" outlineLevel="1" x14ac:dyDescent="0.45">
      <c r="A1457">
        <v>7652398903</v>
      </c>
      <c r="B1457" s="1">
        <v>44323</v>
      </c>
      <c r="C1457" t="s">
        <v>3717</v>
      </c>
      <c r="D1457" t="s">
        <v>3718</v>
      </c>
      <c r="E1457" t="s">
        <v>546</v>
      </c>
      <c r="F1457" t="s">
        <v>5651</v>
      </c>
      <c r="G1457" t="s">
        <v>5740</v>
      </c>
      <c r="H1457" s="10">
        <v>133572</v>
      </c>
      <c r="J1457" t="s">
        <v>28</v>
      </c>
      <c r="K1457" t="s">
        <v>29</v>
      </c>
      <c r="L1457" t="s">
        <v>161</v>
      </c>
      <c r="M1457" t="s">
        <v>29</v>
      </c>
      <c r="N1457" t="s">
        <v>30</v>
      </c>
      <c r="O1457" t="s">
        <v>30</v>
      </c>
      <c r="P1457" t="s">
        <v>30</v>
      </c>
      <c r="Q1457" t="s">
        <v>30</v>
      </c>
      <c r="R1457" t="s">
        <v>30</v>
      </c>
      <c r="S1457" t="s">
        <v>30</v>
      </c>
      <c r="T1457" t="s">
        <v>30</v>
      </c>
      <c r="U1457" t="s">
        <v>30</v>
      </c>
      <c r="V1457" t="s">
        <v>30</v>
      </c>
      <c r="W1457" t="s">
        <v>33</v>
      </c>
      <c r="X1457" t="s">
        <v>29</v>
      </c>
      <c r="Y1457" t="s">
        <v>30</v>
      </c>
      <c r="Z1457" t="s">
        <v>29</v>
      </c>
      <c r="AA1457" t="s">
        <v>29</v>
      </c>
      <c r="AB1457" t="s">
        <v>32</v>
      </c>
    </row>
    <row r="1458" spans="1:28" outlineLevel="1" x14ac:dyDescent="0.45">
      <c r="A1458">
        <v>2218929004</v>
      </c>
      <c r="B1458" s="1">
        <v>44330</v>
      </c>
      <c r="C1458" t="s">
        <v>646</v>
      </c>
      <c r="D1458" t="s">
        <v>647</v>
      </c>
      <c r="E1458" t="s">
        <v>546</v>
      </c>
      <c r="F1458" t="s">
        <v>5651</v>
      </c>
      <c r="G1458" t="s">
        <v>5740</v>
      </c>
      <c r="H1458" s="10">
        <v>117249</v>
      </c>
      <c r="J1458" t="s">
        <v>28</v>
      </c>
      <c r="K1458" t="s">
        <v>29</v>
      </c>
      <c r="L1458" t="s">
        <v>161</v>
      </c>
      <c r="M1458" t="s">
        <v>29</v>
      </c>
      <c r="N1458" t="s">
        <v>30</v>
      </c>
      <c r="O1458" t="s">
        <v>29</v>
      </c>
      <c r="P1458" t="s">
        <v>30</v>
      </c>
      <c r="Q1458" t="s">
        <v>29</v>
      </c>
      <c r="R1458" t="s">
        <v>30</v>
      </c>
      <c r="S1458" t="s">
        <v>29</v>
      </c>
      <c r="T1458" t="s">
        <v>30</v>
      </c>
      <c r="U1458" t="s">
        <v>30</v>
      </c>
      <c r="V1458" t="s">
        <v>30</v>
      </c>
      <c r="W1458" t="s">
        <v>40</v>
      </c>
      <c r="X1458" t="s">
        <v>29</v>
      </c>
      <c r="Y1458" t="s">
        <v>29</v>
      </c>
      <c r="Z1458" t="s">
        <v>29</v>
      </c>
      <c r="AA1458" t="s">
        <v>30</v>
      </c>
      <c r="AB1458" t="s">
        <v>32</v>
      </c>
    </row>
    <row r="1459" spans="1:28" outlineLevel="1" x14ac:dyDescent="0.45">
      <c r="A1459">
        <v>2710819008</v>
      </c>
      <c r="B1459" s="1">
        <v>44334</v>
      </c>
      <c r="C1459" t="s">
        <v>1376</v>
      </c>
      <c r="D1459" t="s">
        <v>1377</v>
      </c>
      <c r="E1459" t="s">
        <v>546</v>
      </c>
      <c r="F1459" t="s">
        <v>5651</v>
      </c>
      <c r="G1459" t="s">
        <v>5740</v>
      </c>
      <c r="H1459" s="10">
        <v>115212</v>
      </c>
      <c r="J1459" t="s">
        <v>28</v>
      </c>
      <c r="K1459" t="s">
        <v>29</v>
      </c>
      <c r="L1459" t="s">
        <v>161</v>
      </c>
      <c r="M1459" t="s">
        <v>29</v>
      </c>
      <c r="N1459" t="s">
        <v>30</v>
      </c>
      <c r="O1459" t="s">
        <v>29</v>
      </c>
      <c r="P1459" t="s">
        <v>30</v>
      </c>
      <c r="Q1459" t="s">
        <v>29</v>
      </c>
      <c r="R1459" t="s">
        <v>30</v>
      </c>
      <c r="S1459" t="s">
        <v>30</v>
      </c>
      <c r="T1459" t="s">
        <v>30</v>
      </c>
      <c r="U1459" t="s">
        <v>30</v>
      </c>
      <c r="V1459" t="s">
        <v>30</v>
      </c>
      <c r="W1459" t="s">
        <v>31</v>
      </c>
      <c r="X1459" t="s">
        <v>29</v>
      </c>
      <c r="Y1459" t="s">
        <v>29</v>
      </c>
      <c r="Z1459" t="s">
        <v>30</v>
      </c>
      <c r="AA1459" t="s">
        <v>29</v>
      </c>
      <c r="AB1459" t="s">
        <v>32</v>
      </c>
    </row>
    <row r="1460" spans="1:28" outlineLevel="1" x14ac:dyDescent="0.45">
      <c r="A1460">
        <v>3718279000</v>
      </c>
      <c r="B1460" s="1">
        <v>44335</v>
      </c>
      <c r="C1460" t="s">
        <v>1882</v>
      </c>
      <c r="D1460" t="s">
        <v>1883</v>
      </c>
      <c r="E1460" t="s">
        <v>546</v>
      </c>
      <c r="F1460" t="s">
        <v>5651</v>
      </c>
      <c r="G1460" t="s">
        <v>5749</v>
      </c>
      <c r="H1460" s="10">
        <v>96665</v>
      </c>
      <c r="J1460" t="s">
        <v>42</v>
      </c>
      <c r="K1460" t="s">
        <v>30</v>
      </c>
      <c r="L1460" t="s">
        <v>161</v>
      </c>
      <c r="M1460" t="s">
        <v>29</v>
      </c>
      <c r="N1460" t="s">
        <v>30</v>
      </c>
      <c r="O1460" t="s">
        <v>30</v>
      </c>
      <c r="P1460" t="s">
        <v>30</v>
      </c>
      <c r="Q1460" t="s">
        <v>30</v>
      </c>
      <c r="R1460" t="s">
        <v>30</v>
      </c>
      <c r="S1460" t="s">
        <v>30</v>
      </c>
      <c r="T1460" t="s">
        <v>30</v>
      </c>
      <c r="U1460" t="s">
        <v>30</v>
      </c>
      <c r="V1460" t="s">
        <v>30</v>
      </c>
      <c r="W1460" t="s">
        <v>60</v>
      </c>
      <c r="X1460" t="s">
        <v>29</v>
      </c>
      <c r="Y1460" t="s">
        <v>30</v>
      </c>
      <c r="Z1460" t="s">
        <v>29</v>
      </c>
      <c r="AA1460" t="s">
        <v>29</v>
      </c>
      <c r="AB1460" t="s">
        <v>32</v>
      </c>
    </row>
    <row r="1461" spans="1:28" outlineLevel="1" x14ac:dyDescent="0.45">
      <c r="A1461">
        <v>9882899008</v>
      </c>
      <c r="B1461" s="1">
        <v>44351</v>
      </c>
      <c r="C1461" t="s">
        <v>5252</v>
      </c>
      <c r="D1461" t="s">
        <v>5253</v>
      </c>
      <c r="E1461" t="s">
        <v>546</v>
      </c>
      <c r="F1461" t="s">
        <v>5651</v>
      </c>
      <c r="G1461" t="s">
        <v>5740</v>
      </c>
      <c r="H1461" s="10">
        <v>96643.45</v>
      </c>
      <c r="J1461" t="s">
        <v>28</v>
      </c>
      <c r="K1461" t="s">
        <v>29</v>
      </c>
      <c r="L1461" t="s">
        <v>161</v>
      </c>
      <c r="M1461" t="s">
        <v>29</v>
      </c>
      <c r="N1461" t="s">
        <v>30</v>
      </c>
      <c r="O1461" t="s">
        <v>29</v>
      </c>
      <c r="P1461" t="s">
        <v>30</v>
      </c>
      <c r="Q1461" t="s">
        <v>30</v>
      </c>
      <c r="R1461" t="s">
        <v>30</v>
      </c>
      <c r="S1461" t="s">
        <v>30</v>
      </c>
      <c r="T1461" t="s">
        <v>30</v>
      </c>
      <c r="U1461" t="s">
        <v>30</v>
      </c>
      <c r="V1461" t="s">
        <v>30</v>
      </c>
      <c r="W1461" t="s">
        <v>40</v>
      </c>
      <c r="X1461" t="s">
        <v>29</v>
      </c>
      <c r="Y1461" t="s">
        <v>29</v>
      </c>
      <c r="Z1461" t="s">
        <v>29</v>
      </c>
      <c r="AA1461" t="s">
        <v>29</v>
      </c>
      <c r="AB1461" t="s">
        <v>32</v>
      </c>
    </row>
    <row r="1462" spans="1:28" outlineLevel="1" x14ac:dyDescent="0.45">
      <c r="A1462">
        <v>2350469005</v>
      </c>
      <c r="B1462" s="1">
        <v>44331</v>
      </c>
      <c r="C1462" t="s">
        <v>929</v>
      </c>
      <c r="D1462" t="s">
        <v>930</v>
      </c>
      <c r="E1462" t="s">
        <v>546</v>
      </c>
      <c r="F1462" t="s">
        <v>5651</v>
      </c>
      <c r="G1462" t="s">
        <v>5809</v>
      </c>
      <c r="H1462" s="10">
        <v>95929</v>
      </c>
      <c r="J1462" t="s">
        <v>28</v>
      </c>
      <c r="K1462" t="s">
        <v>30</v>
      </c>
      <c r="L1462" t="s">
        <v>161</v>
      </c>
      <c r="M1462" t="s">
        <v>29</v>
      </c>
      <c r="N1462" t="s">
        <v>29</v>
      </c>
      <c r="O1462" t="s">
        <v>29</v>
      </c>
      <c r="P1462" t="s">
        <v>30</v>
      </c>
      <c r="Q1462" t="s">
        <v>29</v>
      </c>
      <c r="R1462" t="s">
        <v>30</v>
      </c>
      <c r="S1462" t="s">
        <v>30</v>
      </c>
      <c r="T1462" t="s">
        <v>30</v>
      </c>
      <c r="U1462" t="s">
        <v>29</v>
      </c>
      <c r="V1462" t="s">
        <v>30</v>
      </c>
      <c r="W1462" t="s">
        <v>40</v>
      </c>
      <c r="X1462" t="s">
        <v>29</v>
      </c>
      <c r="Y1462" t="s">
        <v>30</v>
      </c>
      <c r="Z1462" t="s">
        <v>29</v>
      </c>
      <c r="AA1462" t="s">
        <v>29</v>
      </c>
      <c r="AB1462" t="s">
        <v>32</v>
      </c>
    </row>
    <row r="1463" spans="1:28" outlineLevel="1" x14ac:dyDescent="0.45">
      <c r="A1463">
        <v>9899929000</v>
      </c>
      <c r="B1463" s="1">
        <v>44351</v>
      </c>
      <c r="C1463" t="s">
        <v>5338</v>
      </c>
      <c r="D1463" t="s">
        <v>5339</v>
      </c>
      <c r="E1463" t="s">
        <v>546</v>
      </c>
      <c r="F1463" t="s">
        <v>5651</v>
      </c>
      <c r="G1463" t="s">
        <v>5740</v>
      </c>
      <c r="H1463" s="10">
        <v>95590.81</v>
      </c>
      <c r="J1463" t="s">
        <v>28</v>
      </c>
      <c r="K1463" t="s">
        <v>29</v>
      </c>
      <c r="L1463" t="s">
        <v>161</v>
      </c>
      <c r="M1463" t="s">
        <v>29</v>
      </c>
      <c r="N1463" t="s">
        <v>29</v>
      </c>
      <c r="O1463" t="s">
        <v>29</v>
      </c>
      <c r="P1463" t="s">
        <v>30</v>
      </c>
      <c r="Q1463" t="s">
        <v>29</v>
      </c>
      <c r="R1463" t="s">
        <v>30</v>
      </c>
      <c r="S1463" t="s">
        <v>30</v>
      </c>
      <c r="T1463" t="s">
        <v>30</v>
      </c>
      <c r="U1463" t="s">
        <v>30</v>
      </c>
      <c r="V1463" t="s">
        <v>30</v>
      </c>
      <c r="W1463" t="s">
        <v>31</v>
      </c>
      <c r="X1463" t="s">
        <v>29</v>
      </c>
      <c r="Y1463" t="s">
        <v>29</v>
      </c>
      <c r="Z1463" t="s">
        <v>29</v>
      </c>
      <c r="AA1463" t="s">
        <v>29</v>
      </c>
      <c r="AB1463" t="s">
        <v>164</v>
      </c>
    </row>
    <row r="1464" spans="1:28" outlineLevel="1" x14ac:dyDescent="0.45">
      <c r="A1464">
        <v>8849379009</v>
      </c>
      <c r="B1464" s="1">
        <v>44345</v>
      </c>
      <c r="C1464" t="s">
        <v>4489</v>
      </c>
      <c r="D1464" t="s">
        <v>4490</v>
      </c>
      <c r="E1464" t="s">
        <v>546</v>
      </c>
      <c r="F1464" t="s">
        <v>5651</v>
      </c>
      <c r="G1464" t="s">
        <v>5749</v>
      </c>
      <c r="H1464" s="10">
        <v>83089.5</v>
      </c>
      <c r="J1464" t="s">
        <v>42</v>
      </c>
      <c r="K1464" t="s">
        <v>29</v>
      </c>
      <c r="L1464" t="s">
        <v>161</v>
      </c>
      <c r="M1464" t="s">
        <v>29</v>
      </c>
      <c r="N1464" t="s">
        <v>30</v>
      </c>
      <c r="O1464" t="s">
        <v>30</v>
      </c>
      <c r="P1464" t="s">
        <v>30</v>
      </c>
      <c r="Q1464" t="s">
        <v>30</v>
      </c>
      <c r="R1464" t="s">
        <v>30</v>
      </c>
      <c r="S1464" t="s">
        <v>30</v>
      </c>
      <c r="T1464" t="s">
        <v>30</v>
      </c>
      <c r="U1464" t="s">
        <v>30</v>
      </c>
      <c r="V1464" t="s">
        <v>30</v>
      </c>
      <c r="W1464" t="s">
        <v>31</v>
      </c>
      <c r="X1464" t="s">
        <v>29</v>
      </c>
      <c r="Y1464" t="s">
        <v>29</v>
      </c>
      <c r="Z1464" t="s">
        <v>29</v>
      </c>
      <c r="AA1464" t="s">
        <v>29</v>
      </c>
      <c r="AB1464" t="s">
        <v>43</v>
      </c>
    </row>
    <row r="1465" spans="1:28" outlineLevel="1" x14ac:dyDescent="0.45">
      <c r="A1465">
        <v>2746429000</v>
      </c>
      <c r="B1465" s="1">
        <v>44334</v>
      </c>
      <c r="C1465" t="s">
        <v>1546</v>
      </c>
      <c r="D1465" t="s">
        <v>1547</v>
      </c>
      <c r="E1465" t="s">
        <v>546</v>
      </c>
      <c r="F1465" t="s">
        <v>5651</v>
      </c>
      <c r="G1465" t="s">
        <v>5740</v>
      </c>
      <c r="H1465" s="10">
        <v>65242.01</v>
      </c>
      <c r="J1465" t="s">
        <v>28</v>
      </c>
      <c r="K1465" t="s">
        <v>29</v>
      </c>
      <c r="L1465" t="s">
        <v>161</v>
      </c>
      <c r="M1465" t="s">
        <v>29</v>
      </c>
      <c r="N1465" t="s">
        <v>30</v>
      </c>
      <c r="O1465" t="s">
        <v>29</v>
      </c>
      <c r="P1465" t="s">
        <v>30</v>
      </c>
      <c r="Q1465" t="s">
        <v>29</v>
      </c>
      <c r="R1465" t="s">
        <v>30</v>
      </c>
      <c r="S1465" t="s">
        <v>30</v>
      </c>
      <c r="T1465" t="s">
        <v>30</v>
      </c>
      <c r="U1465" t="s">
        <v>30</v>
      </c>
      <c r="V1465" t="s">
        <v>30</v>
      </c>
      <c r="W1465" t="s">
        <v>40</v>
      </c>
      <c r="X1465" t="s">
        <v>29</v>
      </c>
      <c r="Y1465" t="s">
        <v>29</v>
      </c>
      <c r="Z1465" t="s">
        <v>29</v>
      </c>
      <c r="AA1465" t="s">
        <v>30</v>
      </c>
      <c r="AB1465" t="s">
        <v>32</v>
      </c>
    </row>
    <row r="1466" spans="1:28" outlineLevel="1" x14ac:dyDescent="0.45">
      <c r="A1466">
        <v>7870458906</v>
      </c>
      <c r="B1466" s="1">
        <v>44327</v>
      </c>
      <c r="C1466" t="s">
        <v>3852</v>
      </c>
      <c r="D1466" t="s">
        <v>3853</v>
      </c>
      <c r="E1466" t="s">
        <v>546</v>
      </c>
      <c r="F1466" t="s">
        <v>5651</v>
      </c>
      <c r="G1466" t="s">
        <v>5740</v>
      </c>
      <c r="H1466" s="10">
        <v>54709.14</v>
      </c>
      <c r="J1466" t="s">
        <v>28</v>
      </c>
      <c r="K1466" t="s">
        <v>29</v>
      </c>
      <c r="L1466" t="s">
        <v>161</v>
      </c>
      <c r="M1466" t="s">
        <v>30</v>
      </c>
      <c r="N1466" t="s">
        <v>30</v>
      </c>
      <c r="O1466" t="s">
        <v>30</v>
      </c>
      <c r="P1466" t="s">
        <v>30</v>
      </c>
      <c r="Q1466" t="s">
        <v>30</v>
      </c>
      <c r="R1466" t="s">
        <v>30</v>
      </c>
      <c r="S1466" t="s">
        <v>30</v>
      </c>
      <c r="T1466" t="s">
        <v>30</v>
      </c>
      <c r="U1466" t="s">
        <v>30</v>
      </c>
      <c r="V1466" t="s">
        <v>30</v>
      </c>
      <c r="W1466" t="s">
        <v>40</v>
      </c>
      <c r="X1466" t="s">
        <v>29</v>
      </c>
      <c r="Y1466" t="s">
        <v>30</v>
      </c>
      <c r="Z1466" t="s">
        <v>29</v>
      </c>
      <c r="AA1466" t="s">
        <v>29</v>
      </c>
      <c r="AB1466" t="s">
        <v>32</v>
      </c>
    </row>
    <row r="1467" spans="1:28" outlineLevel="1" x14ac:dyDescent="0.45">
      <c r="A1467">
        <v>7616478906</v>
      </c>
      <c r="B1467" s="1">
        <v>44323</v>
      </c>
      <c r="C1467" t="s">
        <v>3499</v>
      </c>
      <c r="D1467" t="s">
        <v>3500</v>
      </c>
      <c r="E1467" t="s">
        <v>546</v>
      </c>
      <c r="F1467" t="s">
        <v>5651</v>
      </c>
      <c r="G1467" t="s">
        <v>5749</v>
      </c>
      <c r="H1467" s="10">
        <v>53130.04</v>
      </c>
      <c r="J1467" t="s">
        <v>42</v>
      </c>
      <c r="K1467" t="s">
        <v>30</v>
      </c>
      <c r="L1467" t="s">
        <v>161</v>
      </c>
      <c r="M1467" t="s">
        <v>29</v>
      </c>
      <c r="N1467" t="s">
        <v>30</v>
      </c>
      <c r="O1467" t="s">
        <v>30</v>
      </c>
      <c r="P1467" t="s">
        <v>30</v>
      </c>
      <c r="Q1467" t="s">
        <v>30</v>
      </c>
      <c r="R1467" t="s">
        <v>30</v>
      </c>
      <c r="S1467" t="s">
        <v>30</v>
      </c>
      <c r="T1467" t="s">
        <v>30</v>
      </c>
      <c r="U1467" t="s">
        <v>30</v>
      </c>
      <c r="V1467" t="s">
        <v>30</v>
      </c>
      <c r="W1467" t="s">
        <v>60</v>
      </c>
      <c r="X1467" t="s">
        <v>29</v>
      </c>
      <c r="Y1467" t="s">
        <v>30</v>
      </c>
      <c r="Z1467" t="s">
        <v>29</v>
      </c>
      <c r="AA1467" t="s">
        <v>29</v>
      </c>
      <c r="AB1467" t="s">
        <v>73</v>
      </c>
    </row>
    <row r="1468" spans="1:28" outlineLevel="1" x14ac:dyDescent="0.45">
      <c r="A1468">
        <v>8609829003</v>
      </c>
      <c r="B1468" s="1">
        <v>44343</v>
      </c>
      <c r="C1468" t="s">
        <v>4291</v>
      </c>
      <c r="D1468" t="s">
        <v>4292</v>
      </c>
      <c r="E1468" t="s">
        <v>546</v>
      </c>
      <c r="F1468" t="s">
        <v>5651</v>
      </c>
      <c r="G1468" t="s">
        <v>5749</v>
      </c>
      <c r="H1468" s="10">
        <v>33449.69</v>
      </c>
      <c r="J1468" t="s">
        <v>42</v>
      </c>
      <c r="K1468" t="s">
        <v>29</v>
      </c>
      <c r="L1468" t="s">
        <v>161</v>
      </c>
      <c r="M1468" t="s">
        <v>29</v>
      </c>
      <c r="N1468" t="s">
        <v>29</v>
      </c>
      <c r="O1468" t="s">
        <v>29</v>
      </c>
      <c r="P1468" t="s">
        <v>29</v>
      </c>
      <c r="Q1468" t="s">
        <v>29</v>
      </c>
      <c r="R1468" t="s">
        <v>29</v>
      </c>
      <c r="S1468" t="s">
        <v>30</v>
      </c>
      <c r="T1468" t="s">
        <v>29</v>
      </c>
      <c r="U1468" t="s">
        <v>29</v>
      </c>
      <c r="V1468" t="s">
        <v>29</v>
      </c>
      <c r="W1468" t="s">
        <v>31</v>
      </c>
      <c r="X1468" t="s">
        <v>29</v>
      </c>
      <c r="Y1468" t="s">
        <v>29</v>
      </c>
      <c r="Z1468" t="s">
        <v>29</v>
      </c>
      <c r="AA1468" t="s">
        <v>30</v>
      </c>
      <c r="AB1468" t="s">
        <v>32</v>
      </c>
    </row>
    <row r="1469" spans="1:28" outlineLevel="1" x14ac:dyDescent="0.45">
      <c r="A1469">
        <v>8613619002</v>
      </c>
      <c r="B1469" s="1">
        <v>44343</v>
      </c>
      <c r="C1469" t="s">
        <v>4320</v>
      </c>
      <c r="D1469" t="s">
        <v>4321</v>
      </c>
      <c r="E1469" t="s">
        <v>546</v>
      </c>
      <c r="F1469" t="s">
        <v>5651</v>
      </c>
      <c r="G1469" t="s">
        <v>5740</v>
      </c>
      <c r="H1469" s="10">
        <v>30033.38</v>
      </c>
      <c r="J1469" t="s">
        <v>28</v>
      </c>
      <c r="K1469" t="s">
        <v>29</v>
      </c>
      <c r="L1469" t="s">
        <v>161</v>
      </c>
      <c r="M1469" t="s">
        <v>29</v>
      </c>
      <c r="N1469" t="s">
        <v>30</v>
      </c>
      <c r="O1469" t="s">
        <v>30</v>
      </c>
      <c r="P1469" t="s">
        <v>30</v>
      </c>
      <c r="Q1469" t="s">
        <v>30</v>
      </c>
      <c r="R1469" t="s">
        <v>30</v>
      </c>
      <c r="S1469" t="s">
        <v>30</v>
      </c>
      <c r="T1469" t="s">
        <v>30</v>
      </c>
      <c r="U1469" t="s">
        <v>30</v>
      </c>
      <c r="V1469" t="s">
        <v>30</v>
      </c>
      <c r="W1469" t="s">
        <v>37</v>
      </c>
      <c r="X1469" t="s">
        <v>29</v>
      </c>
      <c r="Y1469" t="s">
        <v>29</v>
      </c>
      <c r="Z1469" t="s">
        <v>29</v>
      </c>
      <c r="AA1469" t="s">
        <v>30</v>
      </c>
      <c r="AB1469" t="s">
        <v>32</v>
      </c>
    </row>
    <row r="1470" spans="1:28" outlineLevel="1" x14ac:dyDescent="0.45">
      <c r="A1470">
        <v>7871748901</v>
      </c>
      <c r="B1470" s="1">
        <v>44327</v>
      </c>
      <c r="C1470" t="s">
        <v>3856</v>
      </c>
      <c r="D1470" t="s">
        <v>3857</v>
      </c>
      <c r="E1470" t="s">
        <v>546</v>
      </c>
      <c r="F1470" t="s">
        <v>5651</v>
      </c>
      <c r="G1470" t="s">
        <v>5740</v>
      </c>
      <c r="H1470" s="10">
        <v>25495.45</v>
      </c>
      <c r="J1470" t="s">
        <v>28</v>
      </c>
      <c r="K1470" t="s">
        <v>29</v>
      </c>
      <c r="L1470" t="s">
        <v>161</v>
      </c>
      <c r="M1470" t="s">
        <v>30</v>
      </c>
      <c r="N1470" t="s">
        <v>30</v>
      </c>
      <c r="O1470" t="s">
        <v>30</v>
      </c>
      <c r="P1470" t="s">
        <v>30</v>
      </c>
      <c r="Q1470" t="s">
        <v>30</v>
      </c>
      <c r="R1470" t="s">
        <v>30</v>
      </c>
      <c r="S1470" t="s">
        <v>30</v>
      </c>
      <c r="T1470" t="s">
        <v>30</v>
      </c>
      <c r="U1470" t="s">
        <v>30</v>
      </c>
      <c r="V1470" t="s">
        <v>30</v>
      </c>
      <c r="W1470" t="s">
        <v>40</v>
      </c>
      <c r="X1470" t="s">
        <v>29</v>
      </c>
      <c r="Y1470" t="s">
        <v>30</v>
      </c>
      <c r="Z1470" t="s">
        <v>29</v>
      </c>
      <c r="AA1470" t="s">
        <v>29</v>
      </c>
      <c r="AB1470" t="s">
        <v>43</v>
      </c>
    </row>
    <row r="1471" spans="1:28" outlineLevel="1" x14ac:dyDescent="0.45">
      <c r="A1471">
        <v>5219579001</v>
      </c>
      <c r="B1471" s="1">
        <v>44337</v>
      </c>
      <c r="C1471" t="s">
        <v>2161</v>
      </c>
      <c r="D1471" t="s">
        <v>2162</v>
      </c>
      <c r="E1471" t="s">
        <v>546</v>
      </c>
      <c r="F1471" t="s">
        <v>5651</v>
      </c>
      <c r="G1471" t="s">
        <v>5740</v>
      </c>
      <c r="H1471" s="10">
        <v>21020</v>
      </c>
      <c r="J1471" t="s">
        <v>28</v>
      </c>
      <c r="K1471" t="s">
        <v>29</v>
      </c>
      <c r="L1471" t="s">
        <v>161</v>
      </c>
      <c r="M1471" t="s">
        <v>29</v>
      </c>
      <c r="N1471" t="s">
        <v>29</v>
      </c>
      <c r="O1471" t="s">
        <v>29</v>
      </c>
      <c r="P1471" t="s">
        <v>29</v>
      </c>
      <c r="Q1471" t="s">
        <v>30</v>
      </c>
      <c r="R1471" t="s">
        <v>30</v>
      </c>
      <c r="S1471" t="s">
        <v>29</v>
      </c>
      <c r="T1471" t="s">
        <v>30</v>
      </c>
      <c r="U1471" t="s">
        <v>29</v>
      </c>
      <c r="V1471" t="s">
        <v>30</v>
      </c>
      <c r="W1471" t="s">
        <v>60</v>
      </c>
      <c r="X1471" t="s">
        <v>29</v>
      </c>
      <c r="Y1471" t="s">
        <v>30</v>
      </c>
      <c r="Z1471" t="s">
        <v>29</v>
      </c>
      <c r="AA1471" t="s">
        <v>29</v>
      </c>
      <c r="AB1471" t="s">
        <v>32</v>
      </c>
    </row>
    <row r="1472" spans="1:28" outlineLevel="1" x14ac:dyDescent="0.45">
      <c r="A1472">
        <v>2715419005</v>
      </c>
      <c r="B1472" s="1">
        <v>44334</v>
      </c>
      <c r="C1472" t="s">
        <v>1398</v>
      </c>
      <c r="D1472" t="s">
        <v>1399</v>
      </c>
      <c r="E1472" t="s">
        <v>546</v>
      </c>
      <c r="F1472" t="s">
        <v>5651</v>
      </c>
      <c r="G1472" t="s">
        <v>5740</v>
      </c>
      <c r="H1472" s="10">
        <v>20767</v>
      </c>
      <c r="J1472" t="s">
        <v>28</v>
      </c>
      <c r="K1472" t="s">
        <v>29</v>
      </c>
      <c r="L1472" t="s">
        <v>161</v>
      </c>
      <c r="M1472" t="s">
        <v>29</v>
      </c>
      <c r="N1472" t="s">
        <v>29</v>
      </c>
      <c r="O1472" t="s">
        <v>29</v>
      </c>
      <c r="P1472" t="s">
        <v>29</v>
      </c>
      <c r="Q1472" t="s">
        <v>29</v>
      </c>
      <c r="R1472" t="s">
        <v>29</v>
      </c>
      <c r="S1472" t="s">
        <v>30</v>
      </c>
      <c r="T1472" t="s">
        <v>30</v>
      </c>
      <c r="U1472" t="s">
        <v>29</v>
      </c>
      <c r="V1472" t="s">
        <v>30</v>
      </c>
      <c r="W1472" t="s">
        <v>40</v>
      </c>
      <c r="X1472" t="s">
        <v>29</v>
      </c>
      <c r="Y1472" t="s">
        <v>30</v>
      </c>
      <c r="Z1472" t="s">
        <v>29</v>
      </c>
      <c r="AA1472" t="s">
        <v>29</v>
      </c>
      <c r="AB1472" t="s">
        <v>32</v>
      </c>
    </row>
    <row r="1473" spans="1:28" outlineLevel="1" x14ac:dyDescent="0.45">
      <c r="A1473">
        <v>9931119005</v>
      </c>
      <c r="B1473" s="1">
        <v>44351</v>
      </c>
      <c r="C1473" t="s">
        <v>5513</v>
      </c>
      <c r="D1473" t="s">
        <v>5514</v>
      </c>
      <c r="E1473" t="s">
        <v>546</v>
      </c>
      <c r="F1473" t="s">
        <v>5651</v>
      </c>
      <c r="G1473" t="s">
        <v>5740</v>
      </c>
      <c r="H1473" s="10">
        <v>17261</v>
      </c>
      <c r="J1473" t="s">
        <v>28</v>
      </c>
      <c r="K1473" t="s">
        <v>29</v>
      </c>
      <c r="L1473" t="s">
        <v>161</v>
      </c>
      <c r="M1473" t="s">
        <v>29</v>
      </c>
      <c r="N1473" t="s">
        <v>30</v>
      </c>
      <c r="O1473" t="s">
        <v>29</v>
      </c>
      <c r="P1473" t="s">
        <v>30</v>
      </c>
      <c r="Q1473" t="s">
        <v>30</v>
      </c>
      <c r="R1473" t="s">
        <v>30</v>
      </c>
      <c r="S1473" t="s">
        <v>30</v>
      </c>
      <c r="T1473" t="s">
        <v>30</v>
      </c>
      <c r="U1473" t="s">
        <v>30</v>
      </c>
      <c r="V1473" t="s">
        <v>30</v>
      </c>
      <c r="W1473" t="s">
        <v>33</v>
      </c>
      <c r="X1473" t="s">
        <v>29</v>
      </c>
      <c r="Y1473" t="s">
        <v>29</v>
      </c>
      <c r="Z1473" t="s">
        <v>29</v>
      </c>
      <c r="AA1473" t="s">
        <v>29</v>
      </c>
      <c r="AB1473" t="s">
        <v>32</v>
      </c>
    </row>
    <row r="1474" spans="1:28" outlineLevel="1" x14ac:dyDescent="0.45">
      <c r="A1474">
        <v>2757339003</v>
      </c>
      <c r="B1474" s="1">
        <v>44334</v>
      </c>
      <c r="C1474" t="s">
        <v>1593</v>
      </c>
      <c r="D1474" t="s">
        <v>1594</v>
      </c>
      <c r="E1474" t="s">
        <v>1207</v>
      </c>
      <c r="F1474" t="s">
        <v>5651</v>
      </c>
      <c r="G1474" t="s">
        <v>5847</v>
      </c>
      <c r="H1474" s="10">
        <v>1120816.24</v>
      </c>
      <c r="J1474" t="s">
        <v>42</v>
      </c>
      <c r="K1474" t="s">
        <v>29</v>
      </c>
      <c r="L1474" t="s">
        <v>127</v>
      </c>
      <c r="M1474" t="s">
        <v>30</v>
      </c>
      <c r="N1474" t="s">
        <v>30</v>
      </c>
      <c r="O1474" t="s">
        <v>30</v>
      </c>
      <c r="P1474" t="s">
        <v>30</v>
      </c>
      <c r="Q1474" t="s">
        <v>30</v>
      </c>
      <c r="R1474" t="s">
        <v>30</v>
      </c>
      <c r="S1474" t="s">
        <v>30</v>
      </c>
      <c r="T1474" t="s">
        <v>30</v>
      </c>
      <c r="U1474" t="s">
        <v>30</v>
      </c>
      <c r="V1474" t="s">
        <v>30</v>
      </c>
      <c r="W1474" t="s">
        <v>40</v>
      </c>
      <c r="X1474" t="s">
        <v>29</v>
      </c>
      <c r="Y1474" t="s">
        <v>30</v>
      </c>
      <c r="Z1474" t="s">
        <v>29</v>
      </c>
      <c r="AA1474" t="s">
        <v>29</v>
      </c>
      <c r="AB1474" t="s">
        <v>32</v>
      </c>
    </row>
    <row r="1475" spans="1:28" outlineLevel="1" x14ac:dyDescent="0.45">
      <c r="A1475">
        <v>7650868909</v>
      </c>
      <c r="B1475" s="1">
        <v>44323</v>
      </c>
      <c r="C1475" t="s">
        <v>3703</v>
      </c>
      <c r="D1475" t="s">
        <v>3704</v>
      </c>
      <c r="E1475" t="s">
        <v>1207</v>
      </c>
      <c r="F1475" t="s">
        <v>5651</v>
      </c>
      <c r="G1475" t="s">
        <v>5847</v>
      </c>
      <c r="H1475" s="10">
        <v>116839.64</v>
      </c>
      <c r="J1475" t="s">
        <v>42</v>
      </c>
      <c r="K1475" t="s">
        <v>29</v>
      </c>
      <c r="L1475" t="s">
        <v>127</v>
      </c>
      <c r="M1475" t="s">
        <v>30</v>
      </c>
      <c r="N1475" t="s">
        <v>30</v>
      </c>
      <c r="O1475" t="s">
        <v>30</v>
      </c>
      <c r="P1475" t="s">
        <v>30</v>
      </c>
      <c r="Q1475" t="s">
        <v>30</v>
      </c>
      <c r="R1475" t="s">
        <v>30</v>
      </c>
      <c r="S1475" t="s">
        <v>30</v>
      </c>
      <c r="T1475" t="s">
        <v>30</v>
      </c>
      <c r="U1475" t="s">
        <v>30</v>
      </c>
      <c r="V1475" t="s">
        <v>30</v>
      </c>
      <c r="W1475" t="s">
        <v>31</v>
      </c>
      <c r="X1475" t="s">
        <v>29</v>
      </c>
      <c r="Y1475" t="s">
        <v>30</v>
      </c>
      <c r="Z1475" t="s">
        <v>29</v>
      </c>
      <c r="AA1475" t="s">
        <v>29</v>
      </c>
      <c r="AB1475" t="s">
        <v>32</v>
      </c>
    </row>
    <row r="1476" spans="1:28" outlineLevel="1" x14ac:dyDescent="0.45">
      <c r="A1476">
        <v>8886729006</v>
      </c>
      <c r="B1476" s="1">
        <v>44345</v>
      </c>
      <c r="C1476" t="s">
        <v>4714</v>
      </c>
      <c r="D1476" t="s">
        <v>4715</v>
      </c>
      <c r="E1476" t="s">
        <v>1207</v>
      </c>
      <c r="F1476" t="s">
        <v>5651</v>
      </c>
      <c r="G1476" t="s">
        <v>5847</v>
      </c>
      <c r="H1476" s="10">
        <v>72363.350000000006</v>
      </c>
      <c r="J1476" t="s">
        <v>42</v>
      </c>
      <c r="K1476" t="s">
        <v>29</v>
      </c>
      <c r="L1476" t="s">
        <v>127</v>
      </c>
      <c r="M1476" t="s">
        <v>29</v>
      </c>
      <c r="N1476" t="s">
        <v>29</v>
      </c>
      <c r="O1476" t="s">
        <v>29</v>
      </c>
      <c r="P1476" t="s">
        <v>30</v>
      </c>
      <c r="Q1476" t="s">
        <v>30</v>
      </c>
      <c r="R1476" t="s">
        <v>30</v>
      </c>
      <c r="S1476" t="s">
        <v>30</v>
      </c>
      <c r="T1476" t="s">
        <v>30</v>
      </c>
      <c r="U1476" t="s">
        <v>30</v>
      </c>
      <c r="V1476" t="s">
        <v>30</v>
      </c>
      <c r="W1476" t="s">
        <v>31</v>
      </c>
      <c r="X1476" t="s">
        <v>29</v>
      </c>
      <c r="Y1476" t="s">
        <v>29</v>
      </c>
      <c r="Z1476" t="s">
        <v>29</v>
      </c>
      <c r="AA1476" t="s">
        <v>29</v>
      </c>
      <c r="AB1476" t="s">
        <v>32</v>
      </c>
    </row>
    <row r="1477" spans="1:28" outlineLevel="1" x14ac:dyDescent="0.45">
      <c r="A1477">
        <v>2497479002</v>
      </c>
      <c r="B1477" s="1">
        <v>44332</v>
      </c>
      <c r="C1477" t="s">
        <v>1205</v>
      </c>
      <c r="D1477" t="s">
        <v>1206</v>
      </c>
      <c r="E1477" t="s">
        <v>1207</v>
      </c>
      <c r="F1477" t="s">
        <v>5651</v>
      </c>
      <c r="G1477" t="s">
        <v>5847</v>
      </c>
      <c r="H1477" s="10">
        <v>59133.25</v>
      </c>
      <c r="J1477" t="s">
        <v>42</v>
      </c>
      <c r="K1477" t="s">
        <v>29</v>
      </c>
      <c r="L1477" t="s">
        <v>127</v>
      </c>
      <c r="M1477" t="s">
        <v>29</v>
      </c>
      <c r="N1477" t="s">
        <v>29</v>
      </c>
      <c r="O1477" t="s">
        <v>29</v>
      </c>
      <c r="P1477" t="s">
        <v>30</v>
      </c>
      <c r="Q1477" t="s">
        <v>30</v>
      </c>
      <c r="R1477" t="s">
        <v>30</v>
      </c>
      <c r="S1477" t="s">
        <v>30</v>
      </c>
      <c r="T1477" t="s">
        <v>30</v>
      </c>
      <c r="U1477" t="s">
        <v>30</v>
      </c>
      <c r="V1477" t="s">
        <v>30</v>
      </c>
      <c r="W1477" t="s">
        <v>31</v>
      </c>
      <c r="X1477" t="s">
        <v>29</v>
      </c>
      <c r="Y1477" t="s">
        <v>29</v>
      </c>
      <c r="Z1477" t="s">
        <v>29</v>
      </c>
      <c r="AA1477" t="s">
        <v>30</v>
      </c>
      <c r="AB1477" t="s">
        <v>32</v>
      </c>
    </row>
    <row r="1478" spans="1:28" outlineLevel="1" x14ac:dyDescent="0.45">
      <c r="A1478">
        <v>7567539006</v>
      </c>
      <c r="B1478" s="1">
        <v>44341</v>
      </c>
      <c r="C1478" t="s">
        <v>3206</v>
      </c>
      <c r="D1478" t="s">
        <v>3207</v>
      </c>
      <c r="E1478" t="s">
        <v>1207</v>
      </c>
      <c r="F1478" t="s">
        <v>5651</v>
      </c>
      <c r="G1478" t="s">
        <v>5847</v>
      </c>
      <c r="H1478" s="10">
        <v>57009</v>
      </c>
      <c r="J1478" t="s">
        <v>42</v>
      </c>
      <c r="K1478" t="s">
        <v>29</v>
      </c>
      <c r="L1478" t="s">
        <v>127</v>
      </c>
      <c r="M1478" t="s">
        <v>29</v>
      </c>
      <c r="N1478" t="s">
        <v>29</v>
      </c>
      <c r="O1478" t="s">
        <v>29</v>
      </c>
      <c r="P1478" t="s">
        <v>30</v>
      </c>
      <c r="Q1478" t="s">
        <v>29</v>
      </c>
      <c r="R1478" t="s">
        <v>30</v>
      </c>
      <c r="S1478" t="s">
        <v>30</v>
      </c>
      <c r="T1478" t="s">
        <v>30</v>
      </c>
      <c r="U1478" t="s">
        <v>29</v>
      </c>
      <c r="V1478" t="s">
        <v>30</v>
      </c>
      <c r="W1478" t="s">
        <v>31</v>
      </c>
      <c r="X1478" t="s">
        <v>29</v>
      </c>
      <c r="Y1478" t="s">
        <v>29</v>
      </c>
      <c r="Z1478" t="s">
        <v>30</v>
      </c>
      <c r="AA1478" t="s">
        <v>29</v>
      </c>
      <c r="AB1478" t="s">
        <v>32</v>
      </c>
    </row>
    <row r="1479" spans="1:28" outlineLevel="1" x14ac:dyDescent="0.45">
      <c r="A1479">
        <v>6606109005</v>
      </c>
      <c r="B1479" s="1">
        <v>44338</v>
      </c>
      <c r="C1479" t="s">
        <v>2420</v>
      </c>
      <c r="D1479" t="s">
        <v>2421</v>
      </c>
      <c r="E1479" t="s">
        <v>1207</v>
      </c>
      <c r="F1479" t="s">
        <v>5651</v>
      </c>
      <c r="G1479" t="s">
        <v>5847</v>
      </c>
      <c r="H1479" s="10">
        <v>8415</v>
      </c>
      <c r="J1479" t="s">
        <v>42</v>
      </c>
      <c r="K1479" t="s">
        <v>29</v>
      </c>
      <c r="L1479" t="s">
        <v>127</v>
      </c>
      <c r="M1479" t="s">
        <v>29</v>
      </c>
      <c r="N1479" t="s">
        <v>29</v>
      </c>
      <c r="O1479" t="s">
        <v>30</v>
      </c>
      <c r="P1479" t="s">
        <v>30</v>
      </c>
      <c r="Q1479" t="s">
        <v>29</v>
      </c>
      <c r="R1479" t="s">
        <v>30</v>
      </c>
      <c r="S1479" t="s">
        <v>30</v>
      </c>
      <c r="T1479" t="s">
        <v>30</v>
      </c>
      <c r="U1479" t="s">
        <v>30</v>
      </c>
      <c r="V1479" t="s">
        <v>30</v>
      </c>
      <c r="W1479" t="s">
        <v>31</v>
      </c>
      <c r="X1479" t="s">
        <v>29</v>
      </c>
      <c r="Y1479" t="s">
        <v>29</v>
      </c>
      <c r="Z1479" t="s">
        <v>29</v>
      </c>
      <c r="AA1479" t="s">
        <v>30</v>
      </c>
      <c r="AB1479" t="s">
        <v>69</v>
      </c>
    </row>
    <row r="1480" spans="1:28" outlineLevel="1" x14ac:dyDescent="0.45">
      <c r="A1480">
        <v>2367069010</v>
      </c>
      <c r="B1480" s="1">
        <v>44331</v>
      </c>
      <c r="C1480" t="s">
        <v>1016</v>
      </c>
      <c r="D1480" t="s">
        <v>1017</v>
      </c>
      <c r="E1480" t="s">
        <v>325</v>
      </c>
      <c r="F1480" t="s">
        <v>5651</v>
      </c>
      <c r="G1480" t="s">
        <v>5700</v>
      </c>
      <c r="H1480" s="10">
        <v>267815</v>
      </c>
      <c r="J1480" t="s">
        <v>28</v>
      </c>
      <c r="K1480" t="s">
        <v>29</v>
      </c>
      <c r="L1480" t="s">
        <v>96</v>
      </c>
      <c r="M1480" t="s">
        <v>30</v>
      </c>
      <c r="N1480" t="s">
        <v>30</v>
      </c>
      <c r="O1480" t="s">
        <v>29</v>
      </c>
      <c r="P1480" t="s">
        <v>30</v>
      </c>
      <c r="Q1480" t="s">
        <v>30</v>
      </c>
      <c r="R1480" t="s">
        <v>30</v>
      </c>
      <c r="S1480" t="s">
        <v>30</v>
      </c>
      <c r="T1480" t="s">
        <v>30</v>
      </c>
      <c r="U1480" t="s">
        <v>30</v>
      </c>
      <c r="V1480" t="s">
        <v>30</v>
      </c>
      <c r="W1480" t="s">
        <v>31</v>
      </c>
      <c r="X1480" t="s">
        <v>29</v>
      </c>
      <c r="Y1480" t="s">
        <v>29</v>
      </c>
      <c r="Z1480" t="s">
        <v>29</v>
      </c>
      <c r="AA1480" t="s">
        <v>30</v>
      </c>
      <c r="AB1480" t="s">
        <v>43</v>
      </c>
    </row>
    <row r="1481" spans="1:28" outlineLevel="1" x14ac:dyDescent="0.45">
      <c r="A1481">
        <v>8885859008</v>
      </c>
      <c r="B1481" s="1">
        <v>44345</v>
      </c>
      <c r="C1481" t="s">
        <v>4711</v>
      </c>
      <c r="D1481" t="s">
        <v>4712</v>
      </c>
      <c r="E1481" t="s">
        <v>325</v>
      </c>
      <c r="F1481" t="s">
        <v>5651</v>
      </c>
      <c r="G1481" t="s">
        <v>5700</v>
      </c>
      <c r="H1481" s="10">
        <v>228160</v>
      </c>
      <c r="J1481" t="s">
        <v>28</v>
      </c>
      <c r="K1481" t="s">
        <v>29</v>
      </c>
      <c r="L1481" t="s">
        <v>96</v>
      </c>
      <c r="M1481" t="s">
        <v>29</v>
      </c>
      <c r="N1481" t="s">
        <v>30</v>
      </c>
      <c r="O1481" t="s">
        <v>29</v>
      </c>
      <c r="P1481" t="s">
        <v>30</v>
      </c>
      <c r="Q1481" t="s">
        <v>30</v>
      </c>
      <c r="R1481" t="s">
        <v>30</v>
      </c>
      <c r="S1481" t="s">
        <v>30</v>
      </c>
      <c r="T1481" t="s">
        <v>30</v>
      </c>
      <c r="U1481" t="s">
        <v>30</v>
      </c>
      <c r="V1481" t="s">
        <v>30</v>
      </c>
      <c r="W1481" t="s">
        <v>31</v>
      </c>
      <c r="X1481" t="s">
        <v>29</v>
      </c>
      <c r="Y1481" t="s">
        <v>29</v>
      </c>
      <c r="Z1481" t="s">
        <v>29</v>
      </c>
      <c r="AA1481" t="s">
        <v>29</v>
      </c>
      <c r="AB1481" t="s">
        <v>32</v>
      </c>
    </row>
    <row r="1482" spans="1:28" outlineLevel="1" x14ac:dyDescent="0.45">
      <c r="A1482">
        <v>9994169006</v>
      </c>
      <c r="B1482" s="1">
        <v>44358</v>
      </c>
      <c r="C1482" t="s">
        <v>5632</v>
      </c>
      <c r="D1482" t="s">
        <v>5633</v>
      </c>
      <c r="E1482" t="s">
        <v>325</v>
      </c>
      <c r="F1482" t="s">
        <v>5651</v>
      </c>
      <c r="G1482" t="s">
        <v>5700</v>
      </c>
      <c r="H1482" s="10">
        <v>207419</v>
      </c>
      <c r="J1482" t="s">
        <v>28</v>
      </c>
      <c r="K1482" t="s">
        <v>29</v>
      </c>
      <c r="L1482" t="s">
        <v>96</v>
      </c>
      <c r="M1482" t="s">
        <v>30</v>
      </c>
      <c r="N1482" t="s">
        <v>29</v>
      </c>
      <c r="O1482" t="s">
        <v>30</v>
      </c>
      <c r="P1482" t="s">
        <v>30</v>
      </c>
      <c r="Q1482" t="s">
        <v>30</v>
      </c>
      <c r="R1482" t="s">
        <v>30</v>
      </c>
      <c r="S1482" t="s">
        <v>30</v>
      </c>
      <c r="T1482" t="s">
        <v>30</v>
      </c>
      <c r="U1482" t="s">
        <v>30</v>
      </c>
      <c r="V1482" t="s">
        <v>30</v>
      </c>
      <c r="W1482" t="s">
        <v>40</v>
      </c>
      <c r="X1482" t="s">
        <v>29</v>
      </c>
      <c r="Y1482" t="s">
        <v>29</v>
      </c>
      <c r="Z1482" t="s">
        <v>29</v>
      </c>
      <c r="AA1482" t="s">
        <v>29</v>
      </c>
      <c r="AB1482" t="s">
        <v>617</v>
      </c>
    </row>
    <row r="1483" spans="1:28" outlineLevel="1" x14ac:dyDescent="0.45">
      <c r="A1483">
        <v>9994399005</v>
      </c>
      <c r="B1483" s="1">
        <v>44358</v>
      </c>
      <c r="C1483" t="s">
        <v>5634</v>
      </c>
      <c r="D1483" t="s">
        <v>5635</v>
      </c>
      <c r="E1483" t="s">
        <v>325</v>
      </c>
      <c r="F1483" t="s">
        <v>5651</v>
      </c>
      <c r="G1483" t="s">
        <v>5700</v>
      </c>
      <c r="H1483" s="10">
        <v>137384</v>
      </c>
      <c r="J1483" t="s">
        <v>28</v>
      </c>
      <c r="K1483" t="s">
        <v>29</v>
      </c>
      <c r="L1483" t="s">
        <v>96</v>
      </c>
      <c r="M1483" t="s">
        <v>30</v>
      </c>
      <c r="N1483" t="s">
        <v>30</v>
      </c>
      <c r="O1483" t="s">
        <v>30</v>
      </c>
      <c r="P1483" t="s">
        <v>30</v>
      </c>
      <c r="Q1483" t="s">
        <v>30</v>
      </c>
      <c r="R1483" t="s">
        <v>30</v>
      </c>
      <c r="S1483" t="s">
        <v>30</v>
      </c>
      <c r="T1483" t="s">
        <v>30</v>
      </c>
      <c r="U1483" t="s">
        <v>30</v>
      </c>
      <c r="V1483" t="s">
        <v>30</v>
      </c>
      <c r="W1483" t="s">
        <v>31</v>
      </c>
      <c r="X1483" t="s">
        <v>29</v>
      </c>
      <c r="Y1483" t="s">
        <v>29</v>
      </c>
      <c r="Z1483" t="s">
        <v>29</v>
      </c>
      <c r="AA1483" t="s">
        <v>29</v>
      </c>
      <c r="AB1483" t="s">
        <v>32</v>
      </c>
    </row>
    <row r="1484" spans="1:28" outlineLevel="1" x14ac:dyDescent="0.45">
      <c r="A1484">
        <v>1089139001</v>
      </c>
      <c r="B1484" s="1">
        <v>44329</v>
      </c>
      <c r="C1484" t="s">
        <v>337</v>
      </c>
      <c r="D1484" t="s">
        <v>338</v>
      </c>
      <c r="E1484" t="s">
        <v>325</v>
      </c>
      <c r="F1484" t="s">
        <v>5651</v>
      </c>
      <c r="G1484" t="s">
        <v>5700</v>
      </c>
      <c r="H1484" s="10">
        <v>133354</v>
      </c>
      <c r="J1484" t="s">
        <v>28</v>
      </c>
      <c r="K1484" t="s">
        <v>29</v>
      </c>
      <c r="L1484" t="s">
        <v>96</v>
      </c>
      <c r="M1484" t="s">
        <v>30</v>
      </c>
      <c r="N1484" t="s">
        <v>29</v>
      </c>
      <c r="O1484" t="s">
        <v>30</v>
      </c>
      <c r="P1484" t="s">
        <v>30</v>
      </c>
      <c r="Q1484" t="s">
        <v>30</v>
      </c>
      <c r="R1484" t="s">
        <v>30</v>
      </c>
      <c r="S1484" t="s">
        <v>30</v>
      </c>
      <c r="T1484" t="s">
        <v>30</v>
      </c>
      <c r="U1484" t="s">
        <v>30</v>
      </c>
      <c r="V1484" t="s">
        <v>30</v>
      </c>
      <c r="W1484" t="s">
        <v>31</v>
      </c>
      <c r="X1484" t="s">
        <v>29</v>
      </c>
      <c r="Y1484" t="s">
        <v>30</v>
      </c>
      <c r="Z1484" t="s">
        <v>29</v>
      </c>
      <c r="AA1484" t="s">
        <v>29</v>
      </c>
      <c r="AB1484" t="s">
        <v>43</v>
      </c>
    </row>
    <row r="1485" spans="1:28" outlineLevel="1" x14ac:dyDescent="0.45">
      <c r="A1485">
        <v>8958619008</v>
      </c>
      <c r="B1485" s="1">
        <v>44345</v>
      </c>
      <c r="C1485" t="s">
        <v>5013</v>
      </c>
      <c r="D1485" t="s">
        <v>5014</v>
      </c>
      <c r="E1485" t="s">
        <v>325</v>
      </c>
      <c r="F1485" t="s">
        <v>5651</v>
      </c>
      <c r="G1485" t="s">
        <v>5700</v>
      </c>
      <c r="H1485" s="10">
        <v>112390</v>
      </c>
      <c r="J1485" t="s">
        <v>28</v>
      </c>
      <c r="K1485" t="s">
        <v>29</v>
      </c>
      <c r="L1485" t="s">
        <v>96</v>
      </c>
      <c r="M1485" t="s">
        <v>30</v>
      </c>
      <c r="N1485" t="s">
        <v>30</v>
      </c>
      <c r="O1485" t="s">
        <v>29</v>
      </c>
      <c r="P1485" t="s">
        <v>30</v>
      </c>
      <c r="Q1485" t="s">
        <v>30</v>
      </c>
      <c r="R1485" t="s">
        <v>30</v>
      </c>
      <c r="S1485" t="s">
        <v>30</v>
      </c>
      <c r="T1485" t="s">
        <v>30</v>
      </c>
      <c r="U1485" t="s">
        <v>30</v>
      </c>
      <c r="V1485" t="s">
        <v>30</v>
      </c>
      <c r="W1485" t="s">
        <v>31</v>
      </c>
      <c r="X1485" t="s">
        <v>29</v>
      </c>
      <c r="Y1485" t="s">
        <v>29</v>
      </c>
      <c r="Z1485" t="s">
        <v>29</v>
      </c>
      <c r="AA1485" t="s">
        <v>29</v>
      </c>
      <c r="AB1485" t="s">
        <v>43</v>
      </c>
    </row>
    <row r="1486" spans="1:28" outlineLevel="1" x14ac:dyDescent="0.45">
      <c r="A1486">
        <v>5213709002</v>
      </c>
      <c r="B1486" s="1">
        <v>44337</v>
      </c>
      <c r="C1486" t="s">
        <v>2131</v>
      </c>
      <c r="D1486" t="s">
        <v>2132</v>
      </c>
      <c r="E1486" t="s">
        <v>325</v>
      </c>
      <c r="F1486" t="s">
        <v>5651</v>
      </c>
      <c r="G1486" t="s">
        <v>5700</v>
      </c>
      <c r="H1486" s="10">
        <v>37686.99</v>
      </c>
      <c r="J1486" t="s">
        <v>28</v>
      </c>
      <c r="K1486" t="s">
        <v>29</v>
      </c>
      <c r="L1486" t="s">
        <v>96</v>
      </c>
      <c r="M1486" t="s">
        <v>30</v>
      </c>
      <c r="N1486" t="s">
        <v>30</v>
      </c>
      <c r="O1486" t="s">
        <v>30</v>
      </c>
      <c r="P1486" t="s">
        <v>30</v>
      </c>
      <c r="Q1486" t="s">
        <v>30</v>
      </c>
      <c r="R1486" t="s">
        <v>30</v>
      </c>
      <c r="S1486" t="s">
        <v>30</v>
      </c>
      <c r="T1486" t="s">
        <v>30</v>
      </c>
      <c r="U1486" t="s">
        <v>30</v>
      </c>
      <c r="V1486" t="s">
        <v>30</v>
      </c>
      <c r="W1486" t="s">
        <v>31</v>
      </c>
      <c r="X1486" t="s">
        <v>29</v>
      </c>
      <c r="Y1486" t="s">
        <v>30</v>
      </c>
      <c r="Z1486" t="s">
        <v>29</v>
      </c>
      <c r="AA1486" t="s">
        <v>29</v>
      </c>
      <c r="AB1486" t="s">
        <v>32</v>
      </c>
    </row>
    <row r="1487" spans="1:28" outlineLevel="1" x14ac:dyDescent="0.45">
      <c r="A1487">
        <v>2231549002</v>
      </c>
      <c r="B1487" s="1">
        <v>44330</v>
      </c>
      <c r="C1487" t="s">
        <v>704</v>
      </c>
      <c r="D1487" t="s">
        <v>705</v>
      </c>
      <c r="E1487" t="s">
        <v>325</v>
      </c>
      <c r="F1487" t="s">
        <v>5651</v>
      </c>
      <c r="G1487" t="s">
        <v>5700</v>
      </c>
      <c r="H1487" s="10">
        <v>22790.16</v>
      </c>
      <c r="I1487" t="s">
        <v>35</v>
      </c>
      <c r="J1487" t="s">
        <v>28</v>
      </c>
      <c r="K1487" t="s">
        <v>29</v>
      </c>
      <c r="L1487" t="s">
        <v>96</v>
      </c>
      <c r="M1487" t="s">
        <v>29</v>
      </c>
      <c r="N1487" t="s">
        <v>29</v>
      </c>
      <c r="O1487" t="s">
        <v>30</v>
      </c>
      <c r="P1487" t="s">
        <v>30</v>
      </c>
      <c r="Q1487" t="s">
        <v>30</v>
      </c>
      <c r="R1487" t="s">
        <v>30</v>
      </c>
      <c r="S1487" t="s">
        <v>30</v>
      </c>
      <c r="T1487" t="s">
        <v>30</v>
      </c>
      <c r="U1487" t="s">
        <v>30</v>
      </c>
      <c r="V1487" t="s">
        <v>30</v>
      </c>
      <c r="W1487" t="s">
        <v>40</v>
      </c>
      <c r="X1487" t="s">
        <v>29</v>
      </c>
      <c r="Y1487" t="s">
        <v>30</v>
      </c>
      <c r="Z1487" t="s">
        <v>29</v>
      </c>
      <c r="AA1487" t="s">
        <v>29</v>
      </c>
      <c r="AB1487" t="s">
        <v>32</v>
      </c>
    </row>
    <row r="1488" spans="1:28" outlineLevel="1" x14ac:dyDescent="0.45">
      <c r="A1488">
        <v>7601338907</v>
      </c>
      <c r="B1488" s="1">
        <v>44323</v>
      </c>
      <c r="C1488" t="s">
        <v>3409</v>
      </c>
      <c r="D1488" t="s">
        <v>3410</v>
      </c>
      <c r="E1488" t="s">
        <v>325</v>
      </c>
      <c r="F1488" t="s">
        <v>5651</v>
      </c>
      <c r="G1488" t="s">
        <v>5700</v>
      </c>
      <c r="H1488" s="10">
        <v>19294.18</v>
      </c>
      <c r="J1488" t="s">
        <v>28</v>
      </c>
      <c r="K1488" t="s">
        <v>30</v>
      </c>
      <c r="L1488" t="s">
        <v>96</v>
      </c>
      <c r="M1488" t="s">
        <v>30</v>
      </c>
      <c r="N1488" t="s">
        <v>30</v>
      </c>
      <c r="O1488" t="s">
        <v>29</v>
      </c>
      <c r="P1488" t="s">
        <v>30</v>
      </c>
      <c r="Q1488" t="s">
        <v>29</v>
      </c>
      <c r="R1488" t="s">
        <v>30</v>
      </c>
      <c r="S1488" t="s">
        <v>30</v>
      </c>
      <c r="T1488" t="s">
        <v>30</v>
      </c>
      <c r="U1488" t="s">
        <v>30</v>
      </c>
      <c r="V1488" t="s">
        <v>30</v>
      </c>
      <c r="W1488" t="s">
        <v>31</v>
      </c>
      <c r="X1488" t="s">
        <v>29</v>
      </c>
      <c r="Y1488" t="s">
        <v>30</v>
      </c>
      <c r="Z1488" t="s">
        <v>29</v>
      </c>
      <c r="AA1488" t="s">
        <v>29</v>
      </c>
      <c r="AB1488" t="s">
        <v>723</v>
      </c>
    </row>
    <row r="1489" spans="1:28" outlineLevel="1" x14ac:dyDescent="0.45">
      <c r="A1489">
        <v>7548629003</v>
      </c>
      <c r="B1489" s="1">
        <v>44341</v>
      </c>
      <c r="C1489" t="s">
        <v>2977</v>
      </c>
      <c r="D1489" t="s">
        <v>2978</v>
      </c>
      <c r="E1489" t="s">
        <v>325</v>
      </c>
      <c r="F1489" t="s">
        <v>5651</v>
      </c>
      <c r="G1489" t="s">
        <v>5700</v>
      </c>
      <c r="H1489" s="10">
        <v>18350</v>
      </c>
      <c r="J1489" t="s">
        <v>28</v>
      </c>
      <c r="K1489" t="s">
        <v>29</v>
      </c>
      <c r="L1489" t="s">
        <v>96</v>
      </c>
      <c r="M1489" t="s">
        <v>29</v>
      </c>
      <c r="N1489" t="s">
        <v>29</v>
      </c>
      <c r="O1489" t="s">
        <v>29</v>
      </c>
      <c r="P1489" t="s">
        <v>30</v>
      </c>
      <c r="Q1489" t="s">
        <v>30</v>
      </c>
      <c r="R1489" t="s">
        <v>30</v>
      </c>
      <c r="S1489" t="s">
        <v>30</v>
      </c>
      <c r="T1489" t="s">
        <v>29</v>
      </c>
      <c r="U1489" t="s">
        <v>30</v>
      </c>
      <c r="V1489" t="s">
        <v>29</v>
      </c>
      <c r="W1489" t="s">
        <v>31</v>
      </c>
      <c r="X1489" t="s">
        <v>29</v>
      </c>
      <c r="Y1489" t="s">
        <v>30</v>
      </c>
      <c r="Z1489" t="s">
        <v>29</v>
      </c>
      <c r="AA1489" t="s">
        <v>29</v>
      </c>
      <c r="AB1489" t="s">
        <v>194</v>
      </c>
    </row>
    <row r="1490" spans="1:28" outlineLevel="1" x14ac:dyDescent="0.45">
      <c r="A1490">
        <v>9902589007</v>
      </c>
      <c r="B1490" s="1">
        <v>44351</v>
      </c>
      <c r="C1490" t="s">
        <v>5357</v>
      </c>
      <c r="D1490" t="s">
        <v>5358</v>
      </c>
      <c r="E1490" t="s">
        <v>5359</v>
      </c>
      <c r="F1490" t="s">
        <v>5651</v>
      </c>
      <c r="G1490" t="s">
        <v>5856</v>
      </c>
      <c r="H1490" s="10">
        <v>21191</v>
      </c>
      <c r="J1490" t="s">
        <v>42</v>
      </c>
      <c r="K1490" t="s">
        <v>29</v>
      </c>
      <c r="L1490" t="s">
        <v>54</v>
      </c>
      <c r="M1490" t="s">
        <v>29</v>
      </c>
      <c r="N1490" t="s">
        <v>29</v>
      </c>
      <c r="O1490" t="s">
        <v>29</v>
      </c>
      <c r="P1490" t="s">
        <v>29</v>
      </c>
      <c r="Q1490" t="s">
        <v>29</v>
      </c>
      <c r="R1490" t="s">
        <v>29</v>
      </c>
      <c r="S1490" t="s">
        <v>30</v>
      </c>
      <c r="T1490" t="s">
        <v>30</v>
      </c>
      <c r="U1490" t="s">
        <v>29</v>
      </c>
      <c r="V1490" t="s">
        <v>29</v>
      </c>
      <c r="W1490" t="s">
        <v>40</v>
      </c>
      <c r="X1490" t="s">
        <v>30</v>
      </c>
      <c r="Y1490" t="s">
        <v>29</v>
      </c>
      <c r="Z1490" t="s">
        <v>29</v>
      </c>
      <c r="AA1490" t="s">
        <v>29</v>
      </c>
      <c r="AB1490" t="s">
        <v>32</v>
      </c>
    </row>
    <row r="1491" spans="1:28" outlineLevel="1" x14ac:dyDescent="0.45">
      <c r="A1491">
        <v>7526189001</v>
      </c>
      <c r="B1491" s="1">
        <v>44341</v>
      </c>
      <c r="C1491" t="s">
        <v>2730</v>
      </c>
      <c r="D1491" t="s">
        <v>2731</v>
      </c>
      <c r="E1491" t="s">
        <v>2732</v>
      </c>
      <c r="F1491" t="s">
        <v>5651</v>
      </c>
      <c r="G1491" t="s">
        <v>5675</v>
      </c>
      <c r="H1491" s="10">
        <v>56775.92</v>
      </c>
      <c r="J1491" t="s">
        <v>28</v>
      </c>
      <c r="K1491" t="s">
        <v>29</v>
      </c>
      <c r="L1491" t="s">
        <v>77</v>
      </c>
      <c r="M1491" t="s">
        <v>30</v>
      </c>
      <c r="N1491" t="s">
        <v>30</v>
      </c>
      <c r="O1491" t="s">
        <v>30</v>
      </c>
      <c r="P1491" t="s">
        <v>30</v>
      </c>
      <c r="Q1491" t="s">
        <v>30</v>
      </c>
      <c r="R1491" t="s">
        <v>30</v>
      </c>
      <c r="S1491" t="s">
        <v>30</v>
      </c>
      <c r="T1491" t="s">
        <v>30</v>
      </c>
      <c r="U1491" t="s">
        <v>30</v>
      </c>
      <c r="V1491" t="s">
        <v>30</v>
      </c>
      <c r="W1491" t="s">
        <v>40</v>
      </c>
      <c r="X1491" t="s">
        <v>29</v>
      </c>
      <c r="Y1491" t="s">
        <v>29</v>
      </c>
      <c r="Z1491" t="s">
        <v>29</v>
      </c>
      <c r="AA1491" t="s">
        <v>30</v>
      </c>
      <c r="AB1491" t="s">
        <v>32</v>
      </c>
    </row>
    <row r="1492" spans="1:28" outlineLevel="1" x14ac:dyDescent="0.45">
      <c r="A1492">
        <v>7883318909</v>
      </c>
      <c r="B1492" s="1">
        <v>44327</v>
      </c>
      <c r="C1492" t="s">
        <v>3911</v>
      </c>
      <c r="D1492" t="s">
        <v>3912</v>
      </c>
      <c r="E1492" t="s">
        <v>2732</v>
      </c>
      <c r="F1492" t="s">
        <v>5651</v>
      </c>
      <c r="G1492" t="s">
        <v>5675</v>
      </c>
      <c r="H1492" s="10">
        <v>14588</v>
      </c>
      <c r="J1492" t="s">
        <v>28</v>
      </c>
      <c r="K1492" t="s">
        <v>29</v>
      </c>
      <c r="L1492" t="s">
        <v>77</v>
      </c>
      <c r="M1492" t="s">
        <v>29</v>
      </c>
      <c r="N1492" t="s">
        <v>29</v>
      </c>
      <c r="O1492" t="s">
        <v>29</v>
      </c>
      <c r="P1492" t="s">
        <v>29</v>
      </c>
      <c r="Q1492" t="s">
        <v>29</v>
      </c>
      <c r="R1492" t="s">
        <v>29</v>
      </c>
      <c r="S1492" t="s">
        <v>29</v>
      </c>
      <c r="T1492" t="s">
        <v>30</v>
      </c>
      <c r="U1492" t="s">
        <v>29</v>
      </c>
      <c r="V1492" t="s">
        <v>30</v>
      </c>
      <c r="W1492" t="s">
        <v>31</v>
      </c>
      <c r="X1492" t="s">
        <v>29</v>
      </c>
      <c r="Y1492" t="s">
        <v>29</v>
      </c>
      <c r="Z1492" t="s">
        <v>29</v>
      </c>
      <c r="AA1492" t="s">
        <v>30</v>
      </c>
      <c r="AB1492" t="s">
        <v>32</v>
      </c>
    </row>
    <row r="1493" spans="1:28" outlineLevel="1" x14ac:dyDescent="0.45">
      <c r="A1493">
        <v>8601539005</v>
      </c>
      <c r="B1493" s="1">
        <v>44343</v>
      </c>
      <c r="C1493" t="s">
        <v>4245</v>
      </c>
      <c r="D1493" t="s">
        <v>4246</v>
      </c>
      <c r="E1493" t="s">
        <v>781</v>
      </c>
      <c r="F1493" t="s">
        <v>5651</v>
      </c>
      <c r="G1493" t="s">
        <v>5787</v>
      </c>
      <c r="H1493" s="10">
        <v>316680</v>
      </c>
      <c r="J1493" t="s">
        <v>42</v>
      </c>
      <c r="K1493" t="s">
        <v>29</v>
      </c>
      <c r="L1493" t="s">
        <v>88</v>
      </c>
      <c r="M1493" t="s">
        <v>29</v>
      </c>
      <c r="N1493" t="s">
        <v>30</v>
      </c>
      <c r="O1493" t="s">
        <v>30</v>
      </c>
      <c r="P1493" t="s">
        <v>30</v>
      </c>
      <c r="Q1493" t="s">
        <v>30</v>
      </c>
      <c r="R1493" t="s">
        <v>30</v>
      </c>
      <c r="S1493" t="s">
        <v>30</v>
      </c>
      <c r="T1493" t="s">
        <v>30</v>
      </c>
      <c r="U1493" t="s">
        <v>30</v>
      </c>
      <c r="V1493" t="s">
        <v>30</v>
      </c>
      <c r="W1493" t="s">
        <v>49</v>
      </c>
      <c r="X1493" t="s">
        <v>29</v>
      </c>
      <c r="Y1493" t="s">
        <v>29</v>
      </c>
      <c r="Z1493" t="s">
        <v>29</v>
      </c>
      <c r="AA1493" t="s">
        <v>29</v>
      </c>
      <c r="AB1493" t="s">
        <v>32</v>
      </c>
    </row>
    <row r="1494" spans="1:28" outlineLevel="1" x14ac:dyDescent="0.45">
      <c r="A1494">
        <v>8974959005</v>
      </c>
      <c r="B1494" s="1">
        <v>44345</v>
      </c>
      <c r="C1494" t="s">
        <v>5109</v>
      </c>
      <c r="D1494" t="s">
        <v>5110</v>
      </c>
      <c r="E1494" t="s">
        <v>781</v>
      </c>
      <c r="F1494" t="s">
        <v>5651</v>
      </c>
      <c r="G1494" t="s">
        <v>5787</v>
      </c>
      <c r="H1494" s="10">
        <v>187273</v>
      </c>
      <c r="J1494" t="s">
        <v>42</v>
      </c>
      <c r="K1494" t="s">
        <v>29</v>
      </c>
      <c r="L1494" t="s">
        <v>88</v>
      </c>
      <c r="M1494" t="s">
        <v>29</v>
      </c>
      <c r="N1494" t="s">
        <v>30</v>
      </c>
      <c r="O1494" t="s">
        <v>29</v>
      </c>
      <c r="P1494" t="s">
        <v>30</v>
      </c>
      <c r="Q1494" t="s">
        <v>30</v>
      </c>
      <c r="R1494" t="s">
        <v>30</v>
      </c>
      <c r="S1494" t="s">
        <v>30</v>
      </c>
      <c r="T1494" t="s">
        <v>30</v>
      </c>
      <c r="U1494" t="s">
        <v>30</v>
      </c>
      <c r="V1494" t="s">
        <v>30</v>
      </c>
      <c r="W1494" t="s">
        <v>40</v>
      </c>
      <c r="X1494" t="s">
        <v>29</v>
      </c>
      <c r="Y1494" t="s">
        <v>29</v>
      </c>
      <c r="Z1494" t="s">
        <v>29</v>
      </c>
      <c r="AA1494" t="s">
        <v>29</v>
      </c>
      <c r="AB1494" t="s">
        <v>43</v>
      </c>
    </row>
    <row r="1495" spans="1:28" outlineLevel="1" x14ac:dyDescent="0.45">
      <c r="A1495">
        <v>7519388901</v>
      </c>
      <c r="B1495" s="1">
        <v>44323</v>
      </c>
      <c r="C1495" t="s">
        <v>2648</v>
      </c>
      <c r="D1495" t="s">
        <v>2649</v>
      </c>
      <c r="E1495" t="s">
        <v>781</v>
      </c>
      <c r="F1495" t="s">
        <v>5651</v>
      </c>
      <c r="G1495" t="s">
        <v>5787</v>
      </c>
      <c r="H1495" s="10">
        <v>132126.65</v>
      </c>
      <c r="J1495" t="s">
        <v>42</v>
      </c>
      <c r="K1495" t="s">
        <v>29</v>
      </c>
      <c r="L1495" t="s">
        <v>88</v>
      </c>
      <c r="M1495" t="s">
        <v>29</v>
      </c>
      <c r="N1495" t="s">
        <v>29</v>
      </c>
      <c r="O1495" t="s">
        <v>29</v>
      </c>
      <c r="P1495" t="s">
        <v>30</v>
      </c>
      <c r="Q1495" t="s">
        <v>29</v>
      </c>
      <c r="R1495" t="s">
        <v>29</v>
      </c>
      <c r="S1495" t="s">
        <v>30</v>
      </c>
      <c r="T1495" t="s">
        <v>30</v>
      </c>
      <c r="U1495" t="s">
        <v>29</v>
      </c>
      <c r="V1495" t="s">
        <v>30</v>
      </c>
      <c r="W1495" t="s">
        <v>33</v>
      </c>
      <c r="X1495" t="s">
        <v>29</v>
      </c>
      <c r="Y1495" t="s">
        <v>29</v>
      </c>
      <c r="Z1495" t="s">
        <v>29</v>
      </c>
      <c r="AA1495" t="s">
        <v>30</v>
      </c>
      <c r="AB1495" t="s">
        <v>32</v>
      </c>
    </row>
    <row r="1496" spans="1:28" outlineLevel="1" x14ac:dyDescent="0.45">
      <c r="A1496">
        <v>7881078905</v>
      </c>
      <c r="B1496" s="1">
        <v>44327</v>
      </c>
      <c r="C1496" t="s">
        <v>3897</v>
      </c>
      <c r="D1496" t="s">
        <v>3898</v>
      </c>
      <c r="E1496" t="s">
        <v>781</v>
      </c>
      <c r="F1496" t="s">
        <v>5651</v>
      </c>
      <c r="G1496" t="s">
        <v>5787</v>
      </c>
      <c r="H1496" s="10">
        <v>120774.68</v>
      </c>
      <c r="J1496" t="s">
        <v>42</v>
      </c>
      <c r="K1496" t="s">
        <v>29</v>
      </c>
      <c r="L1496" t="s">
        <v>88</v>
      </c>
      <c r="M1496" t="s">
        <v>29</v>
      </c>
      <c r="N1496" t="s">
        <v>29</v>
      </c>
      <c r="O1496" t="s">
        <v>29</v>
      </c>
      <c r="P1496" t="s">
        <v>30</v>
      </c>
      <c r="Q1496" t="s">
        <v>29</v>
      </c>
      <c r="R1496" t="s">
        <v>30</v>
      </c>
      <c r="S1496" t="s">
        <v>30</v>
      </c>
      <c r="T1496" t="s">
        <v>30</v>
      </c>
      <c r="U1496" t="s">
        <v>30</v>
      </c>
      <c r="V1496" t="s">
        <v>30</v>
      </c>
      <c r="W1496" t="s">
        <v>31</v>
      </c>
      <c r="X1496" t="s">
        <v>29</v>
      </c>
      <c r="Y1496" t="s">
        <v>29</v>
      </c>
      <c r="Z1496" t="s">
        <v>29</v>
      </c>
      <c r="AA1496" t="s">
        <v>30</v>
      </c>
      <c r="AB1496" t="s">
        <v>32</v>
      </c>
    </row>
    <row r="1497" spans="1:28" outlineLevel="1" x14ac:dyDescent="0.45">
      <c r="A1497">
        <v>8934899006</v>
      </c>
      <c r="B1497" s="1">
        <v>44345</v>
      </c>
      <c r="C1497" t="s">
        <v>4913</v>
      </c>
      <c r="D1497" t="s">
        <v>4914</v>
      </c>
      <c r="E1497" t="s">
        <v>781</v>
      </c>
      <c r="F1497" t="s">
        <v>5651</v>
      </c>
      <c r="G1497" t="s">
        <v>5787</v>
      </c>
      <c r="H1497" s="10">
        <v>85424.74</v>
      </c>
      <c r="J1497" t="s">
        <v>42</v>
      </c>
      <c r="K1497" t="s">
        <v>29</v>
      </c>
      <c r="L1497" t="s">
        <v>88</v>
      </c>
      <c r="M1497" t="s">
        <v>29</v>
      </c>
      <c r="N1497" t="s">
        <v>29</v>
      </c>
      <c r="O1497" t="s">
        <v>29</v>
      </c>
      <c r="P1497" t="s">
        <v>29</v>
      </c>
      <c r="Q1497" t="s">
        <v>30</v>
      </c>
      <c r="R1497" t="s">
        <v>30</v>
      </c>
      <c r="S1497" t="s">
        <v>30</v>
      </c>
      <c r="T1497" t="s">
        <v>30</v>
      </c>
      <c r="U1497" t="s">
        <v>29</v>
      </c>
      <c r="V1497" t="s">
        <v>30</v>
      </c>
      <c r="W1497" t="s">
        <v>31</v>
      </c>
      <c r="X1497" t="s">
        <v>29</v>
      </c>
      <c r="Y1497" t="s">
        <v>29</v>
      </c>
      <c r="Z1497" t="s">
        <v>29</v>
      </c>
      <c r="AA1497" t="s">
        <v>29</v>
      </c>
      <c r="AB1497" t="s">
        <v>32</v>
      </c>
    </row>
    <row r="1498" spans="1:28" outlineLevel="1" x14ac:dyDescent="0.45">
      <c r="A1498">
        <v>2320479007</v>
      </c>
      <c r="B1498" s="1">
        <v>44331</v>
      </c>
      <c r="C1498" t="s">
        <v>779</v>
      </c>
      <c r="D1498" t="s">
        <v>780</v>
      </c>
      <c r="E1498" t="s">
        <v>781</v>
      </c>
      <c r="F1498" t="s">
        <v>5651</v>
      </c>
      <c r="G1498" t="s">
        <v>5787</v>
      </c>
      <c r="H1498" s="10">
        <v>48547.199999999997</v>
      </c>
      <c r="J1498" t="s">
        <v>42</v>
      </c>
      <c r="K1498" t="s">
        <v>29</v>
      </c>
      <c r="L1498" t="s">
        <v>88</v>
      </c>
      <c r="M1498" t="s">
        <v>30</v>
      </c>
      <c r="N1498" t="s">
        <v>30</v>
      </c>
      <c r="O1498" t="s">
        <v>29</v>
      </c>
      <c r="P1498" t="s">
        <v>30</v>
      </c>
      <c r="Q1498" t="s">
        <v>30</v>
      </c>
      <c r="R1498" t="s">
        <v>30</v>
      </c>
      <c r="S1498" t="s">
        <v>30</v>
      </c>
      <c r="T1498" t="s">
        <v>30</v>
      </c>
      <c r="U1498" t="s">
        <v>30</v>
      </c>
      <c r="V1498" t="s">
        <v>30</v>
      </c>
      <c r="W1498" t="s">
        <v>31</v>
      </c>
      <c r="X1498" t="s">
        <v>29</v>
      </c>
      <c r="Y1498" t="s">
        <v>30</v>
      </c>
      <c r="Z1498" t="s">
        <v>29</v>
      </c>
      <c r="AA1498" t="s">
        <v>30</v>
      </c>
      <c r="AB1498" t="s">
        <v>181</v>
      </c>
    </row>
    <row r="1499" spans="1:28" outlineLevel="1" x14ac:dyDescent="0.45">
      <c r="A1499">
        <v>8926299003</v>
      </c>
      <c r="B1499" s="1">
        <v>44345</v>
      </c>
      <c r="C1499" t="s">
        <v>4873</v>
      </c>
      <c r="D1499" t="s">
        <v>4874</v>
      </c>
      <c r="E1499" t="s">
        <v>781</v>
      </c>
      <c r="F1499" t="s">
        <v>5651</v>
      </c>
      <c r="G1499" t="s">
        <v>5787</v>
      </c>
      <c r="H1499" s="10">
        <v>33358.160000000003</v>
      </c>
      <c r="J1499" t="s">
        <v>42</v>
      </c>
      <c r="K1499" t="s">
        <v>29</v>
      </c>
      <c r="L1499" t="s">
        <v>88</v>
      </c>
      <c r="M1499" t="s">
        <v>29</v>
      </c>
      <c r="N1499" t="s">
        <v>29</v>
      </c>
      <c r="O1499" t="s">
        <v>29</v>
      </c>
      <c r="P1499" t="s">
        <v>30</v>
      </c>
      <c r="Q1499" t="s">
        <v>30</v>
      </c>
      <c r="R1499" t="s">
        <v>30</v>
      </c>
      <c r="S1499" t="s">
        <v>30</v>
      </c>
      <c r="T1499" t="s">
        <v>30</v>
      </c>
      <c r="U1499" t="s">
        <v>30</v>
      </c>
      <c r="V1499" t="s">
        <v>30</v>
      </c>
      <c r="W1499" t="s">
        <v>40</v>
      </c>
      <c r="X1499" t="s">
        <v>29</v>
      </c>
      <c r="Y1499" t="s">
        <v>29</v>
      </c>
      <c r="Z1499" t="s">
        <v>29</v>
      </c>
      <c r="AA1499" t="s">
        <v>29</v>
      </c>
      <c r="AB1499" t="s">
        <v>32</v>
      </c>
    </row>
    <row r="1500" spans="1:28" outlineLevel="1" x14ac:dyDescent="0.45">
      <c r="A1500">
        <v>1081739010</v>
      </c>
      <c r="B1500" s="1">
        <v>44328</v>
      </c>
      <c r="C1500" t="s">
        <v>319</v>
      </c>
      <c r="D1500" t="s">
        <v>320</v>
      </c>
      <c r="E1500" t="s">
        <v>321</v>
      </c>
      <c r="F1500" t="s">
        <v>5651</v>
      </c>
      <c r="G1500" t="s">
        <v>5695</v>
      </c>
      <c r="H1500" s="10">
        <v>467467.74</v>
      </c>
      <c r="J1500" t="s">
        <v>28</v>
      </c>
      <c r="K1500" t="s">
        <v>29</v>
      </c>
      <c r="L1500" t="s">
        <v>275</v>
      </c>
      <c r="M1500" t="s">
        <v>29</v>
      </c>
      <c r="N1500" t="s">
        <v>30</v>
      </c>
      <c r="O1500" t="s">
        <v>29</v>
      </c>
      <c r="P1500" t="s">
        <v>30</v>
      </c>
      <c r="Q1500" t="s">
        <v>30</v>
      </c>
      <c r="R1500" t="s">
        <v>30</v>
      </c>
      <c r="S1500" t="s">
        <v>30</v>
      </c>
      <c r="T1500" t="s">
        <v>30</v>
      </c>
      <c r="U1500" t="s">
        <v>30</v>
      </c>
      <c r="V1500" t="s">
        <v>30</v>
      </c>
      <c r="W1500" t="s">
        <v>49</v>
      </c>
      <c r="X1500" t="s">
        <v>29</v>
      </c>
      <c r="Y1500" t="s">
        <v>29</v>
      </c>
      <c r="Z1500" t="s">
        <v>30</v>
      </c>
      <c r="AA1500" t="s">
        <v>29</v>
      </c>
      <c r="AB1500" t="s">
        <v>43</v>
      </c>
    </row>
    <row r="1501" spans="1:28" outlineLevel="1" x14ac:dyDescent="0.45">
      <c r="A1501">
        <v>7535558904</v>
      </c>
      <c r="B1501" s="1">
        <v>44323</v>
      </c>
      <c r="C1501" t="s">
        <v>2835</v>
      </c>
      <c r="D1501" t="s">
        <v>2836</v>
      </c>
      <c r="E1501" t="s">
        <v>321</v>
      </c>
      <c r="F1501" t="s">
        <v>5651</v>
      </c>
      <c r="G1501" t="s">
        <v>5695</v>
      </c>
      <c r="H1501" s="10">
        <v>104906</v>
      </c>
      <c r="J1501" t="s">
        <v>28</v>
      </c>
      <c r="K1501" t="s">
        <v>29</v>
      </c>
      <c r="L1501" t="s">
        <v>275</v>
      </c>
      <c r="M1501" t="s">
        <v>29</v>
      </c>
      <c r="N1501" t="s">
        <v>30</v>
      </c>
      <c r="O1501" t="s">
        <v>29</v>
      </c>
      <c r="P1501" t="s">
        <v>30</v>
      </c>
      <c r="Q1501" t="s">
        <v>30</v>
      </c>
      <c r="R1501" t="s">
        <v>30</v>
      </c>
      <c r="S1501" t="s">
        <v>30</v>
      </c>
      <c r="T1501" t="s">
        <v>30</v>
      </c>
      <c r="U1501" t="s">
        <v>30</v>
      </c>
      <c r="V1501" t="s">
        <v>30</v>
      </c>
      <c r="W1501" t="s">
        <v>40</v>
      </c>
      <c r="X1501" t="s">
        <v>29</v>
      </c>
      <c r="Y1501" t="s">
        <v>30</v>
      </c>
      <c r="Z1501" t="s">
        <v>29</v>
      </c>
      <c r="AA1501" t="s">
        <v>29</v>
      </c>
      <c r="AB1501" t="s">
        <v>32</v>
      </c>
    </row>
    <row r="1502" spans="1:28" outlineLevel="1" x14ac:dyDescent="0.45">
      <c r="A1502">
        <v>7501169010</v>
      </c>
      <c r="B1502" s="1">
        <v>44341</v>
      </c>
      <c r="C1502" t="s">
        <v>2549</v>
      </c>
      <c r="D1502" t="s">
        <v>2550</v>
      </c>
      <c r="E1502" t="s">
        <v>321</v>
      </c>
      <c r="F1502" t="s">
        <v>5651</v>
      </c>
      <c r="G1502" t="s">
        <v>5695</v>
      </c>
      <c r="H1502" s="10">
        <v>42913.1</v>
      </c>
      <c r="I1502" t="s">
        <v>35</v>
      </c>
      <c r="J1502" t="s">
        <v>28</v>
      </c>
      <c r="K1502" t="s">
        <v>29</v>
      </c>
      <c r="L1502" t="s">
        <v>275</v>
      </c>
      <c r="M1502" t="s">
        <v>29</v>
      </c>
      <c r="N1502" t="s">
        <v>30</v>
      </c>
      <c r="O1502" t="s">
        <v>30</v>
      </c>
      <c r="P1502" t="s">
        <v>30</v>
      </c>
      <c r="Q1502" t="s">
        <v>30</v>
      </c>
      <c r="R1502" t="s">
        <v>30</v>
      </c>
      <c r="S1502" t="s">
        <v>30</v>
      </c>
      <c r="T1502" t="s">
        <v>30</v>
      </c>
      <c r="U1502" t="s">
        <v>30</v>
      </c>
      <c r="V1502" t="s">
        <v>30</v>
      </c>
      <c r="W1502" t="s">
        <v>33</v>
      </c>
      <c r="X1502" t="s">
        <v>29</v>
      </c>
      <c r="Y1502" t="s">
        <v>30</v>
      </c>
      <c r="Z1502" t="s">
        <v>29</v>
      </c>
      <c r="AA1502" t="s">
        <v>30</v>
      </c>
      <c r="AB1502" t="s">
        <v>32</v>
      </c>
    </row>
    <row r="1503" spans="1:28" outlineLevel="1" x14ac:dyDescent="0.45">
      <c r="A1503">
        <v>7599058906</v>
      </c>
      <c r="B1503" s="1">
        <v>44323</v>
      </c>
      <c r="C1503" t="s">
        <v>3392</v>
      </c>
      <c r="D1503" t="s">
        <v>3393</v>
      </c>
      <c r="E1503" t="s">
        <v>3394</v>
      </c>
      <c r="F1503" t="s">
        <v>5651</v>
      </c>
      <c r="G1503" t="s">
        <v>5991</v>
      </c>
      <c r="H1503" s="10">
        <v>21093.26</v>
      </c>
      <c r="J1503" t="s">
        <v>42</v>
      </c>
      <c r="K1503" t="s">
        <v>29</v>
      </c>
      <c r="L1503" t="s">
        <v>127</v>
      </c>
      <c r="M1503" t="s">
        <v>29</v>
      </c>
      <c r="N1503" t="s">
        <v>29</v>
      </c>
      <c r="O1503" t="s">
        <v>30</v>
      </c>
      <c r="P1503" t="s">
        <v>30</v>
      </c>
      <c r="Q1503" t="s">
        <v>30</v>
      </c>
      <c r="R1503" t="s">
        <v>30</v>
      </c>
      <c r="S1503" t="s">
        <v>30</v>
      </c>
      <c r="T1503" t="s">
        <v>30</v>
      </c>
      <c r="U1503" t="s">
        <v>30</v>
      </c>
      <c r="V1503" t="s">
        <v>30</v>
      </c>
      <c r="W1503" t="s">
        <v>31</v>
      </c>
      <c r="X1503" t="s">
        <v>29</v>
      </c>
      <c r="Y1503" t="s">
        <v>29</v>
      </c>
      <c r="Z1503" t="s">
        <v>29</v>
      </c>
      <c r="AA1503" t="s">
        <v>30</v>
      </c>
      <c r="AB1503" t="s">
        <v>32</v>
      </c>
    </row>
    <row r="1504" spans="1:28" outlineLevel="1" x14ac:dyDescent="0.45">
      <c r="A1504">
        <v>2753219005</v>
      </c>
      <c r="B1504" s="1">
        <v>44334</v>
      </c>
      <c r="C1504" t="s">
        <v>1574</v>
      </c>
      <c r="D1504" t="s">
        <v>1575</v>
      </c>
      <c r="E1504" t="s">
        <v>1576</v>
      </c>
      <c r="F1504" t="s">
        <v>5651</v>
      </c>
      <c r="G1504" t="s">
        <v>5883</v>
      </c>
      <c r="H1504" s="10">
        <v>5013.5200000000004</v>
      </c>
      <c r="J1504" t="s">
        <v>28</v>
      </c>
      <c r="K1504" t="s">
        <v>29</v>
      </c>
      <c r="L1504" t="s">
        <v>77</v>
      </c>
      <c r="M1504" t="s">
        <v>29</v>
      </c>
      <c r="N1504" t="s">
        <v>29</v>
      </c>
      <c r="O1504" t="s">
        <v>29</v>
      </c>
      <c r="P1504" t="s">
        <v>30</v>
      </c>
      <c r="Q1504" t="s">
        <v>29</v>
      </c>
      <c r="R1504" t="s">
        <v>29</v>
      </c>
      <c r="S1504" t="s">
        <v>29</v>
      </c>
      <c r="T1504" t="s">
        <v>30</v>
      </c>
      <c r="U1504" t="s">
        <v>30</v>
      </c>
      <c r="V1504" t="s">
        <v>30</v>
      </c>
      <c r="W1504" t="s">
        <v>60</v>
      </c>
      <c r="X1504" t="s">
        <v>29</v>
      </c>
      <c r="Y1504" t="s">
        <v>30</v>
      </c>
      <c r="Z1504" t="s">
        <v>29</v>
      </c>
      <c r="AA1504" t="s">
        <v>29</v>
      </c>
      <c r="AB1504" t="s">
        <v>129</v>
      </c>
    </row>
    <row r="1505" spans="1:28" outlineLevel="1" x14ac:dyDescent="0.45">
      <c r="A1505">
        <v>7877298909</v>
      </c>
      <c r="B1505" s="1">
        <v>44327</v>
      </c>
      <c r="C1505" t="s">
        <v>3883</v>
      </c>
      <c r="D1505" t="s">
        <v>3884</v>
      </c>
      <c r="E1505" t="s">
        <v>55</v>
      </c>
      <c r="F1505" t="s">
        <v>5651</v>
      </c>
      <c r="G1505" t="s">
        <v>6012</v>
      </c>
      <c r="H1505" s="10">
        <v>124930</v>
      </c>
      <c r="J1505" t="s">
        <v>42</v>
      </c>
      <c r="K1505" t="s">
        <v>29</v>
      </c>
      <c r="L1505" t="s">
        <v>210</v>
      </c>
      <c r="M1505" t="s">
        <v>29</v>
      </c>
      <c r="N1505" t="s">
        <v>30</v>
      </c>
      <c r="O1505" t="s">
        <v>29</v>
      </c>
      <c r="P1505" t="s">
        <v>30</v>
      </c>
      <c r="Q1505" t="s">
        <v>30</v>
      </c>
      <c r="R1505" t="s">
        <v>30</v>
      </c>
      <c r="S1505" t="s">
        <v>30</v>
      </c>
      <c r="T1505" t="s">
        <v>30</v>
      </c>
      <c r="U1505" t="s">
        <v>30</v>
      </c>
      <c r="V1505" t="s">
        <v>30</v>
      </c>
      <c r="W1505" t="s">
        <v>40</v>
      </c>
      <c r="X1505" t="s">
        <v>29</v>
      </c>
      <c r="Y1505" t="s">
        <v>29</v>
      </c>
      <c r="Z1505" t="s">
        <v>29</v>
      </c>
      <c r="AA1505" t="s">
        <v>30</v>
      </c>
      <c r="AB1505" t="s">
        <v>32</v>
      </c>
    </row>
    <row r="1506" spans="1:28" outlineLevel="1" x14ac:dyDescent="0.45">
      <c r="A1506">
        <v>9898029010</v>
      </c>
      <c r="B1506" s="1">
        <v>44351</v>
      </c>
      <c r="C1506" t="s">
        <v>5334</v>
      </c>
      <c r="D1506" t="s">
        <v>5335</v>
      </c>
      <c r="E1506" t="s">
        <v>426</v>
      </c>
      <c r="F1506" t="s">
        <v>5651</v>
      </c>
      <c r="G1506" t="s">
        <v>5715</v>
      </c>
      <c r="H1506" s="10">
        <v>10000000</v>
      </c>
      <c r="I1506" t="s">
        <v>131</v>
      </c>
      <c r="J1506" t="s">
        <v>28</v>
      </c>
      <c r="K1506" t="s">
        <v>29</v>
      </c>
      <c r="L1506" t="s">
        <v>275</v>
      </c>
      <c r="M1506" t="s">
        <v>29</v>
      </c>
      <c r="N1506" t="s">
        <v>30</v>
      </c>
      <c r="O1506" t="s">
        <v>30</v>
      </c>
      <c r="P1506" t="s">
        <v>30</v>
      </c>
      <c r="Q1506" t="s">
        <v>30</v>
      </c>
      <c r="R1506" t="s">
        <v>30</v>
      </c>
      <c r="S1506" t="s">
        <v>30</v>
      </c>
      <c r="T1506" t="s">
        <v>30</v>
      </c>
      <c r="U1506" t="s">
        <v>30</v>
      </c>
      <c r="V1506" t="s">
        <v>30</v>
      </c>
      <c r="W1506" t="s">
        <v>31</v>
      </c>
      <c r="X1506" t="s">
        <v>29</v>
      </c>
      <c r="Y1506" t="s">
        <v>29</v>
      </c>
      <c r="Z1506" t="s">
        <v>29</v>
      </c>
      <c r="AA1506" t="s">
        <v>29</v>
      </c>
      <c r="AB1506" t="s">
        <v>47</v>
      </c>
    </row>
    <row r="1507" spans="1:28" outlineLevel="1" x14ac:dyDescent="0.45">
      <c r="A1507">
        <v>1125739100</v>
      </c>
      <c r="B1507" s="1">
        <v>44372</v>
      </c>
      <c r="C1507" t="s">
        <v>540</v>
      </c>
      <c r="D1507" t="s">
        <v>541</v>
      </c>
      <c r="E1507" t="s">
        <v>426</v>
      </c>
      <c r="F1507" t="s">
        <v>5651</v>
      </c>
      <c r="G1507" t="s">
        <v>5715</v>
      </c>
      <c r="H1507" s="10">
        <v>1138424</v>
      </c>
      <c r="J1507" t="s">
        <v>28</v>
      </c>
      <c r="K1507" t="s">
        <v>29</v>
      </c>
      <c r="L1507" t="s">
        <v>275</v>
      </c>
      <c r="M1507" t="s">
        <v>30</v>
      </c>
      <c r="N1507" t="s">
        <v>30</v>
      </c>
      <c r="O1507" t="s">
        <v>29</v>
      </c>
      <c r="P1507" t="s">
        <v>30</v>
      </c>
      <c r="Q1507" t="s">
        <v>29</v>
      </c>
      <c r="R1507" t="s">
        <v>30</v>
      </c>
      <c r="S1507" t="s">
        <v>30</v>
      </c>
      <c r="T1507" t="s">
        <v>30</v>
      </c>
      <c r="U1507" t="s">
        <v>30</v>
      </c>
      <c r="V1507" t="s">
        <v>30</v>
      </c>
      <c r="W1507" t="s">
        <v>31</v>
      </c>
      <c r="X1507" t="s">
        <v>29</v>
      </c>
      <c r="Y1507" t="s">
        <v>29</v>
      </c>
      <c r="Z1507" t="s">
        <v>29</v>
      </c>
      <c r="AA1507" t="s">
        <v>29</v>
      </c>
      <c r="AB1507" t="s">
        <v>32</v>
      </c>
    </row>
    <row r="1508" spans="1:28" outlineLevel="1" x14ac:dyDescent="0.45">
      <c r="A1508">
        <v>5216669009</v>
      </c>
      <c r="B1508" s="1">
        <v>44337</v>
      </c>
      <c r="C1508" t="s">
        <v>2151</v>
      </c>
      <c r="D1508" t="s">
        <v>2152</v>
      </c>
      <c r="E1508" t="s">
        <v>426</v>
      </c>
      <c r="F1508" t="s">
        <v>5651</v>
      </c>
      <c r="G1508" t="s">
        <v>5715</v>
      </c>
      <c r="H1508" s="10">
        <v>831156</v>
      </c>
      <c r="J1508" t="s">
        <v>28</v>
      </c>
      <c r="K1508" t="s">
        <v>29</v>
      </c>
      <c r="L1508" t="s">
        <v>275</v>
      </c>
      <c r="M1508" t="s">
        <v>29</v>
      </c>
      <c r="N1508" t="s">
        <v>30</v>
      </c>
      <c r="O1508" t="s">
        <v>29</v>
      </c>
      <c r="P1508" t="s">
        <v>30</v>
      </c>
      <c r="Q1508" t="s">
        <v>29</v>
      </c>
      <c r="R1508" t="s">
        <v>29</v>
      </c>
      <c r="S1508" t="s">
        <v>30</v>
      </c>
      <c r="T1508" t="s">
        <v>29</v>
      </c>
      <c r="U1508" t="s">
        <v>30</v>
      </c>
      <c r="V1508" t="s">
        <v>29</v>
      </c>
      <c r="W1508" t="s">
        <v>33</v>
      </c>
      <c r="X1508" t="s">
        <v>29</v>
      </c>
      <c r="Y1508" t="s">
        <v>29</v>
      </c>
      <c r="Z1508" t="s">
        <v>29</v>
      </c>
      <c r="AA1508" t="s">
        <v>30</v>
      </c>
      <c r="AB1508" t="s">
        <v>45</v>
      </c>
    </row>
    <row r="1509" spans="1:28" outlineLevel="1" x14ac:dyDescent="0.45">
      <c r="A1509">
        <v>7560198905</v>
      </c>
      <c r="B1509" s="1">
        <v>44323</v>
      </c>
      <c r="C1509" t="s">
        <v>3124</v>
      </c>
      <c r="D1509" t="s">
        <v>3125</v>
      </c>
      <c r="E1509" t="s">
        <v>426</v>
      </c>
      <c r="F1509" t="s">
        <v>5651</v>
      </c>
      <c r="G1509" t="s">
        <v>5715</v>
      </c>
      <c r="H1509" s="10">
        <v>354434.19</v>
      </c>
      <c r="J1509" t="s">
        <v>28</v>
      </c>
      <c r="K1509" t="s">
        <v>29</v>
      </c>
      <c r="L1509" t="s">
        <v>275</v>
      </c>
      <c r="M1509" t="s">
        <v>29</v>
      </c>
      <c r="N1509" t="s">
        <v>30</v>
      </c>
      <c r="O1509" t="s">
        <v>29</v>
      </c>
      <c r="P1509" t="s">
        <v>30</v>
      </c>
      <c r="Q1509" t="s">
        <v>30</v>
      </c>
      <c r="R1509" t="s">
        <v>30</v>
      </c>
      <c r="S1509" t="s">
        <v>30</v>
      </c>
      <c r="T1509" t="s">
        <v>30</v>
      </c>
      <c r="U1509" t="s">
        <v>30</v>
      </c>
      <c r="V1509" t="s">
        <v>30</v>
      </c>
      <c r="W1509" t="s">
        <v>40</v>
      </c>
      <c r="X1509" t="s">
        <v>29</v>
      </c>
      <c r="Y1509" t="s">
        <v>29</v>
      </c>
      <c r="Z1509" t="s">
        <v>30</v>
      </c>
      <c r="AA1509" t="s">
        <v>29</v>
      </c>
      <c r="AB1509" t="s">
        <v>43</v>
      </c>
    </row>
    <row r="1510" spans="1:28" outlineLevel="1" x14ac:dyDescent="0.45">
      <c r="A1510">
        <v>7516738904</v>
      </c>
      <c r="B1510" s="1">
        <v>44323</v>
      </c>
      <c r="C1510" t="s">
        <v>2620</v>
      </c>
      <c r="D1510" t="s">
        <v>2621</v>
      </c>
      <c r="E1510" t="s">
        <v>426</v>
      </c>
      <c r="F1510" t="s">
        <v>5651</v>
      </c>
      <c r="G1510" t="s">
        <v>5715</v>
      </c>
      <c r="H1510" s="10">
        <v>352096</v>
      </c>
      <c r="J1510" t="s">
        <v>28</v>
      </c>
      <c r="K1510" t="s">
        <v>29</v>
      </c>
      <c r="L1510" t="s">
        <v>275</v>
      </c>
      <c r="M1510" t="s">
        <v>29</v>
      </c>
      <c r="N1510" t="s">
        <v>29</v>
      </c>
      <c r="O1510" t="s">
        <v>30</v>
      </c>
      <c r="P1510" t="s">
        <v>30</v>
      </c>
      <c r="Q1510" t="s">
        <v>30</v>
      </c>
      <c r="R1510" t="s">
        <v>30</v>
      </c>
      <c r="S1510" t="s">
        <v>30</v>
      </c>
      <c r="T1510" t="s">
        <v>30</v>
      </c>
      <c r="U1510" t="s">
        <v>30</v>
      </c>
      <c r="V1510" t="s">
        <v>30</v>
      </c>
      <c r="W1510" t="s">
        <v>31</v>
      </c>
      <c r="X1510" t="s">
        <v>29</v>
      </c>
      <c r="Y1510" t="s">
        <v>29</v>
      </c>
      <c r="Z1510" t="s">
        <v>29</v>
      </c>
      <c r="AA1510" t="s">
        <v>30</v>
      </c>
      <c r="AB1510" t="s">
        <v>45</v>
      </c>
    </row>
    <row r="1511" spans="1:28" outlineLevel="1" x14ac:dyDescent="0.45">
      <c r="A1511">
        <v>8873519003</v>
      </c>
      <c r="B1511" s="1">
        <v>44345</v>
      </c>
      <c r="C1511" t="s">
        <v>4658</v>
      </c>
      <c r="D1511" t="s">
        <v>4659</v>
      </c>
      <c r="E1511" t="s">
        <v>426</v>
      </c>
      <c r="F1511" t="s">
        <v>5651</v>
      </c>
      <c r="G1511" t="s">
        <v>5715</v>
      </c>
      <c r="H1511" s="10">
        <v>249848.02</v>
      </c>
      <c r="J1511" t="s">
        <v>28</v>
      </c>
      <c r="K1511" t="s">
        <v>29</v>
      </c>
      <c r="L1511" t="s">
        <v>275</v>
      </c>
      <c r="M1511" t="s">
        <v>29</v>
      </c>
      <c r="N1511" t="s">
        <v>29</v>
      </c>
      <c r="O1511" t="s">
        <v>29</v>
      </c>
      <c r="P1511" t="s">
        <v>30</v>
      </c>
      <c r="Q1511" t="s">
        <v>29</v>
      </c>
      <c r="R1511" t="s">
        <v>30</v>
      </c>
      <c r="S1511" t="s">
        <v>30</v>
      </c>
      <c r="T1511" t="s">
        <v>30</v>
      </c>
      <c r="U1511" t="s">
        <v>29</v>
      </c>
      <c r="V1511" t="s">
        <v>30</v>
      </c>
      <c r="W1511" t="s">
        <v>33</v>
      </c>
      <c r="X1511" t="s">
        <v>29</v>
      </c>
      <c r="Y1511" t="s">
        <v>29</v>
      </c>
      <c r="Z1511" t="s">
        <v>29</v>
      </c>
      <c r="AA1511" t="s">
        <v>29</v>
      </c>
      <c r="AB1511" t="s">
        <v>43</v>
      </c>
    </row>
    <row r="1512" spans="1:28" outlineLevel="1" x14ac:dyDescent="0.45">
      <c r="A1512">
        <v>2346879007</v>
      </c>
      <c r="B1512" s="1">
        <v>44331</v>
      </c>
      <c r="C1512" t="s">
        <v>906</v>
      </c>
      <c r="D1512" t="s">
        <v>907</v>
      </c>
      <c r="E1512" t="s">
        <v>426</v>
      </c>
      <c r="F1512" t="s">
        <v>5651</v>
      </c>
      <c r="G1512" t="s">
        <v>5715</v>
      </c>
      <c r="H1512" s="10">
        <v>241579.25</v>
      </c>
      <c r="J1512" t="s">
        <v>28</v>
      </c>
      <c r="K1512" t="s">
        <v>29</v>
      </c>
      <c r="L1512" t="s">
        <v>275</v>
      </c>
      <c r="M1512" t="s">
        <v>30</v>
      </c>
      <c r="N1512" t="s">
        <v>30</v>
      </c>
      <c r="O1512" t="s">
        <v>29</v>
      </c>
      <c r="P1512" t="s">
        <v>29</v>
      </c>
      <c r="Q1512" t="s">
        <v>30</v>
      </c>
      <c r="R1512" t="s">
        <v>30</v>
      </c>
      <c r="S1512" t="s">
        <v>30</v>
      </c>
      <c r="T1512" t="s">
        <v>30</v>
      </c>
      <c r="U1512" t="s">
        <v>29</v>
      </c>
      <c r="V1512" t="s">
        <v>30</v>
      </c>
      <c r="W1512" t="s">
        <v>31</v>
      </c>
      <c r="X1512" t="s">
        <v>29</v>
      </c>
      <c r="Y1512" t="s">
        <v>30</v>
      </c>
      <c r="Z1512" t="s">
        <v>30</v>
      </c>
      <c r="AA1512" t="s">
        <v>29</v>
      </c>
      <c r="AB1512" t="s">
        <v>47</v>
      </c>
    </row>
    <row r="1513" spans="1:28" outlineLevel="1" x14ac:dyDescent="0.45">
      <c r="A1513">
        <v>2707169002</v>
      </c>
      <c r="B1513" s="1">
        <v>44334</v>
      </c>
      <c r="C1513" t="s">
        <v>1359</v>
      </c>
      <c r="D1513" t="s">
        <v>1360</v>
      </c>
      <c r="E1513" t="s">
        <v>426</v>
      </c>
      <c r="F1513" t="s">
        <v>5651</v>
      </c>
      <c r="G1513" t="s">
        <v>5715</v>
      </c>
      <c r="H1513" s="10">
        <v>229221.6</v>
      </c>
      <c r="J1513" t="s">
        <v>28</v>
      </c>
      <c r="K1513" t="s">
        <v>29</v>
      </c>
      <c r="L1513" t="s">
        <v>275</v>
      </c>
      <c r="M1513" t="s">
        <v>29</v>
      </c>
      <c r="N1513" t="s">
        <v>30</v>
      </c>
      <c r="O1513" t="s">
        <v>30</v>
      </c>
      <c r="P1513" t="s">
        <v>30</v>
      </c>
      <c r="Q1513" t="s">
        <v>30</v>
      </c>
      <c r="R1513" t="s">
        <v>30</v>
      </c>
      <c r="S1513" t="s">
        <v>30</v>
      </c>
      <c r="T1513" t="s">
        <v>30</v>
      </c>
      <c r="U1513" t="s">
        <v>30</v>
      </c>
      <c r="V1513" t="s">
        <v>30</v>
      </c>
      <c r="W1513" t="s">
        <v>40</v>
      </c>
      <c r="X1513" t="s">
        <v>29</v>
      </c>
      <c r="Y1513" t="s">
        <v>30</v>
      </c>
      <c r="Z1513" t="s">
        <v>29</v>
      </c>
      <c r="AA1513" t="s">
        <v>29</v>
      </c>
      <c r="AB1513" t="s">
        <v>32</v>
      </c>
    </row>
    <row r="1514" spans="1:28" outlineLevel="1" x14ac:dyDescent="0.45">
      <c r="A1514">
        <v>8934039006</v>
      </c>
      <c r="B1514" s="1">
        <v>44345</v>
      </c>
      <c r="C1514" t="s">
        <v>4911</v>
      </c>
      <c r="D1514" t="s">
        <v>4912</v>
      </c>
      <c r="E1514" t="s">
        <v>426</v>
      </c>
      <c r="F1514" t="s">
        <v>5651</v>
      </c>
      <c r="G1514" t="s">
        <v>5715</v>
      </c>
      <c r="H1514" s="10">
        <v>206566.05</v>
      </c>
      <c r="J1514" t="s">
        <v>28</v>
      </c>
      <c r="K1514" t="s">
        <v>29</v>
      </c>
      <c r="L1514" t="s">
        <v>275</v>
      </c>
      <c r="M1514" t="s">
        <v>29</v>
      </c>
      <c r="N1514" t="s">
        <v>29</v>
      </c>
      <c r="O1514" t="s">
        <v>29</v>
      </c>
      <c r="P1514" t="s">
        <v>30</v>
      </c>
      <c r="Q1514" t="s">
        <v>29</v>
      </c>
      <c r="R1514" t="s">
        <v>30</v>
      </c>
      <c r="S1514" t="s">
        <v>29</v>
      </c>
      <c r="T1514" t="s">
        <v>30</v>
      </c>
      <c r="U1514" t="s">
        <v>30</v>
      </c>
      <c r="V1514" t="s">
        <v>30</v>
      </c>
      <c r="W1514" t="s">
        <v>60</v>
      </c>
      <c r="X1514" t="s">
        <v>29</v>
      </c>
      <c r="Y1514" t="s">
        <v>29</v>
      </c>
      <c r="Z1514" t="s">
        <v>29</v>
      </c>
      <c r="AA1514" t="s">
        <v>29</v>
      </c>
      <c r="AB1514" t="s">
        <v>32</v>
      </c>
    </row>
    <row r="1515" spans="1:28" outlineLevel="1" x14ac:dyDescent="0.45">
      <c r="A1515">
        <v>7622068908</v>
      </c>
      <c r="B1515" s="1">
        <v>44323</v>
      </c>
      <c r="C1515" t="s">
        <v>3532</v>
      </c>
      <c r="D1515" t="s">
        <v>3533</v>
      </c>
      <c r="E1515" t="s">
        <v>426</v>
      </c>
      <c r="F1515" t="s">
        <v>5651</v>
      </c>
      <c r="G1515" t="s">
        <v>5715</v>
      </c>
      <c r="H1515" s="10">
        <v>135701</v>
      </c>
      <c r="J1515" t="s">
        <v>28</v>
      </c>
      <c r="K1515" t="s">
        <v>29</v>
      </c>
      <c r="L1515" t="s">
        <v>275</v>
      </c>
      <c r="M1515" t="s">
        <v>29</v>
      </c>
      <c r="N1515" t="s">
        <v>29</v>
      </c>
      <c r="O1515" t="s">
        <v>29</v>
      </c>
      <c r="P1515" t="s">
        <v>29</v>
      </c>
      <c r="Q1515" t="s">
        <v>29</v>
      </c>
      <c r="R1515" t="s">
        <v>29</v>
      </c>
      <c r="S1515" t="s">
        <v>30</v>
      </c>
      <c r="T1515" t="s">
        <v>30</v>
      </c>
      <c r="U1515" t="s">
        <v>29</v>
      </c>
      <c r="V1515" t="s">
        <v>30</v>
      </c>
      <c r="W1515" t="s">
        <v>31</v>
      </c>
      <c r="X1515" t="s">
        <v>29</v>
      </c>
      <c r="Y1515" t="s">
        <v>29</v>
      </c>
      <c r="Z1515" t="s">
        <v>30</v>
      </c>
      <c r="AA1515" t="s">
        <v>30</v>
      </c>
      <c r="AB1515" t="s">
        <v>252</v>
      </c>
    </row>
    <row r="1516" spans="1:28" outlineLevel="1" x14ac:dyDescent="0.45">
      <c r="A1516">
        <v>7594078902</v>
      </c>
      <c r="B1516" s="1">
        <v>44323</v>
      </c>
      <c r="C1516" t="s">
        <v>3360</v>
      </c>
      <c r="D1516" t="s">
        <v>3361</v>
      </c>
      <c r="E1516" t="s">
        <v>426</v>
      </c>
      <c r="F1516" t="s">
        <v>5651</v>
      </c>
      <c r="G1516" t="s">
        <v>5715</v>
      </c>
      <c r="H1516" s="10">
        <v>128496</v>
      </c>
      <c r="J1516" t="s">
        <v>28</v>
      </c>
      <c r="K1516" t="s">
        <v>29</v>
      </c>
      <c r="L1516" t="s">
        <v>275</v>
      </c>
      <c r="M1516" t="s">
        <v>30</v>
      </c>
      <c r="N1516" t="s">
        <v>29</v>
      </c>
      <c r="O1516" t="s">
        <v>29</v>
      </c>
      <c r="P1516" t="s">
        <v>29</v>
      </c>
      <c r="Q1516" t="s">
        <v>30</v>
      </c>
      <c r="R1516" t="s">
        <v>30</v>
      </c>
      <c r="S1516" t="s">
        <v>30</v>
      </c>
      <c r="T1516" t="s">
        <v>30</v>
      </c>
      <c r="U1516" t="s">
        <v>30</v>
      </c>
      <c r="V1516" t="s">
        <v>30</v>
      </c>
      <c r="W1516" t="s">
        <v>31</v>
      </c>
      <c r="X1516" t="s">
        <v>29</v>
      </c>
      <c r="Y1516" t="s">
        <v>30</v>
      </c>
      <c r="Z1516" t="s">
        <v>29</v>
      </c>
      <c r="AA1516" t="s">
        <v>29</v>
      </c>
      <c r="AB1516" t="s">
        <v>32</v>
      </c>
    </row>
    <row r="1517" spans="1:28" outlineLevel="1" x14ac:dyDescent="0.45">
      <c r="A1517">
        <v>7549339001</v>
      </c>
      <c r="B1517" s="1">
        <v>44341</v>
      </c>
      <c r="C1517" t="s">
        <v>2993</v>
      </c>
      <c r="D1517" t="s">
        <v>2994</v>
      </c>
      <c r="E1517" t="s">
        <v>426</v>
      </c>
      <c r="F1517" t="s">
        <v>5651</v>
      </c>
      <c r="G1517" t="s">
        <v>5715</v>
      </c>
      <c r="H1517" s="10">
        <v>106392.82</v>
      </c>
      <c r="J1517" t="s">
        <v>28</v>
      </c>
      <c r="K1517" t="s">
        <v>29</v>
      </c>
      <c r="L1517" t="s">
        <v>275</v>
      </c>
      <c r="M1517" t="s">
        <v>29</v>
      </c>
      <c r="N1517" t="s">
        <v>30</v>
      </c>
      <c r="O1517" t="s">
        <v>29</v>
      </c>
      <c r="P1517" t="s">
        <v>30</v>
      </c>
      <c r="Q1517" t="s">
        <v>29</v>
      </c>
      <c r="R1517" t="s">
        <v>30</v>
      </c>
      <c r="S1517" t="s">
        <v>30</v>
      </c>
      <c r="T1517" t="s">
        <v>30</v>
      </c>
      <c r="U1517" t="s">
        <v>30</v>
      </c>
      <c r="V1517" t="s">
        <v>30</v>
      </c>
      <c r="W1517" t="s">
        <v>31</v>
      </c>
      <c r="X1517" t="s">
        <v>29</v>
      </c>
      <c r="Y1517" t="s">
        <v>30</v>
      </c>
      <c r="Z1517" t="s">
        <v>29</v>
      </c>
      <c r="AA1517" t="s">
        <v>29</v>
      </c>
      <c r="AB1517" t="s">
        <v>129</v>
      </c>
    </row>
    <row r="1518" spans="1:28" outlineLevel="1" x14ac:dyDescent="0.45">
      <c r="A1518">
        <v>7577418906</v>
      </c>
      <c r="B1518" s="1">
        <v>44323</v>
      </c>
      <c r="C1518" t="s">
        <v>3288</v>
      </c>
      <c r="D1518" t="s">
        <v>3289</v>
      </c>
      <c r="E1518" t="s">
        <v>426</v>
      </c>
      <c r="F1518" t="s">
        <v>5651</v>
      </c>
      <c r="G1518" t="s">
        <v>5715</v>
      </c>
      <c r="H1518" s="10">
        <v>102834</v>
      </c>
      <c r="J1518" t="s">
        <v>28</v>
      </c>
      <c r="K1518" t="s">
        <v>29</v>
      </c>
      <c r="L1518" t="s">
        <v>275</v>
      </c>
      <c r="M1518" t="s">
        <v>29</v>
      </c>
      <c r="N1518" t="s">
        <v>30</v>
      </c>
      <c r="O1518" t="s">
        <v>30</v>
      </c>
      <c r="P1518" t="s">
        <v>30</v>
      </c>
      <c r="Q1518" t="s">
        <v>30</v>
      </c>
      <c r="R1518" t="s">
        <v>30</v>
      </c>
      <c r="S1518" t="s">
        <v>30</v>
      </c>
      <c r="T1518" t="s">
        <v>30</v>
      </c>
      <c r="U1518" t="s">
        <v>30</v>
      </c>
      <c r="V1518" t="s">
        <v>30</v>
      </c>
      <c r="W1518" t="s">
        <v>40</v>
      </c>
      <c r="X1518" t="s">
        <v>29</v>
      </c>
      <c r="Y1518" t="s">
        <v>30</v>
      </c>
      <c r="Z1518" t="s">
        <v>29</v>
      </c>
      <c r="AA1518" t="s">
        <v>30</v>
      </c>
      <c r="AB1518" t="s">
        <v>32</v>
      </c>
    </row>
    <row r="1519" spans="1:28" outlineLevel="1" x14ac:dyDescent="0.45">
      <c r="A1519">
        <v>1100799002</v>
      </c>
      <c r="B1519" s="1">
        <v>44329</v>
      </c>
      <c r="C1519" t="s">
        <v>424</v>
      </c>
      <c r="D1519" t="s">
        <v>425</v>
      </c>
      <c r="E1519" t="s">
        <v>426</v>
      </c>
      <c r="F1519" t="s">
        <v>5651</v>
      </c>
      <c r="G1519" t="s">
        <v>5715</v>
      </c>
      <c r="H1519" s="10">
        <v>99995</v>
      </c>
      <c r="J1519" t="s">
        <v>28</v>
      </c>
      <c r="K1519" t="s">
        <v>29</v>
      </c>
      <c r="L1519" t="s">
        <v>173</v>
      </c>
      <c r="M1519" t="s">
        <v>29</v>
      </c>
      <c r="N1519" t="s">
        <v>29</v>
      </c>
      <c r="O1519" t="s">
        <v>30</v>
      </c>
      <c r="P1519" t="s">
        <v>29</v>
      </c>
      <c r="Q1519" t="s">
        <v>29</v>
      </c>
      <c r="R1519" t="s">
        <v>29</v>
      </c>
      <c r="S1519" t="s">
        <v>30</v>
      </c>
      <c r="T1519" t="s">
        <v>29</v>
      </c>
      <c r="U1519" t="s">
        <v>30</v>
      </c>
      <c r="V1519" t="s">
        <v>30</v>
      </c>
      <c r="W1519" t="s">
        <v>229</v>
      </c>
      <c r="X1519" t="s">
        <v>29</v>
      </c>
      <c r="Y1519" t="s">
        <v>29</v>
      </c>
      <c r="Z1519" t="s">
        <v>30</v>
      </c>
      <c r="AA1519" t="s">
        <v>29</v>
      </c>
      <c r="AB1519" t="s">
        <v>45</v>
      </c>
    </row>
    <row r="1520" spans="1:28" outlineLevel="1" x14ac:dyDescent="0.45">
      <c r="A1520">
        <v>7232159008</v>
      </c>
      <c r="B1520" s="1">
        <v>44339</v>
      </c>
      <c r="C1520" t="s">
        <v>2494</v>
      </c>
      <c r="D1520" t="s">
        <v>2495</v>
      </c>
      <c r="E1520" t="s">
        <v>426</v>
      </c>
      <c r="F1520" t="s">
        <v>5651</v>
      </c>
      <c r="G1520" t="s">
        <v>5715</v>
      </c>
      <c r="H1520" s="10">
        <v>72498.05</v>
      </c>
      <c r="J1520" t="s">
        <v>28</v>
      </c>
      <c r="K1520" t="s">
        <v>29</v>
      </c>
      <c r="L1520" t="s">
        <v>173</v>
      </c>
      <c r="M1520" t="s">
        <v>29</v>
      </c>
      <c r="N1520" t="s">
        <v>29</v>
      </c>
      <c r="O1520" t="s">
        <v>29</v>
      </c>
      <c r="P1520" t="s">
        <v>29</v>
      </c>
      <c r="Q1520" t="s">
        <v>30</v>
      </c>
      <c r="R1520" t="s">
        <v>30</v>
      </c>
      <c r="S1520" t="s">
        <v>29</v>
      </c>
      <c r="T1520" t="s">
        <v>30</v>
      </c>
      <c r="U1520" t="s">
        <v>30</v>
      </c>
      <c r="V1520" t="s">
        <v>30</v>
      </c>
      <c r="W1520" t="s">
        <v>31</v>
      </c>
      <c r="X1520" t="s">
        <v>29</v>
      </c>
      <c r="Y1520" t="s">
        <v>30</v>
      </c>
      <c r="Z1520" t="s">
        <v>29</v>
      </c>
      <c r="AA1520" t="s">
        <v>29</v>
      </c>
      <c r="AB1520" t="s">
        <v>102</v>
      </c>
    </row>
    <row r="1521" spans="1:28" outlineLevel="1" x14ac:dyDescent="0.45">
      <c r="A1521">
        <v>2484259007</v>
      </c>
      <c r="B1521" s="1">
        <v>44332</v>
      </c>
      <c r="C1521" t="s">
        <v>1151</v>
      </c>
      <c r="D1521" t="s">
        <v>1152</v>
      </c>
      <c r="E1521" t="s">
        <v>426</v>
      </c>
      <c r="F1521" t="s">
        <v>5651</v>
      </c>
      <c r="G1521" t="s">
        <v>5715</v>
      </c>
      <c r="H1521" s="10">
        <v>63572.85</v>
      </c>
      <c r="I1521" t="s">
        <v>336</v>
      </c>
      <c r="J1521" t="s">
        <v>28</v>
      </c>
      <c r="K1521" t="s">
        <v>29</v>
      </c>
      <c r="L1521" t="s">
        <v>275</v>
      </c>
      <c r="M1521" t="s">
        <v>29</v>
      </c>
      <c r="N1521" t="s">
        <v>29</v>
      </c>
      <c r="O1521" t="s">
        <v>29</v>
      </c>
      <c r="P1521" t="s">
        <v>29</v>
      </c>
      <c r="Q1521" t="s">
        <v>30</v>
      </c>
      <c r="R1521" t="s">
        <v>30</v>
      </c>
      <c r="S1521" t="s">
        <v>30</v>
      </c>
      <c r="T1521" t="s">
        <v>30</v>
      </c>
      <c r="U1521" t="s">
        <v>30</v>
      </c>
      <c r="V1521" t="s">
        <v>30</v>
      </c>
      <c r="W1521" t="s">
        <v>31</v>
      </c>
      <c r="X1521" t="s">
        <v>29</v>
      </c>
      <c r="Y1521" t="s">
        <v>29</v>
      </c>
      <c r="Z1521" t="s">
        <v>29</v>
      </c>
      <c r="AA1521" t="s">
        <v>30</v>
      </c>
      <c r="AB1521" t="s">
        <v>228</v>
      </c>
    </row>
    <row r="1522" spans="1:28" outlineLevel="1" x14ac:dyDescent="0.45">
      <c r="A1522">
        <v>2239779006</v>
      </c>
      <c r="B1522" s="1">
        <v>44330</v>
      </c>
      <c r="C1522" t="s">
        <v>755</v>
      </c>
      <c r="D1522" t="s">
        <v>756</v>
      </c>
      <c r="E1522" t="s">
        <v>426</v>
      </c>
      <c r="F1522" t="s">
        <v>5651</v>
      </c>
      <c r="G1522" t="s">
        <v>5715</v>
      </c>
      <c r="H1522" s="10">
        <v>40686.589999999997</v>
      </c>
      <c r="J1522" t="s">
        <v>28</v>
      </c>
      <c r="K1522" t="s">
        <v>29</v>
      </c>
      <c r="L1522" t="s">
        <v>275</v>
      </c>
      <c r="M1522" t="s">
        <v>30</v>
      </c>
      <c r="N1522" t="s">
        <v>30</v>
      </c>
      <c r="O1522" t="s">
        <v>30</v>
      </c>
      <c r="P1522" t="s">
        <v>30</v>
      </c>
      <c r="Q1522" t="s">
        <v>30</v>
      </c>
      <c r="R1522" t="s">
        <v>30</v>
      </c>
      <c r="S1522" t="s">
        <v>30</v>
      </c>
      <c r="T1522" t="s">
        <v>30</v>
      </c>
      <c r="U1522" t="s">
        <v>30</v>
      </c>
      <c r="V1522" t="s">
        <v>30</v>
      </c>
      <c r="W1522" t="s">
        <v>40</v>
      </c>
      <c r="X1522" t="s">
        <v>29</v>
      </c>
      <c r="Y1522" t="s">
        <v>30</v>
      </c>
      <c r="Z1522" t="s">
        <v>29</v>
      </c>
      <c r="AA1522" t="s">
        <v>29</v>
      </c>
      <c r="AB1522" t="s">
        <v>32</v>
      </c>
    </row>
    <row r="1523" spans="1:28" outlineLevel="1" x14ac:dyDescent="0.45">
      <c r="A1523">
        <v>1109159005</v>
      </c>
      <c r="B1523" s="1">
        <v>44329</v>
      </c>
      <c r="C1523" t="s">
        <v>489</v>
      </c>
      <c r="D1523" t="s">
        <v>490</v>
      </c>
      <c r="E1523" t="s">
        <v>426</v>
      </c>
      <c r="F1523" t="s">
        <v>5651</v>
      </c>
      <c r="G1523" t="s">
        <v>5715</v>
      </c>
      <c r="H1523" s="10">
        <v>39679.839999999997</v>
      </c>
      <c r="I1523" t="s">
        <v>128</v>
      </c>
      <c r="J1523" t="s">
        <v>28</v>
      </c>
      <c r="K1523" t="s">
        <v>29</v>
      </c>
      <c r="L1523" t="s">
        <v>275</v>
      </c>
      <c r="M1523" t="s">
        <v>29</v>
      </c>
      <c r="N1523" t="s">
        <v>30</v>
      </c>
      <c r="O1523" t="s">
        <v>30</v>
      </c>
      <c r="P1523" t="s">
        <v>30</v>
      </c>
      <c r="Q1523" t="s">
        <v>30</v>
      </c>
      <c r="R1523" t="s">
        <v>30</v>
      </c>
      <c r="S1523" t="s">
        <v>30</v>
      </c>
      <c r="T1523" t="s">
        <v>30</v>
      </c>
      <c r="U1523" t="s">
        <v>30</v>
      </c>
      <c r="V1523" t="s">
        <v>30</v>
      </c>
      <c r="W1523" t="s">
        <v>40</v>
      </c>
      <c r="X1523" t="s">
        <v>29</v>
      </c>
      <c r="Y1523" t="s">
        <v>29</v>
      </c>
      <c r="Z1523" t="s">
        <v>29</v>
      </c>
      <c r="AA1523" t="s">
        <v>30</v>
      </c>
      <c r="AB1523" t="s">
        <v>32</v>
      </c>
    </row>
    <row r="1524" spans="1:28" outlineLevel="1" x14ac:dyDescent="0.45">
      <c r="A1524">
        <v>7560228901</v>
      </c>
      <c r="B1524" s="1">
        <v>44323</v>
      </c>
      <c r="C1524" t="s">
        <v>3126</v>
      </c>
      <c r="D1524" t="s">
        <v>3127</v>
      </c>
      <c r="E1524" t="s">
        <v>426</v>
      </c>
      <c r="F1524" t="s">
        <v>5651</v>
      </c>
      <c r="G1524" t="s">
        <v>5715</v>
      </c>
      <c r="H1524" s="10">
        <v>39674.35</v>
      </c>
      <c r="J1524" t="s">
        <v>28</v>
      </c>
      <c r="K1524" t="s">
        <v>29</v>
      </c>
      <c r="L1524" t="s">
        <v>275</v>
      </c>
      <c r="M1524" t="s">
        <v>29</v>
      </c>
      <c r="N1524" t="s">
        <v>30</v>
      </c>
      <c r="O1524" t="s">
        <v>29</v>
      </c>
      <c r="P1524" t="s">
        <v>30</v>
      </c>
      <c r="Q1524" t="s">
        <v>30</v>
      </c>
      <c r="R1524" t="s">
        <v>30</v>
      </c>
      <c r="S1524" t="s">
        <v>30</v>
      </c>
      <c r="T1524" t="s">
        <v>30</v>
      </c>
      <c r="U1524" t="s">
        <v>30</v>
      </c>
      <c r="V1524" t="s">
        <v>30</v>
      </c>
      <c r="W1524" t="s">
        <v>33</v>
      </c>
      <c r="X1524" t="s">
        <v>29</v>
      </c>
      <c r="Y1524" t="s">
        <v>29</v>
      </c>
      <c r="Z1524" t="s">
        <v>29</v>
      </c>
      <c r="AA1524" t="s">
        <v>30</v>
      </c>
      <c r="AB1524" t="s">
        <v>73</v>
      </c>
    </row>
    <row r="1525" spans="1:28" outlineLevel="1" x14ac:dyDescent="0.45">
      <c r="A1525">
        <v>7606558902</v>
      </c>
      <c r="B1525" s="1">
        <v>44323</v>
      </c>
      <c r="C1525" t="s">
        <v>3432</v>
      </c>
      <c r="D1525" t="s">
        <v>3433</v>
      </c>
      <c r="E1525" t="s">
        <v>426</v>
      </c>
      <c r="F1525" t="s">
        <v>5651</v>
      </c>
      <c r="G1525" t="s">
        <v>5715</v>
      </c>
      <c r="H1525" s="10">
        <v>32930</v>
      </c>
      <c r="J1525" t="s">
        <v>28</v>
      </c>
      <c r="K1525" t="s">
        <v>29</v>
      </c>
      <c r="L1525" t="s">
        <v>275</v>
      </c>
      <c r="M1525" t="s">
        <v>30</v>
      </c>
      <c r="N1525" t="s">
        <v>30</v>
      </c>
      <c r="O1525" t="s">
        <v>29</v>
      </c>
      <c r="P1525" t="s">
        <v>30</v>
      </c>
      <c r="Q1525" t="s">
        <v>30</v>
      </c>
      <c r="R1525" t="s">
        <v>30</v>
      </c>
      <c r="S1525" t="s">
        <v>30</v>
      </c>
      <c r="T1525" t="s">
        <v>30</v>
      </c>
      <c r="U1525" t="s">
        <v>30</v>
      </c>
      <c r="V1525" t="s">
        <v>30</v>
      </c>
      <c r="W1525" t="s">
        <v>31</v>
      </c>
      <c r="X1525" t="s">
        <v>29</v>
      </c>
      <c r="Y1525" t="s">
        <v>30</v>
      </c>
      <c r="Z1525" t="s">
        <v>29</v>
      </c>
      <c r="AA1525" t="s">
        <v>29</v>
      </c>
      <c r="AB1525" t="s">
        <v>59</v>
      </c>
    </row>
    <row r="1526" spans="1:28" outlineLevel="1" x14ac:dyDescent="0.45">
      <c r="A1526">
        <v>8861649010</v>
      </c>
      <c r="B1526" s="1">
        <v>44345</v>
      </c>
      <c r="C1526" t="s">
        <v>4570</v>
      </c>
      <c r="D1526" t="s">
        <v>4571</v>
      </c>
      <c r="E1526" t="s">
        <v>426</v>
      </c>
      <c r="F1526" t="s">
        <v>5651</v>
      </c>
      <c r="G1526" t="s">
        <v>5715</v>
      </c>
      <c r="H1526" s="10">
        <v>32146.81</v>
      </c>
      <c r="J1526" t="s">
        <v>28</v>
      </c>
      <c r="K1526" t="s">
        <v>29</v>
      </c>
      <c r="L1526" t="s">
        <v>275</v>
      </c>
      <c r="M1526" t="s">
        <v>29</v>
      </c>
      <c r="N1526" t="s">
        <v>29</v>
      </c>
      <c r="O1526" t="s">
        <v>29</v>
      </c>
      <c r="P1526" t="s">
        <v>29</v>
      </c>
      <c r="Q1526" t="s">
        <v>29</v>
      </c>
      <c r="R1526" t="s">
        <v>30</v>
      </c>
      <c r="S1526" t="s">
        <v>30</v>
      </c>
      <c r="T1526" t="s">
        <v>29</v>
      </c>
      <c r="U1526" t="s">
        <v>29</v>
      </c>
      <c r="V1526" t="s">
        <v>29</v>
      </c>
      <c r="W1526" t="s">
        <v>31</v>
      </c>
      <c r="X1526" t="s">
        <v>29</v>
      </c>
      <c r="Y1526" t="s">
        <v>29</v>
      </c>
      <c r="Z1526" t="s">
        <v>29</v>
      </c>
      <c r="AA1526" t="s">
        <v>29</v>
      </c>
      <c r="AB1526" t="s">
        <v>73</v>
      </c>
    </row>
    <row r="1527" spans="1:28" outlineLevel="1" x14ac:dyDescent="0.45">
      <c r="A1527">
        <v>8990829001</v>
      </c>
      <c r="B1527" s="1">
        <v>44345</v>
      </c>
      <c r="C1527" t="s">
        <v>5181</v>
      </c>
      <c r="D1527" t="s">
        <v>5182</v>
      </c>
      <c r="E1527" t="s">
        <v>426</v>
      </c>
      <c r="F1527" t="s">
        <v>5651</v>
      </c>
      <c r="G1527" t="s">
        <v>5715</v>
      </c>
      <c r="H1527" s="10">
        <v>20980</v>
      </c>
      <c r="I1527" t="s">
        <v>390</v>
      </c>
      <c r="J1527" t="s">
        <v>28</v>
      </c>
      <c r="K1527" t="s">
        <v>29</v>
      </c>
      <c r="L1527" t="s">
        <v>275</v>
      </c>
      <c r="M1527" t="s">
        <v>29</v>
      </c>
      <c r="N1527" t="s">
        <v>29</v>
      </c>
      <c r="O1527" t="s">
        <v>29</v>
      </c>
      <c r="P1527" t="s">
        <v>30</v>
      </c>
      <c r="Q1527" t="s">
        <v>29</v>
      </c>
      <c r="R1527" t="s">
        <v>30</v>
      </c>
      <c r="S1527" t="s">
        <v>30</v>
      </c>
      <c r="T1527" t="s">
        <v>30</v>
      </c>
      <c r="U1527" t="s">
        <v>29</v>
      </c>
      <c r="V1527" t="s">
        <v>30</v>
      </c>
      <c r="W1527" t="s">
        <v>31</v>
      </c>
      <c r="X1527" t="s">
        <v>29</v>
      </c>
      <c r="Y1527" t="s">
        <v>29</v>
      </c>
      <c r="Z1527" t="s">
        <v>29</v>
      </c>
      <c r="AA1527" t="s">
        <v>29</v>
      </c>
      <c r="AB1527" t="s">
        <v>73</v>
      </c>
    </row>
    <row r="1528" spans="1:28" outlineLevel="1" x14ac:dyDescent="0.45">
      <c r="A1528">
        <v>7647108903</v>
      </c>
      <c r="B1528" s="1">
        <v>44323</v>
      </c>
      <c r="C1528" t="s">
        <v>3675</v>
      </c>
      <c r="D1528" t="s">
        <v>3676</v>
      </c>
      <c r="E1528" t="s">
        <v>426</v>
      </c>
      <c r="F1528" t="s">
        <v>5651</v>
      </c>
      <c r="G1528" t="s">
        <v>5715</v>
      </c>
      <c r="H1528" s="10">
        <v>16489.73</v>
      </c>
      <c r="J1528" t="s">
        <v>28</v>
      </c>
      <c r="K1528" t="s">
        <v>29</v>
      </c>
      <c r="L1528" t="s">
        <v>275</v>
      </c>
      <c r="M1528" t="s">
        <v>29</v>
      </c>
      <c r="N1528" t="s">
        <v>30</v>
      </c>
      <c r="O1528" t="s">
        <v>29</v>
      </c>
      <c r="P1528" t="s">
        <v>30</v>
      </c>
      <c r="Q1528" t="s">
        <v>30</v>
      </c>
      <c r="R1528" t="s">
        <v>30</v>
      </c>
      <c r="S1528" t="s">
        <v>30</v>
      </c>
      <c r="T1528" t="s">
        <v>29</v>
      </c>
      <c r="U1528" t="s">
        <v>30</v>
      </c>
      <c r="V1528" t="s">
        <v>29</v>
      </c>
      <c r="W1528" t="s">
        <v>31</v>
      </c>
      <c r="X1528" t="s">
        <v>29</v>
      </c>
      <c r="Y1528" t="s">
        <v>30</v>
      </c>
      <c r="Z1528" t="s">
        <v>29</v>
      </c>
      <c r="AA1528" t="s">
        <v>29</v>
      </c>
      <c r="AB1528" t="s">
        <v>39</v>
      </c>
    </row>
    <row r="1529" spans="1:28" outlineLevel="1" x14ac:dyDescent="0.45">
      <c r="A1529">
        <v>8976979004</v>
      </c>
      <c r="B1529" s="1">
        <v>44345</v>
      </c>
      <c r="C1529" t="s">
        <v>5121</v>
      </c>
      <c r="D1529" t="s">
        <v>5122</v>
      </c>
      <c r="E1529" t="s">
        <v>426</v>
      </c>
      <c r="F1529" t="s">
        <v>5651</v>
      </c>
      <c r="G1529" t="s">
        <v>5715</v>
      </c>
      <c r="H1529" s="10">
        <v>11201</v>
      </c>
      <c r="J1529" t="s">
        <v>28</v>
      </c>
      <c r="K1529" t="s">
        <v>29</v>
      </c>
      <c r="L1529" t="s">
        <v>275</v>
      </c>
      <c r="M1529" t="s">
        <v>29</v>
      </c>
      <c r="N1529" t="s">
        <v>30</v>
      </c>
      <c r="O1529" t="s">
        <v>30</v>
      </c>
      <c r="P1529" t="s">
        <v>30</v>
      </c>
      <c r="Q1529" t="s">
        <v>30</v>
      </c>
      <c r="R1529" t="s">
        <v>30</v>
      </c>
      <c r="S1529" t="s">
        <v>30</v>
      </c>
      <c r="T1529" t="s">
        <v>30</v>
      </c>
      <c r="U1529" t="s">
        <v>30</v>
      </c>
      <c r="V1529" t="s">
        <v>30</v>
      </c>
      <c r="W1529" t="s">
        <v>40</v>
      </c>
      <c r="X1529" t="s">
        <v>29</v>
      </c>
      <c r="Y1529" t="s">
        <v>29</v>
      </c>
      <c r="Z1529" t="s">
        <v>29</v>
      </c>
      <c r="AA1529" t="s">
        <v>29</v>
      </c>
      <c r="AB1529" t="s">
        <v>48</v>
      </c>
    </row>
    <row r="1530" spans="1:28" outlineLevel="1" x14ac:dyDescent="0.45">
      <c r="A1530">
        <v>7878888900</v>
      </c>
      <c r="B1530" s="1">
        <v>44327</v>
      </c>
      <c r="C1530" t="s">
        <v>3890</v>
      </c>
      <c r="D1530" t="s">
        <v>3891</v>
      </c>
      <c r="E1530" t="s">
        <v>3892</v>
      </c>
      <c r="F1530" t="s">
        <v>5651</v>
      </c>
      <c r="G1530" t="s">
        <v>6014</v>
      </c>
      <c r="H1530" s="10">
        <v>252556.7</v>
      </c>
      <c r="J1530" t="s">
        <v>42</v>
      </c>
      <c r="K1530" t="s">
        <v>29</v>
      </c>
      <c r="L1530" t="s">
        <v>96</v>
      </c>
      <c r="M1530" t="s">
        <v>30</v>
      </c>
      <c r="N1530" t="s">
        <v>29</v>
      </c>
      <c r="O1530" t="s">
        <v>30</v>
      </c>
      <c r="P1530" t="s">
        <v>30</v>
      </c>
      <c r="Q1530" t="s">
        <v>30</v>
      </c>
      <c r="R1530" t="s">
        <v>30</v>
      </c>
      <c r="S1530" t="s">
        <v>30</v>
      </c>
      <c r="T1530" t="s">
        <v>30</v>
      </c>
      <c r="U1530" t="s">
        <v>30</v>
      </c>
      <c r="V1530" t="s">
        <v>30</v>
      </c>
      <c r="W1530" t="s">
        <v>31</v>
      </c>
      <c r="X1530" t="s">
        <v>29</v>
      </c>
      <c r="Y1530" t="s">
        <v>29</v>
      </c>
      <c r="Z1530" t="s">
        <v>29</v>
      </c>
      <c r="AA1530" t="s">
        <v>30</v>
      </c>
      <c r="AB1530" t="s">
        <v>32</v>
      </c>
    </row>
    <row r="1531" spans="1:28" outlineLevel="1" x14ac:dyDescent="0.45">
      <c r="A1531">
        <v>8950479009</v>
      </c>
      <c r="B1531" s="1">
        <v>44345</v>
      </c>
      <c r="C1531" t="s">
        <v>4981</v>
      </c>
      <c r="D1531" t="s">
        <v>4982</v>
      </c>
      <c r="E1531" t="s">
        <v>1797</v>
      </c>
      <c r="F1531" t="s">
        <v>5651</v>
      </c>
      <c r="G1531" t="s">
        <v>5903</v>
      </c>
      <c r="H1531" s="10">
        <v>325863</v>
      </c>
      <c r="J1531" t="s">
        <v>28</v>
      </c>
      <c r="K1531" t="s">
        <v>29</v>
      </c>
      <c r="L1531" t="s">
        <v>155</v>
      </c>
      <c r="M1531" t="s">
        <v>29</v>
      </c>
      <c r="N1531" t="s">
        <v>30</v>
      </c>
      <c r="O1531" t="s">
        <v>29</v>
      </c>
      <c r="P1531" t="s">
        <v>30</v>
      </c>
      <c r="Q1531" t="s">
        <v>30</v>
      </c>
      <c r="R1531" t="s">
        <v>30</v>
      </c>
      <c r="S1531" t="s">
        <v>30</v>
      </c>
      <c r="T1531" t="s">
        <v>30</v>
      </c>
      <c r="U1531" t="s">
        <v>30</v>
      </c>
      <c r="V1531" t="s">
        <v>30</v>
      </c>
      <c r="W1531" t="s">
        <v>40</v>
      </c>
      <c r="X1531" t="s">
        <v>29</v>
      </c>
      <c r="Y1531" t="s">
        <v>29</v>
      </c>
      <c r="Z1531" t="s">
        <v>29</v>
      </c>
      <c r="AA1531" t="s">
        <v>29</v>
      </c>
      <c r="AB1531" t="s">
        <v>32</v>
      </c>
    </row>
    <row r="1532" spans="1:28" outlineLevel="1" x14ac:dyDescent="0.45">
      <c r="A1532">
        <v>7603138910</v>
      </c>
      <c r="B1532" s="1">
        <v>44323</v>
      </c>
      <c r="C1532" t="s">
        <v>3417</v>
      </c>
      <c r="D1532" t="s">
        <v>3418</v>
      </c>
      <c r="E1532" t="s">
        <v>1797</v>
      </c>
      <c r="F1532" t="s">
        <v>5651</v>
      </c>
      <c r="G1532" t="s">
        <v>5903</v>
      </c>
      <c r="H1532" s="10">
        <v>84427.65</v>
      </c>
      <c r="J1532" t="s">
        <v>28</v>
      </c>
      <c r="K1532" t="s">
        <v>29</v>
      </c>
      <c r="L1532" t="s">
        <v>155</v>
      </c>
      <c r="M1532" t="s">
        <v>30</v>
      </c>
      <c r="N1532" t="s">
        <v>30</v>
      </c>
      <c r="O1532" t="s">
        <v>30</v>
      </c>
      <c r="P1532" t="s">
        <v>30</v>
      </c>
      <c r="Q1532" t="s">
        <v>30</v>
      </c>
      <c r="R1532" t="s">
        <v>30</v>
      </c>
      <c r="S1532" t="s">
        <v>30</v>
      </c>
      <c r="T1532" t="s">
        <v>30</v>
      </c>
      <c r="U1532" t="s">
        <v>30</v>
      </c>
      <c r="V1532" t="s">
        <v>30</v>
      </c>
      <c r="W1532" t="s">
        <v>40</v>
      </c>
      <c r="X1532" t="s">
        <v>29</v>
      </c>
      <c r="Y1532" t="s">
        <v>29</v>
      </c>
      <c r="Z1532" t="s">
        <v>29</v>
      </c>
      <c r="AA1532" t="s">
        <v>30</v>
      </c>
      <c r="AB1532" t="s">
        <v>38</v>
      </c>
    </row>
    <row r="1533" spans="1:28" outlineLevel="1" x14ac:dyDescent="0.45">
      <c r="A1533">
        <v>7635078910</v>
      </c>
      <c r="B1533" s="1">
        <v>44323</v>
      </c>
      <c r="C1533" t="s">
        <v>3608</v>
      </c>
      <c r="D1533" t="s">
        <v>3609</v>
      </c>
      <c r="E1533" t="s">
        <v>1797</v>
      </c>
      <c r="F1533" t="s">
        <v>5651</v>
      </c>
      <c r="G1533" t="s">
        <v>5903</v>
      </c>
      <c r="H1533" s="10">
        <v>16724.919999999998</v>
      </c>
      <c r="J1533" t="s">
        <v>28</v>
      </c>
      <c r="K1533" t="s">
        <v>29</v>
      </c>
      <c r="L1533" t="s">
        <v>155</v>
      </c>
      <c r="M1533" t="s">
        <v>29</v>
      </c>
      <c r="N1533" t="s">
        <v>29</v>
      </c>
      <c r="O1533" t="s">
        <v>29</v>
      </c>
      <c r="P1533" t="s">
        <v>29</v>
      </c>
      <c r="Q1533" t="s">
        <v>29</v>
      </c>
      <c r="R1533" t="s">
        <v>29</v>
      </c>
      <c r="S1533" t="s">
        <v>30</v>
      </c>
      <c r="T1533" t="s">
        <v>30</v>
      </c>
      <c r="U1533" t="s">
        <v>29</v>
      </c>
      <c r="V1533" t="s">
        <v>30</v>
      </c>
      <c r="W1533" t="s">
        <v>31</v>
      </c>
      <c r="X1533" t="s">
        <v>29</v>
      </c>
      <c r="Y1533" t="s">
        <v>29</v>
      </c>
      <c r="Z1533" t="s">
        <v>29</v>
      </c>
      <c r="AA1533" t="s">
        <v>30</v>
      </c>
      <c r="AB1533" t="s">
        <v>32</v>
      </c>
    </row>
    <row r="1534" spans="1:28" outlineLevel="1" x14ac:dyDescent="0.45">
      <c r="A1534">
        <v>3703079007</v>
      </c>
      <c r="B1534" s="1">
        <v>44335</v>
      </c>
      <c r="C1534" t="s">
        <v>1795</v>
      </c>
      <c r="D1534" t="s">
        <v>1796</v>
      </c>
      <c r="E1534" t="s">
        <v>1797</v>
      </c>
      <c r="F1534" t="s">
        <v>5651</v>
      </c>
      <c r="G1534" t="s">
        <v>5903</v>
      </c>
      <c r="H1534" s="10">
        <v>16211.92</v>
      </c>
      <c r="J1534" t="s">
        <v>28</v>
      </c>
      <c r="K1534" t="s">
        <v>29</v>
      </c>
      <c r="L1534" t="s">
        <v>155</v>
      </c>
      <c r="M1534" t="s">
        <v>29</v>
      </c>
      <c r="N1534" t="s">
        <v>30</v>
      </c>
      <c r="O1534" t="s">
        <v>29</v>
      </c>
      <c r="P1534" t="s">
        <v>30</v>
      </c>
      <c r="Q1534" t="s">
        <v>29</v>
      </c>
      <c r="R1534" t="s">
        <v>30</v>
      </c>
      <c r="S1534" t="s">
        <v>29</v>
      </c>
      <c r="T1534" t="s">
        <v>30</v>
      </c>
      <c r="U1534" t="s">
        <v>30</v>
      </c>
      <c r="V1534" t="s">
        <v>30</v>
      </c>
      <c r="W1534" t="s">
        <v>31</v>
      </c>
      <c r="X1534" t="s">
        <v>29</v>
      </c>
      <c r="Y1534" t="s">
        <v>29</v>
      </c>
      <c r="Z1534" t="s">
        <v>29</v>
      </c>
      <c r="AA1534" t="s">
        <v>30</v>
      </c>
      <c r="AB1534" t="s">
        <v>228</v>
      </c>
    </row>
    <row r="1535" spans="1:28" outlineLevel="1" x14ac:dyDescent="0.45">
      <c r="A1535">
        <v>8858729009</v>
      </c>
      <c r="B1535" s="1">
        <v>44345</v>
      </c>
      <c r="C1535" t="s">
        <v>4548</v>
      </c>
      <c r="D1535" t="s">
        <v>4549</v>
      </c>
      <c r="E1535" t="s">
        <v>1797</v>
      </c>
      <c r="F1535" t="s">
        <v>5651</v>
      </c>
      <c r="G1535" t="s">
        <v>5903</v>
      </c>
      <c r="H1535" s="10">
        <v>8172.65</v>
      </c>
      <c r="J1535" t="s">
        <v>28</v>
      </c>
      <c r="K1535" t="s">
        <v>29</v>
      </c>
      <c r="L1535" t="s">
        <v>155</v>
      </c>
      <c r="M1535" t="s">
        <v>29</v>
      </c>
      <c r="N1535" t="s">
        <v>29</v>
      </c>
      <c r="O1535" t="s">
        <v>30</v>
      </c>
      <c r="P1535" t="s">
        <v>30</v>
      </c>
      <c r="Q1535" t="s">
        <v>30</v>
      </c>
      <c r="R1535" t="s">
        <v>29</v>
      </c>
      <c r="S1535" t="s">
        <v>29</v>
      </c>
      <c r="T1535" t="s">
        <v>30</v>
      </c>
      <c r="U1535" t="s">
        <v>29</v>
      </c>
      <c r="V1535" t="s">
        <v>29</v>
      </c>
      <c r="W1535" t="s">
        <v>31</v>
      </c>
      <c r="X1535" t="s">
        <v>29</v>
      </c>
      <c r="Y1535" t="s">
        <v>29</v>
      </c>
      <c r="Z1535" t="s">
        <v>29</v>
      </c>
      <c r="AA1535" t="s">
        <v>29</v>
      </c>
      <c r="AB1535" t="s">
        <v>39</v>
      </c>
    </row>
    <row r="1536" spans="1:28" outlineLevel="1" x14ac:dyDescent="0.45">
      <c r="A1536">
        <v>5229119007</v>
      </c>
      <c r="B1536" s="1">
        <v>44337</v>
      </c>
      <c r="C1536" t="s">
        <v>2213</v>
      </c>
      <c r="D1536" t="s">
        <v>2214</v>
      </c>
      <c r="E1536" t="s">
        <v>235</v>
      </c>
      <c r="F1536" t="s">
        <v>5651</v>
      </c>
      <c r="G1536" t="s">
        <v>5823</v>
      </c>
      <c r="H1536" s="10">
        <v>4113845.24</v>
      </c>
      <c r="J1536" t="s">
        <v>28</v>
      </c>
      <c r="K1536" t="s">
        <v>29</v>
      </c>
      <c r="L1536" t="s">
        <v>77</v>
      </c>
      <c r="M1536" t="s">
        <v>30</v>
      </c>
      <c r="N1536" t="s">
        <v>30</v>
      </c>
      <c r="O1536" t="s">
        <v>30</v>
      </c>
      <c r="P1536" t="s">
        <v>30</v>
      </c>
      <c r="Q1536" t="s">
        <v>30</v>
      </c>
      <c r="R1536" t="s">
        <v>30</v>
      </c>
      <c r="S1536" t="s">
        <v>30</v>
      </c>
      <c r="T1536" t="s">
        <v>30</v>
      </c>
      <c r="U1536" t="s">
        <v>30</v>
      </c>
      <c r="V1536" t="s">
        <v>30</v>
      </c>
      <c r="W1536" t="s">
        <v>31</v>
      </c>
      <c r="X1536" t="s">
        <v>29</v>
      </c>
      <c r="Y1536" t="s">
        <v>29</v>
      </c>
      <c r="Z1536" t="s">
        <v>30</v>
      </c>
      <c r="AA1536" t="s">
        <v>29</v>
      </c>
      <c r="AB1536" t="s">
        <v>38</v>
      </c>
    </row>
    <row r="1537" spans="1:28" outlineLevel="1" x14ac:dyDescent="0.45">
      <c r="A1537">
        <v>5249599008</v>
      </c>
      <c r="B1537" s="1">
        <v>44337</v>
      </c>
      <c r="C1537" t="s">
        <v>2328</v>
      </c>
      <c r="D1537" t="s">
        <v>2329</v>
      </c>
      <c r="E1537" t="s">
        <v>235</v>
      </c>
      <c r="F1537" t="s">
        <v>5651</v>
      </c>
      <c r="G1537" t="s">
        <v>5823</v>
      </c>
      <c r="H1537" s="10">
        <v>1232384.8400000001</v>
      </c>
      <c r="J1537" t="s">
        <v>28</v>
      </c>
      <c r="K1537" t="s">
        <v>29</v>
      </c>
      <c r="L1537" t="s">
        <v>77</v>
      </c>
      <c r="M1537" t="s">
        <v>30</v>
      </c>
      <c r="N1537" t="s">
        <v>30</v>
      </c>
      <c r="O1537" t="s">
        <v>30</v>
      </c>
      <c r="P1537" t="s">
        <v>30</v>
      </c>
      <c r="Q1537" t="s">
        <v>30</v>
      </c>
      <c r="R1537" t="s">
        <v>30</v>
      </c>
      <c r="S1537" t="s">
        <v>30</v>
      </c>
      <c r="T1537" t="s">
        <v>30</v>
      </c>
      <c r="U1537" t="s">
        <v>30</v>
      </c>
      <c r="V1537" t="s">
        <v>30</v>
      </c>
      <c r="W1537" t="s">
        <v>31</v>
      </c>
      <c r="X1537" t="s">
        <v>29</v>
      </c>
      <c r="Y1537" t="s">
        <v>29</v>
      </c>
      <c r="Z1537" t="s">
        <v>30</v>
      </c>
      <c r="AA1537" t="s">
        <v>29</v>
      </c>
      <c r="AB1537" t="s">
        <v>43</v>
      </c>
    </row>
    <row r="1538" spans="1:28" outlineLevel="1" x14ac:dyDescent="0.45">
      <c r="A1538">
        <v>9954759001</v>
      </c>
      <c r="B1538" s="1">
        <v>44354</v>
      </c>
      <c r="C1538" t="s">
        <v>5589</v>
      </c>
      <c r="D1538" t="s">
        <v>5590</v>
      </c>
      <c r="E1538" t="s">
        <v>235</v>
      </c>
      <c r="F1538" t="s">
        <v>5651</v>
      </c>
      <c r="G1538" t="s">
        <v>5823</v>
      </c>
      <c r="H1538" s="10">
        <v>320553</v>
      </c>
      <c r="J1538" t="s">
        <v>28</v>
      </c>
      <c r="K1538" t="s">
        <v>29</v>
      </c>
      <c r="L1538" t="s">
        <v>77</v>
      </c>
      <c r="M1538" t="s">
        <v>29</v>
      </c>
      <c r="N1538" t="s">
        <v>30</v>
      </c>
      <c r="O1538" t="s">
        <v>29</v>
      </c>
      <c r="P1538" t="s">
        <v>30</v>
      </c>
      <c r="Q1538" t="s">
        <v>30</v>
      </c>
      <c r="R1538" t="s">
        <v>30</v>
      </c>
      <c r="S1538" t="s">
        <v>30</v>
      </c>
      <c r="T1538" t="s">
        <v>30</v>
      </c>
      <c r="U1538" t="s">
        <v>30</v>
      </c>
      <c r="V1538" t="s">
        <v>30</v>
      </c>
      <c r="W1538" t="s">
        <v>40</v>
      </c>
      <c r="X1538" t="s">
        <v>29</v>
      </c>
      <c r="Y1538" t="s">
        <v>29</v>
      </c>
      <c r="Z1538" t="s">
        <v>29</v>
      </c>
      <c r="AA1538" t="s">
        <v>29</v>
      </c>
      <c r="AB1538" t="s">
        <v>32</v>
      </c>
    </row>
    <row r="1539" spans="1:28" outlineLevel="1" x14ac:dyDescent="0.45">
      <c r="A1539">
        <v>7614768906</v>
      </c>
      <c r="B1539" s="1">
        <v>44323</v>
      </c>
      <c r="C1539" t="s">
        <v>3485</v>
      </c>
      <c r="D1539" t="s">
        <v>3486</v>
      </c>
      <c r="E1539" t="s">
        <v>235</v>
      </c>
      <c r="F1539" t="s">
        <v>5651</v>
      </c>
      <c r="G1539" t="s">
        <v>5823</v>
      </c>
      <c r="H1539" s="10">
        <v>178865.86</v>
      </c>
      <c r="J1539" t="s">
        <v>28</v>
      </c>
      <c r="K1539" t="s">
        <v>30</v>
      </c>
      <c r="L1539" t="s">
        <v>77</v>
      </c>
      <c r="M1539" t="s">
        <v>29</v>
      </c>
      <c r="N1539" t="s">
        <v>29</v>
      </c>
      <c r="O1539" t="s">
        <v>29</v>
      </c>
      <c r="P1539" t="s">
        <v>30</v>
      </c>
      <c r="Q1539" t="s">
        <v>30</v>
      </c>
      <c r="R1539" t="s">
        <v>30</v>
      </c>
      <c r="S1539" t="s">
        <v>30</v>
      </c>
      <c r="T1539" t="s">
        <v>29</v>
      </c>
      <c r="U1539" t="s">
        <v>30</v>
      </c>
      <c r="V1539" t="s">
        <v>29</v>
      </c>
      <c r="W1539" t="s">
        <v>37</v>
      </c>
      <c r="X1539" t="s">
        <v>29</v>
      </c>
      <c r="Y1539" t="s">
        <v>29</v>
      </c>
      <c r="Z1539" t="s">
        <v>30</v>
      </c>
      <c r="AA1539" t="s">
        <v>30</v>
      </c>
      <c r="AB1539" t="s">
        <v>32</v>
      </c>
    </row>
    <row r="1540" spans="1:28" outlineLevel="1" x14ac:dyDescent="0.45">
      <c r="A1540">
        <v>7236479007</v>
      </c>
      <c r="B1540" s="1">
        <v>44339</v>
      </c>
      <c r="C1540" t="s">
        <v>2511</v>
      </c>
      <c r="D1540" t="s">
        <v>2512</v>
      </c>
      <c r="E1540" t="s">
        <v>235</v>
      </c>
      <c r="F1540" t="s">
        <v>5651</v>
      </c>
      <c r="G1540" t="s">
        <v>5737</v>
      </c>
      <c r="H1540" s="10">
        <v>175832.64</v>
      </c>
      <c r="I1540" t="s">
        <v>260</v>
      </c>
      <c r="J1540" t="s">
        <v>28</v>
      </c>
      <c r="K1540" t="s">
        <v>29</v>
      </c>
      <c r="L1540" t="s">
        <v>77</v>
      </c>
      <c r="M1540" t="s">
        <v>30</v>
      </c>
      <c r="N1540" t="s">
        <v>30</v>
      </c>
      <c r="O1540" t="s">
        <v>30</v>
      </c>
      <c r="P1540" t="s">
        <v>30</v>
      </c>
      <c r="Q1540" t="s">
        <v>30</v>
      </c>
      <c r="R1540" t="s">
        <v>30</v>
      </c>
      <c r="S1540" t="s">
        <v>30</v>
      </c>
      <c r="T1540" t="s">
        <v>30</v>
      </c>
      <c r="U1540" t="s">
        <v>30</v>
      </c>
      <c r="V1540" t="s">
        <v>30</v>
      </c>
      <c r="W1540" t="s">
        <v>31</v>
      </c>
      <c r="X1540" t="s">
        <v>29</v>
      </c>
      <c r="Y1540" t="s">
        <v>30</v>
      </c>
      <c r="Z1540" t="s">
        <v>29</v>
      </c>
      <c r="AA1540" t="s">
        <v>29</v>
      </c>
      <c r="AB1540" t="s">
        <v>32</v>
      </c>
    </row>
    <row r="1541" spans="1:28" outlineLevel="1" x14ac:dyDescent="0.45">
      <c r="A1541">
        <v>7618798901</v>
      </c>
      <c r="B1541" s="1">
        <v>44323</v>
      </c>
      <c r="C1541" t="s">
        <v>3513</v>
      </c>
      <c r="D1541" t="s">
        <v>3514</v>
      </c>
      <c r="E1541" t="s">
        <v>235</v>
      </c>
      <c r="F1541" t="s">
        <v>5651</v>
      </c>
      <c r="G1541" t="s">
        <v>5737</v>
      </c>
      <c r="H1541" s="10">
        <v>163711</v>
      </c>
      <c r="J1541" t="s">
        <v>28</v>
      </c>
      <c r="K1541" t="s">
        <v>29</v>
      </c>
      <c r="L1541" t="s">
        <v>77</v>
      </c>
      <c r="M1541" t="s">
        <v>30</v>
      </c>
      <c r="N1541" t="s">
        <v>30</v>
      </c>
      <c r="O1541" t="s">
        <v>30</v>
      </c>
      <c r="P1541" t="s">
        <v>30</v>
      </c>
      <c r="Q1541" t="s">
        <v>30</v>
      </c>
      <c r="R1541" t="s">
        <v>30</v>
      </c>
      <c r="S1541" t="s">
        <v>30</v>
      </c>
      <c r="T1541" t="s">
        <v>30</v>
      </c>
      <c r="U1541" t="s">
        <v>30</v>
      </c>
      <c r="V1541" t="s">
        <v>30</v>
      </c>
      <c r="W1541" t="s">
        <v>33</v>
      </c>
      <c r="X1541" t="s">
        <v>29</v>
      </c>
      <c r="Y1541" t="s">
        <v>29</v>
      </c>
      <c r="Z1541" t="s">
        <v>30</v>
      </c>
      <c r="AA1541" t="s">
        <v>29</v>
      </c>
      <c r="AB1541" t="s">
        <v>43</v>
      </c>
    </row>
    <row r="1542" spans="1:28" outlineLevel="1" x14ac:dyDescent="0.45">
      <c r="A1542">
        <v>4894439004</v>
      </c>
      <c r="B1542" s="1">
        <v>44336</v>
      </c>
      <c r="C1542" t="s">
        <v>2017</v>
      </c>
      <c r="D1542" t="s">
        <v>2018</v>
      </c>
      <c r="E1542" t="s">
        <v>235</v>
      </c>
      <c r="F1542" t="s">
        <v>5651</v>
      </c>
      <c r="G1542" t="s">
        <v>5823</v>
      </c>
      <c r="H1542" s="10">
        <v>147602.04</v>
      </c>
      <c r="J1542" t="s">
        <v>28</v>
      </c>
      <c r="K1542" t="s">
        <v>29</v>
      </c>
      <c r="L1542" t="s">
        <v>77</v>
      </c>
      <c r="M1542" t="s">
        <v>30</v>
      </c>
      <c r="N1542" t="s">
        <v>29</v>
      </c>
      <c r="O1542" t="s">
        <v>29</v>
      </c>
      <c r="P1542" t="s">
        <v>29</v>
      </c>
      <c r="Q1542" t="s">
        <v>30</v>
      </c>
      <c r="R1542" t="s">
        <v>30</v>
      </c>
      <c r="S1542" t="s">
        <v>30</v>
      </c>
      <c r="T1542" t="s">
        <v>30</v>
      </c>
      <c r="U1542" t="s">
        <v>29</v>
      </c>
      <c r="V1542" t="s">
        <v>30</v>
      </c>
      <c r="W1542" t="s">
        <v>31</v>
      </c>
      <c r="X1542" t="s">
        <v>29</v>
      </c>
      <c r="Y1542" t="s">
        <v>30</v>
      </c>
      <c r="Z1542" t="s">
        <v>29</v>
      </c>
      <c r="AA1542" t="s">
        <v>30</v>
      </c>
      <c r="AB1542" t="s">
        <v>32</v>
      </c>
    </row>
    <row r="1543" spans="1:28" outlineLevel="1" x14ac:dyDescent="0.45">
      <c r="A1543">
        <v>2365929004</v>
      </c>
      <c r="B1543" s="1">
        <v>44331</v>
      </c>
      <c r="C1543" t="s">
        <v>1005</v>
      </c>
      <c r="D1543" t="s">
        <v>1006</v>
      </c>
      <c r="E1543" t="s">
        <v>235</v>
      </c>
      <c r="F1543" t="s">
        <v>5651</v>
      </c>
      <c r="G1543" t="s">
        <v>5823</v>
      </c>
      <c r="H1543" s="10">
        <v>130264</v>
      </c>
      <c r="J1543" t="s">
        <v>28</v>
      </c>
      <c r="K1543" t="s">
        <v>29</v>
      </c>
      <c r="L1543" t="s">
        <v>77</v>
      </c>
      <c r="M1543" t="s">
        <v>29</v>
      </c>
      <c r="N1543" t="s">
        <v>29</v>
      </c>
      <c r="O1543" t="s">
        <v>29</v>
      </c>
      <c r="P1543" t="s">
        <v>30</v>
      </c>
      <c r="Q1543" t="s">
        <v>30</v>
      </c>
      <c r="R1543" t="s">
        <v>30</v>
      </c>
      <c r="S1543" t="s">
        <v>30</v>
      </c>
      <c r="T1543" t="s">
        <v>30</v>
      </c>
      <c r="U1543" t="s">
        <v>30</v>
      </c>
      <c r="V1543" t="s">
        <v>30</v>
      </c>
      <c r="W1543" t="s">
        <v>40</v>
      </c>
      <c r="X1543" t="s">
        <v>29</v>
      </c>
      <c r="Y1543" t="s">
        <v>29</v>
      </c>
      <c r="Z1543" t="s">
        <v>29</v>
      </c>
      <c r="AA1543" t="s">
        <v>30</v>
      </c>
      <c r="AB1543" t="s">
        <v>32</v>
      </c>
    </row>
    <row r="1544" spans="1:28" outlineLevel="1" x14ac:dyDescent="0.45">
      <c r="A1544">
        <v>8603329005</v>
      </c>
      <c r="B1544" s="1">
        <v>44343</v>
      </c>
      <c r="C1544" t="s">
        <v>4258</v>
      </c>
      <c r="D1544" t="s">
        <v>4259</v>
      </c>
      <c r="E1544" t="s">
        <v>235</v>
      </c>
      <c r="F1544" t="s">
        <v>5651</v>
      </c>
      <c r="G1544" t="s">
        <v>5823</v>
      </c>
      <c r="H1544" s="10">
        <v>87955</v>
      </c>
      <c r="J1544" t="s">
        <v>28</v>
      </c>
      <c r="K1544" t="s">
        <v>29</v>
      </c>
      <c r="L1544" t="s">
        <v>77</v>
      </c>
      <c r="M1544" t="s">
        <v>29</v>
      </c>
      <c r="N1544" t="s">
        <v>30</v>
      </c>
      <c r="O1544" t="s">
        <v>29</v>
      </c>
      <c r="P1544" t="s">
        <v>30</v>
      </c>
      <c r="Q1544" t="s">
        <v>30</v>
      </c>
      <c r="R1544" t="s">
        <v>30</v>
      </c>
      <c r="S1544" t="s">
        <v>30</v>
      </c>
      <c r="T1544" t="s">
        <v>30</v>
      </c>
      <c r="U1544" t="s">
        <v>30</v>
      </c>
      <c r="V1544" t="s">
        <v>30</v>
      </c>
      <c r="W1544" t="s">
        <v>31</v>
      </c>
      <c r="X1544" t="s">
        <v>29</v>
      </c>
      <c r="Y1544" t="s">
        <v>29</v>
      </c>
      <c r="Z1544" t="s">
        <v>29</v>
      </c>
      <c r="AA1544" t="s">
        <v>30</v>
      </c>
      <c r="AB1544" t="s">
        <v>43</v>
      </c>
    </row>
    <row r="1545" spans="1:28" outlineLevel="1" x14ac:dyDescent="0.45">
      <c r="A1545">
        <v>5220049003</v>
      </c>
      <c r="B1545" s="1">
        <v>44337</v>
      </c>
      <c r="C1545" t="s">
        <v>2169</v>
      </c>
      <c r="D1545" t="s">
        <v>2170</v>
      </c>
      <c r="E1545" t="s">
        <v>235</v>
      </c>
      <c r="F1545" t="s">
        <v>5651</v>
      </c>
      <c r="G1545" t="s">
        <v>5928</v>
      </c>
      <c r="H1545" s="10">
        <v>69196.14</v>
      </c>
      <c r="J1545" t="s">
        <v>28</v>
      </c>
      <c r="K1545" t="s">
        <v>29</v>
      </c>
      <c r="L1545" t="s">
        <v>77</v>
      </c>
      <c r="M1545" t="s">
        <v>30</v>
      </c>
      <c r="N1545" t="s">
        <v>30</v>
      </c>
      <c r="O1545" t="s">
        <v>29</v>
      </c>
      <c r="P1545" t="s">
        <v>30</v>
      </c>
      <c r="Q1545" t="s">
        <v>30</v>
      </c>
      <c r="R1545" t="s">
        <v>30</v>
      </c>
      <c r="S1545" t="s">
        <v>30</v>
      </c>
      <c r="T1545" t="s">
        <v>30</v>
      </c>
      <c r="U1545" t="s">
        <v>30</v>
      </c>
      <c r="V1545" t="s">
        <v>30</v>
      </c>
      <c r="W1545" t="s">
        <v>31</v>
      </c>
      <c r="X1545" t="s">
        <v>29</v>
      </c>
      <c r="Y1545" t="s">
        <v>29</v>
      </c>
      <c r="Z1545" t="s">
        <v>29</v>
      </c>
      <c r="AA1545" t="s">
        <v>30</v>
      </c>
      <c r="AB1545" t="s">
        <v>32</v>
      </c>
    </row>
    <row r="1546" spans="1:28" outlineLevel="1" x14ac:dyDescent="0.45">
      <c r="A1546">
        <v>7913228908</v>
      </c>
      <c r="B1546" s="1">
        <v>44327</v>
      </c>
      <c r="C1546" t="s">
        <v>4080</v>
      </c>
      <c r="D1546" t="s">
        <v>4081</v>
      </c>
      <c r="E1546" t="s">
        <v>235</v>
      </c>
      <c r="F1546" t="s">
        <v>5651</v>
      </c>
      <c r="G1546" t="s">
        <v>5737</v>
      </c>
      <c r="H1546" s="10">
        <v>53751.99</v>
      </c>
      <c r="J1546" t="s">
        <v>28</v>
      </c>
      <c r="K1546" t="s">
        <v>29</v>
      </c>
      <c r="L1546" t="s">
        <v>77</v>
      </c>
      <c r="M1546" t="s">
        <v>29</v>
      </c>
      <c r="N1546" t="s">
        <v>30</v>
      </c>
      <c r="O1546" t="s">
        <v>29</v>
      </c>
      <c r="P1546" t="s">
        <v>30</v>
      </c>
      <c r="Q1546" t="s">
        <v>30</v>
      </c>
      <c r="R1546" t="s">
        <v>30</v>
      </c>
      <c r="S1546" t="s">
        <v>30</v>
      </c>
      <c r="T1546" t="s">
        <v>30</v>
      </c>
      <c r="U1546" t="s">
        <v>30</v>
      </c>
      <c r="V1546" t="s">
        <v>30</v>
      </c>
      <c r="W1546" t="s">
        <v>31</v>
      </c>
      <c r="X1546" t="s">
        <v>29</v>
      </c>
      <c r="Y1546" t="s">
        <v>29</v>
      </c>
      <c r="Z1546" t="s">
        <v>29</v>
      </c>
      <c r="AA1546" t="s">
        <v>30</v>
      </c>
      <c r="AB1546" t="s">
        <v>32</v>
      </c>
    </row>
    <row r="1547" spans="1:28" outlineLevel="1" x14ac:dyDescent="0.45">
      <c r="A1547">
        <v>7876008901</v>
      </c>
      <c r="B1547" s="1">
        <v>44327</v>
      </c>
      <c r="C1547" t="s">
        <v>3877</v>
      </c>
      <c r="D1547" t="s">
        <v>3878</v>
      </c>
      <c r="E1547" t="s">
        <v>235</v>
      </c>
      <c r="F1547" t="s">
        <v>5651</v>
      </c>
      <c r="G1547" t="s">
        <v>5737</v>
      </c>
      <c r="H1547" s="10">
        <v>47136</v>
      </c>
      <c r="J1547" t="s">
        <v>28</v>
      </c>
      <c r="K1547" t="s">
        <v>29</v>
      </c>
      <c r="L1547" t="s">
        <v>77</v>
      </c>
      <c r="M1547" t="s">
        <v>30</v>
      </c>
      <c r="N1547" t="s">
        <v>30</v>
      </c>
      <c r="O1547" t="s">
        <v>30</v>
      </c>
      <c r="P1547" t="s">
        <v>30</v>
      </c>
      <c r="Q1547" t="s">
        <v>30</v>
      </c>
      <c r="R1547" t="s">
        <v>30</v>
      </c>
      <c r="S1547" t="s">
        <v>30</v>
      </c>
      <c r="T1547" t="s">
        <v>30</v>
      </c>
      <c r="U1547" t="s">
        <v>30</v>
      </c>
      <c r="V1547" t="s">
        <v>30</v>
      </c>
      <c r="W1547" t="s">
        <v>31</v>
      </c>
      <c r="X1547" t="s">
        <v>29</v>
      </c>
      <c r="Y1547" t="s">
        <v>30</v>
      </c>
      <c r="Z1547" t="s">
        <v>29</v>
      </c>
      <c r="AA1547" t="s">
        <v>30</v>
      </c>
      <c r="AB1547" t="s">
        <v>32</v>
      </c>
    </row>
    <row r="1548" spans="1:28" outlineLevel="1" x14ac:dyDescent="0.45">
      <c r="A1548">
        <v>9997289002</v>
      </c>
      <c r="B1548" s="1">
        <v>44358</v>
      </c>
      <c r="C1548" t="s">
        <v>5646</v>
      </c>
      <c r="D1548" t="s">
        <v>5647</v>
      </c>
      <c r="E1548" t="s">
        <v>235</v>
      </c>
      <c r="F1548" t="s">
        <v>5651</v>
      </c>
      <c r="G1548" t="s">
        <v>5823</v>
      </c>
      <c r="H1548" s="10">
        <v>45306</v>
      </c>
      <c r="J1548" t="s">
        <v>28</v>
      </c>
      <c r="K1548" t="s">
        <v>29</v>
      </c>
      <c r="L1548" t="s">
        <v>77</v>
      </c>
      <c r="M1548" t="s">
        <v>29</v>
      </c>
      <c r="N1548" t="s">
        <v>30</v>
      </c>
      <c r="O1548" t="s">
        <v>30</v>
      </c>
      <c r="P1548" t="s">
        <v>30</v>
      </c>
      <c r="Q1548" t="s">
        <v>30</v>
      </c>
      <c r="R1548" t="s">
        <v>30</v>
      </c>
      <c r="S1548" t="s">
        <v>30</v>
      </c>
      <c r="T1548" t="s">
        <v>30</v>
      </c>
      <c r="U1548" t="s">
        <v>30</v>
      </c>
      <c r="V1548" t="s">
        <v>30</v>
      </c>
      <c r="W1548" t="s">
        <v>33</v>
      </c>
      <c r="X1548" t="s">
        <v>29</v>
      </c>
      <c r="Y1548" t="s">
        <v>29</v>
      </c>
      <c r="Z1548" t="s">
        <v>29</v>
      </c>
      <c r="AA1548" t="s">
        <v>29</v>
      </c>
      <c r="AB1548" t="s">
        <v>32</v>
      </c>
    </row>
    <row r="1549" spans="1:28" outlineLevel="1" x14ac:dyDescent="0.45">
      <c r="A1549">
        <v>7570399002</v>
      </c>
      <c r="B1549" s="1">
        <v>44341</v>
      </c>
      <c r="C1549" t="s">
        <v>3233</v>
      </c>
      <c r="D1549" t="s">
        <v>3234</v>
      </c>
      <c r="E1549" t="s">
        <v>235</v>
      </c>
      <c r="F1549" t="s">
        <v>5651</v>
      </c>
      <c r="G1549" t="s">
        <v>5823</v>
      </c>
      <c r="H1549" s="10">
        <v>36833</v>
      </c>
      <c r="J1549" t="s">
        <v>28</v>
      </c>
      <c r="K1549" t="s">
        <v>29</v>
      </c>
      <c r="L1549" t="s">
        <v>77</v>
      </c>
      <c r="M1549" t="s">
        <v>30</v>
      </c>
      <c r="N1549" t="s">
        <v>30</v>
      </c>
      <c r="O1549" t="s">
        <v>30</v>
      </c>
      <c r="P1549" t="s">
        <v>30</v>
      </c>
      <c r="Q1549" t="s">
        <v>30</v>
      </c>
      <c r="R1549" t="s">
        <v>30</v>
      </c>
      <c r="S1549" t="s">
        <v>30</v>
      </c>
      <c r="T1549" t="s">
        <v>30</v>
      </c>
      <c r="U1549" t="s">
        <v>30</v>
      </c>
      <c r="V1549" t="s">
        <v>30</v>
      </c>
      <c r="W1549" t="s">
        <v>40</v>
      </c>
      <c r="X1549" t="s">
        <v>29</v>
      </c>
      <c r="Y1549" t="s">
        <v>30</v>
      </c>
      <c r="Z1549" t="s">
        <v>29</v>
      </c>
      <c r="AA1549" t="s">
        <v>29</v>
      </c>
      <c r="AB1549" t="s">
        <v>32</v>
      </c>
    </row>
    <row r="1550" spans="1:28" outlineLevel="1" x14ac:dyDescent="0.45">
      <c r="A1550">
        <v>1124769107</v>
      </c>
      <c r="B1550" s="1">
        <v>44372</v>
      </c>
      <c r="C1550" t="s">
        <v>525</v>
      </c>
      <c r="D1550" t="s">
        <v>526</v>
      </c>
      <c r="E1550" t="s">
        <v>235</v>
      </c>
      <c r="F1550" t="s">
        <v>5651</v>
      </c>
      <c r="G1550" t="s">
        <v>5737</v>
      </c>
      <c r="H1550" s="10">
        <v>29497</v>
      </c>
      <c r="J1550" t="s">
        <v>28</v>
      </c>
      <c r="K1550" t="s">
        <v>29</v>
      </c>
      <c r="L1550" t="s">
        <v>77</v>
      </c>
      <c r="M1550" t="s">
        <v>30</v>
      </c>
      <c r="N1550" t="s">
        <v>30</v>
      </c>
      <c r="O1550" t="s">
        <v>30</v>
      </c>
      <c r="P1550" t="s">
        <v>30</v>
      </c>
      <c r="Q1550" t="s">
        <v>30</v>
      </c>
      <c r="R1550" t="s">
        <v>30</v>
      </c>
      <c r="S1550" t="s">
        <v>30</v>
      </c>
      <c r="T1550" t="s">
        <v>30</v>
      </c>
      <c r="U1550" t="s">
        <v>30</v>
      </c>
      <c r="V1550" t="s">
        <v>30</v>
      </c>
      <c r="W1550" t="s">
        <v>40</v>
      </c>
      <c r="X1550" t="s">
        <v>29</v>
      </c>
      <c r="Y1550" t="s">
        <v>29</v>
      </c>
      <c r="Z1550" t="s">
        <v>29</v>
      </c>
      <c r="AA1550" t="s">
        <v>29</v>
      </c>
      <c r="AB1550" t="s">
        <v>32</v>
      </c>
    </row>
    <row r="1551" spans="1:28" outlineLevel="1" x14ac:dyDescent="0.45">
      <c r="A1551">
        <v>6610909001</v>
      </c>
      <c r="B1551" s="1">
        <v>44338</v>
      </c>
      <c r="C1551" t="s">
        <v>2440</v>
      </c>
      <c r="D1551" t="s">
        <v>2441</v>
      </c>
      <c r="E1551" t="s">
        <v>235</v>
      </c>
      <c r="F1551" t="s">
        <v>5651</v>
      </c>
      <c r="G1551" t="s">
        <v>5823</v>
      </c>
      <c r="H1551" s="10">
        <v>15801.29</v>
      </c>
      <c r="J1551" t="s">
        <v>28</v>
      </c>
      <c r="K1551" t="s">
        <v>29</v>
      </c>
      <c r="L1551" t="s">
        <v>77</v>
      </c>
      <c r="M1551" t="s">
        <v>29</v>
      </c>
      <c r="N1551" t="s">
        <v>29</v>
      </c>
      <c r="O1551" t="s">
        <v>29</v>
      </c>
      <c r="P1551" t="s">
        <v>30</v>
      </c>
      <c r="Q1551" t="s">
        <v>30</v>
      </c>
      <c r="R1551" t="s">
        <v>29</v>
      </c>
      <c r="S1551" t="s">
        <v>30</v>
      </c>
      <c r="T1551" t="s">
        <v>30</v>
      </c>
      <c r="U1551" t="s">
        <v>30</v>
      </c>
      <c r="V1551" t="s">
        <v>30</v>
      </c>
      <c r="W1551" t="s">
        <v>40</v>
      </c>
      <c r="X1551" t="s">
        <v>29</v>
      </c>
      <c r="Y1551" t="s">
        <v>29</v>
      </c>
      <c r="Z1551" t="s">
        <v>29</v>
      </c>
      <c r="AA1551" t="s">
        <v>30</v>
      </c>
      <c r="AB1551" t="s">
        <v>32</v>
      </c>
    </row>
    <row r="1552" spans="1:28" outlineLevel="1" x14ac:dyDescent="0.45">
      <c r="A1552">
        <v>8026849007</v>
      </c>
      <c r="B1552" s="1">
        <v>44342</v>
      </c>
      <c r="C1552" t="s">
        <v>4132</v>
      </c>
      <c r="D1552" t="s">
        <v>4133</v>
      </c>
      <c r="E1552" t="s">
        <v>235</v>
      </c>
      <c r="F1552" t="s">
        <v>5651</v>
      </c>
      <c r="G1552" t="s">
        <v>5823</v>
      </c>
      <c r="H1552" s="10">
        <v>12461.04</v>
      </c>
      <c r="J1552" t="s">
        <v>28</v>
      </c>
      <c r="K1552" t="s">
        <v>29</v>
      </c>
      <c r="L1552" t="s">
        <v>77</v>
      </c>
      <c r="M1552" t="s">
        <v>29</v>
      </c>
      <c r="N1552" t="s">
        <v>29</v>
      </c>
      <c r="O1552" t="s">
        <v>29</v>
      </c>
      <c r="P1552" t="s">
        <v>30</v>
      </c>
      <c r="Q1552" t="s">
        <v>29</v>
      </c>
      <c r="R1552" t="s">
        <v>30</v>
      </c>
      <c r="S1552" t="s">
        <v>30</v>
      </c>
      <c r="T1552" t="s">
        <v>30</v>
      </c>
      <c r="U1552" t="s">
        <v>29</v>
      </c>
      <c r="V1552" t="s">
        <v>30</v>
      </c>
      <c r="W1552" t="s">
        <v>33</v>
      </c>
      <c r="X1552" t="s">
        <v>29</v>
      </c>
      <c r="Y1552" t="s">
        <v>29</v>
      </c>
      <c r="Z1552" t="s">
        <v>30</v>
      </c>
      <c r="AA1552" t="s">
        <v>29</v>
      </c>
      <c r="AB1552" t="s">
        <v>32</v>
      </c>
    </row>
    <row r="1553" spans="1:28" outlineLevel="1" x14ac:dyDescent="0.45">
      <c r="A1553">
        <v>4903099001</v>
      </c>
      <c r="B1553" s="1">
        <v>44336</v>
      </c>
      <c r="C1553" t="s">
        <v>2055</v>
      </c>
      <c r="D1553" t="s">
        <v>2056</v>
      </c>
      <c r="E1553" t="s">
        <v>110</v>
      </c>
      <c r="F1553" t="s">
        <v>5651</v>
      </c>
      <c r="G1553" t="s">
        <v>5751</v>
      </c>
      <c r="H1553" s="10">
        <v>642859</v>
      </c>
      <c r="J1553" t="s">
        <v>28</v>
      </c>
      <c r="K1553" t="s">
        <v>29</v>
      </c>
      <c r="L1553" t="s">
        <v>161</v>
      </c>
      <c r="M1553" t="s">
        <v>30</v>
      </c>
      <c r="N1553" t="s">
        <v>29</v>
      </c>
      <c r="O1553" t="s">
        <v>30</v>
      </c>
      <c r="P1553" t="s">
        <v>30</v>
      </c>
      <c r="Q1553" t="s">
        <v>30</v>
      </c>
      <c r="R1553" t="s">
        <v>30</v>
      </c>
      <c r="S1553" t="s">
        <v>30</v>
      </c>
      <c r="T1553" t="s">
        <v>30</v>
      </c>
      <c r="U1553" t="s">
        <v>30</v>
      </c>
      <c r="V1553" t="s">
        <v>30</v>
      </c>
      <c r="W1553" t="s">
        <v>40</v>
      </c>
      <c r="X1553" t="s">
        <v>29</v>
      </c>
      <c r="Y1553" t="s">
        <v>29</v>
      </c>
      <c r="Z1553" t="s">
        <v>29</v>
      </c>
      <c r="AA1553" t="s">
        <v>30</v>
      </c>
      <c r="AB1553" t="s">
        <v>38</v>
      </c>
    </row>
    <row r="1554" spans="1:28" outlineLevel="1" x14ac:dyDescent="0.45">
      <c r="A1554">
        <v>1135269105</v>
      </c>
      <c r="B1554" s="1">
        <v>44372</v>
      </c>
      <c r="C1554" t="s">
        <v>597</v>
      </c>
      <c r="D1554" t="s">
        <v>598</v>
      </c>
      <c r="E1554" t="s">
        <v>110</v>
      </c>
      <c r="F1554" t="s">
        <v>5651</v>
      </c>
      <c r="G1554" t="s">
        <v>5751</v>
      </c>
      <c r="H1554" s="10">
        <v>458878</v>
      </c>
      <c r="J1554" t="s">
        <v>28</v>
      </c>
      <c r="K1554" t="s">
        <v>29</v>
      </c>
      <c r="L1554" t="s">
        <v>161</v>
      </c>
      <c r="M1554" t="s">
        <v>30</v>
      </c>
      <c r="N1554" t="s">
        <v>29</v>
      </c>
      <c r="O1554" t="s">
        <v>29</v>
      </c>
      <c r="P1554" t="s">
        <v>30</v>
      </c>
      <c r="Q1554" t="s">
        <v>29</v>
      </c>
      <c r="R1554" t="s">
        <v>30</v>
      </c>
      <c r="S1554" t="s">
        <v>30</v>
      </c>
      <c r="T1554" t="s">
        <v>30</v>
      </c>
      <c r="U1554" t="s">
        <v>30</v>
      </c>
      <c r="V1554" t="s">
        <v>30</v>
      </c>
      <c r="W1554" t="s">
        <v>31</v>
      </c>
      <c r="X1554" t="s">
        <v>29</v>
      </c>
      <c r="Y1554" t="s">
        <v>29</v>
      </c>
      <c r="Z1554" t="s">
        <v>29</v>
      </c>
      <c r="AA1554" t="s">
        <v>29</v>
      </c>
      <c r="AB1554" t="s">
        <v>32</v>
      </c>
    </row>
    <row r="1555" spans="1:28" outlineLevel="1" x14ac:dyDescent="0.45">
      <c r="A1555">
        <v>8841929003</v>
      </c>
      <c r="B1555" s="1">
        <v>44345</v>
      </c>
      <c r="C1555" t="s">
        <v>4455</v>
      </c>
      <c r="D1555" t="s">
        <v>4456</v>
      </c>
      <c r="E1555" t="s">
        <v>110</v>
      </c>
      <c r="F1555" t="s">
        <v>5651</v>
      </c>
      <c r="G1555" t="s">
        <v>5751</v>
      </c>
      <c r="H1555" s="10">
        <v>187003</v>
      </c>
      <c r="J1555" t="s">
        <v>28</v>
      </c>
      <c r="K1555" t="s">
        <v>29</v>
      </c>
      <c r="L1555" t="s">
        <v>161</v>
      </c>
      <c r="M1555" t="s">
        <v>29</v>
      </c>
      <c r="N1555" t="s">
        <v>30</v>
      </c>
      <c r="O1555" t="s">
        <v>29</v>
      </c>
      <c r="P1555" t="s">
        <v>30</v>
      </c>
      <c r="Q1555" t="s">
        <v>30</v>
      </c>
      <c r="R1555" t="s">
        <v>30</v>
      </c>
      <c r="S1555" t="s">
        <v>30</v>
      </c>
      <c r="T1555" t="s">
        <v>30</v>
      </c>
      <c r="U1555" t="s">
        <v>30</v>
      </c>
      <c r="V1555" t="s">
        <v>30</v>
      </c>
      <c r="W1555" t="s">
        <v>31</v>
      </c>
      <c r="X1555" t="s">
        <v>29</v>
      </c>
      <c r="Y1555" t="s">
        <v>29</v>
      </c>
      <c r="Z1555" t="s">
        <v>29</v>
      </c>
      <c r="AA1555" t="s">
        <v>29</v>
      </c>
      <c r="AB1555" t="s">
        <v>43</v>
      </c>
    </row>
    <row r="1556" spans="1:28" outlineLevel="1" x14ac:dyDescent="0.45">
      <c r="A1556">
        <v>8847709008</v>
      </c>
      <c r="B1556" s="1">
        <v>44345</v>
      </c>
      <c r="C1556" t="s">
        <v>4483</v>
      </c>
      <c r="D1556" t="s">
        <v>4484</v>
      </c>
      <c r="E1556" t="s">
        <v>110</v>
      </c>
      <c r="F1556" t="s">
        <v>5651</v>
      </c>
      <c r="G1556" t="s">
        <v>5751</v>
      </c>
      <c r="H1556" s="10">
        <v>88181.01</v>
      </c>
      <c r="J1556" t="s">
        <v>28</v>
      </c>
      <c r="K1556" t="s">
        <v>29</v>
      </c>
      <c r="L1556" t="s">
        <v>161</v>
      </c>
      <c r="M1556" t="s">
        <v>29</v>
      </c>
      <c r="N1556" t="s">
        <v>30</v>
      </c>
      <c r="O1556" t="s">
        <v>29</v>
      </c>
      <c r="P1556" t="s">
        <v>30</v>
      </c>
      <c r="Q1556" t="s">
        <v>30</v>
      </c>
      <c r="R1556" t="s">
        <v>30</v>
      </c>
      <c r="S1556" t="s">
        <v>30</v>
      </c>
      <c r="T1556" t="s">
        <v>30</v>
      </c>
      <c r="U1556" t="s">
        <v>30</v>
      </c>
      <c r="V1556" t="s">
        <v>30</v>
      </c>
      <c r="W1556" t="s">
        <v>40</v>
      </c>
      <c r="X1556" t="s">
        <v>29</v>
      </c>
      <c r="Y1556" t="s">
        <v>29</v>
      </c>
      <c r="Z1556" t="s">
        <v>29</v>
      </c>
      <c r="AA1556" t="s">
        <v>29</v>
      </c>
      <c r="AB1556" t="s">
        <v>32</v>
      </c>
    </row>
    <row r="1557" spans="1:28" outlineLevel="1" x14ac:dyDescent="0.45">
      <c r="A1557">
        <v>6599869000</v>
      </c>
      <c r="B1557" s="1">
        <v>44338</v>
      </c>
      <c r="C1557" t="s">
        <v>2384</v>
      </c>
      <c r="D1557" t="s">
        <v>2385</v>
      </c>
      <c r="E1557" t="s">
        <v>110</v>
      </c>
      <c r="F1557" t="s">
        <v>5651</v>
      </c>
      <c r="G1557" t="s">
        <v>5751</v>
      </c>
      <c r="H1557" s="10">
        <v>52553</v>
      </c>
      <c r="J1557" t="s">
        <v>28</v>
      </c>
      <c r="K1557" t="s">
        <v>29</v>
      </c>
      <c r="L1557" t="s">
        <v>161</v>
      </c>
      <c r="M1557" t="s">
        <v>29</v>
      </c>
      <c r="N1557" t="s">
        <v>29</v>
      </c>
      <c r="O1557" t="s">
        <v>29</v>
      </c>
      <c r="P1557" t="s">
        <v>30</v>
      </c>
      <c r="Q1557" t="s">
        <v>29</v>
      </c>
      <c r="R1557" t="s">
        <v>30</v>
      </c>
      <c r="S1557" t="s">
        <v>30</v>
      </c>
      <c r="T1557" t="s">
        <v>30</v>
      </c>
      <c r="U1557" t="s">
        <v>30</v>
      </c>
      <c r="V1557" t="s">
        <v>30</v>
      </c>
      <c r="W1557" t="s">
        <v>33</v>
      </c>
      <c r="X1557" t="s">
        <v>29</v>
      </c>
      <c r="Y1557" t="s">
        <v>30</v>
      </c>
      <c r="Z1557" t="s">
        <v>29</v>
      </c>
      <c r="AA1557" t="s">
        <v>29</v>
      </c>
      <c r="AB1557" t="s">
        <v>32</v>
      </c>
    </row>
    <row r="1558" spans="1:28" outlineLevel="1" x14ac:dyDescent="0.45">
      <c r="A1558">
        <v>7241669010</v>
      </c>
      <c r="B1558" s="1">
        <v>44339</v>
      </c>
      <c r="C1558" t="s">
        <v>2541</v>
      </c>
      <c r="D1558" t="s">
        <v>2542</v>
      </c>
      <c r="E1558" t="s">
        <v>215</v>
      </c>
      <c r="F1558" t="s">
        <v>5651</v>
      </c>
      <c r="G1558" t="s">
        <v>5910</v>
      </c>
      <c r="H1558" s="10">
        <v>29384</v>
      </c>
      <c r="J1558" t="s">
        <v>42</v>
      </c>
      <c r="K1558" t="s">
        <v>30</v>
      </c>
      <c r="L1558" t="s">
        <v>210</v>
      </c>
      <c r="M1558" t="s">
        <v>29</v>
      </c>
      <c r="N1558" t="s">
        <v>30</v>
      </c>
      <c r="O1558" t="s">
        <v>29</v>
      </c>
      <c r="P1558" t="s">
        <v>30</v>
      </c>
      <c r="Q1558" t="s">
        <v>29</v>
      </c>
      <c r="R1558" t="s">
        <v>30</v>
      </c>
      <c r="S1558" t="s">
        <v>30</v>
      </c>
      <c r="T1558" t="s">
        <v>30</v>
      </c>
      <c r="U1558" t="s">
        <v>30</v>
      </c>
      <c r="V1558" t="s">
        <v>30</v>
      </c>
      <c r="W1558" t="s">
        <v>31</v>
      </c>
      <c r="X1558" t="s">
        <v>29</v>
      </c>
      <c r="Y1558" t="s">
        <v>29</v>
      </c>
      <c r="Z1558" t="s">
        <v>29</v>
      </c>
      <c r="AA1558" t="s">
        <v>30</v>
      </c>
      <c r="AB1558" t="s">
        <v>62</v>
      </c>
    </row>
    <row r="1559" spans="1:28" outlineLevel="1" x14ac:dyDescent="0.45">
      <c r="A1559">
        <v>3690879000</v>
      </c>
      <c r="B1559" s="1">
        <v>44335</v>
      </c>
      <c r="C1559" t="s">
        <v>1741</v>
      </c>
      <c r="D1559" t="s">
        <v>1742</v>
      </c>
      <c r="E1559" t="s">
        <v>1585</v>
      </c>
      <c r="F1559" t="s">
        <v>5651</v>
      </c>
      <c r="G1559" t="s">
        <v>5898</v>
      </c>
      <c r="H1559" s="10">
        <v>151921.20000000001</v>
      </c>
      <c r="J1559" t="s">
        <v>42</v>
      </c>
      <c r="K1559" t="s">
        <v>29</v>
      </c>
      <c r="L1559" t="s">
        <v>210</v>
      </c>
      <c r="M1559" t="s">
        <v>30</v>
      </c>
      <c r="N1559" t="s">
        <v>29</v>
      </c>
      <c r="O1559" t="s">
        <v>29</v>
      </c>
      <c r="P1559" t="s">
        <v>30</v>
      </c>
      <c r="Q1559" t="s">
        <v>30</v>
      </c>
      <c r="R1559" t="s">
        <v>29</v>
      </c>
      <c r="S1559" t="s">
        <v>29</v>
      </c>
      <c r="T1559" t="s">
        <v>30</v>
      </c>
      <c r="U1559" t="s">
        <v>30</v>
      </c>
      <c r="V1559" t="s">
        <v>30</v>
      </c>
      <c r="W1559" t="s">
        <v>33</v>
      </c>
      <c r="X1559" t="s">
        <v>30</v>
      </c>
      <c r="Y1559" t="s">
        <v>29</v>
      </c>
      <c r="Z1559" t="s">
        <v>29</v>
      </c>
      <c r="AA1559" t="s">
        <v>30</v>
      </c>
      <c r="AB1559" t="s">
        <v>102</v>
      </c>
    </row>
    <row r="1560" spans="1:28" outlineLevel="1" x14ac:dyDescent="0.45">
      <c r="A1560">
        <v>7606298907</v>
      </c>
      <c r="B1560" s="1">
        <v>44323</v>
      </c>
      <c r="C1560" t="s">
        <v>3430</v>
      </c>
      <c r="D1560" t="s">
        <v>3431</v>
      </c>
      <c r="E1560" t="s">
        <v>1585</v>
      </c>
      <c r="F1560" t="s">
        <v>5651</v>
      </c>
      <c r="G1560" t="s">
        <v>5898</v>
      </c>
      <c r="H1560" s="10">
        <v>70578</v>
      </c>
      <c r="J1560" t="s">
        <v>42</v>
      </c>
      <c r="K1560" t="s">
        <v>29</v>
      </c>
      <c r="L1560" t="s">
        <v>210</v>
      </c>
      <c r="M1560" t="s">
        <v>30</v>
      </c>
      <c r="N1560" t="s">
        <v>30</v>
      </c>
      <c r="O1560" t="s">
        <v>30</v>
      </c>
      <c r="P1560" t="s">
        <v>30</v>
      </c>
      <c r="Q1560" t="s">
        <v>30</v>
      </c>
      <c r="R1560" t="s">
        <v>30</v>
      </c>
      <c r="S1560" t="s">
        <v>30</v>
      </c>
      <c r="T1560" t="s">
        <v>30</v>
      </c>
      <c r="U1560" t="s">
        <v>30</v>
      </c>
      <c r="V1560" t="s">
        <v>30</v>
      </c>
      <c r="W1560" t="s">
        <v>40</v>
      </c>
      <c r="X1560" t="s">
        <v>30</v>
      </c>
      <c r="Y1560" t="s">
        <v>30</v>
      </c>
      <c r="Z1560" t="s">
        <v>29</v>
      </c>
      <c r="AA1560" t="s">
        <v>30</v>
      </c>
      <c r="AB1560" t="s">
        <v>32</v>
      </c>
    </row>
    <row r="1561" spans="1:28" outlineLevel="1" x14ac:dyDescent="0.45">
      <c r="A1561">
        <v>7880388902</v>
      </c>
      <c r="B1561" s="1">
        <v>44327</v>
      </c>
      <c r="C1561" t="s">
        <v>3895</v>
      </c>
      <c r="D1561" t="s">
        <v>3896</v>
      </c>
      <c r="E1561" t="s">
        <v>1083</v>
      </c>
      <c r="F1561" t="s">
        <v>5651</v>
      </c>
      <c r="G1561" t="s">
        <v>5834</v>
      </c>
      <c r="H1561" s="10">
        <v>275868</v>
      </c>
      <c r="J1561" t="s">
        <v>42</v>
      </c>
      <c r="K1561" t="s">
        <v>30</v>
      </c>
      <c r="L1561" t="s">
        <v>275</v>
      </c>
      <c r="M1561" t="s">
        <v>30</v>
      </c>
      <c r="N1561" t="s">
        <v>29</v>
      </c>
      <c r="O1561" t="s">
        <v>30</v>
      </c>
      <c r="P1561" t="s">
        <v>30</v>
      </c>
      <c r="Q1561" t="s">
        <v>30</v>
      </c>
      <c r="R1561" t="s">
        <v>30</v>
      </c>
      <c r="S1561" t="s">
        <v>30</v>
      </c>
      <c r="T1561" t="s">
        <v>30</v>
      </c>
      <c r="U1561" t="s">
        <v>30</v>
      </c>
      <c r="V1561" t="s">
        <v>30</v>
      </c>
      <c r="W1561" t="s">
        <v>40</v>
      </c>
      <c r="X1561" t="s">
        <v>30</v>
      </c>
      <c r="Y1561" t="s">
        <v>30</v>
      </c>
      <c r="Z1561" t="s">
        <v>29</v>
      </c>
      <c r="AA1561" t="s">
        <v>29</v>
      </c>
      <c r="AB1561" t="s">
        <v>32</v>
      </c>
    </row>
    <row r="1562" spans="1:28" outlineLevel="1" x14ac:dyDescent="0.45">
      <c r="A1562">
        <v>7598408902</v>
      </c>
      <c r="B1562" s="1">
        <v>44323</v>
      </c>
      <c r="C1562" t="s">
        <v>3388</v>
      </c>
      <c r="D1562" t="s">
        <v>3389</v>
      </c>
      <c r="E1562" t="s">
        <v>1083</v>
      </c>
      <c r="F1562" t="s">
        <v>5651</v>
      </c>
      <c r="G1562" t="s">
        <v>5851</v>
      </c>
      <c r="H1562" s="10">
        <v>134192</v>
      </c>
      <c r="J1562" t="s">
        <v>42</v>
      </c>
      <c r="K1562" t="s">
        <v>29</v>
      </c>
      <c r="L1562" t="s">
        <v>275</v>
      </c>
      <c r="M1562" t="s">
        <v>29</v>
      </c>
      <c r="N1562" t="s">
        <v>29</v>
      </c>
      <c r="O1562" t="s">
        <v>30</v>
      </c>
      <c r="P1562" t="s">
        <v>30</v>
      </c>
      <c r="Q1562" t="s">
        <v>30</v>
      </c>
      <c r="R1562" t="s">
        <v>30</v>
      </c>
      <c r="S1562" t="s">
        <v>30</v>
      </c>
      <c r="T1562" t="s">
        <v>30</v>
      </c>
      <c r="U1562" t="s">
        <v>30</v>
      </c>
      <c r="V1562" t="s">
        <v>30</v>
      </c>
      <c r="W1562" t="s">
        <v>31</v>
      </c>
      <c r="X1562" t="s">
        <v>29</v>
      </c>
      <c r="Y1562" t="s">
        <v>29</v>
      </c>
      <c r="Z1562" t="s">
        <v>29</v>
      </c>
      <c r="AA1562" t="s">
        <v>30</v>
      </c>
      <c r="AB1562" t="s">
        <v>45</v>
      </c>
    </row>
    <row r="1563" spans="1:28" outlineLevel="1" x14ac:dyDescent="0.45">
      <c r="A1563">
        <v>7234919004</v>
      </c>
      <c r="B1563" s="1">
        <v>44339</v>
      </c>
      <c r="C1563" t="s">
        <v>2507</v>
      </c>
      <c r="D1563" t="s">
        <v>2508</v>
      </c>
      <c r="E1563" t="s">
        <v>1083</v>
      </c>
      <c r="F1563" t="s">
        <v>5651</v>
      </c>
      <c r="G1563" t="s">
        <v>5851</v>
      </c>
      <c r="H1563" s="10">
        <v>89870</v>
      </c>
      <c r="J1563" t="s">
        <v>42</v>
      </c>
      <c r="K1563" t="s">
        <v>29</v>
      </c>
      <c r="L1563" t="s">
        <v>471</v>
      </c>
      <c r="M1563" t="s">
        <v>30</v>
      </c>
      <c r="N1563" t="s">
        <v>30</v>
      </c>
      <c r="O1563" t="s">
        <v>30</v>
      </c>
      <c r="P1563" t="s">
        <v>30</v>
      </c>
      <c r="Q1563" t="s">
        <v>30</v>
      </c>
      <c r="R1563" t="s">
        <v>30</v>
      </c>
      <c r="S1563" t="s">
        <v>30</v>
      </c>
      <c r="T1563" t="s">
        <v>30</v>
      </c>
      <c r="U1563" t="s">
        <v>30</v>
      </c>
      <c r="V1563" t="s">
        <v>30</v>
      </c>
      <c r="W1563" t="s">
        <v>31</v>
      </c>
      <c r="X1563" t="s">
        <v>29</v>
      </c>
      <c r="Y1563" t="s">
        <v>30</v>
      </c>
      <c r="Z1563" t="s">
        <v>29</v>
      </c>
      <c r="AA1563" t="s">
        <v>29</v>
      </c>
      <c r="AB1563" t="s">
        <v>32</v>
      </c>
    </row>
    <row r="1564" spans="1:28" outlineLevel="1" x14ac:dyDescent="0.45">
      <c r="A1564">
        <v>8977929002</v>
      </c>
      <c r="B1564" s="1">
        <v>44345</v>
      </c>
      <c r="C1564" t="s">
        <v>5125</v>
      </c>
      <c r="D1564" t="s">
        <v>5126</v>
      </c>
      <c r="E1564" t="s">
        <v>1083</v>
      </c>
      <c r="F1564" t="s">
        <v>5651</v>
      </c>
      <c r="G1564" t="s">
        <v>5834</v>
      </c>
      <c r="H1564" s="10">
        <v>79257.27</v>
      </c>
      <c r="J1564" t="s">
        <v>42</v>
      </c>
      <c r="K1564" t="s">
        <v>29</v>
      </c>
      <c r="L1564" t="s">
        <v>275</v>
      </c>
      <c r="M1564" t="s">
        <v>29</v>
      </c>
      <c r="N1564" t="s">
        <v>30</v>
      </c>
      <c r="O1564" t="s">
        <v>29</v>
      </c>
      <c r="P1564" t="s">
        <v>30</v>
      </c>
      <c r="Q1564" t="s">
        <v>30</v>
      </c>
      <c r="R1564" t="s">
        <v>30</v>
      </c>
      <c r="S1564" t="s">
        <v>30</v>
      </c>
      <c r="T1564" t="s">
        <v>30</v>
      </c>
      <c r="U1564" t="s">
        <v>30</v>
      </c>
      <c r="V1564" t="s">
        <v>30</v>
      </c>
      <c r="W1564" t="s">
        <v>40</v>
      </c>
      <c r="X1564" t="s">
        <v>30</v>
      </c>
      <c r="Y1564" t="s">
        <v>29</v>
      </c>
      <c r="Z1564" t="s">
        <v>29</v>
      </c>
      <c r="AA1564" t="s">
        <v>29</v>
      </c>
      <c r="AB1564" t="s">
        <v>45</v>
      </c>
    </row>
    <row r="1565" spans="1:28" outlineLevel="1" x14ac:dyDescent="0.45">
      <c r="A1565">
        <v>2503189006</v>
      </c>
      <c r="B1565" s="1">
        <v>44332</v>
      </c>
      <c r="C1565" t="s">
        <v>1232</v>
      </c>
      <c r="D1565" t="s">
        <v>1233</v>
      </c>
      <c r="E1565" t="s">
        <v>1083</v>
      </c>
      <c r="F1565" t="s">
        <v>5651</v>
      </c>
      <c r="G1565" t="s">
        <v>5851</v>
      </c>
      <c r="H1565" s="10">
        <v>22838</v>
      </c>
      <c r="J1565" t="s">
        <v>42</v>
      </c>
      <c r="K1565" t="s">
        <v>29</v>
      </c>
      <c r="L1565" t="s">
        <v>275</v>
      </c>
      <c r="M1565" t="s">
        <v>29</v>
      </c>
      <c r="N1565" t="s">
        <v>30</v>
      </c>
      <c r="O1565" t="s">
        <v>29</v>
      </c>
      <c r="P1565" t="s">
        <v>30</v>
      </c>
      <c r="Q1565" t="s">
        <v>29</v>
      </c>
      <c r="R1565" t="s">
        <v>29</v>
      </c>
      <c r="S1565" t="s">
        <v>30</v>
      </c>
      <c r="T1565" t="s">
        <v>29</v>
      </c>
      <c r="U1565" t="s">
        <v>30</v>
      </c>
      <c r="V1565" t="s">
        <v>30</v>
      </c>
      <c r="W1565" t="s">
        <v>33</v>
      </c>
      <c r="X1565" t="s">
        <v>29</v>
      </c>
      <c r="Y1565" t="s">
        <v>29</v>
      </c>
      <c r="Z1565" t="s">
        <v>29</v>
      </c>
      <c r="AA1565" t="s">
        <v>30</v>
      </c>
      <c r="AB1565" t="s">
        <v>45</v>
      </c>
    </row>
    <row r="1566" spans="1:28" outlineLevel="1" x14ac:dyDescent="0.45">
      <c r="A1566">
        <v>2472149001</v>
      </c>
      <c r="B1566" s="1">
        <v>44332</v>
      </c>
      <c r="C1566" t="s">
        <v>1081</v>
      </c>
      <c r="D1566" t="s">
        <v>1082</v>
      </c>
      <c r="E1566" t="s">
        <v>1083</v>
      </c>
      <c r="F1566" t="s">
        <v>5651</v>
      </c>
      <c r="G1566" t="s">
        <v>5834</v>
      </c>
      <c r="H1566" s="10">
        <v>17877.03</v>
      </c>
      <c r="I1566" t="s">
        <v>35</v>
      </c>
      <c r="J1566" t="s">
        <v>42</v>
      </c>
      <c r="K1566" t="s">
        <v>30</v>
      </c>
      <c r="L1566" t="s">
        <v>275</v>
      </c>
      <c r="M1566" t="s">
        <v>30</v>
      </c>
      <c r="N1566" t="s">
        <v>30</v>
      </c>
      <c r="O1566" t="s">
        <v>30</v>
      </c>
      <c r="P1566" t="s">
        <v>30</v>
      </c>
      <c r="Q1566" t="s">
        <v>30</v>
      </c>
      <c r="R1566" t="s">
        <v>30</v>
      </c>
      <c r="S1566" t="s">
        <v>30</v>
      </c>
      <c r="T1566" t="s">
        <v>30</v>
      </c>
      <c r="U1566" t="s">
        <v>30</v>
      </c>
      <c r="V1566" t="s">
        <v>30</v>
      </c>
      <c r="W1566" t="s">
        <v>40</v>
      </c>
      <c r="X1566" t="s">
        <v>30</v>
      </c>
      <c r="Y1566" t="s">
        <v>30</v>
      </c>
      <c r="Z1566" t="s">
        <v>29</v>
      </c>
      <c r="AA1566" t="s">
        <v>29</v>
      </c>
      <c r="AB1566" t="s">
        <v>32</v>
      </c>
    </row>
    <row r="1567" spans="1:28" outlineLevel="1" x14ac:dyDescent="0.45">
      <c r="A1567">
        <v>4885259007</v>
      </c>
      <c r="B1567" s="1">
        <v>44336</v>
      </c>
      <c r="C1567" t="s">
        <v>1959</v>
      </c>
      <c r="D1567" t="s">
        <v>1960</v>
      </c>
      <c r="E1567" t="s">
        <v>1961</v>
      </c>
      <c r="F1567" t="s">
        <v>5651</v>
      </c>
      <c r="G1567" t="s">
        <v>5913</v>
      </c>
      <c r="H1567" s="10">
        <v>109603.5</v>
      </c>
      <c r="I1567" t="s">
        <v>35</v>
      </c>
      <c r="J1567" t="s">
        <v>42</v>
      </c>
      <c r="K1567" t="s">
        <v>30</v>
      </c>
      <c r="L1567" t="s">
        <v>119</v>
      </c>
      <c r="M1567" t="s">
        <v>29</v>
      </c>
      <c r="N1567" t="s">
        <v>30</v>
      </c>
      <c r="O1567" t="s">
        <v>29</v>
      </c>
      <c r="P1567" t="s">
        <v>30</v>
      </c>
      <c r="Q1567" t="s">
        <v>30</v>
      </c>
      <c r="R1567" t="s">
        <v>30</v>
      </c>
      <c r="S1567" t="s">
        <v>30</v>
      </c>
      <c r="T1567" t="s">
        <v>30</v>
      </c>
      <c r="U1567" t="s">
        <v>30</v>
      </c>
      <c r="V1567" t="s">
        <v>30</v>
      </c>
      <c r="W1567" t="s">
        <v>31</v>
      </c>
      <c r="X1567" t="s">
        <v>30</v>
      </c>
      <c r="Y1567" t="s">
        <v>30</v>
      </c>
      <c r="Z1567" t="s">
        <v>29</v>
      </c>
      <c r="AA1567" t="s">
        <v>29</v>
      </c>
      <c r="AB1567" t="s">
        <v>32</v>
      </c>
    </row>
    <row r="1568" spans="1:28" outlineLevel="1" x14ac:dyDescent="0.45">
      <c r="A1568">
        <v>8927009010</v>
      </c>
      <c r="B1568" s="1">
        <v>44345</v>
      </c>
      <c r="C1568" t="s">
        <v>4879</v>
      </c>
      <c r="D1568" t="s">
        <v>4880</v>
      </c>
      <c r="E1568" t="s">
        <v>245</v>
      </c>
      <c r="F1568" t="s">
        <v>5651</v>
      </c>
      <c r="G1568" t="s">
        <v>5677</v>
      </c>
      <c r="H1568" s="10">
        <v>332988.23</v>
      </c>
      <c r="J1568" t="s">
        <v>28</v>
      </c>
      <c r="K1568" t="s">
        <v>29</v>
      </c>
      <c r="L1568" t="s">
        <v>161</v>
      </c>
      <c r="M1568" t="s">
        <v>29</v>
      </c>
      <c r="N1568" t="s">
        <v>30</v>
      </c>
      <c r="O1568" t="s">
        <v>30</v>
      </c>
      <c r="P1568" t="s">
        <v>30</v>
      </c>
      <c r="Q1568" t="s">
        <v>30</v>
      </c>
      <c r="R1568" t="s">
        <v>30</v>
      </c>
      <c r="S1568" t="s">
        <v>30</v>
      </c>
      <c r="T1568" t="s">
        <v>30</v>
      </c>
      <c r="U1568" t="s">
        <v>30</v>
      </c>
      <c r="V1568" t="s">
        <v>30</v>
      </c>
      <c r="W1568" t="s">
        <v>40</v>
      </c>
      <c r="X1568" t="s">
        <v>29</v>
      </c>
      <c r="Y1568" t="s">
        <v>29</v>
      </c>
      <c r="Z1568" t="s">
        <v>29</v>
      </c>
      <c r="AA1568" t="s">
        <v>29</v>
      </c>
      <c r="AB1568" t="s">
        <v>45</v>
      </c>
    </row>
    <row r="1569" spans="1:28" outlineLevel="1" x14ac:dyDescent="0.45">
      <c r="A1569">
        <v>8917719007</v>
      </c>
      <c r="B1569" s="1">
        <v>44345</v>
      </c>
      <c r="C1569" t="s">
        <v>4839</v>
      </c>
      <c r="D1569" t="s">
        <v>4840</v>
      </c>
      <c r="E1569" t="s">
        <v>245</v>
      </c>
      <c r="F1569" t="s">
        <v>5651</v>
      </c>
      <c r="G1569" t="s">
        <v>5677</v>
      </c>
      <c r="H1569" s="10">
        <v>152007.67999999999</v>
      </c>
      <c r="J1569" t="s">
        <v>28</v>
      </c>
      <c r="K1569" t="s">
        <v>30</v>
      </c>
      <c r="L1569" t="s">
        <v>161</v>
      </c>
      <c r="M1569" t="s">
        <v>29</v>
      </c>
      <c r="N1569" t="s">
        <v>29</v>
      </c>
      <c r="O1569" t="s">
        <v>30</v>
      </c>
      <c r="P1569" t="s">
        <v>30</v>
      </c>
      <c r="Q1569" t="s">
        <v>30</v>
      </c>
      <c r="R1569" t="s">
        <v>30</v>
      </c>
      <c r="S1569" t="s">
        <v>30</v>
      </c>
      <c r="T1569" t="s">
        <v>30</v>
      </c>
      <c r="U1569" t="s">
        <v>30</v>
      </c>
      <c r="V1569" t="s">
        <v>30</v>
      </c>
      <c r="W1569" t="s">
        <v>40</v>
      </c>
      <c r="X1569" t="s">
        <v>29</v>
      </c>
      <c r="Y1569" t="s">
        <v>29</v>
      </c>
      <c r="Z1569" t="s">
        <v>29</v>
      </c>
      <c r="AA1569" t="s">
        <v>29</v>
      </c>
      <c r="AB1569" t="s">
        <v>43</v>
      </c>
    </row>
    <row r="1570" spans="1:28" outlineLevel="1" x14ac:dyDescent="0.45">
      <c r="A1570">
        <v>7641328909</v>
      </c>
      <c r="B1570" s="1">
        <v>44323</v>
      </c>
      <c r="C1570" t="s">
        <v>3646</v>
      </c>
      <c r="D1570" t="s">
        <v>3647</v>
      </c>
      <c r="E1570" t="s">
        <v>245</v>
      </c>
      <c r="F1570" t="s">
        <v>5651</v>
      </c>
      <c r="G1570" t="s">
        <v>5677</v>
      </c>
      <c r="H1570" s="10">
        <v>146291.07999999999</v>
      </c>
      <c r="I1570" t="s">
        <v>283</v>
      </c>
      <c r="J1570" t="s">
        <v>28</v>
      </c>
      <c r="K1570" t="s">
        <v>29</v>
      </c>
      <c r="L1570" t="s">
        <v>161</v>
      </c>
      <c r="M1570" t="s">
        <v>29</v>
      </c>
      <c r="N1570" t="s">
        <v>29</v>
      </c>
      <c r="O1570" t="s">
        <v>30</v>
      </c>
      <c r="P1570" t="s">
        <v>30</v>
      </c>
      <c r="Q1570" t="s">
        <v>30</v>
      </c>
      <c r="R1570" t="s">
        <v>30</v>
      </c>
      <c r="S1570" t="s">
        <v>30</v>
      </c>
      <c r="T1570" t="s">
        <v>30</v>
      </c>
      <c r="U1570" t="s">
        <v>30</v>
      </c>
      <c r="V1570" t="s">
        <v>30</v>
      </c>
      <c r="W1570" t="s">
        <v>40</v>
      </c>
      <c r="X1570" t="s">
        <v>29</v>
      </c>
      <c r="Y1570" t="s">
        <v>30</v>
      </c>
      <c r="Z1570" t="s">
        <v>29</v>
      </c>
      <c r="AA1570" t="s">
        <v>29</v>
      </c>
      <c r="AB1570" t="s">
        <v>32</v>
      </c>
    </row>
    <row r="1571" spans="1:28" outlineLevel="1" x14ac:dyDescent="0.45">
      <c r="A1571">
        <v>7631238902</v>
      </c>
      <c r="B1571" s="1">
        <v>44323</v>
      </c>
      <c r="C1571" t="s">
        <v>3573</v>
      </c>
      <c r="D1571" t="s">
        <v>3574</v>
      </c>
      <c r="E1571" t="s">
        <v>245</v>
      </c>
      <c r="F1571" t="s">
        <v>5651</v>
      </c>
      <c r="G1571" t="s">
        <v>5677</v>
      </c>
      <c r="H1571" s="10">
        <v>128396</v>
      </c>
      <c r="I1571" t="s">
        <v>123</v>
      </c>
      <c r="J1571" t="s">
        <v>28</v>
      </c>
      <c r="K1571" t="s">
        <v>29</v>
      </c>
      <c r="L1571" t="s">
        <v>161</v>
      </c>
      <c r="M1571" t="s">
        <v>30</v>
      </c>
      <c r="N1571" t="s">
        <v>30</v>
      </c>
      <c r="O1571" t="s">
        <v>30</v>
      </c>
      <c r="P1571" t="s">
        <v>30</v>
      </c>
      <c r="Q1571" t="s">
        <v>30</v>
      </c>
      <c r="R1571" t="s">
        <v>30</v>
      </c>
      <c r="S1571" t="s">
        <v>30</v>
      </c>
      <c r="T1571" t="s">
        <v>30</v>
      </c>
      <c r="U1571" t="s">
        <v>30</v>
      </c>
      <c r="V1571" t="s">
        <v>30</v>
      </c>
      <c r="W1571" t="s">
        <v>31</v>
      </c>
      <c r="X1571" t="s">
        <v>29</v>
      </c>
      <c r="Y1571" t="s">
        <v>29</v>
      </c>
      <c r="Z1571" t="s">
        <v>29</v>
      </c>
      <c r="AA1571" t="s">
        <v>30</v>
      </c>
      <c r="AB1571" t="s">
        <v>39</v>
      </c>
    </row>
    <row r="1572" spans="1:28" outlineLevel="1" x14ac:dyDescent="0.45">
      <c r="A1572">
        <v>7510299005</v>
      </c>
      <c r="B1572" s="1">
        <v>44341</v>
      </c>
      <c r="C1572" t="s">
        <v>2568</v>
      </c>
      <c r="D1572" t="s">
        <v>2569</v>
      </c>
      <c r="E1572" t="s">
        <v>245</v>
      </c>
      <c r="F1572" t="s">
        <v>5651</v>
      </c>
      <c r="G1572" t="s">
        <v>5677</v>
      </c>
      <c r="H1572" s="10">
        <v>120097</v>
      </c>
      <c r="J1572" t="s">
        <v>28</v>
      </c>
      <c r="K1572" t="s">
        <v>29</v>
      </c>
      <c r="L1572" t="s">
        <v>161</v>
      </c>
      <c r="M1572" t="s">
        <v>29</v>
      </c>
      <c r="N1572" t="s">
        <v>30</v>
      </c>
      <c r="O1572" t="s">
        <v>29</v>
      </c>
      <c r="P1572" t="s">
        <v>30</v>
      </c>
      <c r="Q1572" t="s">
        <v>30</v>
      </c>
      <c r="R1572" t="s">
        <v>30</v>
      </c>
      <c r="S1572" t="s">
        <v>30</v>
      </c>
      <c r="T1572" t="s">
        <v>30</v>
      </c>
      <c r="U1572" t="s">
        <v>30</v>
      </c>
      <c r="V1572" t="s">
        <v>30</v>
      </c>
      <c r="W1572" t="s">
        <v>40</v>
      </c>
      <c r="X1572" t="s">
        <v>29</v>
      </c>
      <c r="Y1572" t="s">
        <v>29</v>
      </c>
      <c r="Z1572" t="s">
        <v>29</v>
      </c>
      <c r="AA1572" t="s">
        <v>30</v>
      </c>
      <c r="AB1572" t="s">
        <v>45</v>
      </c>
    </row>
    <row r="1573" spans="1:28" outlineLevel="1" x14ac:dyDescent="0.45">
      <c r="A1573">
        <v>7530759009</v>
      </c>
      <c r="B1573" s="1">
        <v>44341</v>
      </c>
      <c r="C1573" t="s">
        <v>2776</v>
      </c>
      <c r="D1573" t="s">
        <v>2777</v>
      </c>
      <c r="E1573" t="s">
        <v>245</v>
      </c>
      <c r="F1573" t="s">
        <v>5651</v>
      </c>
      <c r="G1573" t="s">
        <v>5677</v>
      </c>
      <c r="H1573" s="10">
        <v>102266</v>
      </c>
      <c r="I1573" t="s">
        <v>477</v>
      </c>
      <c r="J1573" t="s">
        <v>28</v>
      </c>
      <c r="K1573" t="s">
        <v>30</v>
      </c>
      <c r="L1573" t="s">
        <v>161</v>
      </c>
      <c r="M1573" t="s">
        <v>29</v>
      </c>
      <c r="N1573" t="s">
        <v>29</v>
      </c>
      <c r="O1573" t="s">
        <v>29</v>
      </c>
      <c r="P1573" t="s">
        <v>30</v>
      </c>
      <c r="Q1573" t="s">
        <v>29</v>
      </c>
      <c r="R1573" t="s">
        <v>30</v>
      </c>
      <c r="S1573" t="s">
        <v>30</v>
      </c>
      <c r="T1573" t="s">
        <v>30</v>
      </c>
      <c r="U1573" t="s">
        <v>30</v>
      </c>
      <c r="V1573" t="s">
        <v>30</v>
      </c>
      <c r="W1573" t="s">
        <v>31</v>
      </c>
      <c r="X1573" t="s">
        <v>29</v>
      </c>
      <c r="Y1573" t="s">
        <v>29</v>
      </c>
      <c r="Z1573" t="s">
        <v>29</v>
      </c>
      <c r="AA1573" t="s">
        <v>30</v>
      </c>
      <c r="AB1573" t="s">
        <v>45</v>
      </c>
    </row>
    <row r="1574" spans="1:28" outlineLevel="1" x14ac:dyDescent="0.45">
      <c r="A1574">
        <v>1106049001</v>
      </c>
      <c r="B1574" s="1">
        <v>44329</v>
      </c>
      <c r="C1574" t="s">
        <v>464</v>
      </c>
      <c r="D1574" t="s">
        <v>465</v>
      </c>
      <c r="E1574" t="s">
        <v>245</v>
      </c>
      <c r="F1574" t="s">
        <v>5651</v>
      </c>
      <c r="G1574" t="s">
        <v>5677</v>
      </c>
      <c r="H1574" s="10">
        <v>72908.039999999994</v>
      </c>
      <c r="I1574" t="s">
        <v>283</v>
      </c>
      <c r="J1574" t="s">
        <v>28</v>
      </c>
      <c r="K1574" t="s">
        <v>29</v>
      </c>
      <c r="L1574" t="s">
        <v>161</v>
      </c>
      <c r="M1574" t="s">
        <v>30</v>
      </c>
      <c r="N1574" t="s">
        <v>30</v>
      </c>
      <c r="O1574" t="s">
        <v>30</v>
      </c>
      <c r="P1574" t="s">
        <v>30</v>
      </c>
      <c r="Q1574" t="s">
        <v>30</v>
      </c>
      <c r="R1574" t="s">
        <v>30</v>
      </c>
      <c r="S1574" t="s">
        <v>30</v>
      </c>
      <c r="T1574" t="s">
        <v>30</v>
      </c>
      <c r="U1574" t="s">
        <v>30</v>
      </c>
      <c r="V1574" t="s">
        <v>30</v>
      </c>
      <c r="W1574" t="s">
        <v>40</v>
      </c>
      <c r="X1574" t="s">
        <v>29</v>
      </c>
      <c r="Y1574" t="s">
        <v>30</v>
      </c>
      <c r="Z1574" t="s">
        <v>29</v>
      </c>
      <c r="AA1574" t="s">
        <v>29</v>
      </c>
      <c r="AB1574" t="s">
        <v>32</v>
      </c>
    </row>
    <row r="1575" spans="1:28" outlineLevel="1" x14ac:dyDescent="0.45">
      <c r="A1575">
        <v>9893759007</v>
      </c>
      <c r="B1575" s="1">
        <v>44351</v>
      </c>
      <c r="C1575" t="s">
        <v>5309</v>
      </c>
      <c r="D1575" t="s">
        <v>5310</v>
      </c>
      <c r="E1575" t="s">
        <v>245</v>
      </c>
      <c r="F1575" t="s">
        <v>5651</v>
      </c>
      <c r="G1575" t="s">
        <v>5677</v>
      </c>
      <c r="H1575" s="10">
        <v>42811</v>
      </c>
      <c r="I1575" t="s">
        <v>875</v>
      </c>
      <c r="J1575" t="s">
        <v>28</v>
      </c>
      <c r="K1575" t="s">
        <v>30</v>
      </c>
      <c r="L1575" t="s">
        <v>161</v>
      </c>
      <c r="M1575" t="s">
        <v>29</v>
      </c>
      <c r="N1575" t="s">
        <v>29</v>
      </c>
      <c r="O1575" t="s">
        <v>30</v>
      </c>
      <c r="P1575" t="s">
        <v>29</v>
      </c>
      <c r="Q1575" t="s">
        <v>29</v>
      </c>
      <c r="R1575" t="s">
        <v>30</v>
      </c>
      <c r="S1575" t="s">
        <v>30</v>
      </c>
      <c r="T1575" t="s">
        <v>30</v>
      </c>
      <c r="U1575" t="s">
        <v>30</v>
      </c>
      <c r="V1575" t="s">
        <v>30</v>
      </c>
      <c r="W1575" t="s">
        <v>31</v>
      </c>
      <c r="X1575" t="s">
        <v>29</v>
      </c>
      <c r="Y1575" t="s">
        <v>29</v>
      </c>
      <c r="Z1575" t="s">
        <v>29</v>
      </c>
      <c r="AA1575" t="s">
        <v>29</v>
      </c>
      <c r="AB1575" t="s">
        <v>32</v>
      </c>
    </row>
    <row r="1576" spans="1:28" outlineLevel="1" x14ac:dyDescent="0.45">
      <c r="A1576">
        <v>1070619003</v>
      </c>
      <c r="B1576" s="1">
        <v>44328</v>
      </c>
      <c r="C1576" t="s">
        <v>243</v>
      </c>
      <c r="D1576" t="s">
        <v>244</v>
      </c>
      <c r="E1576" t="s">
        <v>245</v>
      </c>
      <c r="F1576" t="s">
        <v>5651</v>
      </c>
      <c r="G1576" t="s">
        <v>5677</v>
      </c>
      <c r="H1576" s="10">
        <v>38068</v>
      </c>
      <c r="I1576" t="s">
        <v>246</v>
      </c>
      <c r="J1576" t="s">
        <v>28</v>
      </c>
      <c r="K1576" t="s">
        <v>29</v>
      </c>
      <c r="L1576" t="s">
        <v>161</v>
      </c>
      <c r="M1576" t="s">
        <v>29</v>
      </c>
      <c r="N1576" t="s">
        <v>29</v>
      </c>
      <c r="O1576" t="s">
        <v>30</v>
      </c>
      <c r="P1576" t="s">
        <v>30</v>
      </c>
      <c r="Q1576" t="s">
        <v>30</v>
      </c>
      <c r="R1576" t="s">
        <v>30</v>
      </c>
      <c r="S1576" t="s">
        <v>30</v>
      </c>
      <c r="T1576" t="s">
        <v>30</v>
      </c>
      <c r="U1576" t="s">
        <v>30</v>
      </c>
      <c r="V1576" t="s">
        <v>30</v>
      </c>
      <c r="W1576" t="s">
        <v>40</v>
      </c>
      <c r="X1576" t="s">
        <v>29</v>
      </c>
      <c r="Y1576" t="s">
        <v>29</v>
      </c>
      <c r="Z1576" t="s">
        <v>29</v>
      </c>
      <c r="AA1576" t="s">
        <v>30</v>
      </c>
      <c r="AB1576" t="s">
        <v>32</v>
      </c>
    </row>
    <row r="1577" spans="1:28" outlineLevel="1" x14ac:dyDescent="0.45">
      <c r="A1577">
        <v>7909468907</v>
      </c>
      <c r="B1577" s="1">
        <v>44327</v>
      </c>
      <c r="C1577" t="s">
        <v>4062</v>
      </c>
      <c r="D1577" t="s">
        <v>4063</v>
      </c>
      <c r="E1577" t="s">
        <v>245</v>
      </c>
      <c r="F1577" t="s">
        <v>5651</v>
      </c>
      <c r="G1577" t="s">
        <v>5677</v>
      </c>
      <c r="H1577" s="10">
        <v>10034.18</v>
      </c>
      <c r="J1577" t="s">
        <v>28</v>
      </c>
      <c r="K1577" t="s">
        <v>29</v>
      </c>
      <c r="L1577" t="s">
        <v>161</v>
      </c>
      <c r="M1577" t="s">
        <v>29</v>
      </c>
      <c r="N1577" t="s">
        <v>30</v>
      </c>
      <c r="O1577" t="s">
        <v>29</v>
      </c>
      <c r="P1577" t="s">
        <v>30</v>
      </c>
      <c r="Q1577" t="s">
        <v>30</v>
      </c>
      <c r="R1577" t="s">
        <v>30</v>
      </c>
      <c r="S1577" t="s">
        <v>30</v>
      </c>
      <c r="T1577" t="s">
        <v>29</v>
      </c>
      <c r="U1577" t="s">
        <v>30</v>
      </c>
      <c r="V1577" t="s">
        <v>30</v>
      </c>
      <c r="W1577" t="s">
        <v>229</v>
      </c>
      <c r="X1577" t="s">
        <v>29</v>
      </c>
      <c r="Y1577" t="s">
        <v>30</v>
      </c>
      <c r="Z1577" t="s">
        <v>29</v>
      </c>
      <c r="AA1577" t="s">
        <v>30</v>
      </c>
      <c r="AB1577" t="s">
        <v>39</v>
      </c>
    </row>
    <row r="1578" spans="1:28" outlineLevel="1" x14ac:dyDescent="0.45">
      <c r="A1578">
        <v>7647558909</v>
      </c>
      <c r="B1578" s="1">
        <v>44323</v>
      </c>
      <c r="C1578" t="s">
        <v>3679</v>
      </c>
      <c r="D1578" t="s">
        <v>3680</v>
      </c>
      <c r="E1578" t="s">
        <v>245</v>
      </c>
      <c r="F1578" t="s">
        <v>5651</v>
      </c>
      <c r="G1578" t="s">
        <v>5677</v>
      </c>
      <c r="H1578" s="10">
        <v>4841.68</v>
      </c>
      <c r="J1578" t="s">
        <v>28</v>
      </c>
      <c r="K1578" t="s">
        <v>29</v>
      </c>
      <c r="L1578" t="s">
        <v>161</v>
      </c>
      <c r="M1578" t="s">
        <v>29</v>
      </c>
      <c r="N1578" t="s">
        <v>29</v>
      </c>
      <c r="O1578" t="s">
        <v>29</v>
      </c>
      <c r="P1578" t="s">
        <v>29</v>
      </c>
      <c r="Q1578" t="s">
        <v>29</v>
      </c>
      <c r="R1578" t="s">
        <v>29</v>
      </c>
      <c r="S1578" t="s">
        <v>29</v>
      </c>
      <c r="T1578" t="s">
        <v>29</v>
      </c>
      <c r="U1578" t="s">
        <v>30</v>
      </c>
      <c r="V1578" t="s">
        <v>29</v>
      </c>
      <c r="W1578" t="s">
        <v>31</v>
      </c>
      <c r="X1578" t="s">
        <v>29</v>
      </c>
      <c r="Y1578" t="s">
        <v>29</v>
      </c>
      <c r="Z1578" t="s">
        <v>29</v>
      </c>
      <c r="AA1578" t="s">
        <v>30</v>
      </c>
      <c r="AB1578" t="s">
        <v>39</v>
      </c>
    </row>
    <row r="1579" spans="1:28" outlineLevel="1" x14ac:dyDescent="0.45">
      <c r="A1579">
        <v>9925859008</v>
      </c>
      <c r="B1579" s="1">
        <v>44351</v>
      </c>
      <c r="C1579" t="s">
        <v>5473</v>
      </c>
      <c r="D1579" t="s">
        <v>5474</v>
      </c>
      <c r="E1579" t="s">
        <v>1571</v>
      </c>
      <c r="F1579" t="s">
        <v>5651</v>
      </c>
      <c r="G1579" t="s">
        <v>5882</v>
      </c>
      <c r="H1579" s="10">
        <v>775584</v>
      </c>
      <c r="J1579" t="s">
        <v>28</v>
      </c>
      <c r="K1579" t="s">
        <v>30</v>
      </c>
      <c r="L1579" t="s">
        <v>77</v>
      </c>
      <c r="M1579" t="s">
        <v>30</v>
      </c>
      <c r="N1579" t="s">
        <v>30</v>
      </c>
      <c r="O1579" t="s">
        <v>30</v>
      </c>
      <c r="P1579" t="s">
        <v>30</v>
      </c>
      <c r="Q1579" t="s">
        <v>30</v>
      </c>
      <c r="R1579" t="s">
        <v>30</v>
      </c>
      <c r="S1579" t="s">
        <v>30</v>
      </c>
      <c r="T1579" t="s">
        <v>30</v>
      </c>
      <c r="U1579" t="s">
        <v>30</v>
      </c>
      <c r="V1579" t="s">
        <v>30</v>
      </c>
      <c r="W1579" t="s">
        <v>31</v>
      </c>
      <c r="X1579" t="s">
        <v>29</v>
      </c>
      <c r="Y1579" t="s">
        <v>29</v>
      </c>
      <c r="Z1579" t="s">
        <v>29</v>
      </c>
      <c r="AA1579" t="s">
        <v>29</v>
      </c>
      <c r="AB1579" t="s">
        <v>2323</v>
      </c>
    </row>
    <row r="1580" spans="1:28" outlineLevel="1" x14ac:dyDescent="0.45">
      <c r="A1580">
        <v>7540118906</v>
      </c>
      <c r="B1580" s="1">
        <v>44323</v>
      </c>
      <c r="C1580" t="s">
        <v>2884</v>
      </c>
      <c r="D1580" t="s">
        <v>2885</v>
      </c>
      <c r="E1580" t="s">
        <v>1571</v>
      </c>
      <c r="F1580" t="s">
        <v>5651</v>
      </c>
      <c r="G1580" t="s">
        <v>5882</v>
      </c>
      <c r="H1580" s="10">
        <v>358731</v>
      </c>
      <c r="J1580" t="s">
        <v>28</v>
      </c>
      <c r="K1580" t="s">
        <v>30</v>
      </c>
      <c r="L1580" t="s">
        <v>77</v>
      </c>
      <c r="M1580" t="s">
        <v>29</v>
      </c>
      <c r="N1580" t="s">
        <v>30</v>
      </c>
      <c r="O1580" t="s">
        <v>29</v>
      </c>
      <c r="P1580" t="s">
        <v>30</v>
      </c>
      <c r="Q1580" t="s">
        <v>30</v>
      </c>
      <c r="R1580" t="s">
        <v>30</v>
      </c>
      <c r="S1580" t="s">
        <v>30</v>
      </c>
      <c r="T1580" t="s">
        <v>30</v>
      </c>
      <c r="U1580" t="s">
        <v>30</v>
      </c>
      <c r="V1580" t="s">
        <v>30</v>
      </c>
      <c r="W1580" t="s">
        <v>33</v>
      </c>
      <c r="X1580" t="s">
        <v>29</v>
      </c>
      <c r="Y1580" t="s">
        <v>29</v>
      </c>
      <c r="Z1580" t="s">
        <v>29</v>
      </c>
      <c r="AA1580" t="s">
        <v>30</v>
      </c>
      <c r="AB1580" t="s">
        <v>32</v>
      </c>
    </row>
    <row r="1581" spans="1:28" outlineLevel="1" x14ac:dyDescent="0.45">
      <c r="A1581">
        <v>2751399009</v>
      </c>
      <c r="B1581" s="1">
        <v>44334</v>
      </c>
      <c r="C1581" t="s">
        <v>1569</v>
      </c>
      <c r="D1581" t="s">
        <v>1570</v>
      </c>
      <c r="E1581" t="s">
        <v>1571</v>
      </c>
      <c r="F1581" t="s">
        <v>5651</v>
      </c>
      <c r="G1581" t="s">
        <v>5882</v>
      </c>
      <c r="H1581" s="10">
        <v>141905</v>
      </c>
      <c r="J1581" t="s">
        <v>28</v>
      </c>
      <c r="K1581" t="s">
        <v>30</v>
      </c>
      <c r="L1581" t="s">
        <v>77</v>
      </c>
      <c r="M1581" t="s">
        <v>30</v>
      </c>
      <c r="N1581" t="s">
        <v>30</v>
      </c>
      <c r="O1581" t="s">
        <v>30</v>
      </c>
      <c r="P1581" t="s">
        <v>30</v>
      </c>
      <c r="Q1581" t="s">
        <v>30</v>
      </c>
      <c r="R1581" t="s">
        <v>30</v>
      </c>
      <c r="S1581" t="s">
        <v>30</v>
      </c>
      <c r="T1581" t="s">
        <v>30</v>
      </c>
      <c r="U1581" t="s">
        <v>30</v>
      </c>
      <c r="V1581" t="s">
        <v>30</v>
      </c>
      <c r="W1581" t="s">
        <v>33</v>
      </c>
      <c r="X1581" t="s">
        <v>29</v>
      </c>
      <c r="Y1581" t="s">
        <v>30</v>
      </c>
      <c r="Z1581" t="s">
        <v>29</v>
      </c>
      <c r="AA1581" t="s">
        <v>29</v>
      </c>
      <c r="AB1581" t="s">
        <v>32</v>
      </c>
    </row>
    <row r="1582" spans="1:28" outlineLevel="1" x14ac:dyDescent="0.45">
      <c r="A1582">
        <v>7520269000</v>
      </c>
      <c r="B1582" s="1">
        <v>44341</v>
      </c>
      <c r="C1582" t="s">
        <v>2654</v>
      </c>
      <c r="D1582" t="s">
        <v>2655</v>
      </c>
      <c r="E1582" t="s">
        <v>1571</v>
      </c>
      <c r="F1582" t="s">
        <v>5651</v>
      </c>
      <c r="G1582" t="s">
        <v>5882</v>
      </c>
      <c r="H1582" s="10">
        <v>74684</v>
      </c>
      <c r="J1582" t="s">
        <v>28</v>
      </c>
      <c r="K1582" t="s">
        <v>30</v>
      </c>
      <c r="L1582" t="s">
        <v>77</v>
      </c>
      <c r="M1582" t="s">
        <v>29</v>
      </c>
      <c r="N1582" t="s">
        <v>29</v>
      </c>
      <c r="O1582" t="s">
        <v>29</v>
      </c>
      <c r="P1582" t="s">
        <v>29</v>
      </c>
      <c r="Q1582" t="s">
        <v>29</v>
      </c>
      <c r="R1582" t="s">
        <v>30</v>
      </c>
      <c r="S1582" t="s">
        <v>30</v>
      </c>
      <c r="T1582" t="s">
        <v>30</v>
      </c>
      <c r="U1582" t="s">
        <v>29</v>
      </c>
      <c r="V1582" t="s">
        <v>30</v>
      </c>
      <c r="W1582" t="s">
        <v>31</v>
      </c>
      <c r="X1582" t="s">
        <v>29</v>
      </c>
      <c r="Y1582" t="s">
        <v>29</v>
      </c>
      <c r="Z1582" t="s">
        <v>29</v>
      </c>
      <c r="AA1582" t="s">
        <v>30</v>
      </c>
      <c r="AB1582" t="s">
        <v>32</v>
      </c>
    </row>
    <row r="1583" spans="1:28" outlineLevel="1" x14ac:dyDescent="0.45">
      <c r="A1583">
        <v>7902128907</v>
      </c>
      <c r="B1583" s="1">
        <v>44327</v>
      </c>
      <c r="C1583" t="s">
        <v>4019</v>
      </c>
      <c r="D1583" t="s">
        <v>4020</v>
      </c>
      <c r="E1583" t="s">
        <v>1571</v>
      </c>
      <c r="F1583" t="s">
        <v>5651</v>
      </c>
      <c r="G1583" t="s">
        <v>5882</v>
      </c>
      <c r="H1583" s="10">
        <v>52060</v>
      </c>
      <c r="J1583" t="s">
        <v>28</v>
      </c>
      <c r="K1583" t="s">
        <v>30</v>
      </c>
      <c r="L1583" t="s">
        <v>77</v>
      </c>
      <c r="M1583" t="s">
        <v>29</v>
      </c>
      <c r="N1583" t="s">
        <v>29</v>
      </c>
      <c r="O1583" t="s">
        <v>29</v>
      </c>
      <c r="P1583" t="s">
        <v>30</v>
      </c>
      <c r="Q1583" t="s">
        <v>30</v>
      </c>
      <c r="R1583" t="s">
        <v>30</v>
      </c>
      <c r="S1583" t="s">
        <v>30</v>
      </c>
      <c r="T1583" t="s">
        <v>29</v>
      </c>
      <c r="U1583" t="s">
        <v>30</v>
      </c>
      <c r="V1583" t="s">
        <v>30</v>
      </c>
      <c r="W1583" t="s">
        <v>31</v>
      </c>
      <c r="X1583" t="s">
        <v>29</v>
      </c>
      <c r="Y1583" t="s">
        <v>29</v>
      </c>
      <c r="Z1583" t="s">
        <v>29</v>
      </c>
      <c r="AA1583" t="s">
        <v>30</v>
      </c>
      <c r="AB1583" t="s">
        <v>73</v>
      </c>
    </row>
    <row r="1584" spans="1:28" outlineLevel="1" x14ac:dyDescent="0.45">
      <c r="A1584">
        <v>9917519000</v>
      </c>
      <c r="B1584" s="1">
        <v>44351</v>
      </c>
      <c r="C1584" t="s">
        <v>5420</v>
      </c>
      <c r="D1584" t="s">
        <v>5421</v>
      </c>
      <c r="E1584" t="s">
        <v>1571</v>
      </c>
      <c r="F1584" t="s">
        <v>5651</v>
      </c>
      <c r="G1584" t="s">
        <v>5882</v>
      </c>
      <c r="H1584" s="10">
        <v>51790.25</v>
      </c>
      <c r="J1584" t="s">
        <v>28</v>
      </c>
      <c r="K1584" t="s">
        <v>30</v>
      </c>
      <c r="L1584" t="s">
        <v>77</v>
      </c>
      <c r="M1584" t="s">
        <v>30</v>
      </c>
      <c r="N1584" t="s">
        <v>30</v>
      </c>
      <c r="O1584" t="s">
        <v>30</v>
      </c>
      <c r="P1584" t="s">
        <v>30</v>
      </c>
      <c r="Q1584" t="s">
        <v>30</v>
      </c>
      <c r="R1584" t="s">
        <v>30</v>
      </c>
      <c r="S1584" t="s">
        <v>29</v>
      </c>
      <c r="T1584" t="s">
        <v>30</v>
      </c>
      <c r="U1584" t="s">
        <v>30</v>
      </c>
      <c r="V1584" t="s">
        <v>30</v>
      </c>
      <c r="W1584" t="s">
        <v>31</v>
      </c>
      <c r="X1584" t="s">
        <v>29</v>
      </c>
      <c r="Y1584" t="s">
        <v>29</v>
      </c>
      <c r="Z1584" t="s">
        <v>29</v>
      </c>
      <c r="AA1584" t="s">
        <v>29</v>
      </c>
      <c r="AB1584" t="s">
        <v>32</v>
      </c>
    </row>
    <row r="1585" spans="1:28" outlineLevel="1" x14ac:dyDescent="0.45">
      <c r="A1585">
        <v>9872999010</v>
      </c>
      <c r="B1585" s="1">
        <v>44351</v>
      </c>
      <c r="C1585" t="s">
        <v>5194</v>
      </c>
      <c r="D1585" t="s">
        <v>5195</v>
      </c>
      <c r="E1585" t="s">
        <v>1571</v>
      </c>
      <c r="F1585" t="s">
        <v>5651</v>
      </c>
      <c r="G1585" t="s">
        <v>5882</v>
      </c>
      <c r="H1585" s="10">
        <v>25428</v>
      </c>
      <c r="J1585" t="s">
        <v>28</v>
      </c>
      <c r="K1585" t="s">
        <v>30</v>
      </c>
      <c r="L1585" t="s">
        <v>77</v>
      </c>
      <c r="M1585" t="s">
        <v>29</v>
      </c>
      <c r="N1585" t="s">
        <v>30</v>
      </c>
      <c r="O1585" t="s">
        <v>29</v>
      </c>
      <c r="P1585" t="s">
        <v>30</v>
      </c>
      <c r="Q1585" t="s">
        <v>30</v>
      </c>
      <c r="R1585" t="s">
        <v>30</v>
      </c>
      <c r="S1585" t="s">
        <v>30</v>
      </c>
      <c r="T1585" t="s">
        <v>29</v>
      </c>
      <c r="U1585" t="s">
        <v>30</v>
      </c>
      <c r="V1585" t="s">
        <v>30</v>
      </c>
      <c r="W1585" t="s">
        <v>33</v>
      </c>
      <c r="X1585" t="s">
        <v>29</v>
      </c>
      <c r="Y1585" t="s">
        <v>29</v>
      </c>
      <c r="Z1585" t="s">
        <v>29</v>
      </c>
      <c r="AA1585" t="s">
        <v>29</v>
      </c>
      <c r="AB1585" t="s">
        <v>45</v>
      </c>
    </row>
    <row r="1586" spans="1:28" outlineLevel="1" x14ac:dyDescent="0.45">
      <c r="A1586">
        <v>7657238900</v>
      </c>
      <c r="B1586" s="1">
        <v>44323</v>
      </c>
      <c r="C1586" t="s">
        <v>3742</v>
      </c>
      <c r="D1586" t="s">
        <v>3743</v>
      </c>
      <c r="E1586" t="s">
        <v>3744</v>
      </c>
      <c r="F1586" t="s">
        <v>5651</v>
      </c>
      <c r="G1586" t="s">
        <v>6003</v>
      </c>
      <c r="H1586" s="10">
        <v>51201.7</v>
      </c>
      <c r="J1586" t="s">
        <v>42</v>
      </c>
      <c r="K1586" t="s">
        <v>29</v>
      </c>
      <c r="L1586" t="s">
        <v>150</v>
      </c>
      <c r="M1586" t="s">
        <v>29</v>
      </c>
      <c r="N1586" t="s">
        <v>29</v>
      </c>
      <c r="O1586" t="s">
        <v>29</v>
      </c>
      <c r="P1586" t="s">
        <v>30</v>
      </c>
      <c r="Q1586" t="s">
        <v>30</v>
      </c>
      <c r="R1586" t="s">
        <v>29</v>
      </c>
      <c r="S1586" t="s">
        <v>30</v>
      </c>
      <c r="T1586" t="s">
        <v>29</v>
      </c>
      <c r="U1586" t="s">
        <v>30</v>
      </c>
      <c r="V1586" t="s">
        <v>30</v>
      </c>
      <c r="W1586" t="s">
        <v>33</v>
      </c>
      <c r="X1586" t="s">
        <v>29</v>
      </c>
      <c r="Y1586" t="s">
        <v>29</v>
      </c>
      <c r="Z1586" t="s">
        <v>29</v>
      </c>
      <c r="AA1586" t="s">
        <v>30</v>
      </c>
      <c r="AB1586" t="s">
        <v>70</v>
      </c>
    </row>
    <row r="1587" spans="1:28" outlineLevel="1" x14ac:dyDescent="0.45">
      <c r="A1587">
        <v>8851899000</v>
      </c>
      <c r="B1587" s="1">
        <v>44345</v>
      </c>
      <c r="C1587" t="s">
        <v>4507</v>
      </c>
      <c r="D1587" t="s">
        <v>4508</v>
      </c>
      <c r="E1587" t="s">
        <v>4509</v>
      </c>
      <c r="F1587" t="s">
        <v>5651</v>
      </c>
      <c r="G1587" t="s">
        <v>6037</v>
      </c>
      <c r="H1587" s="10">
        <v>87233</v>
      </c>
      <c r="I1587" t="s">
        <v>35</v>
      </c>
      <c r="J1587" t="s">
        <v>42</v>
      </c>
      <c r="K1587" t="s">
        <v>29</v>
      </c>
      <c r="L1587" t="s">
        <v>210</v>
      </c>
      <c r="M1587" t="s">
        <v>29</v>
      </c>
      <c r="N1587" t="s">
        <v>30</v>
      </c>
      <c r="O1587" t="s">
        <v>30</v>
      </c>
      <c r="P1587" t="s">
        <v>30</v>
      </c>
      <c r="Q1587" t="s">
        <v>30</v>
      </c>
      <c r="R1587" t="s">
        <v>30</v>
      </c>
      <c r="S1587" t="s">
        <v>30</v>
      </c>
      <c r="T1587" t="s">
        <v>30</v>
      </c>
      <c r="U1587" t="s">
        <v>30</v>
      </c>
      <c r="V1587" t="s">
        <v>30</v>
      </c>
      <c r="W1587" t="s">
        <v>40</v>
      </c>
      <c r="X1587" t="s">
        <v>29</v>
      </c>
      <c r="Y1587" t="s">
        <v>29</v>
      </c>
      <c r="Z1587" t="s">
        <v>29</v>
      </c>
      <c r="AA1587" t="s">
        <v>29</v>
      </c>
      <c r="AB1587" t="s">
        <v>32</v>
      </c>
    </row>
    <row r="1588" spans="1:28" outlineLevel="1" x14ac:dyDescent="0.45">
      <c r="A1588">
        <v>2505089004</v>
      </c>
      <c r="B1588" s="1">
        <v>44332</v>
      </c>
      <c r="C1588" t="s">
        <v>1242</v>
      </c>
      <c r="D1588" t="s">
        <v>1243</v>
      </c>
      <c r="E1588" t="s">
        <v>1244</v>
      </c>
      <c r="F1588" t="s">
        <v>5651</v>
      </c>
      <c r="G1588" t="s">
        <v>5852</v>
      </c>
      <c r="H1588" s="10">
        <v>67168</v>
      </c>
      <c r="I1588" t="s">
        <v>35</v>
      </c>
      <c r="J1588" t="s">
        <v>42</v>
      </c>
      <c r="K1588" t="s">
        <v>30</v>
      </c>
      <c r="L1588" t="s">
        <v>77</v>
      </c>
      <c r="M1588" t="s">
        <v>30</v>
      </c>
      <c r="N1588" t="s">
        <v>30</v>
      </c>
      <c r="O1588" t="s">
        <v>29</v>
      </c>
      <c r="P1588" t="s">
        <v>30</v>
      </c>
      <c r="Q1588" t="s">
        <v>30</v>
      </c>
      <c r="R1588" t="s">
        <v>30</v>
      </c>
      <c r="S1588" t="s">
        <v>30</v>
      </c>
      <c r="T1588" t="s">
        <v>30</v>
      </c>
      <c r="U1588" t="s">
        <v>30</v>
      </c>
      <c r="V1588" t="s">
        <v>30</v>
      </c>
      <c r="W1588" t="s">
        <v>33</v>
      </c>
      <c r="X1588" t="s">
        <v>30</v>
      </c>
      <c r="Y1588" t="s">
        <v>30</v>
      </c>
      <c r="Z1588" t="s">
        <v>29</v>
      </c>
      <c r="AA1588" t="s">
        <v>29</v>
      </c>
      <c r="AB1588" t="s">
        <v>32</v>
      </c>
    </row>
    <row r="1589" spans="1:28" outlineLevel="1" x14ac:dyDescent="0.45">
      <c r="A1589">
        <v>7556209006</v>
      </c>
      <c r="B1589" s="1">
        <v>44341</v>
      </c>
      <c r="C1589" t="s">
        <v>3069</v>
      </c>
      <c r="D1589" t="s">
        <v>3070</v>
      </c>
      <c r="E1589" t="s">
        <v>1244</v>
      </c>
      <c r="F1589" t="s">
        <v>5651</v>
      </c>
      <c r="G1589" t="s">
        <v>5852</v>
      </c>
      <c r="H1589" s="10">
        <v>57043</v>
      </c>
      <c r="J1589" t="s">
        <v>42</v>
      </c>
      <c r="K1589" t="s">
        <v>30</v>
      </c>
      <c r="L1589" t="s">
        <v>77</v>
      </c>
      <c r="M1589" t="s">
        <v>29</v>
      </c>
      <c r="N1589" t="s">
        <v>30</v>
      </c>
      <c r="O1589" t="s">
        <v>29</v>
      </c>
      <c r="P1589" t="s">
        <v>30</v>
      </c>
      <c r="Q1589" t="s">
        <v>30</v>
      </c>
      <c r="R1589" t="s">
        <v>30</v>
      </c>
      <c r="S1589" t="s">
        <v>30</v>
      </c>
      <c r="T1589" t="s">
        <v>30</v>
      </c>
      <c r="U1589" t="s">
        <v>30</v>
      </c>
      <c r="V1589" t="s">
        <v>30</v>
      </c>
      <c r="W1589" t="s">
        <v>60</v>
      </c>
      <c r="X1589" t="s">
        <v>30</v>
      </c>
      <c r="Y1589" t="s">
        <v>29</v>
      </c>
      <c r="Z1589" t="s">
        <v>29</v>
      </c>
      <c r="AA1589" t="s">
        <v>30</v>
      </c>
      <c r="AB1589" t="s">
        <v>45</v>
      </c>
    </row>
    <row r="1590" spans="1:28" outlineLevel="1" x14ac:dyDescent="0.45">
      <c r="A1590">
        <v>3689509008</v>
      </c>
      <c r="B1590" s="1">
        <v>44335</v>
      </c>
      <c r="C1590" t="s">
        <v>1737</v>
      </c>
      <c r="D1590" t="s">
        <v>1738</v>
      </c>
      <c r="E1590" t="s">
        <v>1244</v>
      </c>
      <c r="F1590" t="s">
        <v>5651</v>
      </c>
      <c r="G1590" t="s">
        <v>5852</v>
      </c>
      <c r="H1590" s="10">
        <v>46528</v>
      </c>
      <c r="J1590" t="s">
        <v>42</v>
      </c>
      <c r="K1590" t="s">
        <v>30</v>
      </c>
      <c r="L1590" t="s">
        <v>77</v>
      </c>
      <c r="M1590" t="s">
        <v>29</v>
      </c>
      <c r="N1590" t="s">
        <v>30</v>
      </c>
      <c r="O1590" t="s">
        <v>29</v>
      </c>
      <c r="P1590" t="s">
        <v>30</v>
      </c>
      <c r="Q1590" t="s">
        <v>30</v>
      </c>
      <c r="R1590" t="s">
        <v>30</v>
      </c>
      <c r="S1590" t="s">
        <v>30</v>
      </c>
      <c r="T1590" t="s">
        <v>29</v>
      </c>
      <c r="U1590" t="s">
        <v>30</v>
      </c>
      <c r="V1590" t="s">
        <v>30</v>
      </c>
      <c r="W1590" t="s">
        <v>40</v>
      </c>
      <c r="X1590" t="s">
        <v>30</v>
      </c>
      <c r="Y1590" t="s">
        <v>29</v>
      </c>
      <c r="Z1590" t="s">
        <v>29</v>
      </c>
      <c r="AA1590" t="s">
        <v>30</v>
      </c>
      <c r="AB1590" t="s">
        <v>32</v>
      </c>
    </row>
    <row r="1591" spans="1:28" outlineLevel="1" x14ac:dyDescent="0.45">
      <c r="A1591">
        <v>7563758902</v>
      </c>
      <c r="B1591" s="1">
        <v>44323</v>
      </c>
      <c r="C1591" t="s">
        <v>3168</v>
      </c>
      <c r="D1591" t="s">
        <v>3169</v>
      </c>
      <c r="E1591" t="s">
        <v>1244</v>
      </c>
      <c r="F1591" t="s">
        <v>5651</v>
      </c>
      <c r="G1591" t="s">
        <v>5852</v>
      </c>
      <c r="H1591" s="10">
        <v>22126.61</v>
      </c>
      <c r="J1591" t="s">
        <v>42</v>
      </c>
      <c r="K1591" t="s">
        <v>30</v>
      </c>
      <c r="L1591" t="s">
        <v>77</v>
      </c>
      <c r="M1591" t="s">
        <v>29</v>
      </c>
      <c r="N1591" t="s">
        <v>30</v>
      </c>
      <c r="O1591" t="s">
        <v>30</v>
      </c>
      <c r="P1591" t="s">
        <v>30</v>
      </c>
      <c r="Q1591" t="s">
        <v>30</v>
      </c>
      <c r="R1591" t="s">
        <v>30</v>
      </c>
      <c r="S1591" t="s">
        <v>30</v>
      </c>
      <c r="T1591" t="s">
        <v>30</v>
      </c>
      <c r="U1591" t="s">
        <v>30</v>
      </c>
      <c r="V1591" t="s">
        <v>30</v>
      </c>
      <c r="W1591" t="s">
        <v>31</v>
      </c>
      <c r="X1591" t="s">
        <v>30</v>
      </c>
      <c r="Y1591" t="s">
        <v>29</v>
      </c>
      <c r="Z1591" t="s">
        <v>29</v>
      </c>
      <c r="AA1591" t="s">
        <v>30</v>
      </c>
      <c r="AB1591" t="s">
        <v>32</v>
      </c>
    </row>
    <row r="1592" spans="1:28" outlineLevel="1" x14ac:dyDescent="0.45">
      <c r="A1592">
        <v>8600509005</v>
      </c>
      <c r="B1592" s="1">
        <v>44343</v>
      </c>
      <c r="C1592" t="s">
        <v>4238</v>
      </c>
      <c r="D1592" t="s">
        <v>4239</v>
      </c>
      <c r="E1592" t="s">
        <v>1244</v>
      </c>
      <c r="F1592" t="s">
        <v>5651</v>
      </c>
      <c r="G1592" t="s">
        <v>6025</v>
      </c>
      <c r="H1592" s="10">
        <v>21500</v>
      </c>
      <c r="J1592" t="s">
        <v>42</v>
      </c>
      <c r="K1592" t="s">
        <v>30</v>
      </c>
      <c r="L1592" t="s">
        <v>77</v>
      </c>
      <c r="M1592" t="s">
        <v>30</v>
      </c>
      <c r="N1592" t="s">
        <v>29</v>
      </c>
      <c r="O1592" t="s">
        <v>29</v>
      </c>
      <c r="P1592" t="s">
        <v>30</v>
      </c>
      <c r="Q1592" t="s">
        <v>29</v>
      </c>
      <c r="R1592" t="s">
        <v>30</v>
      </c>
      <c r="S1592" t="s">
        <v>30</v>
      </c>
      <c r="T1592" t="s">
        <v>30</v>
      </c>
      <c r="U1592" t="s">
        <v>30</v>
      </c>
      <c r="V1592" t="s">
        <v>29</v>
      </c>
      <c r="W1592" t="s">
        <v>31</v>
      </c>
      <c r="X1592" t="s">
        <v>29</v>
      </c>
      <c r="Y1592" t="s">
        <v>30</v>
      </c>
      <c r="Z1592" t="s">
        <v>29</v>
      </c>
      <c r="AA1592" t="s">
        <v>30</v>
      </c>
      <c r="AB1592" t="s">
        <v>32</v>
      </c>
    </row>
    <row r="1593" spans="1:28" outlineLevel="1" x14ac:dyDescent="0.45">
      <c r="A1593">
        <v>7564019008</v>
      </c>
      <c r="B1593" s="1">
        <v>44341</v>
      </c>
      <c r="C1593" t="s">
        <v>3174</v>
      </c>
      <c r="D1593" t="s">
        <v>3175</v>
      </c>
      <c r="E1593" t="s">
        <v>1222</v>
      </c>
      <c r="F1593" t="s">
        <v>5651</v>
      </c>
      <c r="G1593" t="s">
        <v>5849</v>
      </c>
      <c r="H1593" s="10">
        <v>735903.8</v>
      </c>
      <c r="J1593" t="s">
        <v>28</v>
      </c>
      <c r="K1593" t="s">
        <v>30</v>
      </c>
      <c r="L1593" t="s">
        <v>77</v>
      </c>
      <c r="M1593" t="s">
        <v>29</v>
      </c>
      <c r="N1593" t="s">
        <v>30</v>
      </c>
      <c r="O1593" t="s">
        <v>29</v>
      </c>
      <c r="P1593" t="s">
        <v>30</v>
      </c>
      <c r="Q1593" t="s">
        <v>30</v>
      </c>
      <c r="R1593" t="s">
        <v>30</v>
      </c>
      <c r="S1593" t="s">
        <v>30</v>
      </c>
      <c r="T1593" t="s">
        <v>30</v>
      </c>
      <c r="U1593" t="s">
        <v>30</v>
      </c>
      <c r="V1593" t="s">
        <v>30</v>
      </c>
      <c r="W1593" t="s">
        <v>33</v>
      </c>
      <c r="X1593" t="s">
        <v>29</v>
      </c>
      <c r="Y1593" t="s">
        <v>29</v>
      </c>
      <c r="Z1593" t="s">
        <v>29</v>
      </c>
      <c r="AA1593" t="s">
        <v>30</v>
      </c>
      <c r="AB1593" t="s">
        <v>46</v>
      </c>
    </row>
    <row r="1594" spans="1:28" outlineLevel="1" x14ac:dyDescent="0.45">
      <c r="A1594">
        <v>3691799002</v>
      </c>
      <c r="B1594" s="1">
        <v>44335</v>
      </c>
      <c r="C1594" t="s">
        <v>1743</v>
      </c>
      <c r="D1594" t="s">
        <v>1744</v>
      </c>
      <c r="E1594" t="s">
        <v>1222</v>
      </c>
      <c r="F1594" t="s">
        <v>5651</v>
      </c>
      <c r="G1594" t="s">
        <v>5849</v>
      </c>
      <c r="H1594" s="10">
        <v>683896.61</v>
      </c>
      <c r="J1594" t="s">
        <v>28</v>
      </c>
      <c r="K1594" t="s">
        <v>30</v>
      </c>
      <c r="L1594" t="s">
        <v>77</v>
      </c>
      <c r="M1594" t="s">
        <v>30</v>
      </c>
      <c r="N1594" t="s">
        <v>30</v>
      </c>
      <c r="O1594" t="s">
        <v>30</v>
      </c>
      <c r="P1594" t="s">
        <v>30</v>
      </c>
      <c r="Q1594" t="s">
        <v>30</v>
      </c>
      <c r="R1594" t="s">
        <v>30</v>
      </c>
      <c r="S1594" t="s">
        <v>30</v>
      </c>
      <c r="T1594" t="s">
        <v>30</v>
      </c>
      <c r="U1594" t="s">
        <v>30</v>
      </c>
      <c r="V1594" t="s">
        <v>30</v>
      </c>
      <c r="W1594" t="s">
        <v>31</v>
      </c>
      <c r="X1594" t="s">
        <v>29</v>
      </c>
      <c r="Y1594" t="s">
        <v>29</v>
      </c>
      <c r="Z1594" t="s">
        <v>29</v>
      </c>
      <c r="AA1594" t="s">
        <v>30</v>
      </c>
      <c r="AB1594" t="s">
        <v>32</v>
      </c>
    </row>
    <row r="1595" spans="1:28" outlineLevel="1" x14ac:dyDescent="0.45">
      <c r="A1595">
        <v>9884899001</v>
      </c>
      <c r="B1595" s="1">
        <v>44351</v>
      </c>
      <c r="C1595" t="s">
        <v>5260</v>
      </c>
      <c r="D1595" t="s">
        <v>5261</v>
      </c>
      <c r="E1595" t="s">
        <v>1222</v>
      </c>
      <c r="F1595" t="s">
        <v>5651</v>
      </c>
      <c r="G1595" t="s">
        <v>5849</v>
      </c>
      <c r="H1595" s="10">
        <v>220368</v>
      </c>
      <c r="J1595" t="s">
        <v>28</v>
      </c>
      <c r="K1595" t="s">
        <v>30</v>
      </c>
      <c r="L1595" t="s">
        <v>77</v>
      </c>
      <c r="M1595" t="s">
        <v>29</v>
      </c>
      <c r="N1595" t="s">
        <v>29</v>
      </c>
      <c r="O1595" t="s">
        <v>29</v>
      </c>
      <c r="P1595" t="s">
        <v>29</v>
      </c>
      <c r="Q1595" t="s">
        <v>29</v>
      </c>
      <c r="R1595" t="s">
        <v>29</v>
      </c>
      <c r="S1595" t="s">
        <v>30</v>
      </c>
      <c r="T1595" t="s">
        <v>29</v>
      </c>
      <c r="U1595" t="s">
        <v>29</v>
      </c>
      <c r="V1595" t="s">
        <v>29</v>
      </c>
      <c r="W1595" t="s">
        <v>33</v>
      </c>
      <c r="X1595" t="s">
        <v>29</v>
      </c>
      <c r="Y1595" t="s">
        <v>29</v>
      </c>
      <c r="Z1595" t="s">
        <v>29</v>
      </c>
      <c r="AA1595" t="s">
        <v>29</v>
      </c>
      <c r="AB1595" t="s">
        <v>32</v>
      </c>
    </row>
    <row r="1596" spans="1:28" outlineLevel="1" x14ac:dyDescent="0.45">
      <c r="A1596">
        <v>7525588909</v>
      </c>
      <c r="B1596" s="1">
        <v>44323</v>
      </c>
      <c r="C1596" t="s">
        <v>2717</v>
      </c>
      <c r="D1596" t="s">
        <v>2718</v>
      </c>
      <c r="E1596" t="s">
        <v>1222</v>
      </c>
      <c r="F1596" t="s">
        <v>5651</v>
      </c>
      <c r="G1596" t="s">
        <v>5849</v>
      </c>
      <c r="H1596" s="10">
        <v>191337</v>
      </c>
      <c r="J1596" t="s">
        <v>28</v>
      </c>
      <c r="K1596" t="s">
        <v>30</v>
      </c>
      <c r="L1596" t="s">
        <v>77</v>
      </c>
      <c r="M1596" t="s">
        <v>30</v>
      </c>
      <c r="N1596" t="s">
        <v>29</v>
      </c>
      <c r="O1596" t="s">
        <v>29</v>
      </c>
      <c r="P1596" t="s">
        <v>30</v>
      </c>
      <c r="Q1596" t="s">
        <v>30</v>
      </c>
      <c r="R1596" t="s">
        <v>30</v>
      </c>
      <c r="S1596" t="s">
        <v>30</v>
      </c>
      <c r="T1596" t="s">
        <v>30</v>
      </c>
      <c r="U1596" t="s">
        <v>29</v>
      </c>
      <c r="V1596" t="s">
        <v>30</v>
      </c>
      <c r="W1596" t="s">
        <v>40</v>
      </c>
      <c r="X1596" t="s">
        <v>29</v>
      </c>
      <c r="Y1596" t="s">
        <v>29</v>
      </c>
      <c r="Z1596" t="s">
        <v>29</v>
      </c>
      <c r="AA1596" t="s">
        <v>30</v>
      </c>
      <c r="AB1596" t="s">
        <v>38</v>
      </c>
    </row>
    <row r="1597" spans="1:28" outlineLevel="1" x14ac:dyDescent="0.45">
      <c r="A1597">
        <v>7522799010</v>
      </c>
      <c r="B1597" s="1">
        <v>44341</v>
      </c>
      <c r="C1597" t="s">
        <v>2677</v>
      </c>
      <c r="D1597" t="s">
        <v>2678</v>
      </c>
      <c r="E1597" t="s">
        <v>1222</v>
      </c>
      <c r="F1597" t="s">
        <v>5651</v>
      </c>
      <c r="G1597" t="s">
        <v>5849</v>
      </c>
      <c r="H1597" s="10">
        <v>81127</v>
      </c>
      <c r="J1597" t="s">
        <v>28</v>
      </c>
      <c r="K1597" t="s">
        <v>30</v>
      </c>
      <c r="L1597" t="s">
        <v>77</v>
      </c>
      <c r="M1597" t="s">
        <v>30</v>
      </c>
      <c r="N1597" t="s">
        <v>29</v>
      </c>
      <c r="O1597" t="s">
        <v>29</v>
      </c>
      <c r="P1597" t="s">
        <v>29</v>
      </c>
      <c r="Q1597" t="s">
        <v>29</v>
      </c>
      <c r="R1597" t="s">
        <v>29</v>
      </c>
      <c r="S1597" t="s">
        <v>30</v>
      </c>
      <c r="T1597" t="s">
        <v>30</v>
      </c>
      <c r="U1597" t="s">
        <v>29</v>
      </c>
      <c r="V1597" t="s">
        <v>29</v>
      </c>
      <c r="W1597" t="s">
        <v>33</v>
      </c>
      <c r="X1597" t="s">
        <v>29</v>
      </c>
      <c r="Y1597" t="s">
        <v>29</v>
      </c>
      <c r="Z1597" t="s">
        <v>29</v>
      </c>
      <c r="AA1597" t="s">
        <v>30</v>
      </c>
      <c r="AB1597" t="s">
        <v>32</v>
      </c>
    </row>
    <row r="1598" spans="1:28" outlineLevel="1" x14ac:dyDescent="0.45">
      <c r="A1598">
        <v>9948699000</v>
      </c>
      <c r="B1598" s="1">
        <v>44354</v>
      </c>
      <c r="C1598" t="s">
        <v>5561</v>
      </c>
      <c r="D1598" t="s">
        <v>5562</v>
      </c>
      <c r="E1598" t="s">
        <v>1222</v>
      </c>
      <c r="F1598" t="s">
        <v>5651</v>
      </c>
      <c r="G1598" t="s">
        <v>5849</v>
      </c>
      <c r="H1598" s="10">
        <v>39879</v>
      </c>
      <c r="J1598" t="s">
        <v>28</v>
      </c>
      <c r="K1598" t="s">
        <v>30</v>
      </c>
      <c r="L1598" t="s">
        <v>77</v>
      </c>
      <c r="M1598" t="s">
        <v>29</v>
      </c>
      <c r="N1598" t="s">
        <v>29</v>
      </c>
      <c r="O1598" t="s">
        <v>30</v>
      </c>
      <c r="P1598" t="s">
        <v>30</v>
      </c>
      <c r="Q1598" t="s">
        <v>30</v>
      </c>
      <c r="R1598" t="s">
        <v>30</v>
      </c>
      <c r="S1598" t="s">
        <v>30</v>
      </c>
      <c r="T1598" t="s">
        <v>30</v>
      </c>
      <c r="U1598" t="s">
        <v>30</v>
      </c>
      <c r="V1598" t="s">
        <v>30</v>
      </c>
      <c r="W1598" t="s">
        <v>40</v>
      </c>
      <c r="X1598" t="s">
        <v>29</v>
      </c>
      <c r="Y1598" t="s">
        <v>29</v>
      </c>
      <c r="Z1598" t="s">
        <v>29</v>
      </c>
      <c r="AA1598" t="s">
        <v>29</v>
      </c>
      <c r="AB1598" t="s">
        <v>1294</v>
      </c>
    </row>
    <row r="1599" spans="1:28" outlineLevel="1" x14ac:dyDescent="0.45">
      <c r="A1599">
        <v>7592838901</v>
      </c>
      <c r="B1599" s="1">
        <v>44323</v>
      </c>
      <c r="C1599" t="s">
        <v>3354</v>
      </c>
      <c r="D1599" t="s">
        <v>3355</v>
      </c>
      <c r="E1599" t="s">
        <v>1222</v>
      </c>
      <c r="F1599" t="s">
        <v>5651</v>
      </c>
      <c r="G1599" t="s">
        <v>5849</v>
      </c>
      <c r="H1599" s="10">
        <v>20048.13</v>
      </c>
      <c r="J1599" t="s">
        <v>28</v>
      </c>
      <c r="K1599" t="s">
        <v>30</v>
      </c>
      <c r="L1599" t="s">
        <v>77</v>
      </c>
      <c r="M1599" t="s">
        <v>30</v>
      </c>
      <c r="N1599" t="s">
        <v>30</v>
      </c>
      <c r="O1599" t="s">
        <v>30</v>
      </c>
      <c r="P1599" t="s">
        <v>30</v>
      </c>
      <c r="Q1599" t="s">
        <v>30</v>
      </c>
      <c r="R1599" t="s">
        <v>30</v>
      </c>
      <c r="S1599" t="s">
        <v>30</v>
      </c>
      <c r="T1599" t="s">
        <v>30</v>
      </c>
      <c r="U1599" t="s">
        <v>30</v>
      </c>
      <c r="V1599" t="s">
        <v>30</v>
      </c>
      <c r="W1599" t="s">
        <v>40</v>
      </c>
      <c r="X1599" t="s">
        <v>29</v>
      </c>
      <c r="Y1599" t="s">
        <v>29</v>
      </c>
      <c r="Z1599" t="s">
        <v>29</v>
      </c>
      <c r="AA1599" t="s">
        <v>30</v>
      </c>
      <c r="AB1599" t="s">
        <v>47</v>
      </c>
    </row>
    <row r="1600" spans="1:28" outlineLevel="1" x14ac:dyDescent="0.45">
      <c r="A1600">
        <v>2499349002</v>
      </c>
      <c r="B1600" s="1">
        <v>44332</v>
      </c>
      <c r="C1600" t="s">
        <v>1220</v>
      </c>
      <c r="D1600" t="s">
        <v>1221</v>
      </c>
      <c r="E1600" t="s">
        <v>1222</v>
      </c>
      <c r="F1600" t="s">
        <v>5651</v>
      </c>
      <c r="G1600" t="s">
        <v>5849</v>
      </c>
      <c r="H1600" s="10">
        <v>10746.56</v>
      </c>
      <c r="J1600" t="s">
        <v>28</v>
      </c>
      <c r="K1600" t="s">
        <v>30</v>
      </c>
      <c r="L1600" t="s">
        <v>77</v>
      </c>
      <c r="M1600" t="s">
        <v>29</v>
      </c>
      <c r="N1600" t="s">
        <v>29</v>
      </c>
      <c r="O1600" t="s">
        <v>29</v>
      </c>
      <c r="P1600" t="s">
        <v>30</v>
      </c>
      <c r="Q1600" t="s">
        <v>30</v>
      </c>
      <c r="R1600" t="s">
        <v>30</v>
      </c>
      <c r="S1600" t="s">
        <v>29</v>
      </c>
      <c r="T1600" t="s">
        <v>30</v>
      </c>
      <c r="U1600" t="s">
        <v>30</v>
      </c>
      <c r="V1600" t="s">
        <v>30</v>
      </c>
      <c r="W1600" t="s">
        <v>31</v>
      </c>
      <c r="X1600" t="s">
        <v>29</v>
      </c>
      <c r="Y1600" t="s">
        <v>29</v>
      </c>
      <c r="Z1600" t="s">
        <v>29</v>
      </c>
      <c r="AA1600" t="s">
        <v>30</v>
      </c>
      <c r="AB1600" t="s">
        <v>32</v>
      </c>
    </row>
    <row r="1601" spans="1:28" outlineLevel="1" x14ac:dyDescent="0.45">
      <c r="A1601">
        <v>2718759008</v>
      </c>
      <c r="B1601" s="1">
        <v>44334</v>
      </c>
      <c r="C1601" t="s">
        <v>1410</v>
      </c>
      <c r="D1601" t="s">
        <v>1411</v>
      </c>
      <c r="E1601" t="s">
        <v>928</v>
      </c>
      <c r="F1601" t="s">
        <v>5651</v>
      </c>
      <c r="G1601" t="s">
        <v>5808</v>
      </c>
      <c r="H1601" s="10">
        <v>312176.89</v>
      </c>
      <c r="J1601" t="s">
        <v>28</v>
      </c>
      <c r="K1601" t="s">
        <v>29</v>
      </c>
      <c r="L1601" t="s">
        <v>88</v>
      </c>
      <c r="M1601" t="s">
        <v>30</v>
      </c>
      <c r="N1601" t="s">
        <v>30</v>
      </c>
      <c r="O1601" t="s">
        <v>30</v>
      </c>
      <c r="P1601" t="s">
        <v>30</v>
      </c>
      <c r="Q1601" t="s">
        <v>30</v>
      </c>
      <c r="R1601" t="s">
        <v>30</v>
      </c>
      <c r="S1601" t="s">
        <v>30</v>
      </c>
      <c r="T1601" t="s">
        <v>30</v>
      </c>
      <c r="U1601" t="s">
        <v>30</v>
      </c>
      <c r="V1601" t="s">
        <v>30</v>
      </c>
      <c r="W1601" t="s">
        <v>33</v>
      </c>
      <c r="X1601" t="s">
        <v>29</v>
      </c>
      <c r="Y1601" t="s">
        <v>29</v>
      </c>
      <c r="Z1601" t="s">
        <v>29</v>
      </c>
      <c r="AA1601" t="s">
        <v>30</v>
      </c>
      <c r="AB1601" t="s">
        <v>32</v>
      </c>
    </row>
    <row r="1602" spans="1:28" outlineLevel="1" x14ac:dyDescent="0.45">
      <c r="A1602">
        <v>7223749006</v>
      </c>
      <c r="B1602" s="1">
        <v>44339</v>
      </c>
      <c r="C1602" t="s">
        <v>2462</v>
      </c>
      <c r="D1602" t="s">
        <v>2463</v>
      </c>
      <c r="E1602" t="s">
        <v>928</v>
      </c>
      <c r="F1602" t="s">
        <v>5651</v>
      </c>
      <c r="G1602" t="s">
        <v>5808</v>
      </c>
      <c r="H1602" s="10">
        <v>307458.44</v>
      </c>
      <c r="J1602" t="s">
        <v>28</v>
      </c>
      <c r="K1602" t="s">
        <v>29</v>
      </c>
      <c r="L1602" t="s">
        <v>96</v>
      </c>
      <c r="M1602" t="s">
        <v>30</v>
      </c>
      <c r="N1602" t="s">
        <v>30</v>
      </c>
      <c r="O1602" t="s">
        <v>30</v>
      </c>
      <c r="P1602" t="s">
        <v>30</v>
      </c>
      <c r="Q1602" t="s">
        <v>30</v>
      </c>
      <c r="R1602" t="s">
        <v>30</v>
      </c>
      <c r="S1602" t="s">
        <v>30</v>
      </c>
      <c r="T1602" t="s">
        <v>30</v>
      </c>
      <c r="U1602" t="s">
        <v>30</v>
      </c>
      <c r="V1602" t="s">
        <v>30</v>
      </c>
      <c r="W1602" t="s">
        <v>40</v>
      </c>
      <c r="X1602" t="s">
        <v>29</v>
      </c>
      <c r="Y1602" t="s">
        <v>30</v>
      </c>
      <c r="Z1602" t="s">
        <v>29</v>
      </c>
      <c r="AA1602" t="s">
        <v>29</v>
      </c>
      <c r="AB1602" t="s">
        <v>32</v>
      </c>
    </row>
    <row r="1603" spans="1:28" outlineLevel="1" x14ac:dyDescent="0.45">
      <c r="A1603">
        <v>6612049007</v>
      </c>
      <c r="B1603" s="1">
        <v>44338</v>
      </c>
      <c r="C1603" t="s">
        <v>2446</v>
      </c>
      <c r="D1603" t="s">
        <v>927</v>
      </c>
      <c r="E1603" t="s">
        <v>928</v>
      </c>
      <c r="F1603" t="s">
        <v>5651</v>
      </c>
      <c r="G1603" t="s">
        <v>5808</v>
      </c>
      <c r="H1603" s="10">
        <v>238078.87</v>
      </c>
      <c r="I1603" t="s">
        <v>57</v>
      </c>
      <c r="J1603" t="s">
        <v>28</v>
      </c>
      <c r="K1603" t="s">
        <v>29</v>
      </c>
      <c r="L1603" t="s">
        <v>88</v>
      </c>
      <c r="M1603" t="s">
        <v>29</v>
      </c>
      <c r="N1603" t="s">
        <v>30</v>
      </c>
      <c r="O1603" t="s">
        <v>30</v>
      </c>
      <c r="P1603" t="s">
        <v>30</v>
      </c>
      <c r="Q1603" t="s">
        <v>30</v>
      </c>
      <c r="R1603" t="s">
        <v>30</v>
      </c>
      <c r="S1603" t="s">
        <v>30</v>
      </c>
      <c r="T1603" t="s">
        <v>30</v>
      </c>
      <c r="U1603" t="s">
        <v>30</v>
      </c>
      <c r="V1603" t="s">
        <v>30</v>
      </c>
      <c r="W1603" t="s">
        <v>31</v>
      </c>
      <c r="X1603" t="s">
        <v>29</v>
      </c>
      <c r="Y1603" t="s">
        <v>30</v>
      </c>
      <c r="Z1603" t="s">
        <v>29</v>
      </c>
      <c r="AA1603" t="s">
        <v>29</v>
      </c>
      <c r="AB1603" t="s">
        <v>32</v>
      </c>
    </row>
    <row r="1604" spans="1:28" outlineLevel="1" x14ac:dyDescent="0.45">
      <c r="A1604">
        <v>2349859007</v>
      </c>
      <c r="B1604" s="1">
        <v>44331</v>
      </c>
      <c r="C1604" t="s">
        <v>926</v>
      </c>
      <c r="D1604" t="s">
        <v>927</v>
      </c>
      <c r="E1604" t="s">
        <v>928</v>
      </c>
      <c r="F1604" t="s">
        <v>5651</v>
      </c>
      <c r="G1604" t="s">
        <v>5808</v>
      </c>
      <c r="H1604" s="10">
        <v>92652.28</v>
      </c>
      <c r="I1604" t="s">
        <v>57</v>
      </c>
      <c r="J1604" t="s">
        <v>28</v>
      </c>
      <c r="K1604" t="s">
        <v>29</v>
      </c>
      <c r="L1604" t="s">
        <v>88</v>
      </c>
      <c r="M1604" t="s">
        <v>29</v>
      </c>
      <c r="N1604" t="s">
        <v>30</v>
      </c>
      <c r="O1604" t="s">
        <v>29</v>
      </c>
      <c r="P1604" t="s">
        <v>30</v>
      </c>
      <c r="Q1604" t="s">
        <v>30</v>
      </c>
      <c r="R1604" t="s">
        <v>30</v>
      </c>
      <c r="S1604" t="s">
        <v>30</v>
      </c>
      <c r="T1604" t="s">
        <v>30</v>
      </c>
      <c r="U1604" t="s">
        <v>30</v>
      </c>
      <c r="V1604" t="s">
        <v>30</v>
      </c>
      <c r="W1604" t="s">
        <v>40</v>
      </c>
      <c r="X1604" t="s">
        <v>29</v>
      </c>
      <c r="Y1604" t="s">
        <v>30</v>
      </c>
      <c r="Z1604" t="s">
        <v>29</v>
      </c>
      <c r="AA1604" t="s">
        <v>29</v>
      </c>
      <c r="AB1604" t="s">
        <v>32</v>
      </c>
    </row>
    <row r="1605" spans="1:28" outlineLevel="1" x14ac:dyDescent="0.45">
      <c r="A1605">
        <v>8958459008</v>
      </c>
      <c r="B1605" s="1">
        <v>44345</v>
      </c>
      <c r="C1605" t="s">
        <v>5011</v>
      </c>
      <c r="D1605" t="s">
        <v>5012</v>
      </c>
      <c r="E1605" t="s">
        <v>928</v>
      </c>
      <c r="F1605" t="s">
        <v>5651</v>
      </c>
      <c r="G1605" t="s">
        <v>5808</v>
      </c>
      <c r="H1605" s="10">
        <v>52817.52</v>
      </c>
      <c r="J1605" t="s">
        <v>28</v>
      </c>
      <c r="K1605" t="s">
        <v>30</v>
      </c>
      <c r="L1605" t="s">
        <v>88</v>
      </c>
      <c r="M1605" t="s">
        <v>29</v>
      </c>
      <c r="N1605" t="s">
        <v>29</v>
      </c>
      <c r="O1605" t="s">
        <v>29</v>
      </c>
      <c r="P1605" t="s">
        <v>30</v>
      </c>
      <c r="Q1605" t="s">
        <v>30</v>
      </c>
      <c r="R1605" t="s">
        <v>29</v>
      </c>
      <c r="S1605" t="s">
        <v>30</v>
      </c>
      <c r="T1605" t="s">
        <v>30</v>
      </c>
      <c r="U1605" t="s">
        <v>30</v>
      </c>
      <c r="V1605" t="s">
        <v>30</v>
      </c>
      <c r="W1605" t="s">
        <v>33</v>
      </c>
      <c r="X1605" t="s">
        <v>29</v>
      </c>
      <c r="Y1605" t="s">
        <v>29</v>
      </c>
      <c r="Z1605" t="s">
        <v>29</v>
      </c>
      <c r="AA1605" t="s">
        <v>29</v>
      </c>
      <c r="AB1605" t="s">
        <v>32</v>
      </c>
    </row>
    <row r="1606" spans="1:28" outlineLevel="1" x14ac:dyDescent="0.45">
      <c r="A1606">
        <v>7526539010</v>
      </c>
      <c r="B1606" s="1">
        <v>44341</v>
      </c>
      <c r="C1606" t="s">
        <v>2734</v>
      </c>
      <c r="D1606" t="s">
        <v>2735</v>
      </c>
      <c r="E1606" t="s">
        <v>928</v>
      </c>
      <c r="F1606" t="s">
        <v>5651</v>
      </c>
      <c r="G1606" t="s">
        <v>5808</v>
      </c>
      <c r="H1606" s="10">
        <v>16837.5</v>
      </c>
      <c r="J1606" t="s">
        <v>28</v>
      </c>
      <c r="K1606" t="s">
        <v>29</v>
      </c>
      <c r="L1606" t="s">
        <v>88</v>
      </c>
      <c r="M1606" t="s">
        <v>30</v>
      </c>
      <c r="N1606" t="s">
        <v>30</v>
      </c>
      <c r="O1606" t="s">
        <v>30</v>
      </c>
      <c r="P1606" t="s">
        <v>30</v>
      </c>
      <c r="Q1606" t="s">
        <v>30</v>
      </c>
      <c r="R1606" t="s">
        <v>30</v>
      </c>
      <c r="S1606" t="s">
        <v>30</v>
      </c>
      <c r="T1606" t="s">
        <v>30</v>
      </c>
      <c r="U1606" t="s">
        <v>30</v>
      </c>
      <c r="V1606" t="s">
        <v>30</v>
      </c>
      <c r="W1606" t="s">
        <v>40</v>
      </c>
      <c r="X1606" t="s">
        <v>29</v>
      </c>
      <c r="Y1606" t="s">
        <v>30</v>
      </c>
      <c r="Z1606" t="s">
        <v>29</v>
      </c>
      <c r="AA1606" t="s">
        <v>29</v>
      </c>
      <c r="AB1606" t="s">
        <v>32</v>
      </c>
    </row>
    <row r="1607" spans="1:28" outlineLevel="1" x14ac:dyDescent="0.45">
      <c r="A1607">
        <v>2701029005</v>
      </c>
      <c r="B1607" s="1">
        <v>44334</v>
      </c>
      <c r="C1607" t="s">
        <v>1317</v>
      </c>
      <c r="D1607" t="s">
        <v>1318</v>
      </c>
      <c r="E1607" t="s">
        <v>1319</v>
      </c>
      <c r="F1607" t="s">
        <v>5651</v>
      </c>
      <c r="G1607" t="s">
        <v>5863</v>
      </c>
      <c r="H1607" s="10">
        <v>10366</v>
      </c>
      <c r="J1607" t="s">
        <v>42</v>
      </c>
      <c r="K1607" t="s">
        <v>29</v>
      </c>
      <c r="L1607" t="s">
        <v>77</v>
      </c>
      <c r="M1607" t="s">
        <v>30</v>
      </c>
      <c r="N1607" t="s">
        <v>30</v>
      </c>
      <c r="O1607" t="s">
        <v>30</v>
      </c>
      <c r="P1607" t="s">
        <v>30</v>
      </c>
      <c r="Q1607" t="s">
        <v>30</v>
      </c>
      <c r="R1607" t="s">
        <v>30</v>
      </c>
      <c r="S1607" t="s">
        <v>30</v>
      </c>
      <c r="T1607" t="s">
        <v>30</v>
      </c>
      <c r="U1607" t="s">
        <v>30</v>
      </c>
      <c r="V1607" t="s">
        <v>30</v>
      </c>
      <c r="W1607" t="s">
        <v>40</v>
      </c>
      <c r="X1607" t="s">
        <v>29</v>
      </c>
      <c r="Y1607" t="s">
        <v>30</v>
      </c>
      <c r="Z1607" t="s">
        <v>29</v>
      </c>
      <c r="AA1607" t="s">
        <v>30</v>
      </c>
      <c r="AB1607" t="s">
        <v>1320</v>
      </c>
    </row>
    <row r="1608" spans="1:28" outlineLevel="1" x14ac:dyDescent="0.45">
      <c r="A1608">
        <v>2241379003</v>
      </c>
      <c r="B1608" s="1">
        <v>44330</v>
      </c>
      <c r="C1608" t="s">
        <v>760</v>
      </c>
      <c r="D1608" t="s">
        <v>761</v>
      </c>
      <c r="E1608" t="s">
        <v>762</v>
      </c>
      <c r="F1608" t="s">
        <v>5651</v>
      </c>
      <c r="G1608" t="s">
        <v>5783</v>
      </c>
      <c r="H1608" s="10">
        <v>275029</v>
      </c>
      <c r="J1608" t="s">
        <v>28</v>
      </c>
      <c r="K1608" t="s">
        <v>30</v>
      </c>
      <c r="L1608" t="s">
        <v>54</v>
      </c>
      <c r="M1608" t="s">
        <v>30</v>
      </c>
      <c r="N1608" t="s">
        <v>29</v>
      </c>
      <c r="O1608" t="s">
        <v>30</v>
      </c>
      <c r="P1608" t="s">
        <v>30</v>
      </c>
      <c r="Q1608" t="s">
        <v>30</v>
      </c>
      <c r="R1608" t="s">
        <v>30</v>
      </c>
      <c r="S1608" t="s">
        <v>30</v>
      </c>
      <c r="T1608" t="s">
        <v>30</v>
      </c>
      <c r="U1608" t="s">
        <v>30</v>
      </c>
      <c r="V1608" t="s">
        <v>30</v>
      </c>
      <c r="W1608" t="s">
        <v>31</v>
      </c>
      <c r="X1608" t="s">
        <v>29</v>
      </c>
      <c r="Y1608" t="s">
        <v>30</v>
      </c>
      <c r="Z1608" t="s">
        <v>29</v>
      </c>
      <c r="AA1608" t="s">
        <v>30</v>
      </c>
      <c r="AB1608" t="s">
        <v>32</v>
      </c>
    </row>
    <row r="1609" spans="1:28" outlineLevel="1" x14ac:dyDescent="0.45">
      <c r="A1609">
        <v>7888628907</v>
      </c>
      <c r="B1609" s="1">
        <v>44327</v>
      </c>
      <c r="C1609" t="s">
        <v>3939</v>
      </c>
      <c r="D1609" t="s">
        <v>3940</v>
      </c>
      <c r="E1609" t="s">
        <v>762</v>
      </c>
      <c r="F1609" t="s">
        <v>5651</v>
      </c>
      <c r="G1609" t="s">
        <v>5783</v>
      </c>
      <c r="H1609" s="10">
        <v>238169.99</v>
      </c>
      <c r="J1609" t="s">
        <v>28</v>
      </c>
      <c r="K1609" t="s">
        <v>29</v>
      </c>
      <c r="L1609" t="s">
        <v>54</v>
      </c>
      <c r="M1609" t="s">
        <v>29</v>
      </c>
      <c r="N1609" t="s">
        <v>30</v>
      </c>
      <c r="O1609" t="s">
        <v>29</v>
      </c>
      <c r="P1609" t="s">
        <v>30</v>
      </c>
      <c r="Q1609" t="s">
        <v>30</v>
      </c>
      <c r="R1609" t="s">
        <v>30</v>
      </c>
      <c r="S1609" t="s">
        <v>30</v>
      </c>
      <c r="T1609" t="s">
        <v>30</v>
      </c>
      <c r="U1609" t="s">
        <v>30</v>
      </c>
      <c r="V1609" t="s">
        <v>30</v>
      </c>
      <c r="W1609" t="s">
        <v>31</v>
      </c>
      <c r="X1609" t="s">
        <v>29</v>
      </c>
      <c r="Y1609" t="s">
        <v>29</v>
      </c>
      <c r="Z1609" t="s">
        <v>29</v>
      </c>
      <c r="AA1609" t="s">
        <v>30</v>
      </c>
      <c r="AB1609" t="s">
        <v>102</v>
      </c>
    </row>
    <row r="1610" spans="1:28" outlineLevel="1" x14ac:dyDescent="0.45">
      <c r="A1610">
        <v>7532769005</v>
      </c>
      <c r="B1610" s="1">
        <v>44341</v>
      </c>
      <c r="C1610" t="s">
        <v>2806</v>
      </c>
      <c r="D1610" t="s">
        <v>2807</v>
      </c>
      <c r="E1610" t="s">
        <v>5959</v>
      </c>
      <c r="F1610" t="s">
        <v>5651</v>
      </c>
      <c r="G1610" t="s">
        <v>5960</v>
      </c>
      <c r="H1610" s="10">
        <v>33571.08</v>
      </c>
      <c r="J1610" t="s">
        <v>42</v>
      </c>
      <c r="K1610" t="s">
        <v>30</v>
      </c>
      <c r="L1610" t="s">
        <v>54</v>
      </c>
      <c r="M1610" t="s">
        <v>30</v>
      </c>
      <c r="N1610" t="s">
        <v>30</v>
      </c>
      <c r="O1610" t="s">
        <v>29</v>
      </c>
      <c r="P1610" t="s">
        <v>30</v>
      </c>
      <c r="Q1610" t="s">
        <v>30</v>
      </c>
      <c r="R1610" t="s">
        <v>30</v>
      </c>
      <c r="S1610" t="s">
        <v>30</v>
      </c>
      <c r="T1610" t="s">
        <v>30</v>
      </c>
      <c r="U1610" t="s">
        <v>30</v>
      </c>
      <c r="V1610" t="s">
        <v>30</v>
      </c>
      <c r="W1610" t="s">
        <v>40</v>
      </c>
      <c r="X1610" t="s">
        <v>29</v>
      </c>
      <c r="Y1610" t="s">
        <v>29</v>
      </c>
      <c r="Z1610" t="s">
        <v>29</v>
      </c>
      <c r="AA1610" t="s">
        <v>30</v>
      </c>
      <c r="AB1610" t="s">
        <v>32</v>
      </c>
    </row>
    <row r="1611" spans="1:28" outlineLevel="1" x14ac:dyDescent="0.45">
      <c r="A1611">
        <v>7531608909</v>
      </c>
      <c r="B1611" s="1">
        <v>44323</v>
      </c>
      <c r="C1611" t="s">
        <v>2789</v>
      </c>
      <c r="D1611" t="s">
        <v>2790</v>
      </c>
      <c r="E1611" t="s">
        <v>2791</v>
      </c>
      <c r="F1611" t="s">
        <v>5651</v>
      </c>
      <c r="G1611" t="s">
        <v>5958</v>
      </c>
      <c r="H1611" s="10">
        <v>186499</v>
      </c>
      <c r="J1611" t="s">
        <v>42</v>
      </c>
      <c r="K1611" t="s">
        <v>29</v>
      </c>
      <c r="L1611" t="s">
        <v>471</v>
      </c>
      <c r="M1611" t="s">
        <v>29</v>
      </c>
      <c r="N1611" t="s">
        <v>29</v>
      </c>
      <c r="O1611" t="s">
        <v>29</v>
      </c>
      <c r="P1611" t="s">
        <v>30</v>
      </c>
      <c r="Q1611" t="s">
        <v>30</v>
      </c>
      <c r="R1611" t="s">
        <v>30</v>
      </c>
      <c r="S1611" t="s">
        <v>30</v>
      </c>
      <c r="T1611" t="s">
        <v>30</v>
      </c>
      <c r="U1611" t="s">
        <v>30</v>
      </c>
      <c r="V1611" t="s">
        <v>30</v>
      </c>
      <c r="W1611" t="s">
        <v>31</v>
      </c>
      <c r="X1611" t="s">
        <v>30</v>
      </c>
      <c r="Y1611" t="s">
        <v>29</v>
      </c>
      <c r="Z1611" t="s">
        <v>29</v>
      </c>
      <c r="AA1611" t="s">
        <v>30</v>
      </c>
      <c r="AB1611" t="s">
        <v>130</v>
      </c>
    </row>
    <row r="1612" spans="1:28" outlineLevel="1" x14ac:dyDescent="0.45">
      <c r="A1612">
        <v>9884869003</v>
      </c>
      <c r="B1612" s="1">
        <v>44351</v>
      </c>
      <c r="C1612" t="s">
        <v>5258</v>
      </c>
      <c r="D1612" t="s">
        <v>5259</v>
      </c>
      <c r="E1612" t="s">
        <v>2579</v>
      </c>
      <c r="F1612" t="s">
        <v>5651</v>
      </c>
      <c r="G1612" t="s">
        <v>6054</v>
      </c>
      <c r="H1612" s="10">
        <v>237681</v>
      </c>
      <c r="J1612" t="s">
        <v>42</v>
      </c>
      <c r="K1612" t="s">
        <v>29</v>
      </c>
      <c r="L1612" t="s">
        <v>210</v>
      </c>
      <c r="M1612" t="s">
        <v>30</v>
      </c>
      <c r="N1612" t="s">
        <v>30</v>
      </c>
      <c r="O1612" t="s">
        <v>30</v>
      </c>
      <c r="P1612" t="s">
        <v>30</v>
      </c>
      <c r="Q1612" t="s">
        <v>30</v>
      </c>
      <c r="R1612" t="s">
        <v>30</v>
      </c>
      <c r="S1612" t="s">
        <v>30</v>
      </c>
      <c r="T1612" t="s">
        <v>30</v>
      </c>
      <c r="U1612" t="s">
        <v>30</v>
      </c>
      <c r="V1612" t="s">
        <v>30</v>
      </c>
      <c r="W1612" t="s">
        <v>31</v>
      </c>
      <c r="X1612" t="s">
        <v>29</v>
      </c>
      <c r="Y1612" t="s">
        <v>29</v>
      </c>
      <c r="Z1612" t="s">
        <v>29</v>
      </c>
      <c r="AA1612" t="s">
        <v>29</v>
      </c>
      <c r="AB1612" t="s">
        <v>183</v>
      </c>
    </row>
    <row r="1613" spans="1:28" outlineLevel="1" x14ac:dyDescent="0.45">
      <c r="A1613">
        <v>9903719000</v>
      </c>
      <c r="B1613" s="1">
        <v>44351</v>
      </c>
      <c r="C1613" t="s">
        <v>5364</v>
      </c>
      <c r="D1613" t="s">
        <v>5365</v>
      </c>
      <c r="E1613" t="s">
        <v>2029</v>
      </c>
      <c r="F1613" t="s">
        <v>5651</v>
      </c>
      <c r="G1613" t="s">
        <v>5917</v>
      </c>
      <c r="H1613" s="10">
        <v>424952</v>
      </c>
      <c r="J1613" t="s">
        <v>42</v>
      </c>
      <c r="K1613" t="s">
        <v>30</v>
      </c>
      <c r="L1613" t="s">
        <v>155</v>
      </c>
      <c r="M1613" t="s">
        <v>30</v>
      </c>
      <c r="N1613" t="s">
        <v>30</v>
      </c>
      <c r="O1613" t="s">
        <v>29</v>
      </c>
      <c r="P1613" t="s">
        <v>30</v>
      </c>
      <c r="Q1613" t="s">
        <v>30</v>
      </c>
      <c r="R1613" t="s">
        <v>30</v>
      </c>
      <c r="S1613" t="s">
        <v>30</v>
      </c>
      <c r="T1613" t="s">
        <v>30</v>
      </c>
      <c r="U1613" t="s">
        <v>30</v>
      </c>
      <c r="V1613" t="s">
        <v>30</v>
      </c>
      <c r="W1613" t="s">
        <v>40</v>
      </c>
      <c r="X1613" t="s">
        <v>29</v>
      </c>
      <c r="Y1613" t="s">
        <v>29</v>
      </c>
      <c r="Z1613" t="s">
        <v>29</v>
      </c>
      <c r="AA1613" t="s">
        <v>29</v>
      </c>
      <c r="AB1613" t="s">
        <v>32</v>
      </c>
    </row>
    <row r="1614" spans="1:28" outlineLevel="1" x14ac:dyDescent="0.45">
      <c r="A1614">
        <v>4897369002</v>
      </c>
      <c r="B1614" s="1">
        <v>44336</v>
      </c>
      <c r="C1614" t="s">
        <v>2027</v>
      </c>
      <c r="D1614" t="s">
        <v>2028</v>
      </c>
      <c r="E1614" t="s">
        <v>2029</v>
      </c>
      <c r="F1614" t="s">
        <v>5651</v>
      </c>
      <c r="G1614" t="s">
        <v>5917</v>
      </c>
      <c r="H1614" s="10">
        <v>52692</v>
      </c>
      <c r="I1614" t="s">
        <v>123</v>
      </c>
      <c r="J1614" t="s">
        <v>42</v>
      </c>
      <c r="K1614" t="s">
        <v>30</v>
      </c>
      <c r="L1614" t="s">
        <v>155</v>
      </c>
      <c r="M1614" t="s">
        <v>29</v>
      </c>
      <c r="N1614" t="s">
        <v>30</v>
      </c>
      <c r="O1614" t="s">
        <v>30</v>
      </c>
      <c r="P1614" t="s">
        <v>30</v>
      </c>
      <c r="Q1614" t="s">
        <v>30</v>
      </c>
      <c r="R1614" t="s">
        <v>30</v>
      </c>
      <c r="S1614" t="s">
        <v>30</v>
      </c>
      <c r="T1614" t="s">
        <v>30</v>
      </c>
      <c r="U1614" t="s">
        <v>30</v>
      </c>
      <c r="V1614" t="s">
        <v>29</v>
      </c>
      <c r="W1614" t="s">
        <v>40</v>
      </c>
      <c r="X1614" t="s">
        <v>29</v>
      </c>
      <c r="Y1614" t="s">
        <v>30</v>
      </c>
      <c r="Z1614" t="s">
        <v>29</v>
      </c>
      <c r="AA1614" t="s">
        <v>30</v>
      </c>
      <c r="AB1614" t="s">
        <v>39</v>
      </c>
    </row>
    <row r="1615" spans="1:28" outlineLevel="1" x14ac:dyDescent="0.45">
      <c r="A1615">
        <v>7584038908</v>
      </c>
      <c r="B1615" s="1">
        <v>44323</v>
      </c>
      <c r="C1615" t="s">
        <v>3312</v>
      </c>
      <c r="D1615" t="s">
        <v>3313</v>
      </c>
      <c r="E1615" t="s">
        <v>261</v>
      </c>
      <c r="F1615" t="s">
        <v>5651</v>
      </c>
      <c r="G1615" t="s">
        <v>5975</v>
      </c>
      <c r="H1615" s="10">
        <v>198590</v>
      </c>
      <c r="I1615" t="s">
        <v>226</v>
      </c>
      <c r="J1615" t="s">
        <v>42</v>
      </c>
      <c r="K1615" t="s">
        <v>29</v>
      </c>
      <c r="L1615" t="s">
        <v>54</v>
      </c>
      <c r="M1615" t="s">
        <v>30</v>
      </c>
      <c r="N1615" t="s">
        <v>30</v>
      </c>
      <c r="O1615" t="s">
        <v>30</v>
      </c>
      <c r="P1615" t="s">
        <v>30</v>
      </c>
      <c r="Q1615" t="s">
        <v>30</v>
      </c>
      <c r="R1615" t="s">
        <v>30</v>
      </c>
      <c r="S1615" t="s">
        <v>30</v>
      </c>
      <c r="T1615" t="s">
        <v>30</v>
      </c>
      <c r="U1615" t="s">
        <v>30</v>
      </c>
      <c r="V1615" t="s">
        <v>30</v>
      </c>
      <c r="W1615" t="s">
        <v>40</v>
      </c>
      <c r="X1615" t="s">
        <v>29</v>
      </c>
      <c r="Y1615" t="s">
        <v>29</v>
      </c>
      <c r="Z1615" t="s">
        <v>29</v>
      </c>
      <c r="AA1615" t="s">
        <v>30</v>
      </c>
      <c r="AB1615" t="s">
        <v>32</v>
      </c>
    </row>
    <row r="1616" spans="1:28" outlineLevel="1" x14ac:dyDescent="0.45">
      <c r="A1616">
        <v>8875649000</v>
      </c>
      <c r="B1616" s="1">
        <v>44345</v>
      </c>
      <c r="C1616" t="s">
        <v>4670</v>
      </c>
      <c r="D1616" t="s">
        <v>4671</v>
      </c>
      <c r="E1616" t="s">
        <v>261</v>
      </c>
      <c r="F1616" t="s">
        <v>5651</v>
      </c>
      <c r="G1616" t="s">
        <v>5975</v>
      </c>
      <c r="H1616" s="10">
        <v>81529.3</v>
      </c>
      <c r="J1616" t="s">
        <v>42</v>
      </c>
      <c r="K1616" t="s">
        <v>29</v>
      </c>
      <c r="L1616" t="s">
        <v>54</v>
      </c>
      <c r="M1616" t="s">
        <v>29</v>
      </c>
      <c r="N1616" t="s">
        <v>29</v>
      </c>
      <c r="O1616" t="s">
        <v>29</v>
      </c>
      <c r="P1616" t="s">
        <v>30</v>
      </c>
      <c r="Q1616" t="s">
        <v>29</v>
      </c>
      <c r="R1616" t="s">
        <v>30</v>
      </c>
      <c r="S1616" t="s">
        <v>30</v>
      </c>
      <c r="T1616" t="s">
        <v>30</v>
      </c>
      <c r="U1616" t="s">
        <v>29</v>
      </c>
      <c r="V1616" t="s">
        <v>30</v>
      </c>
      <c r="W1616" t="s">
        <v>37</v>
      </c>
      <c r="X1616" t="s">
        <v>29</v>
      </c>
      <c r="Y1616" t="s">
        <v>29</v>
      </c>
      <c r="Z1616" t="s">
        <v>29</v>
      </c>
      <c r="AA1616" t="s">
        <v>29</v>
      </c>
      <c r="AB1616" t="s">
        <v>32</v>
      </c>
    </row>
    <row r="1617" spans="1:28" outlineLevel="1" x14ac:dyDescent="0.45">
      <c r="A1617">
        <v>7554289004</v>
      </c>
      <c r="B1617" s="1">
        <v>44341</v>
      </c>
      <c r="C1617" t="s">
        <v>3050</v>
      </c>
      <c r="D1617" t="s">
        <v>3051</v>
      </c>
      <c r="E1617" t="s">
        <v>261</v>
      </c>
      <c r="F1617" t="s">
        <v>5651</v>
      </c>
      <c r="G1617" t="s">
        <v>5975</v>
      </c>
      <c r="H1617" s="10">
        <v>14532.8</v>
      </c>
      <c r="J1617" t="s">
        <v>42</v>
      </c>
      <c r="K1617" t="s">
        <v>29</v>
      </c>
      <c r="L1617" t="s">
        <v>54</v>
      </c>
      <c r="M1617" t="s">
        <v>29</v>
      </c>
      <c r="N1617" t="s">
        <v>30</v>
      </c>
      <c r="O1617" t="s">
        <v>30</v>
      </c>
      <c r="P1617" t="s">
        <v>30</v>
      </c>
      <c r="Q1617" t="s">
        <v>29</v>
      </c>
      <c r="R1617" t="s">
        <v>30</v>
      </c>
      <c r="S1617" t="s">
        <v>29</v>
      </c>
      <c r="T1617" t="s">
        <v>29</v>
      </c>
      <c r="U1617" t="s">
        <v>30</v>
      </c>
      <c r="V1617" t="s">
        <v>29</v>
      </c>
      <c r="W1617" t="s">
        <v>270</v>
      </c>
      <c r="X1617" t="s">
        <v>29</v>
      </c>
      <c r="Y1617" t="s">
        <v>30</v>
      </c>
      <c r="Z1617" t="s">
        <v>30</v>
      </c>
      <c r="AA1617" t="s">
        <v>29</v>
      </c>
      <c r="AB1617" t="s">
        <v>113</v>
      </c>
    </row>
    <row r="1618" spans="1:28" outlineLevel="1" x14ac:dyDescent="0.45">
      <c r="A1618">
        <v>2361609005</v>
      </c>
      <c r="B1618" s="1">
        <v>44331</v>
      </c>
      <c r="C1618" t="s">
        <v>984</v>
      </c>
      <c r="D1618" t="s">
        <v>985</v>
      </c>
      <c r="E1618" t="s">
        <v>769</v>
      </c>
      <c r="F1618" t="s">
        <v>5651</v>
      </c>
      <c r="G1618" t="s">
        <v>5785</v>
      </c>
      <c r="H1618" s="10">
        <v>278429.88</v>
      </c>
      <c r="J1618" t="s">
        <v>42</v>
      </c>
      <c r="K1618" t="s">
        <v>30</v>
      </c>
      <c r="L1618" t="s">
        <v>210</v>
      </c>
      <c r="M1618" t="s">
        <v>29</v>
      </c>
      <c r="N1618" t="s">
        <v>29</v>
      </c>
      <c r="O1618" t="s">
        <v>29</v>
      </c>
      <c r="P1618" t="s">
        <v>30</v>
      </c>
      <c r="Q1618" t="s">
        <v>29</v>
      </c>
      <c r="R1618" t="s">
        <v>29</v>
      </c>
      <c r="S1618" t="s">
        <v>30</v>
      </c>
      <c r="T1618" t="s">
        <v>30</v>
      </c>
      <c r="U1618" t="s">
        <v>29</v>
      </c>
      <c r="V1618" t="s">
        <v>30</v>
      </c>
      <c r="W1618" t="s">
        <v>40</v>
      </c>
      <c r="X1618" t="s">
        <v>29</v>
      </c>
      <c r="Y1618" t="s">
        <v>30</v>
      </c>
      <c r="Z1618" t="s">
        <v>29</v>
      </c>
      <c r="AA1618" t="s">
        <v>29</v>
      </c>
      <c r="AB1618" t="s">
        <v>69</v>
      </c>
    </row>
    <row r="1619" spans="1:28" outlineLevel="1" x14ac:dyDescent="0.45">
      <c r="A1619">
        <v>4883299004</v>
      </c>
      <c r="B1619" s="1">
        <v>44336</v>
      </c>
      <c r="C1619" t="s">
        <v>1945</v>
      </c>
      <c r="D1619" t="s">
        <v>1946</v>
      </c>
      <c r="E1619" t="s">
        <v>769</v>
      </c>
      <c r="F1619" t="s">
        <v>5651</v>
      </c>
      <c r="G1619" t="s">
        <v>5785</v>
      </c>
      <c r="H1619" s="10">
        <v>123066</v>
      </c>
      <c r="J1619" t="s">
        <v>42</v>
      </c>
      <c r="K1619" t="s">
        <v>30</v>
      </c>
      <c r="L1619" t="s">
        <v>210</v>
      </c>
      <c r="M1619" t="s">
        <v>30</v>
      </c>
      <c r="N1619" t="s">
        <v>30</v>
      </c>
      <c r="O1619" t="s">
        <v>30</v>
      </c>
      <c r="P1619" t="s">
        <v>30</v>
      </c>
      <c r="Q1619" t="s">
        <v>30</v>
      </c>
      <c r="R1619" t="s">
        <v>30</v>
      </c>
      <c r="S1619" t="s">
        <v>30</v>
      </c>
      <c r="T1619" t="s">
        <v>30</v>
      </c>
      <c r="U1619" t="s">
        <v>30</v>
      </c>
      <c r="V1619" t="s">
        <v>30</v>
      </c>
      <c r="W1619" t="s">
        <v>31</v>
      </c>
      <c r="X1619" t="s">
        <v>29</v>
      </c>
      <c r="Y1619" t="s">
        <v>30</v>
      </c>
      <c r="Z1619" t="s">
        <v>29</v>
      </c>
      <c r="AA1619" t="s">
        <v>30</v>
      </c>
      <c r="AB1619" t="s">
        <v>47</v>
      </c>
    </row>
    <row r="1620" spans="1:28" outlineLevel="1" x14ac:dyDescent="0.45">
      <c r="A1620">
        <v>2704039003</v>
      </c>
      <c r="B1620" s="1">
        <v>44334</v>
      </c>
      <c r="C1620" t="s">
        <v>1342</v>
      </c>
      <c r="D1620" t="s">
        <v>1343</v>
      </c>
      <c r="E1620" t="s">
        <v>769</v>
      </c>
      <c r="F1620" t="s">
        <v>5651</v>
      </c>
      <c r="G1620" t="s">
        <v>5785</v>
      </c>
      <c r="H1620" s="10">
        <v>105984</v>
      </c>
      <c r="J1620" t="s">
        <v>42</v>
      </c>
      <c r="K1620" t="s">
        <v>30</v>
      </c>
      <c r="L1620" t="s">
        <v>210</v>
      </c>
      <c r="M1620" t="s">
        <v>30</v>
      </c>
      <c r="N1620" t="s">
        <v>30</v>
      </c>
      <c r="O1620" t="s">
        <v>29</v>
      </c>
      <c r="P1620" t="s">
        <v>30</v>
      </c>
      <c r="Q1620" t="s">
        <v>30</v>
      </c>
      <c r="R1620" t="s">
        <v>30</v>
      </c>
      <c r="S1620" t="s">
        <v>30</v>
      </c>
      <c r="T1620" t="s">
        <v>30</v>
      </c>
      <c r="U1620" t="s">
        <v>30</v>
      </c>
      <c r="V1620" t="s">
        <v>30</v>
      </c>
      <c r="W1620" t="s">
        <v>60</v>
      </c>
      <c r="X1620" t="s">
        <v>29</v>
      </c>
      <c r="Y1620" t="s">
        <v>29</v>
      </c>
      <c r="Z1620" t="s">
        <v>29</v>
      </c>
      <c r="AA1620" t="s">
        <v>30</v>
      </c>
      <c r="AB1620" t="s">
        <v>32</v>
      </c>
    </row>
    <row r="1621" spans="1:28" outlineLevel="1" x14ac:dyDescent="0.45">
      <c r="A1621">
        <v>2241709006</v>
      </c>
      <c r="B1621" s="1">
        <v>44330</v>
      </c>
      <c r="C1621" t="s">
        <v>767</v>
      </c>
      <c r="D1621" t="s">
        <v>768</v>
      </c>
      <c r="E1621" t="s">
        <v>769</v>
      </c>
      <c r="F1621" t="s">
        <v>5651</v>
      </c>
      <c r="G1621" t="s">
        <v>5785</v>
      </c>
      <c r="H1621" s="10">
        <v>61338</v>
      </c>
      <c r="J1621" t="s">
        <v>42</v>
      </c>
      <c r="K1621" t="s">
        <v>29</v>
      </c>
      <c r="L1621" t="s">
        <v>210</v>
      </c>
      <c r="M1621" t="s">
        <v>29</v>
      </c>
      <c r="N1621" t="s">
        <v>29</v>
      </c>
      <c r="O1621" t="s">
        <v>30</v>
      </c>
      <c r="P1621" t="s">
        <v>30</v>
      </c>
      <c r="Q1621" t="s">
        <v>30</v>
      </c>
      <c r="R1621" t="s">
        <v>30</v>
      </c>
      <c r="S1621" t="s">
        <v>30</v>
      </c>
      <c r="T1621" t="s">
        <v>30</v>
      </c>
      <c r="U1621" t="s">
        <v>30</v>
      </c>
      <c r="V1621" t="s">
        <v>30</v>
      </c>
      <c r="W1621" t="s">
        <v>60</v>
      </c>
      <c r="X1621" t="s">
        <v>29</v>
      </c>
      <c r="Y1621" t="s">
        <v>30</v>
      </c>
      <c r="Z1621" t="s">
        <v>29</v>
      </c>
      <c r="AA1621" t="s">
        <v>29</v>
      </c>
      <c r="AB1621" t="s">
        <v>32</v>
      </c>
    </row>
    <row r="1622" spans="1:28" outlineLevel="1" x14ac:dyDescent="0.45">
      <c r="A1622">
        <v>7889568904</v>
      </c>
      <c r="B1622" s="1">
        <v>44327</v>
      </c>
      <c r="C1622" t="s">
        <v>3949</v>
      </c>
      <c r="D1622" t="s">
        <v>3950</v>
      </c>
      <c r="E1622" t="s">
        <v>769</v>
      </c>
      <c r="F1622" t="s">
        <v>5651</v>
      </c>
      <c r="G1622" t="s">
        <v>5785</v>
      </c>
      <c r="H1622" s="10">
        <v>20543</v>
      </c>
      <c r="J1622" t="s">
        <v>42</v>
      </c>
      <c r="K1622" t="s">
        <v>30</v>
      </c>
      <c r="L1622" t="s">
        <v>210</v>
      </c>
      <c r="M1622" t="s">
        <v>29</v>
      </c>
      <c r="N1622" t="s">
        <v>30</v>
      </c>
      <c r="O1622" t="s">
        <v>29</v>
      </c>
      <c r="P1622" t="s">
        <v>30</v>
      </c>
      <c r="Q1622" t="s">
        <v>30</v>
      </c>
      <c r="R1622" t="s">
        <v>29</v>
      </c>
      <c r="S1622" t="s">
        <v>30</v>
      </c>
      <c r="T1622" t="s">
        <v>30</v>
      </c>
      <c r="U1622" t="s">
        <v>30</v>
      </c>
      <c r="V1622" t="s">
        <v>30</v>
      </c>
      <c r="W1622" t="s">
        <v>60</v>
      </c>
      <c r="X1622" t="s">
        <v>29</v>
      </c>
      <c r="Y1622" t="s">
        <v>29</v>
      </c>
      <c r="Z1622" t="s">
        <v>29</v>
      </c>
      <c r="AA1622" t="s">
        <v>30</v>
      </c>
      <c r="AB1622" t="s">
        <v>32</v>
      </c>
    </row>
    <row r="1623" spans="1:28" outlineLevel="1" x14ac:dyDescent="0.45">
      <c r="A1623">
        <v>9916659005</v>
      </c>
      <c r="B1623" s="1">
        <v>44351</v>
      </c>
      <c r="C1623" t="s">
        <v>5414</v>
      </c>
      <c r="D1623" t="s">
        <v>5415</v>
      </c>
      <c r="E1623" t="s">
        <v>174</v>
      </c>
      <c r="F1623" t="s">
        <v>5651</v>
      </c>
      <c r="G1623" t="s">
        <v>6060</v>
      </c>
      <c r="H1623" s="10">
        <v>249884</v>
      </c>
      <c r="J1623" t="s">
        <v>28</v>
      </c>
      <c r="K1623" t="s">
        <v>29</v>
      </c>
      <c r="L1623" t="s">
        <v>150</v>
      </c>
      <c r="M1623" t="s">
        <v>29</v>
      </c>
      <c r="N1623" t="s">
        <v>30</v>
      </c>
      <c r="O1623" t="s">
        <v>30</v>
      </c>
      <c r="P1623" t="s">
        <v>30</v>
      </c>
      <c r="Q1623" t="s">
        <v>30</v>
      </c>
      <c r="R1623" t="s">
        <v>30</v>
      </c>
      <c r="S1623" t="s">
        <v>30</v>
      </c>
      <c r="T1623" t="s">
        <v>30</v>
      </c>
      <c r="U1623" t="s">
        <v>30</v>
      </c>
      <c r="V1623" t="s">
        <v>30</v>
      </c>
      <c r="W1623" t="s">
        <v>31</v>
      </c>
      <c r="X1623" t="s">
        <v>29</v>
      </c>
      <c r="Y1623" t="s">
        <v>29</v>
      </c>
      <c r="Z1623" t="s">
        <v>29</v>
      </c>
      <c r="AA1623" t="s">
        <v>29</v>
      </c>
      <c r="AB1623" t="s">
        <v>43</v>
      </c>
    </row>
    <row r="1624" spans="1:28" outlineLevel="1" x14ac:dyDescent="0.45">
      <c r="A1624">
        <v>9876469001</v>
      </c>
      <c r="B1624" s="1">
        <v>44351</v>
      </c>
      <c r="C1624" t="s">
        <v>5217</v>
      </c>
      <c r="D1624" t="s">
        <v>5218</v>
      </c>
      <c r="E1624" t="s">
        <v>71</v>
      </c>
      <c r="F1624" t="s">
        <v>5651</v>
      </c>
      <c r="G1624" t="s">
        <v>5765</v>
      </c>
      <c r="H1624" s="10">
        <v>162061</v>
      </c>
      <c r="J1624" t="s">
        <v>42</v>
      </c>
      <c r="K1624" t="s">
        <v>30</v>
      </c>
      <c r="L1624" t="s">
        <v>471</v>
      </c>
      <c r="M1624" t="s">
        <v>30</v>
      </c>
      <c r="N1624" t="s">
        <v>30</v>
      </c>
      <c r="O1624" t="s">
        <v>30</v>
      </c>
      <c r="P1624" t="s">
        <v>30</v>
      </c>
      <c r="Q1624" t="s">
        <v>30</v>
      </c>
      <c r="R1624" t="s">
        <v>30</v>
      </c>
      <c r="S1624" t="s">
        <v>30</v>
      </c>
      <c r="T1624" t="s">
        <v>30</v>
      </c>
      <c r="U1624" t="s">
        <v>30</v>
      </c>
      <c r="V1624" t="s">
        <v>30</v>
      </c>
      <c r="W1624" t="s">
        <v>40</v>
      </c>
      <c r="X1624" t="s">
        <v>29</v>
      </c>
      <c r="Y1624" t="s">
        <v>29</v>
      </c>
      <c r="Z1624" t="s">
        <v>29</v>
      </c>
      <c r="AA1624" t="s">
        <v>29</v>
      </c>
      <c r="AB1624" t="s">
        <v>47</v>
      </c>
    </row>
    <row r="1625" spans="1:28" outlineLevel="1" x14ac:dyDescent="0.45">
      <c r="A1625">
        <v>2237119003</v>
      </c>
      <c r="B1625" s="1">
        <v>44330</v>
      </c>
      <c r="C1625" t="s">
        <v>735</v>
      </c>
      <c r="D1625" t="s">
        <v>736</v>
      </c>
      <c r="E1625" t="s">
        <v>71</v>
      </c>
      <c r="F1625" t="s">
        <v>5651</v>
      </c>
      <c r="G1625" t="s">
        <v>5778</v>
      </c>
      <c r="H1625" s="10">
        <v>89989</v>
      </c>
      <c r="J1625" t="s">
        <v>42</v>
      </c>
      <c r="K1625" t="s">
        <v>29</v>
      </c>
      <c r="L1625" t="s">
        <v>471</v>
      </c>
      <c r="M1625" t="s">
        <v>30</v>
      </c>
      <c r="N1625" t="s">
        <v>29</v>
      </c>
      <c r="O1625" t="s">
        <v>29</v>
      </c>
      <c r="P1625" t="s">
        <v>29</v>
      </c>
      <c r="Q1625" t="s">
        <v>30</v>
      </c>
      <c r="R1625" t="s">
        <v>29</v>
      </c>
      <c r="S1625" t="s">
        <v>30</v>
      </c>
      <c r="T1625" t="s">
        <v>30</v>
      </c>
      <c r="U1625" t="s">
        <v>29</v>
      </c>
      <c r="V1625" t="s">
        <v>30</v>
      </c>
      <c r="W1625" t="s">
        <v>31</v>
      </c>
      <c r="X1625" t="s">
        <v>29</v>
      </c>
      <c r="Y1625" t="s">
        <v>29</v>
      </c>
      <c r="Z1625" t="s">
        <v>29</v>
      </c>
      <c r="AA1625" t="s">
        <v>30</v>
      </c>
      <c r="AB1625" t="s">
        <v>32</v>
      </c>
    </row>
    <row r="1626" spans="1:28" outlineLevel="1" x14ac:dyDescent="0.45">
      <c r="A1626">
        <v>2220179003</v>
      </c>
      <c r="B1626" s="1">
        <v>44330</v>
      </c>
      <c r="C1626" t="s">
        <v>652</v>
      </c>
      <c r="D1626" t="s">
        <v>653</v>
      </c>
      <c r="E1626" t="s">
        <v>71</v>
      </c>
      <c r="F1626" t="s">
        <v>5651</v>
      </c>
      <c r="G1626" t="s">
        <v>5765</v>
      </c>
      <c r="H1626" s="10">
        <v>46934</v>
      </c>
      <c r="J1626" t="s">
        <v>42</v>
      </c>
      <c r="K1626" t="s">
        <v>29</v>
      </c>
      <c r="L1626" t="s">
        <v>471</v>
      </c>
      <c r="M1626" t="s">
        <v>30</v>
      </c>
      <c r="N1626" t="s">
        <v>29</v>
      </c>
      <c r="O1626" t="s">
        <v>30</v>
      </c>
      <c r="P1626" t="s">
        <v>30</v>
      </c>
      <c r="Q1626" t="s">
        <v>30</v>
      </c>
      <c r="R1626" t="s">
        <v>30</v>
      </c>
      <c r="S1626" t="s">
        <v>30</v>
      </c>
      <c r="T1626" t="s">
        <v>30</v>
      </c>
      <c r="U1626" t="s">
        <v>30</v>
      </c>
      <c r="V1626" t="s">
        <v>30</v>
      </c>
      <c r="W1626" t="s">
        <v>31</v>
      </c>
      <c r="X1626" t="s">
        <v>29</v>
      </c>
      <c r="Y1626" t="s">
        <v>29</v>
      </c>
      <c r="Z1626" t="s">
        <v>30</v>
      </c>
      <c r="AA1626" t="s">
        <v>30</v>
      </c>
      <c r="AB1626" t="s">
        <v>32</v>
      </c>
    </row>
    <row r="1627" spans="1:28" outlineLevel="1" x14ac:dyDescent="0.45">
      <c r="A1627">
        <v>7535279006</v>
      </c>
      <c r="B1627" s="1">
        <v>44341</v>
      </c>
      <c r="C1627" t="s">
        <v>2832</v>
      </c>
      <c r="D1627" t="s">
        <v>2833</v>
      </c>
      <c r="E1627" t="s">
        <v>71</v>
      </c>
      <c r="F1627" t="s">
        <v>5651</v>
      </c>
      <c r="G1627" t="s">
        <v>5765</v>
      </c>
      <c r="H1627" s="10">
        <v>45438</v>
      </c>
      <c r="J1627" t="s">
        <v>42</v>
      </c>
      <c r="K1627" t="s">
        <v>30</v>
      </c>
      <c r="L1627" t="s">
        <v>471</v>
      </c>
      <c r="M1627" t="s">
        <v>29</v>
      </c>
      <c r="N1627" t="s">
        <v>30</v>
      </c>
      <c r="O1627" t="s">
        <v>29</v>
      </c>
      <c r="P1627" t="s">
        <v>30</v>
      </c>
      <c r="Q1627" t="s">
        <v>30</v>
      </c>
      <c r="R1627" t="s">
        <v>30</v>
      </c>
      <c r="S1627" t="s">
        <v>30</v>
      </c>
      <c r="T1627" t="s">
        <v>30</v>
      </c>
      <c r="U1627" t="s">
        <v>30</v>
      </c>
      <c r="V1627" t="s">
        <v>30</v>
      </c>
      <c r="W1627" t="s">
        <v>60</v>
      </c>
      <c r="X1627" t="s">
        <v>29</v>
      </c>
      <c r="Y1627" t="s">
        <v>29</v>
      </c>
      <c r="Z1627" t="s">
        <v>29</v>
      </c>
      <c r="AA1627" t="s">
        <v>30</v>
      </c>
      <c r="AB1627" t="s">
        <v>45</v>
      </c>
    </row>
    <row r="1628" spans="1:28" outlineLevel="1" x14ac:dyDescent="0.45">
      <c r="A1628">
        <v>8827279002</v>
      </c>
      <c r="B1628" s="1">
        <v>44345</v>
      </c>
      <c r="C1628" t="s">
        <v>4375</v>
      </c>
      <c r="D1628" t="s">
        <v>4376</v>
      </c>
      <c r="E1628" t="s">
        <v>71</v>
      </c>
      <c r="F1628" t="s">
        <v>5651</v>
      </c>
      <c r="G1628" t="s">
        <v>5778</v>
      </c>
      <c r="H1628" s="10">
        <v>4746.13</v>
      </c>
      <c r="J1628" t="s">
        <v>42</v>
      </c>
      <c r="K1628" t="s">
        <v>29</v>
      </c>
      <c r="L1628" t="s">
        <v>471</v>
      </c>
      <c r="M1628" t="s">
        <v>30</v>
      </c>
      <c r="N1628" t="s">
        <v>29</v>
      </c>
      <c r="O1628" t="s">
        <v>29</v>
      </c>
      <c r="P1628" t="s">
        <v>29</v>
      </c>
      <c r="Q1628" t="s">
        <v>29</v>
      </c>
      <c r="R1628" t="s">
        <v>29</v>
      </c>
      <c r="S1628" t="s">
        <v>30</v>
      </c>
      <c r="T1628" t="s">
        <v>29</v>
      </c>
      <c r="U1628" t="s">
        <v>30</v>
      </c>
      <c r="V1628" t="s">
        <v>29</v>
      </c>
      <c r="W1628" t="s">
        <v>40</v>
      </c>
      <c r="X1628" t="s">
        <v>29</v>
      </c>
      <c r="Y1628" t="s">
        <v>29</v>
      </c>
      <c r="Z1628" t="s">
        <v>29</v>
      </c>
      <c r="AA1628" t="s">
        <v>29</v>
      </c>
      <c r="AB1628" t="s">
        <v>189</v>
      </c>
    </row>
    <row r="1629" spans="1:28" outlineLevel="1" x14ac:dyDescent="0.45">
      <c r="A1629">
        <v>4882109002</v>
      </c>
      <c r="B1629" s="1">
        <v>44336</v>
      </c>
      <c r="C1629" t="s">
        <v>1941</v>
      </c>
      <c r="D1629" t="s">
        <v>1942</v>
      </c>
      <c r="E1629" t="s">
        <v>1518</v>
      </c>
      <c r="F1629" t="s">
        <v>5651</v>
      </c>
      <c r="G1629" t="s">
        <v>5878</v>
      </c>
      <c r="H1629" s="10">
        <v>110043.23</v>
      </c>
      <c r="J1629" t="s">
        <v>42</v>
      </c>
      <c r="K1629" t="s">
        <v>29</v>
      </c>
      <c r="L1629" t="s">
        <v>54</v>
      </c>
      <c r="M1629" t="s">
        <v>30</v>
      </c>
      <c r="N1629" t="s">
        <v>30</v>
      </c>
      <c r="O1629" t="s">
        <v>30</v>
      </c>
      <c r="P1629" t="s">
        <v>30</v>
      </c>
      <c r="Q1629" t="s">
        <v>30</v>
      </c>
      <c r="R1629" t="s">
        <v>30</v>
      </c>
      <c r="S1629" t="s">
        <v>30</v>
      </c>
      <c r="T1629" t="s">
        <v>30</v>
      </c>
      <c r="U1629" t="s">
        <v>30</v>
      </c>
      <c r="V1629" t="s">
        <v>30</v>
      </c>
      <c r="W1629" t="s">
        <v>31</v>
      </c>
      <c r="X1629" t="s">
        <v>29</v>
      </c>
      <c r="Y1629" t="s">
        <v>30</v>
      </c>
      <c r="Z1629" t="s">
        <v>30</v>
      </c>
      <c r="AA1629" t="s">
        <v>29</v>
      </c>
      <c r="AB1629" t="s">
        <v>43</v>
      </c>
    </row>
    <row r="1630" spans="1:28" outlineLevel="1" x14ac:dyDescent="0.45">
      <c r="A1630">
        <v>2779199010</v>
      </c>
      <c r="B1630" s="1">
        <v>44334</v>
      </c>
      <c r="C1630" t="s">
        <v>1687</v>
      </c>
      <c r="D1630" t="s">
        <v>1688</v>
      </c>
      <c r="E1630" t="s">
        <v>1518</v>
      </c>
      <c r="F1630" t="s">
        <v>5651</v>
      </c>
      <c r="G1630" t="s">
        <v>5878</v>
      </c>
      <c r="H1630" s="10">
        <v>89646</v>
      </c>
      <c r="I1630" t="s">
        <v>35</v>
      </c>
      <c r="J1630" t="s">
        <v>42</v>
      </c>
      <c r="K1630" t="s">
        <v>30</v>
      </c>
      <c r="L1630" t="s">
        <v>54</v>
      </c>
      <c r="M1630" t="s">
        <v>30</v>
      </c>
      <c r="N1630" t="s">
        <v>30</v>
      </c>
      <c r="O1630" t="s">
        <v>29</v>
      </c>
      <c r="P1630" t="s">
        <v>30</v>
      </c>
      <c r="Q1630" t="s">
        <v>30</v>
      </c>
      <c r="R1630" t="s">
        <v>30</v>
      </c>
      <c r="S1630" t="s">
        <v>30</v>
      </c>
      <c r="T1630" t="s">
        <v>30</v>
      </c>
      <c r="U1630" t="s">
        <v>30</v>
      </c>
      <c r="V1630" t="s">
        <v>30</v>
      </c>
      <c r="W1630" t="s">
        <v>31</v>
      </c>
      <c r="X1630" t="s">
        <v>29</v>
      </c>
      <c r="Y1630" t="s">
        <v>30</v>
      </c>
      <c r="Z1630" t="s">
        <v>29</v>
      </c>
      <c r="AA1630" t="s">
        <v>29</v>
      </c>
      <c r="AB1630" t="s">
        <v>32</v>
      </c>
    </row>
    <row r="1631" spans="1:28" outlineLevel="1" x14ac:dyDescent="0.45">
      <c r="A1631">
        <v>7517128900</v>
      </c>
      <c r="B1631" s="1">
        <v>44323</v>
      </c>
      <c r="C1631" t="s">
        <v>2628</v>
      </c>
      <c r="D1631" t="s">
        <v>2629</v>
      </c>
      <c r="E1631" t="s">
        <v>1518</v>
      </c>
      <c r="F1631" t="s">
        <v>5651</v>
      </c>
      <c r="G1631" t="s">
        <v>5878</v>
      </c>
      <c r="H1631" s="10">
        <v>62668</v>
      </c>
      <c r="J1631" t="s">
        <v>42</v>
      </c>
      <c r="K1631" t="s">
        <v>30</v>
      </c>
      <c r="L1631" t="s">
        <v>54</v>
      </c>
      <c r="M1631" t="s">
        <v>29</v>
      </c>
      <c r="N1631" t="s">
        <v>29</v>
      </c>
      <c r="O1631" t="s">
        <v>30</v>
      </c>
      <c r="P1631" t="s">
        <v>30</v>
      </c>
      <c r="Q1631" t="s">
        <v>29</v>
      </c>
      <c r="R1631" t="s">
        <v>30</v>
      </c>
      <c r="S1631" t="s">
        <v>30</v>
      </c>
      <c r="T1631" t="s">
        <v>30</v>
      </c>
      <c r="U1631" t="s">
        <v>30</v>
      </c>
      <c r="V1631" t="s">
        <v>30</v>
      </c>
      <c r="W1631" t="s">
        <v>31</v>
      </c>
      <c r="X1631" t="s">
        <v>29</v>
      </c>
      <c r="Y1631" t="s">
        <v>29</v>
      </c>
      <c r="Z1631" t="s">
        <v>29</v>
      </c>
      <c r="AA1631" t="s">
        <v>30</v>
      </c>
      <c r="AB1631" t="s">
        <v>32</v>
      </c>
    </row>
    <row r="1632" spans="1:28" outlineLevel="1" x14ac:dyDescent="0.45">
      <c r="A1632">
        <v>7613988900</v>
      </c>
      <c r="B1632" s="1">
        <v>44323</v>
      </c>
      <c r="C1632" t="s">
        <v>3482</v>
      </c>
      <c r="D1632" t="s">
        <v>3483</v>
      </c>
      <c r="E1632" t="s">
        <v>1518</v>
      </c>
      <c r="F1632" t="s">
        <v>5651</v>
      </c>
      <c r="G1632" t="s">
        <v>5878</v>
      </c>
      <c r="H1632" s="10">
        <v>53008</v>
      </c>
      <c r="J1632" t="s">
        <v>42</v>
      </c>
      <c r="K1632" t="s">
        <v>29</v>
      </c>
      <c r="L1632" t="s">
        <v>54</v>
      </c>
      <c r="M1632" t="s">
        <v>30</v>
      </c>
      <c r="N1632" t="s">
        <v>29</v>
      </c>
      <c r="O1632" t="s">
        <v>29</v>
      </c>
      <c r="P1632" t="s">
        <v>30</v>
      </c>
      <c r="Q1632" t="s">
        <v>30</v>
      </c>
      <c r="R1632" t="s">
        <v>30</v>
      </c>
      <c r="S1632" t="s">
        <v>30</v>
      </c>
      <c r="T1632" t="s">
        <v>30</v>
      </c>
      <c r="U1632" t="s">
        <v>29</v>
      </c>
      <c r="V1632" t="s">
        <v>30</v>
      </c>
      <c r="W1632" t="s">
        <v>33</v>
      </c>
      <c r="X1632" t="s">
        <v>29</v>
      </c>
      <c r="Y1632" t="s">
        <v>29</v>
      </c>
      <c r="Z1632" t="s">
        <v>30</v>
      </c>
      <c r="AA1632" t="s">
        <v>30</v>
      </c>
      <c r="AB1632" t="s">
        <v>164</v>
      </c>
    </row>
    <row r="1633" spans="1:28" outlineLevel="1" x14ac:dyDescent="0.45">
      <c r="A1633">
        <v>2741709002</v>
      </c>
      <c r="B1633" s="1">
        <v>44334</v>
      </c>
      <c r="C1633" t="s">
        <v>1516</v>
      </c>
      <c r="D1633" t="s">
        <v>1517</v>
      </c>
      <c r="E1633" t="s">
        <v>1518</v>
      </c>
      <c r="F1633" t="s">
        <v>5651</v>
      </c>
      <c r="G1633" t="s">
        <v>5878</v>
      </c>
      <c r="H1633" s="10">
        <v>18671</v>
      </c>
      <c r="I1633" t="s">
        <v>35</v>
      </c>
      <c r="J1633" t="s">
        <v>42</v>
      </c>
      <c r="K1633" t="s">
        <v>30</v>
      </c>
      <c r="L1633" t="s">
        <v>54</v>
      </c>
      <c r="M1633" t="s">
        <v>30</v>
      </c>
      <c r="N1633" t="s">
        <v>30</v>
      </c>
      <c r="O1633" t="s">
        <v>29</v>
      </c>
      <c r="P1633" t="s">
        <v>29</v>
      </c>
      <c r="Q1633" t="s">
        <v>30</v>
      </c>
      <c r="R1633" t="s">
        <v>30</v>
      </c>
      <c r="S1633" t="s">
        <v>30</v>
      </c>
      <c r="T1633" t="s">
        <v>30</v>
      </c>
      <c r="U1633" t="s">
        <v>29</v>
      </c>
      <c r="V1633" t="s">
        <v>30</v>
      </c>
      <c r="W1633" t="s">
        <v>31</v>
      </c>
      <c r="X1633" t="s">
        <v>29</v>
      </c>
      <c r="Y1633" t="s">
        <v>30</v>
      </c>
      <c r="Z1633" t="s">
        <v>29</v>
      </c>
      <c r="AA1633" t="s">
        <v>29</v>
      </c>
      <c r="AB1633" t="s">
        <v>32</v>
      </c>
    </row>
    <row r="1634" spans="1:28" outlineLevel="1" x14ac:dyDescent="0.45">
      <c r="A1634">
        <v>5246429008</v>
      </c>
      <c r="B1634" s="1">
        <v>44337</v>
      </c>
      <c r="C1634" t="s">
        <v>2303</v>
      </c>
      <c r="D1634" t="s">
        <v>2304</v>
      </c>
      <c r="E1634" t="s">
        <v>675</v>
      </c>
      <c r="F1634" t="s">
        <v>5651</v>
      </c>
      <c r="G1634" t="s">
        <v>5768</v>
      </c>
      <c r="H1634" s="10">
        <v>427057.36</v>
      </c>
      <c r="J1634" t="s">
        <v>42</v>
      </c>
      <c r="K1634" t="s">
        <v>30</v>
      </c>
      <c r="L1634" t="s">
        <v>210</v>
      </c>
      <c r="M1634" t="s">
        <v>30</v>
      </c>
      <c r="N1634" t="s">
        <v>30</v>
      </c>
      <c r="O1634" t="s">
        <v>30</v>
      </c>
      <c r="P1634" t="s">
        <v>30</v>
      </c>
      <c r="Q1634" t="s">
        <v>30</v>
      </c>
      <c r="R1634" t="s">
        <v>30</v>
      </c>
      <c r="S1634" t="s">
        <v>30</v>
      </c>
      <c r="T1634" t="s">
        <v>30</v>
      </c>
      <c r="U1634" t="s">
        <v>30</v>
      </c>
      <c r="V1634" t="s">
        <v>30</v>
      </c>
      <c r="W1634" t="s">
        <v>40</v>
      </c>
      <c r="X1634" t="s">
        <v>30</v>
      </c>
      <c r="Y1634" t="s">
        <v>30</v>
      </c>
      <c r="Z1634" t="s">
        <v>29</v>
      </c>
      <c r="AA1634" t="s">
        <v>30</v>
      </c>
      <c r="AB1634" t="s">
        <v>32</v>
      </c>
    </row>
    <row r="1635" spans="1:28" outlineLevel="1" x14ac:dyDescent="0.45">
      <c r="A1635">
        <v>5235179010</v>
      </c>
      <c r="B1635" s="1">
        <v>44337</v>
      </c>
      <c r="C1635" t="s">
        <v>2253</v>
      </c>
      <c r="D1635" t="s">
        <v>2254</v>
      </c>
      <c r="E1635" t="s">
        <v>675</v>
      </c>
      <c r="F1635" t="s">
        <v>5651</v>
      </c>
      <c r="G1635" t="s">
        <v>5768</v>
      </c>
      <c r="H1635" s="10">
        <v>105265.7</v>
      </c>
      <c r="J1635" t="s">
        <v>42</v>
      </c>
      <c r="K1635" t="s">
        <v>30</v>
      </c>
      <c r="L1635" t="s">
        <v>210</v>
      </c>
      <c r="M1635" t="s">
        <v>30</v>
      </c>
      <c r="N1635" t="s">
        <v>29</v>
      </c>
      <c r="O1635" t="s">
        <v>29</v>
      </c>
      <c r="P1635" t="s">
        <v>30</v>
      </c>
      <c r="Q1635" t="s">
        <v>30</v>
      </c>
      <c r="R1635" t="s">
        <v>30</v>
      </c>
      <c r="S1635" t="s">
        <v>30</v>
      </c>
      <c r="T1635" t="s">
        <v>30</v>
      </c>
      <c r="U1635" t="s">
        <v>30</v>
      </c>
      <c r="V1635" t="s">
        <v>30</v>
      </c>
      <c r="W1635" t="s">
        <v>31</v>
      </c>
      <c r="X1635" t="s">
        <v>30</v>
      </c>
      <c r="Y1635" t="s">
        <v>29</v>
      </c>
      <c r="Z1635" t="s">
        <v>30</v>
      </c>
      <c r="AA1635" t="s">
        <v>29</v>
      </c>
      <c r="AB1635" t="s">
        <v>164</v>
      </c>
    </row>
    <row r="1636" spans="1:28" outlineLevel="1" x14ac:dyDescent="0.45">
      <c r="A1636">
        <v>2224719007</v>
      </c>
      <c r="B1636" s="1">
        <v>44330</v>
      </c>
      <c r="C1636" t="s">
        <v>673</v>
      </c>
      <c r="D1636" t="s">
        <v>674</v>
      </c>
      <c r="E1636" t="s">
        <v>675</v>
      </c>
      <c r="F1636" t="s">
        <v>5651</v>
      </c>
      <c r="G1636" t="s">
        <v>5768</v>
      </c>
      <c r="H1636" s="10">
        <v>84281</v>
      </c>
      <c r="J1636" t="s">
        <v>42</v>
      </c>
      <c r="K1636" t="s">
        <v>30</v>
      </c>
      <c r="L1636" t="s">
        <v>210</v>
      </c>
      <c r="M1636" t="s">
        <v>30</v>
      </c>
      <c r="N1636" t="s">
        <v>30</v>
      </c>
      <c r="O1636" t="s">
        <v>30</v>
      </c>
      <c r="P1636" t="s">
        <v>30</v>
      </c>
      <c r="Q1636" t="s">
        <v>30</v>
      </c>
      <c r="R1636" t="s">
        <v>30</v>
      </c>
      <c r="S1636" t="s">
        <v>30</v>
      </c>
      <c r="T1636" t="s">
        <v>30</v>
      </c>
      <c r="U1636" t="s">
        <v>30</v>
      </c>
      <c r="V1636" t="s">
        <v>30</v>
      </c>
      <c r="W1636" t="s">
        <v>33</v>
      </c>
      <c r="X1636" t="s">
        <v>30</v>
      </c>
      <c r="Y1636" t="s">
        <v>30</v>
      </c>
      <c r="Z1636" t="s">
        <v>29</v>
      </c>
      <c r="AA1636" t="s">
        <v>30</v>
      </c>
      <c r="AB1636" t="s">
        <v>32</v>
      </c>
    </row>
    <row r="1637" spans="1:28" outlineLevel="1" x14ac:dyDescent="0.45">
      <c r="A1637">
        <v>8018999006</v>
      </c>
      <c r="B1637" s="1">
        <v>44342</v>
      </c>
      <c r="C1637" t="s">
        <v>4102</v>
      </c>
      <c r="D1637" t="s">
        <v>4103</v>
      </c>
      <c r="E1637" t="s">
        <v>675</v>
      </c>
      <c r="F1637" t="s">
        <v>5651</v>
      </c>
      <c r="G1637" t="s">
        <v>5768</v>
      </c>
      <c r="H1637" s="10">
        <v>50266</v>
      </c>
      <c r="J1637" t="s">
        <v>42</v>
      </c>
      <c r="K1637" t="s">
        <v>30</v>
      </c>
      <c r="L1637" t="s">
        <v>210</v>
      </c>
      <c r="M1637" t="s">
        <v>29</v>
      </c>
      <c r="N1637" t="s">
        <v>29</v>
      </c>
      <c r="O1637" t="s">
        <v>29</v>
      </c>
      <c r="P1637" t="s">
        <v>30</v>
      </c>
      <c r="Q1637" t="s">
        <v>30</v>
      </c>
      <c r="R1637" t="s">
        <v>30</v>
      </c>
      <c r="S1637" t="s">
        <v>30</v>
      </c>
      <c r="T1637" t="s">
        <v>29</v>
      </c>
      <c r="U1637" t="s">
        <v>30</v>
      </c>
      <c r="V1637" t="s">
        <v>30</v>
      </c>
      <c r="W1637" t="s">
        <v>40</v>
      </c>
      <c r="X1637" t="s">
        <v>30</v>
      </c>
      <c r="Y1637" t="s">
        <v>29</v>
      </c>
      <c r="Z1637" t="s">
        <v>29</v>
      </c>
      <c r="AA1637" t="s">
        <v>30</v>
      </c>
      <c r="AB1637" t="s">
        <v>32</v>
      </c>
    </row>
    <row r="1638" spans="1:28" outlineLevel="1" x14ac:dyDescent="0.45">
      <c r="A1638">
        <v>8951009010</v>
      </c>
      <c r="B1638" s="1">
        <v>44345</v>
      </c>
      <c r="C1638" t="s">
        <v>4985</v>
      </c>
      <c r="D1638" t="s">
        <v>4986</v>
      </c>
      <c r="E1638" t="s">
        <v>6046</v>
      </c>
      <c r="F1638" t="s">
        <v>5651</v>
      </c>
      <c r="G1638" t="s">
        <v>6047</v>
      </c>
      <c r="H1638" s="10">
        <v>693150.04</v>
      </c>
      <c r="J1638" t="s">
        <v>42</v>
      </c>
      <c r="K1638" t="s">
        <v>29</v>
      </c>
      <c r="L1638" t="s">
        <v>127</v>
      </c>
      <c r="M1638" t="s">
        <v>29</v>
      </c>
      <c r="N1638" t="s">
        <v>30</v>
      </c>
      <c r="O1638" t="s">
        <v>30</v>
      </c>
      <c r="P1638" t="s">
        <v>30</v>
      </c>
      <c r="Q1638" t="s">
        <v>30</v>
      </c>
      <c r="R1638" t="s">
        <v>30</v>
      </c>
      <c r="S1638" t="s">
        <v>30</v>
      </c>
      <c r="T1638" t="s">
        <v>30</v>
      </c>
      <c r="U1638" t="s">
        <v>30</v>
      </c>
      <c r="V1638" t="s">
        <v>30</v>
      </c>
      <c r="W1638" t="s">
        <v>33</v>
      </c>
      <c r="X1638" t="s">
        <v>29</v>
      </c>
      <c r="Y1638" t="s">
        <v>29</v>
      </c>
      <c r="Z1638" t="s">
        <v>29</v>
      </c>
      <c r="AA1638" t="s">
        <v>29</v>
      </c>
      <c r="AB1638" t="s">
        <v>3075</v>
      </c>
    </row>
    <row r="1639" spans="1:28" outlineLevel="1" x14ac:dyDescent="0.45">
      <c r="A1639">
        <v>7587888900</v>
      </c>
      <c r="B1639" s="1">
        <v>44323</v>
      </c>
      <c r="C1639" t="s">
        <v>3326</v>
      </c>
      <c r="D1639" t="s">
        <v>3327</v>
      </c>
      <c r="E1639" t="s">
        <v>3328</v>
      </c>
      <c r="F1639" t="s">
        <v>5651</v>
      </c>
      <c r="G1639" t="s">
        <v>5986</v>
      </c>
      <c r="H1639" s="10">
        <v>72760</v>
      </c>
      <c r="J1639" t="s">
        <v>42</v>
      </c>
      <c r="K1639" t="s">
        <v>29</v>
      </c>
      <c r="L1639" t="s">
        <v>127</v>
      </c>
      <c r="M1639" t="s">
        <v>29</v>
      </c>
      <c r="N1639" t="s">
        <v>30</v>
      </c>
      <c r="O1639" t="s">
        <v>30</v>
      </c>
      <c r="P1639" t="s">
        <v>30</v>
      </c>
      <c r="Q1639" t="s">
        <v>30</v>
      </c>
      <c r="R1639" t="s">
        <v>30</v>
      </c>
      <c r="S1639" t="s">
        <v>29</v>
      </c>
      <c r="T1639" t="s">
        <v>30</v>
      </c>
      <c r="U1639" t="s">
        <v>30</v>
      </c>
      <c r="V1639" t="s">
        <v>30</v>
      </c>
      <c r="W1639" t="s">
        <v>40</v>
      </c>
      <c r="X1639" t="s">
        <v>29</v>
      </c>
      <c r="Y1639" t="s">
        <v>29</v>
      </c>
      <c r="Z1639" t="s">
        <v>29</v>
      </c>
      <c r="AA1639" t="s">
        <v>30</v>
      </c>
      <c r="AB1639" t="s">
        <v>47</v>
      </c>
    </row>
    <row r="1640" spans="1:28" outlineLevel="1" x14ac:dyDescent="0.45">
      <c r="A1640">
        <v>3715639006</v>
      </c>
      <c r="B1640" s="1">
        <v>44335</v>
      </c>
      <c r="C1640" t="s">
        <v>1869</v>
      </c>
      <c r="D1640" t="s">
        <v>1870</v>
      </c>
      <c r="E1640" t="s">
        <v>1871</v>
      </c>
      <c r="F1640" t="s">
        <v>5651</v>
      </c>
      <c r="G1640" t="s">
        <v>5907</v>
      </c>
      <c r="H1640" s="10">
        <v>483177.87</v>
      </c>
      <c r="J1640" t="s">
        <v>42</v>
      </c>
      <c r="K1640" t="s">
        <v>29</v>
      </c>
      <c r="L1640" t="s">
        <v>275</v>
      </c>
      <c r="M1640" t="s">
        <v>29</v>
      </c>
      <c r="N1640" t="s">
        <v>29</v>
      </c>
      <c r="O1640" t="s">
        <v>30</v>
      </c>
      <c r="P1640" t="s">
        <v>30</v>
      </c>
      <c r="Q1640" t="s">
        <v>29</v>
      </c>
      <c r="R1640" t="s">
        <v>30</v>
      </c>
      <c r="S1640" t="s">
        <v>30</v>
      </c>
      <c r="T1640" t="s">
        <v>30</v>
      </c>
      <c r="U1640" t="s">
        <v>30</v>
      </c>
      <c r="V1640" t="s">
        <v>30</v>
      </c>
      <c r="W1640" t="s">
        <v>31</v>
      </c>
      <c r="X1640" t="s">
        <v>29</v>
      </c>
      <c r="Y1640" t="s">
        <v>30</v>
      </c>
      <c r="Z1640" t="s">
        <v>29</v>
      </c>
      <c r="AA1640" t="s">
        <v>29</v>
      </c>
      <c r="AB1640" t="s">
        <v>32</v>
      </c>
    </row>
    <row r="1641" spans="1:28" outlineLevel="1" x14ac:dyDescent="0.45">
      <c r="A1641">
        <v>1098869010</v>
      </c>
      <c r="B1641" s="1">
        <v>44329</v>
      </c>
      <c r="C1641" t="s">
        <v>411</v>
      </c>
      <c r="D1641" t="s">
        <v>412</v>
      </c>
      <c r="E1641" t="s">
        <v>1818</v>
      </c>
      <c r="F1641" t="s">
        <v>5651</v>
      </c>
      <c r="G1641" t="s">
        <v>5713</v>
      </c>
      <c r="H1641" s="10">
        <v>499995</v>
      </c>
      <c r="J1641" t="s">
        <v>42</v>
      </c>
      <c r="K1641" t="s">
        <v>30</v>
      </c>
      <c r="L1641" t="s">
        <v>96</v>
      </c>
      <c r="M1641" t="s">
        <v>29</v>
      </c>
      <c r="N1641" t="s">
        <v>29</v>
      </c>
      <c r="O1641" t="s">
        <v>30</v>
      </c>
      <c r="P1641" t="s">
        <v>29</v>
      </c>
      <c r="Q1641" t="s">
        <v>30</v>
      </c>
      <c r="R1641" t="s">
        <v>29</v>
      </c>
      <c r="S1641" t="s">
        <v>29</v>
      </c>
      <c r="T1641" t="s">
        <v>29</v>
      </c>
      <c r="U1641" t="s">
        <v>29</v>
      </c>
      <c r="V1641" t="s">
        <v>30</v>
      </c>
      <c r="W1641" t="s">
        <v>229</v>
      </c>
      <c r="X1641" t="s">
        <v>30</v>
      </c>
      <c r="Y1641" t="s">
        <v>29</v>
      </c>
      <c r="Z1641" t="s">
        <v>30</v>
      </c>
      <c r="AA1641" t="s">
        <v>29</v>
      </c>
      <c r="AB1641" t="s">
        <v>45</v>
      </c>
    </row>
    <row r="1642" spans="1:28" outlineLevel="1" x14ac:dyDescent="0.45">
      <c r="A1642">
        <v>9909119009</v>
      </c>
      <c r="B1642" s="1">
        <v>44351</v>
      </c>
      <c r="C1642" t="s">
        <v>5390</v>
      </c>
      <c r="D1642" t="s">
        <v>5391</v>
      </c>
      <c r="E1642" t="s">
        <v>1818</v>
      </c>
      <c r="F1642" t="s">
        <v>5651</v>
      </c>
      <c r="G1642" t="s">
        <v>5713</v>
      </c>
      <c r="H1642" s="10">
        <v>306508.89</v>
      </c>
      <c r="I1642" t="s">
        <v>2347</v>
      </c>
      <c r="J1642" t="s">
        <v>42</v>
      </c>
      <c r="K1642" t="s">
        <v>30</v>
      </c>
      <c r="L1642" t="s">
        <v>96</v>
      </c>
      <c r="M1642" t="s">
        <v>29</v>
      </c>
      <c r="N1642" t="s">
        <v>30</v>
      </c>
      <c r="O1642" t="s">
        <v>29</v>
      </c>
      <c r="P1642" t="s">
        <v>30</v>
      </c>
      <c r="Q1642" t="s">
        <v>30</v>
      </c>
      <c r="R1642" t="s">
        <v>30</v>
      </c>
      <c r="S1642" t="s">
        <v>30</v>
      </c>
      <c r="T1642" t="s">
        <v>30</v>
      </c>
      <c r="U1642" t="s">
        <v>30</v>
      </c>
      <c r="V1642" t="s">
        <v>30</v>
      </c>
      <c r="W1642" t="s">
        <v>31</v>
      </c>
      <c r="X1642" t="s">
        <v>30</v>
      </c>
      <c r="Y1642" t="s">
        <v>29</v>
      </c>
      <c r="Z1642" t="s">
        <v>29</v>
      </c>
      <c r="AA1642" t="s">
        <v>29</v>
      </c>
      <c r="AB1642" t="s">
        <v>102</v>
      </c>
    </row>
    <row r="1643" spans="1:28" outlineLevel="1" x14ac:dyDescent="0.45">
      <c r="A1643">
        <v>7541669001</v>
      </c>
      <c r="B1643" s="1">
        <v>44341</v>
      </c>
      <c r="C1643" t="s">
        <v>2899</v>
      </c>
      <c r="D1643" t="s">
        <v>2900</v>
      </c>
      <c r="E1643" t="s">
        <v>1818</v>
      </c>
      <c r="F1643" t="s">
        <v>5651</v>
      </c>
      <c r="G1643" t="s">
        <v>5713</v>
      </c>
      <c r="H1643" s="10">
        <v>226942.24</v>
      </c>
      <c r="J1643" t="s">
        <v>42</v>
      </c>
      <c r="K1643" t="s">
        <v>30</v>
      </c>
      <c r="L1643" t="s">
        <v>96</v>
      </c>
      <c r="M1643" t="s">
        <v>30</v>
      </c>
      <c r="N1643" t="s">
        <v>30</v>
      </c>
      <c r="O1643" t="s">
        <v>30</v>
      </c>
      <c r="P1643" t="s">
        <v>30</v>
      </c>
      <c r="Q1643" t="s">
        <v>30</v>
      </c>
      <c r="R1643" t="s">
        <v>30</v>
      </c>
      <c r="S1643" t="s">
        <v>30</v>
      </c>
      <c r="T1643" t="s">
        <v>30</v>
      </c>
      <c r="U1643" t="s">
        <v>30</v>
      </c>
      <c r="V1643" t="s">
        <v>30</v>
      </c>
      <c r="W1643" t="s">
        <v>40</v>
      </c>
      <c r="X1643" t="s">
        <v>30</v>
      </c>
      <c r="Y1643" t="s">
        <v>30</v>
      </c>
      <c r="Z1643" t="s">
        <v>29</v>
      </c>
      <c r="AA1643" t="s">
        <v>30</v>
      </c>
      <c r="AB1643" t="s">
        <v>32</v>
      </c>
    </row>
    <row r="1644" spans="1:28" outlineLevel="1" x14ac:dyDescent="0.45">
      <c r="A1644">
        <v>7643328902</v>
      </c>
      <c r="B1644" s="1">
        <v>44323</v>
      </c>
      <c r="C1644" t="s">
        <v>3654</v>
      </c>
      <c r="D1644" t="s">
        <v>2224</v>
      </c>
      <c r="E1644" t="s">
        <v>1818</v>
      </c>
      <c r="F1644" t="s">
        <v>5651</v>
      </c>
      <c r="G1644" t="s">
        <v>5713</v>
      </c>
      <c r="H1644" s="10">
        <v>80139</v>
      </c>
      <c r="J1644" t="s">
        <v>42</v>
      </c>
      <c r="K1644" t="s">
        <v>30</v>
      </c>
      <c r="L1644" t="s">
        <v>96</v>
      </c>
      <c r="M1644" t="s">
        <v>30</v>
      </c>
      <c r="N1644" t="s">
        <v>30</v>
      </c>
      <c r="O1644" t="s">
        <v>29</v>
      </c>
      <c r="P1644" t="s">
        <v>30</v>
      </c>
      <c r="Q1644" t="s">
        <v>30</v>
      </c>
      <c r="R1644" t="s">
        <v>29</v>
      </c>
      <c r="S1644" t="s">
        <v>30</v>
      </c>
      <c r="T1644" t="s">
        <v>29</v>
      </c>
      <c r="U1644" t="s">
        <v>30</v>
      </c>
      <c r="V1644" t="s">
        <v>30</v>
      </c>
      <c r="W1644" t="s">
        <v>31</v>
      </c>
      <c r="X1644" t="s">
        <v>30</v>
      </c>
      <c r="Y1644" t="s">
        <v>29</v>
      </c>
      <c r="Z1644" t="s">
        <v>29</v>
      </c>
      <c r="AA1644" t="s">
        <v>30</v>
      </c>
      <c r="AB1644" t="s">
        <v>139</v>
      </c>
    </row>
    <row r="1645" spans="1:28" outlineLevel="1" x14ac:dyDescent="0.45">
      <c r="A1645">
        <v>3707799008</v>
      </c>
      <c r="B1645" s="1">
        <v>44335</v>
      </c>
      <c r="C1645" t="s">
        <v>1816</v>
      </c>
      <c r="D1645" t="s">
        <v>1817</v>
      </c>
      <c r="E1645" t="s">
        <v>1818</v>
      </c>
      <c r="F1645" t="s">
        <v>5651</v>
      </c>
      <c r="G1645" t="s">
        <v>5713</v>
      </c>
      <c r="H1645" s="10">
        <v>57644</v>
      </c>
      <c r="J1645" t="s">
        <v>42</v>
      </c>
      <c r="K1645" t="s">
        <v>30</v>
      </c>
      <c r="L1645" t="s">
        <v>96</v>
      </c>
      <c r="M1645" t="s">
        <v>29</v>
      </c>
      <c r="N1645" t="s">
        <v>29</v>
      </c>
      <c r="O1645" t="s">
        <v>29</v>
      </c>
      <c r="P1645" t="s">
        <v>30</v>
      </c>
      <c r="Q1645" t="s">
        <v>29</v>
      </c>
      <c r="R1645" t="s">
        <v>30</v>
      </c>
      <c r="S1645" t="s">
        <v>29</v>
      </c>
      <c r="T1645" t="s">
        <v>29</v>
      </c>
      <c r="U1645" t="s">
        <v>30</v>
      </c>
      <c r="V1645" t="s">
        <v>29</v>
      </c>
      <c r="W1645" t="s">
        <v>31</v>
      </c>
      <c r="X1645" t="s">
        <v>30</v>
      </c>
      <c r="Y1645" t="s">
        <v>30</v>
      </c>
      <c r="Z1645" t="s">
        <v>29</v>
      </c>
      <c r="AA1645" t="s">
        <v>30</v>
      </c>
      <c r="AB1645" t="s">
        <v>39</v>
      </c>
    </row>
    <row r="1646" spans="1:28" outlineLevel="1" x14ac:dyDescent="0.45">
      <c r="A1646">
        <v>8035269001</v>
      </c>
      <c r="B1646" s="1">
        <v>44342</v>
      </c>
      <c r="C1646" t="s">
        <v>4191</v>
      </c>
      <c r="D1646" t="s">
        <v>4192</v>
      </c>
      <c r="E1646" t="s">
        <v>485</v>
      </c>
      <c r="F1646" t="s">
        <v>5651</v>
      </c>
      <c r="G1646" t="s">
        <v>5822</v>
      </c>
      <c r="H1646" s="10">
        <v>631827</v>
      </c>
      <c r="J1646" t="s">
        <v>42</v>
      </c>
      <c r="K1646" t="s">
        <v>30</v>
      </c>
      <c r="L1646" t="s">
        <v>155</v>
      </c>
      <c r="M1646" t="s">
        <v>29</v>
      </c>
      <c r="N1646" t="s">
        <v>29</v>
      </c>
      <c r="O1646" t="s">
        <v>29</v>
      </c>
      <c r="P1646" t="s">
        <v>30</v>
      </c>
      <c r="Q1646" t="s">
        <v>30</v>
      </c>
      <c r="R1646" t="s">
        <v>30</v>
      </c>
      <c r="S1646" t="s">
        <v>30</v>
      </c>
      <c r="T1646" t="s">
        <v>30</v>
      </c>
      <c r="U1646" t="s">
        <v>30</v>
      </c>
      <c r="V1646" t="s">
        <v>30</v>
      </c>
      <c r="W1646" t="s">
        <v>40</v>
      </c>
      <c r="X1646" t="s">
        <v>30</v>
      </c>
      <c r="Y1646" t="s">
        <v>30</v>
      </c>
      <c r="Z1646" t="s">
        <v>29</v>
      </c>
      <c r="AA1646" t="s">
        <v>29</v>
      </c>
      <c r="AB1646" t="s">
        <v>32</v>
      </c>
    </row>
    <row r="1647" spans="1:28" outlineLevel="1" x14ac:dyDescent="0.45">
      <c r="A1647">
        <v>9890429007</v>
      </c>
      <c r="B1647" s="1">
        <v>44351</v>
      </c>
      <c r="C1647" t="s">
        <v>5301</v>
      </c>
      <c r="D1647" t="s">
        <v>5302</v>
      </c>
      <c r="E1647" t="s">
        <v>485</v>
      </c>
      <c r="F1647" t="s">
        <v>5651</v>
      </c>
      <c r="G1647" t="s">
        <v>6055</v>
      </c>
      <c r="H1647" s="10">
        <v>425958</v>
      </c>
      <c r="I1647" t="s">
        <v>569</v>
      </c>
      <c r="J1647" t="s">
        <v>42</v>
      </c>
      <c r="K1647" t="s">
        <v>29</v>
      </c>
      <c r="L1647" t="s">
        <v>155</v>
      </c>
      <c r="M1647" t="s">
        <v>30</v>
      </c>
      <c r="N1647" t="s">
        <v>30</v>
      </c>
      <c r="O1647" t="s">
        <v>29</v>
      </c>
      <c r="P1647" t="s">
        <v>30</v>
      </c>
      <c r="Q1647" t="s">
        <v>30</v>
      </c>
      <c r="R1647" t="s">
        <v>30</v>
      </c>
      <c r="S1647" t="s">
        <v>30</v>
      </c>
      <c r="T1647" t="s">
        <v>30</v>
      </c>
      <c r="U1647" t="s">
        <v>30</v>
      </c>
      <c r="V1647" t="s">
        <v>30</v>
      </c>
      <c r="W1647" t="s">
        <v>31</v>
      </c>
      <c r="X1647" t="s">
        <v>29</v>
      </c>
      <c r="Y1647" t="s">
        <v>29</v>
      </c>
      <c r="Z1647" t="s">
        <v>29</v>
      </c>
      <c r="AA1647" t="s">
        <v>29</v>
      </c>
      <c r="AB1647" t="s">
        <v>32</v>
      </c>
    </row>
    <row r="1648" spans="1:28" outlineLevel="1" x14ac:dyDescent="0.45">
      <c r="A1648">
        <v>2487189005</v>
      </c>
      <c r="B1648" s="1">
        <v>44332</v>
      </c>
      <c r="C1648" t="s">
        <v>1168</v>
      </c>
      <c r="D1648" t="s">
        <v>1169</v>
      </c>
      <c r="E1648" t="s">
        <v>485</v>
      </c>
      <c r="F1648" t="s">
        <v>5651</v>
      </c>
      <c r="G1648" t="s">
        <v>5822</v>
      </c>
      <c r="H1648" s="10">
        <v>302366.7</v>
      </c>
      <c r="J1648" t="s">
        <v>42</v>
      </c>
      <c r="K1648" t="s">
        <v>30</v>
      </c>
      <c r="L1648" t="s">
        <v>155</v>
      </c>
      <c r="M1648" t="s">
        <v>30</v>
      </c>
      <c r="N1648" t="s">
        <v>30</v>
      </c>
      <c r="O1648" t="s">
        <v>30</v>
      </c>
      <c r="P1648" t="s">
        <v>30</v>
      </c>
      <c r="Q1648" t="s">
        <v>30</v>
      </c>
      <c r="R1648" t="s">
        <v>30</v>
      </c>
      <c r="S1648" t="s">
        <v>30</v>
      </c>
      <c r="T1648" t="s">
        <v>30</v>
      </c>
      <c r="U1648" t="s">
        <v>30</v>
      </c>
      <c r="V1648" t="s">
        <v>30</v>
      </c>
      <c r="W1648" t="s">
        <v>33</v>
      </c>
      <c r="X1648" t="s">
        <v>30</v>
      </c>
      <c r="Y1648" t="s">
        <v>30</v>
      </c>
      <c r="Z1648" t="s">
        <v>29</v>
      </c>
      <c r="AA1648" t="s">
        <v>30</v>
      </c>
      <c r="AB1648" t="s">
        <v>32</v>
      </c>
    </row>
    <row r="1649" spans="1:28" outlineLevel="1" x14ac:dyDescent="0.45">
      <c r="A1649">
        <v>5223509005</v>
      </c>
      <c r="B1649" s="1">
        <v>44337</v>
      </c>
      <c r="C1649" t="s">
        <v>2189</v>
      </c>
      <c r="D1649" t="s">
        <v>2190</v>
      </c>
      <c r="E1649" t="s">
        <v>485</v>
      </c>
      <c r="F1649" t="s">
        <v>5651</v>
      </c>
      <c r="G1649" t="s">
        <v>5822</v>
      </c>
      <c r="H1649" s="10">
        <v>281621</v>
      </c>
      <c r="J1649" t="s">
        <v>42</v>
      </c>
      <c r="K1649" t="s">
        <v>30</v>
      </c>
      <c r="L1649" t="s">
        <v>155</v>
      </c>
      <c r="M1649" t="s">
        <v>29</v>
      </c>
      <c r="N1649" t="s">
        <v>29</v>
      </c>
      <c r="O1649" t="s">
        <v>29</v>
      </c>
      <c r="P1649" t="s">
        <v>30</v>
      </c>
      <c r="Q1649" t="s">
        <v>30</v>
      </c>
      <c r="R1649" t="s">
        <v>30</v>
      </c>
      <c r="S1649" t="s">
        <v>30</v>
      </c>
      <c r="T1649" t="s">
        <v>30</v>
      </c>
      <c r="U1649" t="s">
        <v>30</v>
      </c>
      <c r="V1649" t="s">
        <v>30</v>
      </c>
      <c r="W1649" t="s">
        <v>33</v>
      </c>
      <c r="X1649" t="s">
        <v>30</v>
      </c>
      <c r="Y1649" t="s">
        <v>30</v>
      </c>
      <c r="Z1649" t="s">
        <v>29</v>
      </c>
      <c r="AA1649" t="s">
        <v>29</v>
      </c>
      <c r="AB1649" t="s">
        <v>32</v>
      </c>
    </row>
    <row r="1650" spans="1:28" outlineLevel="1" x14ac:dyDescent="0.45">
      <c r="A1650">
        <v>7522449010</v>
      </c>
      <c r="B1650" s="1">
        <v>44341</v>
      </c>
      <c r="C1650" t="s">
        <v>2673</v>
      </c>
      <c r="D1650" t="s">
        <v>2674</v>
      </c>
      <c r="E1650" t="s">
        <v>485</v>
      </c>
      <c r="F1650" t="s">
        <v>5651</v>
      </c>
      <c r="G1650" t="s">
        <v>5822</v>
      </c>
      <c r="H1650" s="10">
        <v>190098</v>
      </c>
      <c r="J1650" t="s">
        <v>42</v>
      </c>
      <c r="K1650" t="s">
        <v>30</v>
      </c>
      <c r="L1650" t="s">
        <v>155</v>
      </c>
      <c r="M1650" t="s">
        <v>29</v>
      </c>
      <c r="N1650" t="s">
        <v>30</v>
      </c>
      <c r="O1650" t="s">
        <v>30</v>
      </c>
      <c r="P1650" t="s">
        <v>30</v>
      </c>
      <c r="Q1650" t="s">
        <v>30</v>
      </c>
      <c r="R1650" t="s">
        <v>30</v>
      </c>
      <c r="S1650" t="s">
        <v>30</v>
      </c>
      <c r="T1650" t="s">
        <v>30</v>
      </c>
      <c r="U1650" t="s">
        <v>30</v>
      </c>
      <c r="V1650" t="s">
        <v>30</v>
      </c>
      <c r="W1650" t="s">
        <v>40</v>
      </c>
      <c r="X1650" t="s">
        <v>30</v>
      </c>
      <c r="Y1650" t="s">
        <v>30</v>
      </c>
      <c r="Z1650" t="s">
        <v>29</v>
      </c>
      <c r="AA1650" t="s">
        <v>29</v>
      </c>
      <c r="AB1650" t="s">
        <v>32</v>
      </c>
    </row>
    <row r="1651" spans="1:28" outlineLevel="1" x14ac:dyDescent="0.45">
      <c r="A1651">
        <v>7599278902</v>
      </c>
      <c r="B1651" s="1">
        <v>44323</v>
      </c>
      <c r="C1651" t="s">
        <v>3395</v>
      </c>
      <c r="D1651" t="s">
        <v>3396</v>
      </c>
      <c r="E1651" t="s">
        <v>485</v>
      </c>
      <c r="F1651" t="s">
        <v>5651</v>
      </c>
      <c r="G1651" t="s">
        <v>5822</v>
      </c>
      <c r="H1651" s="10">
        <v>74639.350000000006</v>
      </c>
      <c r="I1651" t="s">
        <v>143</v>
      </c>
      <c r="J1651" t="s">
        <v>42</v>
      </c>
      <c r="K1651" t="s">
        <v>30</v>
      </c>
      <c r="L1651" t="s">
        <v>155</v>
      </c>
      <c r="M1651" t="s">
        <v>29</v>
      </c>
      <c r="N1651" t="s">
        <v>29</v>
      </c>
      <c r="O1651" t="s">
        <v>29</v>
      </c>
      <c r="P1651" t="s">
        <v>30</v>
      </c>
      <c r="Q1651" t="s">
        <v>30</v>
      </c>
      <c r="R1651" t="s">
        <v>30</v>
      </c>
      <c r="S1651" t="s">
        <v>30</v>
      </c>
      <c r="T1651" t="s">
        <v>30</v>
      </c>
      <c r="U1651" t="s">
        <v>30</v>
      </c>
      <c r="V1651" t="s">
        <v>30</v>
      </c>
      <c r="W1651" t="s">
        <v>40</v>
      </c>
      <c r="X1651" t="s">
        <v>30</v>
      </c>
      <c r="Y1651" t="s">
        <v>29</v>
      </c>
      <c r="Z1651" t="s">
        <v>29</v>
      </c>
      <c r="AA1651" t="s">
        <v>30</v>
      </c>
      <c r="AB1651" t="s">
        <v>32</v>
      </c>
    </row>
    <row r="1652" spans="1:28" outlineLevel="1" x14ac:dyDescent="0.45">
      <c r="A1652">
        <v>2365589009</v>
      </c>
      <c r="B1652" s="1">
        <v>44331</v>
      </c>
      <c r="C1652" t="s">
        <v>1003</v>
      </c>
      <c r="D1652" t="s">
        <v>1004</v>
      </c>
      <c r="E1652" t="s">
        <v>485</v>
      </c>
      <c r="F1652" t="s">
        <v>5651</v>
      </c>
      <c r="G1652" t="s">
        <v>5822</v>
      </c>
      <c r="H1652" s="10">
        <v>25124.47</v>
      </c>
      <c r="I1652" t="s">
        <v>35</v>
      </c>
      <c r="J1652" t="s">
        <v>42</v>
      </c>
      <c r="K1652" t="s">
        <v>30</v>
      </c>
      <c r="L1652" t="s">
        <v>155</v>
      </c>
      <c r="M1652" t="s">
        <v>29</v>
      </c>
      <c r="N1652" t="s">
        <v>29</v>
      </c>
      <c r="O1652" t="s">
        <v>29</v>
      </c>
      <c r="P1652" t="s">
        <v>30</v>
      </c>
      <c r="Q1652" t="s">
        <v>30</v>
      </c>
      <c r="R1652" t="s">
        <v>30</v>
      </c>
      <c r="S1652" t="s">
        <v>30</v>
      </c>
      <c r="T1652" t="s">
        <v>30</v>
      </c>
      <c r="U1652" t="s">
        <v>30</v>
      </c>
      <c r="V1652" t="s">
        <v>30</v>
      </c>
      <c r="W1652" t="s">
        <v>33</v>
      </c>
      <c r="X1652" t="s">
        <v>30</v>
      </c>
      <c r="Y1652" t="s">
        <v>30</v>
      </c>
      <c r="Z1652" t="s">
        <v>29</v>
      </c>
      <c r="AA1652" t="s">
        <v>29</v>
      </c>
      <c r="AB1652" t="s">
        <v>32</v>
      </c>
    </row>
    <row r="1653" spans="1:28" outlineLevel="1" x14ac:dyDescent="0.45">
      <c r="A1653">
        <v>5229589008</v>
      </c>
      <c r="B1653" s="1">
        <v>44337</v>
      </c>
      <c r="C1653" t="s">
        <v>2222</v>
      </c>
      <c r="D1653" t="s">
        <v>2223</v>
      </c>
      <c r="E1653" t="s">
        <v>98</v>
      </c>
      <c r="F1653" t="s">
        <v>5651</v>
      </c>
      <c r="G1653" t="s">
        <v>5935</v>
      </c>
      <c r="H1653" s="10">
        <v>74249</v>
      </c>
      <c r="J1653" t="s">
        <v>42</v>
      </c>
      <c r="K1653" t="s">
        <v>30</v>
      </c>
      <c r="L1653" t="s">
        <v>150</v>
      </c>
      <c r="M1653" t="s">
        <v>29</v>
      </c>
      <c r="N1653" t="s">
        <v>29</v>
      </c>
      <c r="O1653" t="s">
        <v>29</v>
      </c>
      <c r="P1653" t="s">
        <v>30</v>
      </c>
      <c r="Q1653" t="s">
        <v>30</v>
      </c>
      <c r="R1653" t="s">
        <v>30</v>
      </c>
      <c r="S1653" t="s">
        <v>30</v>
      </c>
      <c r="T1653" t="s">
        <v>29</v>
      </c>
      <c r="U1653" t="s">
        <v>30</v>
      </c>
      <c r="V1653" t="s">
        <v>30</v>
      </c>
      <c r="W1653" t="s">
        <v>40</v>
      </c>
      <c r="X1653" t="s">
        <v>29</v>
      </c>
      <c r="Y1653" t="s">
        <v>30</v>
      </c>
      <c r="Z1653" t="s">
        <v>29</v>
      </c>
      <c r="AA1653" t="s">
        <v>29</v>
      </c>
      <c r="AB1653" t="s">
        <v>32</v>
      </c>
    </row>
    <row r="1654" spans="1:28" outlineLevel="1" x14ac:dyDescent="0.45">
      <c r="A1654">
        <v>8606699006</v>
      </c>
      <c r="B1654" s="1">
        <v>44343</v>
      </c>
      <c r="C1654" t="s">
        <v>4272</v>
      </c>
      <c r="D1654" t="s">
        <v>4273</v>
      </c>
      <c r="E1654" t="s">
        <v>98</v>
      </c>
      <c r="F1654" t="s">
        <v>5651</v>
      </c>
      <c r="G1654" t="s">
        <v>5935</v>
      </c>
      <c r="H1654" s="10">
        <v>4085.66</v>
      </c>
      <c r="J1654" t="s">
        <v>42</v>
      </c>
      <c r="K1654" t="s">
        <v>30</v>
      </c>
      <c r="L1654" t="s">
        <v>150</v>
      </c>
      <c r="M1654" t="s">
        <v>29</v>
      </c>
      <c r="N1654" t="s">
        <v>29</v>
      </c>
      <c r="O1654" t="s">
        <v>29</v>
      </c>
      <c r="P1654" t="s">
        <v>30</v>
      </c>
      <c r="Q1654" t="s">
        <v>29</v>
      </c>
      <c r="R1654" t="s">
        <v>30</v>
      </c>
      <c r="S1654" t="s">
        <v>30</v>
      </c>
      <c r="T1654" t="s">
        <v>30</v>
      </c>
      <c r="U1654" t="s">
        <v>30</v>
      </c>
      <c r="V1654" t="s">
        <v>30</v>
      </c>
      <c r="W1654" t="s">
        <v>40</v>
      </c>
      <c r="X1654" t="s">
        <v>29</v>
      </c>
      <c r="Y1654" t="s">
        <v>29</v>
      </c>
      <c r="Z1654" t="s">
        <v>29</v>
      </c>
      <c r="AA1654" t="s">
        <v>29</v>
      </c>
      <c r="AB1654" t="s">
        <v>164</v>
      </c>
    </row>
    <row r="1655" spans="1:28" outlineLevel="1" x14ac:dyDescent="0.45">
      <c r="A1655">
        <v>9926659009</v>
      </c>
      <c r="B1655" s="1">
        <v>44351</v>
      </c>
      <c r="C1655" t="s">
        <v>5482</v>
      </c>
      <c r="D1655" t="s">
        <v>5483</v>
      </c>
      <c r="E1655" t="s">
        <v>5484</v>
      </c>
      <c r="F1655" t="s">
        <v>5651</v>
      </c>
      <c r="G1655" t="s">
        <v>6062</v>
      </c>
      <c r="H1655" s="10">
        <v>229994.42</v>
      </c>
      <c r="J1655" t="s">
        <v>42</v>
      </c>
      <c r="K1655" t="s">
        <v>29</v>
      </c>
      <c r="L1655" t="s">
        <v>127</v>
      </c>
      <c r="M1655" t="s">
        <v>30</v>
      </c>
      <c r="N1655" t="s">
        <v>29</v>
      </c>
      <c r="O1655" t="s">
        <v>29</v>
      </c>
      <c r="P1655" t="s">
        <v>30</v>
      </c>
      <c r="Q1655" t="s">
        <v>30</v>
      </c>
      <c r="R1655" t="s">
        <v>30</v>
      </c>
      <c r="S1655" t="s">
        <v>30</v>
      </c>
      <c r="T1655" t="s">
        <v>30</v>
      </c>
      <c r="U1655" t="s">
        <v>30</v>
      </c>
      <c r="V1655" t="s">
        <v>30</v>
      </c>
      <c r="W1655" t="s">
        <v>31</v>
      </c>
      <c r="X1655" t="s">
        <v>29</v>
      </c>
      <c r="Y1655" t="s">
        <v>29</v>
      </c>
      <c r="Z1655" t="s">
        <v>29</v>
      </c>
      <c r="AA1655" t="s">
        <v>29</v>
      </c>
      <c r="AB1655" t="s">
        <v>32</v>
      </c>
    </row>
    <row r="1656" spans="1:28" outlineLevel="1" x14ac:dyDescent="0.45">
      <c r="A1656">
        <v>2332629001</v>
      </c>
      <c r="B1656" s="1">
        <v>44331</v>
      </c>
      <c r="C1656" t="s">
        <v>856</v>
      </c>
      <c r="D1656" t="s">
        <v>857</v>
      </c>
      <c r="E1656" t="s">
        <v>858</v>
      </c>
      <c r="F1656" t="s">
        <v>5651</v>
      </c>
      <c r="G1656" t="s">
        <v>5799</v>
      </c>
      <c r="H1656" s="10">
        <v>24182</v>
      </c>
      <c r="J1656" t="s">
        <v>42</v>
      </c>
      <c r="K1656" t="s">
        <v>29</v>
      </c>
      <c r="L1656" t="s">
        <v>150</v>
      </c>
      <c r="M1656" t="s">
        <v>29</v>
      </c>
      <c r="N1656" t="s">
        <v>29</v>
      </c>
      <c r="O1656" t="s">
        <v>29</v>
      </c>
      <c r="P1656" t="s">
        <v>30</v>
      </c>
      <c r="Q1656" t="s">
        <v>30</v>
      </c>
      <c r="R1656" t="s">
        <v>30</v>
      </c>
      <c r="S1656" t="s">
        <v>30</v>
      </c>
      <c r="T1656" t="s">
        <v>30</v>
      </c>
      <c r="U1656" t="s">
        <v>30</v>
      </c>
      <c r="V1656" t="s">
        <v>30</v>
      </c>
      <c r="W1656" t="s">
        <v>40</v>
      </c>
      <c r="X1656" t="s">
        <v>29</v>
      </c>
      <c r="Y1656" t="s">
        <v>30</v>
      </c>
      <c r="Z1656" t="s">
        <v>29</v>
      </c>
      <c r="AA1656" t="s">
        <v>29</v>
      </c>
      <c r="AB1656" t="s">
        <v>32</v>
      </c>
    </row>
    <row r="1657" spans="1:28" outlineLevel="1" x14ac:dyDescent="0.45">
      <c r="A1657">
        <v>2712219009</v>
      </c>
      <c r="B1657" s="1">
        <v>44334</v>
      </c>
      <c r="C1657" t="s">
        <v>1380</v>
      </c>
      <c r="D1657" t="s">
        <v>1381</v>
      </c>
      <c r="E1657" t="s">
        <v>1382</v>
      </c>
      <c r="F1657" t="s">
        <v>5651</v>
      </c>
      <c r="G1657" t="s">
        <v>5869</v>
      </c>
      <c r="H1657" s="10">
        <v>66300.14</v>
      </c>
      <c r="J1657" t="s">
        <v>28</v>
      </c>
      <c r="K1657" t="s">
        <v>30</v>
      </c>
      <c r="L1657" t="s">
        <v>77</v>
      </c>
      <c r="M1657" t="s">
        <v>30</v>
      </c>
      <c r="N1657" t="s">
        <v>29</v>
      </c>
      <c r="O1657" t="s">
        <v>29</v>
      </c>
      <c r="P1657" t="s">
        <v>29</v>
      </c>
      <c r="Q1657" t="s">
        <v>30</v>
      </c>
      <c r="R1657" t="s">
        <v>30</v>
      </c>
      <c r="S1657" t="s">
        <v>29</v>
      </c>
      <c r="T1657" t="s">
        <v>30</v>
      </c>
      <c r="U1657" t="s">
        <v>30</v>
      </c>
      <c r="V1657" t="s">
        <v>29</v>
      </c>
      <c r="W1657" t="s">
        <v>33</v>
      </c>
      <c r="X1657" t="s">
        <v>29</v>
      </c>
      <c r="Y1657" t="s">
        <v>29</v>
      </c>
      <c r="Z1657" t="s">
        <v>30</v>
      </c>
      <c r="AA1657" t="s">
        <v>30</v>
      </c>
      <c r="AB1657" t="s">
        <v>32</v>
      </c>
    </row>
    <row r="1658" spans="1:28" outlineLevel="1" x14ac:dyDescent="0.45">
      <c r="A1658">
        <v>8870709006</v>
      </c>
      <c r="B1658" s="1">
        <v>44345</v>
      </c>
      <c r="C1658" t="s">
        <v>4635</v>
      </c>
      <c r="D1658" t="s">
        <v>4636</v>
      </c>
      <c r="E1658" t="s">
        <v>1382</v>
      </c>
      <c r="F1658" t="s">
        <v>5651</v>
      </c>
      <c r="G1658" t="s">
        <v>5869</v>
      </c>
      <c r="H1658" s="10">
        <v>42932</v>
      </c>
      <c r="J1658" t="s">
        <v>28</v>
      </c>
      <c r="K1658" t="s">
        <v>30</v>
      </c>
      <c r="L1658" t="s">
        <v>77</v>
      </c>
      <c r="M1658" t="s">
        <v>30</v>
      </c>
      <c r="N1658" t="s">
        <v>29</v>
      </c>
      <c r="O1658" t="s">
        <v>29</v>
      </c>
      <c r="P1658" t="s">
        <v>30</v>
      </c>
      <c r="Q1658" t="s">
        <v>30</v>
      </c>
      <c r="R1658" t="s">
        <v>30</v>
      </c>
      <c r="S1658" t="s">
        <v>30</v>
      </c>
      <c r="T1658" t="s">
        <v>30</v>
      </c>
      <c r="U1658" t="s">
        <v>30</v>
      </c>
      <c r="V1658" t="s">
        <v>30</v>
      </c>
      <c r="W1658" t="s">
        <v>31</v>
      </c>
      <c r="X1658" t="s">
        <v>29</v>
      </c>
      <c r="Y1658" t="s">
        <v>29</v>
      </c>
      <c r="Z1658" t="s">
        <v>29</v>
      </c>
      <c r="AA1658" t="s">
        <v>29</v>
      </c>
      <c r="AB1658" t="s">
        <v>1420</v>
      </c>
    </row>
    <row r="1659" spans="1:28" outlineLevel="1" x14ac:dyDescent="0.45">
      <c r="A1659">
        <v>6595089005</v>
      </c>
      <c r="B1659" s="1">
        <v>44338</v>
      </c>
      <c r="C1659" t="s">
        <v>2364</v>
      </c>
      <c r="D1659" t="s">
        <v>2365</v>
      </c>
      <c r="E1659" t="s">
        <v>1382</v>
      </c>
      <c r="F1659" t="s">
        <v>5651</v>
      </c>
      <c r="G1659" t="s">
        <v>5869</v>
      </c>
      <c r="H1659" s="10">
        <v>2136</v>
      </c>
      <c r="J1659" t="s">
        <v>28</v>
      </c>
      <c r="K1659" t="s">
        <v>30</v>
      </c>
      <c r="L1659" t="s">
        <v>77</v>
      </c>
      <c r="M1659" t="s">
        <v>30</v>
      </c>
      <c r="N1659" t="s">
        <v>29</v>
      </c>
      <c r="O1659" t="s">
        <v>29</v>
      </c>
      <c r="P1659" t="s">
        <v>29</v>
      </c>
      <c r="Q1659" t="s">
        <v>29</v>
      </c>
      <c r="R1659" t="s">
        <v>29</v>
      </c>
      <c r="S1659" t="s">
        <v>29</v>
      </c>
      <c r="T1659" t="s">
        <v>29</v>
      </c>
      <c r="U1659" t="s">
        <v>30</v>
      </c>
      <c r="V1659" t="s">
        <v>29</v>
      </c>
      <c r="W1659" t="s">
        <v>33</v>
      </c>
      <c r="X1659" t="s">
        <v>29</v>
      </c>
      <c r="Y1659" t="s">
        <v>29</v>
      </c>
      <c r="Z1659" t="s">
        <v>30</v>
      </c>
      <c r="AA1659" t="s">
        <v>29</v>
      </c>
      <c r="AB1659" t="s">
        <v>32</v>
      </c>
    </row>
    <row r="1660" spans="1:28" outlineLevel="1" x14ac:dyDescent="0.45">
      <c r="A1660">
        <v>7665728905</v>
      </c>
      <c r="B1660" s="1">
        <v>44323</v>
      </c>
      <c r="C1660" t="s">
        <v>3791</v>
      </c>
      <c r="D1660" t="s">
        <v>3792</v>
      </c>
      <c r="E1660" t="s">
        <v>625</v>
      </c>
      <c r="F1660" t="s">
        <v>5651</v>
      </c>
      <c r="G1660" t="s">
        <v>5757</v>
      </c>
      <c r="H1660" s="10">
        <v>113838.79</v>
      </c>
      <c r="J1660" t="s">
        <v>42</v>
      </c>
      <c r="K1660" t="s">
        <v>29</v>
      </c>
      <c r="L1660" t="s">
        <v>127</v>
      </c>
      <c r="M1660" t="s">
        <v>30</v>
      </c>
      <c r="N1660" t="s">
        <v>30</v>
      </c>
      <c r="O1660" t="s">
        <v>30</v>
      </c>
      <c r="P1660" t="s">
        <v>30</v>
      </c>
      <c r="Q1660" t="s">
        <v>30</v>
      </c>
      <c r="R1660" t="s">
        <v>30</v>
      </c>
      <c r="S1660" t="s">
        <v>30</v>
      </c>
      <c r="T1660" t="s">
        <v>30</v>
      </c>
      <c r="U1660" t="s">
        <v>30</v>
      </c>
      <c r="V1660" t="s">
        <v>30</v>
      </c>
      <c r="W1660" t="s">
        <v>40</v>
      </c>
      <c r="X1660" t="s">
        <v>29</v>
      </c>
      <c r="Y1660" t="s">
        <v>30</v>
      </c>
      <c r="Z1660" t="s">
        <v>29</v>
      </c>
      <c r="AA1660" t="s">
        <v>29</v>
      </c>
      <c r="AB1660" t="s">
        <v>32</v>
      </c>
    </row>
    <row r="1661" spans="1:28" outlineLevel="1" x14ac:dyDescent="0.45">
      <c r="A1661">
        <v>7528698902</v>
      </c>
      <c r="B1661" s="1">
        <v>44323</v>
      </c>
      <c r="C1661" t="s">
        <v>2748</v>
      </c>
      <c r="D1661" t="s">
        <v>2749</v>
      </c>
      <c r="E1661" t="s">
        <v>625</v>
      </c>
      <c r="F1661" t="s">
        <v>5651</v>
      </c>
      <c r="G1661" t="s">
        <v>5757</v>
      </c>
      <c r="H1661" s="10">
        <v>95623</v>
      </c>
      <c r="J1661" t="s">
        <v>42</v>
      </c>
      <c r="K1661" t="s">
        <v>30</v>
      </c>
      <c r="L1661" t="s">
        <v>127</v>
      </c>
      <c r="M1661" t="s">
        <v>29</v>
      </c>
      <c r="N1661" t="s">
        <v>29</v>
      </c>
      <c r="O1661" t="s">
        <v>29</v>
      </c>
      <c r="P1661" t="s">
        <v>30</v>
      </c>
      <c r="Q1661" t="s">
        <v>30</v>
      </c>
      <c r="R1661" t="s">
        <v>30</v>
      </c>
      <c r="S1661" t="s">
        <v>30</v>
      </c>
      <c r="T1661" t="s">
        <v>30</v>
      </c>
      <c r="U1661" t="s">
        <v>30</v>
      </c>
      <c r="V1661" t="s">
        <v>30</v>
      </c>
      <c r="W1661" t="s">
        <v>31</v>
      </c>
      <c r="X1661" t="s">
        <v>29</v>
      </c>
      <c r="Y1661" t="s">
        <v>29</v>
      </c>
      <c r="Z1661" t="s">
        <v>30</v>
      </c>
      <c r="AA1661" t="s">
        <v>29</v>
      </c>
      <c r="AB1661" t="s">
        <v>38</v>
      </c>
    </row>
    <row r="1662" spans="1:28" outlineLevel="1" x14ac:dyDescent="0.45">
      <c r="A1662">
        <v>7606058905</v>
      </c>
      <c r="B1662" s="1">
        <v>44323</v>
      </c>
      <c r="C1662" t="s">
        <v>3428</v>
      </c>
      <c r="D1662" t="s">
        <v>3429</v>
      </c>
      <c r="E1662" t="s">
        <v>625</v>
      </c>
      <c r="F1662" t="s">
        <v>5651</v>
      </c>
      <c r="G1662" t="s">
        <v>5757</v>
      </c>
      <c r="H1662" s="10">
        <v>83235.320000000007</v>
      </c>
      <c r="J1662" t="s">
        <v>42</v>
      </c>
      <c r="K1662" t="s">
        <v>30</v>
      </c>
      <c r="L1662" t="s">
        <v>127</v>
      </c>
      <c r="M1662" t="s">
        <v>29</v>
      </c>
      <c r="N1662" t="s">
        <v>30</v>
      </c>
      <c r="O1662" t="s">
        <v>29</v>
      </c>
      <c r="P1662" t="s">
        <v>30</v>
      </c>
      <c r="Q1662" t="s">
        <v>30</v>
      </c>
      <c r="R1662" t="s">
        <v>30</v>
      </c>
      <c r="S1662" t="s">
        <v>30</v>
      </c>
      <c r="T1662" t="s">
        <v>30</v>
      </c>
      <c r="U1662" t="s">
        <v>30</v>
      </c>
      <c r="V1662" t="s">
        <v>30</v>
      </c>
      <c r="W1662" t="s">
        <v>31</v>
      </c>
      <c r="X1662" t="s">
        <v>29</v>
      </c>
      <c r="Y1662" t="s">
        <v>29</v>
      </c>
      <c r="Z1662" t="s">
        <v>30</v>
      </c>
      <c r="AA1662" t="s">
        <v>30</v>
      </c>
      <c r="AB1662" t="s">
        <v>1072</v>
      </c>
    </row>
    <row r="1663" spans="1:28" outlineLevel="1" x14ac:dyDescent="0.45">
      <c r="A1663">
        <v>8845219010</v>
      </c>
      <c r="B1663" s="1">
        <v>44345</v>
      </c>
      <c r="C1663" t="s">
        <v>4475</v>
      </c>
      <c r="D1663" t="s">
        <v>4476</v>
      </c>
      <c r="E1663" t="s">
        <v>625</v>
      </c>
      <c r="F1663" t="s">
        <v>5651</v>
      </c>
      <c r="G1663" t="s">
        <v>5757</v>
      </c>
      <c r="H1663" s="10">
        <v>74860</v>
      </c>
      <c r="J1663" t="s">
        <v>42</v>
      </c>
      <c r="K1663" t="s">
        <v>29</v>
      </c>
      <c r="L1663" t="s">
        <v>127</v>
      </c>
      <c r="M1663" t="s">
        <v>29</v>
      </c>
      <c r="N1663" t="s">
        <v>30</v>
      </c>
      <c r="O1663" t="s">
        <v>29</v>
      </c>
      <c r="P1663" t="s">
        <v>30</v>
      </c>
      <c r="Q1663" t="s">
        <v>30</v>
      </c>
      <c r="R1663" t="s">
        <v>30</v>
      </c>
      <c r="S1663" t="s">
        <v>30</v>
      </c>
      <c r="T1663" t="s">
        <v>30</v>
      </c>
      <c r="U1663" t="s">
        <v>30</v>
      </c>
      <c r="V1663" t="s">
        <v>30</v>
      </c>
      <c r="W1663" t="s">
        <v>31</v>
      </c>
      <c r="X1663" t="s">
        <v>29</v>
      </c>
      <c r="Y1663" t="s">
        <v>29</v>
      </c>
      <c r="Z1663" t="s">
        <v>29</v>
      </c>
      <c r="AA1663" t="s">
        <v>29</v>
      </c>
      <c r="AB1663" t="s">
        <v>32</v>
      </c>
    </row>
    <row r="1664" spans="1:28" outlineLevel="1" x14ac:dyDescent="0.45">
      <c r="A1664">
        <v>2756609010</v>
      </c>
      <c r="B1664" s="1">
        <v>44334</v>
      </c>
      <c r="C1664" t="s">
        <v>1591</v>
      </c>
      <c r="D1664" t="s">
        <v>1592</v>
      </c>
      <c r="E1664" t="s">
        <v>625</v>
      </c>
      <c r="F1664" t="s">
        <v>5651</v>
      </c>
      <c r="G1664" t="s">
        <v>5757</v>
      </c>
      <c r="H1664" s="10">
        <v>70626</v>
      </c>
      <c r="J1664" t="s">
        <v>42</v>
      </c>
      <c r="K1664" t="s">
        <v>29</v>
      </c>
      <c r="L1664" t="s">
        <v>127</v>
      </c>
      <c r="M1664" t="s">
        <v>29</v>
      </c>
      <c r="N1664" t="s">
        <v>29</v>
      </c>
      <c r="O1664" t="s">
        <v>29</v>
      </c>
      <c r="P1664" t="s">
        <v>30</v>
      </c>
      <c r="Q1664" t="s">
        <v>29</v>
      </c>
      <c r="R1664" t="s">
        <v>30</v>
      </c>
      <c r="S1664" t="s">
        <v>30</v>
      </c>
      <c r="T1664" t="s">
        <v>30</v>
      </c>
      <c r="U1664" t="s">
        <v>30</v>
      </c>
      <c r="V1664" t="s">
        <v>30</v>
      </c>
      <c r="W1664" t="s">
        <v>60</v>
      </c>
      <c r="X1664" t="s">
        <v>29</v>
      </c>
      <c r="Y1664" t="s">
        <v>29</v>
      </c>
      <c r="Z1664" t="s">
        <v>30</v>
      </c>
      <c r="AA1664" t="s">
        <v>29</v>
      </c>
      <c r="AB1664" t="s">
        <v>32</v>
      </c>
    </row>
    <row r="1665" spans="1:28" outlineLevel="1" x14ac:dyDescent="0.45">
      <c r="A1665">
        <v>8921239008</v>
      </c>
      <c r="B1665" s="1">
        <v>44345</v>
      </c>
      <c r="C1665" t="s">
        <v>4847</v>
      </c>
      <c r="D1665" t="s">
        <v>4848</v>
      </c>
      <c r="E1665" t="s">
        <v>625</v>
      </c>
      <c r="F1665" t="s">
        <v>5651</v>
      </c>
      <c r="G1665" t="s">
        <v>5757</v>
      </c>
      <c r="H1665" s="10">
        <v>32738.21</v>
      </c>
      <c r="J1665" t="s">
        <v>42</v>
      </c>
      <c r="K1665" t="s">
        <v>30</v>
      </c>
      <c r="L1665" t="s">
        <v>127</v>
      </c>
      <c r="M1665" t="s">
        <v>29</v>
      </c>
      <c r="N1665" t="s">
        <v>29</v>
      </c>
      <c r="O1665" t="s">
        <v>29</v>
      </c>
      <c r="P1665" t="s">
        <v>30</v>
      </c>
      <c r="Q1665" t="s">
        <v>29</v>
      </c>
      <c r="R1665" t="s">
        <v>30</v>
      </c>
      <c r="S1665" t="s">
        <v>30</v>
      </c>
      <c r="T1665" t="s">
        <v>29</v>
      </c>
      <c r="U1665" t="s">
        <v>29</v>
      </c>
      <c r="V1665" t="s">
        <v>30</v>
      </c>
      <c r="W1665" t="s">
        <v>33</v>
      </c>
      <c r="X1665" t="s">
        <v>29</v>
      </c>
      <c r="Y1665" t="s">
        <v>29</v>
      </c>
      <c r="Z1665" t="s">
        <v>29</v>
      </c>
      <c r="AA1665" t="s">
        <v>29</v>
      </c>
      <c r="AB1665" t="s">
        <v>32</v>
      </c>
    </row>
    <row r="1666" spans="1:28" outlineLevel="1" x14ac:dyDescent="0.45">
      <c r="A1666">
        <v>2713579003</v>
      </c>
      <c r="B1666" s="1">
        <v>44334</v>
      </c>
      <c r="C1666" t="s">
        <v>1390</v>
      </c>
      <c r="D1666" t="s">
        <v>1391</v>
      </c>
      <c r="E1666" t="s">
        <v>625</v>
      </c>
      <c r="F1666" t="s">
        <v>5651</v>
      </c>
      <c r="G1666" t="s">
        <v>5757</v>
      </c>
      <c r="H1666" s="10">
        <v>24411</v>
      </c>
      <c r="J1666" t="s">
        <v>42</v>
      </c>
      <c r="K1666" t="s">
        <v>30</v>
      </c>
      <c r="L1666" t="s">
        <v>127</v>
      </c>
      <c r="M1666" t="s">
        <v>30</v>
      </c>
      <c r="N1666" t="s">
        <v>30</v>
      </c>
      <c r="O1666" t="s">
        <v>30</v>
      </c>
      <c r="P1666" t="s">
        <v>30</v>
      </c>
      <c r="Q1666" t="s">
        <v>30</v>
      </c>
      <c r="R1666" t="s">
        <v>30</v>
      </c>
      <c r="S1666" t="s">
        <v>30</v>
      </c>
      <c r="T1666" t="s">
        <v>30</v>
      </c>
      <c r="U1666" t="s">
        <v>30</v>
      </c>
      <c r="V1666" t="s">
        <v>30</v>
      </c>
      <c r="W1666" t="s">
        <v>31</v>
      </c>
      <c r="X1666" t="s">
        <v>29</v>
      </c>
      <c r="Y1666" t="s">
        <v>30</v>
      </c>
      <c r="Z1666" t="s">
        <v>29</v>
      </c>
      <c r="AA1666" t="s">
        <v>29</v>
      </c>
      <c r="AB1666" t="s">
        <v>100</v>
      </c>
    </row>
    <row r="1667" spans="1:28" outlineLevel="1" x14ac:dyDescent="0.45">
      <c r="A1667">
        <v>2217809001</v>
      </c>
      <c r="B1667" s="1">
        <v>44330</v>
      </c>
      <c r="C1667" t="s">
        <v>623</v>
      </c>
      <c r="D1667" t="s">
        <v>624</v>
      </c>
      <c r="E1667" t="s">
        <v>625</v>
      </c>
      <c r="F1667" t="s">
        <v>5651</v>
      </c>
      <c r="G1667" t="s">
        <v>5757</v>
      </c>
      <c r="H1667" s="10">
        <v>4311</v>
      </c>
      <c r="J1667" t="s">
        <v>42</v>
      </c>
      <c r="K1667" t="s">
        <v>30</v>
      </c>
      <c r="L1667" t="s">
        <v>127</v>
      </c>
      <c r="M1667" t="s">
        <v>29</v>
      </c>
      <c r="N1667" t="s">
        <v>29</v>
      </c>
      <c r="O1667" t="s">
        <v>29</v>
      </c>
      <c r="P1667" t="s">
        <v>29</v>
      </c>
      <c r="Q1667" t="s">
        <v>30</v>
      </c>
      <c r="R1667" t="s">
        <v>30</v>
      </c>
      <c r="S1667" t="s">
        <v>30</v>
      </c>
      <c r="T1667" t="s">
        <v>30</v>
      </c>
      <c r="U1667" t="s">
        <v>30</v>
      </c>
      <c r="V1667" t="s">
        <v>30</v>
      </c>
      <c r="W1667" t="s">
        <v>40</v>
      </c>
      <c r="X1667" t="s">
        <v>29</v>
      </c>
      <c r="Y1667" t="s">
        <v>29</v>
      </c>
      <c r="Z1667" t="s">
        <v>29</v>
      </c>
      <c r="AA1667" t="s">
        <v>30</v>
      </c>
      <c r="AB1667" t="s">
        <v>47</v>
      </c>
    </row>
    <row r="1668" spans="1:28" outlineLevel="1" x14ac:dyDescent="0.45">
      <c r="A1668">
        <v>3688069005</v>
      </c>
      <c r="B1668" s="1">
        <v>44335</v>
      </c>
      <c r="C1668" t="s">
        <v>1727</v>
      </c>
      <c r="D1668" t="s">
        <v>1728</v>
      </c>
      <c r="E1668" t="s">
        <v>1729</v>
      </c>
      <c r="F1668" t="s">
        <v>5651</v>
      </c>
      <c r="G1668" t="s">
        <v>5896</v>
      </c>
      <c r="H1668" s="10">
        <v>230000</v>
      </c>
      <c r="J1668" t="s">
        <v>42</v>
      </c>
      <c r="K1668" t="s">
        <v>29</v>
      </c>
      <c r="L1668" t="s">
        <v>127</v>
      </c>
      <c r="M1668" t="s">
        <v>29</v>
      </c>
      <c r="N1668" t="s">
        <v>29</v>
      </c>
      <c r="O1668" t="s">
        <v>29</v>
      </c>
      <c r="P1668" t="s">
        <v>30</v>
      </c>
      <c r="Q1668" t="s">
        <v>29</v>
      </c>
      <c r="R1668" t="s">
        <v>30</v>
      </c>
      <c r="S1668" t="s">
        <v>30</v>
      </c>
      <c r="T1668" t="s">
        <v>30</v>
      </c>
      <c r="U1668" t="s">
        <v>29</v>
      </c>
      <c r="V1668" t="s">
        <v>30</v>
      </c>
      <c r="W1668" t="s">
        <v>40</v>
      </c>
      <c r="X1668" t="s">
        <v>29</v>
      </c>
      <c r="Y1668" t="s">
        <v>29</v>
      </c>
      <c r="Z1668" t="s">
        <v>29</v>
      </c>
      <c r="AA1668" t="s">
        <v>30</v>
      </c>
      <c r="AB1668" t="s">
        <v>32</v>
      </c>
    </row>
    <row r="1669" spans="1:28" outlineLevel="1" x14ac:dyDescent="0.45">
      <c r="A1669">
        <v>4889829009</v>
      </c>
      <c r="B1669" s="1">
        <v>44336</v>
      </c>
      <c r="C1669" t="s">
        <v>1981</v>
      </c>
      <c r="D1669" t="s">
        <v>1982</v>
      </c>
      <c r="E1669" t="s">
        <v>547</v>
      </c>
      <c r="F1669" t="s">
        <v>5651</v>
      </c>
      <c r="G1669" t="s">
        <v>5829</v>
      </c>
      <c r="H1669" s="10">
        <v>127579</v>
      </c>
      <c r="J1669" t="s">
        <v>42</v>
      </c>
      <c r="K1669" t="s">
        <v>29</v>
      </c>
      <c r="L1669" t="s">
        <v>127</v>
      </c>
      <c r="M1669" t="s">
        <v>29</v>
      </c>
      <c r="N1669" t="s">
        <v>30</v>
      </c>
      <c r="O1669" t="s">
        <v>30</v>
      </c>
      <c r="P1669" t="s">
        <v>30</v>
      </c>
      <c r="Q1669" t="s">
        <v>30</v>
      </c>
      <c r="R1669" t="s">
        <v>30</v>
      </c>
      <c r="S1669" t="s">
        <v>30</v>
      </c>
      <c r="T1669" t="s">
        <v>30</v>
      </c>
      <c r="U1669" t="s">
        <v>30</v>
      </c>
      <c r="V1669" t="s">
        <v>30</v>
      </c>
      <c r="W1669" t="s">
        <v>270</v>
      </c>
      <c r="X1669" t="s">
        <v>29</v>
      </c>
      <c r="Y1669" t="s">
        <v>29</v>
      </c>
      <c r="Z1669" t="s">
        <v>29</v>
      </c>
      <c r="AA1669" t="s">
        <v>30</v>
      </c>
      <c r="AB1669" t="s">
        <v>257</v>
      </c>
    </row>
    <row r="1670" spans="1:28" outlineLevel="1" x14ac:dyDescent="0.45">
      <c r="A1670">
        <v>2374069008</v>
      </c>
      <c r="B1670" s="1">
        <v>44331</v>
      </c>
      <c r="C1670" t="s">
        <v>1055</v>
      </c>
      <c r="D1670" t="s">
        <v>1056</v>
      </c>
      <c r="E1670" t="s">
        <v>547</v>
      </c>
      <c r="F1670" t="s">
        <v>5651</v>
      </c>
      <c r="G1670" t="s">
        <v>5829</v>
      </c>
      <c r="H1670" s="10">
        <v>67423.86</v>
      </c>
      <c r="J1670" t="s">
        <v>42</v>
      </c>
      <c r="K1670" t="s">
        <v>29</v>
      </c>
      <c r="L1670" t="s">
        <v>127</v>
      </c>
      <c r="M1670" t="s">
        <v>29</v>
      </c>
      <c r="N1670" t="s">
        <v>29</v>
      </c>
      <c r="O1670" t="s">
        <v>29</v>
      </c>
      <c r="P1670" t="s">
        <v>29</v>
      </c>
      <c r="Q1670" t="s">
        <v>29</v>
      </c>
      <c r="R1670" t="s">
        <v>30</v>
      </c>
      <c r="S1670" t="s">
        <v>30</v>
      </c>
      <c r="T1670" t="s">
        <v>30</v>
      </c>
      <c r="U1670" t="s">
        <v>30</v>
      </c>
      <c r="V1670" t="s">
        <v>29</v>
      </c>
      <c r="W1670" t="s">
        <v>31</v>
      </c>
      <c r="X1670" t="s">
        <v>29</v>
      </c>
      <c r="Y1670" t="s">
        <v>29</v>
      </c>
      <c r="Z1670" t="s">
        <v>29</v>
      </c>
      <c r="AA1670" t="s">
        <v>30</v>
      </c>
      <c r="AB1670" t="s">
        <v>32</v>
      </c>
    </row>
    <row r="1671" spans="1:28" outlineLevel="1" x14ac:dyDescent="0.45">
      <c r="A1671">
        <v>7525108905</v>
      </c>
      <c r="B1671" s="1">
        <v>44323</v>
      </c>
      <c r="C1671" t="s">
        <v>2709</v>
      </c>
      <c r="D1671" t="s">
        <v>2710</v>
      </c>
      <c r="E1671" t="s">
        <v>547</v>
      </c>
      <c r="F1671" t="s">
        <v>5651</v>
      </c>
      <c r="G1671" t="s">
        <v>5829</v>
      </c>
      <c r="H1671" s="10">
        <v>39335</v>
      </c>
      <c r="J1671" t="s">
        <v>42</v>
      </c>
      <c r="K1671" t="s">
        <v>29</v>
      </c>
      <c r="L1671" t="s">
        <v>127</v>
      </c>
      <c r="M1671" t="s">
        <v>30</v>
      </c>
      <c r="N1671" t="s">
        <v>30</v>
      </c>
      <c r="O1671" t="s">
        <v>30</v>
      </c>
      <c r="P1671" t="s">
        <v>30</v>
      </c>
      <c r="Q1671" t="s">
        <v>30</v>
      </c>
      <c r="R1671" t="s">
        <v>30</v>
      </c>
      <c r="S1671" t="s">
        <v>30</v>
      </c>
      <c r="T1671" t="s">
        <v>30</v>
      </c>
      <c r="U1671" t="s">
        <v>30</v>
      </c>
      <c r="V1671" t="s">
        <v>30</v>
      </c>
      <c r="W1671" t="s">
        <v>31</v>
      </c>
      <c r="X1671" t="s">
        <v>29</v>
      </c>
      <c r="Y1671" t="s">
        <v>30</v>
      </c>
      <c r="Z1671" t="s">
        <v>29</v>
      </c>
      <c r="AA1671" t="s">
        <v>30</v>
      </c>
      <c r="AB1671" t="s">
        <v>47</v>
      </c>
    </row>
    <row r="1672" spans="1:28" outlineLevel="1" x14ac:dyDescent="0.45">
      <c r="A1672">
        <v>9962179004</v>
      </c>
      <c r="B1672" s="1">
        <v>44354</v>
      </c>
      <c r="C1672" t="s">
        <v>5616</v>
      </c>
      <c r="D1672" t="s">
        <v>2056</v>
      </c>
      <c r="E1672" t="s">
        <v>393</v>
      </c>
      <c r="F1672" t="s">
        <v>5651</v>
      </c>
      <c r="G1672" t="s">
        <v>5709</v>
      </c>
      <c r="H1672" s="10">
        <v>123112.21</v>
      </c>
      <c r="J1672" t="s">
        <v>28</v>
      </c>
      <c r="K1672" t="s">
        <v>29</v>
      </c>
      <c r="L1672" t="s">
        <v>155</v>
      </c>
      <c r="M1672" t="s">
        <v>29</v>
      </c>
      <c r="N1672" t="s">
        <v>30</v>
      </c>
      <c r="O1672" t="s">
        <v>29</v>
      </c>
      <c r="P1672" t="s">
        <v>30</v>
      </c>
      <c r="Q1672" t="s">
        <v>30</v>
      </c>
      <c r="R1672" t="s">
        <v>30</v>
      </c>
      <c r="S1672" t="s">
        <v>30</v>
      </c>
      <c r="T1672" t="s">
        <v>30</v>
      </c>
      <c r="U1672" t="s">
        <v>30</v>
      </c>
      <c r="V1672" t="s">
        <v>30</v>
      </c>
      <c r="W1672" t="s">
        <v>33</v>
      </c>
      <c r="X1672" t="s">
        <v>29</v>
      </c>
      <c r="Y1672" t="s">
        <v>29</v>
      </c>
      <c r="Z1672" t="s">
        <v>29</v>
      </c>
      <c r="AA1672" t="s">
        <v>29</v>
      </c>
      <c r="AB1672" t="s">
        <v>32</v>
      </c>
    </row>
    <row r="1673" spans="1:28" outlineLevel="1" x14ac:dyDescent="0.45">
      <c r="A1673">
        <v>1095659000</v>
      </c>
      <c r="B1673" s="1">
        <v>44329</v>
      </c>
      <c r="C1673" t="s">
        <v>391</v>
      </c>
      <c r="D1673" t="s">
        <v>392</v>
      </c>
      <c r="E1673" t="s">
        <v>393</v>
      </c>
      <c r="F1673" t="s">
        <v>5651</v>
      </c>
      <c r="G1673" t="s">
        <v>5709</v>
      </c>
      <c r="H1673" s="10">
        <v>103160.15</v>
      </c>
      <c r="J1673" t="s">
        <v>28</v>
      </c>
      <c r="K1673" t="s">
        <v>29</v>
      </c>
      <c r="L1673" t="s">
        <v>155</v>
      </c>
      <c r="M1673" t="s">
        <v>30</v>
      </c>
      <c r="N1673" t="s">
        <v>30</v>
      </c>
      <c r="O1673" t="s">
        <v>30</v>
      </c>
      <c r="P1673" t="s">
        <v>30</v>
      </c>
      <c r="Q1673" t="s">
        <v>30</v>
      </c>
      <c r="R1673" t="s">
        <v>30</v>
      </c>
      <c r="S1673" t="s">
        <v>30</v>
      </c>
      <c r="T1673" t="s">
        <v>30</v>
      </c>
      <c r="U1673" t="s">
        <v>30</v>
      </c>
      <c r="V1673" t="s">
        <v>30</v>
      </c>
      <c r="W1673" t="s">
        <v>31</v>
      </c>
      <c r="X1673" t="s">
        <v>29</v>
      </c>
      <c r="Y1673" t="s">
        <v>29</v>
      </c>
      <c r="Z1673" t="s">
        <v>29</v>
      </c>
      <c r="AA1673" t="s">
        <v>30</v>
      </c>
      <c r="AB1673" t="s">
        <v>130</v>
      </c>
    </row>
    <row r="1674" spans="1:28" outlineLevel="1" x14ac:dyDescent="0.45">
      <c r="A1674">
        <v>7546159000</v>
      </c>
      <c r="B1674" s="1">
        <v>44341</v>
      </c>
      <c r="C1674" t="s">
        <v>2959</v>
      </c>
      <c r="D1674" t="s">
        <v>2960</v>
      </c>
      <c r="E1674" t="s">
        <v>496</v>
      </c>
      <c r="F1674" t="s">
        <v>5651</v>
      </c>
      <c r="G1674" t="s">
        <v>5889</v>
      </c>
      <c r="H1674" s="10">
        <v>1098141.05</v>
      </c>
      <c r="J1674" t="s">
        <v>28</v>
      </c>
      <c r="K1674" t="s">
        <v>29</v>
      </c>
      <c r="L1674" t="s">
        <v>155</v>
      </c>
      <c r="M1674" t="s">
        <v>30</v>
      </c>
      <c r="N1674" t="s">
        <v>30</v>
      </c>
      <c r="O1674" t="s">
        <v>30</v>
      </c>
      <c r="P1674" t="s">
        <v>30</v>
      </c>
      <c r="Q1674" t="s">
        <v>30</v>
      </c>
      <c r="R1674" t="s">
        <v>30</v>
      </c>
      <c r="S1674" t="s">
        <v>30</v>
      </c>
      <c r="T1674" t="s">
        <v>30</v>
      </c>
      <c r="U1674" t="s">
        <v>30</v>
      </c>
      <c r="V1674" t="s">
        <v>30</v>
      </c>
      <c r="W1674" t="s">
        <v>40</v>
      </c>
      <c r="X1674" t="s">
        <v>29</v>
      </c>
      <c r="Y1674" t="s">
        <v>30</v>
      </c>
      <c r="Z1674" t="s">
        <v>29</v>
      </c>
      <c r="AA1674" t="s">
        <v>29</v>
      </c>
      <c r="AB1674" t="s">
        <v>32</v>
      </c>
    </row>
    <row r="1675" spans="1:28" outlineLevel="1" x14ac:dyDescent="0.45">
      <c r="A1675">
        <v>7229389006</v>
      </c>
      <c r="B1675" s="1">
        <v>44339</v>
      </c>
      <c r="C1675" t="s">
        <v>2480</v>
      </c>
      <c r="D1675" t="s">
        <v>2481</v>
      </c>
      <c r="E1675" t="s">
        <v>496</v>
      </c>
      <c r="F1675" t="s">
        <v>5651</v>
      </c>
      <c r="G1675" t="s">
        <v>5889</v>
      </c>
      <c r="H1675" s="10">
        <v>492907.31</v>
      </c>
      <c r="J1675" t="s">
        <v>28</v>
      </c>
      <c r="K1675" t="s">
        <v>29</v>
      </c>
      <c r="L1675" t="s">
        <v>155</v>
      </c>
      <c r="M1675" t="s">
        <v>30</v>
      </c>
      <c r="N1675" t="s">
        <v>30</v>
      </c>
      <c r="O1675" t="s">
        <v>30</v>
      </c>
      <c r="P1675" t="s">
        <v>30</v>
      </c>
      <c r="Q1675" t="s">
        <v>30</v>
      </c>
      <c r="R1675" t="s">
        <v>30</v>
      </c>
      <c r="S1675" t="s">
        <v>30</v>
      </c>
      <c r="T1675" t="s">
        <v>30</v>
      </c>
      <c r="U1675" t="s">
        <v>30</v>
      </c>
      <c r="V1675" t="s">
        <v>30</v>
      </c>
      <c r="W1675" t="s">
        <v>31</v>
      </c>
      <c r="X1675" t="s">
        <v>29</v>
      </c>
      <c r="Y1675" t="s">
        <v>30</v>
      </c>
      <c r="Z1675" t="s">
        <v>29</v>
      </c>
      <c r="AA1675" t="s">
        <v>29</v>
      </c>
      <c r="AB1675" t="s">
        <v>32</v>
      </c>
    </row>
    <row r="1676" spans="1:28" outlineLevel="1" x14ac:dyDescent="0.45">
      <c r="A1676">
        <v>8614009009</v>
      </c>
      <c r="B1676" s="1">
        <v>44343</v>
      </c>
      <c r="C1676" t="s">
        <v>4322</v>
      </c>
      <c r="D1676" t="s">
        <v>4323</v>
      </c>
      <c r="E1676" t="s">
        <v>496</v>
      </c>
      <c r="F1676" t="s">
        <v>5651</v>
      </c>
      <c r="G1676" t="s">
        <v>5889</v>
      </c>
      <c r="H1676" s="10">
        <v>282988</v>
      </c>
      <c r="J1676" t="s">
        <v>28</v>
      </c>
      <c r="K1676" t="s">
        <v>29</v>
      </c>
      <c r="L1676" t="s">
        <v>155</v>
      </c>
      <c r="M1676" t="s">
        <v>30</v>
      </c>
      <c r="N1676" t="s">
        <v>29</v>
      </c>
      <c r="O1676" t="s">
        <v>30</v>
      </c>
      <c r="P1676" t="s">
        <v>30</v>
      </c>
      <c r="Q1676" t="s">
        <v>30</v>
      </c>
      <c r="R1676" t="s">
        <v>30</v>
      </c>
      <c r="S1676" t="s">
        <v>30</v>
      </c>
      <c r="T1676" t="s">
        <v>30</v>
      </c>
      <c r="U1676" t="s">
        <v>30</v>
      </c>
      <c r="V1676" t="s">
        <v>30</v>
      </c>
      <c r="W1676" t="s">
        <v>49</v>
      </c>
      <c r="X1676" t="s">
        <v>29</v>
      </c>
      <c r="Y1676" t="s">
        <v>30</v>
      </c>
      <c r="Z1676" t="s">
        <v>29</v>
      </c>
      <c r="AA1676" t="s">
        <v>29</v>
      </c>
      <c r="AB1676" t="s">
        <v>32</v>
      </c>
    </row>
    <row r="1677" spans="1:28" outlineLevel="1" x14ac:dyDescent="0.45">
      <c r="A1677">
        <v>7520528903</v>
      </c>
      <c r="B1677" s="1">
        <v>44323</v>
      </c>
      <c r="C1677" t="s">
        <v>2658</v>
      </c>
      <c r="D1677" t="s">
        <v>2659</v>
      </c>
      <c r="E1677" t="s">
        <v>496</v>
      </c>
      <c r="F1677" t="s">
        <v>5651</v>
      </c>
      <c r="G1677" t="s">
        <v>5889</v>
      </c>
      <c r="H1677" s="10">
        <v>186056.5</v>
      </c>
      <c r="J1677" t="s">
        <v>28</v>
      </c>
      <c r="K1677" t="s">
        <v>29</v>
      </c>
      <c r="L1677" t="s">
        <v>155</v>
      </c>
      <c r="M1677" t="s">
        <v>29</v>
      </c>
      <c r="N1677" t="s">
        <v>30</v>
      </c>
      <c r="O1677" t="s">
        <v>30</v>
      </c>
      <c r="P1677" t="s">
        <v>30</v>
      </c>
      <c r="Q1677" t="s">
        <v>30</v>
      </c>
      <c r="R1677" t="s">
        <v>30</v>
      </c>
      <c r="S1677" t="s">
        <v>30</v>
      </c>
      <c r="T1677" t="s">
        <v>30</v>
      </c>
      <c r="U1677" t="s">
        <v>30</v>
      </c>
      <c r="V1677" t="s">
        <v>30</v>
      </c>
      <c r="W1677" t="s">
        <v>40</v>
      </c>
      <c r="X1677" t="s">
        <v>29</v>
      </c>
      <c r="Y1677" t="s">
        <v>30</v>
      </c>
      <c r="Z1677" t="s">
        <v>29</v>
      </c>
      <c r="AA1677" t="s">
        <v>29</v>
      </c>
      <c r="AB1677" t="s">
        <v>47</v>
      </c>
    </row>
    <row r="1678" spans="1:28" outlineLevel="1" x14ac:dyDescent="0.45">
      <c r="A1678">
        <v>7517068906</v>
      </c>
      <c r="B1678" s="1">
        <v>44323</v>
      </c>
      <c r="C1678" t="s">
        <v>2626</v>
      </c>
      <c r="D1678" t="s">
        <v>2627</v>
      </c>
      <c r="E1678" t="s">
        <v>496</v>
      </c>
      <c r="F1678" t="s">
        <v>5651</v>
      </c>
      <c r="G1678" t="s">
        <v>5889</v>
      </c>
      <c r="H1678" s="10">
        <v>181108.27</v>
      </c>
      <c r="J1678" t="s">
        <v>28</v>
      </c>
      <c r="K1678" t="s">
        <v>29</v>
      </c>
      <c r="L1678" t="s">
        <v>155</v>
      </c>
      <c r="M1678" t="s">
        <v>30</v>
      </c>
      <c r="N1678" t="s">
        <v>30</v>
      </c>
      <c r="O1678" t="s">
        <v>29</v>
      </c>
      <c r="P1678" t="s">
        <v>30</v>
      </c>
      <c r="Q1678" t="s">
        <v>30</v>
      </c>
      <c r="R1678" t="s">
        <v>30</v>
      </c>
      <c r="S1678" t="s">
        <v>30</v>
      </c>
      <c r="T1678" t="s">
        <v>30</v>
      </c>
      <c r="U1678" t="s">
        <v>30</v>
      </c>
      <c r="V1678" t="s">
        <v>30</v>
      </c>
      <c r="W1678" t="s">
        <v>40</v>
      </c>
      <c r="X1678" t="s">
        <v>29</v>
      </c>
      <c r="Y1678" t="s">
        <v>29</v>
      </c>
      <c r="Z1678" t="s">
        <v>30</v>
      </c>
      <c r="AA1678" t="s">
        <v>29</v>
      </c>
      <c r="AB1678" t="s">
        <v>69</v>
      </c>
    </row>
    <row r="1679" spans="1:28" outlineLevel="1" x14ac:dyDescent="0.45">
      <c r="A1679">
        <v>9888729004</v>
      </c>
      <c r="B1679" s="1">
        <v>44351</v>
      </c>
      <c r="C1679" t="s">
        <v>5287</v>
      </c>
      <c r="D1679" t="s">
        <v>5288</v>
      </c>
      <c r="E1679" t="s">
        <v>496</v>
      </c>
      <c r="F1679" t="s">
        <v>5651</v>
      </c>
      <c r="G1679" t="s">
        <v>5889</v>
      </c>
      <c r="H1679" s="10">
        <v>177120</v>
      </c>
      <c r="I1679" t="s">
        <v>477</v>
      </c>
      <c r="J1679" t="s">
        <v>28</v>
      </c>
      <c r="K1679" t="s">
        <v>29</v>
      </c>
      <c r="L1679" t="s">
        <v>155</v>
      </c>
      <c r="M1679" t="s">
        <v>29</v>
      </c>
      <c r="N1679" t="s">
        <v>30</v>
      </c>
      <c r="O1679" t="s">
        <v>30</v>
      </c>
      <c r="P1679" t="s">
        <v>30</v>
      </c>
      <c r="Q1679" t="s">
        <v>30</v>
      </c>
      <c r="R1679" t="s">
        <v>30</v>
      </c>
      <c r="S1679" t="s">
        <v>30</v>
      </c>
      <c r="T1679" t="s">
        <v>30</v>
      </c>
      <c r="U1679" t="s">
        <v>30</v>
      </c>
      <c r="V1679" t="s">
        <v>30</v>
      </c>
      <c r="W1679" t="s">
        <v>31</v>
      </c>
      <c r="X1679" t="s">
        <v>29</v>
      </c>
      <c r="Y1679" t="s">
        <v>29</v>
      </c>
      <c r="Z1679" t="s">
        <v>29</v>
      </c>
      <c r="AA1679" t="s">
        <v>29</v>
      </c>
      <c r="AB1679" t="s">
        <v>45</v>
      </c>
    </row>
    <row r="1680" spans="1:28" outlineLevel="1" x14ac:dyDescent="0.45">
      <c r="A1680">
        <v>8883229003</v>
      </c>
      <c r="B1680" s="1">
        <v>44345</v>
      </c>
      <c r="C1680" t="s">
        <v>4703</v>
      </c>
      <c r="D1680" t="s">
        <v>4704</v>
      </c>
      <c r="E1680" t="s">
        <v>496</v>
      </c>
      <c r="F1680" t="s">
        <v>5651</v>
      </c>
      <c r="G1680" t="s">
        <v>5729</v>
      </c>
      <c r="H1680" s="10">
        <v>165726.46</v>
      </c>
      <c r="J1680" t="s">
        <v>28</v>
      </c>
      <c r="K1680" t="s">
        <v>29</v>
      </c>
      <c r="L1680" t="s">
        <v>155</v>
      </c>
      <c r="M1680" t="s">
        <v>29</v>
      </c>
      <c r="N1680" t="s">
        <v>29</v>
      </c>
      <c r="O1680" t="s">
        <v>29</v>
      </c>
      <c r="P1680" t="s">
        <v>30</v>
      </c>
      <c r="Q1680" t="s">
        <v>30</v>
      </c>
      <c r="R1680" t="s">
        <v>30</v>
      </c>
      <c r="S1680" t="s">
        <v>30</v>
      </c>
      <c r="T1680" t="s">
        <v>30</v>
      </c>
      <c r="U1680" t="s">
        <v>30</v>
      </c>
      <c r="V1680" t="s">
        <v>30</v>
      </c>
      <c r="W1680" t="s">
        <v>40</v>
      </c>
      <c r="X1680" t="s">
        <v>29</v>
      </c>
      <c r="Y1680" t="s">
        <v>29</v>
      </c>
      <c r="Z1680" t="s">
        <v>29</v>
      </c>
      <c r="AA1680" t="s">
        <v>29</v>
      </c>
      <c r="AB1680" t="s">
        <v>46</v>
      </c>
    </row>
    <row r="1681" spans="1:28" outlineLevel="1" x14ac:dyDescent="0.45">
      <c r="A1681">
        <v>8869069007</v>
      </c>
      <c r="B1681" s="1">
        <v>44345</v>
      </c>
      <c r="C1681" t="s">
        <v>4619</v>
      </c>
      <c r="D1681" t="s">
        <v>4620</v>
      </c>
      <c r="E1681" t="s">
        <v>496</v>
      </c>
      <c r="F1681" t="s">
        <v>5651</v>
      </c>
      <c r="G1681" t="s">
        <v>5889</v>
      </c>
      <c r="H1681" s="10">
        <v>159755</v>
      </c>
      <c r="J1681" t="s">
        <v>28</v>
      </c>
      <c r="K1681" t="s">
        <v>29</v>
      </c>
      <c r="L1681" t="s">
        <v>155</v>
      </c>
      <c r="M1681" t="s">
        <v>29</v>
      </c>
      <c r="N1681" t="s">
        <v>30</v>
      </c>
      <c r="O1681" t="s">
        <v>30</v>
      </c>
      <c r="P1681" t="s">
        <v>30</v>
      </c>
      <c r="Q1681" t="s">
        <v>30</v>
      </c>
      <c r="R1681" t="s">
        <v>30</v>
      </c>
      <c r="S1681" t="s">
        <v>30</v>
      </c>
      <c r="T1681" t="s">
        <v>30</v>
      </c>
      <c r="U1681" t="s">
        <v>30</v>
      </c>
      <c r="V1681" t="s">
        <v>30</v>
      </c>
      <c r="W1681" t="s">
        <v>31</v>
      </c>
      <c r="X1681" t="s">
        <v>29</v>
      </c>
      <c r="Y1681" t="s">
        <v>29</v>
      </c>
      <c r="Z1681" t="s">
        <v>29</v>
      </c>
      <c r="AA1681" t="s">
        <v>29</v>
      </c>
      <c r="AB1681" t="s">
        <v>32</v>
      </c>
    </row>
    <row r="1682" spans="1:28" outlineLevel="1" x14ac:dyDescent="0.45">
      <c r="A1682">
        <v>9992809004</v>
      </c>
      <c r="B1682" s="1">
        <v>44358</v>
      </c>
      <c r="C1682" t="s">
        <v>5626</v>
      </c>
      <c r="D1682" t="s">
        <v>5627</v>
      </c>
      <c r="E1682" t="s">
        <v>496</v>
      </c>
      <c r="F1682" t="s">
        <v>5651</v>
      </c>
      <c r="G1682" t="s">
        <v>5889</v>
      </c>
      <c r="H1682" s="10">
        <v>95458.25</v>
      </c>
      <c r="J1682" t="s">
        <v>28</v>
      </c>
      <c r="K1682" t="s">
        <v>29</v>
      </c>
      <c r="L1682" t="s">
        <v>155</v>
      </c>
      <c r="M1682" t="s">
        <v>29</v>
      </c>
      <c r="N1682" t="s">
        <v>29</v>
      </c>
      <c r="O1682" t="s">
        <v>29</v>
      </c>
      <c r="P1682" t="s">
        <v>30</v>
      </c>
      <c r="Q1682" t="s">
        <v>30</v>
      </c>
      <c r="R1682" t="s">
        <v>30</v>
      </c>
      <c r="S1682" t="s">
        <v>30</v>
      </c>
      <c r="T1682" t="s">
        <v>30</v>
      </c>
      <c r="U1682" t="s">
        <v>30</v>
      </c>
      <c r="V1682" t="s">
        <v>30</v>
      </c>
      <c r="W1682" t="s">
        <v>31</v>
      </c>
      <c r="X1682" t="s">
        <v>29</v>
      </c>
      <c r="Y1682" t="s">
        <v>29</v>
      </c>
      <c r="Z1682" t="s">
        <v>29</v>
      </c>
      <c r="AA1682" t="s">
        <v>29</v>
      </c>
      <c r="AB1682" t="s">
        <v>32</v>
      </c>
    </row>
    <row r="1683" spans="1:28" outlineLevel="1" x14ac:dyDescent="0.45">
      <c r="A1683">
        <v>7519079005</v>
      </c>
      <c r="B1683" s="1">
        <v>44341</v>
      </c>
      <c r="C1683" t="s">
        <v>2646</v>
      </c>
      <c r="D1683" t="s">
        <v>2647</v>
      </c>
      <c r="E1683" t="s">
        <v>496</v>
      </c>
      <c r="F1683" t="s">
        <v>5651</v>
      </c>
      <c r="G1683" t="s">
        <v>5889</v>
      </c>
      <c r="H1683" s="10">
        <v>89375.55</v>
      </c>
      <c r="J1683" t="s">
        <v>28</v>
      </c>
      <c r="K1683" t="s">
        <v>29</v>
      </c>
      <c r="L1683" t="s">
        <v>155</v>
      </c>
      <c r="M1683" t="s">
        <v>29</v>
      </c>
      <c r="N1683" t="s">
        <v>30</v>
      </c>
      <c r="O1683" t="s">
        <v>29</v>
      </c>
      <c r="P1683" t="s">
        <v>30</v>
      </c>
      <c r="Q1683" t="s">
        <v>30</v>
      </c>
      <c r="R1683" t="s">
        <v>30</v>
      </c>
      <c r="S1683" t="s">
        <v>30</v>
      </c>
      <c r="T1683" t="s">
        <v>30</v>
      </c>
      <c r="U1683" t="s">
        <v>30</v>
      </c>
      <c r="V1683" t="s">
        <v>30</v>
      </c>
      <c r="W1683" t="s">
        <v>40</v>
      </c>
      <c r="X1683" t="s">
        <v>29</v>
      </c>
      <c r="Y1683" t="s">
        <v>30</v>
      </c>
      <c r="Z1683" t="s">
        <v>29</v>
      </c>
      <c r="AA1683" t="s">
        <v>29</v>
      </c>
      <c r="AB1683" t="s">
        <v>32</v>
      </c>
    </row>
    <row r="1684" spans="1:28" outlineLevel="1" x14ac:dyDescent="0.45">
      <c r="A1684">
        <v>9877199005</v>
      </c>
      <c r="B1684" s="1">
        <v>44351</v>
      </c>
      <c r="C1684" t="s">
        <v>5223</v>
      </c>
      <c r="D1684" t="s">
        <v>5224</v>
      </c>
      <c r="E1684" t="s">
        <v>496</v>
      </c>
      <c r="F1684" t="s">
        <v>5651</v>
      </c>
      <c r="G1684" t="s">
        <v>5729</v>
      </c>
      <c r="H1684" s="10">
        <v>82314.850000000006</v>
      </c>
      <c r="J1684" t="s">
        <v>28</v>
      </c>
      <c r="K1684" t="s">
        <v>29</v>
      </c>
      <c r="L1684" t="s">
        <v>155</v>
      </c>
      <c r="M1684" t="s">
        <v>29</v>
      </c>
      <c r="N1684" t="s">
        <v>29</v>
      </c>
      <c r="O1684" t="s">
        <v>29</v>
      </c>
      <c r="P1684" t="s">
        <v>30</v>
      </c>
      <c r="Q1684" t="s">
        <v>30</v>
      </c>
      <c r="R1684" t="s">
        <v>30</v>
      </c>
      <c r="S1684" t="s">
        <v>29</v>
      </c>
      <c r="T1684" t="s">
        <v>30</v>
      </c>
      <c r="U1684" t="s">
        <v>30</v>
      </c>
      <c r="V1684" t="s">
        <v>30</v>
      </c>
      <c r="W1684" t="s">
        <v>40</v>
      </c>
      <c r="X1684" t="s">
        <v>29</v>
      </c>
      <c r="Y1684" t="s">
        <v>29</v>
      </c>
      <c r="Z1684" t="s">
        <v>29</v>
      </c>
      <c r="AA1684" t="s">
        <v>29</v>
      </c>
      <c r="AB1684" t="s">
        <v>32</v>
      </c>
    </row>
    <row r="1685" spans="1:28" outlineLevel="1" x14ac:dyDescent="0.45">
      <c r="A1685">
        <v>8902949003</v>
      </c>
      <c r="B1685" s="1">
        <v>44345</v>
      </c>
      <c r="C1685" t="s">
        <v>4776</v>
      </c>
      <c r="D1685" t="s">
        <v>4777</v>
      </c>
      <c r="E1685" t="s">
        <v>496</v>
      </c>
      <c r="F1685" t="s">
        <v>5651</v>
      </c>
      <c r="G1685" t="s">
        <v>5889</v>
      </c>
      <c r="H1685" s="10">
        <v>44841</v>
      </c>
      <c r="I1685" t="s">
        <v>209</v>
      </c>
      <c r="J1685" t="s">
        <v>28</v>
      </c>
      <c r="K1685" t="s">
        <v>29</v>
      </c>
      <c r="L1685" t="s">
        <v>155</v>
      </c>
      <c r="M1685" t="s">
        <v>29</v>
      </c>
      <c r="N1685" t="s">
        <v>29</v>
      </c>
      <c r="O1685" t="s">
        <v>29</v>
      </c>
      <c r="P1685" t="s">
        <v>30</v>
      </c>
      <c r="Q1685" t="s">
        <v>30</v>
      </c>
      <c r="R1685" t="s">
        <v>30</v>
      </c>
      <c r="S1685" t="s">
        <v>30</v>
      </c>
      <c r="T1685" t="s">
        <v>30</v>
      </c>
      <c r="U1685" t="s">
        <v>30</v>
      </c>
      <c r="V1685" t="s">
        <v>30</v>
      </c>
      <c r="W1685" t="s">
        <v>40</v>
      </c>
      <c r="X1685" t="s">
        <v>29</v>
      </c>
      <c r="Y1685" t="s">
        <v>29</v>
      </c>
      <c r="Z1685" t="s">
        <v>29</v>
      </c>
      <c r="AA1685" t="s">
        <v>29</v>
      </c>
      <c r="AB1685" t="s">
        <v>32</v>
      </c>
    </row>
    <row r="1686" spans="1:28" outlineLevel="1" x14ac:dyDescent="0.45">
      <c r="A1686">
        <v>8619139001</v>
      </c>
      <c r="B1686" s="1">
        <v>44343</v>
      </c>
      <c r="C1686" t="s">
        <v>4349</v>
      </c>
      <c r="D1686" t="s">
        <v>4350</v>
      </c>
      <c r="E1686" t="s">
        <v>496</v>
      </c>
      <c r="F1686" t="s">
        <v>5651</v>
      </c>
      <c r="G1686" t="s">
        <v>5889</v>
      </c>
      <c r="H1686" s="10">
        <v>43592.55</v>
      </c>
      <c r="I1686" t="s">
        <v>128</v>
      </c>
      <c r="J1686" t="s">
        <v>28</v>
      </c>
      <c r="K1686" t="s">
        <v>29</v>
      </c>
      <c r="L1686" t="s">
        <v>155</v>
      </c>
      <c r="M1686" t="s">
        <v>29</v>
      </c>
      <c r="N1686" t="s">
        <v>30</v>
      </c>
      <c r="O1686" t="s">
        <v>30</v>
      </c>
      <c r="P1686" t="s">
        <v>30</v>
      </c>
      <c r="Q1686" t="s">
        <v>30</v>
      </c>
      <c r="R1686" t="s">
        <v>30</v>
      </c>
      <c r="S1686" t="s">
        <v>30</v>
      </c>
      <c r="T1686" t="s">
        <v>30</v>
      </c>
      <c r="U1686" t="s">
        <v>30</v>
      </c>
      <c r="V1686" t="s">
        <v>30</v>
      </c>
      <c r="W1686" t="s">
        <v>33</v>
      </c>
      <c r="X1686" t="s">
        <v>29</v>
      </c>
      <c r="Y1686" t="s">
        <v>29</v>
      </c>
      <c r="Z1686" t="s">
        <v>29</v>
      </c>
      <c r="AA1686" t="s">
        <v>30</v>
      </c>
      <c r="AB1686" t="s">
        <v>32</v>
      </c>
    </row>
    <row r="1687" spans="1:28" outlineLevel="1" x14ac:dyDescent="0.45">
      <c r="A1687">
        <v>7597028904</v>
      </c>
      <c r="B1687" s="1">
        <v>44323</v>
      </c>
      <c r="C1687" t="s">
        <v>3382</v>
      </c>
      <c r="D1687" t="s">
        <v>3383</v>
      </c>
      <c r="E1687" t="s">
        <v>496</v>
      </c>
      <c r="F1687" t="s">
        <v>5651</v>
      </c>
      <c r="G1687" t="s">
        <v>5889</v>
      </c>
      <c r="H1687" s="10">
        <v>43453.59</v>
      </c>
      <c r="J1687" t="s">
        <v>28</v>
      </c>
      <c r="K1687" t="s">
        <v>29</v>
      </c>
      <c r="L1687" t="s">
        <v>155</v>
      </c>
      <c r="M1687" t="s">
        <v>29</v>
      </c>
      <c r="N1687" t="s">
        <v>29</v>
      </c>
      <c r="O1687" t="s">
        <v>29</v>
      </c>
      <c r="P1687" t="s">
        <v>30</v>
      </c>
      <c r="Q1687" t="s">
        <v>29</v>
      </c>
      <c r="R1687" t="s">
        <v>29</v>
      </c>
      <c r="S1687" t="s">
        <v>30</v>
      </c>
      <c r="T1687" t="s">
        <v>30</v>
      </c>
      <c r="U1687" t="s">
        <v>29</v>
      </c>
      <c r="V1687" t="s">
        <v>30</v>
      </c>
      <c r="W1687" t="s">
        <v>40</v>
      </c>
      <c r="X1687" t="s">
        <v>29</v>
      </c>
      <c r="Y1687" t="s">
        <v>29</v>
      </c>
      <c r="Z1687" t="s">
        <v>29</v>
      </c>
      <c r="AA1687" t="s">
        <v>30</v>
      </c>
      <c r="AB1687" t="s">
        <v>32</v>
      </c>
    </row>
    <row r="1688" spans="1:28" outlineLevel="1" x14ac:dyDescent="0.45">
      <c r="A1688">
        <v>8907129003</v>
      </c>
      <c r="B1688" s="1">
        <v>44345</v>
      </c>
      <c r="C1688" t="s">
        <v>4796</v>
      </c>
      <c r="D1688" t="s">
        <v>4797</v>
      </c>
      <c r="E1688" t="s">
        <v>496</v>
      </c>
      <c r="F1688" t="s">
        <v>5651</v>
      </c>
      <c r="G1688" t="s">
        <v>5729</v>
      </c>
      <c r="H1688" s="10">
        <v>29330</v>
      </c>
      <c r="J1688" t="s">
        <v>28</v>
      </c>
      <c r="K1688" t="s">
        <v>29</v>
      </c>
      <c r="L1688" t="s">
        <v>155</v>
      </c>
      <c r="M1688" t="s">
        <v>29</v>
      </c>
      <c r="N1688" t="s">
        <v>29</v>
      </c>
      <c r="O1688" t="s">
        <v>30</v>
      </c>
      <c r="P1688" t="s">
        <v>30</v>
      </c>
      <c r="Q1688" t="s">
        <v>29</v>
      </c>
      <c r="R1688" t="s">
        <v>30</v>
      </c>
      <c r="S1688" t="s">
        <v>29</v>
      </c>
      <c r="T1688" t="s">
        <v>30</v>
      </c>
      <c r="U1688" t="s">
        <v>29</v>
      </c>
      <c r="V1688" t="s">
        <v>29</v>
      </c>
      <c r="W1688" t="s">
        <v>31</v>
      </c>
      <c r="X1688" t="s">
        <v>29</v>
      </c>
      <c r="Y1688" t="s">
        <v>29</v>
      </c>
      <c r="Z1688" t="s">
        <v>29</v>
      </c>
      <c r="AA1688" t="s">
        <v>29</v>
      </c>
      <c r="AB1688" t="s">
        <v>32</v>
      </c>
    </row>
    <row r="1689" spans="1:28" outlineLevel="1" x14ac:dyDescent="0.45">
      <c r="A1689">
        <v>8980569002</v>
      </c>
      <c r="B1689" s="1">
        <v>44345</v>
      </c>
      <c r="C1689" t="s">
        <v>5138</v>
      </c>
      <c r="D1689" t="s">
        <v>5139</v>
      </c>
      <c r="E1689" t="s">
        <v>496</v>
      </c>
      <c r="F1689" t="s">
        <v>5651</v>
      </c>
      <c r="G1689" t="s">
        <v>5729</v>
      </c>
      <c r="H1689" s="10">
        <v>28794.59</v>
      </c>
      <c r="J1689" t="s">
        <v>28</v>
      </c>
      <c r="K1689" t="s">
        <v>29</v>
      </c>
      <c r="L1689" t="s">
        <v>155</v>
      </c>
      <c r="M1689" t="s">
        <v>29</v>
      </c>
      <c r="N1689" t="s">
        <v>29</v>
      </c>
      <c r="O1689" t="s">
        <v>30</v>
      </c>
      <c r="P1689" t="s">
        <v>30</v>
      </c>
      <c r="Q1689" t="s">
        <v>30</v>
      </c>
      <c r="R1689" t="s">
        <v>30</v>
      </c>
      <c r="S1689" t="s">
        <v>30</v>
      </c>
      <c r="T1689" t="s">
        <v>30</v>
      </c>
      <c r="U1689" t="s">
        <v>30</v>
      </c>
      <c r="V1689" t="s">
        <v>30</v>
      </c>
      <c r="W1689" t="s">
        <v>31</v>
      </c>
      <c r="X1689" t="s">
        <v>29</v>
      </c>
      <c r="Y1689" t="s">
        <v>29</v>
      </c>
      <c r="Z1689" t="s">
        <v>29</v>
      </c>
      <c r="AA1689" t="s">
        <v>29</v>
      </c>
      <c r="AB1689" t="s">
        <v>32</v>
      </c>
    </row>
    <row r="1690" spans="1:28" outlineLevel="1" x14ac:dyDescent="0.45">
      <c r="A1690">
        <v>2764909006</v>
      </c>
      <c r="B1690" s="1">
        <v>44334</v>
      </c>
      <c r="C1690" t="s">
        <v>1631</v>
      </c>
      <c r="D1690" t="s">
        <v>1632</v>
      </c>
      <c r="E1690" t="s">
        <v>496</v>
      </c>
      <c r="F1690" t="s">
        <v>5651</v>
      </c>
      <c r="G1690" t="s">
        <v>5889</v>
      </c>
      <c r="H1690" s="10">
        <v>25763</v>
      </c>
      <c r="J1690" t="s">
        <v>28</v>
      </c>
      <c r="K1690" t="s">
        <v>29</v>
      </c>
      <c r="L1690" t="s">
        <v>155</v>
      </c>
      <c r="M1690" t="s">
        <v>30</v>
      </c>
      <c r="N1690" t="s">
        <v>30</v>
      </c>
      <c r="O1690" t="s">
        <v>30</v>
      </c>
      <c r="P1690" t="s">
        <v>30</v>
      </c>
      <c r="Q1690" t="s">
        <v>30</v>
      </c>
      <c r="R1690" t="s">
        <v>30</v>
      </c>
      <c r="S1690" t="s">
        <v>30</v>
      </c>
      <c r="T1690" t="s">
        <v>30</v>
      </c>
      <c r="U1690" t="s">
        <v>30</v>
      </c>
      <c r="V1690" t="s">
        <v>30</v>
      </c>
      <c r="W1690" t="s">
        <v>40</v>
      </c>
      <c r="X1690" t="s">
        <v>29</v>
      </c>
      <c r="Y1690" t="s">
        <v>30</v>
      </c>
      <c r="Z1690" t="s">
        <v>29</v>
      </c>
      <c r="AA1690" t="s">
        <v>29</v>
      </c>
      <c r="AB1690" t="s">
        <v>32</v>
      </c>
    </row>
    <row r="1691" spans="1:28" outlineLevel="1" x14ac:dyDescent="0.45">
      <c r="A1691">
        <v>7574508903</v>
      </c>
      <c r="B1691" s="1">
        <v>44323</v>
      </c>
      <c r="C1691" t="s">
        <v>3272</v>
      </c>
      <c r="D1691" t="s">
        <v>3273</v>
      </c>
      <c r="E1691" t="s">
        <v>496</v>
      </c>
      <c r="F1691" t="s">
        <v>5651</v>
      </c>
      <c r="G1691" t="s">
        <v>5889</v>
      </c>
      <c r="H1691" s="10">
        <v>19650.560000000001</v>
      </c>
      <c r="J1691" t="s">
        <v>28</v>
      </c>
      <c r="K1691" t="s">
        <v>29</v>
      </c>
      <c r="L1691" t="s">
        <v>155</v>
      </c>
      <c r="M1691" t="s">
        <v>29</v>
      </c>
      <c r="N1691" t="s">
        <v>30</v>
      </c>
      <c r="O1691" t="s">
        <v>29</v>
      </c>
      <c r="P1691" t="s">
        <v>30</v>
      </c>
      <c r="Q1691" t="s">
        <v>29</v>
      </c>
      <c r="R1691" t="s">
        <v>30</v>
      </c>
      <c r="S1691" t="s">
        <v>30</v>
      </c>
      <c r="T1691" t="s">
        <v>29</v>
      </c>
      <c r="U1691" t="s">
        <v>30</v>
      </c>
      <c r="V1691" t="s">
        <v>29</v>
      </c>
      <c r="W1691" t="s">
        <v>40</v>
      </c>
      <c r="X1691" t="s">
        <v>29</v>
      </c>
      <c r="Y1691" t="s">
        <v>30</v>
      </c>
      <c r="Z1691" t="s">
        <v>29</v>
      </c>
      <c r="AA1691" t="s">
        <v>29</v>
      </c>
      <c r="AB1691" t="s">
        <v>62</v>
      </c>
    </row>
    <row r="1692" spans="1:28" outlineLevel="1" x14ac:dyDescent="0.45">
      <c r="A1692">
        <v>7596888902</v>
      </c>
      <c r="B1692" s="1">
        <v>44323</v>
      </c>
      <c r="C1692" t="s">
        <v>3380</v>
      </c>
      <c r="D1692" t="s">
        <v>3381</v>
      </c>
      <c r="E1692" t="s">
        <v>496</v>
      </c>
      <c r="F1692" t="s">
        <v>5651</v>
      </c>
      <c r="G1692" t="s">
        <v>5729</v>
      </c>
      <c r="H1692" s="10">
        <v>15588</v>
      </c>
      <c r="J1692" t="s">
        <v>28</v>
      </c>
      <c r="K1692" t="s">
        <v>29</v>
      </c>
      <c r="L1692" t="s">
        <v>155</v>
      </c>
      <c r="M1692" t="s">
        <v>29</v>
      </c>
      <c r="N1692" t="s">
        <v>29</v>
      </c>
      <c r="O1692" t="s">
        <v>30</v>
      </c>
      <c r="P1692" t="s">
        <v>29</v>
      </c>
      <c r="Q1692" t="s">
        <v>29</v>
      </c>
      <c r="R1692" t="s">
        <v>30</v>
      </c>
      <c r="S1692" t="s">
        <v>29</v>
      </c>
      <c r="T1692" t="s">
        <v>30</v>
      </c>
      <c r="U1692" t="s">
        <v>29</v>
      </c>
      <c r="V1692" t="s">
        <v>30</v>
      </c>
      <c r="W1692" t="s">
        <v>40</v>
      </c>
      <c r="X1692" t="s">
        <v>29</v>
      </c>
      <c r="Y1692" t="s">
        <v>30</v>
      </c>
      <c r="Z1692" t="s">
        <v>29</v>
      </c>
      <c r="AA1692" t="s">
        <v>30</v>
      </c>
      <c r="AB1692" t="s">
        <v>166</v>
      </c>
    </row>
    <row r="1693" spans="1:28" outlineLevel="1" x14ac:dyDescent="0.45">
      <c r="A1693">
        <v>1110099008</v>
      </c>
      <c r="B1693" s="1">
        <v>44329</v>
      </c>
      <c r="C1693" t="s">
        <v>494</v>
      </c>
      <c r="D1693" t="s">
        <v>495</v>
      </c>
      <c r="E1693" t="s">
        <v>496</v>
      </c>
      <c r="F1693" t="s">
        <v>5651</v>
      </c>
      <c r="G1693" t="s">
        <v>5729</v>
      </c>
      <c r="H1693" s="10">
        <v>9767</v>
      </c>
      <c r="J1693" t="s">
        <v>28</v>
      </c>
      <c r="K1693" t="s">
        <v>29</v>
      </c>
      <c r="L1693" t="s">
        <v>155</v>
      </c>
      <c r="M1693" t="s">
        <v>29</v>
      </c>
      <c r="N1693" t="s">
        <v>29</v>
      </c>
      <c r="O1693" t="s">
        <v>29</v>
      </c>
      <c r="P1693" t="s">
        <v>30</v>
      </c>
      <c r="Q1693" t="s">
        <v>30</v>
      </c>
      <c r="R1693" t="s">
        <v>30</v>
      </c>
      <c r="S1693" t="s">
        <v>29</v>
      </c>
      <c r="T1693" t="s">
        <v>29</v>
      </c>
      <c r="U1693" t="s">
        <v>30</v>
      </c>
      <c r="V1693" t="s">
        <v>30</v>
      </c>
      <c r="W1693" t="s">
        <v>31</v>
      </c>
      <c r="X1693" t="s">
        <v>29</v>
      </c>
      <c r="Y1693" t="s">
        <v>29</v>
      </c>
      <c r="Z1693" t="s">
        <v>30</v>
      </c>
      <c r="AA1693" t="s">
        <v>30</v>
      </c>
      <c r="AB1693" t="s">
        <v>339</v>
      </c>
    </row>
    <row r="1694" spans="1:28" outlineLevel="1" x14ac:dyDescent="0.45">
      <c r="A1694">
        <v>3699499000</v>
      </c>
      <c r="B1694" s="1">
        <v>44335</v>
      </c>
      <c r="C1694" t="s">
        <v>1769</v>
      </c>
      <c r="D1694" t="s">
        <v>1770</v>
      </c>
      <c r="E1694" t="s">
        <v>1771</v>
      </c>
      <c r="F1694" t="s">
        <v>5651</v>
      </c>
      <c r="G1694" t="s">
        <v>5900</v>
      </c>
      <c r="H1694" s="10">
        <v>524451</v>
      </c>
      <c r="J1694" t="s">
        <v>28</v>
      </c>
      <c r="K1694" t="s">
        <v>29</v>
      </c>
      <c r="L1694" t="s">
        <v>96</v>
      </c>
      <c r="M1694" t="s">
        <v>30</v>
      </c>
      <c r="N1694" t="s">
        <v>30</v>
      </c>
      <c r="O1694" t="s">
        <v>30</v>
      </c>
      <c r="P1694" t="s">
        <v>30</v>
      </c>
      <c r="Q1694" t="s">
        <v>30</v>
      </c>
      <c r="R1694" t="s">
        <v>30</v>
      </c>
      <c r="S1694" t="s">
        <v>30</v>
      </c>
      <c r="T1694" t="s">
        <v>30</v>
      </c>
      <c r="U1694" t="s">
        <v>30</v>
      </c>
      <c r="V1694" t="s">
        <v>30</v>
      </c>
      <c r="W1694" t="s">
        <v>270</v>
      </c>
      <c r="X1694" t="s">
        <v>29</v>
      </c>
      <c r="Y1694" t="s">
        <v>29</v>
      </c>
      <c r="Z1694" t="s">
        <v>29</v>
      </c>
      <c r="AA1694" t="s">
        <v>30</v>
      </c>
      <c r="AB1694" t="s">
        <v>267</v>
      </c>
    </row>
    <row r="1695" spans="1:28" outlineLevel="1" x14ac:dyDescent="0.45">
      <c r="A1695">
        <v>7520729007</v>
      </c>
      <c r="B1695" s="1">
        <v>44341</v>
      </c>
      <c r="C1695" t="s">
        <v>2662</v>
      </c>
      <c r="D1695" t="s">
        <v>2663</v>
      </c>
      <c r="E1695" t="s">
        <v>1771</v>
      </c>
      <c r="F1695" t="s">
        <v>5651</v>
      </c>
      <c r="G1695" t="s">
        <v>5900</v>
      </c>
      <c r="H1695" s="10">
        <v>169786</v>
      </c>
      <c r="J1695" t="s">
        <v>28</v>
      </c>
      <c r="K1695" t="s">
        <v>29</v>
      </c>
      <c r="L1695" t="s">
        <v>96</v>
      </c>
      <c r="M1695" t="s">
        <v>30</v>
      </c>
      <c r="N1695" t="s">
        <v>30</v>
      </c>
      <c r="O1695" t="s">
        <v>30</v>
      </c>
      <c r="P1695" t="s">
        <v>30</v>
      </c>
      <c r="Q1695" t="s">
        <v>30</v>
      </c>
      <c r="R1695" t="s">
        <v>30</v>
      </c>
      <c r="S1695" t="s">
        <v>30</v>
      </c>
      <c r="T1695" t="s">
        <v>30</v>
      </c>
      <c r="U1695" t="s">
        <v>30</v>
      </c>
      <c r="V1695" t="s">
        <v>30</v>
      </c>
      <c r="W1695" t="s">
        <v>33</v>
      </c>
      <c r="X1695" t="s">
        <v>29</v>
      </c>
      <c r="Y1695" t="s">
        <v>30</v>
      </c>
      <c r="Z1695" t="s">
        <v>29</v>
      </c>
      <c r="AA1695" t="s">
        <v>29</v>
      </c>
      <c r="AB1695" t="s">
        <v>32</v>
      </c>
    </row>
    <row r="1696" spans="1:28" outlineLevel="1" x14ac:dyDescent="0.45">
      <c r="A1696">
        <v>7575148904</v>
      </c>
      <c r="B1696" s="1">
        <v>44323</v>
      </c>
      <c r="C1696" t="s">
        <v>3278</v>
      </c>
      <c r="D1696" t="s">
        <v>3279</v>
      </c>
      <c r="E1696" t="s">
        <v>1771</v>
      </c>
      <c r="F1696" t="s">
        <v>5651</v>
      </c>
      <c r="G1696" t="s">
        <v>5900</v>
      </c>
      <c r="H1696" s="10">
        <v>142404.35</v>
      </c>
      <c r="I1696" t="s">
        <v>123</v>
      </c>
      <c r="J1696" t="s">
        <v>28</v>
      </c>
      <c r="K1696" t="s">
        <v>29</v>
      </c>
      <c r="L1696" t="s">
        <v>96</v>
      </c>
      <c r="M1696" t="s">
        <v>29</v>
      </c>
      <c r="N1696" t="s">
        <v>30</v>
      </c>
      <c r="O1696" t="s">
        <v>29</v>
      </c>
      <c r="P1696" t="s">
        <v>29</v>
      </c>
      <c r="Q1696" t="s">
        <v>29</v>
      </c>
      <c r="R1696" t="s">
        <v>30</v>
      </c>
      <c r="S1696" t="s">
        <v>30</v>
      </c>
      <c r="T1696" t="s">
        <v>29</v>
      </c>
      <c r="U1696" t="s">
        <v>30</v>
      </c>
      <c r="V1696" t="s">
        <v>30</v>
      </c>
      <c r="W1696" t="s">
        <v>33</v>
      </c>
      <c r="X1696" t="s">
        <v>29</v>
      </c>
      <c r="Y1696" t="s">
        <v>29</v>
      </c>
      <c r="Z1696" t="s">
        <v>29</v>
      </c>
      <c r="AA1696" t="s">
        <v>30</v>
      </c>
      <c r="AB1696" t="s">
        <v>39</v>
      </c>
    </row>
    <row r="1697" spans="1:28" outlineLevel="1" x14ac:dyDescent="0.45">
      <c r="A1697">
        <v>8607119009</v>
      </c>
      <c r="B1697" s="1">
        <v>44343</v>
      </c>
      <c r="C1697" t="s">
        <v>4276</v>
      </c>
      <c r="D1697" t="s">
        <v>4277</v>
      </c>
      <c r="E1697" t="s">
        <v>1771</v>
      </c>
      <c r="F1697" t="s">
        <v>5651</v>
      </c>
      <c r="G1697" t="s">
        <v>5900</v>
      </c>
      <c r="H1697" s="10">
        <v>125477</v>
      </c>
      <c r="I1697" t="s">
        <v>99</v>
      </c>
      <c r="J1697" t="s">
        <v>28</v>
      </c>
      <c r="K1697" t="s">
        <v>29</v>
      </c>
      <c r="L1697" t="s">
        <v>96</v>
      </c>
      <c r="M1697" t="s">
        <v>30</v>
      </c>
      <c r="N1697" t="s">
        <v>30</v>
      </c>
      <c r="O1697" t="s">
        <v>30</v>
      </c>
      <c r="P1697" t="s">
        <v>30</v>
      </c>
      <c r="Q1697" t="s">
        <v>30</v>
      </c>
      <c r="R1697" t="s">
        <v>30</v>
      </c>
      <c r="S1697" t="s">
        <v>30</v>
      </c>
      <c r="T1697" t="s">
        <v>30</v>
      </c>
      <c r="U1697" t="s">
        <v>30</v>
      </c>
      <c r="V1697" t="s">
        <v>30</v>
      </c>
      <c r="W1697" t="s">
        <v>40</v>
      </c>
      <c r="X1697" t="s">
        <v>29</v>
      </c>
      <c r="Y1697" t="s">
        <v>30</v>
      </c>
      <c r="Z1697" t="s">
        <v>29</v>
      </c>
      <c r="AA1697" t="s">
        <v>29</v>
      </c>
      <c r="AB1697" t="s">
        <v>32</v>
      </c>
    </row>
    <row r="1698" spans="1:28" outlineLevel="1" x14ac:dyDescent="0.45">
      <c r="A1698">
        <v>7888948909</v>
      </c>
      <c r="B1698" s="1">
        <v>44327</v>
      </c>
      <c r="C1698" t="s">
        <v>3943</v>
      </c>
      <c r="D1698" t="s">
        <v>3944</v>
      </c>
      <c r="E1698" t="s">
        <v>1771</v>
      </c>
      <c r="F1698" t="s">
        <v>5651</v>
      </c>
      <c r="G1698" t="s">
        <v>5900</v>
      </c>
      <c r="H1698" s="10">
        <v>37026.5</v>
      </c>
      <c r="J1698" t="s">
        <v>28</v>
      </c>
      <c r="K1698" t="s">
        <v>29</v>
      </c>
      <c r="L1698" t="s">
        <v>96</v>
      </c>
      <c r="M1698" t="s">
        <v>29</v>
      </c>
      <c r="N1698" t="s">
        <v>30</v>
      </c>
      <c r="O1698" t="s">
        <v>29</v>
      </c>
      <c r="P1698" t="s">
        <v>30</v>
      </c>
      <c r="Q1698" t="s">
        <v>29</v>
      </c>
      <c r="R1698" t="s">
        <v>30</v>
      </c>
      <c r="S1698" t="s">
        <v>30</v>
      </c>
      <c r="T1698" t="s">
        <v>30</v>
      </c>
      <c r="U1698" t="s">
        <v>30</v>
      </c>
      <c r="V1698" t="s">
        <v>30</v>
      </c>
      <c r="W1698" t="s">
        <v>33</v>
      </c>
      <c r="X1698" t="s">
        <v>29</v>
      </c>
      <c r="Y1698" t="s">
        <v>29</v>
      </c>
      <c r="Z1698" t="s">
        <v>29</v>
      </c>
      <c r="AA1698" t="s">
        <v>30</v>
      </c>
      <c r="AB1698" t="s">
        <v>189</v>
      </c>
    </row>
    <row r="1699" spans="1:28" outlineLevel="1" x14ac:dyDescent="0.45">
      <c r="A1699">
        <v>8852329006</v>
      </c>
      <c r="B1699" s="1">
        <v>44345</v>
      </c>
      <c r="C1699" t="s">
        <v>4512</v>
      </c>
      <c r="D1699" t="s">
        <v>4513</v>
      </c>
      <c r="E1699" t="s">
        <v>4514</v>
      </c>
      <c r="F1699" t="s">
        <v>5651</v>
      </c>
      <c r="G1699" t="s">
        <v>5989</v>
      </c>
      <c r="H1699" s="10">
        <v>19749.29</v>
      </c>
      <c r="J1699" t="s">
        <v>42</v>
      </c>
      <c r="K1699" t="s">
        <v>30</v>
      </c>
      <c r="L1699" t="s">
        <v>210</v>
      </c>
      <c r="M1699" t="s">
        <v>29</v>
      </c>
      <c r="N1699" t="s">
        <v>29</v>
      </c>
      <c r="O1699" t="s">
        <v>29</v>
      </c>
      <c r="P1699" t="s">
        <v>30</v>
      </c>
      <c r="Q1699" t="s">
        <v>30</v>
      </c>
      <c r="R1699" t="s">
        <v>30</v>
      </c>
      <c r="S1699" t="s">
        <v>30</v>
      </c>
      <c r="T1699" t="s">
        <v>30</v>
      </c>
      <c r="U1699" t="s">
        <v>30</v>
      </c>
      <c r="V1699" t="s">
        <v>30</v>
      </c>
      <c r="W1699" t="s">
        <v>31</v>
      </c>
      <c r="X1699" t="s">
        <v>29</v>
      </c>
      <c r="Y1699" t="s">
        <v>29</v>
      </c>
      <c r="Z1699" t="s">
        <v>29</v>
      </c>
      <c r="AA1699" t="s">
        <v>29</v>
      </c>
      <c r="AB1699" t="s">
        <v>32</v>
      </c>
    </row>
    <row r="1700" spans="1:28" outlineLevel="1" x14ac:dyDescent="0.45">
      <c r="A1700">
        <v>7594638904</v>
      </c>
      <c r="B1700" s="1">
        <v>44323</v>
      </c>
      <c r="C1700" t="s">
        <v>3362</v>
      </c>
      <c r="D1700" t="s">
        <v>3363</v>
      </c>
      <c r="E1700" t="s">
        <v>4514</v>
      </c>
      <c r="F1700" t="s">
        <v>5651</v>
      </c>
      <c r="G1700" t="s">
        <v>5989</v>
      </c>
      <c r="H1700" s="10">
        <v>15534.26</v>
      </c>
      <c r="J1700" t="s">
        <v>42</v>
      </c>
      <c r="K1700" t="s">
        <v>29</v>
      </c>
      <c r="L1700" t="s">
        <v>210</v>
      </c>
      <c r="M1700" t="s">
        <v>29</v>
      </c>
      <c r="N1700" t="s">
        <v>30</v>
      </c>
      <c r="O1700" t="s">
        <v>29</v>
      </c>
      <c r="P1700" t="s">
        <v>30</v>
      </c>
      <c r="Q1700" t="s">
        <v>30</v>
      </c>
      <c r="R1700" t="s">
        <v>30</v>
      </c>
      <c r="S1700" t="s">
        <v>30</v>
      </c>
      <c r="T1700" t="s">
        <v>30</v>
      </c>
      <c r="U1700" t="s">
        <v>30</v>
      </c>
      <c r="V1700" t="s">
        <v>30</v>
      </c>
      <c r="W1700" t="s">
        <v>31</v>
      </c>
      <c r="X1700" t="s">
        <v>29</v>
      </c>
      <c r="Y1700" t="s">
        <v>30</v>
      </c>
      <c r="Z1700" t="s">
        <v>29</v>
      </c>
      <c r="AA1700" t="s">
        <v>29</v>
      </c>
      <c r="AB1700" t="s">
        <v>32</v>
      </c>
    </row>
    <row r="1701" spans="1:28" outlineLevel="1" x14ac:dyDescent="0.45">
      <c r="A1701">
        <v>8825239008</v>
      </c>
      <c r="B1701" s="1">
        <v>44345</v>
      </c>
      <c r="C1701" t="s">
        <v>4364</v>
      </c>
      <c r="D1701" t="s">
        <v>4365</v>
      </c>
      <c r="E1701" t="s">
        <v>4366</v>
      </c>
      <c r="F1701" t="s">
        <v>5651</v>
      </c>
      <c r="G1701" t="s">
        <v>6031</v>
      </c>
      <c r="H1701" s="10">
        <v>191547.3</v>
      </c>
      <c r="J1701" t="s">
        <v>42</v>
      </c>
      <c r="K1701" t="s">
        <v>29</v>
      </c>
      <c r="L1701" t="s">
        <v>127</v>
      </c>
      <c r="M1701" t="s">
        <v>29</v>
      </c>
      <c r="N1701" t="s">
        <v>29</v>
      </c>
      <c r="O1701" t="s">
        <v>29</v>
      </c>
      <c r="P1701" t="s">
        <v>30</v>
      </c>
      <c r="Q1701" t="s">
        <v>30</v>
      </c>
      <c r="R1701" t="s">
        <v>30</v>
      </c>
      <c r="S1701" t="s">
        <v>30</v>
      </c>
      <c r="T1701" t="s">
        <v>30</v>
      </c>
      <c r="U1701" t="s">
        <v>30</v>
      </c>
      <c r="V1701" t="s">
        <v>30</v>
      </c>
      <c r="W1701" t="s">
        <v>40</v>
      </c>
      <c r="X1701" t="s">
        <v>29</v>
      </c>
      <c r="Y1701" t="s">
        <v>29</v>
      </c>
      <c r="Z1701" t="s">
        <v>29</v>
      </c>
      <c r="AA1701" t="s">
        <v>29</v>
      </c>
      <c r="AB1701" t="s">
        <v>32</v>
      </c>
    </row>
    <row r="1702" spans="1:28" outlineLevel="1" x14ac:dyDescent="0.45">
      <c r="A1702">
        <v>8955329009</v>
      </c>
      <c r="B1702" s="1">
        <v>44345</v>
      </c>
      <c r="C1702" t="s">
        <v>5001</v>
      </c>
      <c r="D1702" t="s">
        <v>5002</v>
      </c>
      <c r="E1702" t="s">
        <v>4366</v>
      </c>
      <c r="F1702" t="s">
        <v>5651</v>
      </c>
      <c r="G1702" t="s">
        <v>6031</v>
      </c>
      <c r="H1702" s="10">
        <v>136935.07</v>
      </c>
      <c r="J1702" t="s">
        <v>42</v>
      </c>
      <c r="K1702" t="s">
        <v>29</v>
      </c>
      <c r="L1702" t="s">
        <v>127</v>
      </c>
      <c r="M1702" t="s">
        <v>30</v>
      </c>
      <c r="N1702" t="s">
        <v>30</v>
      </c>
      <c r="O1702" t="s">
        <v>30</v>
      </c>
      <c r="P1702" t="s">
        <v>29</v>
      </c>
      <c r="Q1702" t="s">
        <v>30</v>
      </c>
      <c r="R1702" t="s">
        <v>30</v>
      </c>
      <c r="S1702" t="s">
        <v>30</v>
      </c>
      <c r="T1702" t="s">
        <v>30</v>
      </c>
      <c r="U1702" t="s">
        <v>29</v>
      </c>
      <c r="V1702" t="s">
        <v>29</v>
      </c>
      <c r="W1702" t="s">
        <v>49</v>
      </c>
      <c r="X1702" t="s">
        <v>29</v>
      </c>
      <c r="Y1702" t="s">
        <v>29</v>
      </c>
      <c r="Z1702" t="s">
        <v>29</v>
      </c>
      <c r="AA1702" t="s">
        <v>29</v>
      </c>
      <c r="AB1702" t="s">
        <v>32</v>
      </c>
    </row>
    <row r="1703" spans="1:28" outlineLevel="1" x14ac:dyDescent="0.45">
      <c r="A1703">
        <v>9961859005</v>
      </c>
      <c r="B1703" s="1">
        <v>44354</v>
      </c>
      <c r="C1703" t="s">
        <v>5610</v>
      </c>
      <c r="D1703" t="s">
        <v>5611</v>
      </c>
      <c r="E1703" t="s">
        <v>4366</v>
      </c>
      <c r="F1703" t="s">
        <v>5651</v>
      </c>
      <c r="G1703" t="s">
        <v>6031</v>
      </c>
      <c r="H1703" s="10">
        <v>63189</v>
      </c>
      <c r="J1703" t="s">
        <v>42</v>
      </c>
      <c r="K1703" t="s">
        <v>29</v>
      </c>
      <c r="L1703" t="s">
        <v>127</v>
      </c>
      <c r="M1703" t="s">
        <v>29</v>
      </c>
      <c r="N1703" t="s">
        <v>29</v>
      </c>
      <c r="O1703" t="s">
        <v>30</v>
      </c>
      <c r="P1703" t="s">
        <v>29</v>
      </c>
      <c r="Q1703" t="s">
        <v>30</v>
      </c>
      <c r="R1703" t="s">
        <v>30</v>
      </c>
      <c r="S1703" t="s">
        <v>29</v>
      </c>
      <c r="T1703" t="s">
        <v>30</v>
      </c>
      <c r="U1703" t="s">
        <v>29</v>
      </c>
      <c r="V1703" t="s">
        <v>29</v>
      </c>
      <c r="W1703" t="s">
        <v>31</v>
      </c>
      <c r="X1703" t="s">
        <v>29</v>
      </c>
      <c r="Y1703" t="s">
        <v>29</v>
      </c>
      <c r="Z1703" t="s">
        <v>29</v>
      </c>
      <c r="AA1703" t="s">
        <v>29</v>
      </c>
      <c r="AB1703" t="s">
        <v>130</v>
      </c>
    </row>
    <row r="1704" spans="1:28" outlineLevel="1" x14ac:dyDescent="0.45">
      <c r="A1704">
        <v>7527469004</v>
      </c>
      <c r="B1704" s="1">
        <v>44341</v>
      </c>
      <c r="C1704" t="s">
        <v>2738</v>
      </c>
      <c r="D1704" t="s">
        <v>2739</v>
      </c>
      <c r="E1704" t="s">
        <v>584</v>
      </c>
      <c r="F1704" t="s">
        <v>5651</v>
      </c>
      <c r="G1704" t="s">
        <v>5954</v>
      </c>
      <c r="H1704" s="10">
        <v>36371.040000000001</v>
      </c>
      <c r="J1704" t="s">
        <v>42</v>
      </c>
      <c r="K1704" t="s">
        <v>29</v>
      </c>
      <c r="L1704" t="s">
        <v>471</v>
      </c>
      <c r="M1704" t="s">
        <v>30</v>
      </c>
      <c r="N1704" t="s">
        <v>30</v>
      </c>
      <c r="O1704" t="s">
        <v>30</v>
      </c>
      <c r="P1704" t="s">
        <v>30</v>
      </c>
      <c r="Q1704" t="s">
        <v>30</v>
      </c>
      <c r="R1704" t="s">
        <v>30</v>
      </c>
      <c r="S1704" t="s">
        <v>30</v>
      </c>
      <c r="T1704" t="s">
        <v>30</v>
      </c>
      <c r="U1704" t="s">
        <v>30</v>
      </c>
      <c r="V1704" t="s">
        <v>30</v>
      </c>
      <c r="W1704" t="s">
        <v>60</v>
      </c>
      <c r="X1704" t="s">
        <v>29</v>
      </c>
      <c r="Y1704" t="s">
        <v>30</v>
      </c>
      <c r="Z1704" t="s">
        <v>30</v>
      </c>
      <c r="AA1704" t="s">
        <v>29</v>
      </c>
      <c r="AB1704" t="s">
        <v>38</v>
      </c>
    </row>
    <row r="1705" spans="1:28" outlineLevel="1" x14ac:dyDescent="0.45">
      <c r="A1705">
        <v>9896379006</v>
      </c>
      <c r="B1705" s="1">
        <v>44351</v>
      </c>
      <c r="C1705" t="s">
        <v>5329</v>
      </c>
      <c r="D1705" t="s">
        <v>5330</v>
      </c>
      <c r="E1705" t="s">
        <v>5131</v>
      </c>
      <c r="F1705" t="s">
        <v>5651</v>
      </c>
      <c r="G1705" t="s">
        <v>5936</v>
      </c>
      <c r="H1705" s="10">
        <v>259458</v>
      </c>
      <c r="J1705" t="s">
        <v>28</v>
      </c>
      <c r="K1705" t="s">
        <v>29</v>
      </c>
      <c r="L1705" t="s">
        <v>275</v>
      </c>
      <c r="M1705" t="s">
        <v>29</v>
      </c>
      <c r="N1705" t="s">
        <v>30</v>
      </c>
      <c r="O1705" t="s">
        <v>29</v>
      </c>
      <c r="P1705" t="s">
        <v>30</v>
      </c>
      <c r="Q1705" t="s">
        <v>30</v>
      </c>
      <c r="R1705" t="s">
        <v>30</v>
      </c>
      <c r="S1705" t="s">
        <v>30</v>
      </c>
      <c r="T1705" t="s">
        <v>30</v>
      </c>
      <c r="U1705" t="s">
        <v>30</v>
      </c>
      <c r="V1705" t="s">
        <v>30</v>
      </c>
      <c r="W1705" t="s">
        <v>33</v>
      </c>
      <c r="X1705" t="s">
        <v>29</v>
      </c>
      <c r="Y1705" t="s">
        <v>29</v>
      </c>
      <c r="Z1705" t="s">
        <v>29</v>
      </c>
      <c r="AA1705" t="s">
        <v>29</v>
      </c>
      <c r="AB1705" t="s">
        <v>32</v>
      </c>
    </row>
    <row r="1706" spans="1:28" outlineLevel="1" x14ac:dyDescent="0.45">
      <c r="A1706">
        <v>8978419004</v>
      </c>
      <c r="B1706" s="1">
        <v>44345</v>
      </c>
      <c r="C1706" t="s">
        <v>5129</v>
      </c>
      <c r="D1706" t="s">
        <v>5130</v>
      </c>
      <c r="E1706" t="s">
        <v>5131</v>
      </c>
      <c r="F1706" t="s">
        <v>5651</v>
      </c>
      <c r="G1706" t="s">
        <v>5936</v>
      </c>
      <c r="H1706" s="10">
        <v>43335.199999999997</v>
      </c>
      <c r="J1706" t="s">
        <v>28</v>
      </c>
      <c r="K1706" t="s">
        <v>29</v>
      </c>
      <c r="L1706" t="s">
        <v>275</v>
      </c>
      <c r="M1706" t="s">
        <v>29</v>
      </c>
      <c r="N1706" t="s">
        <v>29</v>
      </c>
      <c r="O1706" t="s">
        <v>29</v>
      </c>
      <c r="P1706" t="s">
        <v>29</v>
      </c>
      <c r="Q1706" t="s">
        <v>29</v>
      </c>
      <c r="R1706" t="s">
        <v>30</v>
      </c>
      <c r="S1706" t="s">
        <v>30</v>
      </c>
      <c r="T1706" t="s">
        <v>30</v>
      </c>
      <c r="U1706" t="s">
        <v>30</v>
      </c>
      <c r="V1706" t="s">
        <v>30</v>
      </c>
      <c r="W1706" t="s">
        <v>31</v>
      </c>
      <c r="X1706" t="s">
        <v>29</v>
      </c>
      <c r="Y1706" t="s">
        <v>29</v>
      </c>
      <c r="Z1706" t="s">
        <v>29</v>
      </c>
      <c r="AA1706" t="s">
        <v>29</v>
      </c>
      <c r="AB1706" t="s">
        <v>32</v>
      </c>
    </row>
    <row r="1707" spans="1:28" outlineLevel="1" x14ac:dyDescent="0.45">
      <c r="A1707">
        <v>7627358900</v>
      </c>
      <c r="B1707" s="1">
        <v>44323</v>
      </c>
      <c r="C1707" t="s">
        <v>3555</v>
      </c>
      <c r="D1707" t="s">
        <v>642</v>
      </c>
      <c r="E1707" t="s">
        <v>992</v>
      </c>
      <c r="F1707" t="s">
        <v>5651</v>
      </c>
      <c r="G1707" t="s">
        <v>5819</v>
      </c>
      <c r="H1707" s="10">
        <v>277112</v>
      </c>
      <c r="J1707" t="s">
        <v>42</v>
      </c>
      <c r="K1707" t="s">
        <v>29</v>
      </c>
      <c r="L1707" t="s">
        <v>471</v>
      </c>
      <c r="M1707" t="s">
        <v>30</v>
      </c>
      <c r="N1707" t="s">
        <v>30</v>
      </c>
      <c r="O1707" t="s">
        <v>30</v>
      </c>
      <c r="P1707" t="s">
        <v>30</v>
      </c>
      <c r="Q1707" t="s">
        <v>30</v>
      </c>
      <c r="R1707" t="s">
        <v>30</v>
      </c>
      <c r="S1707" t="s">
        <v>30</v>
      </c>
      <c r="T1707" t="s">
        <v>30</v>
      </c>
      <c r="U1707" t="s">
        <v>30</v>
      </c>
      <c r="V1707" t="s">
        <v>30</v>
      </c>
      <c r="W1707" t="s">
        <v>33</v>
      </c>
      <c r="X1707" t="s">
        <v>29</v>
      </c>
      <c r="Y1707" t="s">
        <v>29</v>
      </c>
      <c r="Z1707" t="s">
        <v>29</v>
      </c>
      <c r="AA1707" t="s">
        <v>30</v>
      </c>
      <c r="AB1707" t="s">
        <v>32</v>
      </c>
    </row>
    <row r="1708" spans="1:28" outlineLevel="1" x14ac:dyDescent="0.45">
      <c r="A1708">
        <v>2363269003</v>
      </c>
      <c r="B1708" s="1">
        <v>44331</v>
      </c>
      <c r="C1708" t="s">
        <v>990</v>
      </c>
      <c r="D1708" t="s">
        <v>991</v>
      </c>
      <c r="E1708" t="s">
        <v>992</v>
      </c>
      <c r="F1708" t="s">
        <v>5651</v>
      </c>
      <c r="G1708" t="s">
        <v>5819</v>
      </c>
      <c r="H1708" s="10">
        <v>99117.1</v>
      </c>
      <c r="J1708" t="s">
        <v>42</v>
      </c>
      <c r="K1708" t="s">
        <v>29</v>
      </c>
      <c r="L1708" t="s">
        <v>150</v>
      </c>
      <c r="M1708" t="s">
        <v>29</v>
      </c>
      <c r="N1708" t="s">
        <v>30</v>
      </c>
      <c r="O1708" t="s">
        <v>29</v>
      </c>
      <c r="P1708" t="s">
        <v>30</v>
      </c>
      <c r="Q1708" t="s">
        <v>30</v>
      </c>
      <c r="R1708" t="s">
        <v>30</v>
      </c>
      <c r="S1708" t="s">
        <v>30</v>
      </c>
      <c r="T1708" t="s">
        <v>30</v>
      </c>
      <c r="U1708" t="s">
        <v>30</v>
      </c>
      <c r="V1708" t="s">
        <v>30</v>
      </c>
      <c r="W1708" t="s">
        <v>33</v>
      </c>
      <c r="X1708" t="s">
        <v>29</v>
      </c>
      <c r="Y1708" t="s">
        <v>30</v>
      </c>
      <c r="Z1708" t="s">
        <v>29</v>
      </c>
      <c r="AA1708" t="s">
        <v>30</v>
      </c>
      <c r="AB1708" t="s">
        <v>32</v>
      </c>
    </row>
    <row r="1709" spans="1:28" outlineLevel="1" x14ac:dyDescent="0.45">
      <c r="A1709">
        <v>7556469003</v>
      </c>
      <c r="B1709" s="1">
        <v>44341</v>
      </c>
      <c r="C1709" t="s">
        <v>3071</v>
      </c>
      <c r="D1709" t="s">
        <v>3072</v>
      </c>
      <c r="E1709" t="s">
        <v>500</v>
      </c>
      <c r="F1709" t="s">
        <v>5651</v>
      </c>
      <c r="G1709" t="s">
        <v>5914</v>
      </c>
      <c r="H1709" s="10">
        <v>651554.63</v>
      </c>
      <c r="J1709" t="s">
        <v>28</v>
      </c>
      <c r="K1709" t="s">
        <v>30</v>
      </c>
      <c r="L1709" t="s">
        <v>155</v>
      </c>
      <c r="M1709" t="s">
        <v>30</v>
      </c>
      <c r="N1709" t="s">
        <v>30</v>
      </c>
      <c r="O1709" t="s">
        <v>30</v>
      </c>
      <c r="P1709" t="s">
        <v>30</v>
      </c>
      <c r="Q1709" t="s">
        <v>30</v>
      </c>
      <c r="R1709" t="s">
        <v>30</v>
      </c>
      <c r="S1709" t="s">
        <v>30</v>
      </c>
      <c r="T1709" t="s">
        <v>30</v>
      </c>
      <c r="U1709" t="s">
        <v>30</v>
      </c>
      <c r="V1709" t="s">
        <v>30</v>
      </c>
      <c r="W1709" t="s">
        <v>31</v>
      </c>
      <c r="X1709" t="s">
        <v>29</v>
      </c>
      <c r="Y1709" t="s">
        <v>30</v>
      </c>
      <c r="Z1709" t="s">
        <v>29</v>
      </c>
      <c r="AA1709" t="s">
        <v>29</v>
      </c>
      <c r="AB1709" t="s">
        <v>32</v>
      </c>
    </row>
    <row r="1710" spans="1:28" outlineLevel="1" x14ac:dyDescent="0.45">
      <c r="A1710">
        <v>7520738907</v>
      </c>
      <c r="B1710" s="1">
        <v>44323</v>
      </c>
      <c r="C1710" t="s">
        <v>2664</v>
      </c>
      <c r="D1710" t="s">
        <v>2665</v>
      </c>
      <c r="E1710" t="s">
        <v>500</v>
      </c>
      <c r="F1710" t="s">
        <v>5651</v>
      </c>
      <c r="G1710" t="s">
        <v>5914</v>
      </c>
      <c r="H1710" s="10">
        <v>189865</v>
      </c>
      <c r="J1710" t="s">
        <v>28</v>
      </c>
      <c r="K1710" t="s">
        <v>30</v>
      </c>
      <c r="L1710" t="s">
        <v>155</v>
      </c>
      <c r="M1710" t="s">
        <v>30</v>
      </c>
      <c r="N1710" t="s">
        <v>30</v>
      </c>
      <c r="O1710" t="s">
        <v>30</v>
      </c>
      <c r="P1710" t="s">
        <v>30</v>
      </c>
      <c r="Q1710" t="s">
        <v>30</v>
      </c>
      <c r="R1710" t="s">
        <v>30</v>
      </c>
      <c r="S1710" t="s">
        <v>30</v>
      </c>
      <c r="T1710" t="s">
        <v>30</v>
      </c>
      <c r="U1710" t="s">
        <v>30</v>
      </c>
      <c r="V1710" t="s">
        <v>30</v>
      </c>
      <c r="W1710" t="s">
        <v>40</v>
      </c>
      <c r="X1710" t="s">
        <v>29</v>
      </c>
      <c r="Y1710" t="s">
        <v>30</v>
      </c>
      <c r="Z1710" t="s">
        <v>29</v>
      </c>
      <c r="AA1710" t="s">
        <v>29</v>
      </c>
      <c r="AB1710" t="s">
        <v>32</v>
      </c>
    </row>
    <row r="1711" spans="1:28" outlineLevel="1" x14ac:dyDescent="0.45">
      <c r="A1711">
        <v>7531429006</v>
      </c>
      <c r="B1711" s="1">
        <v>44341</v>
      </c>
      <c r="C1711" t="s">
        <v>2787</v>
      </c>
      <c r="D1711" t="s">
        <v>2788</v>
      </c>
      <c r="E1711" t="s">
        <v>500</v>
      </c>
      <c r="F1711" t="s">
        <v>5651</v>
      </c>
      <c r="G1711" t="s">
        <v>5914</v>
      </c>
      <c r="H1711" s="10">
        <v>184384.27</v>
      </c>
      <c r="J1711" t="s">
        <v>28</v>
      </c>
      <c r="K1711" t="s">
        <v>29</v>
      </c>
      <c r="L1711" t="s">
        <v>155</v>
      </c>
      <c r="M1711" t="s">
        <v>30</v>
      </c>
      <c r="N1711" t="s">
        <v>30</v>
      </c>
      <c r="O1711" t="s">
        <v>29</v>
      </c>
      <c r="P1711" t="s">
        <v>30</v>
      </c>
      <c r="Q1711" t="s">
        <v>30</v>
      </c>
      <c r="R1711" t="s">
        <v>30</v>
      </c>
      <c r="S1711" t="s">
        <v>30</v>
      </c>
      <c r="T1711" t="s">
        <v>30</v>
      </c>
      <c r="U1711" t="s">
        <v>30</v>
      </c>
      <c r="V1711" t="s">
        <v>30</v>
      </c>
      <c r="W1711" t="s">
        <v>31</v>
      </c>
      <c r="X1711" t="s">
        <v>29</v>
      </c>
      <c r="Y1711" t="s">
        <v>30</v>
      </c>
      <c r="Z1711" t="s">
        <v>29</v>
      </c>
      <c r="AA1711" t="s">
        <v>29</v>
      </c>
      <c r="AB1711" t="s">
        <v>43</v>
      </c>
    </row>
    <row r="1712" spans="1:28" outlineLevel="1" x14ac:dyDescent="0.45">
      <c r="A1712">
        <v>8615469009</v>
      </c>
      <c r="B1712" s="1">
        <v>44343</v>
      </c>
      <c r="C1712" t="s">
        <v>4328</v>
      </c>
      <c r="D1712" t="s">
        <v>4329</v>
      </c>
      <c r="E1712" t="s">
        <v>500</v>
      </c>
      <c r="F1712" t="s">
        <v>5651</v>
      </c>
      <c r="G1712" t="s">
        <v>5914</v>
      </c>
      <c r="H1712" s="10">
        <v>131595</v>
      </c>
      <c r="J1712" t="s">
        <v>28</v>
      </c>
      <c r="K1712" t="s">
        <v>29</v>
      </c>
      <c r="L1712" t="s">
        <v>155</v>
      </c>
      <c r="M1712" t="s">
        <v>29</v>
      </c>
      <c r="N1712" t="s">
        <v>29</v>
      </c>
      <c r="O1712" t="s">
        <v>29</v>
      </c>
      <c r="P1712" t="s">
        <v>30</v>
      </c>
      <c r="Q1712" t="s">
        <v>29</v>
      </c>
      <c r="R1712" t="s">
        <v>29</v>
      </c>
      <c r="S1712" t="s">
        <v>30</v>
      </c>
      <c r="T1712" t="s">
        <v>30</v>
      </c>
      <c r="U1712" t="s">
        <v>29</v>
      </c>
      <c r="V1712" t="s">
        <v>30</v>
      </c>
      <c r="W1712" t="s">
        <v>33</v>
      </c>
      <c r="X1712" t="s">
        <v>29</v>
      </c>
      <c r="Y1712" t="s">
        <v>30</v>
      </c>
      <c r="Z1712" t="s">
        <v>29</v>
      </c>
      <c r="AA1712" t="s">
        <v>29</v>
      </c>
      <c r="AB1712" t="s">
        <v>32</v>
      </c>
    </row>
    <row r="1713" spans="1:28" outlineLevel="1" x14ac:dyDescent="0.45">
      <c r="A1713">
        <v>7547848905</v>
      </c>
      <c r="B1713" s="1">
        <v>44323</v>
      </c>
      <c r="C1713" t="s">
        <v>2971</v>
      </c>
      <c r="D1713" t="s">
        <v>2972</v>
      </c>
      <c r="E1713" t="s">
        <v>500</v>
      </c>
      <c r="F1713" t="s">
        <v>5651</v>
      </c>
      <c r="G1713" t="s">
        <v>5914</v>
      </c>
      <c r="H1713" s="10">
        <v>65770.34</v>
      </c>
      <c r="J1713" t="s">
        <v>28</v>
      </c>
      <c r="K1713" t="s">
        <v>30</v>
      </c>
      <c r="L1713" t="s">
        <v>155</v>
      </c>
      <c r="M1713" t="s">
        <v>29</v>
      </c>
      <c r="N1713" t="s">
        <v>29</v>
      </c>
      <c r="O1713" t="s">
        <v>29</v>
      </c>
      <c r="P1713" t="s">
        <v>29</v>
      </c>
      <c r="Q1713" t="s">
        <v>29</v>
      </c>
      <c r="R1713" t="s">
        <v>29</v>
      </c>
      <c r="S1713" t="s">
        <v>30</v>
      </c>
      <c r="T1713" t="s">
        <v>30</v>
      </c>
      <c r="U1713" t="s">
        <v>29</v>
      </c>
      <c r="V1713" t="s">
        <v>30</v>
      </c>
      <c r="W1713" t="s">
        <v>31</v>
      </c>
      <c r="X1713" t="s">
        <v>29</v>
      </c>
      <c r="Y1713" t="s">
        <v>30</v>
      </c>
      <c r="Z1713" t="s">
        <v>29</v>
      </c>
      <c r="AA1713" t="s">
        <v>29</v>
      </c>
      <c r="AB1713" t="s">
        <v>32</v>
      </c>
    </row>
    <row r="1714" spans="1:28" outlineLevel="1" x14ac:dyDescent="0.45">
      <c r="A1714">
        <v>8952929006</v>
      </c>
      <c r="B1714" s="1">
        <v>44345</v>
      </c>
      <c r="C1714" t="s">
        <v>4989</v>
      </c>
      <c r="D1714" t="s">
        <v>4990</v>
      </c>
      <c r="E1714" t="s">
        <v>500</v>
      </c>
      <c r="F1714" t="s">
        <v>5651</v>
      </c>
      <c r="G1714" t="s">
        <v>6048</v>
      </c>
      <c r="H1714" s="10">
        <v>50077.97</v>
      </c>
      <c r="J1714" t="s">
        <v>28</v>
      </c>
      <c r="K1714" t="s">
        <v>29</v>
      </c>
      <c r="L1714" t="s">
        <v>155</v>
      </c>
      <c r="M1714" t="s">
        <v>30</v>
      </c>
      <c r="N1714" t="s">
        <v>30</v>
      </c>
      <c r="O1714" t="s">
        <v>30</v>
      </c>
      <c r="P1714" t="s">
        <v>30</v>
      </c>
      <c r="Q1714" t="s">
        <v>30</v>
      </c>
      <c r="R1714" t="s">
        <v>30</v>
      </c>
      <c r="S1714" t="s">
        <v>30</v>
      </c>
      <c r="T1714" t="s">
        <v>30</v>
      </c>
      <c r="U1714" t="s">
        <v>30</v>
      </c>
      <c r="V1714" t="s">
        <v>30</v>
      </c>
      <c r="W1714" t="s">
        <v>31</v>
      </c>
      <c r="X1714" t="s">
        <v>29</v>
      </c>
      <c r="Y1714" t="s">
        <v>29</v>
      </c>
      <c r="Z1714" t="s">
        <v>29</v>
      </c>
      <c r="AA1714" t="s">
        <v>29</v>
      </c>
      <c r="AB1714" t="s">
        <v>32</v>
      </c>
    </row>
    <row r="1715" spans="1:28" outlineLevel="1" x14ac:dyDescent="0.45">
      <c r="A1715">
        <v>7624028900</v>
      </c>
      <c r="B1715" s="1">
        <v>44323</v>
      </c>
      <c r="C1715" t="s">
        <v>3534</v>
      </c>
      <c r="D1715" t="s">
        <v>3535</v>
      </c>
      <c r="E1715" t="s">
        <v>500</v>
      </c>
      <c r="F1715" t="s">
        <v>5651</v>
      </c>
      <c r="G1715" t="s">
        <v>5914</v>
      </c>
      <c r="H1715" s="10">
        <v>49716.97</v>
      </c>
      <c r="I1715" t="s">
        <v>589</v>
      </c>
      <c r="J1715" t="s">
        <v>28</v>
      </c>
      <c r="K1715" t="s">
        <v>29</v>
      </c>
      <c r="L1715" t="s">
        <v>155</v>
      </c>
      <c r="M1715" t="s">
        <v>30</v>
      </c>
      <c r="N1715" t="s">
        <v>30</v>
      </c>
      <c r="O1715" t="s">
        <v>30</v>
      </c>
      <c r="P1715" t="s">
        <v>30</v>
      </c>
      <c r="Q1715" t="s">
        <v>30</v>
      </c>
      <c r="R1715" t="s">
        <v>30</v>
      </c>
      <c r="S1715" t="s">
        <v>30</v>
      </c>
      <c r="T1715" t="s">
        <v>30</v>
      </c>
      <c r="U1715" t="s">
        <v>30</v>
      </c>
      <c r="V1715" t="s">
        <v>30</v>
      </c>
      <c r="W1715" t="s">
        <v>33</v>
      </c>
      <c r="X1715" t="s">
        <v>29</v>
      </c>
      <c r="Y1715" t="s">
        <v>30</v>
      </c>
      <c r="Z1715" t="s">
        <v>29</v>
      </c>
      <c r="AA1715" t="s">
        <v>29</v>
      </c>
      <c r="AB1715" t="s">
        <v>32</v>
      </c>
    </row>
    <row r="1716" spans="1:28" outlineLevel="1" x14ac:dyDescent="0.45">
      <c r="A1716">
        <v>8964689003</v>
      </c>
      <c r="B1716" s="1">
        <v>44345</v>
      </c>
      <c r="C1716" t="s">
        <v>5050</v>
      </c>
      <c r="D1716" t="s">
        <v>5051</v>
      </c>
      <c r="E1716" t="s">
        <v>500</v>
      </c>
      <c r="F1716" t="s">
        <v>5651</v>
      </c>
      <c r="G1716" t="s">
        <v>6048</v>
      </c>
      <c r="H1716" s="10">
        <v>23250</v>
      </c>
      <c r="J1716" t="s">
        <v>28</v>
      </c>
      <c r="K1716" t="s">
        <v>29</v>
      </c>
      <c r="L1716" t="s">
        <v>155</v>
      </c>
      <c r="M1716" t="s">
        <v>29</v>
      </c>
      <c r="N1716" t="s">
        <v>30</v>
      </c>
      <c r="O1716" t="s">
        <v>29</v>
      </c>
      <c r="P1716" t="s">
        <v>30</v>
      </c>
      <c r="Q1716" t="s">
        <v>30</v>
      </c>
      <c r="R1716" t="s">
        <v>30</v>
      </c>
      <c r="S1716" t="s">
        <v>30</v>
      </c>
      <c r="T1716" t="s">
        <v>30</v>
      </c>
      <c r="U1716" t="s">
        <v>30</v>
      </c>
      <c r="V1716" t="s">
        <v>30</v>
      </c>
      <c r="W1716" t="s">
        <v>31</v>
      </c>
      <c r="X1716" t="s">
        <v>29</v>
      </c>
      <c r="Y1716" t="s">
        <v>29</v>
      </c>
      <c r="Z1716" t="s">
        <v>29</v>
      </c>
      <c r="AA1716" t="s">
        <v>29</v>
      </c>
      <c r="AB1716" t="s">
        <v>32</v>
      </c>
    </row>
    <row r="1717" spans="1:28" outlineLevel="1" x14ac:dyDescent="0.45">
      <c r="A1717">
        <v>4886379010</v>
      </c>
      <c r="B1717" s="1">
        <v>44336</v>
      </c>
      <c r="C1717" t="s">
        <v>1965</v>
      </c>
      <c r="D1717" t="s">
        <v>1966</v>
      </c>
      <c r="E1717" t="s">
        <v>500</v>
      </c>
      <c r="F1717" t="s">
        <v>5651</v>
      </c>
      <c r="G1717" t="s">
        <v>5914</v>
      </c>
      <c r="H1717" s="10">
        <v>9798.64</v>
      </c>
      <c r="J1717" t="s">
        <v>28</v>
      </c>
      <c r="K1717" t="s">
        <v>29</v>
      </c>
      <c r="L1717" t="s">
        <v>155</v>
      </c>
      <c r="M1717" t="s">
        <v>29</v>
      </c>
      <c r="N1717" t="s">
        <v>29</v>
      </c>
      <c r="O1717" t="s">
        <v>30</v>
      </c>
      <c r="P1717" t="s">
        <v>29</v>
      </c>
      <c r="Q1717" t="s">
        <v>29</v>
      </c>
      <c r="R1717" t="s">
        <v>30</v>
      </c>
      <c r="S1717" t="s">
        <v>29</v>
      </c>
      <c r="T1717" t="s">
        <v>29</v>
      </c>
      <c r="U1717" t="s">
        <v>29</v>
      </c>
      <c r="V1717" t="s">
        <v>29</v>
      </c>
      <c r="W1717" t="s">
        <v>270</v>
      </c>
      <c r="X1717" t="s">
        <v>29</v>
      </c>
      <c r="Y1717" t="s">
        <v>29</v>
      </c>
      <c r="Z1717" t="s">
        <v>29</v>
      </c>
      <c r="AA1717" t="s">
        <v>30</v>
      </c>
      <c r="AB1717" t="s">
        <v>39</v>
      </c>
    </row>
    <row r="1718" spans="1:28" outlineLevel="1" x14ac:dyDescent="0.45">
      <c r="A1718">
        <v>1043459106</v>
      </c>
      <c r="B1718" s="1">
        <v>44364</v>
      </c>
      <c r="C1718" t="s">
        <v>147</v>
      </c>
      <c r="D1718" t="s">
        <v>148</v>
      </c>
      <c r="E1718" t="s">
        <v>149</v>
      </c>
      <c r="F1718" t="s">
        <v>5651</v>
      </c>
      <c r="G1718" t="s">
        <v>5664</v>
      </c>
      <c r="H1718" s="10">
        <v>833485</v>
      </c>
      <c r="J1718" t="s">
        <v>42</v>
      </c>
      <c r="K1718" t="s">
        <v>29</v>
      </c>
      <c r="L1718" t="s">
        <v>150</v>
      </c>
      <c r="M1718" t="s">
        <v>29</v>
      </c>
      <c r="N1718" t="s">
        <v>30</v>
      </c>
      <c r="O1718" t="s">
        <v>30</v>
      </c>
      <c r="P1718" t="s">
        <v>30</v>
      </c>
      <c r="Q1718" t="s">
        <v>30</v>
      </c>
      <c r="R1718" t="s">
        <v>30</v>
      </c>
      <c r="S1718" t="s">
        <v>30</v>
      </c>
      <c r="T1718" t="s">
        <v>30</v>
      </c>
      <c r="U1718" t="s">
        <v>30</v>
      </c>
      <c r="V1718" t="s">
        <v>30</v>
      </c>
      <c r="W1718" t="s">
        <v>31</v>
      </c>
      <c r="X1718" t="s">
        <v>29</v>
      </c>
      <c r="Y1718" t="s">
        <v>29</v>
      </c>
      <c r="Z1718" t="s">
        <v>29</v>
      </c>
      <c r="AA1718" t="s">
        <v>29</v>
      </c>
      <c r="AB1718" t="s">
        <v>151</v>
      </c>
    </row>
    <row r="1719" spans="1:28" outlineLevel="1" x14ac:dyDescent="0.45">
      <c r="A1719">
        <v>9910559009</v>
      </c>
      <c r="B1719" s="1">
        <v>44351</v>
      </c>
      <c r="C1719" t="s">
        <v>5394</v>
      </c>
      <c r="D1719" t="s">
        <v>5395</v>
      </c>
      <c r="E1719" t="s">
        <v>149</v>
      </c>
      <c r="F1719" t="s">
        <v>5651</v>
      </c>
      <c r="G1719" t="s">
        <v>5692</v>
      </c>
      <c r="H1719" s="10">
        <v>722828.53</v>
      </c>
      <c r="J1719" t="s">
        <v>42</v>
      </c>
      <c r="K1719" t="s">
        <v>29</v>
      </c>
      <c r="L1719" t="s">
        <v>150</v>
      </c>
      <c r="M1719" t="s">
        <v>29</v>
      </c>
      <c r="N1719" t="s">
        <v>29</v>
      </c>
      <c r="O1719" t="s">
        <v>29</v>
      </c>
      <c r="P1719" t="s">
        <v>30</v>
      </c>
      <c r="Q1719" t="s">
        <v>29</v>
      </c>
      <c r="R1719" t="s">
        <v>30</v>
      </c>
      <c r="S1719" t="s">
        <v>30</v>
      </c>
      <c r="T1719" t="s">
        <v>30</v>
      </c>
      <c r="U1719" t="s">
        <v>30</v>
      </c>
      <c r="V1719" t="s">
        <v>30</v>
      </c>
      <c r="W1719" t="s">
        <v>31</v>
      </c>
      <c r="X1719" t="s">
        <v>29</v>
      </c>
      <c r="Y1719" t="s">
        <v>29</v>
      </c>
      <c r="Z1719" t="s">
        <v>29</v>
      </c>
      <c r="AA1719" t="s">
        <v>29</v>
      </c>
      <c r="AB1719" t="s">
        <v>47</v>
      </c>
    </row>
    <row r="1720" spans="1:28" outlineLevel="1" x14ac:dyDescent="0.45">
      <c r="A1720">
        <v>7912768904</v>
      </c>
      <c r="B1720" s="1">
        <v>44327</v>
      </c>
      <c r="C1720" t="s">
        <v>4078</v>
      </c>
      <c r="D1720" t="s">
        <v>4079</v>
      </c>
      <c r="E1720" t="s">
        <v>149</v>
      </c>
      <c r="F1720" t="s">
        <v>5651</v>
      </c>
      <c r="G1720" t="s">
        <v>5664</v>
      </c>
      <c r="H1720" s="10">
        <v>456388.88</v>
      </c>
      <c r="J1720" t="s">
        <v>42</v>
      </c>
      <c r="K1720" t="s">
        <v>29</v>
      </c>
      <c r="L1720" t="s">
        <v>150</v>
      </c>
      <c r="M1720" t="s">
        <v>29</v>
      </c>
      <c r="N1720" t="s">
        <v>30</v>
      </c>
      <c r="O1720" t="s">
        <v>29</v>
      </c>
      <c r="P1720" t="s">
        <v>30</v>
      </c>
      <c r="Q1720" t="s">
        <v>30</v>
      </c>
      <c r="R1720" t="s">
        <v>30</v>
      </c>
      <c r="S1720" t="s">
        <v>30</v>
      </c>
      <c r="T1720" t="s">
        <v>30</v>
      </c>
      <c r="U1720" t="s">
        <v>30</v>
      </c>
      <c r="V1720" t="s">
        <v>30</v>
      </c>
      <c r="W1720" t="s">
        <v>40</v>
      </c>
      <c r="X1720" t="s">
        <v>29</v>
      </c>
      <c r="Y1720" t="s">
        <v>29</v>
      </c>
      <c r="Z1720" t="s">
        <v>30</v>
      </c>
      <c r="AA1720" t="s">
        <v>29</v>
      </c>
      <c r="AB1720" t="s">
        <v>43</v>
      </c>
    </row>
    <row r="1721" spans="1:28" outlineLevel="1" x14ac:dyDescent="0.45">
      <c r="A1721">
        <v>8931019005</v>
      </c>
      <c r="B1721" s="1">
        <v>44345</v>
      </c>
      <c r="C1721" t="s">
        <v>4907</v>
      </c>
      <c r="D1721" t="s">
        <v>4908</v>
      </c>
      <c r="E1721" t="s">
        <v>149</v>
      </c>
      <c r="F1721" t="s">
        <v>5651</v>
      </c>
      <c r="G1721" t="s">
        <v>5664</v>
      </c>
      <c r="H1721" s="10">
        <v>400562.96</v>
      </c>
      <c r="J1721" t="s">
        <v>42</v>
      </c>
      <c r="K1721" t="s">
        <v>29</v>
      </c>
      <c r="L1721" t="s">
        <v>150</v>
      </c>
      <c r="M1721" t="s">
        <v>29</v>
      </c>
      <c r="N1721" t="s">
        <v>29</v>
      </c>
      <c r="O1721" t="s">
        <v>30</v>
      </c>
      <c r="P1721" t="s">
        <v>30</v>
      </c>
      <c r="Q1721" t="s">
        <v>29</v>
      </c>
      <c r="R1721" t="s">
        <v>30</v>
      </c>
      <c r="S1721" t="s">
        <v>30</v>
      </c>
      <c r="T1721" t="s">
        <v>29</v>
      </c>
      <c r="U1721" t="s">
        <v>30</v>
      </c>
      <c r="V1721" t="s">
        <v>29</v>
      </c>
      <c r="W1721" t="s">
        <v>31</v>
      </c>
      <c r="X1721" t="s">
        <v>29</v>
      </c>
      <c r="Y1721" t="s">
        <v>29</v>
      </c>
      <c r="Z1721" t="s">
        <v>29</v>
      </c>
      <c r="AA1721" t="s">
        <v>29</v>
      </c>
      <c r="AB1721" t="s">
        <v>73</v>
      </c>
    </row>
    <row r="1722" spans="1:28" outlineLevel="1" x14ac:dyDescent="0.45">
      <c r="A1722">
        <v>2233289000</v>
      </c>
      <c r="B1722" s="1">
        <v>44330</v>
      </c>
      <c r="C1722" t="s">
        <v>717</v>
      </c>
      <c r="D1722" t="s">
        <v>718</v>
      </c>
      <c r="E1722" t="s">
        <v>149</v>
      </c>
      <c r="F1722" t="s">
        <v>5651</v>
      </c>
      <c r="G1722" t="s">
        <v>5664</v>
      </c>
      <c r="H1722" s="10">
        <v>284546.21999999997</v>
      </c>
      <c r="J1722" t="s">
        <v>42</v>
      </c>
      <c r="K1722" t="s">
        <v>29</v>
      </c>
      <c r="L1722" t="s">
        <v>150</v>
      </c>
      <c r="M1722" t="s">
        <v>30</v>
      </c>
      <c r="N1722" t="s">
        <v>30</v>
      </c>
      <c r="O1722" t="s">
        <v>30</v>
      </c>
      <c r="P1722" t="s">
        <v>30</v>
      </c>
      <c r="Q1722" t="s">
        <v>30</v>
      </c>
      <c r="R1722" t="s">
        <v>30</v>
      </c>
      <c r="S1722" t="s">
        <v>30</v>
      </c>
      <c r="T1722" t="s">
        <v>30</v>
      </c>
      <c r="U1722" t="s">
        <v>30</v>
      </c>
      <c r="V1722" t="s">
        <v>30</v>
      </c>
      <c r="W1722" t="s">
        <v>33</v>
      </c>
      <c r="X1722" t="s">
        <v>29</v>
      </c>
      <c r="Y1722" t="s">
        <v>30</v>
      </c>
      <c r="Z1722" t="s">
        <v>29</v>
      </c>
      <c r="AA1722" t="s">
        <v>29</v>
      </c>
      <c r="AB1722" t="s">
        <v>47</v>
      </c>
    </row>
    <row r="1723" spans="1:28" outlineLevel="1" x14ac:dyDescent="0.45">
      <c r="A1723">
        <v>7516149007</v>
      </c>
      <c r="B1723" s="1">
        <v>44341</v>
      </c>
      <c r="C1723" t="s">
        <v>2612</v>
      </c>
      <c r="D1723" t="s">
        <v>2613</v>
      </c>
      <c r="E1723" t="s">
        <v>149</v>
      </c>
      <c r="F1723" t="s">
        <v>5651</v>
      </c>
      <c r="G1723" t="s">
        <v>5692</v>
      </c>
      <c r="H1723" s="10">
        <v>193568</v>
      </c>
      <c r="J1723" t="s">
        <v>42</v>
      </c>
      <c r="K1723" t="s">
        <v>29</v>
      </c>
      <c r="L1723" t="s">
        <v>150</v>
      </c>
      <c r="M1723" t="s">
        <v>30</v>
      </c>
      <c r="N1723" t="s">
        <v>29</v>
      </c>
      <c r="O1723" t="s">
        <v>29</v>
      </c>
      <c r="P1723" t="s">
        <v>30</v>
      </c>
      <c r="Q1723" t="s">
        <v>29</v>
      </c>
      <c r="R1723" t="s">
        <v>30</v>
      </c>
      <c r="S1723" t="s">
        <v>30</v>
      </c>
      <c r="T1723" t="s">
        <v>30</v>
      </c>
      <c r="U1723" t="s">
        <v>29</v>
      </c>
      <c r="V1723" t="s">
        <v>30</v>
      </c>
      <c r="W1723" t="s">
        <v>40</v>
      </c>
      <c r="X1723" t="s">
        <v>29</v>
      </c>
      <c r="Y1723" t="s">
        <v>30</v>
      </c>
      <c r="Z1723" t="s">
        <v>29</v>
      </c>
      <c r="AA1723" t="s">
        <v>29</v>
      </c>
      <c r="AB1723" t="s">
        <v>32</v>
      </c>
    </row>
    <row r="1724" spans="1:28" outlineLevel="1" x14ac:dyDescent="0.45">
      <c r="A1724">
        <v>7560539003</v>
      </c>
      <c r="B1724" s="1">
        <v>44341</v>
      </c>
      <c r="C1724" t="s">
        <v>3128</v>
      </c>
      <c r="D1724" t="s">
        <v>3129</v>
      </c>
      <c r="E1724" t="s">
        <v>149</v>
      </c>
      <c r="F1724" t="s">
        <v>5651</v>
      </c>
      <c r="G1724" t="s">
        <v>5664</v>
      </c>
      <c r="H1724" s="10">
        <v>140000</v>
      </c>
      <c r="J1724" t="s">
        <v>42</v>
      </c>
      <c r="K1724" t="s">
        <v>29</v>
      </c>
      <c r="L1724" t="s">
        <v>150</v>
      </c>
      <c r="M1724" t="s">
        <v>30</v>
      </c>
      <c r="N1724" t="s">
        <v>30</v>
      </c>
      <c r="O1724" t="s">
        <v>30</v>
      </c>
      <c r="P1724" t="s">
        <v>30</v>
      </c>
      <c r="Q1724" t="s">
        <v>30</v>
      </c>
      <c r="R1724" t="s">
        <v>30</v>
      </c>
      <c r="S1724" t="s">
        <v>30</v>
      </c>
      <c r="T1724" t="s">
        <v>30</v>
      </c>
      <c r="U1724" t="s">
        <v>30</v>
      </c>
      <c r="V1724" t="s">
        <v>30</v>
      </c>
      <c r="W1724" t="s">
        <v>31</v>
      </c>
      <c r="X1724" t="s">
        <v>29</v>
      </c>
      <c r="Y1724" t="s">
        <v>30</v>
      </c>
      <c r="Z1724" t="s">
        <v>29</v>
      </c>
      <c r="AA1724" t="s">
        <v>29</v>
      </c>
      <c r="AB1724" t="s">
        <v>532</v>
      </c>
    </row>
    <row r="1725" spans="1:28" outlineLevel="1" x14ac:dyDescent="0.45">
      <c r="A1725">
        <v>8974769007</v>
      </c>
      <c r="B1725" s="1">
        <v>44345</v>
      </c>
      <c r="C1725" t="s">
        <v>5107</v>
      </c>
      <c r="D1725" t="s">
        <v>5108</v>
      </c>
      <c r="E1725" t="s">
        <v>149</v>
      </c>
      <c r="F1725" t="s">
        <v>5651</v>
      </c>
      <c r="G1725" t="s">
        <v>5664</v>
      </c>
      <c r="H1725" s="10">
        <v>85599.17</v>
      </c>
      <c r="J1725" t="s">
        <v>42</v>
      </c>
      <c r="K1725" t="s">
        <v>29</v>
      </c>
      <c r="L1725" t="s">
        <v>150</v>
      </c>
      <c r="M1725" t="s">
        <v>29</v>
      </c>
      <c r="N1725" t="s">
        <v>30</v>
      </c>
      <c r="O1725" t="s">
        <v>30</v>
      </c>
      <c r="P1725" t="s">
        <v>29</v>
      </c>
      <c r="Q1725" t="s">
        <v>30</v>
      </c>
      <c r="R1725" t="s">
        <v>30</v>
      </c>
      <c r="S1725" t="s">
        <v>30</v>
      </c>
      <c r="T1725" t="s">
        <v>30</v>
      </c>
      <c r="U1725" t="s">
        <v>30</v>
      </c>
      <c r="V1725" t="s">
        <v>30</v>
      </c>
      <c r="W1725" t="s">
        <v>40</v>
      </c>
      <c r="X1725" t="s">
        <v>29</v>
      </c>
      <c r="Y1725" t="s">
        <v>29</v>
      </c>
      <c r="Z1725" t="s">
        <v>29</v>
      </c>
      <c r="AA1725" t="s">
        <v>29</v>
      </c>
      <c r="AB1725" t="s">
        <v>32</v>
      </c>
    </row>
    <row r="1726" spans="1:28" outlineLevel="1" x14ac:dyDescent="0.45">
      <c r="A1726">
        <v>8024189006</v>
      </c>
      <c r="B1726" s="1">
        <v>44342</v>
      </c>
      <c r="C1726" t="s">
        <v>4120</v>
      </c>
      <c r="D1726" t="s">
        <v>4121</v>
      </c>
      <c r="E1726" t="s">
        <v>149</v>
      </c>
      <c r="F1726" t="s">
        <v>5651</v>
      </c>
      <c r="G1726" t="s">
        <v>5664</v>
      </c>
      <c r="H1726" s="10">
        <v>82223</v>
      </c>
      <c r="J1726" t="s">
        <v>42</v>
      </c>
      <c r="K1726" t="s">
        <v>29</v>
      </c>
      <c r="L1726" t="s">
        <v>150</v>
      </c>
      <c r="M1726" t="s">
        <v>30</v>
      </c>
      <c r="N1726" t="s">
        <v>30</v>
      </c>
      <c r="O1726" t="s">
        <v>29</v>
      </c>
      <c r="P1726" t="s">
        <v>30</v>
      </c>
      <c r="Q1726" t="s">
        <v>30</v>
      </c>
      <c r="R1726" t="s">
        <v>30</v>
      </c>
      <c r="S1726" t="s">
        <v>30</v>
      </c>
      <c r="T1726" t="s">
        <v>29</v>
      </c>
      <c r="U1726" t="s">
        <v>30</v>
      </c>
      <c r="V1726" t="s">
        <v>30</v>
      </c>
      <c r="W1726" t="s">
        <v>31</v>
      </c>
      <c r="X1726" t="s">
        <v>29</v>
      </c>
      <c r="Y1726" t="s">
        <v>29</v>
      </c>
      <c r="Z1726" t="s">
        <v>29</v>
      </c>
      <c r="AA1726" t="s">
        <v>30</v>
      </c>
      <c r="AB1726" t="s">
        <v>181</v>
      </c>
    </row>
    <row r="1727" spans="1:28" outlineLevel="1" x14ac:dyDescent="0.45">
      <c r="A1727">
        <v>8946709003</v>
      </c>
      <c r="B1727" s="1">
        <v>44345</v>
      </c>
      <c r="C1727" t="s">
        <v>4969</v>
      </c>
      <c r="D1727" t="s">
        <v>4970</v>
      </c>
      <c r="E1727" t="s">
        <v>149</v>
      </c>
      <c r="F1727" t="s">
        <v>5651</v>
      </c>
      <c r="G1727" t="s">
        <v>5692</v>
      </c>
      <c r="H1727" s="10">
        <v>65830</v>
      </c>
      <c r="I1727" t="s">
        <v>501</v>
      </c>
      <c r="J1727" t="s">
        <v>42</v>
      </c>
      <c r="K1727" t="s">
        <v>29</v>
      </c>
      <c r="L1727" t="s">
        <v>150</v>
      </c>
      <c r="M1727" t="s">
        <v>29</v>
      </c>
      <c r="N1727" t="s">
        <v>30</v>
      </c>
      <c r="O1727" t="s">
        <v>29</v>
      </c>
      <c r="P1727" t="s">
        <v>30</v>
      </c>
      <c r="Q1727" t="s">
        <v>30</v>
      </c>
      <c r="R1727" t="s">
        <v>30</v>
      </c>
      <c r="S1727" t="s">
        <v>30</v>
      </c>
      <c r="T1727" t="s">
        <v>30</v>
      </c>
      <c r="U1727" t="s">
        <v>30</v>
      </c>
      <c r="V1727" t="s">
        <v>30</v>
      </c>
      <c r="W1727" t="s">
        <v>31</v>
      </c>
      <c r="X1727" t="s">
        <v>29</v>
      </c>
      <c r="Y1727" t="s">
        <v>29</v>
      </c>
      <c r="Z1727" t="s">
        <v>29</v>
      </c>
      <c r="AA1727" t="s">
        <v>29</v>
      </c>
      <c r="AB1727" t="s">
        <v>32</v>
      </c>
    </row>
    <row r="1728" spans="1:28" outlineLevel="1" x14ac:dyDescent="0.45">
      <c r="A1728">
        <v>8600259002</v>
      </c>
      <c r="B1728" s="1">
        <v>44343</v>
      </c>
      <c r="C1728" t="s">
        <v>4236</v>
      </c>
      <c r="D1728" t="s">
        <v>4237</v>
      </c>
      <c r="E1728" t="s">
        <v>149</v>
      </c>
      <c r="F1728" t="s">
        <v>5651</v>
      </c>
      <c r="G1728" t="s">
        <v>5664</v>
      </c>
      <c r="H1728" s="10">
        <v>56530</v>
      </c>
      <c r="J1728" t="s">
        <v>42</v>
      </c>
      <c r="K1728" t="s">
        <v>29</v>
      </c>
      <c r="L1728" t="s">
        <v>150</v>
      </c>
      <c r="M1728" t="s">
        <v>29</v>
      </c>
      <c r="N1728" t="s">
        <v>30</v>
      </c>
      <c r="O1728" t="s">
        <v>29</v>
      </c>
      <c r="P1728" t="s">
        <v>30</v>
      </c>
      <c r="Q1728" t="s">
        <v>30</v>
      </c>
      <c r="R1728" t="s">
        <v>30</v>
      </c>
      <c r="S1728" t="s">
        <v>30</v>
      </c>
      <c r="T1728" t="s">
        <v>30</v>
      </c>
      <c r="U1728" t="s">
        <v>30</v>
      </c>
      <c r="V1728" t="s">
        <v>30</v>
      </c>
      <c r="W1728" t="s">
        <v>31</v>
      </c>
      <c r="X1728" t="s">
        <v>29</v>
      </c>
      <c r="Y1728" t="s">
        <v>29</v>
      </c>
      <c r="Z1728" t="s">
        <v>29</v>
      </c>
      <c r="AA1728" t="s">
        <v>30</v>
      </c>
      <c r="AB1728" t="s">
        <v>32</v>
      </c>
    </row>
    <row r="1729" spans="1:28" outlineLevel="1" x14ac:dyDescent="0.45">
      <c r="A1729">
        <v>3696349006</v>
      </c>
      <c r="B1729" s="1">
        <v>44335</v>
      </c>
      <c r="C1729" t="s">
        <v>1757</v>
      </c>
      <c r="D1729" t="s">
        <v>1758</v>
      </c>
      <c r="E1729" t="s">
        <v>149</v>
      </c>
      <c r="F1729" t="s">
        <v>5651</v>
      </c>
      <c r="G1729" t="s">
        <v>5664</v>
      </c>
      <c r="H1729" s="10">
        <v>50983</v>
      </c>
      <c r="J1729" t="s">
        <v>42</v>
      </c>
      <c r="K1729" t="s">
        <v>29</v>
      </c>
      <c r="L1729" t="s">
        <v>150</v>
      </c>
      <c r="M1729" t="s">
        <v>29</v>
      </c>
      <c r="N1729" t="s">
        <v>29</v>
      </c>
      <c r="O1729" t="s">
        <v>29</v>
      </c>
      <c r="P1729" t="s">
        <v>30</v>
      </c>
      <c r="Q1729" t="s">
        <v>29</v>
      </c>
      <c r="R1729" t="s">
        <v>30</v>
      </c>
      <c r="S1729" t="s">
        <v>30</v>
      </c>
      <c r="T1729" t="s">
        <v>30</v>
      </c>
      <c r="U1729" t="s">
        <v>30</v>
      </c>
      <c r="V1729" t="s">
        <v>30</v>
      </c>
      <c r="W1729" t="s">
        <v>270</v>
      </c>
      <c r="X1729" t="s">
        <v>29</v>
      </c>
      <c r="Y1729" t="s">
        <v>29</v>
      </c>
      <c r="Z1729" t="s">
        <v>29</v>
      </c>
      <c r="AA1729" t="s">
        <v>30</v>
      </c>
      <c r="AB1729" t="s">
        <v>32</v>
      </c>
    </row>
    <row r="1730" spans="1:28" outlineLevel="1" x14ac:dyDescent="0.45">
      <c r="A1730">
        <v>1095359004</v>
      </c>
      <c r="B1730" s="1">
        <v>44329</v>
      </c>
      <c r="C1730" t="s">
        <v>389</v>
      </c>
      <c r="D1730" t="s">
        <v>311</v>
      </c>
      <c r="E1730" t="s">
        <v>149</v>
      </c>
      <c r="F1730" t="s">
        <v>5651</v>
      </c>
      <c r="G1730" t="s">
        <v>5692</v>
      </c>
      <c r="H1730" s="10">
        <v>42726</v>
      </c>
      <c r="I1730" t="s">
        <v>35</v>
      </c>
      <c r="J1730" t="s">
        <v>42</v>
      </c>
      <c r="K1730" t="s">
        <v>29</v>
      </c>
      <c r="L1730" t="s">
        <v>150</v>
      </c>
      <c r="M1730" t="s">
        <v>29</v>
      </c>
      <c r="N1730" t="s">
        <v>29</v>
      </c>
      <c r="O1730" t="s">
        <v>30</v>
      </c>
      <c r="P1730" t="s">
        <v>30</v>
      </c>
      <c r="Q1730" t="s">
        <v>29</v>
      </c>
      <c r="R1730" t="s">
        <v>30</v>
      </c>
      <c r="S1730" t="s">
        <v>30</v>
      </c>
      <c r="T1730" t="s">
        <v>30</v>
      </c>
      <c r="U1730" t="s">
        <v>29</v>
      </c>
      <c r="V1730" t="s">
        <v>30</v>
      </c>
      <c r="W1730" t="s">
        <v>40</v>
      </c>
      <c r="X1730" t="s">
        <v>29</v>
      </c>
      <c r="Y1730" t="s">
        <v>29</v>
      </c>
      <c r="Z1730" t="s">
        <v>29</v>
      </c>
      <c r="AA1730" t="s">
        <v>30</v>
      </c>
      <c r="AB1730" t="s">
        <v>32</v>
      </c>
    </row>
    <row r="1731" spans="1:28" outlineLevel="1" x14ac:dyDescent="0.45">
      <c r="A1731">
        <v>1109469004</v>
      </c>
      <c r="B1731" s="1">
        <v>44329</v>
      </c>
      <c r="C1731" t="s">
        <v>491</v>
      </c>
      <c r="D1731" t="s">
        <v>492</v>
      </c>
      <c r="E1731" t="s">
        <v>149</v>
      </c>
      <c r="F1731" t="s">
        <v>5651</v>
      </c>
      <c r="G1731" t="s">
        <v>5692</v>
      </c>
      <c r="H1731" s="10">
        <v>39470.879999999997</v>
      </c>
      <c r="J1731" t="s">
        <v>42</v>
      </c>
      <c r="K1731" t="s">
        <v>29</v>
      </c>
      <c r="L1731" t="s">
        <v>150</v>
      </c>
      <c r="M1731" t="s">
        <v>29</v>
      </c>
      <c r="N1731" t="s">
        <v>29</v>
      </c>
      <c r="O1731" t="s">
        <v>29</v>
      </c>
      <c r="P1731" t="s">
        <v>29</v>
      </c>
      <c r="Q1731" t="s">
        <v>30</v>
      </c>
      <c r="R1731" t="s">
        <v>30</v>
      </c>
      <c r="S1731" t="s">
        <v>30</v>
      </c>
      <c r="T1731" t="s">
        <v>30</v>
      </c>
      <c r="U1731" t="s">
        <v>29</v>
      </c>
      <c r="V1731" t="s">
        <v>29</v>
      </c>
      <c r="W1731" t="s">
        <v>31</v>
      </c>
      <c r="X1731" t="s">
        <v>29</v>
      </c>
      <c r="Y1731" t="s">
        <v>29</v>
      </c>
      <c r="Z1731" t="s">
        <v>30</v>
      </c>
      <c r="AA1731" t="s">
        <v>29</v>
      </c>
      <c r="AB1731" t="s">
        <v>48</v>
      </c>
    </row>
    <row r="1732" spans="1:28" outlineLevel="1" x14ac:dyDescent="0.45">
      <c r="A1732">
        <v>8967549002</v>
      </c>
      <c r="B1732" s="1">
        <v>44345</v>
      </c>
      <c r="C1732" t="s">
        <v>5059</v>
      </c>
      <c r="D1732" t="s">
        <v>5060</v>
      </c>
      <c r="E1732" t="s">
        <v>149</v>
      </c>
      <c r="F1732" t="s">
        <v>5651</v>
      </c>
      <c r="G1732" t="s">
        <v>5692</v>
      </c>
      <c r="H1732" s="10">
        <v>37677.82</v>
      </c>
      <c r="J1732" t="s">
        <v>42</v>
      </c>
      <c r="K1732" t="s">
        <v>29</v>
      </c>
      <c r="L1732" t="s">
        <v>150</v>
      </c>
      <c r="M1732" t="s">
        <v>29</v>
      </c>
      <c r="N1732" t="s">
        <v>29</v>
      </c>
      <c r="O1732" t="s">
        <v>29</v>
      </c>
      <c r="P1732" t="s">
        <v>30</v>
      </c>
      <c r="Q1732" t="s">
        <v>29</v>
      </c>
      <c r="R1732" t="s">
        <v>30</v>
      </c>
      <c r="S1732" t="s">
        <v>30</v>
      </c>
      <c r="T1732" t="s">
        <v>30</v>
      </c>
      <c r="U1732" t="s">
        <v>30</v>
      </c>
      <c r="V1732" t="s">
        <v>30</v>
      </c>
      <c r="W1732" t="s">
        <v>31</v>
      </c>
      <c r="X1732" t="s">
        <v>29</v>
      </c>
      <c r="Y1732" t="s">
        <v>29</v>
      </c>
      <c r="Z1732" t="s">
        <v>29</v>
      </c>
      <c r="AA1732" t="s">
        <v>29</v>
      </c>
      <c r="AB1732" t="s">
        <v>32</v>
      </c>
    </row>
    <row r="1733" spans="1:28" outlineLevel="1" x14ac:dyDescent="0.45">
      <c r="A1733">
        <v>8854919010</v>
      </c>
      <c r="B1733" s="1">
        <v>44345</v>
      </c>
      <c r="C1733" t="s">
        <v>4519</v>
      </c>
      <c r="D1733" t="s">
        <v>4520</v>
      </c>
      <c r="E1733" t="s">
        <v>149</v>
      </c>
      <c r="F1733" t="s">
        <v>5651</v>
      </c>
      <c r="G1733" t="s">
        <v>5692</v>
      </c>
      <c r="H1733" s="10">
        <v>31927.5</v>
      </c>
      <c r="J1733" t="s">
        <v>42</v>
      </c>
      <c r="K1733" t="s">
        <v>29</v>
      </c>
      <c r="L1733" t="s">
        <v>150</v>
      </c>
      <c r="M1733" t="s">
        <v>30</v>
      </c>
      <c r="N1733" t="s">
        <v>30</v>
      </c>
      <c r="O1733" t="s">
        <v>30</v>
      </c>
      <c r="P1733" t="s">
        <v>30</v>
      </c>
      <c r="Q1733" t="s">
        <v>30</v>
      </c>
      <c r="R1733" t="s">
        <v>30</v>
      </c>
      <c r="S1733" t="s">
        <v>29</v>
      </c>
      <c r="T1733" t="s">
        <v>30</v>
      </c>
      <c r="U1733" t="s">
        <v>30</v>
      </c>
      <c r="V1733" t="s">
        <v>30</v>
      </c>
      <c r="W1733" t="s">
        <v>40</v>
      </c>
      <c r="X1733" t="s">
        <v>29</v>
      </c>
      <c r="Y1733" t="s">
        <v>29</v>
      </c>
      <c r="Z1733" t="s">
        <v>29</v>
      </c>
      <c r="AA1733" t="s">
        <v>29</v>
      </c>
      <c r="AB1733" t="s">
        <v>46</v>
      </c>
    </row>
    <row r="1734" spans="1:28" outlineLevel="1" x14ac:dyDescent="0.45">
      <c r="A1734">
        <v>1080009001</v>
      </c>
      <c r="B1734" s="1">
        <v>44328</v>
      </c>
      <c r="C1734" t="s">
        <v>310</v>
      </c>
      <c r="D1734" t="s">
        <v>311</v>
      </c>
      <c r="E1734" t="s">
        <v>149</v>
      </c>
      <c r="F1734" t="s">
        <v>5651</v>
      </c>
      <c r="G1734" t="s">
        <v>5692</v>
      </c>
      <c r="H1734" s="10">
        <v>29286.76</v>
      </c>
      <c r="I1734" t="s">
        <v>35</v>
      </c>
      <c r="J1734" t="s">
        <v>42</v>
      </c>
      <c r="K1734" t="s">
        <v>29</v>
      </c>
      <c r="L1734" t="s">
        <v>150</v>
      </c>
      <c r="M1734" t="s">
        <v>29</v>
      </c>
      <c r="N1734" t="s">
        <v>29</v>
      </c>
      <c r="O1734" t="s">
        <v>30</v>
      </c>
      <c r="P1734" t="s">
        <v>30</v>
      </c>
      <c r="Q1734" t="s">
        <v>29</v>
      </c>
      <c r="R1734" t="s">
        <v>30</v>
      </c>
      <c r="S1734" t="s">
        <v>30</v>
      </c>
      <c r="T1734" t="s">
        <v>30</v>
      </c>
      <c r="U1734" t="s">
        <v>29</v>
      </c>
      <c r="V1734" t="s">
        <v>30</v>
      </c>
      <c r="W1734" t="s">
        <v>40</v>
      </c>
      <c r="X1734" t="s">
        <v>29</v>
      </c>
      <c r="Y1734" t="s">
        <v>29</v>
      </c>
      <c r="Z1734" t="s">
        <v>29</v>
      </c>
      <c r="AA1734" t="s">
        <v>30</v>
      </c>
      <c r="AB1734" t="s">
        <v>32</v>
      </c>
    </row>
    <row r="1735" spans="1:28" outlineLevel="1" x14ac:dyDescent="0.45">
      <c r="A1735">
        <v>8859599009</v>
      </c>
      <c r="B1735" s="1">
        <v>44345</v>
      </c>
      <c r="C1735" t="s">
        <v>4554</v>
      </c>
      <c r="D1735" t="s">
        <v>4555</v>
      </c>
      <c r="E1735" t="s">
        <v>149</v>
      </c>
      <c r="F1735" t="s">
        <v>5651</v>
      </c>
      <c r="G1735" t="s">
        <v>5664</v>
      </c>
      <c r="H1735" s="10">
        <v>28555</v>
      </c>
      <c r="I1735" t="s">
        <v>1862</v>
      </c>
      <c r="J1735" t="s">
        <v>42</v>
      </c>
      <c r="K1735" t="s">
        <v>29</v>
      </c>
      <c r="L1735" t="s">
        <v>150</v>
      </c>
      <c r="M1735" t="s">
        <v>29</v>
      </c>
      <c r="N1735" t="s">
        <v>29</v>
      </c>
      <c r="O1735" t="s">
        <v>29</v>
      </c>
      <c r="P1735" t="s">
        <v>29</v>
      </c>
      <c r="Q1735" t="s">
        <v>29</v>
      </c>
      <c r="R1735" t="s">
        <v>29</v>
      </c>
      <c r="S1735" t="s">
        <v>30</v>
      </c>
      <c r="T1735" t="s">
        <v>30</v>
      </c>
      <c r="U1735" t="s">
        <v>29</v>
      </c>
      <c r="V1735" t="s">
        <v>30</v>
      </c>
      <c r="W1735" t="s">
        <v>33</v>
      </c>
      <c r="X1735" t="s">
        <v>29</v>
      </c>
      <c r="Y1735" t="s">
        <v>29</v>
      </c>
      <c r="Z1735" t="s">
        <v>29</v>
      </c>
      <c r="AA1735" t="s">
        <v>29</v>
      </c>
      <c r="AB1735" t="s">
        <v>32</v>
      </c>
    </row>
    <row r="1736" spans="1:28" outlineLevel="1" x14ac:dyDescent="0.45">
      <c r="A1736">
        <v>8022389003</v>
      </c>
      <c r="B1736" s="1">
        <v>44342</v>
      </c>
      <c r="C1736" t="s">
        <v>4116</v>
      </c>
      <c r="D1736" t="s">
        <v>4117</v>
      </c>
      <c r="E1736" t="s">
        <v>149</v>
      </c>
      <c r="F1736" t="s">
        <v>5651</v>
      </c>
      <c r="G1736" t="s">
        <v>5664</v>
      </c>
      <c r="H1736" s="10">
        <v>22325</v>
      </c>
      <c r="J1736" t="s">
        <v>42</v>
      </c>
      <c r="K1736" t="s">
        <v>29</v>
      </c>
      <c r="L1736" t="s">
        <v>150</v>
      </c>
      <c r="M1736" t="s">
        <v>29</v>
      </c>
      <c r="N1736" t="s">
        <v>30</v>
      </c>
      <c r="O1736" t="s">
        <v>29</v>
      </c>
      <c r="P1736" t="s">
        <v>30</v>
      </c>
      <c r="Q1736" t="s">
        <v>29</v>
      </c>
      <c r="R1736" t="s">
        <v>29</v>
      </c>
      <c r="S1736" t="s">
        <v>30</v>
      </c>
      <c r="T1736" t="s">
        <v>29</v>
      </c>
      <c r="U1736" t="s">
        <v>30</v>
      </c>
      <c r="V1736" t="s">
        <v>29</v>
      </c>
      <c r="W1736" t="s">
        <v>31</v>
      </c>
      <c r="X1736" t="s">
        <v>29</v>
      </c>
      <c r="Y1736" t="s">
        <v>29</v>
      </c>
      <c r="Z1736" t="s">
        <v>29</v>
      </c>
      <c r="AA1736" t="s">
        <v>30</v>
      </c>
      <c r="AB1736" t="s">
        <v>100</v>
      </c>
    </row>
    <row r="1737" spans="1:28" outlineLevel="1" x14ac:dyDescent="0.45">
      <c r="A1737">
        <v>7632658901</v>
      </c>
      <c r="B1737" s="1">
        <v>44323</v>
      </c>
      <c r="C1737" t="s">
        <v>3586</v>
      </c>
      <c r="D1737" t="s">
        <v>3587</v>
      </c>
      <c r="E1737" t="s">
        <v>149</v>
      </c>
      <c r="F1737" t="s">
        <v>5651</v>
      </c>
      <c r="G1737" t="s">
        <v>5664</v>
      </c>
      <c r="H1737" s="10">
        <v>1766.5</v>
      </c>
      <c r="J1737" t="s">
        <v>42</v>
      </c>
      <c r="K1737" t="s">
        <v>29</v>
      </c>
      <c r="L1737" t="s">
        <v>150</v>
      </c>
      <c r="M1737" t="s">
        <v>29</v>
      </c>
      <c r="N1737" t="s">
        <v>29</v>
      </c>
      <c r="O1737" t="s">
        <v>30</v>
      </c>
      <c r="P1737" t="s">
        <v>30</v>
      </c>
      <c r="Q1737" t="s">
        <v>30</v>
      </c>
      <c r="R1737" t="s">
        <v>29</v>
      </c>
      <c r="S1737" t="s">
        <v>29</v>
      </c>
      <c r="T1737" t="s">
        <v>29</v>
      </c>
      <c r="U1737" t="s">
        <v>29</v>
      </c>
      <c r="V1737" t="s">
        <v>29</v>
      </c>
      <c r="W1737" t="s">
        <v>31</v>
      </c>
      <c r="X1737" t="s">
        <v>29</v>
      </c>
      <c r="Y1737" t="s">
        <v>29</v>
      </c>
      <c r="Z1737" t="s">
        <v>29</v>
      </c>
      <c r="AA1737" t="s">
        <v>30</v>
      </c>
      <c r="AB1737" t="s">
        <v>39</v>
      </c>
    </row>
    <row r="1738" spans="1:28" outlineLevel="1" x14ac:dyDescent="0.45">
      <c r="A1738">
        <v>9908259003</v>
      </c>
      <c r="B1738" s="1">
        <v>44351</v>
      </c>
      <c r="C1738" t="s">
        <v>5388</v>
      </c>
      <c r="D1738" t="s">
        <v>5389</v>
      </c>
      <c r="E1738" t="s">
        <v>76</v>
      </c>
      <c r="F1738" t="s">
        <v>5651</v>
      </c>
      <c r="G1738" t="s">
        <v>5653</v>
      </c>
      <c r="H1738" s="10">
        <v>822993</v>
      </c>
      <c r="J1738" t="s">
        <v>42</v>
      </c>
      <c r="K1738" t="s">
        <v>29</v>
      </c>
      <c r="L1738" t="s">
        <v>77</v>
      </c>
      <c r="M1738" t="s">
        <v>30</v>
      </c>
      <c r="N1738" t="s">
        <v>30</v>
      </c>
      <c r="O1738" t="s">
        <v>30</v>
      </c>
      <c r="P1738" t="s">
        <v>30</v>
      </c>
      <c r="Q1738" t="s">
        <v>30</v>
      </c>
      <c r="R1738" t="s">
        <v>30</v>
      </c>
      <c r="S1738" t="s">
        <v>30</v>
      </c>
      <c r="T1738" t="s">
        <v>30</v>
      </c>
      <c r="U1738" t="s">
        <v>30</v>
      </c>
      <c r="V1738" t="s">
        <v>30</v>
      </c>
      <c r="W1738" t="s">
        <v>40</v>
      </c>
      <c r="X1738" t="s">
        <v>29</v>
      </c>
      <c r="Y1738" t="s">
        <v>29</v>
      </c>
      <c r="Z1738" t="s">
        <v>29</v>
      </c>
      <c r="AA1738" t="s">
        <v>29</v>
      </c>
      <c r="AB1738" t="s">
        <v>32</v>
      </c>
    </row>
    <row r="1739" spans="1:28" outlineLevel="1" x14ac:dyDescent="0.45">
      <c r="A1739">
        <v>2754889009</v>
      </c>
      <c r="B1739" s="1">
        <v>44334</v>
      </c>
      <c r="C1739" t="s">
        <v>1583</v>
      </c>
      <c r="D1739" t="s">
        <v>1584</v>
      </c>
      <c r="E1739" t="s">
        <v>76</v>
      </c>
      <c r="F1739" t="s">
        <v>5651</v>
      </c>
      <c r="G1739" t="s">
        <v>5653</v>
      </c>
      <c r="H1739" s="10">
        <v>585579</v>
      </c>
      <c r="J1739" t="s">
        <v>42</v>
      </c>
      <c r="K1739" t="s">
        <v>29</v>
      </c>
      <c r="L1739" t="s">
        <v>77</v>
      </c>
      <c r="M1739" t="s">
        <v>29</v>
      </c>
      <c r="N1739" t="s">
        <v>29</v>
      </c>
      <c r="O1739" t="s">
        <v>30</v>
      </c>
      <c r="P1739" t="s">
        <v>30</v>
      </c>
      <c r="Q1739" t="s">
        <v>29</v>
      </c>
      <c r="R1739" t="s">
        <v>30</v>
      </c>
      <c r="S1739" t="s">
        <v>30</v>
      </c>
      <c r="T1739" t="s">
        <v>30</v>
      </c>
      <c r="U1739" t="s">
        <v>30</v>
      </c>
      <c r="V1739" t="s">
        <v>30</v>
      </c>
      <c r="W1739" t="s">
        <v>31</v>
      </c>
      <c r="X1739" t="s">
        <v>29</v>
      </c>
      <c r="Y1739" t="s">
        <v>29</v>
      </c>
      <c r="Z1739" t="s">
        <v>29</v>
      </c>
      <c r="AA1739" t="s">
        <v>30</v>
      </c>
      <c r="AB1739" t="s">
        <v>32</v>
      </c>
    </row>
    <row r="1740" spans="1:28" outlineLevel="1" x14ac:dyDescent="0.45">
      <c r="A1740">
        <v>8040429006</v>
      </c>
      <c r="B1740" s="1">
        <v>44342</v>
      </c>
      <c r="C1740" t="s">
        <v>4206</v>
      </c>
      <c r="D1740" t="s">
        <v>4207</v>
      </c>
      <c r="E1740" t="s">
        <v>76</v>
      </c>
      <c r="F1740" t="s">
        <v>5651</v>
      </c>
      <c r="G1740" t="s">
        <v>5653</v>
      </c>
      <c r="H1740" s="10">
        <v>469865.09</v>
      </c>
      <c r="J1740" t="s">
        <v>42</v>
      </c>
      <c r="K1740" t="s">
        <v>29</v>
      </c>
      <c r="L1740" t="s">
        <v>77</v>
      </c>
      <c r="M1740" t="s">
        <v>30</v>
      </c>
      <c r="N1740" t="s">
        <v>30</v>
      </c>
      <c r="O1740" t="s">
        <v>30</v>
      </c>
      <c r="P1740" t="s">
        <v>30</v>
      </c>
      <c r="Q1740" t="s">
        <v>30</v>
      </c>
      <c r="R1740" t="s">
        <v>30</v>
      </c>
      <c r="S1740" t="s">
        <v>30</v>
      </c>
      <c r="T1740" t="s">
        <v>30</v>
      </c>
      <c r="U1740" t="s">
        <v>30</v>
      </c>
      <c r="V1740" t="s">
        <v>30</v>
      </c>
      <c r="W1740" t="s">
        <v>31</v>
      </c>
      <c r="X1740" t="s">
        <v>29</v>
      </c>
      <c r="Y1740" t="s">
        <v>30</v>
      </c>
      <c r="Z1740" t="s">
        <v>29</v>
      </c>
      <c r="AA1740" t="s">
        <v>30</v>
      </c>
      <c r="AB1740" t="s">
        <v>32</v>
      </c>
    </row>
    <row r="1741" spans="1:28" outlineLevel="1" x14ac:dyDescent="0.45">
      <c r="A1741">
        <v>2744549008</v>
      </c>
      <c r="B1741" s="1">
        <v>44334</v>
      </c>
      <c r="C1741" t="s">
        <v>1530</v>
      </c>
      <c r="D1741" t="s">
        <v>1531</v>
      </c>
      <c r="E1741" t="s">
        <v>76</v>
      </c>
      <c r="F1741" t="s">
        <v>5651</v>
      </c>
      <c r="G1741" t="s">
        <v>5653</v>
      </c>
      <c r="H1741" s="10">
        <v>250565.42</v>
      </c>
      <c r="J1741" t="s">
        <v>42</v>
      </c>
      <c r="K1741" t="s">
        <v>29</v>
      </c>
      <c r="L1741" t="s">
        <v>77</v>
      </c>
      <c r="M1741" t="s">
        <v>29</v>
      </c>
      <c r="N1741" t="s">
        <v>29</v>
      </c>
      <c r="O1741" t="s">
        <v>29</v>
      </c>
      <c r="P1741" t="s">
        <v>30</v>
      </c>
      <c r="Q1741" t="s">
        <v>29</v>
      </c>
      <c r="R1741" t="s">
        <v>30</v>
      </c>
      <c r="S1741" t="s">
        <v>30</v>
      </c>
      <c r="T1741" t="s">
        <v>30</v>
      </c>
      <c r="U1741" t="s">
        <v>30</v>
      </c>
      <c r="V1741" t="s">
        <v>30</v>
      </c>
      <c r="W1741" t="s">
        <v>60</v>
      </c>
      <c r="X1741" t="s">
        <v>29</v>
      </c>
      <c r="Y1741" t="s">
        <v>30</v>
      </c>
      <c r="Z1741" t="s">
        <v>29</v>
      </c>
      <c r="AA1741" t="s">
        <v>29</v>
      </c>
      <c r="AB1741" t="s">
        <v>32</v>
      </c>
    </row>
    <row r="1742" spans="1:28" outlineLevel="1" x14ac:dyDescent="0.45">
      <c r="A1742">
        <v>1037959107</v>
      </c>
      <c r="B1742" s="1">
        <v>44364</v>
      </c>
      <c r="C1742" t="s">
        <v>74</v>
      </c>
      <c r="D1742" t="s">
        <v>75</v>
      </c>
      <c r="E1742" t="s">
        <v>76</v>
      </c>
      <c r="F1742" t="s">
        <v>5651</v>
      </c>
      <c r="G1742" t="s">
        <v>5653</v>
      </c>
      <c r="H1742" s="10">
        <v>170765.76</v>
      </c>
      <c r="J1742" t="s">
        <v>42</v>
      </c>
      <c r="K1742" t="s">
        <v>29</v>
      </c>
      <c r="L1742" t="s">
        <v>77</v>
      </c>
      <c r="M1742" t="s">
        <v>30</v>
      </c>
      <c r="N1742" t="s">
        <v>30</v>
      </c>
      <c r="O1742" t="s">
        <v>30</v>
      </c>
      <c r="P1742" t="s">
        <v>30</v>
      </c>
      <c r="Q1742" t="s">
        <v>30</v>
      </c>
      <c r="R1742" t="s">
        <v>30</v>
      </c>
      <c r="S1742" t="s">
        <v>30</v>
      </c>
      <c r="T1742" t="s">
        <v>30</v>
      </c>
      <c r="U1742" t="s">
        <v>30</v>
      </c>
      <c r="V1742" t="s">
        <v>30</v>
      </c>
      <c r="W1742" t="s">
        <v>31</v>
      </c>
      <c r="X1742" t="s">
        <v>29</v>
      </c>
      <c r="Y1742" t="s">
        <v>29</v>
      </c>
      <c r="Z1742" t="s">
        <v>29</v>
      </c>
      <c r="AA1742" t="s">
        <v>29</v>
      </c>
      <c r="AB1742" t="s">
        <v>43</v>
      </c>
    </row>
    <row r="1743" spans="1:28" outlineLevel="1" x14ac:dyDescent="0.45">
      <c r="A1743">
        <v>2717459010</v>
      </c>
      <c r="B1743" s="1">
        <v>44334</v>
      </c>
      <c r="C1743" t="s">
        <v>1403</v>
      </c>
      <c r="D1743" t="s">
        <v>1404</v>
      </c>
      <c r="E1743" t="s">
        <v>76</v>
      </c>
      <c r="F1743" t="s">
        <v>5651</v>
      </c>
      <c r="G1743" t="s">
        <v>5653</v>
      </c>
      <c r="H1743" s="10">
        <v>130178.67</v>
      </c>
      <c r="J1743" t="s">
        <v>42</v>
      </c>
      <c r="K1743" t="s">
        <v>29</v>
      </c>
      <c r="L1743" t="s">
        <v>77</v>
      </c>
      <c r="M1743" t="s">
        <v>30</v>
      </c>
      <c r="N1743" t="s">
        <v>29</v>
      </c>
      <c r="O1743" t="s">
        <v>29</v>
      </c>
      <c r="P1743" t="s">
        <v>30</v>
      </c>
      <c r="Q1743" t="s">
        <v>30</v>
      </c>
      <c r="R1743" t="s">
        <v>30</v>
      </c>
      <c r="S1743" t="s">
        <v>30</v>
      </c>
      <c r="T1743" t="s">
        <v>30</v>
      </c>
      <c r="U1743" t="s">
        <v>30</v>
      </c>
      <c r="V1743" t="s">
        <v>30</v>
      </c>
      <c r="W1743" t="s">
        <v>31</v>
      </c>
      <c r="X1743" t="s">
        <v>29</v>
      </c>
      <c r="Y1743" t="s">
        <v>29</v>
      </c>
      <c r="Z1743" t="s">
        <v>30</v>
      </c>
      <c r="AA1743" t="s">
        <v>30</v>
      </c>
      <c r="AB1743" t="s">
        <v>32</v>
      </c>
    </row>
    <row r="1744" spans="1:28" outlineLevel="1" x14ac:dyDescent="0.45">
      <c r="A1744">
        <v>2776899002</v>
      </c>
      <c r="B1744" s="1">
        <v>44334</v>
      </c>
      <c r="C1744" t="s">
        <v>1677</v>
      </c>
      <c r="D1744" t="s">
        <v>1678</v>
      </c>
      <c r="E1744" t="s">
        <v>76</v>
      </c>
      <c r="F1744" t="s">
        <v>5651</v>
      </c>
      <c r="G1744" t="s">
        <v>5653</v>
      </c>
      <c r="H1744" s="10">
        <v>106197.5</v>
      </c>
      <c r="I1744" t="s">
        <v>123</v>
      </c>
      <c r="J1744" t="s">
        <v>42</v>
      </c>
      <c r="K1744" t="s">
        <v>30</v>
      </c>
      <c r="L1744" t="s">
        <v>77</v>
      </c>
      <c r="M1744" t="s">
        <v>29</v>
      </c>
      <c r="N1744" t="s">
        <v>30</v>
      </c>
      <c r="O1744" t="s">
        <v>30</v>
      </c>
      <c r="P1744" t="s">
        <v>30</v>
      </c>
      <c r="Q1744" t="s">
        <v>30</v>
      </c>
      <c r="R1744" t="s">
        <v>30</v>
      </c>
      <c r="S1744" t="s">
        <v>30</v>
      </c>
      <c r="T1744" t="s">
        <v>30</v>
      </c>
      <c r="U1744" t="s">
        <v>30</v>
      </c>
      <c r="V1744" t="s">
        <v>30</v>
      </c>
      <c r="W1744" t="s">
        <v>37</v>
      </c>
      <c r="X1744" t="s">
        <v>29</v>
      </c>
      <c r="Y1744" t="s">
        <v>29</v>
      </c>
      <c r="Z1744" t="s">
        <v>30</v>
      </c>
      <c r="AA1744" t="s">
        <v>30</v>
      </c>
      <c r="AB1744" t="s">
        <v>39</v>
      </c>
    </row>
    <row r="1745" spans="1:28" outlineLevel="1" x14ac:dyDescent="0.45">
      <c r="A1745">
        <v>2330819006</v>
      </c>
      <c r="B1745" s="1">
        <v>44331</v>
      </c>
      <c r="C1745" t="s">
        <v>844</v>
      </c>
      <c r="D1745" t="s">
        <v>845</v>
      </c>
      <c r="E1745" t="s">
        <v>76</v>
      </c>
      <c r="F1745" t="s">
        <v>5651</v>
      </c>
      <c r="G1745" t="s">
        <v>5653</v>
      </c>
      <c r="H1745" s="10">
        <v>72615</v>
      </c>
      <c r="J1745" t="s">
        <v>42</v>
      </c>
      <c r="K1745" t="s">
        <v>30</v>
      </c>
      <c r="L1745" t="s">
        <v>77</v>
      </c>
      <c r="M1745" t="s">
        <v>29</v>
      </c>
      <c r="N1745" t="s">
        <v>30</v>
      </c>
      <c r="O1745" t="s">
        <v>30</v>
      </c>
      <c r="P1745" t="s">
        <v>30</v>
      </c>
      <c r="Q1745" t="s">
        <v>30</v>
      </c>
      <c r="R1745" t="s">
        <v>30</v>
      </c>
      <c r="S1745" t="s">
        <v>30</v>
      </c>
      <c r="T1745" t="s">
        <v>30</v>
      </c>
      <c r="U1745" t="s">
        <v>30</v>
      </c>
      <c r="V1745" t="s">
        <v>30</v>
      </c>
      <c r="W1745" t="s">
        <v>33</v>
      </c>
      <c r="X1745" t="s">
        <v>29</v>
      </c>
      <c r="Y1745" t="s">
        <v>29</v>
      </c>
      <c r="Z1745" t="s">
        <v>29</v>
      </c>
      <c r="AA1745" t="s">
        <v>30</v>
      </c>
      <c r="AB1745" t="s">
        <v>32</v>
      </c>
    </row>
    <row r="1746" spans="1:28" outlineLevel="1" x14ac:dyDescent="0.45">
      <c r="A1746">
        <v>7573069003</v>
      </c>
      <c r="B1746" s="1">
        <v>44341</v>
      </c>
      <c r="C1746" t="s">
        <v>3263</v>
      </c>
      <c r="D1746" t="s">
        <v>3264</v>
      </c>
      <c r="E1746" t="s">
        <v>76</v>
      </c>
      <c r="F1746" t="s">
        <v>5651</v>
      </c>
      <c r="G1746" t="s">
        <v>5653</v>
      </c>
      <c r="H1746" s="10">
        <v>57120.639999999999</v>
      </c>
      <c r="I1746" t="s">
        <v>390</v>
      </c>
      <c r="J1746" t="s">
        <v>42</v>
      </c>
      <c r="K1746" t="s">
        <v>29</v>
      </c>
      <c r="L1746" t="s">
        <v>77</v>
      </c>
      <c r="M1746" t="s">
        <v>29</v>
      </c>
      <c r="N1746" t="s">
        <v>30</v>
      </c>
      <c r="O1746" t="s">
        <v>29</v>
      </c>
      <c r="P1746" t="s">
        <v>30</v>
      </c>
      <c r="Q1746" t="s">
        <v>30</v>
      </c>
      <c r="R1746" t="s">
        <v>30</v>
      </c>
      <c r="S1746" t="s">
        <v>30</v>
      </c>
      <c r="T1746" t="s">
        <v>30</v>
      </c>
      <c r="U1746" t="s">
        <v>30</v>
      </c>
      <c r="V1746" t="s">
        <v>30</v>
      </c>
      <c r="W1746" t="s">
        <v>31</v>
      </c>
      <c r="X1746" t="s">
        <v>29</v>
      </c>
      <c r="Y1746" t="s">
        <v>30</v>
      </c>
      <c r="Z1746" t="s">
        <v>29</v>
      </c>
      <c r="AA1746" t="s">
        <v>29</v>
      </c>
      <c r="AB1746" t="s">
        <v>32</v>
      </c>
    </row>
    <row r="1747" spans="1:28" outlineLevel="1" x14ac:dyDescent="0.45">
      <c r="A1747">
        <v>7539108906</v>
      </c>
      <c r="B1747" s="1">
        <v>44323</v>
      </c>
      <c r="C1747" t="s">
        <v>2867</v>
      </c>
      <c r="D1747" t="s">
        <v>2868</v>
      </c>
      <c r="E1747" t="s">
        <v>76</v>
      </c>
      <c r="F1747" t="s">
        <v>5651</v>
      </c>
      <c r="G1747" t="s">
        <v>5653</v>
      </c>
      <c r="H1747" s="10">
        <v>49131</v>
      </c>
      <c r="J1747" t="s">
        <v>42</v>
      </c>
      <c r="K1747" t="s">
        <v>30</v>
      </c>
      <c r="L1747" t="s">
        <v>77</v>
      </c>
      <c r="M1747" t="s">
        <v>29</v>
      </c>
      <c r="N1747" t="s">
        <v>29</v>
      </c>
      <c r="O1747" t="s">
        <v>29</v>
      </c>
      <c r="P1747" t="s">
        <v>30</v>
      </c>
      <c r="Q1747" t="s">
        <v>30</v>
      </c>
      <c r="R1747" t="s">
        <v>30</v>
      </c>
      <c r="S1747" t="s">
        <v>30</v>
      </c>
      <c r="T1747" t="s">
        <v>30</v>
      </c>
      <c r="U1747" t="s">
        <v>30</v>
      </c>
      <c r="V1747" t="s">
        <v>30</v>
      </c>
      <c r="W1747" t="s">
        <v>33</v>
      </c>
      <c r="X1747" t="s">
        <v>29</v>
      </c>
      <c r="Y1747" t="s">
        <v>29</v>
      </c>
      <c r="Z1747" t="s">
        <v>29</v>
      </c>
      <c r="AA1747" t="s">
        <v>30</v>
      </c>
      <c r="AB1747" t="s">
        <v>32</v>
      </c>
    </row>
    <row r="1748" spans="1:28" outlineLevel="1" x14ac:dyDescent="0.45">
      <c r="A1748">
        <v>8902359003</v>
      </c>
      <c r="B1748" s="1">
        <v>44345</v>
      </c>
      <c r="C1748" t="s">
        <v>4770</v>
      </c>
      <c r="D1748" t="s">
        <v>4771</v>
      </c>
      <c r="E1748" t="s">
        <v>76</v>
      </c>
      <c r="F1748" t="s">
        <v>5651</v>
      </c>
      <c r="G1748" t="s">
        <v>5653</v>
      </c>
      <c r="H1748" s="10">
        <v>39729.89</v>
      </c>
      <c r="J1748" t="s">
        <v>42</v>
      </c>
      <c r="K1748" t="s">
        <v>29</v>
      </c>
      <c r="L1748" t="s">
        <v>77</v>
      </c>
      <c r="M1748" t="s">
        <v>29</v>
      </c>
      <c r="N1748" t="s">
        <v>29</v>
      </c>
      <c r="O1748" t="s">
        <v>29</v>
      </c>
      <c r="P1748" t="s">
        <v>29</v>
      </c>
      <c r="Q1748" t="s">
        <v>29</v>
      </c>
      <c r="R1748" t="s">
        <v>29</v>
      </c>
      <c r="S1748" t="s">
        <v>30</v>
      </c>
      <c r="T1748" t="s">
        <v>29</v>
      </c>
      <c r="U1748" t="s">
        <v>29</v>
      </c>
      <c r="V1748" t="s">
        <v>29</v>
      </c>
      <c r="W1748" t="s">
        <v>40</v>
      </c>
      <c r="X1748" t="s">
        <v>29</v>
      </c>
      <c r="Y1748" t="s">
        <v>29</v>
      </c>
      <c r="Z1748" t="s">
        <v>29</v>
      </c>
      <c r="AA1748" t="s">
        <v>29</v>
      </c>
      <c r="AB1748" t="s">
        <v>32</v>
      </c>
    </row>
    <row r="1749" spans="1:28" outlineLevel="1" x14ac:dyDescent="0.45">
      <c r="A1749">
        <v>7897988901</v>
      </c>
      <c r="B1749" s="1">
        <v>44327</v>
      </c>
      <c r="C1749" t="s">
        <v>3989</v>
      </c>
      <c r="D1749" t="s">
        <v>3990</v>
      </c>
      <c r="E1749" t="s">
        <v>76</v>
      </c>
      <c r="F1749" t="s">
        <v>5651</v>
      </c>
      <c r="G1749" t="s">
        <v>5653</v>
      </c>
      <c r="H1749" s="10">
        <v>34438</v>
      </c>
      <c r="J1749" t="s">
        <v>42</v>
      </c>
      <c r="K1749" t="s">
        <v>30</v>
      </c>
      <c r="L1749" t="s">
        <v>77</v>
      </c>
      <c r="M1749" t="s">
        <v>29</v>
      </c>
      <c r="N1749" t="s">
        <v>29</v>
      </c>
      <c r="O1749" t="s">
        <v>29</v>
      </c>
      <c r="P1749" t="s">
        <v>29</v>
      </c>
      <c r="Q1749" t="s">
        <v>29</v>
      </c>
      <c r="R1749" t="s">
        <v>30</v>
      </c>
      <c r="S1749" t="s">
        <v>30</v>
      </c>
      <c r="T1749" t="s">
        <v>30</v>
      </c>
      <c r="U1749" t="s">
        <v>29</v>
      </c>
      <c r="V1749" t="s">
        <v>30</v>
      </c>
      <c r="W1749" t="s">
        <v>40</v>
      </c>
      <c r="X1749" t="s">
        <v>29</v>
      </c>
      <c r="Y1749" t="s">
        <v>29</v>
      </c>
      <c r="Z1749" t="s">
        <v>29</v>
      </c>
      <c r="AA1749" t="s">
        <v>30</v>
      </c>
      <c r="AB1749" t="s">
        <v>32</v>
      </c>
    </row>
    <row r="1750" spans="1:28" outlineLevel="1" x14ac:dyDescent="0.45">
      <c r="A1750">
        <v>7563628909</v>
      </c>
      <c r="B1750" s="1">
        <v>44323</v>
      </c>
      <c r="C1750" t="s">
        <v>3164</v>
      </c>
      <c r="D1750" t="s">
        <v>3165</v>
      </c>
      <c r="E1750" t="s">
        <v>76</v>
      </c>
      <c r="F1750" t="s">
        <v>5651</v>
      </c>
      <c r="G1750" t="s">
        <v>5653</v>
      </c>
      <c r="H1750" s="10">
        <v>30889</v>
      </c>
      <c r="J1750" t="s">
        <v>42</v>
      </c>
      <c r="K1750" t="s">
        <v>30</v>
      </c>
      <c r="L1750" t="s">
        <v>77</v>
      </c>
      <c r="M1750" t="s">
        <v>29</v>
      </c>
      <c r="N1750" t="s">
        <v>29</v>
      </c>
      <c r="O1750" t="s">
        <v>29</v>
      </c>
      <c r="P1750" t="s">
        <v>30</v>
      </c>
      <c r="Q1750" t="s">
        <v>30</v>
      </c>
      <c r="R1750" t="s">
        <v>30</v>
      </c>
      <c r="S1750" t="s">
        <v>30</v>
      </c>
      <c r="T1750" t="s">
        <v>30</v>
      </c>
      <c r="U1750" t="s">
        <v>30</v>
      </c>
      <c r="V1750" t="s">
        <v>30</v>
      </c>
      <c r="W1750" t="s">
        <v>31</v>
      </c>
      <c r="X1750" t="s">
        <v>29</v>
      </c>
      <c r="Y1750" t="s">
        <v>30</v>
      </c>
      <c r="Z1750" t="s">
        <v>29</v>
      </c>
      <c r="AA1750" t="s">
        <v>29</v>
      </c>
      <c r="AB1750" t="s">
        <v>32</v>
      </c>
    </row>
    <row r="1751" spans="1:28" outlineLevel="1" x14ac:dyDescent="0.45">
      <c r="A1751">
        <v>2340989004</v>
      </c>
      <c r="B1751" s="1">
        <v>44331</v>
      </c>
      <c r="C1751" t="s">
        <v>884</v>
      </c>
      <c r="D1751" t="s">
        <v>885</v>
      </c>
      <c r="E1751" t="s">
        <v>76</v>
      </c>
      <c r="F1751" t="s">
        <v>5651</v>
      </c>
      <c r="G1751" t="s">
        <v>5653</v>
      </c>
      <c r="H1751" s="10">
        <v>27628</v>
      </c>
      <c r="J1751" t="s">
        <v>42</v>
      </c>
      <c r="K1751" t="s">
        <v>29</v>
      </c>
      <c r="L1751" t="s">
        <v>77</v>
      </c>
      <c r="M1751" t="s">
        <v>29</v>
      </c>
      <c r="N1751" t="s">
        <v>30</v>
      </c>
      <c r="O1751" t="s">
        <v>30</v>
      </c>
      <c r="P1751" t="s">
        <v>30</v>
      </c>
      <c r="Q1751" t="s">
        <v>30</v>
      </c>
      <c r="R1751" t="s">
        <v>30</v>
      </c>
      <c r="S1751" t="s">
        <v>30</v>
      </c>
      <c r="T1751" t="s">
        <v>30</v>
      </c>
      <c r="U1751" t="s">
        <v>30</v>
      </c>
      <c r="V1751" t="s">
        <v>30</v>
      </c>
      <c r="W1751" t="s">
        <v>31</v>
      </c>
      <c r="X1751" t="s">
        <v>29</v>
      </c>
      <c r="Y1751" t="s">
        <v>30</v>
      </c>
      <c r="Z1751" t="s">
        <v>29</v>
      </c>
      <c r="AA1751" t="s">
        <v>29</v>
      </c>
      <c r="AB1751" t="s">
        <v>32</v>
      </c>
    </row>
    <row r="1752" spans="1:28" outlineLevel="1" x14ac:dyDescent="0.45">
      <c r="A1752">
        <v>7869418908</v>
      </c>
      <c r="B1752" s="1">
        <v>44327</v>
      </c>
      <c r="C1752" t="s">
        <v>3845</v>
      </c>
      <c r="D1752" t="s">
        <v>3846</v>
      </c>
      <c r="E1752" t="s">
        <v>76</v>
      </c>
      <c r="F1752" t="s">
        <v>5651</v>
      </c>
      <c r="G1752" t="s">
        <v>5653</v>
      </c>
      <c r="H1752" s="10">
        <v>8214</v>
      </c>
      <c r="J1752" t="s">
        <v>42</v>
      </c>
      <c r="K1752" t="s">
        <v>29</v>
      </c>
      <c r="L1752" t="s">
        <v>77</v>
      </c>
      <c r="M1752" t="s">
        <v>29</v>
      </c>
      <c r="N1752" t="s">
        <v>30</v>
      </c>
      <c r="O1752" t="s">
        <v>29</v>
      </c>
      <c r="P1752" t="s">
        <v>30</v>
      </c>
      <c r="Q1752" t="s">
        <v>29</v>
      </c>
      <c r="R1752" t="s">
        <v>30</v>
      </c>
      <c r="S1752" t="s">
        <v>30</v>
      </c>
      <c r="T1752" t="s">
        <v>30</v>
      </c>
      <c r="U1752" t="s">
        <v>30</v>
      </c>
      <c r="V1752" t="s">
        <v>30</v>
      </c>
      <c r="W1752" t="s">
        <v>40</v>
      </c>
      <c r="X1752" t="s">
        <v>29</v>
      </c>
      <c r="Y1752" t="s">
        <v>29</v>
      </c>
      <c r="Z1752" t="s">
        <v>29</v>
      </c>
      <c r="AA1752" t="s">
        <v>30</v>
      </c>
      <c r="AB1752" t="s">
        <v>197</v>
      </c>
    </row>
    <row r="1753" spans="1:28" outlineLevel="1" x14ac:dyDescent="0.45">
      <c r="A1753">
        <v>1102749002</v>
      </c>
      <c r="B1753" s="1">
        <v>44329</v>
      </c>
      <c r="C1753" t="s">
        <v>441</v>
      </c>
      <c r="D1753" t="s">
        <v>442</v>
      </c>
      <c r="E1753" t="s">
        <v>443</v>
      </c>
      <c r="F1753" t="s">
        <v>5651</v>
      </c>
      <c r="G1753" t="s">
        <v>5719</v>
      </c>
      <c r="H1753" s="10">
        <v>322646</v>
      </c>
      <c r="J1753" t="s">
        <v>42</v>
      </c>
      <c r="K1753" t="s">
        <v>30</v>
      </c>
      <c r="L1753" t="s">
        <v>210</v>
      </c>
      <c r="M1753" t="s">
        <v>29</v>
      </c>
      <c r="N1753" t="s">
        <v>30</v>
      </c>
      <c r="O1753" t="s">
        <v>30</v>
      </c>
      <c r="P1753" t="s">
        <v>30</v>
      </c>
      <c r="Q1753" t="s">
        <v>30</v>
      </c>
      <c r="R1753" t="s">
        <v>30</v>
      </c>
      <c r="S1753" t="s">
        <v>30</v>
      </c>
      <c r="T1753" t="s">
        <v>30</v>
      </c>
      <c r="U1753" t="s">
        <v>30</v>
      </c>
      <c r="V1753" t="s">
        <v>30</v>
      </c>
      <c r="W1753" t="s">
        <v>40</v>
      </c>
      <c r="X1753" t="s">
        <v>29</v>
      </c>
      <c r="Y1753" t="s">
        <v>30</v>
      </c>
      <c r="Z1753" t="s">
        <v>29</v>
      </c>
      <c r="AA1753" t="s">
        <v>29</v>
      </c>
      <c r="AB1753" t="s">
        <v>32</v>
      </c>
    </row>
    <row r="1754" spans="1:28" outlineLevel="1" x14ac:dyDescent="0.45">
      <c r="A1754">
        <v>2501109000</v>
      </c>
      <c r="B1754" s="1">
        <v>44332</v>
      </c>
      <c r="C1754" t="s">
        <v>1226</v>
      </c>
      <c r="D1754" t="s">
        <v>1227</v>
      </c>
      <c r="E1754" t="s">
        <v>443</v>
      </c>
      <c r="F1754" t="s">
        <v>5651</v>
      </c>
      <c r="G1754" t="s">
        <v>5719</v>
      </c>
      <c r="H1754" s="10">
        <v>313228</v>
      </c>
      <c r="I1754" t="s">
        <v>35</v>
      </c>
      <c r="J1754" t="s">
        <v>42</v>
      </c>
      <c r="K1754" t="s">
        <v>30</v>
      </c>
      <c r="L1754" t="s">
        <v>210</v>
      </c>
      <c r="M1754" t="s">
        <v>30</v>
      </c>
      <c r="N1754" t="s">
        <v>30</v>
      </c>
      <c r="O1754" t="s">
        <v>30</v>
      </c>
      <c r="P1754" t="s">
        <v>30</v>
      </c>
      <c r="Q1754" t="s">
        <v>30</v>
      </c>
      <c r="R1754" t="s">
        <v>30</v>
      </c>
      <c r="S1754" t="s">
        <v>30</v>
      </c>
      <c r="T1754" t="s">
        <v>30</v>
      </c>
      <c r="U1754" t="s">
        <v>30</v>
      </c>
      <c r="V1754" t="s">
        <v>30</v>
      </c>
      <c r="W1754" t="s">
        <v>40</v>
      </c>
      <c r="X1754" t="s">
        <v>29</v>
      </c>
      <c r="Y1754" t="s">
        <v>29</v>
      </c>
      <c r="Z1754" t="s">
        <v>29</v>
      </c>
      <c r="AA1754" t="s">
        <v>30</v>
      </c>
      <c r="AB1754" t="s">
        <v>32</v>
      </c>
    </row>
    <row r="1755" spans="1:28" outlineLevel="1" x14ac:dyDescent="0.45">
      <c r="A1755">
        <v>2703099008</v>
      </c>
      <c r="B1755" s="1">
        <v>44334</v>
      </c>
      <c r="C1755" t="s">
        <v>1335</v>
      </c>
      <c r="D1755" t="s">
        <v>1336</v>
      </c>
      <c r="E1755" t="s">
        <v>443</v>
      </c>
      <c r="F1755" t="s">
        <v>5651</v>
      </c>
      <c r="G1755" t="s">
        <v>5719</v>
      </c>
      <c r="H1755" s="10">
        <v>275433</v>
      </c>
      <c r="J1755" t="s">
        <v>42</v>
      </c>
      <c r="K1755" t="s">
        <v>30</v>
      </c>
      <c r="L1755" t="s">
        <v>210</v>
      </c>
      <c r="M1755" t="s">
        <v>29</v>
      </c>
      <c r="N1755" t="s">
        <v>30</v>
      </c>
      <c r="O1755" t="s">
        <v>29</v>
      </c>
      <c r="P1755" t="s">
        <v>30</v>
      </c>
      <c r="Q1755" t="s">
        <v>30</v>
      </c>
      <c r="R1755" t="s">
        <v>30</v>
      </c>
      <c r="S1755" t="s">
        <v>30</v>
      </c>
      <c r="T1755" t="s">
        <v>30</v>
      </c>
      <c r="U1755" t="s">
        <v>30</v>
      </c>
      <c r="V1755" t="s">
        <v>30</v>
      </c>
      <c r="W1755" t="s">
        <v>40</v>
      </c>
      <c r="X1755" t="s">
        <v>29</v>
      </c>
      <c r="Y1755" t="s">
        <v>30</v>
      </c>
      <c r="Z1755" t="s">
        <v>29</v>
      </c>
      <c r="AA1755" t="s">
        <v>29</v>
      </c>
      <c r="AB1755" t="s">
        <v>32</v>
      </c>
    </row>
    <row r="1756" spans="1:28" outlineLevel="1" x14ac:dyDescent="0.45">
      <c r="A1756">
        <v>8860139008</v>
      </c>
      <c r="B1756" s="1">
        <v>44345</v>
      </c>
      <c r="C1756" t="s">
        <v>4558</v>
      </c>
      <c r="D1756" t="s">
        <v>4559</v>
      </c>
      <c r="E1756" t="s">
        <v>443</v>
      </c>
      <c r="F1756" t="s">
        <v>5651</v>
      </c>
      <c r="G1756" t="s">
        <v>5719</v>
      </c>
      <c r="H1756" s="10">
        <v>131641</v>
      </c>
      <c r="J1756" t="s">
        <v>42</v>
      </c>
      <c r="K1756" t="s">
        <v>29</v>
      </c>
      <c r="L1756" t="s">
        <v>210</v>
      </c>
      <c r="M1756" t="s">
        <v>29</v>
      </c>
      <c r="N1756" t="s">
        <v>30</v>
      </c>
      <c r="O1756" t="s">
        <v>29</v>
      </c>
      <c r="P1756" t="s">
        <v>30</v>
      </c>
      <c r="Q1756" t="s">
        <v>30</v>
      </c>
      <c r="R1756" t="s">
        <v>30</v>
      </c>
      <c r="S1756" t="s">
        <v>30</v>
      </c>
      <c r="T1756" t="s">
        <v>30</v>
      </c>
      <c r="U1756" t="s">
        <v>30</v>
      </c>
      <c r="V1756" t="s">
        <v>30</v>
      </c>
      <c r="W1756" t="s">
        <v>40</v>
      </c>
      <c r="X1756" t="s">
        <v>29</v>
      </c>
      <c r="Y1756" t="s">
        <v>29</v>
      </c>
      <c r="Z1756" t="s">
        <v>29</v>
      </c>
      <c r="AA1756" t="s">
        <v>29</v>
      </c>
      <c r="AB1756" t="s">
        <v>32</v>
      </c>
    </row>
    <row r="1757" spans="1:28" outlineLevel="1" x14ac:dyDescent="0.45">
      <c r="A1757">
        <v>7528228901</v>
      </c>
      <c r="B1757" s="1">
        <v>44323</v>
      </c>
      <c r="C1757" t="s">
        <v>2740</v>
      </c>
      <c r="D1757" t="s">
        <v>2741</v>
      </c>
      <c r="E1757" t="s">
        <v>443</v>
      </c>
      <c r="F1757" t="s">
        <v>5651</v>
      </c>
      <c r="G1757" t="s">
        <v>5719</v>
      </c>
      <c r="H1757" s="10">
        <v>98291</v>
      </c>
      <c r="J1757" t="s">
        <v>42</v>
      </c>
      <c r="K1757" t="s">
        <v>30</v>
      </c>
      <c r="L1757" t="s">
        <v>210</v>
      </c>
      <c r="M1757" t="s">
        <v>30</v>
      </c>
      <c r="N1757" t="s">
        <v>29</v>
      </c>
      <c r="O1757" t="s">
        <v>29</v>
      </c>
      <c r="P1757" t="s">
        <v>30</v>
      </c>
      <c r="Q1757" t="s">
        <v>30</v>
      </c>
      <c r="R1757" t="s">
        <v>30</v>
      </c>
      <c r="S1757" t="s">
        <v>30</v>
      </c>
      <c r="T1757" t="s">
        <v>30</v>
      </c>
      <c r="U1757" t="s">
        <v>30</v>
      </c>
      <c r="V1757" t="s">
        <v>30</v>
      </c>
      <c r="W1757" t="s">
        <v>31</v>
      </c>
      <c r="X1757" t="s">
        <v>29</v>
      </c>
      <c r="Y1757" t="s">
        <v>29</v>
      </c>
      <c r="Z1757" t="s">
        <v>29</v>
      </c>
      <c r="AA1757" t="s">
        <v>30</v>
      </c>
      <c r="AB1757" t="s">
        <v>32</v>
      </c>
    </row>
    <row r="1758" spans="1:28" outlineLevel="1" x14ac:dyDescent="0.45">
      <c r="A1758">
        <v>7646448909</v>
      </c>
      <c r="B1758" s="1">
        <v>44323</v>
      </c>
      <c r="C1758" t="s">
        <v>3669</v>
      </c>
      <c r="D1758" t="s">
        <v>3670</v>
      </c>
      <c r="E1758" t="s">
        <v>443</v>
      </c>
      <c r="F1758" t="s">
        <v>5651</v>
      </c>
      <c r="G1758" t="s">
        <v>5719</v>
      </c>
      <c r="H1758" s="10">
        <v>76121.509999999995</v>
      </c>
      <c r="J1758" t="s">
        <v>42</v>
      </c>
      <c r="K1758" t="s">
        <v>29</v>
      </c>
      <c r="L1758" t="s">
        <v>210</v>
      </c>
      <c r="M1758" t="s">
        <v>29</v>
      </c>
      <c r="N1758" t="s">
        <v>29</v>
      </c>
      <c r="O1758" t="s">
        <v>29</v>
      </c>
      <c r="P1758" t="s">
        <v>30</v>
      </c>
      <c r="Q1758" t="s">
        <v>29</v>
      </c>
      <c r="R1758" t="s">
        <v>30</v>
      </c>
      <c r="S1758" t="s">
        <v>30</v>
      </c>
      <c r="T1758" t="s">
        <v>30</v>
      </c>
      <c r="U1758" t="s">
        <v>30</v>
      </c>
      <c r="V1758" t="s">
        <v>30</v>
      </c>
      <c r="W1758" t="s">
        <v>31</v>
      </c>
      <c r="X1758" t="s">
        <v>29</v>
      </c>
      <c r="Y1758" t="s">
        <v>29</v>
      </c>
      <c r="Z1758" t="s">
        <v>29</v>
      </c>
      <c r="AA1758" t="s">
        <v>30</v>
      </c>
      <c r="AB1758" t="s">
        <v>73</v>
      </c>
    </row>
    <row r="1759" spans="1:28" outlineLevel="1" x14ac:dyDescent="0.45">
      <c r="A1759">
        <v>2774839002</v>
      </c>
      <c r="B1759" s="1">
        <v>44334</v>
      </c>
      <c r="C1759" t="s">
        <v>1665</v>
      </c>
      <c r="D1759" t="s">
        <v>1666</v>
      </c>
      <c r="E1759" t="s">
        <v>443</v>
      </c>
      <c r="F1759" t="s">
        <v>5651</v>
      </c>
      <c r="G1759" t="s">
        <v>5719</v>
      </c>
      <c r="H1759" s="10">
        <v>28195</v>
      </c>
      <c r="J1759" t="s">
        <v>42</v>
      </c>
      <c r="K1759" t="s">
        <v>30</v>
      </c>
      <c r="L1759" t="s">
        <v>210</v>
      </c>
      <c r="M1759" t="s">
        <v>29</v>
      </c>
      <c r="N1759" t="s">
        <v>29</v>
      </c>
      <c r="O1759" t="s">
        <v>29</v>
      </c>
      <c r="P1759" t="s">
        <v>29</v>
      </c>
      <c r="Q1759" t="s">
        <v>29</v>
      </c>
      <c r="R1759" t="s">
        <v>29</v>
      </c>
      <c r="S1759" t="s">
        <v>30</v>
      </c>
      <c r="T1759" t="s">
        <v>29</v>
      </c>
      <c r="U1759" t="s">
        <v>29</v>
      </c>
      <c r="V1759" t="s">
        <v>29</v>
      </c>
      <c r="W1759" t="s">
        <v>60</v>
      </c>
      <c r="X1759" t="s">
        <v>29</v>
      </c>
      <c r="Y1759" t="s">
        <v>30</v>
      </c>
      <c r="Z1759" t="s">
        <v>29</v>
      </c>
      <c r="AA1759" t="s">
        <v>30</v>
      </c>
      <c r="AB1759" t="s">
        <v>32</v>
      </c>
    </row>
    <row r="1760" spans="1:28" outlineLevel="1" x14ac:dyDescent="0.45">
      <c r="A1760">
        <v>7524229007</v>
      </c>
      <c r="B1760" s="1">
        <v>44341</v>
      </c>
      <c r="C1760" t="s">
        <v>2701</v>
      </c>
      <c r="D1760" t="s">
        <v>2702</v>
      </c>
      <c r="E1760" t="s">
        <v>87</v>
      </c>
      <c r="F1760" t="s">
        <v>5651</v>
      </c>
      <c r="G1760" t="s">
        <v>5654</v>
      </c>
      <c r="H1760" s="10">
        <v>916328</v>
      </c>
      <c r="J1760" t="s">
        <v>28</v>
      </c>
      <c r="K1760" t="s">
        <v>29</v>
      </c>
      <c r="L1760" t="s">
        <v>88</v>
      </c>
      <c r="M1760" t="s">
        <v>30</v>
      </c>
      <c r="N1760" t="s">
        <v>30</v>
      </c>
      <c r="O1760" t="s">
        <v>30</v>
      </c>
      <c r="P1760" t="s">
        <v>30</v>
      </c>
      <c r="Q1760" t="s">
        <v>30</v>
      </c>
      <c r="R1760" t="s">
        <v>30</v>
      </c>
      <c r="S1760" t="s">
        <v>30</v>
      </c>
      <c r="T1760" t="s">
        <v>30</v>
      </c>
      <c r="U1760" t="s">
        <v>30</v>
      </c>
      <c r="V1760" t="s">
        <v>30</v>
      </c>
      <c r="W1760" t="s">
        <v>31</v>
      </c>
      <c r="X1760" t="s">
        <v>29</v>
      </c>
      <c r="Y1760" t="s">
        <v>30</v>
      </c>
      <c r="Z1760" t="s">
        <v>29</v>
      </c>
      <c r="AA1760" t="s">
        <v>29</v>
      </c>
      <c r="AB1760" t="s">
        <v>32</v>
      </c>
    </row>
    <row r="1761" spans="1:28" outlineLevel="1" x14ac:dyDescent="0.45">
      <c r="A1761">
        <v>1038489110</v>
      </c>
      <c r="B1761" s="1">
        <v>44364</v>
      </c>
      <c r="C1761" t="s">
        <v>85</v>
      </c>
      <c r="D1761" t="s">
        <v>86</v>
      </c>
      <c r="E1761" t="s">
        <v>87</v>
      </c>
      <c r="F1761" t="s">
        <v>5651</v>
      </c>
      <c r="G1761" t="s">
        <v>5654</v>
      </c>
      <c r="H1761" s="10">
        <v>349112</v>
      </c>
      <c r="J1761" t="s">
        <v>28</v>
      </c>
      <c r="K1761" t="s">
        <v>29</v>
      </c>
      <c r="L1761" t="s">
        <v>88</v>
      </c>
      <c r="M1761" t="s">
        <v>29</v>
      </c>
      <c r="N1761" t="s">
        <v>30</v>
      </c>
      <c r="O1761" t="s">
        <v>29</v>
      </c>
      <c r="P1761" t="s">
        <v>30</v>
      </c>
      <c r="Q1761" t="s">
        <v>30</v>
      </c>
      <c r="R1761" t="s">
        <v>30</v>
      </c>
      <c r="S1761" t="s">
        <v>30</v>
      </c>
      <c r="T1761" t="s">
        <v>30</v>
      </c>
      <c r="U1761" t="s">
        <v>30</v>
      </c>
      <c r="V1761" t="s">
        <v>30</v>
      </c>
      <c r="W1761" t="s">
        <v>31</v>
      </c>
      <c r="X1761" t="s">
        <v>29</v>
      </c>
      <c r="Y1761" t="s">
        <v>29</v>
      </c>
      <c r="Z1761" t="s">
        <v>29</v>
      </c>
      <c r="AA1761" t="s">
        <v>29</v>
      </c>
      <c r="AB1761" t="s">
        <v>32</v>
      </c>
    </row>
    <row r="1762" spans="1:28" outlineLevel="1" x14ac:dyDescent="0.45">
      <c r="A1762">
        <v>9906529008</v>
      </c>
      <c r="B1762" s="1">
        <v>44351</v>
      </c>
      <c r="C1762" t="s">
        <v>5380</v>
      </c>
      <c r="D1762" t="s">
        <v>5381</v>
      </c>
      <c r="E1762" t="s">
        <v>87</v>
      </c>
      <c r="F1762" t="s">
        <v>5651</v>
      </c>
      <c r="G1762" t="s">
        <v>5654</v>
      </c>
      <c r="H1762" s="10">
        <v>269054</v>
      </c>
      <c r="J1762" t="s">
        <v>28</v>
      </c>
      <c r="K1762" t="s">
        <v>29</v>
      </c>
      <c r="L1762" t="s">
        <v>88</v>
      </c>
      <c r="M1762" t="s">
        <v>30</v>
      </c>
      <c r="N1762" t="s">
        <v>29</v>
      </c>
      <c r="O1762" t="s">
        <v>29</v>
      </c>
      <c r="P1762" t="s">
        <v>30</v>
      </c>
      <c r="Q1762" t="s">
        <v>29</v>
      </c>
      <c r="R1762" t="s">
        <v>29</v>
      </c>
      <c r="S1762" t="s">
        <v>30</v>
      </c>
      <c r="T1762" t="s">
        <v>30</v>
      </c>
      <c r="U1762" t="s">
        <v>29</v>
      </c>
      <c r="V1762" t="s">
        <v>30</v>
      </c>
      <c r="W1762" t="s">
        <v>40</v>
      </c>
      <c r="X1762" t="s">
        <v>29</v>
      </c>
      <c r="Y1762" t="s">
        <v>29</v>
      </c>
      <c r="Z1762" t="s">
        <v>29</v>
      </c>
      <c r="AA1762" t="s">
        <v>29</v>
      </c>
      <c r="AB1762" t="s">
        <v>32</v>
      </c>
    </row>
    <row r="1763" spans="1:28" outlineLevel="1" x14ac:dyDescent="0.45">
      <c r="A1763">
        <v>5235539000</v>
      </c>
      <c r="B1763" s="1">
        <v>44337</v>
      </c>
      <c r="C1763" t="s">
        <v>2255</v>
      </c>
      <c r="D1763" t="s">
        <v>2256</v>
      </c>
      <c r="E1763" t="s">
        <v>87</v>
      </c>
      <c r="F1763" t="s">
        <v>5651</v>
      </c>
      <c r="G1763" t="s">
        <v>5654</v>
      </c>
      <c r="H1763" s="10">
        <v>223691</v>
      </c>
      <c r="J1763" t="s">
        <v>28</v>
      </c>
      <c r="K1763" t="s">
        <v>29</v>
      </c>
      <c r="L1763" t="s">
        <v>88</v>
      </c>
      <c r="M1763" t="s">
        <v>29</v>
      </c>
      <c r="N1763" t="s">
        <v>29</v>
      </c>
      <c r="O1763" t="s">
        <v>29</v>
      </c>
      <c r="P1763" t="s">
        <v>30</v>
      </c>
      <c r="Q1763" t="s">
        <v>30</v>
      </c>
      <c r="R1763" t="s">
        <v>30</v>
      </c>
      <c r="S1763" t="s">
        <v>30</v>
      </c>
      <c r="T1763" t="s">
        <v>30</v>
      </c>
      <c r="U1763" t="s">
        <v>30</v>
      </c>
      <c r="V1763" t="s">
        <v>30</v>
      </c>
      <c r="W1763" t="s">
        <v>31</v>
      </c>
      <c r="X1763" t="s">
        <v>29</v>
      </c>
      <c r="Y1763" t="s">
        <v>30</v>
      </c>
      <c r="Z1763" t="s">
        <v>29</v>
      </c>
      <c r="AA1763" t="s">
        <v>30</v>
      </c>
      <c r="AB1763" t="s">
        <v>32</v>
      </c>
    </row>
    <row r="1764" spans="1:28" outlineLevel="1" x14ac:dyDescent="0.45">
      <c r="A1764">
        <v>7609578903</v>
      </c>
      <c r="B1764" s="1">
        <v>44323</v>
      </c>
      <c r="C1764" t="s">
        <v>3460</v>
      </c>
      <c r="D1764" t="s">
        <v>3461</v>
      </c>
      <c r="E1764" t="s">
        <v>87</v>
      </c>
      <c r="F1764" t="s">
        <v>5651</v>
      </c>
      <c r="G1764" t="s">
        <v>5654</v>
      </c>
      <c r="H1764" s="10">
        <v>211694</v>
      </c>
      <c r="J1764" t="s">
        <v>28</v>
      </c>
      <c r="K1764" t="s">
        <v>29</v>
      </c>
      <c r="L1764" t="s">
        <v>88</v>
      </c>
      <c r="M1764" t="s">
        <v>29</v>
      </c>
      <c r="N1764" t="s">
        <v>30</v>
      </c>
      <c r="O1764" t="s">
        <v>29</v>
      </c>
      <c r="P1764" t="s">
        <v>30</v>
      </c>
      <c r="Q1764" t="s">
        <v>30</v>
      </c>
      <c r="R1764" t="s">
        <v>30</v>
      </c>
      <c r="S1764" t="s">
        <v>30</v>
      </c>
      <c r="T1764" t="s">
        <v>30</v>
      </c>
      <c r="U1764" t="s">
        <v>30</v>
      </c>
      <c r="V1764" t="s">
        <v>30</v>
      </c>
      <c r="W1764" t="s">
        <v>31</v>
      </c>
      <c r="X1764" t="s">
        <v>29</v>
      </c>
      <c r="Y1764" t="s">
        <v>30</v>
      </c>
      <c r="Z1764" t="s">
        <v>29</v>
      </c>
      <c r="AA1764" t="s">
        <v>30</v>
      </c>
      <c r="AB1764" t="s">
        <v>32</v>
      </c>
    </row>
    <row r="1765" spans="1:28" outlineLevel="1" x14ac:dyDescent="0.45">
      <c r="A1765">
        <v>4885079001</v>
      </c>
      <c r="B1765" s="1">
        <v>44336</v>
      </c>
      <c r="C1765" t="s">
        <v>1957</v>
      </c>
      <c r="D1765" t="s">
        <v>1958</v>
      </c>
      <c r="E1765" t="s">
        <v>87</v>
      </c>
      <c r="F1765" t="s">
        <v>5651</v>
      </c>
      <c r="G1765" t="s">
        <v>5654</v>
      </c>
      <c r="H1765" s="10">
        <v>117510.15</v>
      </c>
      <c r="J1765" t="s">
        <v>28</v>
      </c>
      <c r="K1765" t="s">
        <v>29</v>
      </c>
      <c r="L1765" t="s">
        <v>88</v>
      </c>
      <c r="M1765" t="s">
        <v>30</v>
      </c>
      <c r="N1765" t="s">
        <v>30</v>
      </c>
      <c r="O1765" t="s">
        <v>30</v>
      </c>
      <c r="P1765" t="s">
        <v>30</v>
      </c>
      <c r="Q1765" t="s">
        <v>30</v>
      </c>
      <c r="R1765" t="s">
        <v>30</v>
      </c>
      <c r="S1765" t="s">
        <v>30</v>
      </c>
      <c r="T1765" t="s">
        <v>30</v>
      </c>
      <c r="U1765" t="s">
        <v>30</v>
      </c>
      <c r="V1765" t="s">
        <v>30</v>
      </c>
      <c r="W1765" t="s">
        <v>33</v>
      </c>
      <c r="X1765" t="s">
        <v>29</v>
      </c>
      <c r="Y1765" t="s">
        <v>30</v>
      </c>
      <c r="Z1765" t="s">
        <v>29</v>
      </c>
      <c r="AA1765" t="s">
        <v>30</v>
      </c>
      <c r="AB1765" t="s">
        <v>228</v>
      </c>
    </row>
    <row r="1766" spans="1:28" outlineLevel="1" x14ac:dyDescent="0.45">
      <c r="A1766">
        <v>2371229002</v>
      </c>
      <c r="B1766" s="1">
        <v>44331</v>
      </c>
      <c r="C1766" t="s">
        <v>1034</v>
      </c>
      <c r="D1766" t="s">
        <v>1035</v>
      </c>
      <c r="E1766" t="s">
        <v>87</v>
      </c>
      <c r="F1766" t="s">
        <v>5651</v>
      </c>
      <c r="G1766" t="s">
        <v>5654</v>
      </c>
      <c r="H1766" s="10">
        <v>95144.22</v>
      </c>
      <c r="J1766" t="s">
        <v>28</v>
      </c>
      <c r="K1766" t="s">
        <v>29</v>
      </c>
      <c r="L1766" t="s">
        <v>88</v>
      </c>
      <c r="M1766" t="s">
        <v>29</v>
      </c>
      <c r="N1766" t="s">
        <v>29</v>
      </c>
      <c r="O1766" t="s">
        <v>29</v>
      </c>
      <c r="P1766" t="s">
        <v>29</v>
      </c>
      <c r="Q1766" t="s">
        <v>29</v>
      </c>
      <c r="R1766" t="s">
        <v>29</v>
      </c>
      <c r="S1766" t="s">
        <v>30</v>
      </c>
      <c r="T1766" t="s">
        <v>30</v>
      </c>
      <c r="U1766" t="s">
        <v>29</v>
      </c>
      <c r="V1766" t="s">
        <v>30</v>
      </c>
      <c r="W1766" t="s">
        <v>40</v>
      </c>
      <c r="X1766" t="s">
        <v>29</v>
      </c>
      <c r="Y1766" t="s">
        <v>29</v>
      </c>
      <c r="Z1766" t="s">
        <v>29</v>
      </c>
      <c r="AA1766" t="s">
        <v>30</v>
      </c>
      <c r="AB1766" t="s">
        <v>32</v>
      </c>
    </row>
    <row r="1767" spans="1:28" outlineLevel="1" x14ac:dyDescent="0.45">
      <c r="A1767">
        <v>7902118904</v>
      </c>
      <c r="B1767" s="1">
        <v>44327</v>
      </c>
      <c r="C1767" t="s">
        <v>4017</v>
      </c>
      <c r="D1767" t="s">
        <v>4018</v>
      </c>
      <c r="E1767" t="s">
        <v>87</v>
      </c>
      <c r="F1767" t="s">
        <v>5651</v>
      </c>
      <c r="G1767" t="s">
        <v>5654</v>
      </c>
      <c r="H1767" s="10">
        <v>88753.47</v>
      </c>
      <c r="J1767" t="s">
        <v>28</v>
      </c>
      <c r="K1767" t="s">
        <v>29</v>
      </c>
      <c r="L1767" t="s">
        <v>88</v>
      </c>
      <c r="M1767" t="s">
        <v>30</v>
      </c>
      <c r="N1767" t="s">
        <v>29</v>
      </c>
      <c r="O1767" t="s">
        <v>30</v>
      </c>
      <c r="P1767" t="s">
        <v>30</v>
      </c>
      <c r="Q1767" t="s">
        <v>30</v>
      </c>
      <c r="R1767" t="s">
        <v>30</v>
      </c>
      <c r="S1767" t="s">
        <v>30</v>
      </c>
      <c r="T1767" t="s">
        <v>30</v>
      </c>
      <c r="U1767" t="s">
        <v>30</v>
      </c>
      <c r="V1767" t="s">
        <v>30</v>
      </c>
      <c r="W1767" t="s">
        <v>40</v>
      </c>
      <c r="X1767" t="s">
        <v>29</v>
      </c>
      <c r="Y1767" t="s">
        <v>30</v>
      </c>
      <c r="Z1767" t="s">
        <v>29</v>
      </c>
      <c r="AA1767" t="s">
        <v>30</v>
      </c>
      <c r="AB1767" t="s">
        <v>32</v>
      </c>
    </row>
    <row r="1768" spans="1:28" outlineLevel="1" x14ac:dyDescent="0.45">
      <c r="A1768">
        <v>8611149010</v>
      </c>
      <c r="B1768" s="1">
        <v>44343</v>
      </c>
      <c r="C1768" t="s">
        <v>4302</v>
      </c>
      <c r="D1768" t="s">
        <v>4303</v>
      </c>
      <c r="E1768" t="s">
        <v>87</v>
      </c>
      <c r="F1768" t="s">
        <v>5651</v>
      </c>
      <c r="G1768" t="s">
        <v>5654</v>
      </c>
      <c r="H1768" s="10">
        <v>81329</v>
      </c>
      <c r="J1768" t="s">
        <v>28</v>
      </c>
      <c r="K1768" t="s">
        <v>29</v>
      </c>
      <c r="L1768" t="s">
        <v>88</v>
      </c>
      <c r="M1768" t="s">
        <v>29</v>
      </c>
      <c r="N1768" t="s">
        <v>29</v>
      </c>
      <c r="O1768" t="s">
        <v>30</v>
      </c>
      <c r="P1768" t="s">
        <v>30</v>
      </c>
      <c r="Q1768" t="s">
        <v>29</v>
      </c>
      <c r="R1768" t="s">
        <v>30</v>
      </c>
      <c r="S1768" t="s">
        <v>30</v>
      </c>
      <c r="T1768" t="s">
        <v>30</v>
      </c>
      <c r="U1768" t="s">
        <v>29</v>
      </c>
      <c r="V1768" t="s">
        <v>30</v>
      </c>
      <c r="W1768" t="s">
        <v>31</v>
      </c>
      <c r="X1768" t="s">
        <v>29</v>
      </c>
      <c r="Y1768" t="s">
        <v>30</v>
      </c>
      <c r="Z1768" t="s">
        <v>29</v>
      </c>
      <c r="AA1768" t="s">
        <v>30</v>
      </c>
      <c r="AB1768" t="s">
        <v>32</v>
      </c>
    </row>
    <row r="1769" spans="1:28" outlineLevel="1" x14ac:dyDescent="0.45">
      <c r="A1769">
        <v>2482539004</v>
      </c>
      <c r="B1769" s="1">
        <v>44332</v>
      </c>
      <c r="C1769" t="s">
        <v>1125</v>
      </c>
      <c r="D1769" t="s">
        <v>1140</v>
      </c>
      <c r="E1769" t="s">
        <v>87</v>
      </c>
      <c r="F1769" t="s">
        <v>5651</v>
      </c>
      <c r="G1769" t="s">
        <v>5654</v>
      </c>
      <c r="H1769" s="10">
        <v>69476.960000000006</v>
      </c>
      <c r="I1769" t="s">
        <v>1125</v>
      </c>
      <c r="J1769" t="s">
        <v>28</v>
      </c>
      <c r="K1769" t="s">
        <v>29</v>
      </c>
      <c r="L1769" t="s">
        <v>88</v>
      </c>
      <c r="M1769" t="s">
        <v>29</v>
      </c>
      <c r="N1769" t="s">
        <v>29</v>
      </c>
      <c r="O1769" t="s">
        <v>29</v>
      </c>
      <c r="P1769" t="s">
        <v>29</v>
      </c>
      <c r="Q1769" t="s">
        <v>29</v>
      </c>
      <c r="R1769" t="s">
        <v>30</v>
      </c>
      <c r="S1769" t="s">
        <v>30</v>
      </c>
      <c r="T1769" t="s">
        <v>30</v>
      </c>
      <c r="U1769" t="s">
        <v>29</v>
      </c>
      <c r="V1769" t="s">
        <v>30</v>
      </c>
      <c r="W1769" t="s">
        <v>31</v>
      </c>
      <c r="X1769" t="s">
        <v>29</v>
      </c>
      <c r="Y1769" t="s">
        <v>29</v>
      </c>
      <c r="Z1769" t="s">
        <v>29</v>
      </c>
      <c r="AA1769" t="s">
        <v>30</v>
      </c>
      <c r="AB1769" t="s">
        <v>32</v>
      </c>
    </row>
    <row r="1770" spans="1:28" outlineLevel="1" x14ac:dyDescent="0.45">
      <c r="A1770">
        <v>1106139004</v>
      </c>
      <c r="B1770" s="1">
        <v>44329</v>
      </c>
      <c r="C1770" t="s">
        <v>466</v>
      </c>
      <c r="D1770" t="s">
        <v>467</v>
      </c>
      <c r="E1770" t="s">
        <v>87</v>
      </c>
      <c r="F1770" t="s">
        <v>5651</v>
      </c>
      <c r="G1770" t="s">
        <v>5654</v>
      </c>
      <c r="H1770" s="10">
        <v>51978.37</v>
      </c>
      <c r="J1770" t="s">
        <v>28</v>
      </c>
      <c r="K1770" t="s">
        <v>29</v>
      </c>
      <c r="L1770" t="s">
        <v>88</v>
      </c>
      <c r="M1770" t="s">
        <v>29</v>
      </c>
      <c r="N1770" t="s">
        <v>30</v>
      </c>
      <c r="O1770" t="s">
        <v>29</v>
      </c>
      <c r="P1770" t="s">
        <v>30</v>
      </c>
      <c r="Q1770" t="s">
        <v>30</v>
      </c>
      <c r="R1770" t="s">
        <v>30</v>
      </c>
      <c r="S1770" t="s">
        <v>30</v>
      </c>
      <c r="T1770" t="s">
        <v>30</v>
      </c>
      <c r="U1770" t="s">
        <v>30</v>
      </c>
      <c r="V1770" t="s">
        <v>30</v>
      </c>
      <c r="W1770" t="s">
        <v>31</v>
      </c>
      <c r="X1770" t="s">
        <v>29</v>
      </c>
      <c r="Y1770" t="s">
        <v>29</v>
      </c>
      <c r="Z1770" t="s">
        <v>29</v>
      </c>
      <c r="AA1770" t="s">
        <v>30</v>
      </c>
      <c r="AB1770" t="s">
        <v>32</v>
      </c>
    </row>
    <row r="1771" spans="1:28" outlineLevel="1" x14ac:dyDescent="0.45">
      <c r="A1771">
        <v>2742289009</v>
      </c>
      <c r="B1771" s="1">
        <v>44334</v>
      </c>
      <c r="C1771" t="s">
        <v>1521</v>
      </c>
      <c r="D1771" t="s">
        <v>791</v>
      </c>
      <c r="E1771" t="s">
        <v>87</v>
      </c>
      <c r="F1771" t="s">
        <v>5651</v>
      </c>
      <c r="G1771" t="s">
        <v>5654</v>
      </c>
      <c r="H1771" s="10">
        <v>38201</v>
      </c>
      <c r="J1771" t="s">
        <v>28</v>
      </c>
      <c r="K1771" t="s">
        <v>29</v>
      </c>
      <c r="L1771" t="s">
        <v>88</v>
      </c>
      <c r="M1771" t="s">
        <v>30</v>
      </c>
      <c r="N1771" t="s">
        <v>30</v>
      </c>
      <c r="O1771" t="s">
        <v>29</v>
      </c>
      <c r="P1771" t="s">
        <v>30</v>
      </c>
      <c r="Q1771" t="s">
        <v>30</v>
      </c>
      <c r="R1771" t="s">
        <v>30</v>
      </c>
      <c r="S1771" t="s">
        <v>30</v>
      </c>
      <c r="T1771" t="s">
        <v>30</v>
      </c>
      <c r="U1771" t="s">
        <v>30</v>
      </c>
      <c r="V1771" t="s">
        <v>30</v>
      </c>
      <c r="W1771" t="s">
        <v>40</v>
      </c>
      <c r="X1771" t="s">
        <v>29</v>
      </c>
      <c r="Y1771" t="s">
        <v>30</v>
      </c>
      <c r="Z1771" t="s">
        <v>29</v>
      </c>
      <c r="AA1771" t="s">
        <v>30</v>
      </c>
      <c r="AB1771" t="s">
        <v>47</v>
      </c>
    </row>
    <row r="1772" spans="1:28" outlineLevel="1" x14ac:dyDescent="0.45">
      <c r="A1772">
        <v>2758649004</v>
      </c>
      <c r="B1772" s="1">
        <v>44334</v>
      </c>
      <c r="C1772" t="s">
        <v>1597</v>
      </c>
      <c r="D1772" t="s">
        <v>1598</v>
      </c>
      <c r="E1772" t="s">
        <v>87</v>
      </c>
      <c r="F1772" t="s">
        <v>5651</v>
      </c>
      <c r="G1772" t="s">
        <v>5654</v>
      </c>
      <c r="H1772" s="10">
        <v>36135.040000000001</v>
      </c>
      <c r="J1772" t="s">
        <v>28</v>
      </c>
      <c r="K1772" t="s">
        <v>29</v>
      </c>
      <c r="L1772" t="s">
        <v>88</v>
      </c>
      <c r="M1772" t="s">
        <v>29</v>
      </c>
      <c r="N1772" t="s">
        <v>29</v>
      </c>
      <c r="O1772" t="s">
        <v>29</v>
      </c>
      <c r="P1772" t="s">
        <v>29</v>
      </c>
      <c r="Q1772" t="s">
        <v>29</v>
      </c>
      <c r="R1772" t="s">
        <v>29</v>
      </c>
      <c r="S1772" t="s">
        <v>30</v>
      </c>
      <c r="T1772" t="s">
        <v>30</v>
      </c>
      <c r="U1772" t="s">
        <v>29</v>
      </c>
      <c r="V1772" t="s">
        <v>30</v>
      </c>
      <c r="W1772" t="s">
        <v>40</v>
      </c>
      <c r="X1772" t="s">
        <v>29</v>
      </c>
      <c r="Y1772" t="s">
        <v>30</v>
      </c>
      <c r="Z1772" t="s">
        <v>29</v>
      </c>
      <c r="AA1772" t="s">
        <v>29</v>
      </c>
      <c r="AB1772" t="s">
        <v>32</v>
      </c>
    </row>
    <row r="1773" spans="1:28" outlineLevel="1" x14ac:dyDescent="0.45">
      <c r="A1773">
        <v>2321769002</v>
      </c>
      <c r="B1773" s="1">
        <v>44331</v>
      </c>
      <c r="C1773" t="s">
        <v>790</v>
      </c>
      <c r="D1773" t="s">
        <v>791</v>
      </c>
      <c r="E1773" t="s">
        <v>87</v>
      </c>
      <c r="F1773" t="s">
        <v>5651</v>
      </c>
      <c r="G1773" t="s">
        <v>5654</v>
      </c>
      <c r="H1773" s="10">
        <v>27395</v>
      </c>
      <c r="J1773" t="s">
        <v>28</v>
      </c>
      <c r="K1773" t="s">
        <v>29</v>
      </c>
      <c r="L1773" t="s">
        <v>88</v>
      </c>
      <c r="M1773" t="s">
        <v>30</v>
      </c>
      <c r="N1773" t="s">
        <v>30</v>
      </c>
      <c r="O1773" t="s">
        <v>29</v>
      </c>
      <c r="P1773" t="s">
        <v>30</v>
      </c>
      <c r="Q1773" t="s">
        <v>30</v>
      </c>
      <c r="R1773" t="s">
        <v>30</v>
      </c>
      <c r="S1773" t="s">
        <v>30</v>
      </c>
      <c r="T1773" t="s">
        <v>30</v>
      </c>
      <c r="U1773" t="s">
        <v>30</v>
      </c>
      <c r="V1773" t="s">
        <v>30</v>
      </c>
      <c r="W1773" t="s">
        <v>40</v>
      </c>
      <c r="X1773" t="s">
        <v>29</v>
      </c>
      <c r="Y1773" t="s">
        <v>30</v>
      </c>
      <c r="Z1773" t="s">
        <v>29</v>
      </c>
      <c r="AA1773" t="s">
        <v>29</v>
      </c>
      <c r="AB1773" t="s">
        <v>32</v>
      </c>
    </row>
    <row r="1774" spans="1:28" outlineLevel="1" x14ac:dyDescent="0.45">
      <c r="A1774">
        <v>7549499003</v>
      </c>
      <c r="B1774" s="1">
        <v>44341</v>
      </c>
      <c r="C1774" t="s">
        <v>2997</v>
      </c>
      <c r="D1774" t="s">
        <v>2998</v>
      </c>
      <c r="E1774" t="s">
        <v>87</v>
      </c>
      <c r="F1774" t="s">
        <v>5651</v>
      </c>
      <c r="G1774" t="s">
        <v>5654</v>
      </c>
      <c r="H1774" s="10">
        <v>23817</v>
      </c>
      <c r="J1774" t="s">
        <v>28</v>
      </c>
      <c r="K1774" t="s">
        <v>29</v>
      </c>
      <c r="L1774" t="s">
        <v>88</v>
      </c>
      <c r="M1774" t="s">
        <v>29</v>
      </c>
      <c r="N1774" t="s">
        <v>29</v>
      </c>
      <c r="O1774" t="s">
        <v>29</v>
      </c>
      <c r="P1774" t="s">
        <v>30</v>
      </c>
      <c r="Q1774" t="s">
        <v>30</v>
      </c>
      <c r="R1774" t="s">
        <v>30</v>
      </c>
      <c r="S1774" t="s">
        <v>30</v>
      </c>
      <c r="T1774" t="s">
        <v>30</v>
      </c>
      <c r="U1774" t="s">
        <v>30</v>
      </c>
      <c r="V1774" t="s">
        <v>30</v>
      </c>
      <c r="W1774" t="s">
        <v>40</v>
      </c>
      <c r="X1774" t="s">
        <v>29</v>
      </c>
      <c r="Y1774" t="s">
        <v>30</v>
      </c>
      <c r="Z1774" t="s">
        <v>29</v>
      </c>
      <c r="AA1774" t="s">
        <v>29</v>
      </c>
      <c r="AB1774" t="s">
        <v>32</v>
      </c>
    </row>
    <row r="1775" spans="1:28" outlineLevel="1" x14ac:dyDescent="0.45">
      <c r="A1775">
        <v>3709249000</v>
      </c>
      <c r="B1775" s="1">
        <v>44335</v>
      </c>
      <c r="C1775" t="s">
        <v>1830</v>
      </c>
      <c r="D1775" t="s">
        <v>1831</v>
      </c>
      <c r="E1775" t="s">
        <v>87</v>
      </c>
      <c r="F1775" t="s">
        <v>5651</v>
      </c>
      <c r="G1775" t="s">
        <v>5654</v>
      </c>
      <c r="H1775" s="10">
        <v>23148</v>
      </c>
      <c r="J1775" t="s">
        <v>28</v>
      </c>
      <c r="K1775" t="s">
        <v>29</v>
      </c>
      <c r="L1775" t="s">
        <v>88</v>
      </c>
      <c r="M1775" t="s">
        <v>29</v>
      </c>
      <c r="N1775" t="s">
        <v>29</v>
      </c>
      <c r="O1775" t="s">
        <v>29</v>
      </c>
      <c r="P1775" t="s">
        <v>29</v>
      </c>
      <c r="Q1775" t="s">
        <v>29</v>
      </c>
      <c r="R1775" t="s">
        <v>30</v>
      </c>
      <c r="S1775" t="s">
        <v>30</v>
      </c>
      <c r="T1775" t="s">
        <v>30</v>
      </c>
      <c r="U1775" t="s">
        <v>29</v>
      </c>
      <c r="V1775" t="s">
        <v>30</v>
      </c>
      <c r="W1775" t="s">
        <v>60</v>
      </c>
      <c r="X1775" t="s">
        <v>29</v>
      </c>
      <c r="Y1775" t="s">
        <v>29</v>
      </c>
      <c r="Z1775" t="s">
        <v>29</v>
      </c>
      <c r="AA1775" t="s">
        <v>30</v>
      </c>
      <c r="AB1775" t="s">
        <v>228</v>
      </c>
    </row>
    <row r="1776" spans="1:28" outlineLevel="1" x14ac:dyDescent="0.45">
      <c r="A1776">
        <v>1092189006</v>
      </c>
      <c r="B1776" s="1">
        <v>44329</v>
      </c>
      <c r="C1776" t="s">
        <v>367</v>
      </c>
      <c r="D1776" t="s">
        <v>368</v>
      </c>
      <c r="E1776" t="s">
        <v>87</v>
      </c>
      <c r="F1776" t="s">
        <v>5651</v>
      </c>
      <c r="G1776" t="s">
        <v>5654</v>
      </c>
      <c r="H1776" s="10">
        <v>22637.5</v>
      </c>
      <c r="I1776" t="s">
        <v>369</v>
      </c>
      <c r="J1776" t="s">
        <v>28</v>
      </c>
      <c r="K1776" t="s">
        <v>29</v>
      </c>
      <c r="L1776" t="s">
        <v>88</v>
      </c>
      <c r="M1776" t="s">
        <v>29</v>
      </c>
      <c r="N1776" t="s">
        <v>30</v>
      </c>
      <c r="O1776" t="s">
        <v>30</v>
      </c>
      <c r="P1776" t="s">
        <v>30</v>
      </c>
      <c r="Q1776" t="s">
        <v>29</v>
      </c>
      <c r="R1776" t="s">
        <v>30</v>
      </c>
      <c r="S1776" t="s">
        <v>29</v>
      </c>
      <c r="T1776" t="s">
        <v>29</v>
      </c>
      <c r="U1776" t="s">
        <v>29</v>
      </c>
      <c r="V1776" t="s">
        <v>30</v>
      </c>
      <c r="W1776" t="s">
        <v>31</v>
      </c>
      <c r="X1776" t="s">
        <v>29</v>
      </c>
      <c r="Y1776" t="s">
        <v>30</v>
      </c>
      <c r="Z1776" t="s">
        <v>29</v>
      </c>
      <c r="AA1776" t="s">
        <v>29</v>
      </c>
      <c r="AB1776" t="s">
        <v>32</v>
      </c>
    </row>
    <row r="1777" spans="1:28" outlineLevel="1" x14ac:dyDescent="0.45">
      <c r="A1777">
        <v>7908448910</v>
      </c>
      <c r="B1777" s="1">
        <v>44327</v>
      </c>
      <c r="C1777" t="s">
        <v>4052</v>
      </c>
      <c r="D1777" t="s">
        <v>4053</v>
      </c>
      <c r="E1777" t="s">
        <v>87</v>
      </c>
      <c r="F1777" t="s">
        <v>5651</v>
      </c>
      <c r="G1777" t="s">
        <v>5654</v>
      </c>
      <c r="H1777" s="10">
        <v>18767.009999999998</v>
      </c>
      <c r="J1777" t="s">
        <v>28</v>
      </c>
      <c r="K1777" t="s">
        <v>29</v>
      </c>
      <c r="L1777" t="s">
        <v>88</v>
      </c>
      <c r="M1777" t="s">
        <v>29</v>
      </c>
      <c r="N1777" t="s">
        <v>29</v>
      </c>
      <c r="O1777" t="s">
        <v>29</v>
      </c>
      <c r="P1777" t="s">
        <v>29</v>
      </c>
      <c r="Q1777" t="s">
        <v>29</v>
      </c>
      <c r="R1777" t="s">
        <v>29</v>
      </c>
      <c r="S1777" t="s">
        <v>30</v>
      </c>
      <c r="T1777" t="s">
        <v>30</v>
      </c>
      <c r="U1777" t="s">
        <v>29</v>
      </c>
      <c r="V1777" t="s">
        <v>30</v>
      </c>
      <c r="W1777" t="s">
        <v>40</v>
      </c>
      <c r="X1777" t="s">
        <v>29</v>
      </c>
      <c r="Y1777" t="s">
        <v>29</v>
      </c>
      <c r="Z1777" t="s">
        <v>29</v>
      </c>
      <c r="AA1777" t="s">
        <v>30</v>
      </c>
      <c r="AB1777" t="s">
        <v>32</v>
      </c>
    </row>
    <row r="1778" spans="1:28" outlineLevel="1" x14ac:dyDescent="0.45">
      <c r="A1778">
        <v>6598389007</v>
      </c>
      <c r="B1778" s="1">
        <v>44338</v>
      </c>
      <c r="C1778" t="s">
        <v>2376</v>
      </c>
      <c r="D1778" t="s">
        <v>2377</v>
      </c>
      <c r="E1778" t="s">
        <v>87</v>
      </c>
      <c r="F1778" t="s">
        <v>5651</v>
      </c>
      <c r="G1778" t="s">
        <v>5654</v>
      </c>
      <c r="H1778" s="10">
        <v>16134</v>
      </c>
      <c r="J1778" t="s">
        <v>28</v>
      </c>
      <c r="K1778" t="s">
        <v>29</v>
      </c>
      <c r="L1778" t="s">
        <v>88</v>
      </c>
      <c r="M1778" t="s">
        <v>29</v>
      </c>
      <c r="N1778" t="s">
        <v>30</v>
      </c>
      <c r="O1778" t="s">
        <v>30</v>
      </c>
      <c r="P1778" t="s">
        <v>30</v>
      </c>
      <c r="Q1778" t="s">
        <v>30</v>
      </c>
      <c r="R1778" t="s">
        <v>30</v>
      </c>
      <c r="S1778" t="s">
        <v>29</v>
      </c>
      <c r="T1778" t="s">
        <v>30</v>
      </c>
      <c r="U1778" t="s">
        <v>30</v>
      </c>
      <c r="V1778" t="s">
        <v>30</v>
      </c>
      <c r="W1778" t="s">
        <v>60</v>
      </c>
      <c r="X1778" t="s">
        <v>29</v>
      </c>
      <c r="Y1778" t="s">
        <v>30</v>
      </c>
      <c r="Z1778" t="s">
        <v>29</v>
      </c>
      <c r="AA1778" t="s">
        <v>30</v>
      </c>
      <c r="AB1778" t="s">
        <v>39</v>
      </c>
    </row>
    <row r="1779" spans="1:28" outlineLevel="1" x14ac:dyDescent="0.45">
      <c r="A1779">
        <v>8833489002</v>
      </c>
      <c r="B1779" s="1">
        <v>44345</v>
      </c>
      <c r="C1779" t="s">
        <v>4405</v>
      </c>
      <c r="D1779" t="s">
        <v>4406</v>
      </c>
      <c r="E1779" t="s">
        <v>87</v>
      </c>
      <c r="F1779" t="s">
        <v>5651</v>
      </c>
      <c r="G1779" t="s">
        <v>5654</v>
      </c>
      <c r="H1779" s="10">
        <v>16011</v>
      </c>
      <c r="I1779" t="s">
        <v>168</v>
      </c>
      <c r="J1779" t="s">
        <v>28</v>
      </c>
      <c r="K1779" t="s">
        <v>29</v>
      </c>
      <c r="L1779" t="s">
        <v>88</v>
      </c>
      <c r="M1779" t="s">
        <v>30</v>
      </c>
      <c r="N1779" t="s">
        <v>29</v>
      </c>
      <c r="O1779" t="s">
        <v>29</v>
      </c>
      <c r="P1779" t="s">
        <v>29</v>
      </c>
      <c r="Q1779" t="s">
        <v>30</v>
      </c>
      <c r="R1779" t="s">
        <v>29</v>
      </c>
      <c r="S1779" t="s">
        <v>30</v>
      </c>
      <c r="T1779" t="s">
        <v>30</v>
      </c>
      <c r="U1779" t="s">
        <v>29</v>
      </c>
      <c r="V1779" t="s">
        <v>29</v>
      </c>
      <c r="W1779" t="s">
        <v>31</v>
      </c>
      <c r="X1779" t="s">
        <v>29</v>
      </c>
      <c r="Y1779" t="s">
        <v>29</v>
      </c>
      <c r="Z1779" t="s">
        <v>29</v>
      </c>
      <c r="AA1779" t="s">
        <v>29</v>
      </c>
      <c r="AB1779" t="s">
        <v>32</v>
      </c>
    </row>
    <row r="1780" spans="1:28" outlineLevel="1" x14ac:dyDescent="0.45">
      <c r="A1780">
        <v>2759539008</v>
      </c>
      <c r="B1780" s="1">
        <v>44334</v>
      </c>
      <c r="C1780" t="s">
        <v>1603</v>
      </c>
      <c r="D1780" t="s">
        <v>1604</v>
      </c>
      <c r="E1780" t="s">
        <v>87</v>
      </c>
      <c r="F1780" t="s">
        <v>5651</v>
      </c>
      <c r="G1780" t="s">
        <v>5654</v>
      </c>
      <c r="H1780" s="10">
        <v>15176.5</v>
      </c>
      <c r="J1780" t="s">
        <v>28</v>
      </c>
      <c r="K1780" t="s">
        <v>29</v>
      </c>
      <c r="L1780" t="s">
        <v>88</v>
      </c>
      <c r="M1780" t="s">
        <v>29</v>
      </c>
      <c r="N1780" t="s">
        <v>30</v>
      </c>
      <c r="O1780" t="s">
        <v>29</v>
      </c>
      <c r="P1780" t="s">
        <v>30</v>
      </c>
      <c r="Q1780" t="s">
        <v>30</v>
      </c>
      <c r="R1780" t="s">
        <v>30</v>
      </c>
      <c r="S1780" t="s">
        <v>30</v>
      </c>
      <c r="T1780" t="s">
        <v>30</v>
      </c>
      <c r="U1780" t="s">
        <v>30</v>
      </c>
      <c r="V1780" t="s">
        <v>30</v>
      </c>
      <c r="W1780" t="s">
        <v>40</v>
      </c>
      <c r="X1780" t="s">
        <v>29</v>
      </c>
      <c r="Y1780" t="s">
        <v>29</v>
      </c>
      <c r="Z1780" t="s">
        <v>29</v>
      </c>
      <c r="AA1780" t="s">
        <v>30</v>
      </c>
      <c r="AB1780" t="s">
        <v>32</v>
      </c>
    </row>
    <row r="1781" spans="1:28" outlineLevel="1" x14ac:dyDescent="0.45">
      <c r="A1781">
        <v>7237319007</v>
      </c>
      <c r="B1781" s="1">
        <v>44339</v>
      </c>
      <c r="C1781" t="s">
        <v>2522</v>
      </c>
      <c r="D1781" t="s">
        <v>2523</v>
      </c>
      <c r="E1781" t="s">
        <v>595</v>
      </c>
      <c r="F1781" t="s">
        <v>5651</v>
      </c>
      <c r="G1781" t="s">
        <v>5853</v>
      </c>
      <c r="H1781" s="10">
        <v>287151</v>
      </c>
      <c r="J1781" t="s">
        <v>42</v>
      </c>
      <c r="K1781" t="s">
        <v>29</v>
      </c>
      <c r="L1781" t="s">
        <v>150</v>
      </c>
      <c r="M1781" t="s">
        <v>30</v>
      </c>
      <c r="N1781" t="s">
        <v>29</v>
      </c>
      <c r="O1781" t="s">
        <v>30</v>
      </c>
      <c r="P1781" t="s">
        <v>30</v>
      </c>
      <c r="Q1781" t="s">
        <v>30</v>
      </c>
      <c r="R1781" t="s">
        <v>30</v>
      </c>
      <c r="S1781" t="s">
        <v>30</v>
      </c>
      <c r="T1781" t="s">
        <v>30</v>
      </c>
      <c r="U1781" t="s">
        <v>30</v>
      </c>
      <c r="V1781" t="s">
        <v>30</v>
      </c>
      <c r="W1781" t="s">
        <v>31</v>
      </c>
      <c r="X1781" t="s">
        <v>29</v>
      </c>
      <c r="Y1781" t="s">
        <v>29</v>
      </c>
      <c r="Z1781" t="s">
        <v>29</v>
      </c>
      <c r="AA1781" t="s">
        <v>30</v>
      </c>
      <c r="AB1781" t="s">
        <v>101</v>
      </c>
    </row>
    <row r="1782" spans="1:28" outlineLevel="1" x14ac:dyDescent="0.45">
      <c r="A1782">
        <v>2506079003</v>
      </c>
      <c r="B1782" s="1">
        <v>44332</v>
      </c>
      <c r="C1782" t="s">
        <v>1253</v>
      </c>
      <c r="D1782" t="s">
        <v>1254</v>
      </c>
      <c r="E1782" t="s">
        <v>595</v>
      </c>
      <c r="F1782" t="s">
        <v>5651</v>
      </c>
      <c r="G1782" t="s">
        <v>5853</v>
      </c>
      <c r="H1782" s="10">
        <v>90706</v>
      </c>
      <c r="J1782" t="s">
        <v>42</v>
      </c>
      <c r="K1782" t="s">
        <v>30</v>
      </c>
      <c r="L1782" t="s">
        <v>150</v>
      </c>
      <c r="M1782" t="s">
        <v>30</v>
      </c>
      <c r="N1782" t="s">
        <v>30</v>
      </c>
      <c r="O1782" t="s">
        <v>30</v>
      </c>
      <c r="P1782" t="s">
        <v>30</v>
      </c>
      <c r="Q1782" t="s">
        <v>30</v>
      </c>
      <c r="R1782" t="s">
        <v>30</v>
      </c>
      <c r="S1782" t="s">
        <v>30</v>
      </c>
      <c r="T1782" t="s">
        <v>30</v>
      </c>
      <c r="U1782" t="s">
        <v>30</v>
      </c>
      <c r="V1782" t="s">
        <v>30</v>
      </c>
      <c r="W1782" t="s">
        <v>31</v>
      </c>
      <c r="X1782" t="s">
        <v>29</v>
      </c>
      <c r="Y1782" t="s">
        <v>30</v>
      </c>
      <c r="Z1782" t="s">
        <v>29</v>
      </c>
      <c r="AA1782" t="s">
        <v>30</v>
      </c>
      <c r="AB1782" t="s">
        <v>32</v>
      </c>
    </row>
    <row r="1783" spans="1:28" outlineLevel="1" x14ac:dyDescent="0.45">
      <c r="A1783">
        <v>2721409009</v>
      </c>
      <c r="B1783" s="1">
        <v>44334</v>
      </c>
      <c r="C1783" t="s">
        <v>1423</v>
      </c>
      <c r="D1783" t="s">
        <v>1424</v>
      </c>
      <c r="E1783" t="s">
        <v>595</v>
      </c>
      <c r="F1783" t="s">
        <v>5651</v>
      </c>
      <c r="G1783" t="s">
        <v>5853</v>
      </c>
      <c r="H1783" s="10">
        <v>86022.17</v>
      </c>
      <c r="J1783" t="s">
        <v>42</v>
      </c>
      <c r="K1783" t="s">
        <v>29</v>
      </c>
      <c r="L1783" t="s">
        <v>150</v>
      </c>
      <c r="M1783" t="s">
        <v>29</v>
      </c>
      <c r="N1783" t="s">
        <v>30</v>
      </c>
      <c r="O1783" t="s">
        <v>29</v>
      </c>
      <c r="P1783" t="s">
        <v>30</v>
      </c>
      <c r="Q1783" t="s">
        <v>30</v>
      </c>
      <c r="R1783" t="s">
        <v>30</v>
      </c>
      <c r="S1783" t="s">
        <v>30</v>
      </c>
      <c r="T1783" t="s">
        <v>30</v>
      </c>
      <c r="U1783" t="s">
        <v>30</v>
      </c>
      <c r="V1783" t="s">
        <v>30</v>
      </c>
      <c r="W1783" t="s">
        <v>31</v>
      </c>
      <c r="X1783" t="s">
        <v>29</v>
      </c>
      <c r="Y1783" t="s">
        <v>29</v>
      </c>
      <c r="Z1783" t="s">
        <v>30</v>
      </c>
      <c r="AA1783" t="s">
        <v>29</v>
      </c>
      <c r="AB1783" t="s">
        <v>32</v>
      </c>
    </row>
    <row r="1784" spans="1:28" outlineLevel="1" x14ac:dyDescent="0.45">
      <c r="A1784">
        <v>8865629001</v>
      </c>
      <c r="B1784" s="1">
        <v>44345</v>
      </c>
      <c r="C1784" t="s">
        <v>4595</v>
      </c>
      <c r="D1784" t="s">
        <v>895</v>
      </c>
      <c r="E1784" t="s">
        <v>595</v>
      </c>
      <c r="F1784" t="s">
        <v>5651</v>
      </c>
      <c r="G1784" t="s">
        <v>5853</v>
      </c>
      <c r="H1784" s="10">
        <v>39300.22</v>
      </c>
      <c r="J1784" t="s">
        <v>42</v>
      </c>
      <c r="K1784" t="s">
        <v>29</v>
      </c>
      <c r="L1784" t="s">
        <v>150</v>
      </c>
      <c r="M1784" t="s">
        <v>29</v>
      </c>
      <c r="N1784" t="s">
        <v>29</v>
      </c>
      <c r="O1784" t="s">
        <v>29</v>
      </c>
      <c r="P1784" t="s">
        <v>30</v>
      </c>
      <c r="Q1784" t="s">
        <v>30</v>
      </c>
      <c r="R1784" t="s">
        <v>30</v>
      </c>
      <c r="S1784" t="s">
        <v>30</v>
      </c>
      <c r="T1784" t="s">
        <v>30</v>
      </c>
      <c r="U1784" t="s">
        <v>30</v>
      </c>
      <c r="V1784" t="s">
        <v>30</v>
      </c>
      <c r="W1784" t="s">
        <v>31</v>
      </c>
      <c r="X1784" t="s">
        <v>29</v>
      </c>
      <c r="Y1784" t="s">
        <v>29</v>
      </c>
      <c r="Z1784" t="s">
        <v>29</v>
      </c>
      <c r="AA1784" t="s">
        <v>29</v>
      </c>
      <c r="AB1784" t="s">
        <v>32</v>
      </c>
    </row>
    <row r="1785" spans="1:28" outlineLevel="1" x14ac:dyDescent="0.45">
      <c r="A1785">
        <v>2719319007</v>
      </c>
      <c r="B1785" s="1">
        <v>44334</v>
      </c>
      <c r="C1785" t="s">
        <v>1414</v>
      </c>
      <c r="D1785" t="s">
        <v>1415</v>
      </c>
      <c r="E1785" t="s">
        <v>595</v>
      </c>
      <c r="F1785" t="s">
        <v>5651</v>
      </c>
      <c r="G1785" t="s">
        <v>5853</v>
      </c>
      <c r="H1785" s="10">
        <v>26288</v>
      </c>
      <c r="J1785" t="s">
        <v>42</v>
      </c>
      <c r="K1785" t="s">
        <v>29</v>
      </c>
      <c r="L1785" t="s">
        <v>150</v>
      </c>
      <c r="M1785" t="s">
        <v>29</v>
      </c>
      <c r="N1785" t="s">
        <v>30</v>
      </c>
      <c r="O1785" t="s">
        <v>29</v>
      </c>
      <c r="P1785" t="s">
        <v>29</v>
      </c>
      <c r="Q1785" t="s">
        <v>29</v>
      </c>
      <c r="R1785" t="s">
        <v>29</v>
      </c>
      <c r="S1785" t="s">
        <v>29</v>
      </c>
      <c r="T1785" t="s">
        <v>30</v>
      </c>
      <c r="U1785" t="s">
        <v>30</v>
      </c>
      <c r="V1785" t="s">
        <v>30</v>
      </c>
      <c r="W1785" t="s">
        <v>33</v>
      </c>
      <c r="X1785" t="s">
        <v>29</v>
      </c>
      <c r="Y1785" t="s">
        <v>29</v>
      </c>
      <c r="Z1785" t="s">
        <v>29</v>
      </c>
      <c r="AA1785" t="s">
        <v>30</v>
      </c>
      <c r="AB1785" t="s">
        <v>59</v>
      </c>
    </row>
    <row r="1786" spans="1:28" outlineLevel="1" x14ac:dyDescent="0.45">
      <c r="A1786">
        <v>7547948900</v>
      </c>
      <c r="B1786" s="1">
        <v>44323</v>
      </c>
      <c r="C1786" t="s">
        <v>2975</v>
      </c>
      <c r="D1786" t="s">
        <v>2976</v>
      </c>
      <c r="E1786" t="s">
        <v>595</v>
      </c>
      <c r="F1786" t="s">
        <v>5651</v>
      </c>
      <c r="G1786" t="s">
        <v>5853</v>
      </c>
      <c r="H1786" s="10">
        <v>20071.79</v>
      </c>
      <c r="J1786" t="s">
        <v>42</v>
      </c>
      <c r="K1786" t="s">
        <v>30</v>
      </c>
      <c r="L1786" t="s">
        <v>150</v>
      </c>
      <c r="M1786" t="s">
        <v>29</v>
      </c>
      <c r="N1786" t="s">
        <v>29</v>
      </c>
      <c r="O1786" t="s">
        <v>29</v>
      </c>
      <c r="P1786" t="s">
        <v>30</v>
      </c>
      <c r="Q1786" t="s">
        <v>29</v>
      </c>
      <c r="R1786" t="s">
        <v>29</v>
      </c>
      <c r="S1786" t="s">
        <v>30</v>
      </c>
      <c r="T1786" t="s">
        <v>29</v>
      </c>
      <c r="U1786" t="s">
        <v>30</v>
      </c>
      <c r="V1786" t="s">
        <v>29</v>
      </c>
      <c r="W1786" t="s">
        <v>60</v>
      </c>
      <c r="X1786" t="s">
        <v>29</v>
      </c>
      <c r="Y1786" t="s">
        <v>29</v>
      </c>
      <c r="Z1786" t="s">
        <v>29</v>
      </c>
      <c r="AA1786" t="s">
        <v>30</v>
      </c>
      <c r="AB1786" t="s">
        <v>39</v>
      </c>
    </row>
    <row r="1787" spans="1:28" outlineLevel="1" x14ac:dyDescent="0.45">
      <c r="A1787">
        <v>4876469009</v>
      </c>
      <c r="B1787" s="1">
        <v>44336</v>
      </c>
      <c r="C1787" t="s">
        <v>1912</v>
      </c>
      <c r="D1787" t="s">
        <v>1913</v>
      </c>
      <c r="E1787" t="s">
        <v>595</v>
      </c>
      <c r="F1787" t="s">
        <v>5651</v>
      </c>
      <c r="G1787" t="s">
        <v>5853</v>
      </c>
      <c r="H1787" s="10">
        <v>6804.72</v>
      </c>
      <c r="J1787" t="s">
        <v>42</v>
      </c>
      <c r="K1787" t="s">
        <v>29</v>
      </c>
      <c r="L1787" t="s">
        <v>150</v>
      </c>
      <c r="M1787" t="s">
        <v>30</v>
      </c>
      <c r="N1787" t="s">
        <v>29</v>
      </c>
      <c r="O1787" t="s">
        <v>30</v>
      </c>
      <c r="P1787" t="s">
        <v>29</v>
      </c>
      <c r="Q1787" t="s">
        <v>30</v>
      </c>
      <c r="R1787" t="s">
        <v>30</v>
      </c>
      <c r="S1787" t="s">
        <v>30</v>
      </c>
      <c r="T1787" t="s">
        <v>30</v>
      </c>
      <c r="U1787" t="s">
        <v>30</v>
      </c>
      <c r="V1787" t="s">
        <v>30</v>
      </c>
      <c r="W1787" t="s">
        <v>31</v>
      </c>
      <c r="X1787" t="s">
        <v>29</v>
      </c>
      <c r="Y1787" t="s">
        <v>29</v>
      </c>
      <c r="Z1787" t="s">
        <v>29</v>
      </c>
      <c r="AA1787" t="s">
        <v>30</v>
      </c>
      <c r="AB1787" t="s">
        <v>228</v>
      </c>
    </row>
    <row r="1788" spans="1:28" outlineLevel="1" x14ac:dyDescent="0.45">
      <c r="A1788">
        <v>7567609003</v>
      </c>
      <c r="B1788" s="1">
        <v>44341</v>
      </c>
      <c r="C1788" t="s">
        <v>3208</v>
      </c>
      <c r="D1788" t="s">
        <v>3209</v>
      </c>
      <c r="E1788" t="s">
        <v>595</v>
      </c>
      <c r="F1788" t="s">
        <v>5651</v>
      </c>
      <c r="G1788" t="s">
        <v>5853</v>
      </c>
      <c r="H1788" s="10">
        <v>3928</v>
      </c>
      <c r="J1788" t="s">
        <v>42</v>
      </c>
      <c r="K1788" t="s">
        <v>29</v>
      </c>
      <c r="L1788" t="s">
        <v>150</v>
      </c>
      <c r="M1788" t="s">
        <v>29</v>
      </c>
      <c r="N1788" t="s">
        <v>30</v>
      </c>
      <c r="O1788" t="s">
        <v>29</v>
      </c>
      <c r="P1788" t="s">
        <v>30</v>
      </c>
      <c r="Q1788" t="s">
        <v>30</v>
      </c>
      <c r="R1788" t="s">
        <v>30</v>
      </c>
      <c r="S1788" t="s">
        <v>30</v>
      </c>
      <c r="T1788" t="s">
        <v>30</v>
      </c>
      <c r="U1788" t="s">
        <v>30</v>
      </c>
      <c r="V1788" t="s">
        <v>30</v>
      </c>
      <c r="W1788" t="s">
        <v>40</v>
      </c>
      <c r="X1788" t="s">
        <v>29</v>
      </c>
      <c r="Y1788" t="s">
        <v>30</v>
      </c>
      <c r="Z1788" t="s">
        <v>29</v>
      </c>
      <c r="AA1788" t="s">
        <v>29</v>
      </c>
      <c r="AB1788" t="s">
        <v>47</v>
      </c>
    </row>
    <row r="1789" spans="1:28" outlineLevel="1" x14ac:dyDescent="0.45">
      <c r="A1789">
        <v>8983269001</v>
      </c>
      <c r="B1789" s="1">
        <v>44345</v>
      </c>
      <c r="C1789" t="s">
        <v>5148</v>
      </c>
      <c r="D1789" t="s">
        <v>1195</v>
      </c>
      <c r="E1789" t="s">
        <v>752</v>
      </c>
      <c r="F1789" t="s">
        <v>5651</v>
      </c>
      <c r="G1789" t="s">
        <v>6016</v>
      </c>
      <c r="H1789" s="10">
        <v>215482</v>
      </c>
      <c r="J1789" t="s">
        <v>28</v>
      </c>
      <c r="K1789" t="s">
        <v>29</v>
      </c>
      <c r="L1789" t="s">
        <v>210</v>
      </c>
      <c r="M1789" t="s">
        <v>29</v>
      </c>
      <c r="N1789" t="s">
        <v>30</v>
      </c>
      <c r="O1789" t="s">
        <v>30</v>
      </c>
      <c r="P1789" t="s">
        <v>30</v>
      </c>
      <c r="Q1789" t="s">
        <v>30</v>
      </c>
      <c r="R1789" t="s">
        <v>30</v>
      </c>
      <c r="S1789" t="s">
        <v>30</v>
      </c>
      <c r="T1789" t="s">
        <v>30</v>
      </c>
      <c r="U1789" t="s">
        <v>30</v>
      </c>
      <c r="V1789" t="s">
        <v>30</v>
      </c>
      <c r="W1789" t="s">
        <v>31</v>
      </c>
      <c r="X1789" t="s">
        <v>30</v>
      </c>
      <c r="Y1789" t="s">
        <v>29</v>
      </c>
      <c r="Z1789" t="s">
        <v>29</v>
      </c>
      <c r="AA1789" t="s">
        <v>29</v>
      </c>
      <c r="AB1789" t="s">
        <v>45</v>
      </c>
    </row>
    <row r="1790" spans="1:28" outlineLevel="1" x14ac:dyDescent="0.45">
      <c r="A1790">
        <v>8610569005</v>
      </c>
      <c r="B1790" s="1">
        <v>44343</v>
      </c>
      <c r="C1790" t="s">
        <v>4296</v>
      </c>
      <c r="D1790" t="s">
        <v>4297</v>
      </c>
      <c r="E1790" t="s">
        <v>752</v>
      </c>
      <c r="F1790" t="s">
        <v>5651</v>
      </c>
      <c r="G1790" t="s">
        <v>6016</v>
      </c>
      <c r="H1790" s="10">
        <v>163671</v>
      </c>
      <c r="J1790" t="s">
        <v>28</v>
      </c>
      <c r="K1790" t="s">
        <v>29</v>
      </c>
      <c r="L1790" t="s">
        <v>210</v>
      </c>
      <c r="M1790" t="s">
        <v>29</v>
      </c>
      <c r="N1790" t="s">
        <v>29</v>
      </c>
      <c r="O1790" t="s">
        <v>29</v>
      </c>
      <c r="P1790" t="s">
        <v>29</v>
      </c>
      <c r="Q1790" t="s">
        <v>29</v>
      </c>
      <c r="R1790" t="s">
        <v>29</v>
      </c>
      <c r="S1790" t="s">
        <v>30</v>
      </c>
      <c r="T1790" t="s">
        <v>30</v>
      </c>
      <c r="U1790" t="s">
        <v>29</v>
      </c>
      <c r="V1790" t="s">
        <v>29</v>
      </c>
      <c r="W1790" t="s">
        <v>33</v>
      </c>
      <c r="X1790" t="s">
        <v>30</v>
      </c>
      <c r="Y1790" t="s">
        <v>30</v>
      </c>
      <c r="Z1790" t="s">
        <v>29</v>
      </c>
      <c r="AA1790" t="s">
        <v>29</v>
      </c>
      <c r="AB1790" t="s">
        <v>32</v>
      </c>
    </row>
    <row r="1791" spans="1:28" outlineLevel="1" x14ac:dyDescent="0.45">
      <c r="A1791">
        <v>7898558903</v>
      </c>
      <c r="B1791" s="1">
        <v>44327</v>
      </c>
      <c r="C1791" t="s">
        <v>3995</v>
      </c>
      <c r="D1791" t="s">
        <v>3996</v>
      </c>
      <c r="E1791" t="s">
        <v>752</v>
      </c>
      <c r="F1791" t="s">
        <v>5651</v>
      </c>
      <c r="G1791" t="s">
        <v>6016</v>
      </c>
      <c r="H1791" s="10">
        <v>79167</v>
      </c>
      <c r="J1791" t="s">
        <v>28</v>
      </c>
      <c r="K1791" t="s">
        <v>29</v>
      </c>
      <c r="L1791" t="s">
        <v>210</v>
      </c>
      <c r="M1791" t="s">
        <v>29</v>
      </c>
      <c r="N1791" t="s">
        <v>30</v>
      </c>
      <c r="O1791" t="s">
        <v>29</v>
      </c>
      <c r="P1791" t="s">
        <v>30</v>
      </c>
      <c r="Q1791" t="s">
        <v>30</v>
      </c>
      <c r="R1791" t="s">
        <v>29</v>
      </c>
      <c r="S1791" t="s">
        <v>29</v>
      </c>
      <c r="T1791" t="s">
        <v>29</v>
      </c>
      <c r="U1791" t="s">
        <v>30</v>
      </c>
      <c r="V1791" t="s">
        <v>30</v>
      </c>
      <c r="W1791" t="s">
        <v>410</v>
      </c>
      <c r="X1791" t="s">
        <v>30</v>
      </c>
      <c r="Y1791" t="s">
        <v>29</v>
      </c>
      <c r="Z1791" t="s">
        <v>29</v>
      </c>
      <c r="AA1791" t="s">
        <v>30</v>
      </c>
      <c r="AB1791" t="s">
        <v>32</v>
      </c>
    </row>
    <row r="1792" spans="1:28" outlineLevel="1" x14ac:dyDescent="0.45">
      <c r="A1792">
        <v>8039339006</v>
      </c>
      <c r="B1792" s="1">
        <v>44342</v>
      </c>
      <c r="C1792" t="s">
        <v>4205</v>
      </c>
      <c r="D1792" t="s">
        <v>1543</v>
      </c>
      <c r="E1792" t="s">
        <v>752</v>
      </c>
      <c r="F1792" t="s">
        <v>5651</v>
      </c>
      <c r="G1792" t="s">
        <v>6016</v>
      </c>
      <c r="H1792" s="10">
        <v>32581</v>
      </c>
      <c r="J1792" t="s">
        <v>28</v>
      </c>
      <c r="K1792" t="s">
        <v>29</v>
      </c>
      <c r="L1792" t="s">
        <v>210</v>
      </c>
      <c r="M1792" t="s">
        <v>29</v>
      </c>
      <c r="N1792" t="s">
        <v>30</v>
      </c>
      <c r="O1792" t="s">
        <v>29</v>
      </c>
      <c r="P1792" t="s">
        <v>30</v>
      </c>
      <c r="Q1792" t="s">
        <v>30</v>
      </c>
      <c r="R1792" t="s">
        <v>30</v>
      </c>
      <c r="S1792" t="s">
        <v>30</v>
      </c>
      <c r="T1792" t="s">
        <v>30</v>
      </c>
      <c r="U1792" t="s">
        <v>30</v>
      </c>
      <c r="V1792" t="s">
        <v>30</v>
      </c>
      <c r="W1792" t="s">
        <v>270</v>
      </c>
      <c r="X1792" t="s">
        <v>30</v>
      </c>
      <c r="Y1792" t="s">
        <v>30</v>
      </c>
      <c r="Z1792" t="s">
        <v>29</v>
      </c>
      <c r="AA1792" t="s">
        <v>29</v>
      </c>
      <c r="AB1792" t="s">
        <v>231</v>
      </c>
    </row>
    <row r="1793" spans="1:28" outlineLevel="1" x14ac:dyDescent="0.45">
      <c r="A1793">
        <v>8035949004</v>
      </c>
      <c r="B1793" s="1">
        <v>44342</v>
      </c>
      <c r="C1793" t="s">
        <v>4195</v>
      </c>
      <c r="D1793" t="s">
        <v>4196</v>
      </c>
      <c r="E1793" t="s">
        <v>1086</v>
      </c>
      <c r="F1793" t="s">
        <v>5651</v>
      </c>
      <c r="G1793" t="s">
        <v>5906</v>
      </c>
      <c r="H1793" s="10">
        <v>441251</v>
      </c>
      <c r="J1793" t="s">
        <v>42</v>
      </c>
      <c r="K1793" t="s">
        <v>30</v>
      </c>
      <c r="L1793" t="s">
        <v>119</v>
      </c>
      <c r="M1793" t="s">
        <v>30</v>
      </c>
      <c r="N1793" t="s">
        <v>30</v>
      </c>
      <c r="O1793" t="s">
        <v>30</v>
      </c>
      <c r="P1793" t="s">
        <v>30</v>
      </c>
      <c r="Q1793" t="s">
        <v>30</v>
      </c>
      <c r="R1793" t="s">
        <v>30</v>
      </c>
      <c r="S1793" t="s">
        <v>30</v>
      </c>
      <c r="T1793" t="s">
        <v>30</v>
      </c>
      <c r="U1793" t="s">
        <v>30</v>
      </c>
      <c r="V1793" t="s">
        <v>30</v>
      </c>
      <c r="W1793" t="s">
        <v>33</v>
      </c>
      <c r="X1793" t="s">
        <v>29</v>
      </c>
      <c r="Y1793" t="s">
        <v>29</v>
      </c>
      <c r="Z1793" t="s">
        <v>29</v>
      </c>
      <c r="AA1793" t="s">
        <v>30</v>
      </c>
      <c r="AB1793" t="s">
        <v>32</v>
      </c>
    </row>
    <row r="1794" spans="1:28" outlineLevel="1" x14ac:dyDescent="0.45">
      <c r="A1794">
        <v>3712969005</v>
      </c>
      <c r="B1794" s="1">
        <v>44335</v>
      </c>
      <c r="C1794" t="s">
        <v>1856</v>
      </c>
      <c r="D1794" t="s">
        <v>1857</v>
      </c>
      <c r="E1794" t="s">
        <v>1086</v>
      </c>
      <c r="F1794" t="s">
        <v>5651</v>
      </c>
      <c r="G1794" t="s">
        <v>5906</v>
      </c>
      <c r="H1794" s="10">
        <v>152270</v>
      </c>
      <c r="J1794" t="s">
        <v>42</v>
      </c>
      <c r="K1794" t="s">
        <v>30</v>
      </c>
      <c r="L1794" t="s">
        <v>119</v>
      </c>
      <c r="M1794" t="s">
        <v>30</v>
      </c>
      <c r="N1794" t="s">
        <v>30</v>
      </c>
      <c r="O1794" t="s">
        <v>29</v>
      </c>
      <c r="P1794" t="s">
        <v>30</v>
      </c>
      <c r="Q1794" t="s">
        <v>30</v>
      </c>
      <c r="R1794" t="s">
        <v>30</v>
      </c>
      <c r="S1794" t="s">
        <v>30</v>
      </c>
      <c r="T1794" t="s">
        <v>29</v>
      </c>
      <c r="U1794" t="s">
        <v>30</v>
      </c>
      <c r="V1794" t="s">
        <v>30</v>
      </c>
      <c r="W1794" t="s">
        <v>40</v>
      </c>
      <c r="X1794" t="s">
        <v>29</v>
      </c>
      <c r="Y1794" t="s">
        <v>30</v>
      </c>
      <c r="Z1794" t="s">
        <v>29</v>
      </c>
      <c r="AA1794" t="s">
        <v>30</v>
      </c>
      <c r="AB1794" t="s">
        <v>47</v>
      </c>
    </row>
    <row r="1795" spans="1:28" outlineLevel="1" x14ac:dyDescent="0.45">
      <c r="A1795">
        <v>9878189004</v>
      </c>
      <c r="B1795" s="1">
        <v>44351</v>
      </c>
      <c r="C1795" t="s">
        <v>5225</v>
      </c>
      <c r="D1795" t="s">
        <v>5226</v>
      </c>
      <c r="E1795" t="s">
        <v>58</v>
      </c>
      <c r="F1795" t="s">
        <v>5651</v>
      </c>
      <c r="G1795" t="s">
        <v>6026</v>
      </c>
      <c r="H1795" s="10">
        <v>572201</v>
      </c>
      <c r="J1795" t="s">
        <v>28</v>
      </c>
      <c r="K1795" t="s">
        <v>29</v>
      </c>
      <c r="L1795" t="s">
        <v>275</v>
      </c>
      <c r="M1795" t="s">
        <v>29</v>
      </c>
      <c r="N1795" t="s">
        <v>30</v>
      </c>
      <c r="O1795" t="s">
        <v>30</v>
      </c>
      <c r="P1795" t="s">
        <v>30</v>
      </c>
      <c r="Q1795" t="s">
        <v>30</v>
      </c>
      <c r="R1795" t="s">
        <v>30</v>
      </c>
      <c r="S1795" t="s">
        <v>30</v>
      </c>
      <c r="T1795" t="s">
        <v>30</v>
      </c>
      <c r="U1795" t="s">
        <v>30</v>
      </c>
      <c r="V1795" t="s">
        <v>30</v>
      </c>
      <c r="W1795" t="s">
        <v>31</v>
      </c>
      <c r="X1795" t="s">
        <v>29</v>
      </c>
      <c r="Y1795" t="s">
        <v>29</v>
      </c>
      <c r="Z1795" t="s">
        <v>29</v>
      </c>
      <c r="AA1795" t="s">
        <v>29</v>
      </c>
      <c r="AB1795" t="s">
        <v>32</v>
      </c>
    </row>
    <row r="1796" spans="1:28" outlineLevel="1" x14ac:dyDescent="0.45">
      <c r="A1796">
        <v>8605609010</v>
      </c>
      <c r="B1796" s="1">
        <v>44343</v>
      </c>
      <c r="C1796" t="s">
        <v>4266</v>
      </c>
      <c r="D1796" t="s">
        <v>4267</v>
      </c>
      <c r="E1796" t="s">
        <v>58</v>
      </c>
      <c r="F1796" t="s">
        <v>5651</v>
      </c>
      <c r="G1796" t="s">
        <v>6026</v>
      </c>
      <c r="H1796" s="10">
        <v>87613</v>
      </c>
      <c r="J1796" t="s">
        <v>28</v>
      </c>
      <c r="K1796" t="s">
        <v>29</v>
      </c>
      <c r="L1796" t="s">
        <v>275</v>
      </c>
      <c r="M1796" t="s">
        <v>29</v>
      </c>
      <c r="N1796" t="s">
        <v>29</v>
      </c>
      <c r="O1796" t="s">
        <v>29</v>
      </c>
      <c r="P1796" t="s">
        <v>30</v>
      </c>
      <c r="Q1796" t="s">
        <v>30</v>
      </c>
      <c r="R1796" t="s">
        <v>30</v>
      </c>
      <c r="S1796" t="s">
        <v>29</v>
      </c>
      <c r="T1796" t="s">
        <v>29</v>
      </c>
      <c r="U1796" t="s">
        <v>30</v>
      </c>
      <c r="V1796" t="s">
        <v>30</v>
      </c>
      <c r="W1796" t="s">
        <v>33</v>
      </c>
      <c r="X1796" t="s">
        <v>29</v>
      </c>
      <c r="Y1796" t="s">
        <v>29</v>
      </c>
      <c r="Z1796" t="s">
        <v>30</v>
      </c>
      <c r="AA1796" t="s">
        <v>29</v>
      </c>
      <c r="AB1796" t="s">
        <v>129</v>
      </c>
    </row>
    <row r="1797" spans="1:28" outlineLevel="1" x14ac:dyDescent="0.45">
      <c r="A1797">
        <v>9934619008</v>
      </c>
      <c r="B1797" s="1">
        <v>44351</v>
      </c>
      <c r="C1797" t="s">
        <v>5533</v>
      </c>
      <c r="D1797" t="s">
        <v>5534</v>
      </c>
      <c r="E1797" t="s">
        <v>58</v>
      </c>
      <c r="F1797" t="s">
        <v>5651</v>
      </c>
      <c r="G1797" t="s">
        <v>6026</v>
      </c>
      <c r="H1797" s="10">
        <v>55960.639999999999</v>
      </c>
      <c r="J1797" t="s">
        <v>28</v>
      </c>
      <c r="K1797" t="s">
        <v>29</v>
      </c>
      <c r="L1797" t="s">
        <v>275</v>
      </c>
      <c r="M1797" t="s">
        <v>29</v>
      </c>
      <c r="N1797" t="s">
        <v>29</v>
      </c>
      <c r="O1797" t="s">
        <v>29</v>
      </c>
      <c r="P1797" t="s">
        <v>30</v>
      </c>
      <c r="Q1797" t="s">
        <v>29</v>
      </c>
      <c r="R1797" t="s">
        <v>30</v>
      </c>
      <c r="S1797" t="s">
        <v>30</v>
      </c>
      <c r="T1797" t="s">
        <v>30</v>
      </c>
      <c r="U1797" t="s">
        <v>30</v>
      </c>
      <c r="V1797" t="s">
        <v>30</v>
      </c>
      <c r="W1797" t="s">
        <v>40</v>
      </c>
      <c r="X1797" t="s">
        <v>29</v>
      </c>
      <c r="Y1797" t="s">
        <v>29</v>
      </c>
      <c r="Z1797" t="s">
        <v>29</v>
      </c>
      <c r="AA1797" t="s">
        <v>29</v>
      </c>
      <c r="AB1797" t="s">
        <v>32</v>
      </c>
    </row>
    <row r="1798" spans="1:28" outlineLevel="1" x14ac:dyDescent="0.45">
      <c r="A1798">
        <v>8839219003</v>
      </c>
      <c r="B1798" s="1">
        <v>44345</v>
      </c>
      <c r="C1798" t="s">
        <v>4429</v>
      </c>
      <c r="D1798" t="s">
        <v>4430</v>
      </c>
      <c r="E1798" t="s">
        <v>58</v>
      </c>
      <c r="F1798" t="s">
        <v>5651</v>
      </c>
      <c r="G1798" t="s">
        <v>6026</v>
      </c>
      <c r="H1798" s="10">
        <v>12163</v>
      </c>
      <c r="I1798" t="s">
        <v>4431</v>
      </c>
      <c r="J1798" t="s">
        <v>28</v>
      </c>
      <c r="K1798" t="s">
        <v>29</v>
      </c>
      <c r="L1798" t="s">
        <v>275</v>
      </c>
      <c r="M1798" t="s">
        <v>29</v>
      </c>
      <c r="N1798" t="s">
        <v>29</v>
      </c>
      <c r="O1798" t="s">
        <v>29</v>
      </c>
      <c r="P1798" t="s">
        <v>29</v>
      </c>
      <c r="Q1798" t="s">
        <v>30</v>
      </c>
      <c r="R1798" t="s">
        <v>30</v>
      </c>
      <c r="S1798" t="s">
        <v>30</v>
      </c>
      <c r="T1798" t="s">
        <v>30</v>
      </c>
      <c r="U1798" t="s">
        <v>30</v>
      </c>
      <c r="V1798" t="s">
        <v>30</v>
      </c>
      <c r="W1798" t="s">
        <v>40</v>
      </c>
      <c r="X1798" t="s">
        <v>29</v>
      </c>
      <c r="Y1798" t="s">
        <v>29</v>
      </c>
      <c r="Z1798" t="s">
        <v>29</v>
      </c>
      <c r="AA1798" t="s">
        <v>29</v>
      </c>
      <c r="AB1798" t="s">
        <v>32</v>
      </c>
    </row>
    <row r="1799" spans="1:28" outlineLevel="1" x14ac:dyDescent="0.45">
      <c r="A1799">
        <v>8856129002</v>
      </c>
      <c r="B1799" s="1">
        <v>44345</v>
      </c>
      <c r="C1799" t="s">
        <v>4531</v>
      </c>
      <c r="D1799" t="s">
        <v>4532</v>
      </c>
      <c r="E1799" t="s">
        <v>5216</v>
      </c>
      <c r="F1799" t="s">
        <v>5651</v>
      </c>
      <c r="G1799" t="s">
        <v>6038</v>
      </c>
      <c r="H1799" s="10">
        <v>28198.080000000002</v>
      </c>
      <c r="J1799" t="s">
        <v>42</v>
      </c>
      <c r="K1799" t="s">
        <v>29</v>
      </c>
      <c r="L1799" t="s">
        <v>77</v>
      </c>
      <c r="M1799" t="s">
        <v>29</v>
      </c>
      <c r="N1799" t="s">
        <v>29</v>
      </c>
      <c r="O1799" t="s">
        <v>29</v>
      </c>
      <c r="P1799" t="s">
        <v>30</v>
      </c>
      <c r="Q1799" t="s">
        <v>29</v>
      </c>
      <c r="R1799" t="s">
        <v>29</v>
      </c>
      <c r="S1799" t="s">
        <v>30</v>
      </c>
      <c r="T1799" t="s">
        <v>30</v>
      </c>
      <c r="U1799" t="s">
        <v>29</v>
      </c>
      <c r="V1799" t="s">
        <v>29</v>
      </c>
      <c r="W1799" t="s">
        <v>33</v>
      </c>
      <c r="X1799" t="s">
        <v>29</v>
      </c>
      <c r="Y1799" t="s">
        <v>29</v>
      </c>
      <c r="Z1799" t="s">
        <v>29</v>
      </c>
      <c r="AA1799" t="s">
        <v>29</v>
      </c>
      <c r="AB1799" t="s">
        <v>32</v>
      </c>
    </row>
    <row r="1800" spans="1:28" outlineLevel="1" x14ac:dyDescent="0.45">
      <c r="A1800">
        <v>9876429000</v>
      </c>
      <c r="B1800" s="1">
        <v>44351</v>
      </c>
      <c r="C1800" t="s">
        <v>5214</v>
      </c>
      <c r="D1800" t="s">
        <v>5215</v>
      </c>
      <c r="E1800" t="s">
        <v>5216</v>
      </c>
      <c r="F1800" t="s">
        <v>5651</v>
      </c>
      <c r="G1800" t="s">
        <v>6038</v>
      </c>
      <c r="H1800" s="10">
        <v>20922</v>
      </c>
      <c r="J1800" t="s">
        <v>42</v>
      </c>
      <c r="K1800" t="s">
        <v>29</v>
      </c>
      <c r="L1800" t="s">
        <v>77</v>
      </c>
      <c r="M1800" t="s">
        <v>29</v>
      </c>
      <c r="N1800" t="s">
        <v>29</v>
      </c>
      <c r="O1800" t="s">
        <v>29</v>
      </c>
      <c r="P1800" t="s">
        <v>29</v>
      </c>
      <c r="Q1800" t="s">
        <v>29</v>
      </c>
      <c r="R1800" t="s">
        <v>29</v>
      </c>
      <c r="S1800" t="s">
        <v>30</v>
      </c>
      <c r="T1800" t="s">
        <v>30</v>
      </c>
      <c r="U1800" t="s">
        <v>29</v>
      </c>
      <c r="V1800" t="s">
        <v>29</v>
      </c>
      <c r="W1800" t="s">
        <v>40</v>
      </c>
      <c r="X1800" t="s">
        <v>29</v>
      </c>
      <c r="Y1800" t="s">
        <v>29</v>
      </c>
      <c r="Z1800" t="s">
        <v>29</v>
      </c>
      <c r="AA1800" t="s">
        <v>29</v>
      </c>
      <c r="AB1800" t="s">
        <v>32</v>
      </c>
    </row>
    <row r="1801" spans="1:28" outlineLevel="1" x14ac:dyDescent="0.45">
      <c r="A1801">
        <v>6613109003</v>
      </c>
      <c r="B1801" s="1">
        <v>44338</v>
      </c>
      <c r="C1801" t="s">
        <v>2451</v>
      </c>
      <c r="D1801" t="s">
        <v>2452</v>
      </c>
      <c r="E1801" t="s">
        <v>883</v>
      </c>
      <c r="F1801" t="s">
        <v>5651</v>
      </c>
      <c r="G1801" t="s">
        <v>5803</v>
      </c>
      <c r="H1801" s="10">
        <v>402686</v>
      </c>
      <c r="J1801" t="s">
        <v>42</v>
      </c>
      <c r="K1801" t="s">
        <v>30</v>
      </c>
      <c r="L1801" t="s">
        <v>127</v>
      </c>
      <c r="M1801" t="s">
        <v>29</v>
      </c>
      <c r="N1801" t="s">
        <v>30</v>
      </c>
      <c r="O1801" t="s">
        <v>30</v>
      </c>
      <c r="P1801" t="s">
        <v>30</v>
      </c>
      <c r="Q1801" t="s">
        <v>30</v>
      </c>
      <c r="R1801" t="s">
        <v>30</v>
      </c>
      <c r="S1801" t="s">
        <v>30</v>
      </c>
      <c r="T1801" t="s">
        <v>30</v>
      </c>
      <c r="U1801" t="s">
        <v>30</v>
      </c>
      <c r="V1801" t="s">
        <v>30</v>
      </c>
      <c r="W1801" t="s">
        <v>31</v>
      </c>
      <c r="X1801" t="s">
        <v>29</v>
      </c>
      <c r="Y1801" t="s">
        <v>29</v>
      </c>
      <c r="Z1801" t="s">
        <v>30</v>
      </c>
      <c r="AA1801" t="s">
        <v>30</v>
      </c>
      <c r="AB1801" t="s">
        <v>32</v>
      </c>
    </row>
    <row r="1802" spans="1:28" outlineLevel="1" x14ac:dyDescent="0.45">
      <c r="A1802">
        <v>7646958909</v>
      </c>
      <c r="B1802" s="1">
        <v>44323</v>
      </c>
      <c r="C1802" t="s">
        <v>3673</v>
      </c>
      <c r="D1802" t="s">
        <v>3674</v>
      </c>
      <c r="E1802" t="s">
        <v>883</v>
      </c>
      <c r="F1802" t="s">
        <v>5651</v>
      </c>
      <c r="G1802" t="s">
        <v>5803</v>
      </c>
      <c r="H1802" s="10">
        <v>100560</v>
      </c>
      <c r="J1802" t="s">
        <v>42</v>
      </c>
      <c r="K1802" t="s">
        <v>30</v>
      </c>
      <c r="L1802" t="s">
        <v>127</v>
      </c>
      <c r="M1802" t="s">
        <v>29</v>
      </c>
      <c r="N1802" t="s">
        <v>30</v>
      </c>
      <c r="O1802" t="s">
        <v>29</v>
      </c>
      <c r="P1802" t="s">
        <v>30</v>
      </c>
      <c r="Q1802" t="s">
        <v>30</v>
      </c>
      <c r="R1802" t="s">
        <v>30</v>
      </c>
      <c r="S1802" t="s">
        <v>30</v>
      </c>
      <c r="T1802" t="s">
        <v>30</v>
      </c>
      <c r="U1802" t="s">
        <v>30</v>
      </c>
      <c r="V1802" t="s">
        <v>30</v>
      </c>
      <c r="W1802" t="s">
        <v>40</v>
      </c>
      <c r="X1802" t="s">
        <v>29</v>
      </c>
      <c r="Y1802" t="s">
        <v>29</v>
      </c>
      <c r="Z1802" t="s">
        <v>29</v>
      </c>
      <c r="AA1802" t="s">
        <v>30</v>
      </c>
      <c r="AB1802" t="s">
        <v>32</v>
      </c>
    </row>
    <row r="1803" spans="1:28" outlineLevel="1" x14ac:dyDescent="0.45">
      <c r="A1803">
        <v>7598258905</v>
      </c>
      <c r="B1803" s="1">
        <v>44323</v>
      </c>
      <c r="C1803" t="s">
        <v>3386</v>
      </c>
      <c r="D1803" t="s">
        <v>3387</v>
      </c>
      <c r="E1803" t="s">
        <v>883</v>
      </c>
      <c r="F1803" t="s">
        <v>5651</v>
      </c>
      <c r="G1803" t="s">
        <v>5803</v>
      </c>
      <c r="H1803" s="10">
        <v>58996</v>
      </c>
      <c r="J1803" t="s">
        <v>42</v>
      </c>
      <c r="K1803" t="s">
        <v>30</v>
      </c>
      <c r="L1803" t="s">
        <v>127</v>
      </c>
      <c r="M1803" t="s">
        <v>29</v>
      </c>
      <c r="N1803" t="s">
        <v>30</v>
      </c>
      <c r="O1803" t="s">
        <v>30</v>
      </c>
      <c r="P1803" t="s">
        <v>30</v>
      </c>
      <c r="Q1803" t="s">
        <v>30</v>
      </c>
      <c r="R1803" t="s">
        <v>30</v>
      </c>
      <c r="S1803" t="s">
        <v>30</v>
      </c>
      <c r="T1803" t="s">
        <v>30</v>
      </c>
      <c r="U1803" t="s">
        <v>30</v>
      </c>
      <c r="V1803" t="s">
        <v>30</v>
      </c>
      <c r="W1803" t="s">
        <v>40</v>
      </c>
      <c r="X1803" t="s">
        <v>29</v>
      </c>
      <c r="Y1803" t="s">
        <v>29</v>
      </c>
      <c r="Z1803" t="s">
        <v>29</v>
      </c>
      <c r="AA1803" t="s">
        <v>30</v>
      </c>
      <c r="AB1803" t="s">
        <v>419</v>
      </c>
    </row>
    <row r="1804" spans="1:28" outlineLevel="1" x14ac:dyDescent="0.45">
      <c r="A1804">
        <v>2339449009</v>
      </c>
      <c r="B1804" s="1">
        <v>44331</v>
      </c>
      <c r="C1804" t="s">
        <v>881</v>
      </c>
      <c r="D1804" t="s">
        <v>882</v>
      </c>
      <c r="E1804" t="s">
        <v>883</v>
      </c>
      <c r="F1804" t="s">
        <v>5651</v>
      </c>
      <c r="G1804" t="s">
        <v>5803</v>
      </c>
      <c r="H1804" s="10">
        <v>50568</v>
      </c>
      <c r="J1804" t="s">
        <v>42</v>
      </c>
      <c r="K1804" t="s">
        <v>30</v>
      </c>
      <c r="L1804" t="s">
        <v>127</v>
      </c>
      <c r="M1804" t="s">
        <v>29</v>
      </c>
      <c r="N1804" t="s">
        <v>30</v>
      </c>
      <c r="O1804" t="s">
        <v>29</v>
      </c>
      <c r="P1804" t="s">
        <v>30</v>
      </c>
      <c r="Q1804" t="s">
        <v>30</v>
      </c>
      <c r="R1804" t="s">
        <v>30</v>
      </c>
      <c r="S1804" t="s">
        <v>30</v>
      </c>
      <c r="T1804" t="s">
        <v>30</v>
      </c>
      <c r="U1804" t="s">
        <v>30</v>
      </c>
      <c r="V1804" t="s">
        <v>30</v>
      </c>
      <c r="W1804" t="s">
        <v>40</v>
      </c>
      <c r="X1804" t="s">
        <v>29</v>
      </c>
      <c r="Y1804" t="s">
        <v>29</v>
      </c>
      <c r="Z1804" t="s">
        <v>30</v>
      </c>
      <c r="AA1804" t="s">
        <v>30</v>
      </c>
      <c r="AB1804" t="s">
        <v>32</v>
      </c>
    </row>
    <row r="1805" spans="1:28" outlineLevel="1" x14ac:dyDescent="0.45">
      <c r="A1805">
        <v>1125719105</v>
      </c>
      <c r="B1805" s="1">
        <v>44372</v>
      </c>
      <c r="C1805" t="s">
        <v>538</v>
      </c>
      <c r="D1805" t="s">
        <v>539</v>
      </c>
      <c r="E1805" t="s">
        <v>1717</v>
      </c>
      <c r="F1805" t="s">
        <v>5651</v>
      </c>
      <c r="G1805" t="s">
        <v>5739</v>
      </c>
      <c r="H1805" s="10">
        <v>1248755</v>
      </c>
      <c r="J1805" t="s">
        <v>28</v>
      </c>
      <c r="K1805" t="s">
        <v>30</v>
      </c>
      <c r="L1805" t="s">
        <v>77</v>
      </c>
      <c r="M1805" t="s">
        <v>30</v>
      </c>
      <c r="N1805" t="s">
        <v>30</v>
      </c>
      <c r="O1805" t="s">
        <v>30</v>
      </c>
      <c r="P1805" t="s">
        <v>30</v>
      </c>
      <c r="Q1805" t="s">
        <v>30</v>
      </c>
      <c r="R1805" t="s">
        <v>30</v>
      </c>
      <c r="S1805" t="s">
        <v>30</v>
      </c>
      <c r="T1805" t="s">
        <v>30</v>
      </c>
      <c r="U1805" t="s">
        <v>30</v>
      </c>
      <c r="V1805" t="s">
        <v>30</v>
      </c>
      <c r="W1805" t="s">
        <v>40</v>
      </c>
      <c r="X1805" t="s">
        <v>29</v>
      </c>
      <c r="Y1805" t="s">
        <v>29</v>
      </c>
      <c r="Z1805" t="s">
        <v>29</v>
      </c>
      <c r="AA1805" t="s">
        <v>29</v>
      </c>
      <c r="AB1805" t="s">
        <v>32</v>
      </c>
    </row>
    <row r="1806" spans="1:28" outlineLevel="1" x14ac:dyDescent="0.45">
      <c r="A1806">
        <v>9895619004</v>
      </c>
      <c r="B1806" s="1">
        <v>44351</v>
      </c>
      <c r="C1806" t="s">
        <v>5323</v>
      </c>
      <c r="D1806" t="s">
        <v>5324</v>
      </c>
      <c r="E1806" t="s">
        <v>1717</v>
      </c>
      <c r="F1806" t="s">
        <v>5651</v>
      </c>
      <c r="G1806" t="s">
        <v>5739</v>
      </c>
      <c r="H1806" s="10">
        <v>670738</v>
      </c>
      <c r="J1806" t="s">
        <v>28</v>
      </c>
      <c r="K1806" t="s">
        <v>30</v>
      </c>
      <c r="L1806" t="s">
        <v>77</v>
      </c>
      <c r="M1806" t="s">
        <v>29</v>
      </c>
      <c r="N1806" t="s">
        <v>29</v>
      </c>
      <c r="O1806" t="s">
        <v>29</v>
      </c>
      <c r="P1806" t="s">
        <v>29</v>
      </c>
      <c r="Q1806" t="s">
        <v>29</v>
      </c>
      <c r="R1806" t="s">
        <v>30</v>
      </c>
      <c r="S1806" t="s">
        <v>30</v>
      </c>
      <c r="T1806" t="s">
        <v>30</v>
      </c>
      <c r="U1806" t="s">
        <v>29</v>
      </c>
      <c r="V1806" t="s">
        <v>29</v>
      </c>
      <c r="W1806" t="s">
        <v>33</v>
      </c>
      <c r="X1806" t="s">
        <v>29</v>
      </c>
      <c r="Y1806" t="s">
        <v>29</v>
      </c>
      <c r="Z1806" t="s">
        <v>29</v>
      </c>
      <c r="AA1806" t="s">
        <v>29</v>
      </c>
      <c r="AB1806" t="s">
        <v>38</v>
      </c>
    </row>
    <row r="1807" spans="1:28" outlineLevel="1" x14ac:dyDescent="0.45">
      <c r="A1807">
        <v>8607639001</v>
      </c>
      <c r="B1807" s="1">
        <v>44343</v>
      </c>
      <c r="C1807" t="s">
        <v>4282</v>
      </c>
      <c r="D1807" t="s">
        <v>4283</v>
      </c>
      <c r="E1807" t="s">
        <v>1717</v>
      </c>
      <c r="F1807" t="s">
        <v>5651</v>
      </c>
      <c r="G1807" t="s">
        <v>5739</v>
      </c>
      <c r="H1807" s="10">
        <v>502879</v>
      </c>
      <c r="J1807" t="s">
        <v>28</v>
      </c>
      <c r="K1807" t="s">
        <v>30</v>
      </c>
      <c r="L1807" t="s">
        <v>77</v>
      </c>
      <c r="M1807" t="s">
        <v>29</v>
      </c>
      <c r="N1807" t="s">
        <v>29</v>
      </c>
      <c r="O1807" t="s">
        <v>29</v>
      </c>
      <c r="P1807" t="s">
        <v>30</v>
      </c>
      <c r="Q1807" t="s">
        <v>30</v>
      </c>
      <c r="R1807" t="s">
        <v>30</v>
      </c>
      <c r="S1807" t="s">
        <v>30</v>
      </c>
      <c r="T1807" t="s">
        <v>30</v>
      </c>
      <c r="U1807" t="s">
        <v>30</v>
      </c>
      <c r="V1807" t="s">
        <v>30</v>
      </c>
      <c r="W1807" t="s">
        <v>33</v>
      </c>
      <c r="X1807" t="s">
        <v>29</v>
      </c>
      <c r="Y1807" t="s">
        <v>29</v>
      </c>
      <c r="Z1807" t="s">
        <v>29</v>
      </c>
      <c r="AA1807" t="s">
        <v>30</v>
      </c>
      <c r="AB1807" t="s">
        <v>32</v>
      </c>
    </row>
    <row r="1808" spans="1:28" outlineLevel="1" x14ac:dyDescent="0.45">
      <c r="A1808">
        <v>3685919005</v>
      </c>
      <c r="B1808" s="1">
        <v>44335</v>
      </c>
      <c r="C1808" t="s">
        <v>1715</v>
      </c>
      <c r="D1808" t="s">
        <v>1716</v>
      </c>
      <c r="E1808" t="s">
        <v>1717</v>
      </c>
      <c r="F1808" t="s">
        <v>5651</v>
      </c>
      <c r="G1808" t="s">
        <v>5739</v>
      </c>
      <c r="H1808" s="10">
        <v>32904</v>
      </c>
      <c r="J1808" t="s">
        <v>28</v>
      </c>
      <c r="K1808" t="s">
        <v>30</v>
      </c>
      <c r="L1808" t="s">
        <v>77</v>
      </c>
      <c r="M1808" t="s">
        <v>29</v>
      </c>
      <c r="N1808" t="s">
        <v>29</v>
      </c>
      <c r="O1808" t="s">
        <v>29</v>
      </c>
      <c r="P1808" t="s">
        <v>30</v>
      </c>
      <c r="Q1808" t="s">
        <v>30</v>
      </c>
      <c r="R1808" t="s">
        <v>30</v>
      </c>
      <c r="S1808" t="s">
        <v>30</v>
      </c>
      <c r="T1808" t="s">
        <v>30</v>
      </c>
      <c r="U1808" t="s">
        <v>30</v>
      </c>
      <c r="V1808" t="s">
        <v>30</v>
      </c>
      <c r="W1808" t="s">
        <v>40</v>
      </c>
      <c r="X1808" t="s">
        <v>29</v>
      </c>
      <c r="Y1808" t="s">
        <v>30</v>
      </c>
      <c r="Z1808" t="s">
        <v>29</v>
      </c>
      <c r="AA1808" t="s">
        <v>30</v>
      </c>
      <c r="AB1808" t="s">
        <v>32</v>
      </c>
    </row>
    <row r="1809" spans="1:28" outlineLevel="1" x14ac:dyDescent="0.45">
      <c r="A1809">
        <v>8613279007</v>
      </c>
      <c r="B1809" s="1">
        <v>44343</v>
      </c>
      <c r="C1809" t="s">
        <v>4318</v>
      </c>
      <c r="D1809" t="s">
        <v>4319</v>
      </c>
      <c r="E1809" t="s">
        <v>1268</v>
      </c>
      <c r="F1809" t="s">
        <v>5651</v>
      </c>
      <c r="G1809" t="s">
        <v>6028</v>
      </c>
      <c r="H1809" s="10">
        <v>547182</v>
      </c>
      <c r="J1809" t="s">
        <v>28</v>
      </c>
      <c r="K1809" t="s">
        <v>29</v>
      </c>
      <c r="L1809" t="s">
        <v>77</v>
      </c>
      <c r="M1809" t="s">
        <v>29</v>
      </c>
      <c r="N1809" t="s">
        <v>29</v>
      </c>
      <c r="O1809" t="s">
        <v>29</v>
      </c>
      <c r="P1809" t="s">
        <v>30</v>
      </c>
      <c r="Q1809" t="s">
        <v>30</v>
      </c>
      <c r="R1809" t="s">
        <v>30</v>
      </c>
      <c r="S1809" t="s">
        <v>30</v>
      </c>
      <c r="T1809" t="s">
        <v>30</v>
      </c>
      <c r="U1809" t="s">
        <v>30</v>
      </c>
      <c r="V1809" t="s">
        <v>30</v>
      </c>
      <c r="W1809" t="s">
        <v>40</v>
      </c>
      <c r="X1809" t="s">
        <v>29</v>
      </c>
      <c r="Y1809" t="s">
        <v>30</v>
      </c>
      <c r="Z1809" t="s">
        <v>29</v>
      </c>
      <c r="AA1809" t="s">
        <v>30</v>
      </c>
      <c r="AB1809" t="s">
        <v>32</v>
      </c>
    </row>
    <row r="1810" spans="1:28" outlineLevel="1" x14ac:dyDescent="0.45">
      <c r="A1810">
        <v>8941499002</v>
      </c>
      <c r="B1810" s="1">
        <v>44345</v>
      </c>
      <c r="C1810" t="s">
        <v>4943</v>
      </c>
      <c r="D1810" t="s">
        <v>4944</v>
      </c>
      <c r="E1810" t="s">
        <v>1268</v>
      </c>
      <c r="F1810" t="s">
        <v>5651</v>
      </c>
      <c r="G1810" t="s">
        <v>5857</v>
      </c>
      <c r="H1810" s="10">
        <v>219580</v>
      </c>
      <c r="J1810" t="s">
        <v>28</v>
      </c>
      <c r="K1810" t="s">
        <v>30</v>
      </c>
      <c r="L1810" t="s">
        <v>77</v>
      </c>
      <c r="M1810" t="s">
        <v>30</v>
      </c>
      <c r="N1810" t="s">
        <v>29</v>
      </c>
      <c r="O1810" t="s">
        <v>29</v>
      </c>
      <c r="P1810" t="s">
        <v>30</v>
      </c>
      <c r="Q1810" t="s">
        <v>29</v>
      </c>
      <c r="R1810" t="s">
        <v>30</v>
      </c>
      <c r="S1810" t="s">
        <v>29</v>
      </c>
      <c r="T1810" t="s">
        <v>29</v>
      </c>
      <c r="U1810" t="s">
        <v>29</v>
      </c>
      <c r="V1810" t="s">
        <v>29</v>
      </c>
      <c r="W1810" t="s">
        <v>40</v>
      </c>
      <c r="X1810" t="s">
        <v>29</v>
      </c>
      <c r="Y1810" t="s">
        <v>29</v>
      </c>
      <c r="Z1810" t="s">
        <v>29</v>
      </c>
      <c r="AA1810" t="s">
        <v>29</v>
      </c>
      <c r="AB1810" t="s">
        <v>38</v>
      </c>
    </row>
    <row r="1811" spans="1:28" outlineLevel="1" x14ac:dyDescent="0.45">
      <c r="A1811">
        <v>8929989004</v>
      </c>
      <c r="B1811" s="1">
        <v>44345</v>
      </c>
      <c r="C1811" t="s">
        <v>4899</v>
      </c>
      <c r="D1811" t="s">
        <v>4900</v>
      </c>
      <c r="E1811" t="s">
        <v>1268</v>
      </c>
      <c r="F1811" t="s">
        <v>5651</v>
      </c>
      <c r="G1811" t="s">
        <v>5857</v>
      </c>
      <c r="H1811" s="10">
        <v>56078.11</v>
      </c>
      <c r="J1811" t="s">
        <v>28</v>
      </c>
      <c r="K1811" t="s">
        <v>30</v>
      </c>
      <c r="L1811" t="s">
        <v>77</v>
      </c>
      <c r="M1811" t="s">
        <v>30</v>
      </c>
      <c r="N1811" t="s">
        <v>30</v>
      </c>
      <c r="O1811" t="s">
        <v>30</v>
      </c>
      <c r="P1811" t="s">
        <v>30</v>
      </c>
      <c r="Q1811" t="s">
        <v>30</v>
      </c>
      <c r="R1811" t="s">
        <v>30</v>
      </c>
      <c r="S1811" t="s">
        <v>30</v>
      </c>
      <c r="T1811" t="s">
        <v>30</v>
      </c>
      <c r="U1811" t="s">
        <v>30</v>
      </c>
      <c r="V1811" t="s">
        <v>30</v>
      </c>
      <c r="W1811" t="s">
        <v>31</v>
      </c>
      <c r="X1811" t="s">
        <v>29</v>
      </c>
      <c r="Y1811" t="s">
        <v>29</v>
      </c>
      <c r="Z1811" t="s">
        <v>29</v>
      </c>
      <c r="AA1811" t="s">
        <v>29</v>
      </c>
      <c r="AB1811" t="s">
        <v>32</v>
      </c>
    </row>
    <row r="1812" spans="1:28" outlineLevel="1" x14ac:dyDescent="0.45">
      <c r="A1812">
        <v>2507159005</v>
      </c>
      <c r="B1812" s="1">
        <v>44332</v>
      </c>
      <c r="C1812" t="s">
        <v>1266</v>
      </c>
      <c r="D1812" t="s">
        <v>1267</v>
      </c>
      <c r="E1812" t="s">
        <v>1268</v>
      </c>
      <c r="F1812" t="s">
        <v>5651</v>
      </c>
      <c r="G1812" t="s">
        <v>5857</v>
      </c>
      <c r="H1812" s="10">
        <v>11693.51</v>
      </c>
      <c r="J1812" t="s">
        <v>28</v>
      </c>
      <c r="K1812" t="s">
        <v>29</v>
      </c>
      <c r="L1812" t="s">
        <v>77</v>
      </c>
      <c r="M1812" t="s">
        <v>29</v>
      </c>
      <c r="N1812" t="s">
        <v>29</v>
      </c>
      <c r="O1812" t="s">
        <v>29</v>
      </c>
      <c r="P1812" t="s">
        <v>29</v>
      </c>
      <c r="Q1812" t="s">
        <v>29</v>
      </c>
      <c r="R1812" t="s">
        <v>30</v>
      </c>
      <c r="S1812" t="s">
        <v>30</v>
      </c>
      <c r="T1812" t="s">
        <v>30</v>
      </c>
      <c r="U1812" t="s">
        <v>29</v>
      </c>
      <c r="V1812" t="s">
        <v>30</v>
      </c>
      <c r="W1812" t="s">
        <v>40</v>
      </c>
      <c r="X1812" t="s">
        <v>29</v>
      </c>
      <c r="Y1812" t="s">
        <v>29</v>
      </c>
      <c r="Z1812" t="s">
        <v>29</v>
      </c>
      <c r="AA1812" t="s">
        <v>30</v>
      </c>
      <c r="AB1812" t="s">
        <v>32</v>
      </c>
    </row>
    <row r="1813" spans="1:28" outlineLevel="1" x14ac:dyDescent="0.45">
      <c r="A1813">
        <v>2784479005</v>
      </c>
      <c r="B1813" s="1">
        <v>44334</v>
      </c>
      <c r="C1813" t="s">
        <v>1701</v>
      </c>
      <c r="D1813" t="s">
        <v>1702</v>
      </c>
      <c r="E1813" t="s">
        <v>1268</v>
      </c>
      <c r="F1813" t="s">
        <v>5651</v>
      </c>
      <c r="G1813" t="s">
        <v>5857</v>
      </c>
      <c r="H1813" s="10">
        <v>10960.21</v>
      </c>
      <c r="J1813" t="s">
        <v>28</v>
      </c>
      <c r="K1813" t="s">
        <v>30</v>
      </c>
      <c r="L1813" t="s">
        <v>77</v>
      </c>
      <c r="M1813" t="s">
        <v>29</v>
      </c>
      <c r="N1813" t="s">
        <v>29</v>
      </c>
      <c r="O1813" t="s">
        <v>29</v>
      </c>
      <c r="P1813" t="s">
        <v>30</v>
      </c>
      <c r="Q1813" t="s">
        <v>29</v>
      </c>
      <c r="R1813" t="s">
        <v>29</v>
      </c>
      <c r="S1813" t="s">
        <v>29</v>
      </c>
      <c r="T1813" t="s">
        <v>29</v>
      </c>
      <c r="U1813" t="s">
        <v>29</v>
      </c>
      <c r="V1813" t="s">
        <v>29</v>
      </c>
      <c r="W1813" t="s">
        <v>31</v>
      </c>
      <c r="X1813" t="s">
        <v>29</v>
      </c>
      <c r="Y1813" t="s">
        <v>29</v>
      </c>
      <c r="Z1813" t="s">
        <v>29</v>
      </c>
      <c r="AA1813" t="s">
        <v>30</v>
      </c>
      <c r="AB1813" t="s">
        <v>32</v>
      </c>
    </row>
    <row r="1814" spans="1:28" outlineLevel="1" x14ac:dyDescent="0.45">
      <c r="A1814">
        <v>2717839006</v>
      </c>
      <c r="B1814" s="1">
        <v>44334</v>
      </c>
      <c r="C1814" t="s">
        <v>1408</v>
      </c>
      <c r="D1814" t="s">
        <v>1409</v>
      </c>
      <c r="E1814" t="s">
        <v>1268</v>
      </c>
      <c r="F1814" t="s">
        <v>5651</v>
      </c>
      <c r="G1814" t="s">
        <v>5857</v>
      </c>
      <c r="H1814" s="10">
        <v>10719</v>
      </c>
      <c r="J1814" t="s">
        <v>28</v>
      </c>
      <c r="K1814" t="s">
        <v>29</v>
      </c>
      <c r="L1814" t="s">
        <v>77</v>
      </c>
      <c r="M1814" t="s">
        <v>29</v>
      </c>
      <c r="N1814" t="s">
        <v>30</v>
      </c>
      <c r="O1814" t="s">
        <v>29</v>
      </c>
      <c r="P1814" t="s">
        <v>30</v>
      </c>
      <c r="Q1814" t="s">
        <v>30</v>
      </c>
      <c r="R1814" t="s">
        <v>30</v>
      </c>
      <c r="S1814" t="s">
        <v>30</v>
      </c>
      <c r="T1814" t="s">
        <v>30</v>
      </c>
      <c r="U1814" t="s">
        <v>30</v>
      </c>
      <c r="V1814" t="s">
        <v>30</v>
      </c>
      <c r="W1814" t="s">
        <v>270</v>
      </c>
      <c r="X1814" t="s">
        <v>29</v>
      </c>
      <c r="Y1814" t="s">
        <v>29</v>
      </c>
      <c r="Z1814" t="s">
        <v>29</v>
      </c>
      <c r="AA1814" t="s">
        <v>30</v>
      </c>
      <c r="AB1814" t="s">
        <v>32</v>
      </c>
    </row>
    <row r="1815" spans="1:28" outlineLevel="1" x14ac:dyDescent="0.45">
      <c r="A1815">
        <v>7855458908</v>
      </c>
      <c r="B1815" s="1">
        <v>44324</v>
      </c>
      <c r="C1815" t="s">
        <v>3833</v>
      </c>
      <c r="D1815" t="s">
        <v>3834</v>
      </c>
      <c r="E1815" t="s">
        <v>1268</v>
      </c>
      <c r="F1815" t="s">
        <v>5651</v>
      </c>
      <c r="G1815" t="s">
        <v>5857</v>
      </c>
      <c r="H1815" s="10">
        <v>10085.01</v>
      </c>
      <c r="J1815" t="s">
        <v>28</v>
      </c>
      <c r="K1815" t="s">
        <v>29</v>
      </c>
      <c r="L1815" t="s">
        <v>77</v>
      </c>
      <c r="M1815" t="s">
        <v>29</v>
      </c>
      <c r="N1815" t="s">
        <v>29</v>
      </c>
      <c r="O1815" t="s">
        <v>30</v>
      </c>
      <c r="P1815" t="s">
        <v>29</v>
      </c>
      <c r="Q1815" t="s">
        <v>29</v>
      </c>
      <c r="R1815" t="s">
        <v>30</v>
      </c>
      <c r="S1815" t="s">
        <v>29</v>
      </c>
      <c r="T1815" t="s">
        <v>29</v>
      </c>
      <c r="U1815" t="s">
        <v>30</v>
      </c>
      <c r="V1815" t="s">
        <v>29</v>
      </c>
      <c r="W1815" t="s">
        <v>31</v>
      </c>
      <c r="X1815" t="s">
        <v>29</v>
      </c>
      <c r="Y1815" t="s">
        <v>29</v>
      </c>
      <c r="Z1815" t="s">
        <v>30</v>
      </c>
      <c r="AA1815" t="s">
        <v>30</v>
      </c>
      <c r="AB1815" t="s">
        <v>39</v>
      </c>
    </row>
    <row r="1816" spans="1:28" outlineLevel="1" x14ac:dyDescent="0.45">
      <c r="A1816">
        <v>7535089008</v>
      </c>
      <c r="B1816" s="1">
        <v>44341</v>
      </c>
      <c r="C1816" t="s">
        <v>2826</v>
      </c>
      <c r="D1816" t="s">
        <v>2827</v>
      </c>
      <c r="E1816" t="s">
        <v>307</v>
      </c>
      <c r="F1816" t="s">
        <v>5651</v>
      </c>
      <c r="G1816" t="s">
        <v>5964</v>
      </c>
      <c r="H1816" s="10">
        <v>248223.73</v>
      </c>
      <c r="J1816" t="s">
        <v>42</v>
      </c>
      <c r="K1816" t="s">
        <v>29</v>
      </c>
      <c r="L1816" t="s">
        <v>275</v>
      </c>
      <c r="M1816" t="s">
        <v>30</v>
      </c>
      <c r="N1816" t="s">
        <v>30</v>
      </c>
      <c r="O1816" t="s">
        <v>29</v>
      </c>
      <c r="P1816" t="s">
        <v>30</v>
      </c>
      <c r="Q1816" t="s">
        <v>30</v>
      </c>
      <c r="R1816" t="s">
        <v>30</v>
      </c>
      <c r="S1816" t="s">
        <v>30</v>
      </c>
      <c r="T1816" t="s">
        <v>30</v>
      </c>
      <c r="U1816" t="s">
        <v>30</v>
      </c>
      <c r="V1816" t="s">
        <v>30</v>
      </c>
      <c r="W1816" t="s">
        <v>31</v>
      </c>
      <c r="X1816" t="s">
        <v>29</v>
      </c>
      <c r="Y1816" t="s">
        <v>29</v>
      </c>
      <c r="Z1816" t="s">
        <v>29</v>
      </c>
      <c r="AA1816" t="s">
        <v>30</v>
      </c>
      <c r="AB1816" t="s">
        <v>32</v>
      </c>
    </row>
    <row r="1817" spans="1:28" outlineLevel="1" x14ac:dyDescent="0.45">
      <c r="A1817">
        <v>8829589005</v>
      </c>
      <c r="B1817" s="1">
        <v>44345</v>
      </c>
      <c r="C1817" t="s">
        <v>4385</v>
      </c>
      <c r="D1817" t="s">
        <v>4386</v>
      </c>
      <c r="E1817" t="s">
        <v>193</v>
      </c>
      <c r="F1817" t="s">
        <v>5651</v>
      </c>
      <c r="G1817" t="s">
        <v>5904</v>
      </c>
      <c r="H1817" s="10">
        <v>141971.07999999999</v>
      </c>
      <c r="J1817" t="s">
        <v>42</v>
      </c>
      <c r="K1817" t="s">
        <v>29</v>
      </c>
      <c r="L1817" t="s">
        <v>77</v>
      </c>
      <c r="M1817" t="s">
        <v>29</v>
      </c>
      <c r="N1817" t="s">
        <v>30</v>
      </c>
      <c r="O1817" t="s">
        <v>30</v>
      </c>
      <c r="P1817" t="s">
        <v>30</v>
      </c>
      <c r="Q1817" t="s">
        <v>30</v>
      </c>
      <c r="R1817" t="s">
        <v>30</v>
      </c>
      <c r="S1817" t="s">
        <v>30</v>
      </c>
      <c r="T1817" t="s">
        <v>30</v>
      </c>
      <c r="U1817" t="s">
        <v>30</v>
      </c>
      <c r="V1817" t="s">
        <v>30</v>
      </c>
      <c r="W1817" t="s">
        <v>31</v>
      </c>
      <c r="X1817" t="s">
        <v>29</v>
      </c>
      <c r="Y1817" t="s">
        <v>29</v>
      </c>
      <c r="Z1817" t="s">
        <v>29</v>
      </c>
      <c r="AA1817" t="s">
        <v>29</v>
      </c>
      <c r="AB1817" t="s">
        <v>47</v>
      </c>
    </row>
    <row r="1818" spans="1:28" outlineLevel="1" x14ac:dyDescent="0.45">
      <c r="A1818">
        <v>3710509003</v>
      </c>
      <c r="B1818" s="1">
        <v>44335</v>
      </c>
      <c r="C1818" t="s">
        <v>1846</v>
      </c>
      <c r="D1818" t="s">
        <v>1847</v>
      </c>
      <c r="E1818" t="s">
        <v>193</v>
      </c>
      <c r="F1818" t="s">
        <v>5651</v>
      </c>
      <c r="G1818" t="s">
        <v>5904</v>
      </c>
      <c r="H1818" s="10">
        <v>33479.879999999997</v>
      </c>
      <c r="J1818" t="s">
        <v>42</v>
      </c>
      <c r="K1818" t="s">
        <v>29</v>
      </c>
      <c r="L1818" t="s">
        <v>77</v>
      </c>
      <c r="M1818" t="s">
        <v>29</v>
      </c>
      <c r="N1818" t="s">
        <v>29</v>
      </c>
      <c r="O1818" t="s">
        <v>30</v>
      </c>
      <c r="P1818" t="s">
        <v>29</v>
      </c>
      <c r="Q1818" t="s">
        <v>29</v>
      </c>
      <c r="R1818" t="s">
        <v>30</v>
      </c>
      <c r="S1818" t="s">
        <v>29</v>
      </c>
      <c r="T1818" t="s">
        <v>29</v>
      </c>
      <c r="U1818" t="s">
        <v>29</v>
      </c>
      <c r="V1818" t="s">
        <v>29</v>
      </c>
      <c r="W1818" t="s">
        <v>31</v>
      </c>
      <c r="X1818" t="s">
        <v>29</v>
      </c>
      <c r="Y1818" t="s">
        <v>29</v>
      </c>
      <c r="Z1818" t="s">
        <v>29</v>
      </c>
      <c r="AA1818" t="s">
        <v>30</v>
      </c>
      <c r="AB1818" t="s">
        <v>39</v>
      </c>
    </row>
    <row r="1819" spans="1:28" outlineLevel="1" x14ac:dyDescent="0.45">
      <c r="A1819">
        <v>7658248905</v>
      </c>
      <c r="B1819" s="1">
        <v>44323</v>
      </c>
      <c r="C1819" t="s">
        <v>3746</v>
      </c>
      <c r="D1819" t="s">
        <v>3747</v>
      </c>
      <c r="E1819" t="s">
        <v>478</v>
      </c>
      <c r="F1819" t="s">
        <v>5651</v>
      </c>
      <c r="G1819" t="s">
        <v>6004</v>
      </c>
      <c r="H1819" s="10">
        <v>14888.77</v>
      </c>
      <c r="I1819" t="s">
        <v>1467</v>
      </c>
      <c r="J1819" t="s">
        <v>42</v>
      </c>
      <c r="K1819" t="s">
        <v>29</v>
      </c>
      <c r="L1819" t="s">
        <v>150</v>
      </c>
      <c r="M1819" t="s">
        <v>29</v>
      </c>
      <c r="N1819" t="s">
        <v>29</v>
      </c>
      <c r="O1819" t="s">
        <v>30</v>
      </c>
      <c r="P1819" t="s">
        <v>29</v>
      </c>
      <c r="Q1819" t="s">
        <v>30</v>
      </c>
      <c r="R1819" t="s">
        <v>29</v>
      </c>
      <c r="S1819" t="s">
        <v>30</v>
      </c>
      <c r="T1819" t="s">
        <v>30</v>
      </c>
      <c r="U1819" t="s">
        <v>30</v>
      </c>
      <c r="V1819" t="s">
        <v>30</v>
      </c>
      <c r="W1819" t="s">
        <v>31</v>
      </c>
      <c r="X1819" t="s">
        <v>29</v>
      </c>
      <c r="Y1819" t="s">
        <v>29</v>
      </c>
      <c r="Z1819" t="s">
        <v>29</v>
      </c>
      <c r="AA1819" t="s">
        <v>30</v>
      </c>
      <c r="AB1819" t="s">
        <v>39</v>
      </c>
    </row>
    <row r="1820" spans="1:28" outlineLevel="1" x14ac:dyDescent="0.45">
      <c r="A1820">
        <v>2478769000</v>
      </c>
      <c r="B1820" s="1">
        <v>44332</v>
      </c>
      <c r="C1820" t="s">
        <v>1119</v>
      </c>
      <c r="D1820" t="s">
        <v>1120</v>
      </c>
      <c r="E1820" t="s">
        <v>5838</v>
      </c>
      <c r="F1820" t="s">
        <v>5651</v>
      </c>
      <c r="G1820" t="s">
        <v>5839</v>
      </c>
      <c r="H1820" s="10">
        <v>123717.07</v>
      </c>
      <c r="I1820" t="s">
        <v>340</v>
      </c>
      <c r="J1820" t="s">
        <v>28</v>
      </c>
      <c r="K1820" t="s">
        <v>29</v>
      </c>
      <c r="L1820" t="s">
        <v>77</v>
      </c>
      <c r="M1820" t="s">
        <v>29</v>
      </c>
      <c r="N1820" t="s">
        <v>30</v>
      </c>
      <c r="O1820" t="s">
        <v>29</v>
      </c>
      <c r="P1820" t="s">
        <v>30</v>
      </c>
      <c r="Q1820" t="s">
        <v>30</v>
      </c>
      <c r="R1820" t="s">
        <v>30</v>
      </c>
      <c r="S1820" t="s">
        <v>30</v>
      </c>
      <c r="T1820" t="s">
        <v>30</v>
      </c>
      <c r="U1820" t="s">
        <v>30</v>
      </c>
      <c r="V1820" t="s">
        <v>30</v>
      </c>
      <c r="W1820" t="s">
        <v>40</v>
      </c>
      <c r="X1820" t="s">
        <v>29</v>
      </c>
      <c r="Y1820" t="s">
        <v>29</v>
      </c>
      <c r="Z1820" t="s">
        <v>30</v>
      </c>
      <c r="AA1820" t="s">
        <v>29</v>
      </c>
      <c r="AB1820" t="s">
        <v>32</v>
      </c>
    </row>
    <row r="1821" spans="1:28" outlineLevel="1" x14ac:dyDescent="0.45">
      <c r="A1821">
        <v>9878429004</v>
      </c>
      <c r="B1821" s="1">
        <v>44351</v>
      </c>
      <c r="C1821" t="s">
        <v>5229</v>
      </c>
      <c r="D1821" t="s">
        <v>5230</v>
      </c>
      <c r="E1821" t="s">
        <v>3938</v>
      </c>
      <c r="F1821" t="s">
        <v>5651</v>
      </c>
      <c r="G1821" t="s">
        <v>6015</v>
      </c>
      <c r="H1821" s="10">
        <v>109878</v>
      </c>
      <c r="J1821" t="s">
        <v>42</v>
      </c>
      <c r="K1821" t="s">
        <v>30</v>
      </c>
      <c r="L1821" t="s">
        <v>210</v>
      </c>
      <c r="M1821" t="s">
        <v>29</v>
      </c>
      <c r="N1821" t="s">
        <v>29</v>
      </c>
      <c r="O1821" t="s">
        <v>30</v>
      </c>
      <c r="P1821" t="s">
        <v>30</v>
      </c>
      <c r="Q1821" t="s">
        <v>30</v>
      </c>
      <c r="R1821" t="s">
        <v>30</v>
      </c>
      <c r="S1821" t="s">
        <v>30</v>
      </c>
      <c r="T1821" t="s">
        <v>30</v>
      </c>
      <c r="U1821" t="s">
        <v>30</v>
      </c>
      <c r="V1821" t="s">
        <v>30</v>
      </c>
      <c r="W1821" t="s">
        <v>40</v>
      </c>
      <c r="X1821" t="s">
        <v>30</v>
      </c>
      <c r="Y1821" t="s">
        <v>29</v>
      </c>
      <c r="Z1821" t="s">
        <v>29</v>
      </c>
      <c r="AA1821" t="s">
        <v>29</v>
      </c>
      <c r="AB1821" t="s">
        <v>38</v>
      </c>
    </row>
    <row r="1822" spans="1:28" outlineLevel="1" x14ac:dyDescent="0.45">
      <c r="A1822">
        <v>8865839005</v>
      </c>
      <c r="B1822" s="1">
        <v>44345</v>
      </c>
      <c r="C1822" t="s">
        <v>4596</v>
      </c>
      <c r="D1822" t="s">
        <v>4597</v>
      </c>
      <c r="E1822" t="s">
        <v>3938</v>
      </c>
      <c r="F1822" t="s">
        <v>5651</v>
      </c>
      <c r="G1822" t="s">
        <v>6015</v>
      </c>
      <c r="H1822" s="10">
        <v>107237.8</v>
      </c>
      <c r="J1822" t="s">
        <v>42</v>
      </c>
      <c r="K1822" t="s">
        <v>30</v>
      </c>
      <c r="L1822" t="s">
        <v>210</v>
      </c>
      <c r="M1822" t="s">
        <v>29</v>
      </c>
      <c r="N1822" t="s">
        <v>29</v>
      </c>
      <c r="O1822" t="s">
        <v>29</v>
      </c>
      <c r="P1822" t="s">
        <v>30</v>
      </c>
      <c r="Q1822" t="s">
        <v>30</v>
      </c>
      <c r="R1822" t="s">
        <v>30</v>
      </c>
      <c r="S1822" t="s">
        <v>30</v>
      </c>
      <c r="T1822" t="s">
        <v>30</v>
      </c>
      <c r="U1822" t="s">
        <v>30</v>
      </c>
      <c r="V1822" t="s">
        <v>30</v>
      </c>
      <c r="W1822" t="s">
        <v>31</v>
      </c>
      <c r="X1822" t="s">
        <v>30</v>
      </c>
      <c r="Y1822" t="s">
        <v>29</v>
      </c>
      <c r="Z1822" t="s">
        <v>29</v>
      </c>
      <c r="AA1822" t="s">
        <v>29</v>
      </c>
      <c r="AB1822" t="s">
        <v>257</v>
      </c>
    </row>
    <row r="1823" spans="1:28" outlineLevel="1" x14ac:dyDescent="0.45">
      <c r="A1823">
        <v>7887598909</v>
      </c>
      <c r="B1823" s="1">
        <v>44327</v>
      </c>
      <c r="C1823" t="s">
        <v>3936</v>
      </c>
      <c r="D1823" t="s">
        <v>3937</v>
      </c>
      <c r="E1823" t="s">
        <v>3938</v>
      </c>
      <c r="F1823" t="s">
        <v>5651</v>
      </c>
      <c r="G1823" t="s">
        <v>6015</v>
      </c>
      <c r="H1823" s="10">
        <v>96114</v>
      </c>
      <c r="J1823" t="s">
        <v>42</v>
      </c>
      <c r="K1823" t="s">
        <v>30</v>
      </c>
      <c r="L1823" t="s">
        <v>210</v>
      </c>
      <c r="M1823" t="s">
        <v>29</v>
      </c>
      <c r="N1823" t="s">
        <v>30</v>
      </c>
      <c r="O1823" t="s">
        <v>29</v>
      </c>
      <c r="P1823" t="s">
        <v>30</v>
      </c>
      <c r="Q1823" t="s">
        <v>30</v>
      </c>
      <c r="R1823" t="s">
        <v>30</v>
      </c>
      <c r="S1823" t="s">
        <v>30</v>
      </c>
      <c r="T1823" t="s">
        <v>30</v>
      </c>
      <c r="U1823" t="s">
        <v>30</v>
      </c>
      <c r="V1823" t="s">
        <v>30</v>
      </c>
      <c r="W1823" t="s">
        <v>31</v>
      </c>
      <c r="X1823" t="s">
        <v>30</v>
      </c>
      <c r="Y1823" t="s">
        <v>29</v>
      </c>
      <c r="Z1823" t="s">
        <v>30</v>
      </c>
      <c r="AA1823" t="s">
        <v>29</v>
      </c>
      <c r="AB1823" t="s">
        <v>130</v>
      </c>
    </row>
    <row r="1824" spans="1:28" outlineLevel="1" x14ac:dyDescent="0.45">
      <c r="A1824">
        <v>8911449008</v>
      </c>
      <c r="B1824" s="1">
        <v>44345</v>
      </c>
      <c r="C1824" t="s">
        <v>4810</v>
      </c>
      <c r="D1824" t="s">
        <v>4811</v>
      </c>
      <c r="E1824" t="s">
        <v>3938</v>
      </c>
      <c r="F1824" t="s">
        <v>5651</v>
      </c>
      <c r="G1824" t="s">
        <v>6015</v>
      </c>
      <c r="H1824" s="10">
        <v>14282</v>
      </c>
      <c r="J1824" t="s">
        <v>42</v>
      </c>
      <c r="K1824" t="s">
        <v>30</v>
      </c>
      <c r="L1824" t="s">
        <v>210</v>
      </c>
      <c r="M1824" t="s">
        <v>29</v>
      </c>
      <c r="N1824" t="s">
        <v>29</v>
      </c>
      <c r="O1824" t="s">
        <v>29</v>
      </c>
      <c r="P1824" t="s">
        <v>30</v>
      </c>
      <c r="Q1824" t="s">
        <v>30</v>
      </c>
      <c r="R1824" t="s">
        <v>30</v>
      </c>
      <c r="S1824" t="s">
        <v>30</v>
      </c>
      <c r="T1824" t="s">
        <v>30</v>
      </c>
      <c r="U1824" t="s">
        <v>30</v>
      </c>
      <c r="V1824" t="s">
        <v>30</v>
      </c>
      <c r="W1824" t="s">
        <v>40</v>
      </c>
      <c r="X1824" t="s">
        <v>30</v>
      </c>
      <c r="Y1824" t="s">
        <v>29</v>
      </c>
      <c r="Z1824" t="s">
        <v>29</v>
      </c>
      <c r="AA1824" t="s">
        <v>29</v>
      </c>
      <c r="AB1824" t="s">
        <v>1445</v>
      </c>
    </row>
    <row r="1825" spans="1:28" outlineLevel="1" x14ac:dyDescent="0.45">
      <c r="A1825">
        <v>8928129002</v>
      </c>
      <c r="B1825" s="1">
        <v>44345</v>
      </c>
      <c r="C1825" t="s">
        <v>4885</v>
      </c>
      <c r="D1825" t="s">
        <v>4886</v>
      </c>
      <c r="E1825" t="s">
        <v>6043</v>
      </c>
      <c r="F1825" t="s">
        <v>5651</v>
      </c>
      <c r="G1825" t="s">
        <v>6044</v>
      </c>
      <c r="H1825" s="10">
        <v>34803.120000000003</v>
      </c>
      <c r="J1825" t="s">
        <v>42</v>
      </c>
      <c r="K1825" t="s">
        <v>29</v>
      </c>
      <c r="L1825" t="s">
        <v>54</v>
      </c>
      <c r="M1825" t="s">
        <v>29</v>
      </c>
      <c r="N1825" t="s">
        <v>30</v>
      </c>
      <c r="O1825" t="s">
        <v>29</v>
      </c>
      <c r="P1825" t="s">
        <v>30</v>
      </c>
      <c r="Q1825" t="s">
        <v>30</v>
      </c>
      <c r="R1825" t="s">
        <v>30</v>
      </c>
      <c r="S1825" t="s">
        <v>30</v>
      </c>
      <c r="T1825" t="s">
        <v>30</v>
      </c>
      <c r="U1825" t="s">
        <v>30</v>
      </c>
      <c r="V1825" t="s">
        <v>30</v>
      </c>
      <c r="W1825" t="s">
        <v>40</v>
      </c>
      <c r="X1825" t="s">
        <v>29</v>
      </c>
      <c r="Y1825" t="s">
        <v>29</v>
      </c>
      <c r="Z1825" t="s">
        <v>29</v>
      </c>
      <c r="AA1825" t="s">
        <v>29</v>
      </c>
      <c r="AB1825" t="s">
        <v>32</v>
      </c>
    </row>
    <row r="1826" spans="1:28" outlineLevel="1" x14ac:dyDescent="0.45">
      <c r="A1826">
        <v>7665098906</v>
      </c>
      <c r="B1826" s="1">
        <v>44323</v>
      </c>
      <c r="C1826" t="s">
        <v>3789</v>
      </c>
      <c r="D1826" t="s">
        <v>3790</v>
      </c>
      <c r="E1826" t="s">
        <v>2339</v>
      </c>
      <c r="F1826" t="s">
        <v>5651</v>
      </c>
      <c r="G1826" t="s">
        <v>5862</v>
      </c>
      <c r="H1826" s="10">
        <v>177519.28</v>
      </c>
      <c r="J1826" t="s">
        <v>28</v>
      </c>
      <c r="K1826" t="s">
        <v>29</v>
      </c>
      <c r="L1826" t="s">
        <v>161</v>
      </c>
      <c r="M1826" t="s">
        <v>30</v>
      </c>
      <c r="N1826" t="s">
        <v>30</v>
      </c>
      <c r="O1826" t="s">
        <v>30</v>
      </c>
      <c r="P1826" t="s">
        <v>30</v>
      </c>
      <c r="Q1826" t="s">
        <v>30</v>
      </c>
      <c r="R1826" t="s">
        <v>30</v>
      </c>
      <c r="S1826" t="s">
        <v>30</v>
      </c>
      <c r="T1826" t="s">
        <v>30</v>
      </c>
      <c r="U1826" t="s">
        <v>30</v>
      </c>
      <c r="V1826" t="s">
        <v>30</v>
      </c>
      <c r="W1826" t="s">
        <v>33</v>
      </c>
      <c r="X1826" t="s">
        <v>29</v>
      </c>
      <c r="Y1826" t="s">
        <v>30</v>
      </c>
      <c r="Z1826" t="s">
        <v>29</v>
      </c>
      <c r="AA1826" t="s">
        <v>29</v>
      </c>
      <c r="AB1826" t="s">
        <v>32</v>
      </c>
    </row>
    <row r="1827" spans="1:28" outlineLevel="1" x14ac:dyDescent="0.45">
      <c r="A1827">
        <v>2700889003</v>
      </c>
      <c r="B1827" s="1">
        <v>44334</v>
      </c>
      <c r="C1827" t="s">
        <v>1315</v>
      </c>
      <c r="D1827" t="s">
        <v>1316</v>
      </c>
      <c r="E1827" t="s">
        <v>2339</v>
      </c>
      <c r="F1827" t="s">
        <v>5651</v>
      </c>
      <c r="G1827" t="s">
        <v>5862</v>
      </c>
      <c r="H1827" s="10">
        <v>73183.83</v>
      </c>
      <c r="J1827" t="s">
        <v>28</v>
      </c>
      <c r="K1827" t="s">
        <v>30</v>
      </c>
      <c r="L1827" t="s">
        <v>161</v>
      </c>
      <c r="M1827" t="s">
        <v>30</v>
      </c>
      <c r="N1827" t="s">
        <v>30</v>
      </c>
      <c r="O1827" t="s">
        <v>30</v>
      </c>
      <c r="P1827" t="s">
        <v>30</v>
      </c>
      <c r="Q1827" t="s">
        <v>30</v>
      </c>
      <c r="R1827" t="s">
        <v>30</v>
      </c>
      <c r="S1827" t="s">
        <v>30</v>
      </c>
      <c r="T1827" t="s">
        <v>30</v>
      </c>
      <c r="U1827" t="s">
        <v>30</v>
      </c>
      <c r="V1827" t="s">
        <v>30</v>
      </c>
      <c r="W1827" t="s">
        <v>33</v>
      </c>
      <c r="X1827" t="s">
        <v>29</v>
      </c>
      <c r="Y1827" t="s">
        <v>30</v>
      </c>
      <c r="Z1827" t="s">
        <v>29</v>
      </c>
      <c r="AA1827" t="s">
        <v>29</v>
      </c>
      <c r="AB1827" t="s">
        <v>32</v>
      </c>
    </row>
    <row r="1828" spans="1:28" outlineLevel="1" x14ac:dyDescent="0.45">
      <c r="A1828">
        <v>7237299003</v>
      </c>
      <c r="B1828" s="1">
        <v>44339</v>
      </c>
      <c r="C1828" t="s">
        <v>2520</v>
      </c>
      <c r="D1828" t="s">
        <v>2521</v>
      </c>
      <c r="E1828" t="s">
        <v>2339</v>
      </c>
      <c r="F1828" t="s">
        <v>5651</v>
      </c>
      <c r="G1828" t="s">
        <v>5862</v>
      </c>
      <c r="H1828" s="10">
        <v>55255.28</v>
      </c>
      <c r="J1828" t="s">
        <v>28</v>
      </c>
      <c r="K1828" t="s">
        <v>29</v>
      </c>
      <c r="L1828" t="s">
        <v>161</v>
      </c>
      <c r="M1828" t="s">
        <v>29</v>
      </c>
      <c r="N1828" t="s">
        <v>30</v>
      </c>
      <c r="O1828" t="s">
        <v>29</v>
      </c>
      <c r="P1828" t="s">
        <v>30</v>
      </c>
      <c r="Q1828" t="s">
        <v>30</v>
      </c>
      <c r="R1828" t="s">
        <v>30</v>
      </c>
      <c r="S1828" t="s">
        <v>30</v>
      </c>
      <c r="T1828" t="s">
        <v>30</v>
      </c>
      <c r="U1828" t="s">
        <v>30</v>
      </c>
      <c r="V1828" t="s">
        <v>30</v>
      </c>
      <c r="W1828" t="s">
        <v>40</v>
      </c>
      <c r="X1828" t="s">
        <v>29</v>
      </c>
      <c r="Y1828" t="s">
        <v>29</v>
      </c>
      <c r="Z1828" t="s">
        <v>29</v>
      </c>
      <c r="AA1828" t="s">
        <v>30</v>
      </c>
      <c r="AB1828" t="s">
        <v>129</v>
      </c>
    </row>
    <row r="1829" spans="1:28" outlineLevel="1" x14ac:dyDescent="0.45">
      <c r="A1829">
        <v>8035629002</v>
      </c>
      <c r="B1829" s="1">
        <v>44342</v>
      </c>
      <c r="C1829" t="s">
        <v>4193</v>
      </c>
      <c r="D1829" t="s">
        <v>4194</v>
      </c>
      <c r="E1829" t="s">
        <v>398</v>
      </c>
      <c r="F1829" t="s">
        <v>5651</v>
      </c>
      <c r="G1829" t="s">
        <v>5710</v>
      </c>
      <c r="H1829" s="10">
        <v>216231.36</v>
      </c>
      <c r="J1829" t="s">
        <v>42</v>
      </c>
      <c r="K1829" t="s">
        <v>29</v>
      </c>
      <c r="L1829" t="s">
        <v>54</v>
      </c>
      <c r="M1829" t="s">
        <v>30</v>
      </c>
      <c r="N1829" t="s">
        <v>30</v>
      </c>
      <c r="O1829" t="s">
        <v>29</v>
      </c>
      <c r="P1829" t="s">
        <v>30</v>
      </c>
      <c r="Q1829" t="s">
        <v>30</v>
      </c>
      <c r="R1829" t="s">
        <v>30</v>
      </c>
      <c r="S1829" t="s">
        <v>30</v>
      </c>
      <c r="T1829" t="s">
        <v>30</v>
      </c>
      <c r="U1829" t="s">
        <v>30</v>
      </c>
      <c r="V1829" t="s">
        <v>30</v>
      </c>
      <c r="W1829" t="s">
        <v>60</v>
      </c>
      <c r="X1829" t="s">
        <v>29</v>
      </c>
      <c r="Y1829" t="s">
        <v>29</v>
      </c>
      <c r="Z1829" t="s">
        <v>30</v>
      </c>
      <c r="AA1829" t="s">
        <v>29</v>
      </c>
      <c r="AB1829" t="s">
        <v>47</v>
      </c>
    </row>
    <row r="1830" spans="1:28" outlineLevel="1" x14ac:dyDescent="0.45">
      <c r="A1830">
        <v>2757699006</v>
      </c>
      <c r="B1830" s="1">
        <v>44334</v>
      </c>
      <c r="C1830" t="s">
        <v>1595</v>
      </c>
      <c r="D1830" t="s">
        <v>1596</v>
      </c>
      <c r="E1830" t="s">
        <v>398</v>
      </c>
      <c r="F1830" t="s">
        <v>5651</v>
      </c>
      <c r="G1830" t="s">
        <v>5710</v>
      </c>
      <c r="H1830" s="10">
        <v>183807.47</v>
      </c>
      <c r="J1830" t="s">
        <v>42</v>
      </c>
      <c r="K1830" t="s">
        <v>29</v>
      </c>
      <c r="L1830" t="s">
        <v>54</v>
      </c>
      <c r="M1830" t="s">
        <v>29</v>
      </c>
      <c r="N1830" t="s">
        <v>30</v>
      </c>
      <c r="O1830" t="s">
        <v>30</v>
      </c>
      <c r="P1830" t="s">
        <v>30</v>
      </c>
      <c r="Q1830" t="s">
        <v>30</v>
      </c>
      <c r="R1830" t="s">
        <v>30</v>
      </c>
      <c r="S1830" t="s">
        <v>30</v>
      </c>
      <c r="T1830" t="s">
        <v>30</v>
      </c>
      <c r="U1830" t="s">
        <v>30</v>
      </c>
      <c r="V1830" t="s">
        <v>30</v>
      </c>
      <c r="W1830" t="s">
        <v>31</v>
      </c>
      <c r="X1830" t="s">
        <v>29</v>
      </c>
      <c r="Y1830" t="s">
        <v>29</v>
      </c>
      <c r="Z1830" t="s">
        <v>29</v>
      </c>
      <c r="AA1830" t="s">
        <v>30</v>
      </c>
      <c r="AB1830" t="s">
        <v>32</v>
      </c>
    </row>
    <row r="1831" spans="1:28" outlineLevel="1" x14ac:dyDescent="0.45">
      <c r="A1831">
        <v>7544668904</v>
      </c>
      <c r="B1831" s="1">
        <v>44323</v>
      </c>
      <c r="C1831" t="s">
        <v>2941</v>
      </c>
      <c r="D1831" t="s">
        <v>2942</v>
      </c>
      <c r="E1831" t="s">
        <v>398</v>
      </c>
      <c r="F1831" t="s">
        <v>5651</v>
      </c>
      <c r="G1831" t="s">
        <v>5710</v>
      </c>
      <c r="H1831" s="10">
        <v>119503.17</v>
      </c>
      <c r="J1831" t="s">
        <v>42</v>
      </c>
      <c r="K1831" t="s">
        <v>29</v>
      </c>
      <c r="L1831" t="s">
        <v>54</v>
      </c>
      <c r="M1831" t="s">
        <v>29</v>
      </c>
      <c r="N1831" t="s">
        <v>30</v>
      </c>
      <c r="O1831" t="s">
        <v>29</v>
      </c>
      <c r="P1831" t="s">
        <v>30</v>
      </c>
      <c r="Q1831" t="s">
        <v>30</v>
      </c>
      <c r="R1831" t="s">
        <v>30</v>
      </c>
      <c r="S1831" t="s">
        <v>30</v>
      </c>
      <c r="T1831" t="s">
        <v>30</v>
      </c>
      <c r="U1831" t="s">
        <v>30</v>
      </c>
      <c r="V1831" t="s">
        <v>30</v>
      </c>
      <c r="W1831" t="s">
        <v>40</v>
      </c>
      <c r="X1831" t="s">
        <v>29</v>
      </c>
      <c r="Y1831" t="s">
        <v>30</v>
      </c>
      <c r="Z1831" t="s">
        <v>29</v>
      </c>
      <c r="AA1831" t="s">
        <v>30</v>
      </c>
      <c r="AB1831" t="s">
        <v>32</v>
      </c>
    </row>
    <row r="1832" spans="1:28" outlineLevel="1" x14ac:dyDescent="0.45">
      <c r="A1832">
        <v>1096429003</v>
      </c>
      <c r="B1832" s="1">
        <v>44329</v>
      </c>
      <c r="C1832" t="s">
        <v>396</v>
      </c>
      <c r="D1832" t="s">
        <v>397</v>
      </c>
      <c r="E1832" t="s">
        <v>398</v>
      </c>
      <c r="F1832" t="s">
        <v>5651</v>
      </c>
      <c r="G1832" t="s">
        <v>5710</v>
      </c>
      <c r="H1832" s="10">
        <v>86375.23</v>
      </c>
      <c r="J1832" t="s">
        <v>42</v>
      </c>
      <c r="K1832" t="s">
        <v>30</v>
      </c>
      <c r="L1832" t="s">
        <v>54</v>
      </c>
      <c r="M1832" t="s">
        <v>29</v>
      </c>
      <c r="N1832" t="s">
        <v>30</v>
      </c>
      <c r="O1832" t="s">
        <v>30</v>
      </c>
      <c r="P1832" t="s">
        <v>30</v>
      </c>
      <c r="Q1832" t="s">
        <v>30</v>
      </c>
      <c r="R1832" t="s">
        <v>30</v>
      </c>
      <c r="S1832" t="s">
        <v>30</v>
      </c>
      <c r="T1832" t="s">
        <v>30</v>
      </c>
      <c r="U1832" t="s">
        <v>30</v>
      </c>
      <c r="V1832" t="s">
        <v>30</v>
      </c>
      <c r="W1832" t="s">
        <v>31</v>
      </c>
      <c r="X1832" t="s">
        <v>29</v>
      </c>
      <c r="Y1832" t="s">
        <v>29</v>
      </c>
      <c r="Z1832" t="s">
        <v>29</v>
      </c>
      <c r="AA1832" t="s">
        <v>30</v>
      </c>
      <c r="AB1832" t="s">
        <v>48</v>
      </c>
    </row>
    <row r="1833" spans="1:28" outlineLevel="1" x14ac:dyDescent="0.45">
      <c r="A1833">
        <v>7544219001</v>
      </c>
      <c r="B1833" s="1">
        <v>44341</v>
      </c>
      <c r="C1833" t="s">
        <v>2933</v>
      </c>
      <c r="D1833" t="s">
        <v>2934</v>
      </c>
      <c r="E1833" t="s">
        <v>398</v>
      </c>
      <c r="F1833" t="s">
        <v>5651</v>
      </c>
      <c r="G1833" t="s">
        <v>5710</v>
      </c>
      <c r="H1833" s="10">
        <v>75248</v>
      </c>
      <c r="J1833" t="s">
        <v>42</v>
      </c>
      <c r="K1833" t="s">
        <v>30</v>
      </c>
      <c r="L1833" t="s">
        <v>54</v>
      </c>
      <c r="M1833" t="s">
        <v>29</v>
      </c>
      <c r="N1833" t="s">
        <v>30</v>
      </c>
      <c r="O1833" t="s">
        <v>29</v>
      </c>
      <c r="P1833" t="s">
        <v>30</v>
      </c>
      <c r="Q1833" t="s">
        <v>30</v>
      </c>
      <c r="R1833" t="s">
        <v>30</v>
      </c>
      <c r="S1833" t="s">
        <v>30</v>
      </c>
      <c r="T1833" t="s">
        <v>30</v>
      </c>
      <c r="U1833" t="s">
        <v>30</v>
      </c>
      <c r="V1833" t="s">
        <v>30</v>
      </c>
      <c r="W1833" t="s">
        <v>31</v>
      </c>
      <c r="X1833" t="s">
        <v>29</v>
      </c>
      <c r="Y1833" t="s">
        <v>29</v>
      </c>
      <c r="Z1833" t="s">
        <v>29</v>
      </c>
      <c r="AA1833" t="s">
        <v>30</v>
      </c>
      <c r="AB1833" t="s">
        <v>59</v>
      </c>
    </row>
    <row r="1834" spans="1:28" outlineLevel="1" x14ac:dyDescent="0.45">
      <c r="A1834">
        <v>8956749008</v>
      </c>
      <c r="B1834" s="1">
        <v>44345</v>
      </c>
      <c r="C1834" t="s">
        <v>5007</v>
      </c>
      <c r="D1834" t="s">
        <v>5008</v>
      </c>
      <c r="E1834" t="s">
        <v>398</v>
      </c>
      <c r="F1834" t="s">
        <v>5651</v>
      </c>
      <c r="G1834" t="s">
        <v>5710</v>
      </c>
      <c r="H1834" s="10">
        <v>67015.960000000006</v>
      </c>
      <c r="J1834" t="s">
        <v>42</v>
      </c>
      <c r="K1834" t="s">
        <v>29</v>
      </c>
      <c r="L1834" t="s">
        <v>54</v>
      </c>
      <c r="M1834" t="s">
        <v>30</v>
      </c>
      <c r="N1834" t="s">
        <v>29</v>
      </c>
      <c r="O1834" t="s">
        <v>29</v>
      </c>
      <c r="P1834" t="s">
        <v>30</v>
      </c>
      <c r="Q1834" t="s">
        <v>29</v>
      </c>
      <c r="R1834" t="s">
        <v>30</v>
      </c>
      <c r="S1834" t="s">
        <v>30</v>
      </c>
      <c r="T1834" t="s">
        <v>30</v>
      </c>
      <c r="U1834" t="s">
        <v>30</v>
      </c>
      <c r="V1834" t="s">
        <v>30</v>
      </c>
      <c r="W1834" t="s">
        <v>31</v>
      </c>
      <c r="X1834" t="s">
        <v>29</v>
      </c>
      <c r="Y1834" t="s">
        <v>29</v>
      </c>
      <c r="Z1834" t="s">
        <v>29</v>
      </c>
      <c r="AA1834" t="s">
        <v>29</v>
      </c>
      <c r="AB1834" t="s">
        <v>32</v>
      </c>
    </row>
    <row r="1835" spans="1:28" outlineLevel="1" x14ac:dyDescent="0.45">
      <c r="A1835">
        <v>8827319001</v>
      </c>
      <c r="B1835" s="1">
        <v>44345</v>
      </c>
      <c r="C1835" t="s">
        <v>4377</v>
      </c>
      <c r="D1835" t="s">
        <v>4378</v>
      </c>
      <c r="E1835" t="s">
        <v>398</v>
      </c>
      <c r="F1835" t="s">
        <v>5651</v>
      </c>
      <c r="G1835" t="s">
        <v>5710</v>
      </c>
      <c r="H1835" s="10">
        <v>55903.16</v>
      </c>
      <c r="J1835" t="s">
        <v>42</v>
      </c>
      <c r="K1835" t="s">
        <v>29</v>
      </c>
      <c r="L1835" t="s">
        <v>54</v>
      </c>
      <c r="M1835" t="s">
        <v>30</v>
      </c>
      <c r="N1835" t="s">
        <v>29</v>
      </c>
      <c r="O1835" t="s">
        <v>29</v>
      </c>
      <c r="P1835" t="s">
        <v>30</v>
      </c>
      <c r="Q1835" t="s">
        <v>30</v>
      </c>
      <c r="R1835" t="s">
        <v>30</v>
      </c>
      <c r="S1835" t="s">
        <v>30</v>
      </c>
      <c r="T1835" t="s">
        <v>30</v>
      </c>
      <c r="U1835" t="s">
        <v>29</v>
      </c>
      <c r="V1835" t="s">
        <v>30</v>
      </c>
      <c r="W1835" t="s">
        <v>31</v>
      </c>
      <c r="X1835" t="s">
        <v>29</v>
      </c>
      <c r="Y1835" t="s">
        <v>29</v>
      </c>
      <c r="Z1835" t="s">
        <v>29</v>
      </c>
      <c r="AA1835" t="s">
        <v>29</v>
      </c>
      <c r="AB1835" t="s">
        <v>32</v>
      </c>
    </row>
    <row r="1836" spans="1:28" outlineLevel="1" x14ac:dyDescent="0.45">
      <c r="A1836">
        <v>4910479006</v>
      </c>
      <c r="B1836" s="1">
        <v>44336</v>
      </c>
      <c r="C1836" t="s">
        <v>2092</v>
      </c>
      <c r="D1836" t="s">
        <v>2093</v>
      </c>
      <c r="E1836" t="s">
        <v>1387</v>
      </c>
      <c r="F1836" t="s">
        <v>5651</v>
      </c>
      <c r="G1836" t="s">
        <v>5870</v>
      </c>
      <c r="H1836" s="10">
        <v>363277</v>
      </c>
      <c r="J1836" t="s">
        <v>42</v>
      </c>
      <c r="K1836" t="s">
        <v>29</v>
      </c>
      <c r="L1836" t="s">
        <v>77</v>
      </c>
      <c r="M1836" t="s">
        <v>30</v>
      </c>
      <c r="N1836" t="s">
        <v>30</v>
      </c>
      <c r="O1836" t="s">
        <v>30</v>
      </c>
      <c r="P1836" t="s">
        <v>30</v>
      </c>
      <c r="Q1836" t="s">
        <v>30</v>
      </c>
      <c r="R1836" t="s">
        <v>30</v>
      </c>
      <c r="S1836" t="s">
        <v>30</v>
      </c>
      <c r="T1836" t="s">
        <v>30</v>
      </c>
      <c r="U1836" t="s">
        <v>30</v>
      </c>
      <c r="V1836" t="s">
        <v>30</v>
      </c>
      <c r="W1836" t="s">
        <v>40</v>
      </c>
      <c r="X1836" t="s">
        <v>29</v>
      </c>
      <c r="Y1836" t="s">
        <v>29</v>
      </c>
      <c r="Z1836" t="s">
        <v>29</v>
      </c>
      <c r="AA1836" t="s">
        <v>30</v>
      </c>
      <c r="AB1836" t="s">
        <v>32</v>
      </c>
    </row>
    <row r="1837" spans="1:28" outlineLevel="1" x14ac:dyDescent="0.45">
      <c r="A1837">
        <v>2713129008</v>
      </c>
      <c r="B1837" s="1">
        <v>44334</v>
      </c>
      <c r="C1837" t="s">
        <v>1388</v>
      </c>
      <c r="D1837" t="s">
        <v>1389</v>
      </c>
      <c r="E1837" t="s">
        <v>1387</v>
      </c>
      <c r="F1837" t="s">
        <v>5651</v>
      </c>
      <c r="G1837" t="s">
        <v>5870</v>
      </c>
      <c r="H1837" s="10">
        <v>224149</v>
      </c>
      <c r="J1837" t="s">
        <v>42</v>
      </c>
      <c r="K1837" t="s">
        <v>29</v>
      </c>
      <c r="L1837" t="s">
        <v>77</v>
      </c>
      <c r="M1837" t="s">
        <v>30</v>
      </c>
      <c r="N1837" t="s">
        <v>30</v>
      </c>
      <c r="O1837" t="s">
        <v>30</v>
      </c>
      <c r="P1837" t="s">
        <v>30</v>
      </c>
      <c r="Q1837" t="s">
        <v>30</v>
      </c>
      <c r="R1837" t="s">
        <v>30</v>
      </c>
      <c r="S1837" t="s">
        <v>30</v>
      </c>
      <c r="T1837" t="s">
        <v>30</v>
      </c>
      <c r="U1837" t="s">
        <v>30</v>
      </c>
      <c r="V1837" t="s">
        <v>30</v>
      </c>
      <c r="W1837" t="s">
        <v>40</v>
      </c>
      <c r="X1837" t="s">
        <v>29</v>
      </c>
      <c r="Y1837" t="s">
        <v>29</v>
      </c>
      <c r="Z1837" t="s">
        <v>29</v>
      </c>
      <c r="AA1837" t="s">
        <v>30</v>
      </c>
      <c r="AB1837" t="s">
        <v>38</v>
      </c>
    </row>
    <row r="1838" spans="1:28" outlineLevel="1" x14ac:dyDescent="0.45">
      <c r="A1838">
        <v>4875759000</v>
      </c>
      <c r="B1838" s="1">
        <v>44336</v>
      </c>
      <c r="C1838" t="s">
        <v>1907</v>
      </c>
      <c r="D1838" t="s">
        <v>1908</v>
      </c>
      <c r="E1838" t="s">
        <v>1387</v>
      </c>
      <c r="F1838" t="s">
        <v>5651</v>
      </c>
      <c r="G1838" t="s">
        <v>5870</v>
      </c>
      <c r="H1838" s="10">
        <v>101448.48</v>
      </c>
      <c r="J1838" t="s">
        <v>42</v>
      </c>
      <c r="K1838" t="s">
        <v>30</v>
      </c>
      <c r="L1838" t="s">
        <v>77</v>
      </c>
      <c r="M1838" t="s">
        <v>30</v>
      </c>
      <c r="N1838" t="s">
        <v>30</v>
      </c>
      <c r="O1838" t="s">
        <v>30</v>
      </c>
      <c r="P1838" t="s">
        <v>30</v>
      </c>
      <c r="Q1838" t="s">
        <v>30</v>
      </c>
      <c r="R1838" t="s">
        <v>30</v>
      </c>
      <c r="S1838" t="s">
        <v>30</v>
      </c>
      <c r="T1838" t="s">
        <v>30</v>
      </c>
      <c r="U1838" t="s">
        <v>30</v>
      </c>
      <c r="V1838" t="s">
        <v>30</v>
      </c>
      <c r="W1838" t="s">
        <v>33</v>
      </c>
      <c r="X1838" t="s">
        <v>29</v>
      </c>
      <c r="Y1838" t="s">
        <v>29</v>
      </c>
      <c r="Z1838" t="s">
        <v>29</v>
      </c>
      <c r="AA1838" t="s">
        <v>30</v>
      </c>
      <c r="AB1838" t="s">
        <v>32</v>
      </c>
    </row>
    <row r="1839" spans="1:28" outlineLevel="1" x14ac:dyDescent="0.45">
      <c r="A1839">
        <v>2712789005</v>
      </c>
      <c r="B1839" s="1">
        <v>44334</v>
      </c>
      <c r="C1839" t="s">
        <v>1385</v>
      </c>
      <c r="D1839" t="s">
        <v>1386</v>
      </c>
      <c r="E1839" t="s">
        <v>1387</v>
      </c>
      <c r="F1839" t="s">
        <v>5651</v>
      </c>
      <c r="G1839" t="s">
        <v>5870</v>
      </c>
      <c r="H1839" s="10">
        <v>47128</v>
      </c>
      <c r="J1839" t="s">
        <v>42</v>
      </c>
      <c r="K1839" t="s">
        <v>30</v>
      </c>
      <c r="L1839" t="s">
        <v>77</v>
      </c>
      <c r="M1839" t="s">
        <v>29</v>
      </c>
      <c r="N1839" t="s">
        <v>29</v>
      </c>
      <c r="O1839" t="s">
        <v>30</v>
      </c>
      <c r="P1839" t="s">
        <v>29</v>
      </c>
      <c r="Q1839" t="s">
        <v>30</v>
      </c>
      <c r="R1839" t="s">
        <v>29</v>
      </c>
      <c r="S1839" t="s">
        <v>29</v>
      </c>
      <c r="T1839" t="s">
        <v>30</v>
      </c>
      <c r="U1839" t="s">
        <v>29</v>
      </c>
      <c r="V1839" t="s">
        <v>30</v>
      </c>
      <c r="W1839" t="s">
        <v>40</v>
      </c>
      <c r="X1839" t="s">
        <v>29</v>
      </c>
      <c r="Y1839" t="s">
        <v>29</v>
      </c>
      <c r="Z1839" t="s">
        <v>30</v>
      </c>
      <c r="AA1839" t="s">
        <v>29</v>
      </c>
      <c r="AB1839" t="s">
        <v>32</v>
      </c>
    </row>
    <row r="1840" spans="1:28" outlineLevel="1" x14ac:dyDescent="0.45">
      <c r="A1840">
        <v>7666358903</v>
      </c>
      <c r="B1840" s="1">
        <v>44323</v>
      </c>
      <c r="C1840" t="s">
        <v>3793</v>
      </c>
      <c r="D1840" t="s">
        <v>3794</v>
      </c>
      <c r="E1840" t="s">
        <v>318</v>
      </c>
      <c r="F1840" t="s">
        <v>5651</v>
      </c>
      <c r="G1840" t="s">
        <v>5963</v>
      </c>
      <c r="H1840" s="10">
        <v>340915</v>
      </c>
      <c r="J1840" t="s">
        <v>42</v>
      </c>
      <c r="K1840" t="s">
        <v>29</v>
      </c>
      <c r="L1840" t="s">
        <v>119</v>
      </c>
      <c r="M1840" t="s">
        <v>30</v>
      </c>
      <c r="N1840" t="s">
        <v>30</v>
      </c>
      <c r="O1840" t="s">
        <v>30</v>
      </c>
      <c r="P1840" t="s">
        <v>30</v>
      </c>
      <c r="Q1840" t="s">
        <v>30</v>
      </c>
      <c r="R1840" t="s">
        <v>30</v>
      </c>
      <c r="S1840" t="s">
        <v>30</v>
      </c>
      <c r="T1840" t="s">
        <v>30</v>
      </c>
      <c r="U1840" t="s">
        <v>30</v>
      </c>
      <c r="V1840" t="s">
        <v>30</v>
      </c>
      <c r="W1840" t="s">
        <v>31</v>
      </c>
      <c r="X1840" t="s">
        <v>29</v>
      </c>
      <c r="Y1840" t="s">
        <v>30</v>
      </c>
      <c r="Z1840" t="s">
        <v>29</v>
      </c>
      <c r="AA1840" t="s">
        <v>29</v>
      </c>
      <c r="AB1840" t="s">
        <v>38</v>
      </c>
    </row>
    <row r="1841" spans="1:28" outlineLevel="1" x14ac:dyDescent="0.45">
      <c r="A1841">
        <v>7535048904</v>
      </c>
      <c r="B1841" s="1">
        <v>44323</v>
      </c>
      <c r="C1841" t="s">
        <v>2824</v>
      </c>
      <c r="D1841" t="s">
        <v>2825</v>
      </c>
      <c r="E1841" t="s">
        <v>318</v>
      </c>
      <c r="F1841" t="s">
        <v>5651</v>
      </c>
      <c r="G1841" t="s">
        <v>5963</v>
      </c>
      <c r="H1841" s="10">
        <v>73436</v>
      </c>
      <c r="J1841" t="s">
        <v>42</v>
      </c>
      <c r="K1841" t="s">
        <v>29</v>
      </c>
      <c r="L1841" t="s">
        <v>119</v>
      </c>
      <c r="M1841" t="s">
        <v>29</v>
      </c>
      <c r="N1841" t="s">
        <v>30</v>
      </c>
      <c r="O1841" t="s">
        <v>29</v>
      </c>
      <c r="P1841" t="s">
        <v>30</v>
      </c>
      <c r="Q1841" t="s">
        <v>29</v>
      </c>
      <c r="R1841" t="s">
        <v>30</v>
      </c>
      <c r="S1841" t="s">
        <v>30</v>
      </c>
      <c r="T1841" t="s">
        <v>30</v>
      </c>
      <c r="U1841" t="s">
        <v>30</v>
      </c>
      <c r="V1841" t="s">
        <v>30</v>
      </c>
      <c r="W1841" t="s">
        <v>31</v>
      </c>
      <c r="X1841" t="s">
        <v>29</v>
      </c>
      <c r="Y1841" t="s">
        <v>30</v>
      </c>
      <c r="Z1841" t="s">
        <v>29</v>
      </c>
      <c r="AA1841" t="s">
        <v>30</v>
      </c>
      <c r="AB1841" t="s">
        <v>47</v>
      </c>
    </row>
    <row r="1842" spans="1:28" outlineLevel="1" x14ac:dyDescent="0.45">
      <c r="A1842">
        <v>7554918900</v>
      </c>
      <c r="B1842" s="1">
        <v>44323</v>
      </c>
      <c r="C1842" t="s">
        <v>3059</v>
      </c>
      <c r="D1842" t="s">
        <v>3060</v>
      </c>
      <c r="E1842" t="s">
        <v>1174</v>
      </c>
      <c r="F1842" t="s">
        <v>5651</v>
      </c>
      <c r="G1842" t="s">
        <v>5976</v>
      </c>
      <c r="H1842" s="10">
        <v>204629</v>
      </c>
      <c r="J1842" t="s">
        <v>42</v>
      </c>
      <c r="K1842" t="s">
        <v>30</v>
      </c>
      <c r="L1842" t="s">
        <v>119</v>
      </c>
      <c r="M1842" t="s">
        <v>29</v>
      </c>
      <c r="N1842" t="s">
        <v>30</v>
      </c>
      <c r="O1842" t="s">
        <v>29</v>
      </c>
      <c r="P1842" t="s">
        <v>30</v>
      </c>
      <c r="Q1842" t="s">
        <v>30</v>
      </c>
      <c r="R1842" t="s">
        <v>30</v>
      </c>
      <c r="S1842" t="s">
        <v>30</v>
      </c>
      <c r="T1842" t="s">
        <v>29</v>
      </c>
      <c r="U1842" t="s">
        <v>30</v>
      </c>
      <c r="V1842" t="s">
        <v>30</v>
      </c>
      <c r="W1842" t="s">
        <v>60</v>
      </c>
      <c r="X1842" t="s">
        <v>29</v>
      </c>
      <c r="Y1842" t="s">
        <v>30</v>
      </c>
      <c r="Z1842" t="s">
        <v>29</v>
      </c>
      <c r="AA1842" t="s">
        <v>29</v>
      </c>
      <c r="AB1842" t="s">
        <v>47</v>
      </c>
    </row>
    <row r="1843" spans="1:28" outlineLevel="1" x14ac:dyDescent="0.45">
      <c r="A1843">
        <v>7872068900</v>
      </c>
      <c r="B1843" s="1">
        <v>44327</v>
      </c>
      <c r="C1843" t="s">
        <v>3860</v>
      </c>
      <c r="D1843" t="s">
        <v>3861</v>
      </c>
      <c r="E1843" t="s">
        <v>572</v>
      </c>
      <c r="F1843" t="s">
        <v>5651</v>
      </c>
      <c r="G1843" t="s">
        <v>6009</v>
      </c>
      <c r="H1843" s="10">
        <v>19347.189999999999</v>
      </c>
      <c r="J1843" t="s">
        <v>42</v>
      </c>
      <c r="K1843" t="s">
        <v>29</v>
      </c>
      <c r="L1843" t="s">
        <v>119</v>
      </c>
      <c r="M1843" t="s">
        <v>29</v>
      </c>
      <c r="N1843" t="s">
        <v>30</v>
      </c>
      <c r="O1843" t="s">
        <v>30</v>
      </c>
      <c r="P1843" t="s">
        <v>30</v>
      </c>
      <c r="Q1843" t="s">
        <v>30</v>
      </c>
      <c r="R1843" t="s">
        <v>30</v>
      </c>
      <c r="S1843" t="s">
        <v>29</v>
      </c>
      <c r="T1843" t="s">
        <v>29</v>
      </c>
      <c r="U1843" t="s">
        <v>30</v>
      </c>
      <c r="V1843" t="s">
        <v>29</v>
      </c>
      <c r="W1843" t="s">
        <v>60</v>
      </c>
      <c r="X1843" t="s">
        <v>29</v>
      </c>
      <c r="Y1843" t="s">
        <v>29</v>
      </c>
      <c r="Z1843" t="s">
        <v>30</v>
      </c>
      <c r="AA1843" t="s">
        <v>29</v>
      </c>
      <c r="AB1843" t="s">
        <v>39</v>
      </c>
    </row>
    <row r="1844" spans="1:28" outlineLevel="1" x14ac:dyDescent="0.45">
      <c r="A1844">
        <v>9953679010</v>
      </c>
      <c r="B1844" s="1">
        <v>44354</v>
      </c>
      <c r="C1844" t="s">
        <v>5583</v>
      </c>
      <c r="D1844" t="s">
        <v>5584</v>
      </c>
      <c r="E1844" t="s">
        <v>1165</v>
      </c>
      <c r="F1844" t="s">
        <v>5651</v>
      </c>
      <c r="G1844" t="s">
        <v>5843</v>
      </c>
      <c r="H1844" s="10">
        <v>445077</v>
      </c>
      <c r="J1844" t="s">
        <v>42</v>
      </c>
      <c r="K1844" t="s">
        <v>29</v>
      </c>
      <c r="L1844" t="s">
        <v>155</v>
      </c>
      <c r="M1844" t="s">
        <v>30</v>
      </c>
      <c r="N1844" t="s">
        <v>30</v>
      </c>
      <c r="O1844" t="s">
        <v>30</v>
      </c>
      <c r="P1844" t="s">
        <v>30</v>
      </c>
      <c r="Q1844" t="s">
        <v>30</v>
      </c>
      <c r="R1844" t="s">
        <v>30</v>
      </c>
      <c r="S1844" t="s">
        <v>30</v>
      </c>
      <c r="T1844" t="s">
        <v>30</v>
      </c>
      <c r="U1844" t="s">
        <v>30</v>
      </c>
      <c r="V1844" t="s">
        <v>30</v>
      </c>
      <c r="W1844" t="s">
        <v>49</v>
      </c>
      <c r="X1844" t="s">
        <v>29</v>
      </c>
      <c r="Y1844" t="s">
        <v>29</v>
      </c>
      <c r="Z1844" t="s">
        <v>29</v>
      </c>
      <c r="AA1844" t="s">
        <v>29</v>
      </c>
      <c r="AB1844" t="s">
        <v>145</v>
      </c>
    </row>
    <row r="1845" spans="1:28" outlineLevel="1" x14ac:dyDescent="0.45">
      <c r="A1845">
        <v>2487049009</v>
      </c>
      <c r="B1845" s="1">
        <v>44332</v>
      </c>
      <c r="C1845" t="s">
        <v>1163</v>
      </c>
      <c r="D1845" t="s">
        <v>1164</v>
      </c>
      <c r="E1845" t="s">
        <v>1165</v>
      </c>
      <c r="F1845" t="s">
        <v>5651</v>
      </c>
      <c r="G1845" t="s">
        <v>5843</v>
      </c>
      <c r="H1845" s="10">
        <v>66833</v>
      </c>
      <c r="J1845" t="s">
        <v>42</v>
      </c>
      <c r="K1845" t="s">
        <v>29</v>
      </c>
      <c r="L1845" t="s">
        <v>155</v>
      </c>
      <c r="M1845" t="s">
        <v>29</v>
      </c>
      <c r="N1845" t="s">
        <v>30</v>
      </c>
      <c r="O1845" t="s">
        <v>29</v>
      </c>
      <c r="P1845" t="s">
        <v>30</v>
      </c>
      <c r="Q1845" t="s">
        <v>30</v>
      </c>
      <c r="R1845" t="s">
        <v>30</v>
      </c>
      <c r="S1845" t="s">
        <v>30</v>
      </c>
      <c r="T1845" t="s">
        <v>30</v>
      </c>
      <c r="U1845" t="s">
        <v>30</v>
      </c>
      <c r="V1845" t="s">
        <v>30</v>
      </c>
      <c r="W1845" t="s">
        <v>33</v>
      </c>
      <c r="X1845" t="s">
        <v>29</v>
      </c>
      <c r="Y1845" t="s">
        <v>29</v>
      </c>
      <c r="Z1845" t="s">
        <v>29</v>
      </c>
      <c r="AA1845" t="s">
        <v>30</v>
      </c>
      <c r="AB1845" t="s">
        <v>32</v>
      </c>
    </row>
    <row r="1846" spans="1:28" outlineLevel="1" x14ac:dyDescent="0.45">
      <c r="A1846">
        <v>2501919007</v>
      </c>
      <c r="B1846" s="1">
        <v>44332</v>
      </c>
      <c r="C1846" t="s">
        <v>1230</v>
      </c>
      <c r="D1846" t="s">
        <v>1231</v>
      </c>
      <c r="E1846" t="s">
        <v>1165</v>
      </c>
      <c r="F1846" t="s">
        <v>5651</v>
      </c>
      <c r="G1846" t="s">
        <v>5843</v>
      </c>
      <c r="H1846" s="10">
        <v>61306</v>
      </c>
      <c r="J1846" t="s">
        <v>42</v>
      </c>
      <c r="K1846" t="s">
        <v>29</v>
      </c>
      <c r="L1846" t="s">
        <v>155</v>
      </c>
      <c r="M1846" t="s">
        <v>29</v>
      </c>
      <c r="N1846" t="s">
        <v>29</v>
      </c>
      <c r="O1846" t="s">
        <v>29</v>
      </c>
      <c r="P1846" t="s">
        <v>29</v>
      </c>
      <c r="Q1846" t="s">
        <v>29</v>
      </c>
      <c r="R1846" t="s">
        <v>30</v>
      </c>
      <c r="S1846" t="s">
        <v>30</v>
      </c>
      <c r="T1846" t="s">
        <v>30</v>
      </c>
      <c r="U1846" t="s">
        <v>29</v>
      </c>
      <c r="V1846" t="s">
        <v>30</v>
      </c>
      <c r="W1846" t="s">
        <v>40</v>
      </c>
      <c r="X1846" t="s">
        <v>29</v>
      </c>
      <c r="Y1846" t="s">
        <v>29</v>
      </c>
      <c r="Z1846" t="s">
        <v>29</v>
      </c>
      <c r="AA1846" t="s">
        <v>30</v>
      </c>
      <c r="AB1846" t="s">
        <v>32</v>
      </c>
    </row>
    <row r="1847" spans="1:28" outlineLevel="1" x14ac:dyDescent="0.45">
      <c r="A1847">
        <v>8611959006</v>
      </c>
      <c r="B1847" s="1">
        <v>44343</v>
      </c>
      <c r="C1847" t="s">
        <v>4308</v>
      </c>
      <c r="D1847" t="s">
        <v>4309</v>
      </c>
      <c r="E1847" t="s">
        <v>1165</v>
      </c>
      <c r="F1847" t="s">
        <v>5651</v>
      </c>
      <c r="G1847" t="s">
        <v>5843</v>
      </c>
      <c r="H1847" s="10">
        <v>33807.4</v>
      </c>
      <c r="J1847" t="s">
        <v>42</v>
      </c>
      <c r="K1847" t="s">
        <v>29</v>
      </c>
      <c r="L1847" t="s">
        <v>155</v>
      </c>
      <c r="M1847" t="s">
        <v>30</v>
      </c>
      <c r="N1847" t="s">
        <v>30</v>
      </c>
      <c r="O1847" t="s">
        <v>30</v>
      </c>
      <c r="P1847" t="s">
        <v>30</v>
      </c>
      <c r="Q1847" t="s">
        <v>30</v>
      </c>
      <c r="R1847" t="s">
        <v>30</v>
      </c>
      <c r="S1847" t="s">
        <v>30</v>
      </c>
      <c r="T1847" t="s">
        <v>30</v>
      </c>
      <c r="U1847" t="s">
        <v>30</v>
      </c>
      <c r="V1847" t="s">
        <v>30</v>
      </c>
      <c r="W1847" t="s">
        <v>40</v>
      </c>
      <c r="X1847" t="s">
        <v>29</v>
      </c>
      <c r="Y1847" t="s">
        <v>30</v>
      </c>
      <c r="Z1847" t="s">
        <v>29</v>
      </c>
      <c r="AA1847" t="s">
        <v>30</v>
      </c>
      <c r="AB1847" t="s">
        <v>32</v>
      </c>
    </row>
    <row r="1848" spans="1:28" outlineLevel="1" x14ac:dyDescent="0.45">
      <c r="A1848">
        <v>3688169000</v>
      </c>
      <c r="B1848" s="1">
        <v>44335</v>
      </c>
      <c r="C1848" t="s">
        <v>1730</v>
      </c>
      <c r="D1848" t="s">
        <v>1731</v>
      </c>
      <c r="E1848" t="s">
        <v>1165</v>
      </c>
      <c r="F1848" t="s">
        <v>5651</v>
      </c>
      <c r="G1848" t="s">
        <v>5843</v>
      </c>
      <c r="H1848" s="10">
        <v>26761</v>
      </c>
      <c r="J1848" t="s">
        <v>42</v>
      </c>
      <c r="K1848" t="s">
        <v>29</v>
      </c>
      <c r="L1848" t="s">
        <v>155</v>
      </c>
      <c r="M1848" t="s">
        <v>30</v>
      </c>
      <c r="N1848" t="s">
        <v>30</v>
      </c>
      <c r="O1848" t="s">
        <v>29</v>
      </c>
      <c r="P1848" t="s">
        <v>30</v>
      </c>
      <c r="Q1848" t="s">
        <v>30</v>
      </c>
      <c r="R1848" t="s">
        <v>30</v>
      </c>
      <c r="S1848" t="s">
        <v>30</v>
      </c>
      <c r="T1848" t="s">
        <v>30</v>
      </c>
      <c r="U1848" t="s">
        <v>30</v>
      </c>
      <c r="V1848" t="s">
        <v>30</v>
      </c>
      <c r="W1848" t="s">
        <v>40</v>
      </c>
      <c r="X1848" t="s">
        <v>29</v>
      </c>
      <c r="Y1848" t="s">
        <v>29</v>
      </c>
      <c r="Z1848" t="s">
        <v>29</v>
      </c>
      <c r="AA1848" t="s">
        <v>30</v>
      </c>
      <c r="AB1848" t="s">
        <v>32</v>
      </c>
    </row>
    <row r="1849" spans="1:28" outlineLevel="1" x14ac:dyDescent="0.45">
      <c r="A1849">
        <v>7907088907</v>
      </c>
      <c r="B1849" s="1">
        <v>44327</v>
      </c>
      <c r="C1849" t="s">
        <v>4042</v>
      </c>
      <c r="D1849" t="s">
        <v>4043</v>
      </c>
      <c r="E1849" t="s">
        <v>6021</v>
      </c>
      <c r="F1849" t="s">
        <v>5651</v>
      </c>
      <c r="G1849" t="s">
        <v>6022</v>
      </c>
      <c r="H1849" s="10">
        <v>64010.04</v>
      </c>
      <c r="J1849" t="s">
        <v>42</v>
      </c>
      <c r="K1849" t="s">
        <v>29</v>
      </c>
      <c r="L1849" t="s">
        <v>119</v>
      </c>
      <c r="M1849" t="s">
        <v>30</v>
      </c>
      <c r="N1849" t="s">
        <v>30</v>
      </c>
      <c r="O1849" t="s">
        <v>30</v>
      </c>
      <c r="P1849" t="s">
        <v>30</v>
      </c>
      <c r="Q1849" t="s">
        <v>30</v>
      </c>
      <c r="R1849" t="s">
        <v>30</v>
      </c>
      <c r="S1849" t="s">
        <v>30</v>
      </c>
      <c r="T1849" t="s">
        <v>30</v>
      </c>
      <c r="U1849" t="s">
        <v>30</v>
      </c>
      <c r="V1849" t="s">
        <v>30</v>
      </c>
      <c r="W1849" t="s">
        <v>31</v>
      </c>
      <c r="X1849" t="s">
        <v>30</v>
      </c>
      <c r="Y1849" t="s">
        <v>30</v>
      </c>
      <c r="Z1849" t="s">
        <v>29</v>
      </c>
      <c r="AA1849" t="s">
        <v>29</v>
      </c>
      <c r="AB1849" t="s">
        <v>32</v>
      </c>
    </row>
    <row r="1850" spans="1:28" outlineLevel="1" x14ac:dyDescent="0.45">
      <c r="A1850">
        <v>7545198907</v>
      </c>
      <c r="B1850" s="1">
        <v>44323</v>
      </c>
      <c r="C1850" t="s">
        <v>2947</v>
      </c>
      <c r="D1850" t="s">
        <v>2948</v>
      </c>
      <c r="E1850" t="s">
        <v>249</v>
      </c>
      <c r="F1850" t="s">
        <v>5651</v>
      </c>
      <c r="G1850" t="s">
        <v>5678</v>
      </c>
      <c r="H1850" s="10">
        <v>308955.5</v>
      </c>
      <c r="J1850" t="s">
        <v>28</v>
      </c>
      <c r="K1850" t="s">
        <v>30</v>
      </c>
      <c r="L1850" t="s">
        <v>155</v>
      </c>
      <c r="M1850" t="s">
        <v>29</v>
      </c>
      <c r="N1850" t="s">
        <v>30</v>
      </c>
      <c r="O1850" t="s">
        <v>30</v>
      </c>
      <c r="P1850" t="s">
        <v>30</v>
      </c>
      <c r="Q1850" t="s">
        <v>30</v>
      </c>
      <c r="R1850" t="s">
        <v>30</v>
      </c>
      <c r="S1850" t="s">
        <v>30</v>
      </c>
      <c r="T1850" t="s">
        <v>30</v>
      </c>
      <c r="U1850" t="s">
        <v>30</v>
      </c>
      <c r="V1850" t="s">
        <v>30</v>
      </c>
      <c r="W1850" t="s">
        <v>31</v>
      </c>
      <c r="X1850" t="s">
        <v>29</v>
      </c>
      <c r="Y1850" t="s">
        <v>30</v>
      </c>
      <c r="Z1850" t="s">
        <v>29</v>
      </c>
      <c r="AA1850" t="s">
        <v>29</v>
      </c>
      <c r="AB1850" t="s">
        <v>32</v>
      </c>
    </row>
    <row r="1851" spans="1:28" outlineLevel="1" x14ac:dyDescent="0.45">
      <c r="A1851">
        <v>2721389005</v>
      </c>
      <c r="B1851" s="1">
        <v>44334</v>
      </c>
      <c r="C1851" t="s">
        <v>1421</v>
      </c>
      <c r="D1851" t="s">
        <v>1422</v>
      </c>
      <c r="E1851" t="s">
        <v>249</v>
      </c>
      <c r="F1851" t="s">
        <v>5651</v>
      </c>
      <c r="G1851" t="s">
        <v>5678</v>
      </c>
      <c r="H1851" s="10">
        <v>285678</v>
      </c>
      <c r="J1851" t="s">
        <v>28</v>
      </c>
      <c r="K1851" t="s">
        <v>30</v>
      </c>
      <c r="L1851" t="s">
        <v>155</v>
      </c>
      <c r="M1851" t="s">
        <v>30</v>
      </c>
      <c r="N1851" t="s">
        <v>30</v>
      </c>
      <c r="O1851" t="s">
        <v>29</v>
      </c>
      <c r="P1851" t="s">
        <v>30</v>
      </c>
      <c r="Q1851" t="s">
        <v>30</v>
      </c>
      <c r="R1851" t="s">
        <v>30</v>
      </c>
      <c r="S1851" t="s">
        <v>30</v>
      </c>
      <c r="T1851" t="s">
        <v>30</v>
      </c>
      <c r="U1851" t="s">
        <v>30</v>
      </c>
      <c r="V1851" t="s">
        <v>30</v>
      </c>
      <c r="W1851" t="s">
        <v>60</v>
      </c>
      <c r="X1851" t="s">
        <v>29</v>
      </c>
      <c r="Y1851" t="s">
        <v>29</v>
      </c>
      <c r="Z1851" t="s">
        <v>30</v>
      </c>
      <c r="AA1851" t="s">
        <v>29</v>
      </c>
      <c r="AB1851" t="s">
        <v>43</v>
      </c>
    </row>
    <row r="1852" spans="1:28" outlineLevel="1" x14ac:dyDescent="0.45">
      <c r="A1852">
        <v>8893809004</v>
      </c>
      <c r="B1852" s="1">
        <v>44345</v>
      </c>
      <c r="C1852" t="s">
        <v>4743</v>
      </c>
      <c r="D1852" t="s">
        <v>4744</v>
      </c>
      <c r="E1852" t="s">
        <v>249</v>
      </c>
      <c r="F1852" t="s">
        <v>5651</v>
      </c>
      <c r="G1852" t="s">
        <v>5678</v>
      </c>
      <c r="H1852" s="10">
        <v>269547.59000000003</v>
      </c>
      <c r="J1852" t="s">
        <v>28</v>
      </c>
      <c r="K1852" t="s">
        <v>30</v>
      </c>
      <c r="L1852" t="s">
        <v>155</v>
      </c>
      <c r="M1852" t="s">
        <v>30</v>
      </c>
      <c r="N1852" t="s">
        <v>29</v>
      </c>
      <c r="O1852" t="s">
        <v>29</v>
      </c>
      <c r="P1852" t="s">
        <v>30</v>
      </c>
      <c r="Q1852" t="s">
        <v>29</v>
      </c>
      <c r="R1852" t="s">
        <v>30</v>
      </c>
      <c r="S1852" t="s">
        <v>30</v>
      </c>
      <c r="T1852" t="s">
        <v>30</v>
      </c>
      <c r="U1852" t="s">
        <v>29</v>
      </c>
      <c r="V1852" t="s">
        <v>30</v>
      </c>
      <c r="W1852" t="s">
        <v>31</v>
      </c>
      <c r="X1852" t="s">
        <v>29</v>
      </c>
      <c r="Y1852" t="s">
        <v>29</v>
      </c>
      <c r="Z1852" t="s">
        <v>29</v>
      </c>
      <c r="AA1852" t="s">
        <v>29</v>
      </c>
      <c r="AB1852" t="s">
        <v>364</v>
      </c>
    </row>
    <row r="1853" spans="1:28" outlineLevel="1" x14ac:dyDescent="0.45">
      <c r="A1853">
        <v>2239619004</v>
      </c>
      <c r="B1853" s="1">
        <v>44330</v>
      </c>
      <c r="C1853" t="s">
        <v>753</v>
      </c>
      <c r="D1853" t="s">
        <v>754</v>
      </c>
      <c r="E1853" t="s">
        <v>249</v>
      </c>
      <c r="F1853" t="s">
        <v>5651</v>
      </c>
      <c r="G1853" t="s">
        <v>5678</v>
      </c>
      <c r="H1853" s="10">
        <v>169403</v>
      </c>
      <c r="J1853" t="s">
        <v>28</v>
      </c>
      <c r="K1853" t="s">
        <v>29</v>
      </c>
      <c r="L1853" t="s">
        <v>155</v>
      </c>
      <c r="M1853" t="s">
        <v>30</v>
      </c>
      <c r="N1853" t="s">
        <v>29</v>
      </c>
      <c r="O1853" t="s">
        <v>29</v>
      </c>
      <c r="P1853" t="s">
        <v>29</v>
      </c>
      <c r="Q1853" t="s">
        <v>29</v>
      </c>
      <c r="R1853" t="s">
        <v>29</v>
      </c>
      <c r="S1853" t="s">
        <v>30</v>
      </c>
      <c r="T1853" t="s">
        <v>30</v>
      </c>
      <c r="U1853" t="s">
        <v>29</v>
      </c>
      <c r="V1853" t="s">
        <v>29</v>
      </c>
      <c r="W1853" t="s">
        <v>31</v>
      </c>
      <c r="X1853" t="s">
        <v>29</v>
      </c>
      <c r="Y1853" t="s">
        <v>30</v>
      </c>
      <c r="Z1853" t="s">
        <v>29</v>
      </c>
      <c r="AA1853" t="s">
        <v>29</v>
      </c>
      <c r="AB1853" t="s">
        <v>32</v>
      </c>
    </row>
    <row r="1854" spans="1:28" outlineLevel="1" x14ac:dyDescent="0.45">
      <c r="A1854">
        <v>1071249001</v>
      </c>
      <c r="B1854" s="1">
        <v>44328</v>
      </c>
      <c r="C1854" t="s">
        <v>247</v>
      </c>
      <c r="D1854" t="s">
        <v>248</v>
      </c>
      <c r="E1854" t="s">
        <v>249</v>
      </c>
      <c r="F1854" t="s">
        <v>5651</v>
      </c>
      <c r="G1854" t="s">
        <v>5678</v>
      </c>
      <c r="H1854" s="10">
        <v>134235</v>
      </c>
      <c r="J1854" t="s">
        <v>28</v>
      </c>
      <c r="K1854" t="s">
        <v>29</v>
      </c>
      <c r="L1854" t="s">
        <v>155</v>
      </c>
      <c r="M1854" t="s">
        <v>29</v>
      </c>
      <c r="N1854" t="s">
        <v>30</v>
      </c>
      <c r="O1854" t="s">
        <v>30</v>
      </c>
      <c r="P1854" t="s">
        <v>30</v>
      </c>
      <c r="Q1854" t="s">
        <v>30</v>
      </c>
      <c r="R1854" t="s">
        <v>30</v>
      </c>
      <c r="S1854" t="s">
        <v>30</v>
      </c>
      <c r="T1854" t="s">
        <v>30</v>
      </c>
      <c r="U1854" t="s">
        <v>30</v>
      </c>
      <c r="V1854" t="s">
        <v>30</v>
      </c>
      <c r="W1854" t="s">
        <v>60</v>
      </c>
      <c r="X1854" t="s">
        <v>29</v>
      </c>
      <c r="Y1854" t="s">
        <v>30</v>
      </c>
      <c r="Z1854" t="s">
        <v>29</v>
      </c>
      <c r="AA1854" t="s">
        <v>30</v>
      </c>
      <c r="AB1854" t="s">
        <v>32</v>
      </c>
    </row>
    <row r="1855" spans="1:28" outlineLevel="1" x14ac:dyDescent="0.45">
      <c r="A1855">
        <v>8855249001</v>
      </c>
      <c r="B1855" s="1">
        <v>44345</v>
      </c>
      <c r="C1855" t="s">
        <v>4527</v>
      </c>
      <c r="D1855" t="s">
        <v>4528</v>
      </c>
      <c r="E1855" t="s">
        <v>249</v>
      </c>
      <c r="F1855" t="s">
        <v>5651</v>
      </c>
      <c r="G1855" t="s">
        <v>5678</v>
      </c>
      <c r="H1855" s="10">
        <v>71455.13</v>
      </c>
      <c r="J1855" t="s">
        <v>28</v>
      </c>
      <c r="K1855" t="s">
        <v>30</v>
      </c>
      <c r="L1855" t="s">
        <v>155</v>
      </c>
      <c r="M1855" t="s">
        <v>29</v>
      </c>
      <c r="N1855" t="s">
        <v>30</v>
      </c>
      <c r="O1855" t="s">
        <v>30</v>
      </c>
      <c r="P1855" t="s">
        <v>30</v>
      </c>
      <c r="Q1855" t="s">
        <v>30</v>
      </c>
      <c r="R1855" t="s">
        <v>30</v>
      </c>
      <c r="S1855" t="s">
        <v>30</v>
      </c>
      <c r="T1855" t="s">
        <v>30</v>
      </c>
      <c r="U1855" t="s">
        <v>30</v>
      </c>
      <c r="V1855" t="s">
        <v>30</v>
      </c>
      <c r="W1855" t="s">
        <v>31</v>
      </c>
      <c r="X1855" t="s">
        <v>29</v>
      </c>
      <c r="Y1855" t="s">
        <v>29</v>
      </c>
      <c r="Z1855" t="s">
        <v>29</v>
      </c>
      <c r="AA1855" t="s">
        <v>29</v>
      </c>
      <c r="AB1855" t="s">
        <v>32</v>
      </c>
    </row>
    <row r="1856" spans="1:28" outlineLevel="1" x14ac:dyDescent="0.45">
      <c r="A1856">
        <v>9914469003</v>
      </c>
      <c r="B1856" s="1">
        <v>44351</v>
      </c>
      <c r="C1856" t="s">
        <v>5405</v>
      </c>
      <c r="D1856" t="s">
        <v>5406</v>
      </c>
      <c r="E1856" t="s">
        <v>5407</v>
      </c>
      <c r="F1856" t="s">
        <v>5651</v>
      </c>
      <c r="G1856" t="s">
        <v>6059</v>
      </c>
      <c r="H1856" s="10">
        <v>478751</v>
      </c>
      <c r="J1856" t="s">
        <v>42</v>
      </c>
      <c r="K1856" t="s">
        <v>30</v>
      </c>
      <c r="L1856" t="s">
        <v>127</v>
      </c>
      <c r="M1856" t="s">
        <v>30</v>
      </c>
      <c r="N1856" t="s">
        <v>30</v>
      </c>
      <c r="O1856" t="s">
        <v>30</v>
      </c>
      <c r="P1856" t="s">
        <v>30</v>
      </c>
      <c r="Q1856" t="s">
        <v>30</v>
      </c>
      <c r="R1856" t="s">
        <v>30</v>
      </c>
      <c r="S1856" t="s">
        <v>30</v>
      </c>
      <c r="T1856" t="s">
        <v>30</v>
      </c>
      <c r="U1856" t="s">
        <v>30</v>
      </c>
      <c r="V1856" t="s">
        <v>30</v>
      </c>
      <c r="W1856" t="s">
        <v>40</v>
      </c>
      <c r="X1856" t="s">
        <v>29</v>
      </c>
      <c r="Y1856" t="s">
        <v>29</v>
      </c>
      <c r="Z1856" t="s">
        <v>29</v>
      </c>
      <c r="AA1856" t="s">
        <v>29</v>
      </c>
      <c r="AB1856" t="s">
        <v>32</v>
      </c>
    </row>
    <row r="1857" spans="1:28" outlineLevel="1" x14ac:dyDescent="0.45">
      <c r="A1857">
        <v>9912559002</v>
      </c>
      <c r="B1857" s="1">
        <v>44351</v>
      </c>
      <c r="C1857" t="s">
        <v>5397</v>
      </c>
      <c r="D1857" t="s">
        <v>5398</v>
      </c>
      <c r="E1857" t="s">
        <v>1089</v>
      </c>
      <c r="F1857" t="s">
        <v>5651</v>
      </c>
      <c r="G1857" t="s">
        <v>5835</v>
      </c>
      <c r="H1857" s="10">
        <v>829918</v>
      </c>
      <c r="J1857" t="s">
        <v>42</v>
      </c>
      <c r="K1857" t="s">
        <v>29</v>
      </c>
      <c r="L1857" t="s">
        <v>96</v>
      </c>
      <c r="M1857" t="s">
        <v>30</v>
      </c>
      <c r="N1857" t="s">
        <v>30</v>
      </c>
      <c r="O1857" t="s">
        <v>30</v>
      </c>
      <c r="P1857" t="s">
        <v>30</v>
      </c>
      <c r="Q1857" t="s">
        <v>30</v>
      </c>
      <c r="R1857" t="s">
        <v>30</v>
      </c>
      <c r="S1857" t="s">
        <v>30</v>
      </c>
      <c r="T1857" t="s">
        <v>30</v>
      </c>
      <c r="U1857" t="s">
        <v>30</v>
      </c>
      <c r="V1857" t="s">
        <v>30</v>
      </c>
      <c r="W1857" t="s">
        <v>40</v>
      </c>
      <c r="X1857" t="s">
        <v>29</v>
      </c>
      <c r="Y1857" t="s">
        <v>29</v>
      </c>
      <c r="Z1857" t="s">
        <v>29</v>
      </c>
      <c r="AA1857" t="s">
        <v>29</v>
      </c>
      <c r="AB1857" t="s">
        <v>144</v>
      </c>
    </row>
    <row r="1858" spans="1:28" outlineLevel="1" x14ac:dyDescent="0.45">
      <c r="A1858">
        <v>2472659001</v>
      </c>
      <c r="B1858" s="1">
        <v>44332</v>
      </c>
      <c r="C1858" t="s">
        <v>1087</v>
      </c>
      <c r="D1858" t="s">
        <v>1088</v>
      </c>
      <c r="E1858" t="s">
        <v>1089</v>
      </c>
      <c r="F1858" t="s">
        <v>5651</v>
      </c>
      <c r="G1858" t="s">
        <v>5835</v>
      </c>
      <c r="H1858" s="10">
        <v>485815</v>
      </c>
      <c r="J1858" t="s">
        <v>42</v>
      </c>
      <c r="K1858" t="s">
        <v>29</v>
      </c>
      <c r="L1858" t="s">
        <v>96</v>
      </c>
      <c r="M1858" t="s">
        <v>30</v>
      </c>
      <c r="N1858" t="s">
        <v>30</v>
      </c>
      <c r="O1858" t="s">
        <v>30</v>
      </c>
      <c r="P1858" t="s">
        <v>30</v>
      </c>
      <c r="Q1858" t="s">
        <v>30</v>
      </c>
      <c r="R1858" t="s">
        <v>30</v>
      </c>
      <c r="S1858" t="s">
        <v>30</v>
      </c>
      <c r="T1858" t="s">
        <v>30</v>
      </c>
      <c r="U1858" t="s">
        <v>30</v>
      </c>
      <c r="V1858" t="s">
        <v>30</v>
      </c>
      <c r="W1858" t="s">
        <v>31</v>
      </c>
      <c r="X1858" t="s">
        <v>29</v>
      </c>
      <c r="Y1858" t="s">
        <v>29</v>
      </c>
      <c r="Z1858" t="s">
        <v>29</v>
      </c>
      <c r="AA1858" t="s">
        <v>30</v>
      </c>
      <c r="AB1858" t="s">
        <v>32</v>
      </c>
    </row>
    <row r="1859" spans="1:28" outlineLevel="1" x14ac:dyDescent="0.45">
      <c r="A1859">
        <v>7560178910</v>
      </c>
      <c r="B1859" s="1">
        <v>44323</v>
      </c>
      <c r="C1859" t="s">
        <v>3122</v>
      </c>
      <c r="D1859" t="s">
        <v>3123</v>
      </c>
      <c r="E1859" t="s">
        <v>1089</v>
      </c>
      <c r="F1859" t="s">
        <v>5651</v>
      </c>
      <c r="G1859" t="s">
        <v>5835</v>
      </c>
      <c r="H1859" s="10">
        <v>85834</v>
      </c>
      <c r="J1859" t="s">
        <v>42</v>
      </c>
      <c r="K1859" t="s">
        <v>29</v>
      </c>
      <c r="L1859" t="s">
        <v>96</v>
      </c>
      <c r="M1859" t="s">
        <v>29</v>
      </c>
      <c r="N1859" t="s">
        <v>29</v>
      </c>
      <c r="O1859" t="s">
        <v>30</v>
      </c>
      <c r="P1859" t="s">
        <v>30</v>
      </c>
      <c r="Q1859" t="s">
        <v>30</v>
      </c>
      <c r="R1859" t="s">
        <v>30</v>
      </c>
      <c r="S1859" t="s">
        <v>30</v>
      </c>
      <c r="T1859" t="s">
        <v>30</v>
      </c>
      <c r="U1859" t="s">
        <v>30</v>
      </c>
      <c r="V1859" t="s">
        <v>30</v>
      </c>
      <c r="W1859" t="s">
        <v>40</v>
      </c>
      <c r="X1859" t="s">
        <v>29</v>
      </c>
      <c r="Y1859" t="s">
        <v>29</v>
      </c>
      <c r="Z1859" t="s">
        <v>29</v>
      </c>
      <c r="AA1859" t="s">
        <v>30</v>
      </c>
      <c r="AB1859" t="s">
        <v>32</v>
      </c>
    </row>
    <row r="1860" spans="1:28" outlineLevel="1" x14ac:dyDescent="0.45">
      <c r="A1860">
        <v>8922469009</v>
      </c>
      <c r="B1860" s="1">
        <v>44345</v>
      </c>
      <c r="C1860" t="s">
        <v>4855</v>
      </c>
      <c r="D1860" t="s">
        <v>4856</v>
      </c>
      <c r="E1860" t="s">
        <v>1089</v>
      </c>
      <c r="F1860" t="s">
        <v>5651</v>
      </c>
      <c r="G1860" t="s">
        <v>5835</v>
      </c>
      <c r="H1860" s="10">
        <v>48714.76</v>
      </c>
      <c r="J1860" t="s">
        <v>42</v>
      </c>
      <c r="K1860" t="s">
        <v>29</v>
      </c>
      <c r="L1860" t="s">
        <v>96</v>
      </c>
      <c r="M1860" t="s">
        <v>29</v>
      </c>
      <c r="N1860" t="s">
        <v>29</v>
      </c>
      <c r="O1860" t="s">
        <v>30</v>
      </c>
      <c r="P1860" t="s">
        <v>29</v>
      </c>
      <c r="Q1860" t="s">
        <v>29</v>
      </c>
      <c r="R1860" t="s">
        <v>30</v>
      </c>
      <c r="S1860" t="s">
        <v>30</v>
      </c>
      <c r="T1860" t="s">
        <v>30</v>
      </c>
      <c r="U1860" t="s">
        <v>30</v>
      </c>
      <c r="V1860" t="s">
        <v>30</v>
      </c>
      <c r="W1860" t="s">
        <v>31</v>
      </c>
      <c r="X1860" t="s">
        <v>29</v>
      </c>
      <c r="Y1860" t="s">
        <v>29</v>
      </c>
      <c r="Z1860" t="s">
        <v>29</v>
      </c>
      <c r="AA1860" t="s">
        <v>29</v>
      </c>
      <c r="AB1860" t="s">
        <v>43</v>
      </c>
    </row>
    <row r="1861" spans="1:28" outlineLevel="1" x14ac:dyDescent="0.45">
      <c r="A1861">
        <v>7894118903</v>
      </c>
      <c r="B1861" s="1">
        <v>44327</v>
      </c>
      <c r="C1861" t="s">
        <v>3971</v>
      </c>
      <c r="D1861" t="s">
        <v>3972</v>
      </c>
      <c r="E1861" t="s">
        <v>1089</v>
      </c>
      <c r="F1861" t="s">
        <v>5651</v>
      </c>
      <c r="G1861" t="s">
        <v>5835</v>
      </c>
      <c r="H1861" s="10">
        <v>28135.72</v>
      </c>
      <c r="J1861" t="s">
        <v>42</v>
      </c>
      <c r="K1861" t="s">
        <v>29</v>
      </c>
      <c r="L1861" t="s">
        <v>96</v>
      </c>
      <c r="M1861" t="s">
        <v>30</v>
      </c>
      <c r="N1861" t="s">
        <v>29</v>
      </c>
      <c r="O1861" t="s">
        <v>30</v>
      </c>
      <c r="P1861" t="s">
        <v>29</v>
      </c>
      <c r="Q1861" t="s">
        <v>29</v>
      </c>
      <c r="R1861" t="s">
        <v>30</v>
      </c>
      <c r="S1861" t="s">
        <v>30</v>
      </c>
      <c r="T1861" t="s">
        <v>30</v>
      </c>
      <c r="U1861" t="s">
        <v>29</v>
      </c>
      <c r="V1861" t="s">
        <v>30</v>
      </c>
      <c r="W1861" t="s">
        <v>31</v>
      </c>
      <c r="X1861" t="s">
        <v>29</v>
      </c>
      <c r="Y1861" t="s">
        <v>29</v>
      </c>
      <c r="Z1861" t="s">
        <v>29</v>
      </c>
      <c r="AA1861" t="s">
        <v>30</v>
      </c>
      <c r="AB1861" t="s">
        <v>32</v>
      </c>
    </row>
    <row r="1862" spans="1:28" outlineLevel="1" x14ac:dyDescent="0.45">
      <c r="A1862">
        <v>8029519008</v>
      </c>
      <c r="B1862" s="1">
        <v>44342</v>
      </c>
      <c r="C1862" t="s">
        <v>4151</v>
      </c>
      <c r="D1862" t="s">
        <v>4152</v>
      </c>
      <c r="E1862" t="s">
        <v>1089</v>
      </c>
      <c r="F1862" t="s">
        <v>5651</v>
      </c>
      <c r="G1862" t="s">
        <v>5835</v>
      </c>
      <c r="H1862" s="10">
        <v>24897.83</v>
      </c>
      <c r="J1862" t="s">
        <v>42</v>
      </c>
      <c r="K1862" t="s">
        <v>29</v>
      </c>
      <c r="L1862" t="s">
        <v>96</v>
      </c>
      <c r="M1862" t="s">
        <v>30</v>
      </c>
      <c r="N1862" t="s">
        <v>30</v>
      </c>
      <c r="O1862" t="s">
        <v>30</v>
      </c>
      <c r="P1862" t="s">
        <v>30</v>
      </c>
      <c r="Q1862" t="s">
        <v>30</v>
      </c>
      <c r="R1862" t="s">
        <v>30</v>
      </c>
      <c r="S1862" t="s">
        <v>30</v>
      </c>
      <c r="T1862" t="s">
        <v>30</v>
      </c>
      <c r="U1862" t="s">
        <v>30</v>
      </c>
      <c r="V1862" t="s">
        <v>30</v>
      </c>
      <c r="W1862" t="s">
        <v>40</v>
      </c>
      <c r="X1862" t="s">
        <v>29</v>
      </c>
      <c r="Y1862" t="s">
        <v>30</v>
      </c>
      <c r="Z1862" t="s">
        <v>29</v>
      </c>
      <c r="AA1862" t="s">
        <v>29</v>
      </c>
      <c r="AB1862" t="s">
        <v>32</v>
      </c>
    </row>
    <row r="1863" spans="1:28" outlineLevel="1" x14ac:dyDescent="0.45">
      <c r="A1863">
        <v>4879889001</v>
      </c>
      <c r="B1863" s="1">
        <v>44336</v>
      </c>
      <c r="C1863" t="s">
        <v>1932</v>
      </c>
      <c r="D1863" t="s">
        <v>1933</v>
      </c>
      <c r="E1863" t="s">
        <v>1089</v>
      </c>
      <c r="F1863" t="s">
        <v>5651</v>
      </c>
      <c r="G1863" t="s">
        <v>5835</v>
      </c>
      <c r="H1863" s="10">
        <v>8500</v>
      </c>
      <c r="J1863" t="s">
        <v>42</v>
      </c>
      <c r="K1863" t="s">
        <v>29</v>
      </c>
      <c r="L1863" t="s">
        <v>96</v>
      </c>
      <c r="M1863" t="s">
        <v>29</v>
      </c>
      <c r="N1863" t="s">
        <v>29</v>
      </c>
      <c r="O1863" t="s">
        <v>29</v>
      </c>
      <c r="P1863" t="s">
        <v>29</v>
      </c>
      <c r="Q1863" t="s">
        <v>29</v>
      </c>
      <c r="R1863" t="s">
        <v>30</v>
      </c>
      <c r="S1863" t="s">
        <v>29</v>
      </c>
      <c r="T1863" t="s">
        <v>29</v>
      </c>
      <c r="U1863" t="s">
        <v>29</v>
      </c>
      <c r="V1863" t="s">
        <v>29</v>
      </c>
      <c r="W1863" t="s">
        <v>60</v>
      </c>
      <c r="X1863" t="s">
        <v>29</v>
      </c>
      <c r="Y1863" t="s">
        <v>30</v>
      </c>
      <c r="Z1863" t="s">
        <v>30</v>
      </c>
      <c r="AA1863" t="s">
        <v>29</v>
      </c>
      <c r="AB1863" t="s">
        <v>39</v>
      </c>
    </row>
    <row r="1864" spans="1:28" outlineLevel="1" x14ac:dyDescent="0.45">
      <c r="A1864">
        <v>8603109009</v>
      </c>
      <c r="B1864" s="1">
        <v>44343</v>
      </c>
      <c r="C1864" t="s">
        <v>4254</v>
      </c>
      <c r="D1864" t="s">
        <v>4255</v>
      </c>
      <c r="E1864" t="s">
        <v>1089</v>
      </c>
      <c r="F1864" t="s">
        <v>5651</v>
      </c>
      <c r="G1864" t="s">
        <v>5835</v>
      </c>
      <c r="H1864" s="10">
        <v>1981.27</v>
      </c>
      <c r="J1864" t="s">
        <v>42</v>
      </c>
      <c r="K1864" t="s">
        <v>29</v>
      </c>
      <c r="L1864" t="s">
        <v>96</v>
      </c>
      <c r="M1864" t="s">
        <v>29</v>
      </c>
      <c r="N1864" t="s">
        <v>30</v>
      </c>
      <c r="O1864" t="s">
        <v>29</v>
      </c>
      <c r="P1864" t="s">
        <v>30</v>
      </c>
      <c r="Q1864" t="s">
        <v>30</v>
      </c>
      <c r="R1864" t="s">
        <v>30</v>
      </c>
      <c r="S1864" t="s">
        <v>29</v>
      </c>
      <c r="T1864" t="s">
        <v>30</v>
      </c>
      <c r="U1864" t="s">
        <v>30</v>
      </c>
      <c r="V1864" t="s">
        <v>30</v>
      </c>
      <c r="W1864" t="s">
        <v>31</v>
      </c>
      <c r="X1864" t="s">
        <v>29</v>
      </c>
      <c r="Y1864" t="s">
        <v>29</v>
      </c>
      <c r="Z1864" t="s">
        <v>29</v>
      </c>
      <c r="AA1864" t="s">
        <v>29</v>
      </c>
      <c r="AB1864" t="s">
        <v>32</v>
      </c>
    </row>
    <row r="1865" spans="1:28" outlineLevel="1" x14ac:dyDescent="0.45">
      <c r="A1865">
        <v>7526128902</v>
      </c>
      <c r="B1865" s="1">
        <v>44323</v>
      </c>
      <c r="C1865" t="s">
        <v>2728</v>
      </c>
      <c r="D1865" t="s">
        <v>2729</v>
      </c>
      <c r="E1865" t="s">
        <v>114</v>
      </c>
      <c r="F1865" t="s">
        <v>5651</v>
      </c>
      <c r="G1865" t="s">
        <v>5953</v>
      </c>
      <c r="H1865" s="10">
        <v>30950.26</v>
      </c>
      <c r="J1865" t="s">
        <v>42</v>
      </c>
      <c r="K1865" t="s">
        <v>30</v>
      </c>
      <c r="L1865" t="s">
        <v>119</v>
      </c>
      <c r="M1865" t="s">
        <v>30</v>
      </c>
      <c r="N1865" t="s">
        <v>30</v>
      </c>
      <c r="O1865" t="s">
        <v>30</v>
      </c>
      <c r="P1865" t="s">
        <v>30</v>
      </c>
      <c r="Q1865" t="s">
        <v>30</v>
      </c>
      <c r="R1865" t="s">
        <v>30</v>
      </c>
      <c r="S1865" t="s">
        <v>30</v>
      </c>
      <c r="T1865" t="s">
        <v>29</v>
      </c>
      <c r="U1865" t="s">
        <v>30</v>
      </c>
      <c r="V1865" t="s">
        <v>30</v>
      </c>
      <c r="W1865" t="s">
        <v>40</v>
      </c>
      <c r="X1865" t="s">
        <v>29</v>
      </c>
      <c r="Y1865" t="s">
        <v>29</v>
      </c>
      <c r="Z1865" t="s">
        <v>29</v>
      </c>
      <c r="AA1865" t="s">
        <v>30</v>
      </c>
      <c r="AB1865" t="s">
        <v>38</v>
      </c>
    </row>
    <row r="1866" spans="1:28" outlineLevel="1" x14ac:dyDescent="0.45">
      <c r="A1866">
        <v>2702479002</v>
      </c>
      <c r="B1866" s="1">
        <v>44334</v>
      </c>
      <c r="C1866" t="s">
        <v>1328</v>
      </c>
      <c r="D1866" t="s">
        <v>1329</v>
      </c>
      <c r="E1866" t="s">
        <v>1330</v>
      </c>
      <c r="F1866" t="s">
        <v>5651</v>
      </c>
      <c r="G1866" t="s">
        <v>5864</v>
      </c>
      <c r="H1866" s="10">
        <v>11222</v>
      </c>
      <c r="J1866" t="s">
        <v>42</v>
      </c>
      <c r="K1866" t="s">
        <v>29</v>
      </c>
      <c r="L1866" t="s">
        <v>155</v>
      </c>
      <c r="M1866" t="s">
        <v>30</v>
      </c>
      <c r="N1866" t="s">
        <v>30</v>
      </c>
      <c r="O1866" t="s">
        <v>29</v>
      </c>
      <c r="P1866" t="s">
        <v>30</v>
      </c>
      <c r="Q1866" t="s">
        <v>30</v>
      </c>
      <c r="R1866" t="s">
        <v>30</v>
      </c>
      <c r="S1866" t="s">
        <v>30</v>
      </c>
      <c r="T1866" t="s">
        <v>30</v>
      </c>
      <c r="U1866" t="s">
        <v>30</v>
      </c>
      <c r="V1866" t="s">
        <v>30</v>
      </c>
      <c r="W1866" t="s">
        <v>60</v>
      </c>
      <c r="X1866" t="s">
        <v>30</v>
      </c>
      <c r="Y1866" t="s">
        <v>30</v>
      </c>
      <c r="Z1866" t="s">
        <v>29</v>
      </c>
      <c r="AA1866" t="s">
        <v>30</v>
      </c>
      <c r="AB1866" t="s">
        <v>47</v>
      </c>
    </row>
    <row r="1867" spans="1:28" outlineLevel="1" x14ac:dyDescent="0.45">
      <c r="A1867">
        <v>2324619009</v>
      </c>
      <c r="B1867" s="1">
        <v>44331</v>
      </c>
      <c r="C1867" t="s">
        <v>807</v>
      </c>
      <c r="D1867" t="s">
        <v>808</v>
      </c>
      <c r="E1867" t="s">
        <v>809</v>
      </c>
      <c r="F1867" t="s">
        <v>5651</v>
      </c>
      <c r="G1867" t="s">
        <v>5793</v>
      </c>
      <c r="H1867" s="10">
        <v>105137</v>
      </c>
      <c r="J1867" t="s">
        <v>42</v>
      </c>
      <c r="K1867" t="s">
        <v>29</v>
      </c>
      <c r="L1867" t="s">
        <v>155</v>
      </c>
      <c r="M1867" t="s">
        <v>30</v>
      </c>
      <c r="N1867" t="s">
        <v>30</v>
      </c>
      <c r="O1867" t="s">
        <v>29</v>
      </c>
      <c r="P1867" t="s">
        <v>30</v>
      </c>
      <c r="Q1867" t="s">
        <v>30</v>
      </c>
      <c r="R1867" t="s">
        <v>30</v>
      </c>
      <c r="S1867" t="s">
        <v>30</v>
      </c>
      <c r="T1867" t="s">
        <v>30</v>
      </c>
      <c r="U1867" t="s">
        <v>30</v>
      </c>
      <c r="V1867" t="s">
        <v>30</v>
      </c>
      <c r="W1867" t="s">
        <v>40</v>
      </c>
      <c r="X1867" t="s">
        <v>29</v>
      </c>
      <c r="Y1867" t="s">
        <v>29</v>
      </c>
      <c r="Z1867" t="s">
        <v>29</v>
      </c>
      <c r="AA1867" t="s">
        <v>30</v>
      </c>
      <c r="AB1867" t="s">
        <v>32</v>
      </c>
    </row>
    <row r="1868" spans="1:28" outlineLevel="1" x14ac:dyDescent="0.45">
      <c r="A1868">
        <v>7673138905</v>
      </c>
      <c r="B1868" s="1">
        <v>44323</v>
      </c>
      <c r="C1868" t="s">
        <v>3814</v>
      </c>
      <c r="D1868" t="s">
        <v>3815</v>
      </c>
      <c r="E1868" t="s">
        <v>809</v>
      </c>
      <c r="F1868" t="s">
        <v>5651</v>
      </c>
      <c r="G1868" t="s">
        <v>5793</v>
      </c>
      <c r="H1868" s="10">
        <v>87143.43</v>
      </c>
      <c r="J1868" t="s">
        <v>42</v>
      </c>
      <c r="K1868" t="s">
        <v>30</v>
      </c>
      <c r="L1868" t="s">
        <v>155</v>
      </c>
      <c r="M1868" t="s">
        <v>30</v>
      </c>
      <c r="N1868" t="s">
        <v>29</v>
      </c>
      <c r="O1868" t="s">
        <v>29</v>
      </c>
      <c r="P1868" t="s">
        <v>30</v>
      </c>
      <c r="Q1868" t="s">
        <v>30</v>
      </c>
      <c r="R1868" t="s">
        <v>30</v>
      </c>
      <c r="S1868" t="s">
        <v>30</v>
      </c>
      <c r="T1868" t="s">
        <v>30</v>
      </c>
      <c r="U1868" t="s">
        <v>30</v>
      </c>
      <c r="V1868" t="s">
        <v>30</v>
      </c>
      <c r="W1868" t="s">
        <v>40</v>
      </c>
      <c r="X1868" t="s">
        <v>29</v>
      </c>
      <c r="Y1868" t="s">
        <v>29</v>
      </c>
      <c r="Z1868" t="s">
        <v>30</v>
      </c>
      <c r="AA1868" t="s">
        <v>30</v>
      </c>
      <c r="AB1868" t="s">
        <v>188</v>
      </c>
    </row>
    <row r="1869" spans="1:28" outlineLevel="1" x14ac:dyDescent="0.45">
      <c r="A1869">
        <v>7523759000</v>
      </c>
      <c r="B1869" s="1">
        <v>44341</v>
      </c>
      <c r="C1869" t="s">
        <v>2697</v>
      </c>
      <c r="D1869" t="s">
        <v>2698</v>
      </c>
      <c r="E1869" t="s">
        <v>809</v>
      </c>
      <c r="F1869" t="s">
        <v>5651</v>
      </c>
      <c r="G1869" t="s">
        <v>5793</v>
      </c>
      <c r="H1869" s="10">
        <v>75499.44</v>
      </c>
      <c r="J1869" t="s">
        <v>42</v>
      </c>
      <c r="K1869" t="s">
        <v>29</v>
      </c>
      <c r="L1869" t="s">
        <v>155</v>
      </c>
      <c r="M1869" t="s">
        <v>29</v>
      </c>
      <c r="N1869" t="s">
        <v>29</v>
      </c>
      <c r="O1869" t="s">
        <v>29</v>
      </c>
      <c r="P1869" t="s">
        <v>30</v>
      </c>
      <c r="Q1869" t="s">
        <v>30</v>
      </c>
      <c r="R1869" t="s">
        <v>30</v>
      </c>
      <c r="S1869" t="s">
        <v>30</v>
      </c>
      <c r="T1869" t="s">
        <v>30</v>
      </c>
      <c r="U1869" t="s">
        <v>29</v>
      </c>
      <c r="V1869" t="s">
        <v>29</v>
      </c>
      <c r="W1869" t="s">
        <v>31</v>
      </c>
      <c r="X1869" t="s">
        <v>29</v>
      </c>
      <c r="Y1869" t="s">
        <v>30</v>
      </c>
      <c r="Z1869" t="s">
        <v>29</v>
      </c>
      <c r="AA1869" t="s">
        <v>30</v>
      </c>
      <c r="AB1869" t="s">
        <v>47</v>
      </c>
    </row>
    <row r="1870" spans="1:28" outlineLevel="1" x14ac:dyDescent="0.45">
      <c r="A1870">
        <v>7662288909</v>
      </c>
      <c r="B1870" s="1">
        <v>44323</v>
      </c>
      <c r="C1870" t="s">
        <v>3773</v>
      </c>
      <c r="D1870" t="s">
        <v>3774</v>
      </c>
      <c r="E1870" t="s">
        <v>809</v>
      </c>
      <c r="F1870" t="s">
        <v>5651</v>
      </c>
      <c r="G1870" t="s">
        <v>5793</v>
      </c>
      <c r="H1870" s="10">
        <v>8578.99</v>
      </c>
      <c r="J1870" t="s">
        <v>42</v>
      </c>
      <c r="K1870" t="s">
        <v>29</v>
      </c>
      <c r="L1870" t="s">
        <v>155</v>
      </c>
      <c r="M1870" t="s">
        <v>29</v>
      </c>
      <c r="N1870" t="s">
        <v>29</v>
      </c>
      <c r="O1870" t="s">
        <v>30</v>
      </c>
      <c r="P1870" t="s">
        <v>30</v>
      </c>
      <c r="Q1870" t="s">
        <v>30</v>
      </c>
      <c r="R1870" t="s">
        <v>29</v>
      </c>
      <c r="S1870" t="s">
        <v>29</v>
      </c>
      <c r="T1870" t="s">
        <v>29</v>
      </c>
      <c r="U1870" t="s">
        <v>30</v>
      </c>
      <c r="V1870" t="s">
        <v>29</v>
      </c>
      <c r="W1870" t="s">
        <v>31</v>
      </c>
      <c r="X1870" t="s">
        <v>29</v>
      </c>
      <c r="Y1870" t="s">
        <v>29</v>
      </c>
      <c r="Z1870" t="s">
        <v>29</v>
      </c>
      <c r="AA1870" t="s">
        <v>30</v>
      </c>
      <c r="AB1870" t="s">
        <v>39</v>
      </c>
    </row>
    <row r="1871" spans="1:28" outlineLevel="1" x14ac:dyDescent="0.45">
      <c r="A1871">
        <v>8015209008</v>
      </c>
      <c r="B1871" s="1">
        <v>44342</v>
      </c>
      <c r="C1871" t="s">
        <v>4090</v>
      </c>
      <c r="D1871" t="s">
        <v>4091</v>
      </c>
      <c r="E1871" t="s">
        <v>107</v>
      </c>
      <c r="F1871" t="s">
        <v>5651</v>
      </c>
      <c r="G1871" t="s">
        <v>5924</v>
      </c>
      <c r="H1871" s="10">
        <v>9975611.1400000006</v>
      </c>
      <c r="J1871" t="s">
        <v>28</v>
      </c>
      <c r="K1871" t="s">
        <v>30</v>
      </c>
      <c r="L1871" t="s">
        <v>88</v>
      </c>
      <c r="M1871" t="s">
        <v>30</v>
      </c>
      <c r="N1871" t="s">
        <v>30</v>
      </c>
      <c r="O1871" t="s">
        <v>30</v>
      </c>
      <c r="P1871" t="s">
        <v>30</v>
      </c>
      <c r="Q1871" t="s">
        <v>30</v>
      </c>
      <c r="R1871" t="s">
        <v>30</v>
      </c>
      <c r="S1871" t="s">
        <v>30</v>
      </c>
      <c r="T1871" t="s">
        <v>30</v>
      </c>
      <c r="U1871" t="s">
        <v>30</v>
      </c>
      <c r="V1871" t="s">
        <v>30</v>
      </c>
      <c r="W1871" t="s">
        <v>31</v>
      </c>
      <c r="X1871" t="s">
        <v>29</v>
      </c>
      <c r="Y1871" t="s">
        <v>29</v>
      </c>
      <c r="Z1871" t="s">
        <v>29</v>
      </c>
      <c r="AA1871" t="s">
        <v>30</v>
      </c>
      <c r="AB1871" t="s">
        <v>32</v>
      </c>
    </row>
    <row r="1872" spans="1:28" outlineLevel="1" x14ac:dyDescent="0.45">
      <c r="A1872">
        <v>9931719008</v>
      </c>
      <c r="B1872" s="1">
        <v>44351</v>
      </c>
      <c r="C1872" t="s">
        <v>5515</v>
      </c>
      <c r="D1872" t="s">
        <v>5516</v>
      </c>
      <c r="E1872" t="s">
        <v>107</v>
      </c>
      <c r="F1872" t="s">
        <v>5651</v>
      </c>
      <c r="G1872" t="s">
        <v>5679</v>
      </c>
      <c r="H1872" s="10">
        <v>5000000</v>
      </c>
      <c r="J1872" t="s">
        <v>28</v>
      </c>
      <c r="K1872" t="s">
        <v>30</v>
      </c>
      <c r="L1872" t="s">
        <v>88</v>
      </c>
      <c r="M1872" t="s">
        <v>30</v>
      </c>
      <c r="N1872" t="s">
        <v>30</v>
      </c>
      <c r="O1872" t="s">
        <v>30</v>
      </c>
      <c r="P1872" t="s">
        <v>30</v>
      </c>
      <c r="Q1872" t="s">
        <v>30</v>
      </c>
      <c r="R1872" t="s">
        <v>30</v>
      </c>
      <c r="S1872" t="s">
        <v>30</v>
      </c>
      <c r="T1872" t="s">
        <v>30</v>
      </c>
      <c r="U1872" t="s">
        <v>30</v>
      </c>
      <c r="V1872" t="s">
        <v>30</v>
      </c>
      <c r="W1872" t="s">
        <v>31</v>
      </c>
      <c r="X1872" t="s">
        <v>30</v>
      </c>
      <c r="Y1872" t="s">
        <v>29</v>
      </c>
      <c r="Z1872" t="s">
        <v>29</v>
      </c>
      <c r="AA1872" t="s">
        <v>29</v>
      </c>
      <c r="AB1872" t="s">
        <v>144</v>
      </c>
    </row>
    <row r="1873" spans="1:28" outlineLevel="1" x14ac:dyDescent="0.45">
      <c r="A1873">
        <v>9873149004</v>
      </c>
      <c r="B1873" s="1">
        <v>44351</v>
      </c>
      <c r="C1873" t="s">
        <v>5196</v>
      </c>
      <c r="D1873" t="s">
        <v>5197</v>
      </c>
      <c r="E1873" t="s">
        <v>107</v>
      </c>
      <c r="F1873" t="s">
        <v>5651</v>
      </c>
      <c r="G1873" t="s">
        <v>5723</v>
      </c>
      <c r="H1873" s="10">
        <v>3452117</v>
      </c>
      <c r="J1873" t="s">
        <v>28</v>
      </c>
      <c r="K1873" t="s">
        <v>30</v>
      </c>
      <c r="L1873" t="s">
        <v>88</v>
      </c>
      <c r="M1873" t="s">
        <v>30</v>
      </c>
      <c r="N1873" t="s">
        <v>30</v>
      </c>
      <c r="O1873" t="s">
        <v>30</v>
      </c>
      <c r="P1873" t="s">
        <v>30</v>
      </c>
      <c r="Q1873" t="s">
        <v>30</v>
      </c>
      <c r="R1873" t="s">
        <v>30</v>
      </c>
      <c r="S1873" t="s">
        <v>30</v>
      </c>
      <c r="T1873" t="s">
        <v>30</v>
      </c>
      <c r="U1873" t="s">
        <v>30</v>
      </c>
      <c r="V1873" t="s">
        <v>30</v>
      </c>
      <c r="W1873" t="s">
        <v>31</v>
      </c>
      <c r="X1873" t="s">
        <v>29</v>
      </c>
      <c r="Y1873" t="s">
        <v>29</v>
      </c>
      <c r="Z1873" t="s">
        <v>29</v>
      </c>
      <c r="AA1873" t="s">
        <v>29</v>
      </c>
      <c r="AB1873" t="s">
        <v>252</v>
      </c>
    </row>
    <row r="1874" spans="1:28" outlineLevel="1" x14ac:dyDescent="0.45">
      <c r="A1874">
        <v>5220619008</v>
      </c>
      <c r="B1874" s="1">
        <v>44337</v>
      </c>
      <c r="C1874" t="s">
        <v>2171</v>
      </c>
      <c r="D1874" t="s">
        <v>2172</v>
      </c>
      <c r="E1874" t="s">
        <v>107</v>
      </c>
      <c r="F1874" t="s">
        <v>5651</v>
      </c>
      <c r="G1874" t="s">
        <v>5797</v>
      </c>
      <c r="H1874" s="10">
        <v>2932794.47</v>
      </c>
      <c r="J1874" t="s">
        <v>28</v>
      </c>
      <c r="K1874" t="s">
        <v>29</v>
      </c>
      <c r="L1874" t="s">
        <v>88</v>
      </c>
      <c r="M1874" t="s">
        <v>30</v>
      </c>
      <c r="N1874" t="s">
        <v>30</v>
      </c>
      <c r="O1874" t="s">
        <v>30</v>
      </c>
      <c r="P1874" t="s">
        <v>30</v>
      </c>
      <c r="Q1874" t="s">
        <v>30</v>
      </c>
      <c r="R1874" t="s">
        <v>30</v>
      </c>
      <c r="S1874" t="s">
        <v>30</v>
      </c>
      <c r="T1874" t="s">
        <v>30</v>
      </c>
      <c r="U1874" t="s">
        <v>30</v>
      </c>
      <c r="V1874" t="s">
        <v>30</v>
      </c>
      <c r="W1874" t="s">
        <v>40</v>
      </c>
      <c r="X1874" t="s">
        <v>30</v>
      </c>
      <c r="Y1874" t="s">
        <v>29</v>
      </c>
      <c r="Z1874" t="s">
        <v>29</v>
      </c>
      <c r="AA1874" t="s">
        <v>30</v>
      </c>
      <c r="AB1874" t="s">
        <v>144</v>
      </c>
    </row>
    <row r="1875" spans="1:28" outlineLevel="1" x14ac:dyDescent="0.45">
      <c r="A1875">
        <v>5253489002</v>
      </c>
      <c r="B1875" s="1">
        <v>44337</v>
      </c>
      <c r="C1875" t="s">
        <v>1023</v>
      </c>
      <c r="D1875" t="s">
        <v>2226</v>
      </c>
      <c r="E1875" t="s">
        <v>107</v>
      </c>
      <c r="F1875" t="s">
        <v>5651</v>
      </c>
      <c r="G1875" t="s">
        <v>5797</v>
      </c>
      <c r="H1875" s="10">
        <v>2802789</v>
      </c>
      <c r="J1875" t="s">
        <v>28</v>
      </c>
      <c r="K1875" t="s">
        <v>30</v>
      </c>
      <c r="L1875" t="s">
        <v>88</v>
      </c>
      <c r="M1875" t="s">
        <v>29</v>
      </c>
      <c r="N1875" t="s">
        <v>30</v>
      </c>
      <c r="O1875" t="s">
        <v>30</v>
      </c>
      <c r="P1875" t="s">
        <v>30</v>
      </c>
      <c r="Q1875" t="s">
        <v>30</v>
      </c>
      <c r="R1875" t="s">
        <v>30</v>
      </c>
      <c r="S1875" t="s">
        <v>30</v>
      </c>
      <c r="T1875" t="s">
        <v>30</v>
      </c>
      <c r="U1875" t="s">
        <v>30</v>
      </c>
      <c r="V1875" t="s">
        <v>30</v>
      </c>
      <c r="W1875" t="s">
        <v>31</v>
      </c>
      <c r="X1875" t="s">
        <v>30</v>
      </c>
      <c r="Y1875" t="s">
        <v>29</v>
      </c>
      <c r="Z1875" t="s">
        <v>29</v>
      </c>
      <c r="AA1875" t="s">
        <v>30</v>
      </c>
      <c r="AB1875" t="s">
        <v>32</v>
      </c>
    </row>
    <row r="1876" spans="1:28" outlineLevel="1" x14ac:dyDescent="0.45">
      <c r="A1876">
        <v>2648839001</v>
      </c>
      <c r="B1876" s="1">
        <v>44333</v>
      </c>
      <c r="C1876" t="s">
        <v>1274</v>
      </c>
      <c r="D1876" t="s">
        <v>1275</v>
      </c>
      <c r="E1876" t="s">
        <v>107</v>
      </c>
      <c r="F1876" t="s">
        <v>5651</v>
      </c>
      <c r="G1876" t="s">
        <v>5656</v>
      </c>
      <c r="H1876" s="10">
        <v>2478028.4</v>
      </c>
      <c r="J1876" t="s">
        <v>28</v>
      </c>
      <c r="K1876" t="s">
        <v>29</v>
      </c>
      <c r="L1876" t="s">
        <v>88</v>
      </c>
      <c r="M1876" t="s">
        <v>30</v>
      </c>
      <c r="N1876" t="s">
        <v>29</v>
      </c>
      <c r="O1876" t="s">
        <v>30</v>
      </c>
      <c r="P1876" t="s">
        <v>30</v>
      </c>
      <c r="Q1876" t="s">
        <v>30</v>
      </c>
      <c r="R1876" t="s">
        <v>30</v>
      </c>
      <c r="S1876" t="s">
        <v>30</v>
      </c>
      <c r="T1876" t="s">
        <v>30</v>
      </c>
      <c r="U1876" t="s">
        <v>30</v>
      </c>
      <c r="V1876" t="s">
        <v>30</v>
      </c>
      <c r="W1876" t="s">
        <v>40</v>
      </c>
      <c r="X1876" t="s">
        <v>29</v>
      </c>
      <c r="Y1876" t="s">
        <v>30</v>
      </c>
      <c r="Z1876" t="s">
        <v>29</v>
      </c>
      <c r="AA1876" t="s">
        <v>29</v>
      </c>
      <c r="AB1876" t="s">
        <v>43</v>
      </c>
    </row>
    <row r="1877" spans="1:28" outlineLevel="1" x14ac:dyDescent="0.45">
      <c r="A1877">
        <v>5230229002</v>
      </c>
      <c r="B1877" s="1">
        <v>44337</v>
      </c>
      <c r="C1877" t="s">
        <v>2225</v>
      </c>
      <c r="D1877" t="s">
        <v>2226</v>
      </c>
      <c r="E1877" t="s">
        <v>107</v>
      </c>
      <c r="F1877" t="s">
        <v>5651</v>
      </c>
      <c r="G1877" t="s">
        <v>5797</v>
      </c>
      <c r="H1877" s="10">
        <v>2168598</v>
      </c>
      <c r="J1877" t="s">
        <v>28</v>
      </c>
      <c r="K1877" t="s">
        <v>30</v>
      </c>
      <c r="L1877" t="s">
        <v>88</v>
      </c>
      <c r="M1877" t="s">
        <v>29</v>
      </c>
      <c r="N1877" t="s">
        <v>30</v>
      </c>
      <c r="O1877" t="s">
        <v>29</v>
      </c>
      <c r="P1877" t="s">
        <v>30</v>
      </c>
      <c r="Q1877" t="s">
        <v>30</v>
      </c>
      <c r="R1877" t="s">
        <v>30</v>
      </c>
      <c r="S1877" t="s">
        <v>30</v>
      </c>
      <c r="T1877" t="s">
        <v>30</v>
      </c>
      <c r="U1877" t="s">
        <v>30</v>
      </c>
      <c r="V1877" t="s">
        <v>30</v>
      </c>
      <c r="W1877" t="s">
        <v>40</v>
      </c>
      <c r="X1877" t="s">
        <v>30</v>
      </c>
      <c r="Y1877" t="s">
        <v>29</v>
      </c>
      <c r="Z1877" t="s">
        <v>29</v>
      </c>
      <c r="AA1877" t="s">
        <v>30</v>
      </c>
      <c r="AB1877" t="s">
        <v>32</v>
      </c>
    </row>
    <row r="1878" spans="1:28" outlineLevel="1" x14ac:dyDescent="0.45">
      <c r="A1878">
        <v>1125939101</v>
      </c>
      <c r="B1878" s="1">
        <v>44372</v>
      </c>
      <c r="C1878" t="s">
        <v>542</v>
      </c>
      <c r="D1878" t="s">
        <v>543</v>
      </c>
      <c r="E1878" t="s">
        <v>107</v>
      </c>
      <c r="F1878" t="s">
        <v>5651</v>
      </c>
      <c r="G1878" t="s">
        <v>5673</v>
      </c>
      <c r="H1878" s="10">
        <v>1898000</v>
      </c>
      <c r="J1878" t="s">
        <v>28</v>
      </c>
      <c r="K1878" t="s">
        <v>29</v>
      </c>
      <c r="L1878" t="s">
        <v>88</v>
      </c>
      <c r="M1878" t="s">
        <v>30</v>
      </c>
      <c r="N1878" t="s">
        <v>30</v>
      </c>
      <c r="O1878" t="s">
        <v>29</v>
      </c>
      <c r="P1878" t="s">
        <v>29</v>
      </c>
      <c r="Q1878" t="s">
        <v>30</v>
      </c>
      <c r="R1878" t="s">
        <v>30</v>
      </c>
      <c r="S1878" t="s">
        <v>30</v>
      </c>
      <c r="T1878" t="s">
        <v>29</v>
      </c>
      <c r="U1878" t="s">
        <v>30</v>
      </c>
      <c r="V1878" t="s">
        <v>30</v>
      </c>
      <c r="W1878" t="s">
        <v>33</v>
      </c>
      <c r="X1878" t="s">
        <v>29</v>
      </c>
      <c r="Y1878" t="s">
        <v>29</v>
      </c>
      <c r="Z1878" t="s">
        <v>29</v>
      </c>
      <c r="AA1878" t="s">
        <v>29</v>
      </c>
      <c r="AB1878" t="s">
        <v>62</v>
      </c>
    </row>
    <row r="1879" spans="1:28" outlineLevel="1" x14ac:dyDescent="0.45">
      <c r="A1879">
        <v>9900009004</v>
      </c>
      <c r="B1879" s="1">
        <v>44351</v>
      </c>
      <c r="C1879" t="s">
        <v>5340</v>
      </c>
      <c r="D1879" t="s">
        <v>5341</v>
      </c>
      <c r="E1879" t="s">
        <v>107</v>
      </c>
      <c r="F1879" t="s">
        <v>5651</v>
      </c>
      <c r="G1879" t="s">
        <v>5723</v>
      </c>
      <c r="H1879" s="10">
        <v>1802839</v>
      </c>
      <c r="J1879" t="s">
        <v>28</v>
      </c>
      <c r="K1879" t="s">
        <v>30</v>
      </c>
      <c r="L1879" t="s">
        <v>88</v>
      </c>
      <c r="M1879" t="s">
        <v>29</v>
      </c>
      <c r="N1879" t="s">
        <v>30</v>
      </c>
      <c r="O1879" t="s">
        <v>30</v>
      </c>
      <c r="P1879" t="s">
        <v>30</v>
      </c>
      <c r="Q1879" t="s">
        <v>30</v>
      </c>
      <c r="R1879" t="s">
        <v>30</v>
      </c>
      <c r="S1879" t="s">
        <v>30</v>
      </c>
      <c r="T1879" t="s">
        <v>30</v>
      </c>
      <c r="U1879" t="s">
        <v>30</v>
      </c>
      <c r="V1879" t="s">
        <v>30</v>
      </c>
      <c r="W1879" t="s">
        <v>31</v>
      </c>
      <c r="X1879" t="s">
        <v>29</v>
      </c>
      <c r="Y1879" t="s">
        <v>29</v>
      </c>
      <c r="Z1879" t="s">
        <v>29</v>
      </c>
      <c r="AA1879" t="s">
        <v>29</v>
      </c>
      <c r="AB1879" t="s">
        <v>47</v>
      </c>
    </row>
    <row r="1880" spans="1:28" outlineLevel="1" x14ac:dyDescent="0.45">
      <c r="A1880">
        <v>8617699001</v>
      </c>
      <c r="B1880" s="1">
        <v>44343</v>
      </c>
      <c r="C1880" t="s">
        <v>4339</v>
      </c>
      <c r="D1880" t="s">
        <v>4340</v>
      </c>
      <c r="E1880" t="s">
        <v>107</v>
      </c>
      <c r="F1880" t="s">
        <v>5651</v>
      </c>
      <c r="G1880" t="s">
        <v>5797</v>
      </c>
      <c r="H1880" s="10">
        <v>1773950.29</v>
      </c>
      <c r="J1880" t="s">
        <v>28</v>
      </c>
      <c r="K1880" t="s">
        <v>30</v>
      </c>
      <c r="L1880" t="s">
        <v>88</v>
      </c>
      <c r="M1880" t="s">
        <v>30</v>
      </c>
      <c r="N1880" t="s">
        <v>30</v>
      </c>
      <c r="O1880" t="s">
        <v>30</v>
      </c>
      <c r="P1880" t="s">
        <v>30</v>
      </c>
      <c r="Q1880" t="s">
        <v>30</v>
      </c>
      <c r="R1880" t="s">
        <v>30</v>
      </c>
      <c r="S1880" t="s">
        <v>30</v>
      </c>
      <c r="T1880" t="s">
        <v>30</v>
      </c>
      <c r="U1880" t="s">
        <v>30</v>
      </c>
      <c r="V1880" t="s">
        <v>30</v>
      </c>
      <c r="W1880" t="s">
        <v>40</v>
      </c>
      <c r="X1880" t="s">
        <v>30</v>
      </c>
      <c r="Y1880" t="s">
        <v>30</v>
      </c>
      <c r="Z1880" t="s">
        <v>29</v>
      </c>
      <c r="AA1880" t="s">
        <v>29</v>
      </c>
      <c r="AB1880" t="s">
        <v>32</v>
      </c>
    </row>
    <row r="1881" spans="1:28" outlineLevel="1" x14ac:dyDescent="0.45">
      <c r="A1881">
        <v>8839919001</v>
      </c>
      <c r="B1881" s="1">
        <v>44345</v>
      </c>
      <c r="C1881" t="s">
        <v>4434</v>
      </c>
      <c r="D1881" t="s">
        <v>4435</v>
      </c>
      <c r="E1881" t="s">
        <v>107</v>
      </c>
      <c r="F1881" t="s">
        <v>5651</v>
      </c>
      <c r="G1881" t="s">
        <v>5895</v>
      </c>
      <c r="H1881" s="10">
        <v>1754049</v>
      </c>
      <c r="J1881" t="s">
        <v>28</v>
      </c>
      <c r="K1881" t="s">
        <v>29</v>
      </c>
      <c r="L1881" t="s">
        <v>88</v>
      </c>
      <c r="M1881" t="s">
        <v>30</v>
      </c>
      <c r="N1881" t="s">
        <v>29</v>
      </c>
      <c r="O1881" t="s">
        <v>30</v>
      </c>
      <c r="P1881" t="s">
        <v>30</v>
      </c>
      <c r="Q1881" t="s">
        <v>30</v>
      </c>
      <c r="R1881" t="s">
        <v>30</v>
      </c>
      <c r="S1881" t="s">
        <v>30</v>
      </c>
      <c r="T1881" t="s">
        <v>30</v>
      </c>
      <c r="U1881" t="s">
        <v>30</v>
      </c>
      <c r="V1881" t="s">
        <v>30</v>
      </c>
      <c r="W1881" t="s">
        <v>37</v>
      </c>
      <c r="X1881" t="s">
        <v>29</v>
      </c>
      <c r="Y1881" t="s">
        <v>29</v>
      </c>
      <c r="Z1881" t="s">
        <v>29</v>
      </c>
      <c r="AA1881" t="s">
        <v>29</v>
      </c>
      <c r="AB1881" t="s">
        <v>32</v>
      </c>
    </row>
    <row r="1882" spans="1:28" outlineLevel="1" x14ac:dyDescent="0.45">
      <c r="A1882">
        <v>1130759100</v>
      </c>
      <c r="B1882" s="1">
        <v>44372</v>
      </c>
      <c r="C1882" t="s">
        <v>567</v>
      </c>
      <c r="D1882" t="s">
        <v>568</v>
      </c>
      <c r="E1882" t="s">
        <v>107</v>
      </c>
      <c r="F1882" t="s">
        <v>5651</v>
      </c>
      <c r="G1882" t="s">
        <v>5723</v>
      </c>
      <c r="H1882" s="10">
        <v>1689869</v>
      </c>
      <c r="J1882" t="s">
        <v>28</v>
      </c>
      <c r="K1882" t="s">
        <v>30</v>
      </c>
      <c r="L1882" t="s">
        <v>88</v>
      </c>
      <c r="M1882" t="s">
        <v>30</v>
      </c>
      <c r="N1882" t="s">
        <v>30</v>
      </c>
      <c r="O1882" t="s">
        <v>30</v>
      </c>
      <c r="P1882" t="s">
        <v>30</v>
      </c>
      <c r="Q1882" t="s">
        <v>30</v>
      </c>
      <c r="R1882" t="s">
        <v>30</v>
      </c>
      <c r="S1882" t="s">
        <v>30</v>
      </c>
      <c r="T1882" t="s">
        <v>30</v>
      </c>
      <c r="U1882" t="s">
        <v>30</v>
      </c>
      <c r="V1882" t="s">
        <v>30</v>
      </c>
      <c r="W1882" t="s">
        <v>31</v>
      </c>
      <c r="X1882" t="s">
        <v>29</v>
      </c>
      <c r="Y1882" t="s">
        <v>29</v>
      </c>
      <c r="Z1882" t="s">
        <v>29</v>
      </c>
      <c r="AA1882" t="s">
        <v>29</v>
      </c>
      <c r="AB1882" t="s">
        <v>32</v>
      </c>
    </row>
    <row r="1883" spans="1:28" outlineLevel="1" x14ac:dyDescent="0.45">
      <c r="A1883">
        <v>9932459004</v>
      </c>
      <c r="B1883" s="1">
        <v>44351</v>
      </c>
      <c r="C1883" t="s">
        <v>5520</v>
      </c>
      <c r="D1883" t="s">
        <v>568</v>
      </c>
      <c r="E1883" t="s">
        <v>107</v>
      </c>
      <c r="F1883" t="s">
        <v>5651</v>
      </c>
      <c r="G1883" t="s">
        <v>5723</v>
      </c>
      <c r="H1883" s="10">
        <v>1668174</v>
      </c>
      <c r="J1883" t="s">
        <v>28</v>
      </c>
      <c r="K1883" t="s">
        <v>30</v>
      </c>
      <c r="L1883" t="s">
        <v>88</v>
      </c>
      <c r="M1883" t="s">
        <v>30</v>
      </c>
      <c r="N1883" t="s">
        <v>30</v>
      </c>
      <c r="O1883" t="s">
        <v>30</v>
      </c>
      <c r="P1883" t="s">
        <v>30</v>
      </c>
      <c r="Q1883" t="s">
        <v>30</v>
      </c>
      <c r="R1883" t="s">
        <v>30</v>
      </c>
      <c r="S1883" t="s">
        <v>30</v>
      </c>
      <c r="T1883" t="s">
        <v>30</v>
      </c>
      <c r="U1883" t="s">
        <v>30</v>
      </c>
      <c r="V1883" t="s">
        <v>30</v>
      </c>
      <c r="W1883" t="s">
        <v>31</v>
      </c>
      <c r="X1883" t="s">
        <v>29</v>
      </c>
      <c r="Y1883" t="s">
        <v>29</v>
      </c>
      <c r="Z1883" t="s">
        <v>29</v>
      </c>
      <c r="AA1883" t="s">
        <v>29</v>
      </c>
      <c r="AB1883" t="s">
        <v>32</v>
      </c>
    </row>
    <row r="1884" spans="1:28" outlineLevel="1" x14ac:dyDescent="0.45">
      <c r="A1884">
        <v>7560599010</v>
      </c>
      <c r="B1884" s="1">
        <v>44341</v>
      </c>
      <c r="C1884" t="s">
        <v>3130</v>
      </c>
      <c r="D1884" t="s">
        <v>3131</v>
      </c>
      <c r="E1884" t="s">
        <v>107</v>
      </c>
      <c r="F1884" t="s">
        <v>5651</v>
      </c>
      <c r="G1884" t="s">
        <v>5656</v>
      </c>
      <c r="H1884" s="10">
        <v>1614575.92</v>
      </c>
      <c r="I1884" t="s">
        <v>131</v>
      </c>
      <c r="J1884" t="s">
        <v>28</v>
      </c>
      <c r="K1884" t="s">
        <v>30</v>
      </c>
      <c r="L1884" t="s">
        <v>88</v>
      </c>
      <c r="M1884" t="s">
        <v>30</v>
      </c>
      <c r="N1884" t="s">
        <v>30</v>
      </c>
      <c r="O1884" t="s">
        <v>30</v>
      </c>
      <c r="P1884" t="s">
        <v>30</v>
      </c>
      <c r="Q1884" t="s">
        <v>30</v>
      </c>
      <c r="R1884" t="s">
        <v>30</v>
      </c>
      <c r="S1884" t="s">
        <v>30</v>
      </c>
      <c r="T1884" t="s">
        <v>30</v>
      </c>
      <c r="U1884" t="s">
        <v>30</v>
      </c>
      <c r="V1884" t="s">
        <v>30</v>
      </c>
      <c r="W1884" t="s">
        <v>31</v>
      </c>
      <c r="X1884" t="s">
        <v>29</v>
      </c>
      <c r="Y1884" t="s">
        <v>30</v>
      </c>
      <c r="Z1884" t="s">
        <v>29</v>
      </c>
      <c r="AA1884" t="s">
        <v>29</v>
      </c>
      <c r="AB1884" t="s">
        <v>32</v>
      </c>
    </row>
    <row r="1885" spans="1:28" outlineLevel="1" x14ac:dyDescent="0.45">
      <c r="A1885">
        <v>1123829110</v>
      </c>
      <c r="B1885" s="1">
        <v>44372</v>
      </c>
      <c r="C1885" t="s">
        <v>516</v>
      </c>
      <c r="D1885" t="s">
        <v>517</v>
      </c>
      <c r="E1885" t="s">
        <v>107</v>
      </c>
      <c r="F1885" t="s">
        <v>5651</v>
      </c>
      <c r="G1885" t="s">
        <v>5656</v>
      </c>
      <c r="H1885" s="10">
        <v>1591935.04</v>
      </c>
      <c r="J1885" t="s">
        <v>28</v>
      </c>
      <c r="K1885" t="s">
        <v>30</v>
      </c>
      <c r="L1885" t="s">
        <v>88</v>
      </c>
      <c r="M1885" t="s">
        <v>29</v>
      </c>
      <c r="N1885" t="s">
        <v>29</v>
      </c>
      <c r="O1885" t="s">
        <v>29</v>
      </c>
      <c r="P1885" t="s">
        <v>30</v>
      </c>
      <c r="Q1885" t="s">
        <v>30</v>
      </c>
      <c r="R1885" t="s">
        <v>30</v>
      </c>
      <c r="S1885" t="s">
        <v>30</v>
      </c>
      <c r="T1885" t="s">
        <v>30</v>
      </c>
      <c r="U1885" t="s">
        <v>30</v>
      </c>
      <c r="V1885" t="s">
        <v>30</v>
      </c>
      <c r="W1885" t="s">
        <v>40</v>
      </c>
      <c r="X1885" t="s">
        <v>29</v>
      </c>
      <c r="Y1885" t="s">
        <v>29</v>
      </c>
      <c r="Z1885" t="s">
        <v>29</v>
      </c>
      <c r="AA1885" t="s">
        <v>29</v>
      </c>
      <c r="AB1885" t="s">
        <v>32</v>
      </c>
    </row>
    <row r="1886" spans="1:28" outlineLevel="1" x14ac:dyDescent="0.45">
      <c r="A1886">
        <v>1096469004</v>
      </c>
      <c r="B1886" s="1">
        <v>44329</v>
      </c>
      <c r="C1886" t="s">
        <v>399</v>
      </c>
      <c r="D1886" t="s">
        <v>400</v>
      </c>
      <c r="E1886" t="s">
        <v>107</v>
      </c>
      <c r="F1886" t="s">
        <v>5651</v>
      </c>
      <c r="G1886" t="s">
        <v>5657</v>
      </c>
      <c r="H1886" s="10">
        <v>1567632.49</v>
      </c>
      <c r="J1886" t="s">
        <v>28</v>
      </c>
      <c r="K1886" t="s">
        <v>29</v>
      </c>
      <c r="L1886" t="s">
        <v>96</v>
      </c>
      <c r="M1886" t="s">
        <v>29</v>
      </c>
      <c r="N1886" t="s">
        <v>30</v>
      </c>
      <c r="O1886" t="s">
        <v>30</v>
      </c>
      <c r="P1886" t="s">
        <v>30</v>
      </c>
      <c r="Q1886" t="s">
        <v>30</v>
      </c>
      <c r="R1886" t="s">
        <v>30</v>
      </c>
      <c r="S1886" t="s">
        <v>30</v>
      </c>
      <c r="T1886" t="s">
        <v>30</v>
      </c>
      <c r="U1886" t="s">
        <v>30</v>
      </c>
      <c r="V1886" t="s">
        <v>30</v>
      </c>
      <c r="W1886" t="s">
        <v>40</v>
      </c>
      <c r="X1886" t="s">
        <v>29</v>
      </c>
      <c r="Y1886" t="s">
        <v>30</v>
      </c>
      <c r="Z1886" t="s">
        <v>29</v>
      </c>
      <c r="AA1886" t="s">
        <v>29</v>
      </c>
      <c r="AB1886" t="s">
        <v>45</v>
      </c>
    </row>
    <row r="1887" spans="1:28" outlineLevel="1" x14ac:dyDescent="0.45">
      <c r="A1887">
        <v>5249479007</v>
      </c>
      <c r="B1887" s="1">
        <v>44337</v>
      </c>
      <c r="C1887" t="s">
        <v>2326</v>
      </c>
      <c r="D1887" t="s">
        <v>2327</v>
      </c>
      <c r="E1887" t="s">
        <v>107</v>
      </c>
      <c r="F1887" t="s">
        <v>5651</v>
      </c>
      <c r="G1887" t="s">
        <v>5797</v>
      </c>
      <c r="H1887" s="10">
        <v>1536626</v>
      </c>
      <c r="I1887" t="s">
        <v>131</v>
      </c>
      <c r="J1887" t="s">
        <v>28</v>
      </c>
      <c r="K1887" t="s">
        <v>29</v>
      </c>
      <c r="L1887" t="s">
        <v>88</v>
      </c>
      <c r="M1887" t="s">
        <v>29</v>
      </c>
      <c r="N1887" t="s">
        <v>30</v>
      </c>
      <c r="O1887" t="s">
        <v>29</v>
      </c>
      <c r="P1887" t="s">
        <v>30</v>
      </c>
      <c r="Q1887" t="s">
        <v>30</v>
      </c>
      <c r="R1887" t="s">
        <v>30</v>
      </c>
      <c r="S1887" t="s">
        <v>30</v>
      </c>
      <c r="T1887" t="s">
        <v>30</v>
      </c>
      <c r="U1887" t="s">
        <v>30</v>
      </c>
      <c r="V1887" t="s">
        <v>30</v>
      </c>
      <c r="W1887" t="s">
        <v>33</v>
      </c>
      <c r="X1887" t="s">
        <v>30</v>
      </c>
      <c r="Y1887" t="s">
        <v>30</v>
      </c>
      <c r="Z1887" t="s">
        <v>29</v>
      </c>
      <c r="AA1887" t="s">
        <v>29</v>
      </c>
      <c r="AB1887" t="s">
        <v>32</v>
      </c>
    </row>
    <row r="1888" spans="1:28" outlineLevel="1" x14ac:dyDescent="0.45">
      <c r="A1888">
        <v>3696679000</v>
      </c>
      <c r="B1888" s="1">
        <v>44335</v>
      </c>
      <c r="C1888" t="s">
        <v>1759</v>
      </c>
      <c r="D1888" t="s">
        <v>1760</v>
      </c>
      <c r="E1888" t="s">
        <v>107</v>
      </c>
      <c r="F1888" t="s">
        <v>5651</v>
      </c>
      <c r="G1888" t="s">
        <v>5673</v>
      </c>
      <c r="H1888" s="10">
        <v>1528664</v>
      </c>
      <c r="J1888" t="s">
        <v>28</v>
      </c>
      <c r="K1888" t="s">
        <v>29</v>
      </c>
      <c r="L1888" t="s">
        <v>88</v>
      </c>
      <c r="M1888" t="s">
        <v>29</v>
      </c>
      <c r="N1888" t="s">
        <v>29</v>
      </c>
      <c r="O1888" t="s">
        <v>29</v>
      </c>
      <c r="P1888" t="s">
        <v>30</v>
      </c>
      <c r="Q1888" t="s">
        <v>29</v>
      </c>
      <c r="R1888" t="s">
        <v>30</v>
      </c>
      <c r="S1888" t="s">
        <v>30</v>
      </c>
      <c r="T1888" t="s">
        <v>30</v>
      </c>
      <c r="U1888" t="s">
        <v>30</v>
      </c>
      <c r="V1888" t="s">
        <v>30</v>
      </c>
      <c r="W1888" t="s">
        <v>40</v>
      </c>
      <c r="X1888" t="s">
        <v>29</v>
      </c>
      <c r="Y1888" t="s">
        <v>30</v>
      </c>
      <c r="Z1888" t="s">
        <v>29</v>
      </c>
      <c r="AA1888" t="s">
        <v>29</v>
      </c>
      <c r="AB1888" t="s">
        <v>32</v>
      </c>
    </row>
    <row r="1889" spans="1:28" outlineLevel="1" x14ac:dyDescent="0.45">
      <c r="A1889">
        <v>2374609004</v>
      </c>
      <c r="B1889" s="1">
        <v>44331</v>
      </c>
      <c r="C1889" t="s">
        <v>1060</v>
      </c>
      <c r="D1889" t="s">
        <v>1061</v>
      </c>
      <c r="E1889" t="s">
        <v>107</v>
      </c>
      <c r="F1889" t="s">
        <v>5651</v>
      </c>
      <c r="G1889" t="s">
        <v>5723</v>
      </c>
      <c r="H1889" s="10">
        <v>1495458</v>
      </c>
      <c r="J1889" t="s">
        <v>28</v>
      </c>
      <c r="K1889" t="s">
        <v>30</v>
      </c>
      <c r="L1889" t="s">
        <v>88</v>
      </c>
      <c r="M1889" t="s">
        <v>30</v>
      </c>
      <c r="N1889" t="s">
        <v>30</v>
      </c>
      <c r="O1889" t="s">
        <v>30</v>
      </c>
      <c r="P1889" t="s">
        <v>30</v>
      </c>
      <c r="Q1889" t="s">
        <v>30</v>
      </c>
      <c r="R1889" t="s">
        <v>30</v>
      </c>
      <c r="S1889" t="s">
        <v>30</v>
      </c>
      <c r="T1889" t="s">
        <v>30</v>
      </c>
      <c r="U1889" t="s">
        <v>30</v>
      </c>
      <c r="V1889" t="s">
        <v>30</v>
      </c>
      <c r="W1889" t="s">
        <v>31</v>
      </c>
      <c r="X1889" t="s">
        <v>29</v>
      </c>
      <c r="Y1889" t="s">
        <v>30</v>
      </c>
      <c r="Z1889" t="s">
        <v>29</v>
      </c>
      <c r="AA1889" t="s">
        <v>29</v>
      </c>
      <c r="AB1889" t="s">
        <v>32</v>
      </c>
    </row>
    <row r="1890" spans="1:28" outlineLevel="1" x14ac:dyDescent="0.45">
      <c r="A1890">
        <v>5221849009</v>
      </c>
      <c r="B1890" s="1">
        <v>44337</v>
      </c>
      <c r="C1890" t="s">
        <v>2180</v>
      </c>
      <c r="D1890" t="s">
        <v>2181</v>
      </c>
      <c r="E1890" t="s">
        <v>107</v>
      </c>
      <c r="F1890" t="s">
        <v>5651</v>
      </c>
      <c r="G1890" t="s">
        <v>5924</v>
      </c>
      <c r="H1890" s="10">
        <v>1043293</v>
      </c>
      <c r="J1890" t="s">
        <v>28</v>
      </c>
      <c r="K1890" t="s">
        <v>30</v>
      </c>
      <c r="L1890" t="s">
        <v>88</v>
      </c>
      <c r="M1890" t="s">
        <v>29</v>
      </c>
      <c r="N1890" t="s">
        <v>30</v>
      </c>
      <c r="O1890" t="s">
        <v>29</v>
      </c>
      <c r="P1890" t="s">
        <v>30</v>
      </c>
      <c r="Q1890" t="s">
        <v>30</v>
      </c>
      <c r="R1890" t="s">
        <v>30</v>
      </c>
      <c r="S1890" t="s">
        <v>29</v>
      </c>
      <c r="T1890" t="s">
        <v>30</v>
      </c>
      <c r="U1890" t="s">
        <v>30</v>
      </c>
      <c r="V1890" t="s">
        <v>30</v>
      </c>
      <c r="W1890" t="s">
        <v>33</v>
      </c>
      <c r="X1890" t="s">
        <v>29</v>
      </c>
      <c r="Y1890" t="s">
        <v>29</v>
      </c>
      <c r="Z1890" t="s">
        <v>30</v>
      </c>
      <c r="AA1890" t="s">
        <v>29</v>
      </c>
      <c r="AB1890" t="s">
        <v>32</v>
      </c>
    </row>
    <row r="1891" spans="1:28" outlineLevel="1" x14ac:dyDescent="0.45">
      <c r="A1891">
        <v>9931069003</v>
      </c>
      <c r="B1891" s="1">
        <v>44351</v>
      </c>
      <c r="C1891" t="s">
        <v>5510</v>
      </c>
      <c r="D1891" t="s">
        <v>5511</v>
      </c>
      <c r="E1891" t="s">
        <v>107</v>
      </c>
      <c r="F1891" t="s">
        <v>5651</v>
      </c>
      <c r="G1891" t="s">
        <v>5924</v>
      </c>
      <c r="H1891" s="10">
        <v>1032917</v>
      </c>
      <c r="I1891" t="s">
        <v>5512</v>
      </c>
      <c r="J1891" t="s">
        <v>28</v>
      </c>
      <c r="K1891" t="s">
        <v>29</v>
      </c>
      <c r="L1891" t="s">
        <v>88</v>
      </c>
      <c r="M1891" t="s">
        <v>30</v>
      </c>
      <c r="N1891" t="s">
        <v>30</v>
      </c>
      <c r="O1891" t="s">
        <v>30</v>
      </c>
      <c r="P1891" t="s">
        <v>30</v>
      </c>
      <c r="Q1891" t="s">
        <v>30</v>
      </c>
      <c r="R1891" t="s">
        <v>30</v>
      </c>
      <c r="S1891" t="s">
        <v>30</v>
      </c>
      <c r="T1891" t="s">
        <v>30</v>
      </c>
      <c r="U1891" t="s">
        <v>30</v>
      </c>
      <c r="V1891" t="s">
        <v>30</v>
      </c>
      <c r="W1891" t="s">
        <v>31</v>
      </c>
      <c r="X1891" t="s">
        <v>29</v>
      </c>
      <c r="Y1891" t="s">
        <v>29</v>
      </c>
      <c r="Z1891" t="s">
        <v>29</v>
      </c>
      <c r="AA1891" t="s">
        <v>29</v>
      </c>
      <c r="AB1891" t="s">
        <v>32</v>
      </c>
    </row>
    <row r="1892" spans="1:28" outlineLevel="1" x14ac:dyDescent="0.45">
      <c r="A1892">
        <v>2648829009</v>
      </c>
      <c r="B1892" s="1">
        <v>44333</v>
      </c>
      <c r="C1892" t="s">
        <v>1272</v>
      </c>
      <c r="D1892" t="s">
        <v>1273</v>
      </c>
      <c r="E1892" t="s">
        <v>107</v>
      </c>
      <c r="F1892" t="s">
        <v>5651</v>
      </c>
      <c r="G1892" t="s">
        <v>5723</v>
      </c>
      <c r="H1892" s="10">
        <v>986042</v>
      </c>
      <c r="J1892" t="s">
        <v>28</v>
      </c>
      <c r="K1892" t="s">
        <v>30</v>
      </c>
      <c r="L1892" t="s">
        <v>88</v>
      </c>
      <c r="M1892" t="s">
        <v>30</v>
      </c>
      <c r="N1892" t="s">
        <v>30</v>
      </c>
      <c r="O1892" t="s">
        <v>30</v>
      </c>
      <c r="P1892" t="s">
        <v>30</v>
      </c>
      <c r="Q1892" t="s">
        <v>30</v>
      </c>
      <c r="R1892" t="s">
        <v>30</v>
      </c>
      <c r="S1892" t="s">
        <v>30</v>
      </c>
      <c r="T1892" t="s">
        <v>30</v>
      </c>
      <c r="U1892" t="s">
        <v>30</v>
      </c>
      <c r="V1892" t="s">
        <v>30</v>
      </c>
      <c r="W1892" t="s">
        <v>31</v>
      </c>
      <c r="X1892" t="s">
        <v>29</v>
      </c>
      <c r="Y1892" t="s">
        <v>30</v>
      </c>
      <c r="Z1892" t="s">
        <v>29</v>
      </c>
      <c r="AA1892" t="s">
        <v>30</v>
      </c>
      <c r="AB1892" t="s">
        <v>32</v>
      </c>
    </row>
    <row r="1893" spans="1:28" outlineLevel="1" x14ac:dyDescent="0.45">
      <c r="A1893">
        <v>8044429003</v>
      </c>
      <c r="B1893" s="1">
        <v>44342</v>
      </c>
      <c r="C1893" t="s">
        <v>4230</v>
      </c>
      <c r="D1893" t="s">
        <v>4231</v>
      </c>
      <c r="E1893" t="s">
        <v>107</v>
      </c>
      <c r="F1893" t="s">
        <v>5651</v>
      </c>
      <c r="G1893" t="s">
        <v>5797</v>
      </c>
      <c r="H1893" s="10">
        <v>964148</v>
      </c>
      <c r="J1893" t="s">
        <v>28</v>
      </c>
      <c r="K1893" t="s">
        <v>29</v>
      </c>
      <c r="L1893" t="s">
        <v>88</v>
      </c>
      <c r="M1893" t="s">
        <v>30</v>
      </c>
      <c r="N1893" t="s">
        <v>30</v>
      </c>
      <c r="O1893" t="s">
        <v>30</v>
      </c>
      <c r="P1893" t="s">
        <v>30</v>
      </c>
      <c r="Q1893" t="s">
        <v>30</v>
      </c>
      <c r="R1893" t="s">
        <v>30</v>
      </c>
      <c r="S1893" t="s">
        <v>30</v>
      </c>
      <c r="T1893" t="s">
        <v>30</v>
      </c>
      <c r="U1893" t="s">
        <v>30</v>
      </c>
      <c r="V1893" t="s">
        <v>30</v>
      </c>
      <c r="W1893" t="s">
        <v>40</v>
      </c>
      <c r="X1893" t="s">
        <v>30</v>
      </c>
      <c r="Y1893" t="s">
        <v>30</v>
      </c>
      <c r="Z1893" t="s">
        <v>29</v>
      </c>
      <c r="AA1893" t="s">
        <v>29</v>
      </c>
      <c r="AB1893" t="s">
        <v>32</v>
      </c>
    </row>
    <row r="1894" spans="1:28" outlineLevel="1" x14ac:dyDescent="0.45">
      <c r="A1894">
        <v>9914789005</v>
      </c>
      <c r="B1894" s="1">
        <v>44351</v>
      </c>
      <c r="C1894" t="s">
        <v>5408</v>
      </c>
      <c r="D1894" t="s">
        <v>5409</v>
      </c>
      <c r="E1894" t="s">
        <v>107</v>
      </c>
      <c r="F1894" t="s">
        <v>5651</v>
      </c>
      <c r="G1894" t="s">
        <v>5764</v>
      </c>
      <c r="H1894" s="10">
        <v>874583</v>
      </c>
      <c r="I1894" t="s">
        <v>213</v>
      </c>
      <c r="J1894" t="s">
        <v>28</v>
      </c>
      <c r="K1894" t="s">
        <v>29</v>
      </c>
      <c r="L1894" t="s">
        <v>88</v>
      </c>
      <c r="M1894" t="s">
        <v>29</v>
      </c>
      <c r="N1894" t="s">
        <v>30</v>
      </c>
      <c r="O1894" t="s">
        <v>30</v>
      </c>
      <c r="P1894" t="s">
        <v>30</v>
      </c>
      <c r="Q1894" t="s">
        <v>30</v>
      </c>
      <c r="R1894" t="s">
        <v>30</v>
      </c>
      <c r="S1894" t="s">
        <v>30</v>
      </c>
      <c r="T1894" t="s">
        <v>30</v>
      </c>
      <c r="U1894" t="s">
        <v>30</v>
      </c>
      <c r="V1894" t="s">
        <v>30</v>
      </c>
      <c r="W1894" t="s">
        <v>31</v>
      </c>
      <c r="X1894" t="s">
        <v>29</v>
      </c>
      <c r="Y1894" t="s">
        <v>29</v>
      </c>
      <c r="Z1894" t="s">
        <v>29</v>
      </c>
      <c r="AA1894" t="s">
        <v>29</v>
      </c>
      <c r="AB1894" t="s">
        <v>32</v>
      </c>
    </row>
    <row r="1895" spans="1:28" outlineLevel="1" x14ac:dyDescent="0.45">
      <c r="A1895">
        <v>2735299003</v>
      </c>
      <c r="B1895" s="1">
        <v>44334</v>
      </c>
      <c r="C1895" t="s">
        <v>1485</v>
      </c>
      <c r="D1895" t="s">
        <v>1486</v>
      </c>
      <c r="E1895" t="s">
        <v>107</v>
      </c>
      <c r="F1895" t="s">
        <v>5651</v>
      </c>
      <c r="G1895" t="s">
        <v>5723</v>
      </c>
      <c r="H1895" s="10">
        <v>838522</v>
      </c>
      <c r="J1895" t="s">
        <v>28</v>
      </c>
      <c r="K1895" t="s">
        <v>30</v>
      </c>
      <c r="L1895" t="s">
        <v>88</v>
      </c>
      <c r="M1895" t="s">
        <v>30</v>
      </c>
      <c r="N1895" t="s">
        <v>30</v>
      </c>
      <c r="O1895" t="s">
        <v>30</v>
      </c>
      <c r="P1895" t="s">
        <v>30</v>
      </c>
      <c r="Q1895" t="s">
        <v>30</v>
      </c>
      <c r="R1895" t="s">
        <v>30</v>
      </c>
      <c r="S1895" t="s">
        <v>30</v>
      </c>
      <c r="T1895" t="s">
        <v>30</v>
      </c>
      <c r="U1895" t="s">
        <v>30</v>
      </c>
      <c r="V1895" t="s">
        <v>30</v>
      </c>
      <c r="W1895" t="s">
        <v>40</v>
      </c>
      <c r="X1895" t="s">
        <v>29</v>
      </c>
      <c r="Y1895" t="s">
        <v>29</v>
      </c>
      <c r="Z1895" t="s">
        <v>30</v>
      </c>
      <c r="AA1895" t="s">
        <v>29</v>
      </c>
      <c r="AB1895" t="s">
        <v>38</v>
      </c>
    </row>
    <row r="1896" spans="1:28" outlineLevel="1" x14ac:dyDescent="0.45">
      <c r="A1896">
        <v>3715989006</v>
      </c>
      <c r="B1896" s="1">
        <v>44335</v>
      </c>
      <c r="C1896" t="s">
        <v>1874</v>
      </c>
      <c r="D1896" t="s">
        <v>1875</v>
      </c>
      <c r="E1896" t="s">
        <v>107</v>
      </c>
      <c r="F1896" t="s">
        <v>5651</v>
      </c>
      <c r="G1896" t="s">
        <v>5690</v>
      </c>
      <c r="H1896" s="10">
        <v>836419</v>
      </c>
      <c r="J1896" t="s">
        <v>28</v>
      </c>
      <c r="K1896" t="s">
        <v>29</v>
      </c>
      <c r="L1896" t="s">
        <v>88</v>
      </c>
      <c r="M1896" t="s">
        <v>30</v>
      </c>
      <c r="N1896" t="s">
        <v>30</v>
      </c>
      <c r="O1896" t="s">
        <v>30</v>
      </c>
      <c r="P1896" t="s">
        <v>30</v>
      </c>
      <c r="Q1896" t="s">
        <v>30</v>
      </c>
      <c r="R1896" t="s">
        <v>30</v>
      </c>
      <c r="S1896" t="s">
        <v>30</v>
      </c>
      <c r="T1896" t="s">
        <v>30</v>
      </c>
      <c r="U1896" t="s">
        <v>30</v>
      </c>
      <c r="V1896" t="s">
        <v>30</v>
      </c>
      <c r="W1896" t="s">
        <v>31</v>
      </c>
      <c r="X1896" t="s">
        <v>29</v>
      </c>
      <c r="Y1896" t="s">
        <v>29</v>
      </c>
      <c r="Z1896" t="s">
        <v>29</v>
      </c>
      <c r="AA1896" t="s">
        <v>30</v>
      </c>
      <c r="AB1896" t="s">
        <v>32</v>
      </c>
    </row>
    <row r="1897" spans="1:28" outlineLevel="1" x14ac:dyDescent="0.45">
      <c r="A1897">
        <v>7553389008</v>
      </c>
      <c r="B1897" s="1">
        <v>44341</v>
      </c>
      <c r="C1897" t="s">
        <v>3038</v>
      </c>
      <c r="D1897" t="s">
        <v>3039</v>
      </c>
      <c r="E1897" t="s">
        <v>107</v>
      </c>
      <c r="F1897" t="s">
        <v>5651</v>
      </c>
      <c r="G1897" t="s">
        <v>5796</v>
      </c>
      <c r="H1897" s="10">
        <v>803171.4</v>
      </c>
      <c r="J1897" t="s">
        <v>28</v>
      </c>
      <c r="K1897" t="s">
        <v>30</v>
      </c>
      <c r="L1897" t="s">
        <v>88</v>
      </c>
      <c r="M1897" t="s">
        <v>30</v>
      </c>
      <c r="N1897" t="s">
        <v>30</v>
      </c>
      <c r="O1897" t="s">
        <v>30</v>
      </c>
      <c r="P1897" t="s">
        <v>30</v>
      </c>
      <c r="Q1897" t="s">
        <v>30</v>
      </c>
      <c r="R1897" t="s">
        <v>30</v>
      </c>
      <c r="S1897" t="s">
        <v>30</v>
      </c>
      <c r="T1897" t="s">
        <v>30</v>
      </c>
      <c r="U1897" t="s">
        <v>30</v>
      </c>
      <c r="V1897" t="s">
        <v>30</v>
      </c>
      <c r="W1897" t="s">
        <v>40</v>
      </c>
      <c r="X1897" t="s">
        <v>29</v>
      </c>
      <c r="Y1897" t="s">
        <v>29</v>
      </c>
      <c r="Z1897" t="s">
        <v>29</v>
      </c>
      <c r="AA1897" t="s">
        <v>30</v>
      </c>
      <c r="AB1897" t="s">
        <v>32</v>
      </c>
    </row>
    <row r="1898" spans="1:28" outlineLevel="1" x14ac:dyDescent="0.45">
      <c r="A1898">
        <v>3712049000</v>
      </c>
      <c r="B1898" s="1">
        <v>44335</v>
      </c>
      <c r="C1898" t="s">
        <v>1850</v>
      </c>
      <c r="D1898" t="s">
        <v>1851</v>
      </c>
      <c r="E1898" t="s">
        <v>107</v>
      </c>
      <c r="F1898" t="s">
        <v>5651</v>
      </c>
      <c r="G1898" t="s">
        <v>5723</v>
      </c>
      <c r="H1898" s="10">
        <v>771084</v>
      </c>
      <c r="J1898" t="s">
        <v>28</v>
      </c>
      <c r="K1898" t="s">
        <v>29</v>
      </c>
      <c r="L1898" t="s">
        <v>88</v>
      </c>
      <c r="M1898" t="s">
        <v>30</v>
      </c>
      <c r="N1898" t="s">
        <v>30</v>
      </c>
      <c r="O1898" t="s">
        <v>30</v>
      </c>
      <c r="P1898" t="s">
        <v>30</v>
      </c>
      <c r="Q1898" t="s">
        <v>30</v>
      </c>
      <c r="R1898" t="s">
        <v>30</v>
      </c>
      <c r="S1898" t="s">
        <v>30</v>
      </c>
      <c r="T1898" t="s">
        <v>30</v>
      </c>
      <c r="U1898" t="s">
        <v>30</v>
      </c>
      <c r="V1898" t="s">
        <v>30</v>
      </c>
      <c r="W1898" t="s">
        <v>31</v>
      </c>
      <c r="X1898" t="s">
        <v>29</v>
      </c>
      <c r="Y1898" t="s">
        <v>29</v>
      </c>
      <c r="Z1898" t="s">
        <v>30</v>
      </c>
      <c r="AA1898" t="s">
        <v>29</v>
      </c>
      <c r="AB1898" t="s">
        <v>43</v>
      </c>
    </row>
    <row r="1899" spans="1:28" outlineLevel="1" x14ac:dyDescent="0.45">
      <c r="A1899">
        <v>9995829005</v>
      </c>
      <c r="B1899" s="1">
        <v>44358</v>
      </c>
      <c r="C1899" t="s">
        <v>5638</v>
      </c>
      <c r="D1899" t="s">
        <v>5639</v>
      </c>
      <c r="E1899" t="s">
        <v>107</v>
      </c>
      <c r="F1899" t="s">
        <v>5651</v>
      </c>
      <c r="G1899" t="s">
        <v>5656</v>
      </c>
      <c r="H1899" s="10">
        <v>729353.83</v>
      </c>
      <c r="J1899" t="s">
        <v>28</v>
      </c>
      <c r="K1899" t="s">
        <v>30</v>
      </c>
      <c r="L1899" t="s">
        <v>88</v>
      </c>
      <c r="M1899" t="s">
        <v>29</v>
      </c>
      <c r="N1899" t="s">
        <v>29</v>
      </c>
      <c r="O1899" t="s">
        <v>30</v>
      </c>
      <c r="P1899" t="s">
        <v>30</v>
      </c>
      <c r="Q1899" t="s">
        <v>29</v>
      </c>
      <c r="R1899" t="s">
        <v>30</v>
      </c>
      <c r="S1899" t="s">
        <v>30</v>
      </c>
      <c r="T1899" t="s">
        <v>30</v>
      </c>
      <c r="U1899" t="s">
        <v>30</v>
      </c>
      <c r="V1899" t="s">
        <v>30</v>
      </c>
      <c r="W1899" t="s">
        <v>31</v>
      </c>
      <c r="X1899" t="s">
        <v>29</v>
      </c>
      <c r="Y1899" t="s">
        <v>29</v>
      </c>
      <c r="Z1899" t="s">
        <v>29</v>
      </c>
      <c r="AA1899" t="s">
        <v>29</v>
      </c>
      <c r="AB1899" t="s">
        <v>43</v>
      </c>
    </row>
    <row r="1900" spans="1:28" outlineLevel="1" x14ac:dyDescent="0.45">
      <c r="A1900">
        <v>1123449103</v>
      </c>
      <c r="B1900" s="1">
        <v>44372</v>
      </c>
      <c r="C1900" t="s">
        <v>511</v>
      </c>
      <c r="D1900" t="s">
        <v>512</v>
      </c>
      <c r="E1900" t="s">
        <v>107</v>
      </c>
      <c r="F1900" t="s">
        <v>5651</v>
      </c>
      <c r="G1900" t="s">
        <v>5733</v>
      </c>
      <c r="H1900" s="10">
        <v>643859.22</v>
      </c>
      <c r="I1900" t="s">
        <v>169</v>
      </c>
      <c r="J1900" t="s">
        <v>28</v>
      </c>
      <c r="K1900" t="s">
        <v>29</v>
      </c>
      <c r="L1900" t="s">
        <v>88</v>
      </c>
      <c r="M1900" t="s">
        <v>30</v>
      </c>
      <c r="N1900" t="s">
        <v>30</v>
      </c>
      <c r="O1900" t="s">
        <v>30</v>
      </c>
      <c r="P1900" t="s">
        <v>30</v>
      </c>
      <c r="Q1900" t="s">
        <v>30</v>
      </c>
      <c r="R1900" t="s">
        <v>30</v>
      </c>
      <c r="S1900" t="s">
        <v>30</v>
      </c>
      <c r="T1900" t="s">
        <v>30</v>
      </c>
      <c r="U1900" t="s">
        <v>30</v>
      </c>
      <c r="V1900" t="s">
        <v>30</v>
      </c>
      <c r="W1900" t="s">
        <v>31</v>
      </c>
      <c r="X1900" t="s">
        <v>29</v>
      </c>
      <c r="Y1900" t="s">
        <v>29</v>
      </c>
      <c r="Z1900" t="s">
        <v>29</v>
      </c>
      <c r="AA1900" t="s">
        <v>29</v>
      </c>
      <c r="AB1900" t="s">
        <v>32</v>
      </c>
    </row>
    <row r="1901" spans="1:28" outlineLevel="1" x14ac:dyDescent="0.45">
      <c r="A1901">
        <v>9910919010</v>
      </c>
      <c r="B1901" s="1">
        <v>44351</v>
      </c>
      <c r="C1901" t="s">
        <v>5396</v>
      </c>
      <c r="D1901" t="s">
        <v>566</v>
      </c>
      <c r="E1901" t="s">
        <v>107</v>
      </c>
      <c r="F1901" t="s">
        <v>5651</v>
      </c>
      <c r="G1901" t="s">
        <v>5723</v>
      </c>
      <c r="H1901" s="10">
        <v>642456</v>
      </c>
      <c r="J1901" t="s">
        <v>28</v>
      </c>
      <c r="K1901" t="s">
        <v>30</v>
      </c>
      <c r="L1901" t="s">
        <v>88</v>
      </c>
      <c r="M1901" t="s">
        <v>29</v>
      </c>
      <c r="N1901" t="s">
        <v>30</v>
      </c>
      <c r="O1901" t="s">
        <v>30</v>
      </c>
      <c r="P1901" t="s">
        <v>30</v>
      </c>
      <c r="Q1901" t="s">
        <v>30</v>
      </c>
      <c r="R1901" t="s">
        <v>30</v>
      </c>
      <c r="S1901" t="s">
        <v>30</v>
      </c>
      <c r="T1901" t="s">
        <v>30</v>
      </c>
      <c r="U1901" t="s">
        <v>30</v>
      </c>
      <c r="V1901" t="s">
        <v>30</v>
      </c>
      <c r="W1901" t="s">
        <v>31</v>
      </c>
      <c r="X1901" t="s">
        <v>29</v>
      </c>
      <c r="Y1901" t="s">
        <v>29</v>
      </c>
      <c r="Z1901" t="s">
        <v>29</v>
      </c>
      <c r="AA1901" t="s">
        <v>29</v>
      </c>
      <c r="AB1901" t="s">
        <v>32</v>
      </c>
    </row>
    <row r="1902" spans="1:28" outlineLevel="1" x14ac:dyDescent="0.45">
      <c r="A1902">
        <v>4886229000</v>
      </c>
      <c r="B1902" s="1">
        <v>44336</v>
      </c>
      <c r="C1902" t="s">
        <v>1963</v>
      </c>
      <c r="D1902" t="s">
        <v>1964</v>
      </c>
      <c r="E1902" t="s">
        <v>107</v>
      </c>
      <c r="F1902" t="s">
        <v>5651</v>
      </c>
      <c r="G1902" t="s">
        <v>5656</v>
      </c>
      <c r="H1902" s="10">
        <v>634071</v>
      </c>
      <c r="J1902" t="s">
        <v>28</v>
      </c>
      <c r="K1902" t="s">
        <v>29</v>
      </c>
      <c r="L1902" t="s">
        <v>88</v>
      </c>
      <c r="M1902" t="s">
        <v>30</v>
      </c>
      <c r="N1902" t="s">
        <v>30</v>
      </c>
      <c r="O1902" t="s">
        <v>30</v>
      </c>
      <c r="P1902" t="s">
        <v>30</v>
      </c>
      <c r="Q1902" t="s">
        <v>30</v>
      </c>
      <c r="R1902" t="s">
        <v>30</v>
      </c>
      <c r="S1902" t="s">
        <v>30</v>
      </c>
      <c r="T1902" t="s">
        <v>30</v>
      </c>
      <c r="U1902" t="s">
        <v>30</v>
      </c>
      <c r="V1902" t="s">
        <v>30</v>
      </c>
      <c r="W1902" t="s">
        <v>40</v>
      </c>
      <c r="X1902" t="s">
        <v>29</v>
      </c>
      <c r="Y1902" t="s">
        <v>30</v>
      </c>
      <c r="Z1902" t="s">
        <v>29</v>
      </c>
      <c r="AA1902" t="s">
        <v>29</v>
      </c>
      <c r="AB1902" t="s">
        <v>43</v>
      </c>
    </row>
    <row r="1903" spans="1:28" outlineLevel="1" x14ac:dyDescent="0.45">
      <c r="A1903">
        <v>2374619007</v>
      </c>
      <c r="B1903" s="1">
        <v>44331</v>
      </c>
      <c r="C1903" t="s">
        <v>1062</v>
      </c>
      <c r="D1903" t="s">
        <v>1063</v>
      </c>
      <c r="E1903" t="s">
        <v>107</v>
      </c>
      <c r="F1903" t="s">
        <v>5651</v>
      </c>
      <c r="G1903" t="s">
        <v>5723</v>
      </c>
      <c r="H1903" s="10">
        <v>629914</v>
      </c>
      <c r="J1903" t="s">
        <v>28</v>
      </c>
      <c r="K1903" t="s">
        <v>30</v>
      </c>
      <c r="L1903" t="s">
        <v>88</v>
      </c>
      <c r="M1903" t="s">
        <v>30</v>
      </c>
      <c r="N1903" t="s">
        <v>29</v>
      </c>
      <c r="O1903" t="s">
        <v>30</v>
      </c>
      <c r="P1903" t="s">
        <v>29</v>
      </c>
      <c r="Q1903" t="s">
        <v>30</v>
      </c>
      <c r="R1903" t="s">
        <v>29</v>
      </c>
      <c r="S1903" t="s">
        <v>30</v>
      </c>
      <c r="T1903" t="s">
        <v>30</v>
      </c>
      <c r="U1903" t="s">
        <v>29</v>
      </c>
      <c r="V1903" t="s">
        <v>30</v>
      </c>
      <c r="W1903" t="s">
        <v>40</v>
      </c>
      <c r="X1903" t="s">
        <v>29</v>
      </c>
      <c r="Y1903" t="s">
        <v>30</v>
      </c>
      <c r="Z1903" t="s">
        <v>29</v>
      </c>
      <c r="AA1903" t="s">
        <v>30</v>
      </c>
      <c r="AB1903" t="s">
        <v>32</v>
      </c>
    </row>
    <row r="1904" spans="1:28" outlineLevel="1" x14ac:dyDescent="0.45">
      <c r="A1904">
        <v>3705379007</v>
      </c>
      <c r="B1904" s="1">
        <v>44335</v>
      </c>
      <c r="C1904" t="s">
        <v>1808</v>
      </c>
      <c r="D1904" t="s">
        <v>1809</v>
      </c>
      <c r="E1904" t="s">
        <v>107</v>
      </c>
      <c r="F1904" t="s">
        <v>5651</v>
      </c>
      <c r="G1904" t="s">
        <v>5656</v>
      </c>
      <c r="H1904" s="10">
        <v>602640.5</v>
      </c>
      <c r="J1904" t="s">
        <v>28</v>
      </c>
      <c r="K1904" t="s">
        <v>30</v>
      </c>
      <c r="L1904" t="s">
        <v>88</v>
      </c>
      <c r="M1904" t="s">
        <v>29</v>
      </c>
      <c r="N1904" t="s">
        <v>30</v>
      </c>
      <c r="O1904" t="s">
        <v>29</v>
      </c>
      <c r="P1904" t="s">
        <v>30</v>
      </c>
      <c r="Q1904" t="s">
        <v>30</v>
      </c>
      <c r="R1904" t="s">
        <v>30</v>
      </c>
      <c r="S1904" t="s">
        <v>30</v>
      </c>
      <c r="T1904" t="s">
        <v>30</v>
      </c>
      <c r="U1904" t="s">
        <v>30</v>
      </c>
      <c r="V1904" t="s">
        <v>30</v>
      </c>
      <c r="W1904" t="s">
        <v>33</v>
      </c>
      <c r="X1904" t="s">
        <v>29</v>
      </c>
      <c r="Y1904" t="s">
        <v>29</v>
      </c>
      <c r="Z1904" t="s">
        <v>29</v>
      </c>
      <c r="AA1904" t="s">
        <v>30</v>
      </c>
      <c r="AB1904" t="s">
        <v>32</v>
      </c>
    </row>
    <row r="1905" spans="1:28" outlineLevel="1" x14ac:dyDescent="0.45">
      <c r="A1905">
        <v>9889939010</v>
      </c>
      <c r="B1905" s="1">
        <v>44351</v>
      </c>
      <c r="C1905" t="s">
        <v>5295</v>
      </c>
      <c r="D1905" t="s">
        <v>5296</v>
      </c>
      <c r="E1905" t="s">
        <v>107</v>
      </c>
      <c r="F1905" t="s">
        <v>5651</v>
      </c>
      <c r="G1905" t="s">
        <v>5656</v>
      </c>
      <c r="H1905" s="10">
        <v>587923</v>
      </c>
      <c r="J1905" t="s">
        <v>28</v>
      </c>
      <c r="K1905" t="s">
        <v>29</v>
      </c>
      <c r="L1905" t="s">
        <v>88</v>
      </c>
      <c r="M1905" t="s">
        <v>30</v>
      </c>
      <c r="N1905" t="s">
        <v>30</v>
      </c>
      <c r="O1905" t="s">
        <v>30</v>
      </c>
      <c r="P1905" t="s">
        <v>30</v>
      </c>
      <c r="Q1905" t="s">
        <v>30</v>
      </c>
      <c r="R1905" t="s">
        <v>30</v>
      </c>
      <c r="S1905" t="s">
        <v>30</v>
      </c>
      <c r="T1905" t="s">
        <v>30</v>
      </c>
      <c r="U1905" t="s">
        <v>30</v>
      </c>
      <c r="V1905" t="s">
        <v>30</v>
      </c>
      <c r="W1905" t="s">
        <v>31</v>
      </c>
      <c r="X1905" t="s">
        <v>29</v>
      </c>
      <c r="Y1905" t="s">
        <v>29</v>
      </c>
      <c r="Z1905" t="s">
        <v>29</v>
      </c>
      <c r="AA1905" t="s">
        <v>29</v>
      </c>
      <c r="AB1905" t="s">
        <v>47</v>
      </c>
    </row>
    <row r="1906" spans="1:28" outlineLevel="1" x14ac:dyDescent="0.45">
      <c r="A1906">
        <v>1130729102</v>
      </c>
      <c r="B1906" s="1">
        <v>44372</v>
      </c>
      <c r="C1906" t="s">
        <v>565</v>
      </c>
      <c r="D1906" t="s">
        <v>566</v>
      </c>
      <c r="E1906" t="s">
        <v>107</v>
      </c>
      <c r="F1906" t="s">
        <v>5651</v>
      </c>
      <c r="G1906" t="s">
        <v>5723</v>
      </c>
      <c r="H1906" s="10">
        <v>568123.56000000006</v>
      </c>
      <c r="J1906" t="s">
        <v>28</v>
      </c>
      <c r="K1906" t="s">
        <v>30</v>
      </c>
      <c r="L1906" t="s">
        <v>88</v>
      </c>
      <c r="M1906" t="s">
        <v>29</v>
      </c>
      <c r="N1906" t="s">
        <v>30</v>
      </c>
      <c r="O1906" t="s">
        <v>30</v>
      </c>
      <c r="P1906" t="s">
        <v>30</v>
      </c>
      <c r="Q1906" t="s">
        <v>30</v>
      </c>
      <c r="R1906" t="s">
        <v>30</v>
      </c>
      <c r="S1906" t="s">
        <v>30</v>
      </c>
      <c r="T1906" t="s">
        <v>30</v>
      </c>
      <c r="U1906" t="s">
        <v>30</v>
      </c>
      <c r="V1906" t="s">
        <v>30</v>
      </c>
      <c r="W1906" t="s">
        <v>31</v>
      </c>
      <c r="X1906" t="s">
        <v>29</v>
      </c>
      <c r="Y1906" t="s">
        <v>29</v>
      </c>
      <c r="Z1906" t="s">
        <v>29</v>
      </c>
      <c r="AA1906" t="s">
        <v>29</v>
      </c>
      <c r="AB1906" t="s">
        <v>32</v>
      </c>
    </row>
    <row r="1907" spans="1:28" outlineLevel="1" x14ac:dyDescent="0.45">
      <c r="A1907">
        <v>7560889003</v>
      </c>
      <c r="B1907" s="1">
        <v>44341</v>
      </c>
      <c r="C1907" t="s">
        <v>3138</v>
      </c>
      <c r="D1907" t="s">
        <v>3139</v>
      </c>
      <c r="E1907" t="s">
        <v>107</v>
      </c>
      <c r="F1907" t="s">
        <v>5651</v>
      </c>
      <c r="G1907" t="s">
        <v>5723</v>
      </c>
      <c r="H1907" s="10">
        <v>564904.6</v>
      </c>
      <c r="J1907" t="s">
        <v>28</v>
      </c>
      <c r="K1907" t="s">
        <v>30</v>
      </c>
      <c r="L1907" t="s">
        <v>88</v>
      </c>
      <c r="M1907" t="s">
        <v>29</v>
      </c>
      <c r="N1907" t="s">
        <v>30</v>
      </c>
      <c r="O1907" t="s">
        <v>29</v>
      </c>
      <c r="P1907" t="s">
        <v>30</v>
      </c>
      <c r="Q1907" t="s">
        <v>29</v>
      </c>
      <c r="R1907" t="s">
        <v>30</v>
      </c>
      <c r="S1907" t="s">
        <v>29</v>
      </c>
      <c r="T1907" t="s">
        <v>30</v>
      </c>
      <c r="U1907" t="s">
        <v>29</v>
      </c>
      <c r="V1907" t="s">
        <v>30</v>
      </c>
      <c r="W1907" t="s">
        <v>31</v>
      </c>
      <c r="X1907" t="s">
        <v>29</v>
      </c>
      <c r="Y1907" t="s">
        <v>29</v>
      </c>
      <c r="Z1907" t="s">
        <v>29</v>
      </c>
      <c r="AA1907" t="s">
        <v>30</v>
      </c>
      <c r="AB1907" t="s">
        <v>166</v>
      </c>
    </row>
    <row r="1908" spans="1:28" outlineLevel="1" x14ac:dyDescent="0.45">
      <c r="A1908">
        <v>6603319003</v>
      </c>
      <c r="B1908" s="1">
        <v>44338</v>
      </c>
      <c r="C1908" t="s">
        <v>2406</v>
      </c>
      <c r="D1908" t="s">
        <v>2407</v>
      </c>
      <c r="E1908" t="s">
        <v>107</v>
      </c>
      <c r="F1908" t="s">
        <v>5651</v>
      </c>
      <c r="G1908" t="s">
        <v>5656</v>
      </c>
      <c r="H1908" s="10">
        <v>561374</v>
      </c>
      <c r="J1908" t="s">
        <v>28</v>
      </c>
      <c r="K1908" t="s">
        <v>30</v>
      </c>
      <c r="L1908" t="s">
        <v>88</v>
      </c>
      <c r="M1908" t="s">
        <v>30</v>
      </c>
      <c r="N1908" t="s">
        <v>30</v>
      </c>
      <c r="O1908" t="s">
        <v>30</v>
      </c>
      <c r="P1908" t="s">
        <v>30</v>
      </c>
      <c r="Q1908" t="s">
        <v>30</v>
      </c>
      <c r="R1908" t="s">
        <v>30</v>
      </c>
      <c r="S1908" t="s">
        <v>30</v>
      </c>
      <c r="T1908" t="s">
        <v>30</v>
      </c>
      <c r="U1908" t="s">
        <v>30</v>
      </c>
      <c r="V1908" t="s">
        <v>30</v>
      </c>
      <c r="W1908" t="s">
        <v>49</v>
      </c>
      <c r="X1908" t="s">
        <v>29</v>
      </c>
      <c r="Y1908" t="s">
        <v>30</v>
      </c>
      <c r="Z1908" t="s">
        <v>29</v>
      </c>
      <c r="AA1908" t="s">
        <v>29</v>
      </c>
      <c r="AB1908" t="s">
        <v>43</v>
      </c>
    </row>
    <row r="1909" spans="1:28" outlineLevel="1" x14ac:dyDescent="0.45">
      <c r="A1909">
        <v>4898689006</v>
      </c>
      <c r="B1909" s="1">
        <v>44336</v>
      </c>
      <c r="C1909" t="s">
        <v>2035</v>
      </c>
      <c r="D1909" t="s">
        <v>2036</v>
      </c>
      <c r="E1909" t="s">
        <v>107</v>
      </c>
      <c r="F1909" t="s">
        <v>5651</v>
      </c>
      <c r="G1909" t="s">
        <v>5733</v>
      </c>
      <c r="H1909" s="10">
        <v>547442</v>
      </c>
      <c r="J1909" t="s">
        <v>28</v>
      </c>
      <c r="K1909" t="s">
        <v>29</v>
      </c>
      <c r="L1909" t="s">
        <v>88</v>
      </c>
      <c r="M1909" t="s">
        <v>29</v>
      </c>
      <c r="N1909" t="s">
        <v>30</v>
      </c>
      <c r="O1909" t="s">
        <v>29</v>
      </c>
      <c r="P1909" t="s">
        <v>30</v>
      </c>
      <c r="Q1909" t="s">
        <v>30</v>
      </c>
      <c r="R1909" t="s">
        <v>30</v>
      </c>
      <c r="S1909" t="s">
        <v>30</v>
      </c>
      <c r="T1909" t="s">
        <v>30</v>
      </c>
      <c r="U1909" t="s">
        <v>30</v>
      </c>
      <c r="V1909" t="s">
        <v>30</v>
      </c>
      <c r="W1909" t="s">
        <v>40</v>
      </c>
      <c r="X1909" t="s">
        <v>29</v>
      </c>
      <c r="Y1909" t="s">
        <v>30</v>
      </c>
      <c r="Z1909" t="s">
        <v>29</v>
      </c>
      <c r="AA1909" t="s">
        <v>29</v>
      </c>
      <c r="AB1909" t="s">
        <v>32</v>
      </c>
    </row>
    <row r="1910" spans="1:28" outlineLevel="1" x14ac:dyDescent="0.45">
      <c r="A1910">
        <v>2754759005</v>
      </c>
      <c r="B1910" s="1">
        <v>44334</v>
      </c>
      <c r="C1910" t="s">
        <v>1581</v>
      </c>
      <c r="D1910" t="s">
        <v>1582</v>
      </c>
      <c r="E1910" t="s">
        <v>107</v>
      </c>
      <c r="F1910" t="s">
        <v>5651</v>
      </c>
      <c r="G1910" t="s">
        <v>5679</v>
      </c>
      <c r="H1910" s="10">
        <v>536990</v>
      </c>
      <c r="J1910" t="s">
        <v>28</v>
      </c>
      <c r="K1910" t="s">
        <v>30</v>
      </c>
      <c r="L1910" t="s">
        <v>88</v>
      </c>
      <c r="M1910" t="s">
        <v>30</v>
      </c>
      <c r="N1910" t="s">
        <v>29</v>
      </c>
      <c r="O1910" t="s">
        <v>29</v>
      </c>
      <c r="P1910" t="s">
        <v>30</v>
      </c>
      <c r="Q1910" t="s">
        <v>30</v>
      </c>
      <c r="R1910" t="s">
        <v>30</v>
      </c>
      <c r="S1910" t="s">
        <v>30</v>
      </c>
      <c r="T1910" t="s">
        <v>30</v>
      </c>
      <c r="U1910" t="s">
        <v>30</v>
      </c>
      <c r="V1910" t="s">
        <v>30</v>
      </c>
      <c r="W1910" t="s">
        <v>33</v>
      </c>
      <c r="X1910" t="s">
        <v>30</v>
      </c>
      <c r="Y1910" t="s">
        <v>29</v>
      </c>
      <c r="Z1910" t="s">
        <v>29</v>
      </c>
      <c r="AA1910" t="s">
        <v>30</v>
      </c>
      <c r="AB1910" t="s">
        <v>43</v>
      </c>
    </row>
    <row r="1911" spans="1:28" outlineLevel="1" x14ac:dyDescent="0.45">
      <c r="A1911">
        <v>4906149009</v>
      </c>
      <c r="B1911" s="1">
        <v>44336</v>
      </c>
      <c r="C1911" t="s">
        <v>2073</v>
      </c>
      <c r="D1911" t="s">
        <v>2074</v>
      </c>
      <c r="E1911" t="s">
        <v>107</v>
      </c>
      <c r="F1911" t="s">
        <v>5651</v>
      </c>
      <c r="G1911" t="s">
        <v>5673</v>
      </c>
      <c r="H1911" s="10">
        <v>521279.03</v>
      </c>
      <c r="J1911" t="s">
        <v>28</v>
      </c>
      <c r="K1911" t="s">
        <v>29</v>
      </c>
      <c r="L1911" t="s">
        <v>88</v>
      </c>
      <c r="M1911" t="s">
        <v>29</v>
      </c>
      <c r="N1911" t="s">
        <v>29</v>
      </c>
      <c r="O1911" t="s">
        <v>29</v>
      </c>
      <c r="P1911" t="s">
        <v>30</v>
      </c>
      <c r="Q1911" t="s">
        <v>30</v>
      </c>
      <c r="R1911" t="s">
        <v>30</v>
      </c>
      <c r="S1911" t="s">
        <v>30</v>
      </c>
      <c r="T1911" t="s">
        <v>30</v>
      </c>
      <c r="U1911" t="s">
        <v>30</v>
      </c>
      <c r="V1911" t="s">
        <v>30</v>
      </c>
      <c r="W1911" t="s">
        <v>40</v>
      </c>
      <c r="X1911" t="s">
        <v>29</v>
      </c>
      <c r="Y1911" t="s">
        <v>30</v>
      </c>
      <c r="Z1911" t="s">
        <v>29</v>
      </c>
      <c r="AA1911" t="s">
        <v>29</v>
      </c>
      <c r="AB1911" t="s">
        <v>32</v>
      </c>
    </row>
    <row r="1912" spans="1:28" outlineLevel="1" x14ac:dyDescent="0.45">
      <c r="A1912">
        <v>4915659000</v>
      </c>
      <c r="B1912" s="1">
        <v>44336</v>
      </c>
      <c r="C1912" t="s">
        <v>2113</v>
      </c>
      <c r="D1912" t="s">
        <v>2114</v>
      </c>
      <c r="E1912" t="s">
        <v>107</v>
      </c>
      <c r="F1912" t="s">
        <v>5651</v>
      </c>
      <c r="G1912" t="s">
        <v>5723</v>
      </c>
      <c r="H1912" s="10">
        <v>477675</v>
      </c>
      <c r="J1912" t="s">
        <v>28</v>
      </c>
      <c r="K1912" t="s">
        <v>30</v>
      </c>
      <c r="L1912" t="s">
        <v>88</v>
      </c>
      <c r="M1912" t="s">
        <v>29</v>
      </c>
      <c r="N1912" t="s">
        <v>29</v>
      </c>
      <c r="O1912" t="s">
        <v>29</v>
      </c>
      <c r="P1912" t="s">
        <v>30</v>
      </c>
      <c r="Q1912" t="s">
        <v>30</v>
      </c>
      <c r="R1912" t="s">
        <v>30</v>
      </c>
      <c r="S1912" t="s">
        <v>30</v>
      </c>
      <c r="T1912" t="s">
        <v>30</v>
      </c>
      <c r="U1912" t="s">
        <v>30</v>
      </c>
      <c r="V1912" t="s">
        <v>30</v>
      </c>
      <c r="W1912" t="s">
        <v>33</v>
      </c>
      <c r="X1912" t="s">
        <v>29</v>
      </c>
      <c r="Y1912" t="s">
        <v>29</v>
      </c>
      <c r="Z1912" t="s">
        <v>29</v>
      </c>
      <c r="AA1912" t="s">
        <v>30</v>
      </c>
      <c r="AB1912" t="s">
        <v>43</v>
      </c>
    </row>
    <row r="1913" spans="1:28" outlineLevel="1" x14ac:dyDescent="0.45">
      <c r="A1913">
        <v>4903259001</v>
      </c>
      <c r="B1913" s="1">
        <v>44336</v>
      </c>
      <c r="C1913" t="s">
        <v>2062</v>
      </c>
      <c r="D1913" t="s">
        <v>2063</v>
      </c>
      <c r="E1913" t="s">
        <v>107</v>
      </c>
      <c r="F1913" t="s">
        <v>5651</v>
      </c>
      <c r="G1913" t="s">
        <v>5879</v>
      </c>
      <c r="H1913" s="10">
        <v>469332.38</v>
      </c>
      <c r="J1913" t="s">
        <v>28</v>
      </c>
      <c r="K1913" t="s">
        <v>29</v>
      </c>
      <c r="L1913" t="s">
        <v>88</v>
      </c>
      <c r="M1913" t="s">
        <v>29</v>
      </c>
      <c r="N1913" t="s">
        <v>29</v>
      </c>
      <c r="O1913" t="s">
        <v>29</v>
      </c>
      <c r="P1913" t="s">
        <v>30</v>
      </c>
      <c r="Q1913" t="s">
        <v>30</v>
      </c>
      <c r="R1913" t="s">
        <v>30</v>
      </c>
      <c r="S1913" t="s">
        <v>30</v>
      </c>
      <c r="T1913" t="s">
        <v>30</v>
      </c>
      <c r="U1913" t="s">
        <v>30</v>
      </c>
      <c r="V1913" t="s">
        <v>30</v>
      </c>
      <c r="W1913" t="s">
        <v>31</v>
      </c>
      <c r="X1913" t="s">
        <v>29</v>
      </c>
      <c r="Y1913" t="s">
        <v>30</v>
      </c>
      <c r="Z1913" t="s">
        <v>29</v>
      </c>
      <c r="AA1913" t="s">
        <v>30</v>
      </c>
      <c r="AB1913" t="s">
        <v>32</v>
      </c>
    </row>
    <row r="1914" spans="1:28" outlineLevel="1" x14ac:dyDescent="0.45">
      <c r="A1914">
        <v>2241439008</v>
      </c>
      <c r="B1914" s="1">
        <v>44330</v>
      </c>
      <c r="C1914" t="s">
        <v>763</v>
      </c>
      <c r="D1914" t="s">
        <v>764</v>
      </c>
      <c r="E1914" t="s">
        <v>107</v>
      </c>
      <c r="F1914" t="s">
        <v>5651</v>
      </c>
      <c r="G1914" t="s">
        <v>5690</v>
      </c>
      <c r="H1914" s="10">
        <v>458959</v>
      </c>
      <c r="J1914" t="s">
        <v>28</v>
      </c>
      <c r="K1914" t="s">
        <v>29</v>
      </c>
      <c r="L1914" t="s">
        <v>88</v>
      </c>
      <c r="M1914" t="s">
        <v>30</v>
      </c>
      <c r="N1914" t="s">
        <v>30</v>
      </c>
      <c r="O1914" t="s">
        <v>30</v>
      </c>
      <c r="P1914" t="s">
        <v>30</v>
      </c>
      <c r="Q1914" t="s">
        <v>30</v>
      </c>
      <c r="R1914" t="s">
        <v>30</v>
      </c>
      <c r="S1914" t="s">
        <v>30</v>
      </c>
      <c r="T1914" t="s">
        <v>30</v>
      </c>
      <c r="U1914" t="s">
        <v>30</v>
      </c>
      <c r="V1914" t="s">
        <v>30</v>
      </c>
      <c r="W1914" t="s">
        <v>31</v>
      </c>
      <c r="X1914" t="s">
        <v>29</v>
      </c>
      <c r="Y1914" t="s">
        <v>30</v>
      </c>
      <c r="Z1914" t="s">
        <v>29</v>
      </c>
      <c r="AA1914" t="s">
        <v>29</v>
      </c>
      <c r="AB1914" t="s">
        <v>32</v>
      </c>
    </row>
    <row r="1915" spans="1:28" outlineLevel="1" x14ac:dyDescent="0.45">
      <c r="A1915">
        <v>9892899001</v>
      </c>
      <c r="B1915" s="1">
        <v>44351</v>
      </c>
      <c r="C1915" t="s">
        <v>5305</v>
      </c>
      <c r="D1915" t="s">
        <v>5306</v>
      </c>
      <c r="E1915" t="s">
        <v>107</v>
      </c>
      <c r="F1915" t="s">
        <v>5651</v>
      </c>
      <c r="G1915" t="s">
        <v>5797</v>
      </c>
      <c r="H1915" s="10">
        <v>438622.39</v>
      </c>
      <c r="J1915" t="s">
        <v>28</v>
      </c>
      <c r="K1915" t="s">
        <v>30</v>
      </c>
      <c r="L1915" t="s">
        <v>88</v>
      </c>
      <c r="M1915" t="s">
        <v>29</v>
      </c>
      <c r="N1915" t="s">
        <v>30</v>
      </c>
      <c r="O1915" t="s">
        <v>30</v>
      </c>
      <c r="P1915" t="s">
        <v>30</v>
      </c>
      <c r="Q1915" t="s">
        <v>30</v>
      </c>
      <c r="R1915" t="s">
        <v>30</v>
      </c>
      <c r="S1915" t="s">
        <v>30</v>
      </c>
      <c r="T1915" t="s">
        <v>30</v>
      </c>
      <c r="U1915" t="s">
        <v>30</v>
      </c>
      <c r="V1915" t="s">
        <v>30</v>
      </c>
      <c r="W1915" t="s">
        <v>31</v>
      </c>
      <c r="X1915" t="s">
        <v>30</v>
      </c>
      <c r="Y1915" t="s">
        <v>29</v>
      </c>
      <c r="Z1915" t="s">
        <v>29</v>
      </c>
      <c r="AA1915" t="s">
        <v>29</v>
      </c>
      <c r="AB1915" t="s">
        <v>32</v>
      </c>
    </row>
    <row r="1916" spans="1:28" outlineLevel="1" x14ac:dyDescent="0.45">
      <c r="A1916">
        <v>7226719003</v>
      </c>
      <c r="B1916" s="1">
        <v>44339</v>
      </c>
      <c r="C1916" t="s">
        <v>2476</v>
      </c>
      <c r="D1916" t="s">
        <v>2477</v>
      </c>
      <c r="E1916" t="s">
        <v>107</v>
      </c>
      <c r="F1916" t="s">
        <v>5651</v>
      </c>
      <c r="G1916" t="s">
        <v>5753</v>
      </c>
      <c r="H1916" s="10">
        <v>427621.86</v>
      </c>
      <c r="I1916" t="s">
        <v>213</v>
      </c>
      <c r="J1916" t="s">
        <v>28</v>
      </c>
      <c r="K1916" t="s">
        <v>30</v>
      </c>
      <c r="L1916" t="s">
        <v>88</v>
      </c>
      <c r="M1916" t="s">
        <v>29</v>
      </c>
      <c r="N1916" t="s">
        <v>29</v>
      </c>
      <c r="O1916" t="s">
        <v>29</v>
      </c>
      <c r="P1916" t="s">
        <v>30</v>
      </c>
      <c r="Q1916" t="s">
        <v>29</v>
      </c>
      <c r="R1916" t="s">
        <v>30</v>
      </c>
      <c r="S1916" t="s">
        <v>30</v>
      </c>
      <c r="T1916" t="s">
        <v>30</v>
      </c>
      <c r="U1916" t="s">
        <v>30</v>
      </c>
      <c r="V1916" t="s">
        <v>30</v>
      </c>
      <c r="W1916" t="s">
        <v>40</v>
      </c>
      <c r="X1916" t="s">
        <v>30</v>
      </c>
      <c r="Y1916" t="s">
        <v>29</v>
      </c>
      <c r="Z1916" t="s">
        <v>29</v>
      </c>
      <c r="AA1916" t="s">
        <v>30</v>
      </c>
      <c r="AB1916" t="s">
        <v>32</v>
      </c>
    </row>
    <row r="1917" spans="1:28" outlineLevel="1" x14ac:dyDescent="0.45">
      <c r="A1917">
        <v>3704219003</v>
      </c>
      <c r="B1917" s="1">
        <v>44335</v>
      </c>
      <c r="C1917" t="s">
        <v>1802</v>
      </c>
      <c r="D1917" t="s">
        <v>1803</v>
      </c>
      <c r="E1917" t="s">
        <v>107</v>
      </c>
      <c r="F1917" t="s">
        <v>5651</v>
      </c>
      <c r="G1917" t="s">
        <v>5753</v>
      </c>
      <c r="H1917" s="10">
        <v>424625.22</v>
      </c>
      <c r="J1917" t="s">
        <v>28</v>
      </c>
      <c r="K1917" t="s">
        <v>30</v>
      </c>
      <c r="L1917" t="s">
        <v>88</v>
      </c>
      <c r="M1917" t="s">
        <v>30</v>
      </c>
      <c r="N1917" t="s">
        <v>30</v>
      </c>
      <c r="O1917" t="s">
        <v>30</v>
      </c>
      <c r="P1917" t="s">
        <v>30</v>
      </c>
      <c r="Q1917" t="s">
        <v>30</v>
      </c>
      <c r="R1917" t="s">
        <v>30</v>
      </c>
      <c r="S1917" t="s">
        <v>30</v>
      </c>
      <c r="T1917" t="s">
        <v>30</v>
      </c>
      <c r="U1917" t="s">
        <v>30</v>
      </c>
      <c r="V1917" t="s">
        <v>30</v>
      </c>
      <c r="W1917" t="s">
        <v>40</v>
      </c>
      <c r="X1917" t="s">
        <v>30</v>
      </c>
      <c r="Y1917" t="s">
        <v>29</v>
      </c>
      <c r="Z1917" t="s">
        <v>30</v>
      </c>
      <c r="AA1917" t="s">
        <v>29</v>
      </c>
      <c r="AB1917" t="s">
        <v>43</v>
      </c>
    </row>
    <row r="1918" spans="1:28" outlineLevel="1" x14ac:dyDescent="0.45">
      <c r="A1918">
        <v>9920869001</v>
      </c>
      <c r="B1918" s="1">
        <v>44351</v>
      </c>
      <c r="C1918" t="s">
        <v>5444</v>
      </c>
      <c r="D1918" t="s">
        <v>568</v>
      </c>
      <c r="E1918" t="s">
        <v>107</v>
      </c>
      <c r="F1918" t="s">
        <v>5651</v>
      </c>
      <c r="G1918" t="s">
        <v>5723</v>
      </c>
      <c r="H1918" s="10">
        <v>400543.6</v>
      </c>
      <c r="J1918" t="s">
        <v>28</v>
      </c>
      <c r="K1918" t="s">
        <v>30</v>
      </c>
      <c r="L1918" t="s">
        <v>88</v>
      </c>
      <c r="M1918" t="s">
        <v>30</v>
      </c>
      <c r="N1918" t="s">
        <v>30</v>
      </c>
      <c r="O1918" t="s">
        <v>30</v>
      </c>
      <c r="P1918" t="s">
        <v>30</v>
      </c>
      <c r="Q1918" t="s">
        <v>30</v>
      </c>
      <c r="R1918" t="s">
        <v>30</v>
      </c>
      <c r="S1918" t="s">
        <v>30</v>
      </c>
      <c r="T1918" t="s">
        <v>30</v>
      </c>
      <c r="U1918" t="s">
        <v>30</v>
      </c>
      <c r="V1918" t="s">
        <v>30</v>
      </c>
      <c r="W1918" t="s">
        <v>31</v>
      </c>
      <c r="X1918" t="s">
        <v>29</v>
      </c>
      <c r="Y1918" t="s">
        <v>29</v>
      </c>
      <c r="Z1918" t="s">
        <v>29</v>
      </c>
      <c r="AA1918" t="s">
        <v>29</v>
      </c>
      <c r="AB1918" t="s">
        <v>32</v>
      </c>
    </row>
    <row r="1919" spans="1:28" outlineLevel="1" x14ac:dyDescent="0.45">
      <c r="A1919">
        <v>9923139000</v>
      </c>
      <c r="B1919" s="1">
        <v>44351</v>
      </c>
      <c r="C1919" t="s">
        <v>5455</v>
      </c>
      <c r="D1919" t="s">
        <v>5456</v>
      </c>
      <c r="E1919" t="s">
        <v>107</v>
      </c>
      <c r="F1919" t="s">
        <v>5651</v>
      </c>
      <c r="G1919" t="s">
        <v>5657</v>
      </c>
      <c r="H1919" s="10">
        <v>397776</v>
      </c>
      <c r="J1919" t="s">
        <v>28</v>
      </c>
      <c r="K1919" t="s">
        <v>29</v>
      </c>
      <c r="L1919" t="s">
        <v>96</v>
      </c>
      <c r="M1919" t="s">
        <v>30</v>
      </c>
      <c r="N1919" t="s">
        <v>30</v>
      </c>
      <c r="O1919" t="s">
        <v>30</v>
      </c>
      <c r="P1919" t="s">
        <v>30</v>
      </c>
      <c r="Q1919" t="s">
        <v>30</v>
      </c>
      <c r="R1919" t="s">
        <v>30</v>
      </c>
      <c r="S1919" t="s">
        <v>30</v>
      </c>
      <c r="T1919" t="s">
        <v>30</v>
      </c>
      <c r="U1919" t="s">
        <v>30</v>
      </c>
      <c r="V1919" t="s">
        <v>30</v>
      </c>
      <c r="W1919" t="s">
        <v>40</v>
      </c>
      <c r="X1919" t="s">
        <v>29</v>
      </c>
      <c r="Y1919" t="s">
        <v>29</v>
      </c>
      <c r="Z1919" t="s">
        <v>29</v>
      </c>
      <c r="AA1919" t="s">
        <v>29</v>
      </c>
      <c r="AB1919" t="s">
        <v>32</v>
      </c>
    </row>
    <row r="1920" spans="1:28" outlineLevel="1" x14ac:dyDescent="0.45">
      <c r="A1920">
        <v>6599439000</v>
      </c>
      <c r="B1920" s="1">
        <v>44338</v>
      </c>
      <c r="C1920" t="s">
        <v>2380</v>
      </c>
      <c r="D1920" t="s">
        <v>2381</v>
      </c>
      <c r="E1920" t="s">
        <v>107</v>
      </c>
      <c r="F1920" t="s">
        <v>5651</v>
      </c>
      <c r="G1920" t="s">
        <v>5797</v>
      </c>
      <c r="H1920" s="10">
        <v>385505</v>
      </c>
      <c r="J1920" t="s">
        <v>28</v>
      </c>
      <c r="K1920" t="s">
        <v>30</v>
      </c>
      <c r="L1920" t="s">
        <v>88</v>
      </c>
      <c r="M1920" t="s">
        <v>29</v>
      </c>
      <c r="N1920" t="s">
        <v>29</v>
      </c>
      <c r="O1920" t="s">
        <v>29</v>
      </c>
      <c r="P1920" t="s">
        <v>29</v>
      </c>
      <c r="Q1920" t="s">
        <v>29</v>
      </c>
      <c r="R1920" t="s">
        <v>30</v>
      </c>
      <c r="S1920" t="s">
        <v>30</v>
      </c>
      <c r="T1920" t="s">
        <v>30</v>
      </c>
      <c r="U1920" t="s">
        <v>29</v>
      </c>
      <c r="V1920" t="s">
        <v>30</v>
      </c>
      <c r="W1920" t="s">
        <v>40</v>
      </c>
      <c r="X1920" t="s">
        <v>30</v>
      </c>
      <c r="Y1920" t="s">
        <v>29</v>
      </c>
      <c r="Z1920" t="s">
        <v>29</v>
      </c>
      <c r="AA1920" t="s">
        <v>30</v>
      </c>
      <c r="AB1920" t="s">
        <v>43</v>
      </c>
    </row>
    <row r="1921" spans="1:28" outlineLevel="1" x14ac:dyDescent="0.45">
      <c r="A1921">
        <v>4908109001</v>
      </c>
      <c r="B1921" s="1">
        <v>44336</v>
      </c>
      <c r="C1921" t="s">
        <v>2086</v>
      </c>
      <c r="D1921" t="s">
        <v>2087</v>
      </c>
      <c r="E1921" t="s">
        <v>107</v>
      </c>
      <c r="F1921" t="s">
        <v>5651</v>
      </c>
      <c r="G1921" t="s">
        <v>5690</v>
      </c>
      <c r="H1921" s="10">
        <v>382318</v>
      </c>
      <c r="J1921" t="s">
        <v>28</v>
      </c>
      <c r="K1921" t="s">
        <v>29</v>
      </c>
      <c r="L1921" t="s">
        <v>88</v>
      </c>
      <c r="M1921" t="s">
        <v>30</v>
      </c>
      <c r="N1921" t="s">
        <v>29</v>
      </c>
      <c r="O1921" t="s">
        <v>29</v>
      </c>
      <c r="P1921" t="s">
        <v>30</v>
      </c>
      <c r="Q1921" t="s">
        <v>30</v>
      </c>
      <c r="R1921" t="s">
        <v>30</v>
      </c>
      <c r="S1921" t="s">
        <v>30</v>
      </c>
      <c r="T1921" t="s">
        <v>30</v>
      </c>
      <c r="U1921" t="s">
        <v>30</v>
      </c>
      <c r="V1921" t="s">
        <v>30</v>
      </c>
      <c r="W1921" t="s">
        <v>40</v>
      </c>
      <c r="X1921" t="s">
        <v>29</v>
      </c>
      <c r="Y1921" t="s">
        <v>29</v>
      </c>
      <c r="Z1921" t="s">
        <v>29</v>
      </c>
      <c r="AA1921" t="s">
        <v>30</v>
      </c>
      <c r="AB1921" t="s">
        <v>32</v>
      </c>
    </row>
    <row r="1922" spans="1:28" outlineLevel="1" x14ac:dyDescent="0.45">
      <c r="A1922">
        <v>5242139007</v>
      </c>
      <c r="B1922" s="1">
        <v>44337</v>
      </c>
      <c r="C1922" t="s">
        <v>2279</v>
      </c>
      <c r="D1922" t="s">
        <v>2280</v>
      </c>
      <c r="E1922" t="s">
        <v>107</v>
      </c>
      <c r="F1922" t="s">
        <v>5651</v>
      </c>
      <c r="G1922" t="s">
        <v>5924</v>
      </c>
      <c r="H1922" s="10">
        <v>378988</v>
      </c>
      <c r="J1922" t="s">
        <v>28</v>
      </c>
      <c r="K1922" t="s">
        <v>29</v>
      </c>
      <c r="L1922" t="s">
        <v>88</v>
      </c>
      <c r="M1922" t="s">
        <v>30</v>
      </c>
      <c r="N1922" t="s">
        <v>30</v>
      </c>
      <c r="O1922" t="s">
        <v>29</v>
      </c>
      <c r="P1922" t="s">
        <v>30</v>
      </c>
      <c r="Q1922" t="s">
        <v>30</v>
      </c>
      <c r="R1922" t="s">
        <v>30</v>
      </c>
      <c r="S1922" t="s">
        <v>30</v>
      </c>
      <c r="T1922" t="s">
        <v>30</v>
      </c>
      <c r="U1922" t="s">
        <v>30</v>
      </c>
      <c r="V1922" t="s">
        <v>30</v>
      </c>
      <c r="W1922" t="s">
        <v>40</v>
      </c>
      <c r="X1922" t="s">
        <v>29</v>
      </c>
      <c r="Y1922" t="s">
        <v>30</v>
      </c>
      <c r="Z1922" t="s">
        <v>29</v>
      </c>
      <c r="AA1922" t="s">
        <v>29</v>
      </c>
      <c r="AB1922" t="s">
        <v>32</v>
      </c>
    </row>
    <row r="1923" spans="1:28" outlineLevel="1" x14ac:dyDescent="0.45">
      <c r="A1923">
        <v>4894049005</v>
      </c>
      <c r="B1923" s="1">
        <v>44336</v>
      </c>
      <c r="C1923" t="s">
        <v>2013</v>
      </c>
      <c r="D1923" t="s">
        <v>2014</v>
      </c>
      <c r="E1923" t="s">
        <v>107</v>
      </c>
      <c r="F1923" t="s">
        <v>5651</v>
      </c>
      <c r="G1923" t="s">
        <v>5723</v>
      </c>
      <c r="H1923" s="10">
        <v>364975</v>
      </c>
      <c r="J1923" t="s">
        <v>28</v>
      </c>
      <c r="K1923" t="s">
        <v>30</v>
      </c>
      <c r="L1923" t="s">
        <v>88</v>
      </c>
      <c r="M1923" t="s">
        <v>30</v>
      </c>
      <c r="N1923" t="s">
        <v>30</v>
      </c>
      <c r="O1923" t="s">
        <v>30</v>
      </c>
      <c r="P1923" t="s">
        <v>30</v>
      </c>
      <c r="Q1923" t="s">
        <v>30</v>
      </c>
      <c r="R1923" t="s">
        <v>30</v>
      </c>
      <c r="S1923" t="s">
        <v>30</v>
      </c>
      <c r="T1923" t="s">
        <v>30</v>
      </c>
      <c r="U1923" t="s">
        <v>30</v>
      </c>
      <c r="V1923" t="s">
        <v>30</v>
      </c>
      <c r="W1923" t="s">
        <v>31</v>
      </c>
      <c r="X1923" t="s">
        <v>29</v>
      </c>
      <c r="Y1923" t="s">
        <v>29</v>
      </c>
      <c r="Z1923" t="s">
        <v>29</v>
      </c>
      <c r="AA1923" t="s">
        <v>30</v>
      </c>
      <c r="AB1923" t="s">
        <v>43</v>
      </c>
    </row>
    <row r="1924" spans="1:28" outlineLevel="1" x14ac:dyDescent="0.45">
      <c r="A1924">
        <v>5231049009</v>
      </c>
      <c r="B1924" s="1">
        <v>44337</v>
      </c>
      <c r="C1924" t="s">
        <v>2238</v>
      </c>
      <c r="D1924" t="s">
        <v>2239</v>
      </c>
      <c r="E1924" t="s">
        <v>107</v>
      </c>
      <c r="F1924" t="s">
        <v>5651</v>
      </c>
      <c r="G1924" t="s">
        <v>5723</v>
      </c>
      <c r="H1924" s="10">
        <v>363769</v>
      </c>
      <c r="J1924" t="s">
        <v>28</v>
      </c>
      <c r="K1924" t="s">
        <v>30</v>
      </c>
      <c r="L1924" t="s">
        <v>88</v>
      </c>
      <c r="M1924" t="s">
        <v>29</v>
      </c>
      <c r="N1924" t="s">
        <v>30</v>
      </c>
      <c r="O1924" t="s">
        <v>30</v>
      </c>
      <c r="P1924" t="s">
        <v>30</v>
      </c>
      <c r="Q1924" t="s">
        <v>30</v>
      </c>
      <c r="R1924" t="s">
        <v>30</v>
      </c>
      <c r="S1924" t="s">
        <v>29</v>
      </c>
      <c r="T1924" t="s">
        <v>30</v>
      </c>
      <c r="U1924" t="s">
        <v>30</v>
      </c>
      <c r="V1924" t="s">
        <v>30</v>
      </c>
      <c r="W1924" t="s">
        <v>31</v>
      </c>
      <c r="X1924" t="s">
        <v>29</v>
      </c>
      <c r="Y1924" t="s">
        <v>29</v>
      </c>
      <c r="Z1924" t="s">
        <v>30</v>
      </c>
      <c r="AA1924" t="s">
        <v>29</v>
      </c>
      <c r="AB1924" t="s">
        <v>32</v>
      </c>
    </row>
    <row r="1925" spans="1:28" outlineLevel="1" x14ac:dyDescent="0.45">
      <c r="A1925">
        <v>7578478904</v>
      </c>
      <c r="B1925" s="1">
        <v>44323</v>
      </c>
      <c r="C1925" t="s">
        <v>3292</v>
      </c>
      <c r="D1925" t="s">
        <v>3293</v>
      </c>
      <c r="E1925" t="s">
        <v>107</v>
      </c>
      <c r="F1925" t="s">
        <v>5651</v>
      </c>
      <c r="G1925" t="s">
        <v>5797</v>
      </c>
      <c r="H1925" s="10">
        <v>352875</v>
      </c>
      <c r="J1925" t="s">
        <v>28</v>
      </c>
      <c r="K1925" t="s">
        <v>29</v>
      </c>
      <c r="L1925" t="s">
        <v>88</v>
      </c>
      <c r="M1925" t="s">
        <v>29</v>
      </c>
      <c r="N1925" t="s">
        <v>29</v>
      </c>
      <c r="O1925" t="s">
        <v>30</v>
      </c>
      <c r="P1925" t="s">
        <v>30</v>
      </c>
      <c r="Q1925" t="s">
        <v>30</v>
      </c>
      <c r="R1925" t="s">
        <v>30</v>
      </c>
      <c r="S1925" t="s">
        <v>30</v>
      </c>
      <c r="T1925" t="s">
        <v>30</v>
      </c>
      <c r="U1925" t="s">
        <v>30</v>
      </c>
      <c r="V1925" t="s">
        <v>30</v>
      </c>
      <c r="W1925" t="s">
        <v>40</v>
      </c>
      <c r="X1925" t="s">
        <v>30</v>
      </c>
      <c r="Y1925" t="s">
        <v>29</v>
      </c>
      <c r="Z1925" t="s">
        <v>29</v>
      </c>
      <c r="AA1925" t="s">
        <v>30</v>
      </c>
      <c r="AB1925" t="s">
        <v>45</v>
      </c>
    </row>
    <row r="1926" spans="1:28" outlineLevel="1" x14ac:dyDescent="0.45">
      <c r="A1926">
        <v>8933279006</v>
      </c>
      <c r="B1926" s="1">
        <v>44345</v>
      </c>
      <c r="C1926" t="s">
        <v>4909</v>
      </c>
      <c r="D1926" t="s">
        <v>4910</v>
      </c>
      <c r="E1926" t="s">
        <v>107</v>
      </c>
      <c r="F1926" t="s">
        <v>5651</v>
      </c>
      <c r="G1926" t="s">
        <v>5690</v>
      </c>
      <c r="H1926" s="10">
        <v>350653</v>
      </c>
      <c r="J1926" t="s">
        <v>28</v>
      </c>
      <c r="K1926" t="s">
        <v>29</v>
      </c>
      <c r="L1926" t="s">
        <v>88</v>
      </c>
      <c r="M1926" t="s">
        <v>30</v>
      </c>
      <c r="N1926" t="s">
        <v>29</v>
      </c>
      <c r="O1926" t="s">
        <v>29</v>
      </c>
      <c r="P1926" t="s">
        <v>30</v>
      </c>
      <c r="Q1926" t="s">
        <v>29</v>
      </c>
      <c r="R1926" t="s">
        <v>30</v>
      </c>
      <c r="S1926" t="s">
        <v>30</v>
      </c>
      <c r="T1926" t="s">
        <v>30</v>
      </c>
      <c r="U1926" t="s">
        <v>30</v>
      </c>
      <c r="V1926" t="s">
        <v>30</v>
      </c>
      <c r="W1926" t="s">
        <v>31</v>
      </c>
      <c r="X1926" t="s">
        <v>29</v>
      </c>
      <c r="Y1926" t="s">
        <v>29</v>
      </c>
      <c r="Z1926" t="s">
        <v>29</v>
      </c>
      <c r="AA1926" t="s">
        <v>29</v>
      </c>
      <c r="AB1926" t="s">
        <v>38</v>
      </c>
    </row>
    <row r="1927" spans="1:28" outlineLevel="1" x14ac:dyDescent="0.45">
      <c r="A1927">
        <v>2326489000</v>
      </c>
      <c r="B1927" s="1">
        <v>44331</v>
      </c>
      <c r="C1927" t="s">
        <v>819</v>
      </c>
      <c r="D1927" t="s">
        <v>820</v>
      </c>
      <c r="E1927" t="s">
        <v>107</v>
      </c>
      <c r="F1927" t="s">
        <v>5651</v>
      </c>
      <c r="G1927" t="s">
        <v>5679</v>
      </c>
      <c r="H1927" s="10">
        <v>345919.27</v>
      </c>
      <c r="J1927" t="s">
        <v>28</v>
      </c>
      <c r="K1927" t="s">
        <v>29</v>
      </c>
      <c r="L1927" t="s">
        <v>88</v>
      </c>
      <c r="M1927" t="s">
        <v>29</v>
      </c>
      <c r="N1927" t="s">
        <v>29</v>
      </c>
      <c r="O1927" t="s">
        <v>29</v>
      </c>
      <c r="P1927" t="s">
        <v>29</v>
      </c>
      <c r="Q1927" t="s">
        <v>29</v>
      </c>
      <c r="R1927" t="s">
        <v>30</v>
      </c>
      <c r="S1927" t="s">
        <v>30</v>
      </c>
      <c r="T1927" t="s">
        <v>30</v>
      </c>
      <c r="U1927" t="s">
        <v>29</v>
      </c>
      <c r="V1927" t="s">
        <v>29</v>
      </c>
      <c r="W1927" t="s">
        <v>40</v>
      </c>
      <c r="X1927" t="s">
        <v>30</v>
      </c>
      <c r="Y1927" t="s">
        <v>29</v>
      </c>
      <c r="Z1927" t="s">
        <v>29</v>
      </c>
      <c r="AA1927" t="s">
        <v>30</v>
      </c>
      <c r="AB1927" t="s">
        <v>32</v>
      </c>
    </row>
    <row r="1928" spans="1:28" outlineLevel="1" x14ac:dyDescent="0.45">
      <c r="A1928">
        <v>9885749004</v>
      </c>
      <c r="B1928" s="1">
        <v>44351</v>
      </c>
      <c r="C1928" t="s">
        <v>5270</v>
      </c>
      <c r="D1928" t="s">
        <v>5271</v>
      </c>
      <c r="E1928" t="s">
        <v>107</v>
      </c>
      <c r="F1928" t="s">
        <v>5651</v>
      </c>
      <c r="G1928" t="s">
        <v>5797</v>
      </c>
      <c r="H1928" s="10">
        <v>343765.16</v>
      </c>
      <c r="J1928" t="s">
        <v>28</v>
      </c>
      <c r="K1928" t="s">
        <v>30</v>
      </c>
      <c r="L1928" t="s">
        <v>88</v>
      </c>
      <c r="M1928" t="s">
        <v>29</v>
      </c>
      <c r="N1928" t="s">
        <v>30</v>
      </c>
      <c r="O1928" t="s">
        <v>29</v>
      </c>
      <c r="P1928" t="s">
        <v>30</v>
      </c>
      <c r="Q1928" t="s">
        <v>30</v>
      </c>
      <c r="R1928" t="s">
        <v>30</v>
      </c>
      <c r="S1928" t="s">
        <v>30</v>
      </c>
      <c r="T1928" t="s">
        <v>30</v>
      </c>
      <c r="U1928" t="s">
        <v>30</v>
      </c>
      <c r="V1928" t="s">
        <v>30</v>
      </c>
      <c r="W1928" t="s">
        <v>31</v>
      </c>
      <c r="X1928" t="s">
        <v>30</v>
      </c>
      <c r="Y1928" t="s">
        <v>29</v>
      </c>
      <c r="Z1928" t="s">
        <v>29</v>
      </c>
      <c r="AA1928" t="s">
        <v>29</v>
      </c>
      <c r="AB1928" t="s">
        <v>32</v>
      </c>
    </row>
    <row r="1929" spans="1:28" outlineLevel="1" x14ac:dyDescent="0.45">
      <c r="A1929">
        <v>1108639005</v>
      </c>
      <c r="B1929" s="1">
        <v>44329</v>
      </c>
      <c r="C1929" t="s">
        <v>487</v>
      </c>
      <c r="D1929" t="s">
        <v>488</v>
      </c>
      <c r="E1929" t="s">
        <v>107</v>
      </c>
      <c r="F1929" t="s">
        <v>5651</v>
      </c>
      <c r="G1929" t="s">
        <v>5723</v>
      </c>
      <c r="H1929" s="10">
        <v>333600.44</v>
      </c>
      <c r="J1929" t="s">
        <v>28</v>
      </c>
      <c r="K1929" t="s">
        <v>30</v>
      </c>
      <c r="L1929" t="s">
        <v>88</v>
      </c>
      <c r="M1929" t="s">
        <v>30</v>
      </c>
      <c r="N1929" t="s">
        <v>29</v>
      </c>
      <c r="O1929" t="s">
        <v>29</v>
      </c>
      <c r="P1929" t="s">
        <v>30</v>
      </c>
      <c r="Q1929" t="s">
        <v>30</v>
      </c>
      <c r="R1929" t="s">
        <v>30</v>
      </c>
      <c r="S1929" t="s">
        <v>29</v>
      </c>
      <c r="T1929" t="s">
        <v>30</v>
      </c>
      <c r="U1929" t="s">
        <v>29</v>
      </c>
      <c r="V1929" t="s">
        <v>29</v>
      </c>
      <c r="W1929" t="s">
        <v>31</v>
      </c>
      <c r="X1929" t="s">
        <v>29</v>
      </c>
      <c r="Y1929" t="s">
        <v>29</v>
      </c>
      <c r="Z1929" t="s">
        <v>30</v>
      </c>
      <c r="AA1929" t="s">
        <v>29</v>
      </c>
      <c r="AB1929" t="s">
        <v>38</v>
      </c>
    </row>
    <row r="1930" spans="1:28" outlineLevel="1" x14ac:dyDescent="0.45">
      <c r="A1930">
        <v>8844449007</v>
      </c>
      <c r="B1930" s="1">
        <v>44345</v>
      </c>
      <c r="C1930" t="s">
        <v>4471</v>
      </c>
      <c r="D1930" t="s">
        <v>4472</v>
      </c>
      <c r="E1930" t="s">
        <v>107</v>
      </c>
      <c r="F1930" t="s">
        <v>5651</v>
      </c>
      <c r="G1930" t="s">
        <v>5679</v>
      </c>
      <c r="H1930" s="10">
        <v>328267</v>
      </c>
      <c r="J1930" t="s">
        <v>28</v>
      </c>
      <c r="K1930" t="s">
        <v>29</v>
      </c>
      <c r="L1930" t="s">
        <v>88</v>
      </c>
      <c r="M1930" t="s">
        <v>30</v>
      </c>
      <c r="N1930" t="s">
        <v>29</v>
      </c>
      <c r="O1930" t="s">
        <v>29</v>
      </c>
      <c r="P1930" t="s">
        <v>30</v>
      </c>
      <c r="Q1930" t="s">
        <v>30</v>
      </c>
      <c r="R1930" t="s">
        <v>30</v>
      </c>
      <c r="S1930" t="s">
        <v>30</v>
      </c>
      <c r="T1930" t="s">
        <v>30</v>
      </c>
      <c r="U1930" t="s">
        <v>30</v>
      </c>
      <c r="V1930" t="s">
        <v>30</v>
      </c>
      <c r="W1930" t="s">
        <v>40</v>
      </c>
      <c r="X1930" t="s">
        <v>30</v>
      </c>
      <c r="Y1930" t="s">
        <v>29</v>
      </c>
      <c r="Z1930" t="s">
        <v>29</v>
      </c>
      <c r="AA1930" t="s">
        <v>29</v>
      </c>
      <c r="AB1930" t="s">
        <v>32</v>
      </c>
    </row>
    <row r="1931" spans="1:28" outlineLevel="1" x14ac:dyDescent="0.45">
      <c r="A1931">
        <v>8885339005</v>
      </c>
      <c r="B1931" s="1">
        <v>44345</v>
      </c>
      <c r="C1931" t="s">
        <v>4707</v>
      </c>
      <c r="D1931" t="s">
        <v>4708</v>
      </c>
      <c r="E1931" t="s">
        <v>107</v>
      </c>
      <c r="F1931" t="s">
        <v>5651</v>
      </c>
      <c r="G1931" t="s">
        <v>5879</v>
      </c>
      <c r="H1931" s="10">
        <v>324016.21999999997</v>
      </c>
      <c r="J1931" t="s">
        <v>28</v>
      </c>
      <c r="K1931" t="s">
        <v>29</v>
      </c>
      <c r="L1931" t="s">
        <v>88</v>
      </c>
      <c r="M1931" t="s">
        <v>29</v>
      </c>
      <c r="N1931" t="s">
        <v>29</v>
      </c>
      <c r="O1931" t="s">
        <v>30</v>
      </c>
      <c r="P1931" t="s">
        <v>30</v>
      </c>
      <c r="Q1931" t="s">
        <v>29</v>
      </c>
      <c r="R1931" t="s">
        <v>30</v>
      </c>
      <c r="S1931" t="s">
        <v>30</v>
      </c>
      <c r="T1931" t="s">
        <v>30</v>
      </c>
      <c r="U1931" t="s">
        <v>29</v>
      </c>
      <c r="V1931" t="s">
        <v>30</v>
      </c>
      <c r="W1931" t="s">
        <v>31</v>
      </c>
      <c r="X1931" t="s">
        <v>29</v>
      </c>
      <c r="Y1931" t="s">
        <v>29</v>
      </c>
      <c r="Z1931" t="s">
        <v>29</v>
      </c>
      <c r="AA1931" t="s">
        <v>29</v>
      </c>
      <c r="AB1931" t="s">
        <v>32</v>
      </c>
    </row>
    <row r="1932" spans="1:28" outlineLevel="1" x14ac:dyDescent="0.45">
      <c r="A1932">
        <v>9887299004</v>
      </c>
      <c r="B1932" s="1">
        <v>44351</v>
      </c>
      <c r="C1932" t="s">
        <v>5278</v>
      </c>
      <c r="D1932" t="s">
        <v>568</v>
      </c>
      <c r="E1932" t="s">
        <v>107</v>
      </c>
      <c r="F1932" t="s">
        <v>5651</v>
      </c>
      <c r="G1932" t="s">
        <v>5723</v>
      </c>
      <c r="H1932" s="10">
        <v>314046</v>
      </c>
      <c r="J1932" t="s">
        <v>28</v>
      </c>
      <c r="K1932" t="s">
        <v>30</v>
      </c>
      <c r="L1932" t="s">
        <v>88</v>
      </c>
      <c r="M1932" t="s">
        <v>30</v>
      </c>
      <c r="N1932" t="s">
        <v>30</v>
      </c>
      <c r="O1932" t="s">
        <v>30</v>
      </c>
      <c r="P1932" t="s">
        <v>30</v>
      </c>
      <c r="Q1932" t="s">
        <v>30</v>
      </c>
      <c r="R1932" t="s">
        <v>30</v>
      </c>
      <c r="S1932" t="s">
        <v>30</v>
      </c>
      <c r="T1932" t="s">
        <v>30</v>
      </c>
      <c r="U1932" t="s">
        <v>30</v>
      </c>
      <c r="V1932" t="s">
        <v>30</v>
      </c>
      <c r="W1932" t="s">
        <v>31</v>
      </c>
      <c r="X1932" t="s">
        <v>29</v>
      </c>
      <c r="Y1932" t="s">
        <v>29</v>
      </c>
      <c r="Z1932" t="s">
        <v>29</v>
      </c>
      <c r="AA1932" t="s">
        <v>29</v>
      </c>
      <c r="AB1932" t="s">
        <v>32</v>
      </c>
    </row>
    <row r="1933" spans="1:28" outlineLevel="1" x14ac:dyDescent="0.45">
      <c r="A1933">
        <v>7674358903</v>
      </c>
      <c r="B1933" s="1">
        <v>44323</v>
      </c>
      <c r="C1933" t="s">
        <v>3820</v>
      </c>
      <c r="D1933" t="s">
        <v>3821</v>
      </c>
      <c r="E1933" t="s">
        <v>107</v>
      </c>
      <c r="F1933" t="s">
        <v>5651</v>
      </c>
      <c r="G1933" t="s">
        <v>5797</v>
      </c>
      <c r="H1933" s="10">
        <v>301140.99</v>
      </c>
      <c r="J1933" t="s">
        <v>28</v>
      </c>
      <c r="K1933" t="s">
        <v>30</v>
      </c>
      <c r="L1933" t="s">
        <v>88</v>
      </c>
      <c r="M1933" t="s">
        <v>29</v>
      </c>
      <c r="N1933" t="s">
        <v>29</v>
      </c>
      <c r="O1933" t="s">
        <v>29</v>
      </c>
      <c r="P1933" t="s">
        <v>30</v>
      </c>
      <c r="Q1933" t="s">
        <v>29</v>
      </c>
      <c r="R1933" t="s">
        <v>29</v>
      </c>
      <c r="S1933" t="s">
        <v>30</v>
      </c>
      <c r="T1933" t="s">
        <v>30</v>
      </c>
      <c r="U1933" t="s">
        <v>29</v>
      </c>
      <c r="V1933" t="s">
        <v>30</v>
      </c>
      <c r="W1933" t="s">
        <v>31</v>
      </c>
      <c r="X1933" t="s">
        <v>30</v>
      </c>
      <c r="Y1933" t="s">
        <v>29</v>
      </c>
      <c r="Z1933" t="s">
        <v>29</v>
      </c>
      <c r="AA1933" t="s">
        <v>30</v>
      </c>
      <c r="AB1933" t="s">
        <v>62</v>
      </c>
    </row>
    <row r="1934" spans="1:28" outlineLevel="1" x14ac:dyDescent="0.45">
      <c r="A1934">
        <v>2218469008</v>
      </c>
      <c r="B1934" s="1">
        <v>44330</v>
      </c>
      <c r="C1934" t="s">
        <v>634</v>
      </c>
      <c r="D1934" t="s">
        <v>635</v>
      </c>
      <c r="E1934" t="s">
        <v>107</v>
      </c>
      <c r="F1934" t="s">
        <v>5651</v>
      </c>
      <c r="G1934" t="s">
        <v>5760</v>
      </c>
      <c r="H1934" s="10">
        <v>299781.58</v>
      </c>
      <c r="J1934" t="s">
        <v>28</v>
      </c>
      <c r="K1934" t="s">
        <v>29</v>
      </c>
      <c r="L1934" t="s">
        <v>88</v>
      </c>
      <c r="M1934" t="s">
        <v>30</v>
      </c>
      <c r="N1934" t="s">
        <v>30</v>
      </c>
      <c r="O1934" t="s">
        <v>30</v>
      </c>
      <c r="P1934" t="s">
        <v>30</v>
      </c>
      <c r="Q1934" t="s">
        <v>30</v>
      </c>
      <c r="R1934" t="s">
        <v>30</v>
      </c>
      <c r="S1934" t="s">
        <v>29</v>
      </c>
      <c r="T1934" t="s">
        <v>29</v>
      </c>
      <c r="U1934" t="s">
        <v>30</v>
      </c>
      <c r="V1934" t="s">
        <v>29</v>
      </c>
      <c r="W1934" t="s">
        <v>31</v>
      </c>
      <c r="X1934" t="s">
        <v>30</v>
      </c>
      <c r="Y1934" t="s">
        <v>29</v>
      </c>
      <c r="Z1934" t="s">
        <v>29</v>
      </c>
      <c r="AA1934" t="s">
        <v>30</v>
      </c>
      <c r="AB1934" t="s">
        <v>32</v>
      </c>
    </row>
    <row r="1935" spans="1:28" outlineLevel="1" x14ac:dyDescent="0.45">
      <c r="A1935">
        <v>2224369009</v>
      </c>
      <c r="B1935" s="1">
        <v>44330</v>
      </c>
      <c r="C1935" t="s">
        <v>667</v>
      </c>
      <c r="D1935" t="s">
        <v>668</v>
      </c>
      <c r="E1935" t="s">
        <v>107</v>
      </c>
      <c r="F1935" t="s">
        <v>5651</v>
      </c>
      <c r="G1935" t="s">
        <v>5723</v>
      </c>
      <c r="H1935" s="10">
        <v>297526</v>
      </c>
      <c r="J1935" t="s">
        <v>28</v>
      </c>
      <c r="K1935" t="s">
        <v>30</v>
      </c>
      <c r="L1935" t="s">
        <v>88</v>
      </c>
      <c r="M1935" t="s">
        <v>30</v>
      </c>
      <c r="N1935" t="s">
        <v>30</v>
      </c>
      <c r="O1935" t="s">
        <v>30</v>
      </c>
      <c r="P1935" t="s">
        <v>30</v>
      </c>
      <c r="Q1935" t="s">
        <v>30</v>
      </c>
      <c r="R1935" t="s">
        <v>30</v>
      </c>
      <c r="S1935" t="s">
        <v>30</v>
      </c>
      <c r="T1935" t="s">
        <v>30</v>
      </c>
      <c r="U1935" t="s">
        <v>30</v>
      </c>
      <c r="V1935" t="s">
        <v>30</v>
      </c>
      <c r="W1935" t="s">
        <v>40</v>
      </c>
      <c r="X1935" t="s">
        <v>29</v>
      </c>
      <c r="Y1935" t="s">
        <v>30</v>
      </c>
      <c r="Z1935" t="s">
        <v>29</v>
      </c>
      <c r="AA1935" t="s">
        <v>29</v>
      </c>
      <c r="AB1935" t="s">
        <v>32</v>
      </c>
    </row>
    <row r="1936" spans="1:28" outlineLevel="1" x14ac:dyDescent="0.45">
      <c r="A1936">
        <v>7907128906</v>
      </c>
      <c r="B1936" s="1">
        <v>44327</v>
      </c>
      <c r="C1936" t="s">
        <v>4044</v>
      </c>
      <c r="D1936" t="s">
        <v>4045</v>
      </c>
      <c r="E1936" t="s">
        <v>107</v>
      </c>
      <c r="F1936" t="s">
        <v>5651</v>
      </c>
      <c r="G1936" t="s">
        <v>5690</v>
      </c>
      <c r="H1936" s="10">
        <v>293236</v>
      </c>
      <c r="J1936" t="s">
        <v>28</v>
      </c>
      <c r="K1936" t="s">
        <v>29</v>
      </c>
      <c r="L1936" t="s">
        <v>88</v>
      </c>
      <c r="M1936" t="s">
        <v>29</v>
      </c>
      <c r="N1936" t="s">
        <v>30</v>
      </c>
      <c r="O1936" t="s">
        <v>29</v>
      </c>
      <c r="P1936" t="s">
        <v>30</v>
      </c>
      <c r="Q1936" t="s">
        <v>30</v>
      </c>
      <c r="R1936" t="s">
        <v>30</v>
      </c>
      <c r="S1936" t="s">
        <v>30</v>
      </c>
      <c r="T1936" t="s">
        <v>30</v>
      </c>
      <c r="U1936" t="s">
        <v>30</v>
      </c>
      <c r="V1936" t="s">
        <v>30</v>
      </c>
      <c r="W1936" t="s">
        <v>40</v>
      </c>
      <c r="X1936" t="s">
        <v>29</v>
      </c>
      <c r="Y1936" t="s">
        <v>30</v>
      </c>
      <c r="Z1936" t="s">
        <v>29</v>
      </c>
      <c r="AA1936" t="s">
        <v>29</v>
      </c>
      <c r="AB1936" t="s">
        <v>32</v>
      </c>
    </row>
    <row r="1937" spans="1:28" outlineLevel="1" x14ac:dyDescent="0.45">
      <c r="A1937">
        <v>7532728901</v>
      </c>
      <c r="B1937" s="1">
        <v>44323</v>
      </c>
      <c r="C1937" t="s">
        <v>2804</v>
      </c>
      <c r="D1937" t="s">
        <v>2805</v>
      </c>
      <c r="E1937" t="s">
        <v>107</v>
      </c>
      <c r="F1937" t="s">
        <v>5651</v>
      </c>
      <c r="G1937" t="s">
        <v>5673</v>
      </c>
      <c r="H1937" s="10">
        <v>292557.64</v>
      </c>
      <c r="I1937" t="s">
        <v>53</v>
      </c>
      <c r="J1937" t="s">
        <v>28</v>
      </c>
      <c r="K1937" t="s">
        <v>29</v>
      </c>
      <c r="L1937" t="s">
        <v>88</v>
      </c>
      <c r="M1937" t="s">
        <v>30</v>
      </c>
      <c r="N1937" t="s">
        <v>29</v>
      </c>
      <c r="O1937" t="s">
        <v>29</v>
      </c>
      <c r="P1937" t="s">
        <v>30</v>
      </c>
      <c r="Q1937" t="s">
        <v>29</v>
      </c>
      <c r="R1937" t="s">
        <v>29</v>
      </c>
      <c r="S1937" t="s">
        <v>30</v>
      </c>
      <c r="T1937" t="s">
        <v>29</v>
      </c>
      <c r="U1937" t="s">
        <v>29</v>
      </c>
      <c r="V1937" t="s">
        <v>29</v>
      </c>
      <c r="W1937" t="s">
        <v>31</v>
      </c>
      <c r="X1937" t="s">
        <v>29</v>
      </c>
      <c r="Y1937" t="s">
        <v>30</v>
      </c>
      <c r="Z1937" t="s">
        <v>29</v>
      </c>
      <c r="AA1937" t="s">
        <v>29</v>
      </c>
      <c r="AB1937" t="s">
        <v>32</v>
      </c>
    </row>
    <row r="1938" spans="1:28" outlineLevel="1" x14ac:dyDescent="0.45">
      <c r="A1938">
        <v>7650548907</v>
      </c>
      <c r="B1938" s="1">
        <v>44323</v>
      </c>
      <c r="C1938" t="s">
        <v>3701</v>
      </c>
      <c r="D1938" t="s">
        <v>3702</v>
      </c>
      <c r="E1938" t="s">
        <v>107</v>
      </c>
      <c r="F1938" t="s">
        <v>5651</v>
      </c>
      <c r="G1938" t="s">
        <v>5879</v>
      </c>
      <c r="H1938" s="10">
        <v>289657</v>
      </c>
      <c r="J1938" t="s">
        <v>28</v>
      </c>
      <c r="K1938" t="s">
        <v>29</v>
      </c>
      <c r="L1938" t="s">
        <v>88</v>
      </c>
      <c r="M1938" t="s">
        <v>29</v>
      </c>
      <c r="N1938" t="s">
        <v>29</v>
      </c>
      <c r="O1938" t="s">
        <v>30</v>
      </c>
      <c r="P1938" t="s">
        <v>30</v>
      </c>
      <c r="Q1938" t="s">
        <v>29</v>
      </c>
      <c r="R1938" t="s">
        <v>30</v>
      </c>
      <c r="S1938" t="s">
        <v>30</v>
      </c>
      <c r="T1938" t="s">
        <v>30</v>
      </c>
      <c r="U1938" t="s">
        <v>30</v>
      </c>
      <c r="V1938" t="s">
        <v>30</v>
      </c>
      <c r="W1938" t="s">
        <v>40</v>
      </c>
      <c r="X1938" t="s">
        <v>29</v>
      </c>
      <c r="Y1938" t="s">
        <v>29</v>
      </c>
      <c r="Z1938" t="s">
        <v>30</v>
      </c>
      <c r="AA1938" t="s">
        <v>30</v>
      </c>
      <c r="AB1938" t="s">
        <v>32</v>
      </c>
    </row>
    <row r="1939" spans="1:28" outlineLevel="1" x14ac:dyDescent="0.45">
      <c r="A1939">
        <v>7671148904</v>
      </c>
      <c r="B1939" s="1">
        <v>44323</v>
      </c>
      <c r="C1939" t="s">
        <v>3484</v>
      </c>
      <c r="D1939" t="s">
        <v>3806</v>
      </c>
      <c r="E1939" t="s">
        <v>107</v>
      </c>
      <c r="F1939" t="s">
        <v>5651</v>
      </c>
      <c r="G1939" t="s">
        <v>5753</v>
      </c>
      <c r="H1939" s="10">
        <v>287452</v>
      </c>
      <c r="J1939" t="s">
        <v>28</v>
      </c>
      <c r="K1939" t="s">
        <v>29</v>
      </c>
      <c r="L1939" t="s">
        <v>88</v>
      </c>
      <c r="M1939" t="s">
        <v>29</v>
      </c>
      <c r="N1939" t="s">
        <v>29</v>
      </c>
      <c r="O1939" t="s">
        <v>29</v>
      </c>
      <c r="P1939" t="s">
        <v>30</v>
      </c>
      <c r="Q1939" t="s">
        <v>29</v>
      </c>
      <c r="R1939" t="s">
        <v>29</v>
      </c>
      <c r="S1939" t="s">
        <v>30</v>
      </c>
      <c r="T1939" t="s">
        <v>30</v>
      </c>
      <c r="U1939" t="s">
        <v>30</v>
      </c>
      <c r="V1939" t="s">
        <v>30</v>
      </c>
      <c r="W1939" t="s">
        <v>40</v>
      </c>
      <c r="X1939" t="s">
        <v>30</v>
      </c>
      <c r="Y1939" t="s">
        <v>29</v>
      </c>
      <c r="Z1939" t="s">
        <v>29</v>
      </c>
      <c r="AA1939" t="s">
        <v>30</v>
      </c>
      <c r="AB1939" t="s">
        <v>32</v>
      </c>
    </row>
    <row r="1940" spans="1:28" outlineLevel="1" x14ac:dyDescent="0.45">
      <c r="A1940">
        <v>2230089004</v>
      </c>
      <c r="B1940" s="1">
        <v>44330</v>
      </c>
      <c r="C1940" t="s">
        <v>702</v>
      </c>
      <c r="D1940" t="s">
        <v>703</v>
      </c>
      <c r="E1940" t="s">
        <v>107</v>
      </c>
      <c r="F1940" t="s">
        <v>5651</v>
      </c>
      <c r="G1940" t="s">
        <v>5656</v>
      </c>
      <c r="H1940" s="10">
        <v>285597.53999999998</v>
      </c>
      <c r="J1940" t="s">
        <v>28</v>
      </c>
      <c r="K1940" t="s">
        <v>29</v>
      </c>
      <c r="L1940" t="s">
        <v>88</v>
      </c>
      <c r="M1940" t="s">
        <v>30</v>
      </c>
      <c r="N1940" t="s">
        <v>30</v>
      </c>
      <c r="O1940" t="s">
        <v>30</v>
      </c>
      <c r="P1940" t="s">
        <v>30</v>
      </c>
      <c r="Q1940" t="s">
        <v>30</v>
      </c>
      <c r="R1940" t="s">
        <v>30</v>
      </c>
      <c r="S1940" t="s">
        <v>30</v>
      </c>
      <c r="T1940" t="s">
        <v>30</v>
      </c>
      <c r="U1940" t="s">
        <v>30</v>
      </c>
      <c r="V1940" t="s">
        <v>30</v>
      </c>
      <c r="W1940" t="s">
        <v>31</v>
      </c>
      <c r="X1940" t="s">
        <v>29</v>
      </c>
      <c r="Y1940" t="s">
        <v>29</v>
      </c>
      <c r="Z1940" t="s">
        <v>29</v>
      </c>
      <c r="AA1940" t="s">
        <v>30</v>
      </c>
      <c r="AB1940" t="s">
        <v>43</v>
      </c>
    </row>
    <row r="1941" spans="1:28" outlineLevel="1" x14ac:dyDescent="0.45">
      <c r="A1941">
        <v>2330339004</v>
      </c>
      <c r="B1941" s="1">
        <v>44331</v>
      </c>
      <c r="C1941" t="s">
        <v>835</v>
      </c>
      <c r="D1941" t="s">
        <v>836</v>
      </c>
      <c r="E1941" t="s">
        <v>107</v>
      </c>
      <c r="F1941" t="s">
        <v>5651</v>
      </c>
      <c r="G1941" t="s">
        <v>5764</v>
      </c>
      <c r="H1941" s="10">
        <v>279431</v>
      </c>
      <c r="J1941" t="s">
        <v>28</v>
      </c>
      <c r="K1941" t="s">
        <v>29</v>
      </c>
      <c r="L1941" t="s">
        <v>88</v>
      </c>
      <c r="M1941" t="s">
        <v>29</v>
      </c>
      <c r="N1941" t="s">
        <v>29</v>
      </c>
      <c r="O1941" t="s">
        <v>29</v>
      </c>
      <c r="P1941" t="s">
        <v>30</v>
      </c>
      <c r="Q1941" t="s">
        <v>29</v>
      </c>
      <c r="R1941" t="s">
        <v>29</v>
      </c>
      <c r="S1941" t="s">
        <v>30</v>
      </c>
      <c r="T1941" t="s">
        <v>30</v>
      </c>
      <c r="U1941" t="s">
        <v>29</v>
      </c>
      <c r="V1941" t="s">
        <v>30</v>
      </c>
      <c r="W1941" t="s">
        <v>40</v>
      </c>
      <c r="X1941" t="s">
        <v>29</v>
      </c>
      <c r="Y1941" t="s">
        <v>29</v>
      </c>
      <c r="Z1941" t="s">
        <v>29</v>
      </c>
      <c r="AA1941" t="s">
        <v>30</v>
      </c>
      <c r="AB1941" t="s">
        <v>32</v>
      </c>
    </row>
    <row r="1942" spans="1:28" outlineLevel="1" x14ac:dyDescent="0.45">
      <c r="A1942">
        <v>2785349003</v>
      </c>
      <c r="B1942" s="1">
        <v>44334</v>
      </c>
      <c r="C1942" t="s">
        <v>1707</v>
      </c>
      <c r="D1942" t="s">
        <v>1708</v>
      </c>
      <c r="E1942" t="s">
        <v>107</v>
      </c>
      <c r="F1942" t="s">
        <v>5651</v>
      </c>
      <c r="G1942" t="s">
        <v>5895</v>
      </c>
      <c r="H1942" s="10">
        <v>279391.49</v>
      </c>
      <c r="J1942" t="s">
        <v>28</v>
      </c>
      <c r="K1942" t="s">
        <v>29</v>
      </c>
      <c r="L1942" t="s">
        <v>88</v>
      </c>
      <c r="M1942" t="s">
        <v>29</v>
      </c>
      <c r="N1942" t="s">
        <v>30</v>
      </c>
      <c r="O1942" t="s">
        <v>30</v>
      </c>
      <c r="P1942" t="s">
        <v>30</v>
      </c>
      <c r="Q1942" t="s">
        <v>30</v>
      </c>
      <c r="R1942" t="s">
        <v>30</v>
      </c>
      <c r="S1942" t="s">
        <v>30</v>
      </c>
      <c r="T1942" t="s">
        <v>30</v>
      </c>
      <c r="U1942" t="s">
        <v>30</v>
      </c>
      <c r="V1942" t="s">
        <v>30</v>
      </c>
      <c r="W1942" t="s">
        <v>31</v>
      </c>
      <c r="X1942" t="s">
        <v>29</v>
      </c>
      <c r="Y1942" t="s">
        <v>29</v>
      </c>
      <c r="Z1942" t="s">
        <v>29</v>
      </c>
      <c r="AA1942" t="s">
        <v>30</v>
      </c>
      <c r="AB1942" t="s">
        <v>32</v>
      </c>
    </row>
    <row r="1943" spans="1:28" outlineLevel="1" x14ac:dyDescent="0.45">
      <c r="A1943">
        <v>8845449009</v>
      </c>
      <c r="B1943" s="1">
        <v>44345</v>
      </c>
      <c r="C1943" t="s">
        <v>4477</v>
      </c>
      <c r="D1943" t="s">
        <v>4478</v>
      </c>
      <c r="E1943" t="s">
        <v>107</v>
      </c>
      <c r="F1943" t="s">
        <v>5651</v>
      </c>
      <c r="G1943" t="s">
        <v>5723</v>
      </c>
      <c r="H1943" s="10">
        <v>279222.86</v>
      </c>
      <c r="J1943" t="s">
        <v>28</v>
      </c>
      <c r="K1943" t="s">
        <v>30</v>
      </c>
      <c r="L1943" t="s">
        <v>88</v>
      </c>
      <c r="M1943" t="s">
        <v>29</v>
      </c>
      <c r="N1943" t="s">
        <v>29</v>
      </c>
      <c r="O1943" t="s">
        <v>29</v>
      </c>
      <c r="P1943" t="s">
        <v>30</v>
      </c>
      <c r="Q1943" t="s">
        <v>29</v>
      </c>
      <c r="R1943" t="s">
        <v>30</v>
      </c>
      <c r="S1943" t="s">
        <v>30</v>
      </c>
      <c r="T1943" t="s">
        <v>30</v>
      </c>
      <c r="U1943" t="s">
        <v>30</v>
      </c>
      <c r="V1943" t="s">
        <v>30</v>
      </c>
      <c r="W1943" t="s">
        <v>31</v>
      </c>
      <c r="X1943" t="s">
        <v>29</v>
      </c>
      <c r="Y1943" t="s">
        <v>29</v>
      </c>
      <c r="Z1943" t="s">
        <v>29</v>
      </c>
      <c r="AA1943" t="s">
        <v>29</v>
      </c>
      <c r="AB1943" t="s">
        <v>32</v>
      </c>
    </row>
    <row r="1944" spans="1:28" outlineLevel="1" x14ac:dyDescent="0.45">
      <c r="A1944">
        <v>7560689002</v>
      </c>
      <c r="B1944" s="1">
        <v>44341</v>
      </c>
      <c r="C1944" t="s">
        <v>3134</v>
      </c>
      <c r="D1944" t="s">
        <v>3135</v>
      </c>
      <c r="E1944" t="s">
        <v>107</v>
      </c>
      <c r="F1944" t="s">
        <v>5651</v>
      </c>
      <c r="G1944" t="s">
        <v>5656</v>
      </c>
      <c r="H1944" s="10">
        <v>279189</v>
      </c>
      <c r="J1944" t="s">
        <v>28</v>
      </c>
      <c r="K1944" t="s">
        <v>29</v>
      </c>
      <c r="L1944" t="s">
        <v>88</v>
      </c>
      <c r="M1944" t="s">
        <v>30</v>
      </c>
      <c r="N1944" t="s">
        <v>30</v>
      </c>
      <c r="O1944" t="s">
        <v>30</v>
      </c>
      <c r="P1944" t="s">
        <v>30</v>
      </c>
      <c r="Q1944" t="s">
        <v>30</v>
      </c>
      <c r="R1944" t="s">
        <v>30</v>
      </c>
      <c r="S1944" t="s">
        <v>30</v>
      </c>
      <c r="T1944" t="s">
        <v>30</v>
      </c>
      <c r="U1944" t="s">
        <v>30</v>
      </c>
      <c r="V1944" t="s">
        <v>30</v>
      </c>
      <c r="W1944" t="s">
        <v>31</v>
      </c>
      <c r="X1944" t="s">
        <v>29</v>
      </c>
      <c r="Y1944" t="s">
        <v>29</v>
      </c>
      <c r="Z1944" t="s">
        <v>29</v>
      </c>
      <c r="AA1944" t="s">
        <v>30</v>
      </c>
      <c r="AB1944" t="s">
        <v>32</v>
      </c>
    </row>
    <row r="1945" spans="1:28" outlineLevel="1" x14ac:dyDescent="0.45">
      <c r="A1945">
        <v>2499029000</v>
      </c>
      <c r="B1945" s="1">
        <v>44332</v>
      </c>
      <c r="C1945" t="s">
        <v>1216</v>
      </c>
      <c r="D1945" t="s">
        <v>1217</v>
      </c>
      <c r="E1945" t="s">
        <v>107</v>
      </c>
      <c r="F1945" t="s">
        <v>5651</v>
      </c>
      <c r="G1945" t="s">
        <v>5656</v>
      </c>
      <c r="H1945" s="10">
        <v>272706.13</v>
      </c>
      <c r="J1945" t="s">
        <v>28</v>
      </c>
      <c r="K1945" t="s">
        <v>29</v>
      </c>
      <c r="L1945" t="s">
        <v>88</v>
      </c>
      <c r="M1945" t="s">
        <v>30</v>
      </c>
      <c r="N1945" t="s">
        <v>29</v>
      </c>
      <c r="O1945" t="s">
        <v>29</v>
      </c>
      <c r="P1945" t="s">
        <v>30</v>
      </c>
      <c r="Q1945" t="s">
        <v>29</v>
      </c>
      <c r="R1945" t="s">
        <v>30</v>
      </c>
      <c r="S1945" t="s">
        <v>30</v>
      </c>
      <c r="T1945" t="s">
        <v>30</v>
      </c>
      <c r="U1945" t="s">
        <v>29</v>
      </c>
      <c r="V1945" t="s">
        <v>30</v>
      </c>
      <c r="W1945" t="s">
        <v>31</v>
      </c>
      <c r="X1945" t="s">
        <v>29</v>
      </c>
      <c r="Y1945" t="s">
        <v>30</v>
      </c>
      <c r="Z1945" t="s">
        <v>29</v>
      </c>
      <c r="AA1945" t="s">
        <v>29</v>
      </c>
      <c r="AB1945" t="s">
        <v>32</v>
      </c>
    </row>
    <row r="1946" spans="1:28" outlineLevel="1" x14ac:dyDescent="0.45">
      <c r="A1946">
        <v>7502929004</v>
      </c>
      <c r="B1946" s="1">
        <v>44341</v>
      </c>
      <c r="C1946" t="s">
        <v>2551</v>
      </c>
      <c r="D1946" t="s">
        <v>2552</v>
      </c>
      <c r="E1946" t="s">
        <v>107</v>
      </c>
      <c r="F1946" t="s">
        <v>5651</v>
      </c>
      <c r="G1946" t="s">
        <v>5733</v>
      </c>
      <c r="H1946" s="10">
        <v>271528.5</v>
      </c>
      <c r="I1946" t="s">
        <v>2553</v>
      </c>
      <c r="J1946" t="s">
        <v>28</v>
      </c>
      <c r="K1946" t="s">
        <v>29</v>
      </c>
      <c r="L1946" t="s">
        <v>88</v>
      </c>
      <c r="M1946" t="s">
        <v>29</v>
      </c>
      <c r="N1946" t="s">
        <v>29</v>
      </c>
      <c r="O1946" t="s">
        <v>29</v>
      </c>
      <c r="P1946" t="s">
        <v>29</v>
      </c>
      <c r="Q1946" t="s">
        <v>30</v>
      </c>
      <c r="R1946" t="s">
        <v>30</v>
      </c>
      <c r="S1946" t="s">
        <v>30</v>
      </c>
      <c r="T1946" t="s">
        <v>30</v>
      </c>
      <c r="U1946" t="s">
        <v>30</v>
      </c>
      <c r="V1946" t="s">
        <v>30</v>
      </c>
      <c r="W1946" t="s">
        <v>31</v>
      </c>
      <c r="X1946" t="s">
        <v>29</v>
      </c>
      <c r="Y1946" t="s">
        <v>30</v>
      </c>
      <c r="Z1946" t="s">
        <v>29</v>
      </c>
      <c r="AA1946" t="s">
        <v>30</v>
      </c>
      <c r="AB1946" t="s">
        <v>62</v>
      </c>
    </row>
    <row r="1947" spans="1:28" outlineLevel="1" x14ac:dyDescent="0.45">
      <c r="A1947">
        <v>9929009008</v>
      </c>
      <c r="B1947" s="1">
        <v>44351</v>
      </c>
      <c r="C1947" t="s">
        <v>5496</v>
      </c>
      <c r="D1947" t="s">
        <v>5497</v>
      </c>
      <c r="E1947" t="s">
        <v>107</v>
      </c>
      <c r="F1947" t="s">
        <v>5651</v>
      </c>
      <c r="G1947" t="s">
        <v>5753</v>
      </c>
      <c r="H1947" s="10">
        <v>271207.5</v>
      </c>
      <c r="J1947" t="s">
        <v>28</v>
      </c>
      <c r="K1947" t="s">
        <v>30</v>
      </c>
      <c r="L1947" t="s">
        <v>88</v>
      </c>
      <c r="M1947" t="s">
        <v>30</v>
      </c>
      <c r="N1947" t="s">
        <v>30</v>
      </c>
      <c r="O1947" t="s">
        <v>30</v>
      </c>
      <c r="P1947" t="s">
        <v>30</v>
      </c>
      <c r="Q1947" t="s">
        <v>30</v>
      </c>
      <c r="R1947" t="s">
        <v>30</v>
      </c>
      <c r="S1947" t="s">
        <v>30</v>
      </c>
      <c r="T1947" t="s">
        <v>30</v>
      </c>
      <c r="U1947" t="s">
        <v>30</v>
      </c>
      <c r="V1947" t="s">
        <v>30</v>
      </c>
      <c r="W1947" t="s">
        <v>40</v>
      </c>
      <c r="X1947" t="s">
        <v>30</v>
      </c>
      <c r="Y1947" t="s">
        <v>29</v>
      </c>
      <c r="Z1947" t="s">
        <v>29</v>
      </c>
      <c r="AA1947" t="s">
        <v>29</v>
      </c>
      <c r="AB1947" t="s">
        <v>43</v>
      </c>
    </row>
    <row r="1948" spans="1:28" outlineLevel="1" x14ac:dyDescent="0.45">
      <c r="A1948">
        <v>8891649000</v>
      </c>
      <c r="B1948" s="1">
        <v>44345</v>
      </c>
      <c r="C1948" t="s">
        <v>4739</v>
      </c>
      <c r="D1948" t="s">
        <v>4740</v>
      </c>
      <c r="E1948" t="s">
        <v>107</v>
      </c>
      <c r="F1948" t="s">
        <v>5651</v>
      </c>
      <c r="G1948" t="s">
        <v>5723</v>
      </c>
      <c r="H1948" s="10">
        <v>264828.05</v>
      </c>
      <c r="J1948" t="s">
        <v>28</v>
      </c>
      <c r="K1948" t="s">
        <v>30</v>
      </c>
      <c r="L1948" t="s">
        <v>88</v>
      </c>
      <c r="M1948" t="s">
        <v>29</v>
      </c>
      <c r="N1948" t="s">
        <v>29</v>
      </c>
      <c r="O1948" t="s">
        <v>29</v>
      </c>
      <c r="P1948" t="s">
        <v>30</v>
      </c>
      <c r="Q1948" t="s">
        <v>30</v>
      </c>
      <c r="R1948" t="s">
        <v>30</v>
      </c>
      <c r="S1948" t="s">
        <v>30</v>
      </c>
      <c r="T1948" t="s">
        <v>30</v>
      </c>
      <c r="U1948" t="s">
        <v>30</v>
      </c>
      <c r="V1948" t="s">
        <v>30</v>
      </c>
      <c r="W1948" t="s">
        <v>33</v>
      </c>
      <c r="X1948" t="s">
        <v>29</v>
      </c>
      <c r="Y1948" t="s">
        <v>29</v>
      </c>
      <c r="Z1948" t="s">
        <v>29</v>
      </c>
      <c r="AA1948" t="s">
        <v>29</v>
      </c>
      <c r="AB1948" t="s">
        <v>38</v>
      </c>
    </row>
    <row r="1949" spans="1:28" outlineLevel="1" x14ac:dyDescent="0.45">
      <c r="A1949">
        <v>2364709006</v>
      </c>
      <c r="B1949" s="1">
        <v>44331</v>
      </c>
      <c r="C1949" t="s">
        <v>997</v>
      </c>
      <c r="D1949" t="s">
        <v>998</v>
      </c>
      <c r="E1949" t="s">
        <v>107</v>
      </c>
      <c r="F1949" t="s">
        <v>5651</v>
      </c>
      <c r="G1949" t="s">
        <v>5656</v>
      </c>
      <c r="H1949" s="10">
        <v>264374.68</v>
      </c>
      <c r="J1949" t="s">
        <v>28</v>
      </c>
      <c r="K1949" t="s">
        <v>30</v>
      </c>
      <c r="L1949" t="s">
        <v>88</v>
      </c>
      <c r="M1949" t="s">
        <v>29</v>
      </c>
      <c r="N1949" t="s">
        <v>30</v>
      </c>
      <c r="O1949" t="s">
        <v>30</v>
      </c>
      <c r="P1949" t="s">
        <v>30</v>
      </c>
      <c r="Q1949" t="s">
        <v>30</v>
      </c>
      <c r="R1949" t="s">
        <v>30</v>
      </c>
      <c r="S1949" t="s">
        <v>30</v>
      </c>
      <c r="T1949" t="s">
        <v>30</v>
      </c>
      <c r="U1949" t="s">
        <v>30</v>
      </c>
      <c r="V1949" t="s">
        <v>30</v>
      </c>
      <c r="W1949" t="s">
        <v>31</v>
      </c>
      <c r="X1949" t="s">
        <v>29</v>
      </c>
      <c r="Y1949" t="s">
        <v>29</v>
      </c>
      <c r="Z1949" t="s">
        <v>29</v>
      </c>
      <c r="AA1949" t="s">
        <v>30</v>
      </c>
      <c r="AB1949" t="s">
        <v>102</v>
      </c>
    </row>
    <row r="1950" spans="1:28" outlineLevel="1" x14ac:dyDescent="0.45">
      <c r="A1950">
        <v>7883548908</v>
      </c>
      <c r="B1950" s="1">
        <v>44327</v>
      </c>
      <c r="C1950" t="s">
        <v>3915</v>
      </c>
      <c r="D1950" t="s">
        <v>3916</v>
      </c>
      <c r="E1950" t="s">
        <v>107</v>
      </c>
      <c r="F1950" t="s">
        <v>5651</v>
      </c>
      <c r="G1950" t="s">
        <v>5673</v>
      </c>
      <c r="H1950" s="10">
        <v>264020</v>
      </c>
      <c r="J1950" t="s">
        <v>28</v>
      </c>
      <c r="K1950" t="s">
        <v>29</v>
      </c>
      <c r="L1950" t="s">
        <v>88</v>
      </c>
      <c r="M1950" t="s">
        <v>29</v>
      </c>
      <c r="N1950" t="s">
        <v>29</v>
      </c>
      <c r="O1950" t="s">
        <v>29</v>
      </c>
      <c r="P1950" t="s">
        <v>30</v>
      </c>
      <c r="Q1950" t="s">
        <v>29</v>
      </c>
      <c r="R1950" t="s">
        <v>29</v>
      </c>
      <c r="S1950" t="s">
        <v>30</v>
      </c>
      <c r="T1950" t="s">
        <v>30</v>
      </c>
      <c r="U1950" t="s">
        <v>30</v>
      </c>
      <c r="V1950" t="s">
        <v>30</v>
      </c>
      <c r="W1950" t="s">
        <v>40</v>
      </c>
      <c r="X1950" t="s">
        <v>29</v>
      </c>
      <c r="Y1950" t="s">
        <v>30</v>
      </c>
      <c r="Z1950" t="s">
        <v>29</v>
      </c>
      <c r="AA1950" t="s">
        <v>29</v>
      </c>
      <c r="AB1950" t="s">
        <v>32</v>
      </c>
    </row>
    <row r="1951" spans="1:28" outlineLevel="1" x14ac:dyDescent="0.45">
      <c r="A1951">
        <v>8989589004</v>
      </c>
      <c r="B1951" s="1">
        <v>44345</v>
      </c>
      <c r="C1951" t="s">
        <v>5173</v>
      </c>
      <c r="D1951" t="s">
        <v>5174</v>
      </c>
      <c r="E1951" t="s">
        <v>107</v>
      </c>
      <c r="F1951" t="s">
        <v>5651</v>
      </c>
      <c r="G1951" t="s">
        <v>5690</v>
      </c>
      <c r="H1951" s="10">
        <v>255190</v>
      </c>
      <c r="J1951" t="s">
        <v>28</v>
      </c>
      <c r="K1951" t="s">
        <v>29</v>
      </c>
      <c r="L1951" t="s">
        <v>88</v>
      </c>
      <c r="M1951" t="s">
        <v>29</v>
      </c>
      <c r="N1951" t="s">
        <v>29</v>
      </c>
      <c r="O1951" t="s">
        <v>29</v>
      </c>
      <c r="P1951" t="s">
        <v>30</v>
      </c>
      <c r="Q1951" t="s">
        <v>29</v>
      </c>
      <c r="R1951" t="s">
        <v>29</v>
      </c>
      <c r="S1951" t="s">
        <v>30</v>
      </c>
      <c r="T1951" t="s">
        <v>30</v>
      </c>
      <c r="U1951" t="s">
        <v>29</v>
      </c>
      <c r="V1951" t="s">
        <v>30</v>
      </c>
      <c r="W1951" t="s">
        <v>40</v>
      </c>
      <c r="X1951" t="s">
        <v>29</v>
      </c>
      <c r="Y1951" t="s">
        <v>29</v>
      </c>
      <c r="Z1951" t="s">
        <v>29</v>
      </c>
      <c r="AA1951" t="s">
        <v>29</v>
      </c>
      <c r="AB1951" t="s">
        <v>38</v>
      </c>
    </row>
    <row r="1952" spans="1:28" outlineLevel="1" x14ac:dyDescent="0.45">
      <c r="A1952">
        <v>1104269004</v>
      </c>
      <c r="B1952" s="1">
        <v>44329</v>
      </c>
      <c r="C1952" t="s">
        <v>455</v>
      </c>
      <c r="D1952" t="s">
        <v>456</v>
      </c>
      <c r="E1952" t="s">
        <v>107</v>
      </c>
      <c r="F1952" t="s">
        <v>5651</v>
      </c>
      <c r="G1952" t="s">
        <v>5723</v>
      </c>
      <c r="H1952" s="10">
        <v>253344.93</v>
      </c>
      <c r="J1952" t="s">
        <v>28</v>
      </c>
      <c r="K1952" t="s">
        <v>30</v>
      </c>
      <c r="L1952" t="s">
        <v>88</v>
      </c>
      <c r="M1952" t="s">
        <v>30</v>
      </c>
      <c r="N1952" t="s">
        <v>30</v>
      </c>
      <c r="O1952" t="s">
        <v>29</v>
      </c>
      <c r="P1952" t="s">
        <v>30</v>
      </c>
      <c r="Q1952" t="s">
        <v>30</v>
      </c>
      <c r="R1952" t="s">
        <v>30</v>
      </c>
      <c r="S1952" t="s">
        <v>30</v>
      </c>
      <c r="T1952" t="s">
        <v>30</v>
      </c>
      <c r="U1952" t="s">
        <v>30</v>
      </c>
      <c r="V1952" t="s">
        <v>30</v>
      </c>
      <c r="W1952" t="s">
        <v>31</v>
      </c>
      <c r="X1952" t="s">
        <v>29</v>
      </c>
      <c r="Y1952" t="s">
        <v>29</v>
      </c>
      <c r="Z1952" t="s">
        <v>30</v>
      </c>
      <c r="AA1952" t="s">
        <v>29</v>
      </c>
      <c r="AB1952" t="s">
        <v>43</v>
      </c>
    </row>
    <row r="1953" spans="1:28" outlineLevel="1" x14ac:dyDescent="0.45">
      <c r="A1953">
        <v>8937969009</v>
      </c>
      <c r="B1953" s="1">
        <v>44345</v>
      </c>
      <c r="C1953" t="s">
        <v>4922</v>
      </c>
      <c r="D1953" t="s">
        <v>4923</v>
      </c>
      <c r="E1953" t="s">
        <v>107</v>
      </c>
      <c r="F1953" t="s">
        <v>5651</v>
      </c>
      <c r="G1953" t="s">
        <v>5673</v>
      </c>
      <c r="H1953" s="10">
        <v>250859.12</v>
      </c>
      <c r="J1953" t="s">
        <v>28</v>
      </c>
      <c r="K1953" t="s">
        <v>29</v>
      </c>
      <c r="L1953" t="s">
        <v>88</v>
      </c>
      <c r="M1953" t="s">
        <v>29</v>
      </c>
      <c r="N1953" t="s">
        <v>30</v>
      </c>
      <c r="O1953" t="s">
        <v>29</v>
      </c>
      <c r="P1953" t="s">
        <v>30</v>
      </c>
      <c r="Q1953" t="s">
        <v>30</v>
      </c>
      <c r="R1953" t="s">
        <v>30</v>
      </c>
      <c r="S1953" t="s">
        <v>30</v>
      </c>
      <c r="T1953" t="s">
        <v>30</v>
      </c>
      <c r="U1953" t="s">
        <v>30</v>
      </c>
      <c r="V1953" t="s">
        <v>30</v>
      </c>
      <c r="W1953" t="s">
        <v>31</v>
      </c>
      <c r="X1953" t="s">
        <v>29</v>
      </c>
      <c r="Y1953" t="s">
        <v>29</v>
      </c>
      <c r="Z1953" t="s">
        <v>29</v>
      </c>
      <c r="AA1953" t="s">
        <v>29</v>
      </c>
      <c r="AB1953" t="s">
        <v>43</v>
      </c>
    </row>
    <row r="1954" spans="1:28" outlineLevel="1" x14ac:dyDescent="0.45">
      <c r="A1954">
        <v>3721609004</v>
      </c>
      <c r="B1954" s="1">
        <v>44335</v>
      </c>
      <c r="C1954" t="s">
        <v>1897</v>
      </c>
      <c r="D1954" t="s">
        <v>1898</v>
      </c>
      <c r="E1954" t="s">
        <v>107</v>
      </c>
      <c r="F1954" t="s">
        <v>5651</v>
      </c>
      <c r="G1954" t="s">
        <v>5673</v>
      </c>
      <c r="H1954" s="10">
        <v>249671.17</v>
      </c>
      <c r="J1954" t="s">
        <v>28</v>
      </c>
      <c r="K1954" t="s">
        <v>29</v>
      </c>
      <c r="L1954" t="s">
        <v>88</v>
      </c>
      <c r="M1954" t="s">
        <v>29</v>
      </c>
      <c r="N1954" t="s">
        <v>30</v>
      </c>
      <c r="O1954" t="s">
        <v>30</v>
      </c>
      <c r="P1954" t="s">
        <v>30</v>
      </c>
      <c r="Q1954" t="s">
        <v>30</v>
      </c>
      <c r="R1954" t="s">
        <v>30</v>
      </c>
      <c r="S1954" t="s">
        <v>30</v>
      </c>
      <c r="T1954" t="s">
        <v>30</v>
      </c>
      <c r="U1954" t="s">
        <v>30</v>
      </c>
      <c r="V1954" t="s">
        <v>30</v>
      </c>
      <c r="W1954" t="s">
        <v>40</v>
      </c>
      <c r="X1954" t="s">
        <v>29</v>
      </c>
      <c r="Y1954" t="s">
        <v>30</v>
      </c>
      <c r="Z1954" t="s">
        <v>29</v>
      </c>
      <c r="AA1954" t="s">
        <v>29</v>
      </c>
      <c r="AB1954" t="s">
        <v>32</v>
      </c>
    </row>
    <row r="1955" spans="1:28" outlineLevel="1" x14ac:dyDescent="0.45">
      <c r="A1955">
        <v>7568818906</v>
      </c>
      <c r="B1955" s="1">
        <v>44323</v>
      </c>
      <c r="C1955" t="s">
        <v>3217</v>
      </c>
      <c r="D1955" t="s">
        <v>3218</v>
      </c>
      <c r="E1955" t="s">
        <v>107</v>
      </c>
      <c r="F1955" t="s">
        <v>5651</v>
      </c>
      <c r="G1955" t="s">
        <v>5690</v>
      </c>
      <c r="H1955" s="10">
        <v>244007</v>
      </c>
      <c r="I1955" t="s">
        <v>178</v>
      </c>
      <c r="J1955" t="s">
        <v>28</v>
      </c>
      <c r="K1955" t="s">
        <v>29</v>
      </c>
      <c r="L1955" t="s">
        <v>88</v>
      </c>
      <c r="M1955" t="s">
        <v>29</v>
      </c>
      <c r="N1955" t="s">
        <v>30</v>
      </c>
      <c r="O1955" t="s">
        <v>30</v>
      </c>
      <c r="P1955" t="s">
        <v>30</v>
      </c>
      <c r="Q1955" t="s">
        <v>30</v>
      </c>
      <c r="R1955" t="s">
        <v>30</v>
      </c>
      <c r="S1955" t="s">
        <v>30</v>
      </c>
      <c r="T1955" t="s">
        <v>30</v>
      </c>
      <c r="U1955" t="s">
        <v>30</v>
      </c>
      <c r="V1955" t="s">
        <v>30</v>
      </c>
      <c r="W1955" t="s">
        <v>40</v>
      </c>
      <c r="X1955" t="s">
        <v>29</v>
      </c>
      <c r="Y1955" t="s">
        <v>29</v>
      </c>
      <c r="Z1955" t="s">
        <v>29</v>
      </c>
      <c r="AA1955" t="s">
        <v>30</v>
      </c>
      <c r="AB1955" t="s">
        <v>56</v>
      </c>
    </row>
    <row r="1956" spans="1:28" outlineLevel="1" x14ac:dyDescent="0.45">
      <c r="A1956">
        <v>2727699005</v>
      </c>
      <c r="B1956" s="1">
        <v>44334</v>
      </c>
      <c r="C1956" t="s">
        <v>1461</v>
      </c>
      <c r="D1956" t="s">
        <v>1462</v>
      </c>
      <c r="E1956" t="s">
        <v>107</v>
      </c>
      <c r="F1956" t="s">
        <v>5651</v>
      </c>
      <c r="G1956" t="s">
        <v>5797</v>
      </c>
      <c r="H1956" s="10">
        <v>243621</v>
      </c>
      <c r="J1956" t="s">
        <v>28</v>
      </c>
      <c r="K1956" t="s">
        <v>30</v>
      </c>
      <c r="L1956" t="s">
        <v>88</v>
      </c>
      <c r="M1956" t="s">
        <v>29</v>
      </c>
      <c r="N1956" t="s">
        <v>29</v>
      </c>
      <c r="O1956" t="s">
        <v>30</v>
      </c>
      <c r="P1956" t="s">
        <v>29</v>
      </c>
      <c r="Q1956" t="s">
        <v>29</v>
      </c>
      <c r="R1956" t="s">
        <v>29</v>
      </c>
      <c r="S1956" t="s">
        <v>30</v>
      </c>
      <c r="T1956" t="s">
        <v>30</v>
      </c>
      <c r="U1956" t="s">
        <v>29</v>
      </c>
      <c r="V1956" t="s">
        <v>29</v>
      </c>
      <c r="W1956" t="s">
        <v>31</v>
      </c>
      <c r="X1956" t="s">
        <v>30</v>
      </c>
      <c r="Y1956" t="s">
        <v>29</v>
      </c>
      <c r="Z1956" t="s">
        <v>29</v>
      </c>
      <c r="AA1956" t="s">
        <v>30</v>
      </c>
      <c r="AB1956" t="s">
        <v>73</v>
      </c>
    </row>
    <row r="1957" spans="1:28" outlineLevel="1" x14ac:dyDescent="0.45">
      <c r="A1957">
        <v>7541988900</v>
      </c>
      <c r="B1957" s="1">
        <v>44323</v>
      </c>
      <c r="C1957" t="s">
        <v>2905</v>
      </c>
      <c r="D1957" t="s">
        <v>2906</v>
      </c>
      <c r="E1957" t="s">
        <v>107</v>
      </c>
      <c r="F1957" t="s">
        <v>5651</v>
      </c>
      <c r="G1957" t="s">
        <v>5723</v>
      </c>
      <c r="H1957" s="10">
        <v>239445</v>
      </c>
      <c r="J1957" t="s">
        <v>28</v>
      </c>
      <c r="K1957" t="s">
        <v>30</v>
      </c>
      <c r="L1957" t="s">
        <v>88</v>
      </c>
      <c r="M1957" t="s">
        <v>30</v>
      </c>
      <c r="N1957" t="s">
        <v>30</v>
      </c>
      <c r="O1957" t="s">
        <v>30</v>
      </c>
      <c r="P1957" t="s">
        <v>30</v>
      </c>
      <c r="Q1957" t="s">
        <v>30</v>
      </c>
      <c r="R1957" t="s">
        <v>30</v>
      </c>
      <c r="S1957" t="s">
        <v>30</v>
      </c>
      <c r="T1957" t="s">
        <v>30</v>
      </c>
      <c r="U1957" t="s">
        <v>30</v>
      </c>
      <c r="V1957" t="s">
        <v>30</v>
      </c>
      <c r="W1957" t="s">
        <v>40</v>
      </c>
      <c r="X1957" t="s">
        <v>29</v>
      </c>
      <c r="Y1957" t="s">
        <v>30</v>
      </c>
      <c r="Z1957" t="s">
        <v>29</v>
      </c>
      <c r="AA1957" t="s">
        <v>29</v>
      </c>
      <c r="AB1957" t="s">
        <v>43</v>
      </c>
    </row>
    <row r="1958" spans="1:28" outlineLevel="1" x14ac:dyDescent="0.45">
      <c r="A1958">
        <v>4915869004</v>
      </c>
      <c r="B1958" s="1">
        <v>44336</v>
      </c>
      <c r="C1958" t="s">
        <v>2115</v>
      </c>
      <c r="D1958" t="s">
        <v>2116</v>
      </c>
      <c r="E1958" t="s">
        <v>107</v>
      </c>
      <c r="F1958" t="s">
        <v>5651</v>
      </c>
      <c r="G1958" t="s">
        <v>5895</v>
      </c>
      <c r="H1958" s="10">
        <v>238609</v>
      </c>
      <c r="J1958" t="s">
        <v>28</v>
      </c>
      <c r="K1958" t="s">
        <v>30</v>
      </c>
      <c r="L1958" t="s">
        <v>88</v>
      </c>
      <c r="M1958" t="s">
        <v>29</v>
      </c>
      <c r="N1958" t="s">
        <v>30</v>
      </c>
      <c r="O1958" t="s">
        <v>30</v>
      </c>
      <c r="P1958" t="s">
        <v>30</v>
      </c>
      <c r="Q1958" t="s">
        <v>30</v>
      </c>
      <c r="R1958" t="s">
        <v>30</v>
      </c>
      <c r="S1958" t="s">
        <v>30</v>
      </c>
      <c r="T1958" t="s">
        <v>30</v>
      </c>
      <c r="U1958" t="s">
        <v>30</v>
      </c>
      <c r="V1958" t="s">
        <v>30</v>
      </c>
      <c r="W1958" t="s">
        <v>31</v>
      </c>
      <c r="X1958" t="s">
        <v>29</v>
      </c>
      <c r="Y1958" t="s">
        <v>30</v>
      </c>
      <c r="Z1958" t="s">
        <v>29</v>
      </c>
      <c r="AA1958" t="s">
        <v>30</v>
      </c>
      <c r="AB1958" t="s">
        <v>38</v>
      </c>
    </row>
    <row r="1959" spans="1:28" outlineLevel="1" x14ac:dyDescent="0.45">
      <c r="A1959">
        <v>9886239006</v>
      </c>
      <c r="B1959" s="1">
        <v>44351</v>
      </c>
      <c r="C1959" t="s">
        <v>5272</v>
      </c>
      <c r="D1959" t="s">
        <v>5273</v>
      </c>
      <c r="E1959" t="s">
        <v>107</v>
      </c>
      <c r="F1959" t="s">
        <v>5651</v>
      </c>
      <c r="G1959" t="s">
        <v>5797</v>
      </c>
      <c r="H1959" s="10">
        <v>238552</v>
      </c>
      <c r="J1959" t="s">
        <v>28</v>
      </c>
      <c r="K1959" t="s">
        <v>29</v>
      </c>
      <c r="L1959" t="s">
        <v>88</v>
      </c>
      <c r="M1959" t="s">
        <v>30</v>
      </c>
      <c r="N1959" t="s">
        <v>29</v>
      </c>
      <c r="O1959" t="s">
        <v>30</v>
      </c>
      <c r="P1959" t="s">
        <v>30</v>
      </c>
      <c r="Q1959" t="s">
        <v>30</v>
      </c>
      <c r="R1959" t="s">
        <v>30</v>
      </c>
      <c r="S1959" t="s">
        <v>30</v>
      </c>
      <c r="T1959" t="s">
        <v>30</v>
      </c>
      <c r="U1959" t="s">
        <v>30</v>
      </c>
      <c r="V1959" t="s">
        <v>30</v>
      </c>
      <c r="W1959" t="s">
        <v>31</v>
      </c>
      <c r="X1959" t="s">
        <v>30</v>
      </c>
      <c r="Y1959" t="s">
        <v>29</v>
      </c>
      <c r="Z1959" t="s">
        <v>29</v>
      </c>
      <c r="AA1959" t="s">
        <v>29</v>
      </c>
      <c r="AB1959" t="s">
        <v>139</v>
      </c>
    </row>
    <row r="1960" spans="1:28" outlineLevel="1" x14ac:dyDescent="0.45">
      <c r="A1960">
        <v>9948639004</v>
      </c>
      <c r="B1960" s="1">
        <v>44354</v>
      </c>
      <c r="C1960" t="s">
        <v>5559</v>
      </c>
      <c r="D1960" t="s">
        <v>5560</v>
      </c>
      <c r="E1960" t="s">
        <v>107</v>
      </c>
      <c r="F1960" t="s">
        <v>5651</v>
      </c>
      <c r="G1960" t="s">
        <v>5723</v>
      </c>
      <c r="H1960" s="10">
        <v>237211</v>
      </c>
      <c r="J1960" t="s">
        <v>28</v>
      </c>
      <c r="K1960" t="s">
        <v>30</v>
      </c>
      <c r="L1960" t="s">
        <v>88</v>
      </c>
      <c r="M1960" t="s">
        <v>30</v>
      </c>
      <c r="N1960" t="s">
        <v>30</v>
      </c>
      <c r="O1960" t="s">
        <v>29</v>
      </c>
      <c r="P1960" t="s">
        <v>30</v>
      </c>
      <c r="Q1960" t="s">
        <v>30</v>
      </c>
      <c r="R1960" t="s">
        <v>30</v>
      </c>
      <c r="S1960" t="s">
        <v>30</v>
      </c>
      <c r="T1960" t="s">
        <v>30</v>
      </c>
      <c r="U1960" t="s">
        <v>30</v>
      </c>
      <c r="V1960" t="s">
        <v>30</v>
      </c>
      <c r="W1960" t="s">
        <v>31</v>
      </c>
      <c r="X1960" t="s">
        <v>29</v>
      </c>
      <c r="Y1960" t="s">
        <v>29</v>
      </c>
      <c r="Z1960" t="s">
        <v>29</v>
      </c>
      <c r="AA1960" t="s">
        <v>29</v>
      </c>
      <c r="AB1960" t="s">
        <v>62</v>
      </c>
    </row>
    <row r="1961" spans="1:28" outlineLevel="1" x14ac:dyDescent="0.45">
      <c r="A1961">
        <v>2721839009</v>
      </c>
      <c r="B1961" s="1">
        <v>44334</v>
      </c>
      <c r="C1961" t="s">
        <v>1429</v>
      </c>
      <c r="D1961" t="s">
        <v>1430</v>
      </c>
      <c r="E1961" t="s">
        <v>107</v>
      </c>
      <c r="F1961" t="s">
        <v>5651</v>
      </c>
      <c r="G1961" t="s">
        <v>5673</v>
      </c>
      <c r="H1961" s="10">
        <v>233590.68</v>
      </c>
      <c r="I1961" t="s">
        <v>414</v>
      </c>
      <c r="J1961" t="s">
        <v>28</v>
      </c>
      <c r="K1961" t="s">
        <v>29</v>
      </c>
      <c r="L1961" t="s">
        <v>88</v>
      </c>
      <c r="M1961" t="s">
        <v>30</v>
      </c>
      <c r="N1961" t="s">
        <v>30</v>
      </c>
      <c r="O1961" t="s">
        <v>30</v>
      </c>
      <c r="P1961" t="s">
        <v>30</v>
      </c>
      <c r="Q1961" t="s">
        <v>30</v>
      </c>
      <c r="R1961" t="s">
        <v>30</v>
      </c>
      <c r="S1961" t="s">
        <v>30</v>
      </c>
      <c r="T1961" t="s">
        <v>30</v>
      </c>
      <c r="U1961" t="s">
        <v>30</v>
      </c>
      <c r="V1961" t="s">
        <v>30</v>
      </c>
      <c r="W1961" t="s">
        <v>40</v>
      </c>
      <c r="X1961" t="s">
        <v>29</v>
      </c>
      <c r="Y1961" t="s">
        <v>30</v>
      </c>
      <c r="Z1961" t="s">
        <v>29</v>
      </c>
      <c r="AA1961" t="s">
        <v>29</v>
      </c>
      <c r="AB1961" t="s">
        <v>32</v>
      </c>
    </row>
    <row r="1962" spans="1:28" outlineLevel="1" x14ac:dyDescent="0.45">
      <c r="A1962">
        <v>2331929006</v>
      </c>
      <c r="B1962" s="1">
        <v>44331</v>
      </c>
      <c r="C1962" t="s">
        <v>850</v>
      </c>
      <c r="D1962" t="s">
        <v>851</v>
      </c>
      <c r="E1962" t="s">
        <v>107</v>
      </c>
      <c r="F1962" t="s">
        <v>5651</v>
      </c>
      <c r="G1962" t="s">
        <v>5796</v>
      </c>
      <c r="H1962" s="10">
        <v>232428</v>
      </c>
      <c r="J1962" t="s">
        <v>28</v>
      </c>
      <c r="K1962" t="s">
        <v>30</v>
      </c>
      <c r="L1962" t="s">
        <v>88</v>
      </c>
      <c r="M1962" t="s">
        <v>29</v>
      </c>
      <c r="N1962" t="s">
        <v>29</v>
      </c>
      <c r="O1962" t="s">
        <v>30</v>
      </c>
      <c r="P1962" t="s">
        <v>30</v>
      </c>
      <c r="Q1962" t="s">
        <v>30</v>
      </c>
      <c r="R1962" t="s">
        <v>30</v>
      </c>
      <c r="S1962" t="s">
        <v>30</v>
      </c>
      <c r="T1962" t="s">
        <v>30</v>
      </c>
      <c r="U1962" t="s">
        <v>30</v>
      </c>
      <c r="V1962" t="s">
        <v>30</v>
      </c>
      <c r="W1962" t="s">
        <v>40</v>
      </c>
      <c r="X1962" t="s">
        <v>29</v>
      </c>
      <c r="Y1962" t="s">
        <v>29</v>
      </c>
      <c r="Z1962" t="s">
        <v>29</v>
      </c>
      <c r="AA1962" t="s">
        <v>30</v>
      </c>
      <c r="AB1962" t="s">
        <v>32</v>
      </c>
    </row>
    <row r="1963" spans="1:28" outlineLevel="1" x14ac:dyDescent="0.45">
      <c r="A1963">
        <v>9875319000</v>
      </c>
      <c r="B1963" s="1">
        <v>44351</v>
      </c>
      <c r="C1963" t="s">
        <v>5208</v>
      </c>
      <c r="D1963" t="s">
        <v>5209</v>
      </c>
      <c r="E1963" t="s">
        <v>107</v>
      </c>
      <c r="F1963" t="s">
        <v>5651</v>
      </c>
      <c r="G1963" t="s">
        <v>5723</v>
      </c>
      <c r="H1963" s="10">
        <v>231644</v>
      </c>
      <c r="J1963" t="s">
        <v>28</v>
      </c>
      <c r="K1963" t="s">
        <v>30</v>
      </c>
      <c r="L1963" t="s">
        <v>88</v>
      </c>
      <c r="M1963" t="s">
        <v>29</v>
      </c>
      <c r="N1963" t="s">
        <v>29</v>
      </c>
      <c r="O1963" t="s">
        <v>29</v>
      </c>
      <c r="P1963" t="s">
        <v>30</v>
      </c>
      <c r="Q1963" t="s">
        <v>30</v>
      </c>
      <c r="R1963" t="s">
        <v>30</v>
      </c>
      <c r="S1963" t="s">
        <v>30</v>
      </c>
      <c r="T1963" t="s">
        <v>30</v>
      </c>
      <c r="U1963" t="s">
        <v>30</v>
      </c>
      <c r="V1963" t="s">
        <v>30</v>
      </c>
      <c r="W1963" t="s">
        <v>40</v>
      </c>
      <c r="X1963" t="s">
        <v>29</v>
      </c>
      <c r="Y1963" t="s">
        <v>29</v>
      </c>
      <c r="Z1963" t="s">
        <v>29</v>
      </c>
      <c r="AA1963" t="s">
        <v>29</v>
      </c>
      <c r="AB1963" t="s">
        <v>48</v>
      </c>
    </row>
    <row r="1964" spans="1:28" outlineLevel="1" x14ac:dyDescent="0.45">
      <c r="A1964">
        <v>7516708906</v>
      </c>
      <c r="B1964" s="1">
        <v>44323</v>
      </c>
      <c r="C1964" t="s">
        <v>2617</v>
      </c>
      <c r="D1964" t="s">
        <v>2618</v>
      </c>
      <c r="E1964" t="s">
        <v>107</v>
      </c>
      <c r="F1964" t="s">
        <v>5651</v>
      </c>
      <c r="G1964" t="s">
        <v>5690</v>
      </c>
      <c r="H1964" s="10">
        <v>231272</v>
      </c>
      <c r="I1964" t="s">
        <v>2619</v>
      </c>
      <c r="J1964" t="s">
        <v>28</v>
      </c>
      <c r="K1964" t="s">
        <v>29</v>
      </c>
      <c r="L1964" t="s">
        <v>88</v>
      </c>
      <c r="M1964" t="s">
        <v>29</v>
      </c>
      <c r="N1964" t="s">
        <v>30</v>
      </c>
      <c r="O1964" t="s">
        <v>30</v>
      </c>
      <c r="P1964" t="s">
        <v>30</v>
      </c>
      <c r="Q1964" t="s">
        <v>30</v>
      </c>
      <c r="R1964" t="s">
        <v>30</v>
      </c>
      <c r="S1964" t="s">
        <v>30</v>
      </c>
      <c r="T1964" t="s">
        <v>30</v>
      </c>
      <c r="U1964" t="s">
        <v>30</v>
      </c>
      <c r="V1964" t="s">
        <v>30</v>
      </c>
      <c r="W1964" t="s">
        <v>40</v>
      </c>
      <c r="X1964" t="s">
        <v>29</v>
      </c>
      <c r="Y1964" t="s">
        <v>29</v>
      </c>
      <c r="Z1964" t="s">
        <v>29</v>
      </c>
      <c r="AA1964" t="s">
        <v>30</v>
      </c>
      <c r="AB1964" t="s">
        <v>32</v>
      </c>
    </row>
    <row r="1965" spans="1:28" outlineLevel="1" x14ac:dyDescent="0.45">
      <c r="A1965">
        <v>7561728900</v>
      </c>
      <c r="B1965" s="1">
        <v>44323</v>
      </c>
      <c r="C1965" t="s">
        <v>3146</v>
      </c>
      <c r="D1965" t="s">
        <v>3147</v>
      </c>
      <c r="E1965" t="s">
        <v>107</v>
      </c>
      <c r="F1965" t="s">
        <v>5651</v>
      </c>
      <c r="G1965" t="s">
        <v>5924</v>
      </c>
      <c r="H1965" s="10">
        <v>230157</v>
      </c>
      <c r="J1965" t="s">
        <v>28</v>
      </c>
      <c r="K1965" t="s">
        <v>30</v>
      </c>
      <c r="L1965" t="s">
        <v>88</v>
      </c>
      <c r="M1965" t="s">
        <v>29</v>
      </c>
      <c r="N1965" t="s">
        <v>30</v>
      </c>
      <c r="O1965" t="s">
        <v>29</v>
      </c>
      <c r="P1965" t="s">
        <v>30</v>
      </c>
      <c r="Q1965" t="s">
        <v>30</v>
      </c>
      <c r="R1965" t="s">
        <v>30</v>
      </c>
      <c r="S1965" t="s">
        <v>30</v>
      </c>
      <c r="T1965" t="s">
        <v>30</v>
      </c>
      <c r="U1965" t="s">
        <v>30</v>
      </c>
      <c r="V1965" t="s">
        <v>30</v>
      </c>
      <c r="W1965" t="s">
        <v>40</v>
      </c>
      <c r="X1965" t="s">
        <v>29</v>
      </c>
      <c r="Y1965" t="s">
        <v>29</v>
      </c>
      <c r="Z1965" t="s">
        <v>30</v>
      </c>
      <c r="AA1965" t="s">
        <v>29</v>
      </c>
      <c r="AB1965" t="s">
        <v>32</v>
      </c>
    </row>
    <row r="1966" spans="1:28" outlineLevel="1" x14ac:dyDescent="0.45">
      <c r="A1966">
        <v>6610879005</v>
      </c>
      <c r="B1966" s="1">
        <v>44338</v>
      </c>
      <c r="C1966" t="s">
        <v>2438</v>
      </c>
      <c r="D1966" t="s">
        <v>2439</v>
      </c>
      <c r="E1966" t="s">
        <v>107</v>
      </c>
      <c r="F1966" t="s">
        <v>5651</v>
      </c>
      <c r="G1966" t="s">
        <v>5679</v>
      </c>
      <c r="H1966" s="10">
        <v>224144.07</v>
      </c>
      <c r="I1966" t="s">
        <v>569</v>
      </c>
      <c r="J1966" t="s">
        <v>28</v>
      </c>
      <c r="K1966" t="s">
        <v>29</v>
      </c>
      <c r="L1966" t="s">
        <v>88</v>
      </c>
      <c r="M1966" t="s">
        <v>29</v>
      </c>
      <c r="N1966" t="s">
        <v>30</v>
      </c>
      <c r="O1966" t="s">
        <v>30</v>
      </c>
      <c r="P1966" t="s">
        <v>30</v>
      </c>
      <c r="Q1966" t="s">
        <v>30</v>
      </c>
      <c r="R1966" t="s">
        <v>30</v>
      </c>
      <c r="S1966" t="s">
        <v>30</v>
      </c>
      <c r="T1966" t="s">
        <v>30</v>
      </c>
      <c r="U1966" t="s">
        <v>30</v>
      </c>
      <c r="V1966" t="s">
        <v>30</v>
      </c>
      <c r="W1966" t="s">
        <v>33</v>
      </c>
      <c r="X1966" t="s">
        <v>30</v>
      </c>
      <c r="Y1966" t="s">
        <v>30</v>
      </c>
      <c r="Z1966" t="s">
        <v>29</v>
      </c>
      <c r="AA1966" t="s">
        <v>29</v>
      </c>
      <c r="AB1966" t="s">
        <v>32</v>
      </c>
    </row>
    <row r="1967" spans="1:28" outlineLevel="1" x14ac:dyDescent="0.45">
      <c r="A1967">
        <v>9915869007</v>
      </c>
      <c r="B1967" s="1">
        <v>44351</v>
      </c>
      <c r="C1967" t="s">
        <v>5412</v>
      </c>
      <c r="D1967" t="s">
        <v>5413</v>
      </c>
      <c r="E1967" t="s">
        <v>107</v>
      </c>
      <c r="F1967" t="s">
        <v>5651</v>
      </c>
      <c r="G1967" t="s">
        <v>5796</v>
      </c>
      <c r="H1967" s="10">
        <v>218890</v>
      </c>
      <c r="J1967" t="s">
        <v>28</v>
      </c>
      <c r="K1967" t="s">
        <v>30</v>
      </c>
      <c r="L1967" t="s">
        <v>88</v>
      </c>
      <c r="M1967" t="s">
        <v>29</v>
      </c>
      <c r="N1967" t="s">
        <v>30</v>
      </c>
      <c r="O1967" t="s">
        <v>30</v>
      </c>
      <c r="P1967" t="s">
        <v>30</v>
      </c>
      <c r="Q1967" t="s">
        <v>30</v>
      </c>
      <c r="R1967" t="s">
        <v>30</v>
      </c>
      <c r="S1967" t="s">
        <v>30</v>
      </c>
      <c r="T1967" t="s">
        <v>30</v>
      </c>
      <c r="U1967" t="s">
        <v>30</v>
      </c>
      <c r="V1967" t="s">
        <v>30</v>
      </c>
      <c r="W1967" t="s">
        <v>31</v>
      </c>
      <c r="X1967" t="s">
        <v>29</v>
      </c>
      <c r="Y1967" t="s">
        <v>29</v>
      </c>
      <c r="Z1967" t="s">
        <v>29</v>
      </c>
      <c r="AA1967" t="s">
        <v>29</v>
      </c>
      <c r="AB1967" t="s">
        <v>32</v>
      </c>
    </row>
    <row r="1968" spans="1:28" outlineLevel="1" x14ac:dyDescent="0.45">
      <c r="A1968">
        <v>2478329008</v>
      </c>
      <c r="B1968" s="1">
        <v>44332</v>
      </c>
      <c r="C1968" t="s">
        <v>1117</v>
      </c>
      <c r="D1968" t="s">
        <v>1118</v>
      </c>
      <c r="E1968" t="s">
        <v>107</v>
      </c>
      <c r="F1968" t="s">
        <v>5651</v>
      </c>
      <c r="G1968" t="s">
        <v>5690</v>
      </c>
      <c r="H1968" s="10">
        <v>210872.2</v>
      </c>
      <c r="J1968" t="s">
        <v>28</v>
      </c>
      <c r="K1968" t="s">
        <v>29</v>
      </c>
      <c r="L1968" t="s">
        <v>88</v>
      </c>
      <c r="M1968" t="s">
        <v>30</v>
      </c>
      <c r="N1968" t="s">
        <v>29</v>
      </c>
      <c r="O1968" t="s">
        <v>29</v>
      </c>
      <c r="P1968" t="s">
        <v>30</v>
      </c>
      <c r="Q1968" t="s">
        <v>30</v>
      </c>
      <c r="R1968" t="s">
        <v>30</v>
      </c>
      <c r="S1968" t="s">
        <v>30</v>
      </c>
      <c r="T1968" t="s">
        <v>30</v>
      </c>
      <c r="U1968" t="s">
        <v>30</v>
      </c>
      <c r="V1968" t="s">
        <v>30</v>
      </c>
      <c r="W1968" t="s">
        <v>40</v>
      </c>
      <c r="X1968" t="s">
        <v>29</v>
      </c>
      <c r="Y1968" t="s">
        <v>29</v>
      </c>
      <c r="Z1968" t="s">
        <v>29</v>
      </c>
      <c r="AA1968" t="s">
        <v>30</v>
      </c>
      <c r="AB1968" t="s">
        <v>32</v>
      </c>
    </row>
    <row r="1969" spans="1:28" outlineLevel="1" x14ac:dyDescent="0.45">
      <c r="A1969">
        <v>8964459004</v>
      </c>
      <c r="B1969" s="1">
        <v>44345</v>
      </c>
      <c r="C1969" t="s">
        <v>5046</v>
      </c>
      <c r="D1969" t="s">
        <v>5047</v>
      </c>
      <c r="E1969" t="s">
        <v>107</v>
      </c>
      <c r="F1969" t="s">
        <v>5651</v>
      </c>
      <c r="G1969" t="s">
        <v>5764</v>
      </c>
      <c r="H1969" s="10">
        <v>208449</v>
      </c>
      <c r="I1969" t="s">
        <v>226</v>
      </c>
      <c r="J1969" t="s">
        <v>28</v>
      </c>
      <c r="K1969" t="s">
        <v>30</v>
      </c>
      <c r="L1969" t="s">
        <v>88</v>
      </c>
      <c r="M1969" t="s">
        <v>30</v>
      </c>
      <c r="N1969" t="s">
        <v>30</v>
      </c>
      <c r="O1969" t="s">
        <v>30</v>
      </c>
      <c r="P1969" t="s">
        <v>30</v>
      </c>
      <c r="Q1969" t="s">
        <v>30</v>
      </c>
      <c r="R1969" t="s">
        <v>30</v>
      </c>
      <c r="S1969" t="s">
        <v>30</v>
      </c>
      <c r="T1969" t="s">
        <v>30</v>
      </c>
      <c r="U1969" t="s">
        <v>30</v>
      </c>
      <c r="V1969" t="s">
        <v>30</v>
      </c>
      <c r="W1969" t="s">
        <v>33</v>
      </c>
      <c r="X1969" t="s">
        <v>29</v>
      </c>
      <c r="Y1969" t="s">
        <v>29</v>
      </c>
      <c r="Z1969" t="s">
        <v>29</v>
      </c>
      <c r="AA1969" t="s">
        <v>29</v>
      </c>
      <c r="AB1969" t="s">
        <v>32</v>
      </c>
    </row>
    <row r="1970" spans="1:28" outlineLevel="1" x14ac:dyDescent="0.45">
      <c r="A1970">
        <v>4915949004</v>
      </c>
      <c r="B1970" s="1">
        <v>44336</v>
      </c>
      <c r="C1970" t="s">
        <v>2117</v>
      </c>
      <c r="D1970" t="s">
        <v>2118</v>
      </c>
      <c r="E1970" t="s">
        <v>107</v>
      </c>
      <c r="F1970" t="s">
        <v>5651</v>
      </c>
      <c r="G1970" t="s">
        <v>5656</v>
      </c>
      <c r="H1970" s="10">
        <v>207055.9</v>
      </c>
      <c r="J1970" t="s">
        <v>28</v>
      </c>
      <c r="K1970" t="s">
        <v>29</v>
      </c>
      <c r="L1970" t="s">
        <v>88</v>
      </c>
      <c r="M1970" t="s">
        <v>29</v>
      </c>
      <c r="N1970" t="s">
        <v>29</v>
      </c>
      <c r="O1970" t="s">
        <v>29</v>
      </c>
      <c r="P1970" t="s">
        <v>29</v>
      </c>
      <c r="Q1970" t="s">
        <v>29</v>
      </c>
      <c r="R1970" t="s">
        <v>29</v>
      </c>
      <c r="S1970" t="s">
        <v>30</v>
      </c>
      <c r="T1970" t="s">
        <v>30</v>
      </c>
      <c r="U1970" t="s">
        <v>29</v>
      </c>
      <c r="V1970" t="s">
        <v>30</v>
      </c>
      <c r="W1970" t="s">
        <v>31</v>
      </c>
      <c r="X1970" t="s">
        <v>29</v>
      </c>
      <c r="Y1970" t="s">
        <v>29</v>
      </c>
      <c r="Z1970" t="s">
        <v>30</v>
      </c>
      <c r="AA1970" t="s">
        <v>29</v>
      </c>
      <c r="AB1970" t="s">
        <v>32</v>
      </c>
    </row>
    <row r="1971" spans="1:28" outlineLevel="1" x14ac:dyDescent="0.45">
      <c r="A1971">
        <v>7555238910</v>
      </c>
      <c r="B1971" s="1">
        <v>44323</v>
      </c>
      <c r="C1971" t="s">
        <v>3061</v>
      </c>
      <c r="D1971" t="s">
        <v>3062</v>
      </c>
      <c r="E1971" t="s">
        <v>107</v>
      </c>
      <c r="F1971" t="s">
        <v>5651</v>
      </c>
      <c r="G1971" t="s">
        <v>5797</v>
      </c>
      <c r="H1971" s="10">
        <v>201493</v>
      </c>
      <c r="J1971" t="s">
        <v>28</v>
      </c>
      <c r="K1971" t="s">
        <v>29</v>
      </c>
      <c r="L1971" t="s">
        <v>88</v>
      </c>
      <c r="M1971" t="s">
        <v>30</v>
      </c>
      <c r="N1971" t="s">
        <v>29</v>
      </c>
      <c r="O1971" t="s">
        <v>30</v>
      </c>
      <c r="P1971" t="s">
        <v>30</v>
      </c>
      <c r="Q1971" t="s">
        <v>30</v>
      </c>
      <c r="R1971" t="s">
        <v>30</v>
      </c>
      <c r="S1971" t="s">
        <v>30</v>
      </c>
      <c r="T1971" t="s">
        <v>30</v>
      </c>
      <c r="U1971" t="s">
        <v>30</v>
      </c>
      <c r="V1971" t="s">
        <v>30</v>
      </c>
      <c r="W1971" t="s">
        <v>40</v>
      </c>
      <c r="X1971" t="s">
        <v>30</v>
      </c>
      <c r="Y1971" t="s">
        <v>29</v>
      </c>
      <c r="Z1971" t="s">
        <v>29</v>
      </c>
      <c r="AA1971" t="s">
        <v>30</v>
      </c>
      <c r="AB1971" t="s">
        <v>59</v>
      </c>
    </row>
    <row r="1972" spans="1:28" outlineLevel="1" x14ac:dyDescent="0.45">
      <c r="A1972">
        <v>1096369009</v>
      </c>
      <c r="B1972" s="1">
        <v>44329</v>
      </c>
      <c r="C1972" t="s">
        <v>394</v>
      </c>
      <c r="D1972" t="s">
        <v>395</v>
      </c>
      <c r="E1972" t="s">
        <v>107</v>
      </c>
      <c r="F1972" t="s">
        <v>5651</v>
      </c>
      <c r="G1972" t="s">
        <v>5690</v>
      </c>
      <c r="H1972" s="10">
        <v>201491.06</v>
      </c>
      <c r="J1972" t="s">
        <v>28</v>
      </c>
      <c r="K1972" t="s">
        <v>29</v>
      </c>
      <c r="L1972" t="s">
        <v>88</v>
      </c>
      <c r="M1972" t="s">
        <v>29</v>
      </c>
      <c r="N1972" t="s">
        <v>30</v>
      </c>
      <c r="O1972" t="s">
        <v>29</v>
      </c>
      <c r="P1972" t="s">
        <v>30</v>
      </c>
      <c r="Q1972" t="s">
        <v>30</v>
      </c>
      <c r="R1972" t="s">
        <v>30</v>
      </c>
      <c r="S1972" t="s">
        <v>30</v>
      </c>
      <c r="T1972" t="s">
        <v>30</v>
      </c>
      <c r="U1972" t="s">
        <v>29</v>
      </c>
      <c r="V1972" t="s">
        <v>30</v>
      </c>
      <c r="W1972" t="s">
        <v>40</v>
      </c>
      <c r="X1972" t="s">
        <v>29</v>
      </c>
      <c r="Y1972" t="s">
        <v>30</v>
      </c>
      <c r="Z1972" t="s">
        <v>29</v>
      </c>
      <c r="AA1972" t="s">
        <v>29</v>
      </c>
      <c r="AB1972" t="s">
        <v>32</v>
      </c>
    </row>
    <row r="1973" spans="1:28" outlineLevel="1" x14ac:dyDescent="0.45">
      <c r="A1973">
        <v>7547658907</v>
      </c>
      <c r="B1973" s="1">
        <v>44323</v>
      </c>
      <c r="C1973" t="s">
        <v>2969</v>
      </c>
      <c r="D1973" t="s">
        <v>2970</v>
      </c>
      <c r="E1973" t="s">
        <v>107</v>
      </c>
      <c r="F1973" t="s">
        <v>5651</v>
      </c>
      <c r="G1973" t="s">
        <v>5895</v>
      </c>
      <c r="H1973" s="10">
        <v>200339</v>
      </c>
      <c r="J1973" t="s">
        <v>28</v>
      </c>
      <c r="K1973" t="s">
        <v>29</v>
      </c>
      <c r="L1973" t="s">
        <v>88</v>
      </c>
      <c r="M1973" t="s">
        <v>29</v>
      </c>
      <c r="N1973" t="s">
        <v>29</v>
      </c>
      <c r="O1973" t="s">
        <v>29</v>
      </c>
      <c r="P1973" t="s">
        <v>30</v>
      </c>
      <c r="Q1973" t="s">
        <v>29</v>
      </c>
      <c r="R1973" t="s">
        <v>30</v>
      </c>
      <c r="S1973" t="s">
        <v>30</v>
      </c>
      <c r="T1973" t="s">
        <v>30</v>
      </c>
      <c r="U1973" t="s">
        <v>29</v>
      </c>
      <c r="V1973" t="s">
        <v>30</v>
      </c>
      <c r="W1973" t="s">
        <v>40</v>
      </c>
      <c r="X1973" t="s">
        <v>29</v>
      </c>
      <c r="Y1973" t="s">
        <v>29</v>
      </c>
      <c r="Z1973" t="s">
        <v>29</v>
      </c>
      <c r="AA1973" t="s">
        <v>30</v>
      </c>
      <c r="AB1973" t="s">
        <v>32</v>
      </c>
    </row>
    <row r="1974" spans="1:28" outlineLevel="1" x14ac:dyDescent="0.45">
      <c r="A1974">
        <v>3687409009</v>
      </c>
      <c r="B1974" s="1">
        <v>44335</v>
      </c>
      <c r="C1974" t="s">
        <v>1725</v>
      </c>
      <c r="D1974" t="s">
        <v>1726</v>
      </c>
      <c r="E1974" t="s">
        <v>107</v>
      </c>
      <c r="F1974" t="s">
        <v>5651</v>
      </c>
      <c r="G1974" t="s">
        <v>5764</v>
      </c>
      <c r="H1974" s="10">
        <v>199675.27</v>
      </c>
      <c r="J1974" t="s">
        <v>28</v>
      </c>
      <c r="K1974" t="s">
        <v>29</v>
      </c>
      <c r="L1974" t="s">
        <v>88</v>
      </c>
      <c r="M1974" t="s">
        <v>30</v>
      </c>
      <c r="N1974" t="s">
        <v>30</v>
      </c>
      <c r="O1974" t="s">
        <v>29</v>
      </c>
      <c r="P1974" t="s">
        <v>30</v>
      </c>
      <c r="Q1974" t="s">
        <v>30</v>
      </c>
      <c r="R1974" t="s">
        <v>30</v>
      </c>
      <c r="S1974" t="s">
        <v>30</v>
      </c>
      <c r="T1974" t="s">
        <v>30</v>
      </c>
      <c r="U1974" t="s">
        <v>30</v>
      </c>
      <c r="V1974" t="s">
        <v>30</v>
      </c>
      <c r="W1974" t="s">
        <v>31</v>
      </c>
      <c r="X1974" t="s">
        <v>29</v>
      </c>
      <c r="Y1974" t="s">
        <v>30</v>
      </c>
      <c r="Z1974" t="s">
        <v>29</v>
      </c>
      <c r="AA1974" t="s">
        <v>29</v>
      </c>
      <c r="AB1974" t="s">
        <v>32</v>
      </c>
    </row>
    <row r="1975" spans="1:28" outlineLevel="1" x14ac:dyDescent="0.45">
      <c r="A1975">
        <v>1175469100</v>
      </c>
      <c r="B1975" s="1">
        <v>44377</v>
      </c>
      <c r="C1975" t="s">
        <v>606</v>
      </c>
      <c r="D1975" t="s">
        <v>607</v>
      </c>
      <c r="E1975" t="s">
        <v>107</v>
      </c>
      <c r="F1975" t="s">
        <v>5651</v>
      </c>
      <c r="G1975" t="s">
        <v>5753</v>
      </c>
      <c r="H1975" s="10">
        <v>195996.5</v>
      </c>
      <c r="J1975" t="s">
        <v>28</v>
      </c>
      <c r="K1975" t="s">
        <v>30</v>
      </c>
      <c r="L1975" t="s">
        <v>88</v>
      </c>
      <c r="M1975" t="s">
        <v>30</v>
      </c>
      <c r="N1975" t="s">
        <v>30</v>
      </c>
      <c r="O1975" t="s">
        <v>30</v>
      </c>
      <c r="P1975" t="s">
        <v>30</v>
      </c>
      <c r="Q1975" t="s">
        <v>30</v>
      </c>
      <c r="R1975" t="s">
        <v>30</v>
      </c>
      <c r="S1975" t="s">
        <v>30</v>
      </c>
      <c r="T1975" t="s">
        <v>30</v>
      </c>
      <c r="U1975" t="s">
        <v>30</v>
      </c>
      <c r="V1975" t="s">
        <v>30</v>
      </c>
      <c r="W1975" t="s">
        <v>40</v>
      </c>
      <c r="X1975" t="s">
        <v>30</v>
      </c>
      <c r="Y1975" t="s">
        <v>29</v>
      </c>
      <c r="Z1975" t="s">
        <v>29</v>
      </c>
      <c r="AA1975" t="s">
        <v>29</v>
      </c>
      <c r="AB1975" t="s">
        <v>43</v>
      </c>
    </row>
    <row r="1976" spans="1:28" outlineLevel="1" x14ac:dyDescent="0.45">
      <c r="A1976">
        <v>2332099008</v>
      </c>
      <c r="B1976" s="1">
        <v>44331</v>
      </c>
      <c r="C1976" t="s">
        <v>852</v>
      </c>
      <c r="D1976" t="s">
        <v>853</v>
      </c>
      <c r="E1976" t="s">
        <v>107</v>
      </c>
      <c r="F1976" t="s">
        <v>5651</v>
      </c>
      <c r="G1976" t="s">
        <v>5797</v>
      </c>
      <c r="H1976" s="10">
        <v>194194</v>
      </c>
      <c r="J1976" t="s">
        <v>28</v>
      </c>
      <c r="K1976" t="s">
        <v>30</v>
      </c>
      <c r="L1976" t="s">
        <v>88</v>
      </c>
      <c r="M1976" t="s">
        <v>29</v>
      </c>
      <c r="N1976" t="s">
        <v>30</v>
      </c>
      <c r="O1976" t="s">
        <v>29</v>
      </c>
      <c r="P1976" t="s">
        <v>30</v>
      </c>
      <c r="Q1976" t="s">
        <v>29</v>
      </c>
      <c r="R1976" t="s">
        <v>30</v>
      </c>
      <c r="S1976" t="s">
        <v>30</v>
      </c>
      <c r="T1976" t="s">
        <v>30</v>
      </c>
      <c r="U1976" t="s">
        <v>30</v>
      </c>
      <c r="V1976" t="s">
        <v>30</v>
      </c>
      <c r="W1976" t="s">
        <v>40</v>
      </c>
      <c r="X1976" t="s">
        <v>30</v>
      </c>
      <c r="Y1976" t="s">
        <v>30</v>
      </c>
      <c r="Z1976" t="s">
        <v>29</v>
      </c>
      <c r="AA1976" t="s">
        <v>29</v>
      </c>
      <c r="AB1976" t="s">
        <v>32</v>
      </c>
    </row>
    <row r="1977" spans="1:28" outlineLevel="1" x14ac:dyDescent="0.45">
      <c r="A1977">
        <v>7543719007</v>
      </c>
      <c r="B1977" s="1">
        <v>44341</v>
      </c>
      <c r="C1977" t="s">
        <v>2917</v>
      </c>
      <c r="D1977" t="s">
        <v>2918</v>
      </c>
      <c r="E1977" t="s">
        <v>107</v>
      </c>
      <c r="F1977" t="s">
        <v>5651</v>
      </c>
      <c r="G1977" t="s">
        <v>5723</v>
      </c>
      <c r="H1977" s="10">
        <v>192628.29</v>
      </c>
      <c r="J1977" t="s">
        <v>28</v>
      </c>
      <c r="K1977" t="s">
        <v>30</v>
      </c>
      <c r="L1977" t="s">
        <v>88</v>
      </c>
      <c r="M1977" t="s">
        <v>30</v>
      </c>
      <c r="N1977" t="s">
        <v>30</v>
      </c>
      <c r="O1977" t="s">
        <v>29</v>
      </c>
      <c r="P1977" t="s">
        <v>30</v>
      </c>
      <c r="Q1977" t="s">
        <v>30</v>
      </c>
      <c r="R1977" t="s">
        <v>30</v>
      </c>
      <c r="S1977" t="s">
        <v>30</v>
      </c>
      <c r="T1977" t="s">
        <v>30</v>
      </c>
      <c r="U1977" t="s">
        <v>30</v>
      </c>
      <c r="V1977" t="s">
        <v>30</v>
      </c>
      <c r="W1977" t="s">
        <v>40</v>
      </c>
      <c r="X1977" t="s">
        <v>29</v>
      </c>
      <c r="Y1977" t="s">
        <v>29</v>
      </c>
      <c r="Z1977" t="s">
        <v>30</v>
      </c>
      <c r="AA1977" t="s">
        <v>29</v>
      </c>
      <c r="AB1977" t="s">
        <v>43</v>
      </c>
    </row>
    <row r="1978" spans="1:28" outlineLevel="1" x14ac:dyDescent="0.45">
      <c r="A1978">
        <v>8919219003</v>
      </c>
      <c r="B1978" s="1">
        <v>44345</v>
      </c>
      <c r="C1978" t="s">
        <v>4845</v>
      </c>
      <c r="D1978" t="s">
        <v>4846</v>
      </c>
      <c r="E1978" t="s">
        <v>107</v>
      </c>
      <c r="F1978" t="s">
        <v>5651</v>
      </c>
      <c r="G1978" t="s">
        <v>5690</v>
      </c>
      <c r="H1978" s="10">
        <v>188270.11</v>
      </c>
      <c r="J1978" t="s">
        <v>28</v>
      </c>
      <c r="K1978" t="s">
        <v>29</v>
      </c>
      <c r="L1978" t="s">
        <v>88</v>
      </c>
      <c r="M1978" t="s">
        <v>29</v>
      </c>
      <c r="N1978" t="s">
        <v>29</v>
      </c>
      <c r="O1978" t="s">
        <v>30</v>
      </c>
      <c r="P1978" t="s">
        <v>30</v>
      </c>
      <c r="Q1978" t="s">
        <v>30</v>
      </c>
      <c r="R1978" t="s">
        <v>30</v>
      </c>
      <c r="S1978" t="s">
        <v>30</v>
      </c>
      <c r="T1978" t="s">
        <v>30</v>
      </c>
      <c r="U1978" t="s">
        <v>30</v>
      </c>
      <c r="V1978" t="s">
        <v>30</v>
      </c>
      <c r="W1978" t="s">
        <v>31</v>
      </c>
      <c r="X1978" t="s">
        <v>29</v>
      </c>
      <c r="Y1978" t="s">
        <v>29</v>
      </c>
      <c r="Z1978" t="s">
        <v>29</v>
      </c>
      <c r="AA1978" t="s">
        <v>29</v>
      </c>
      <c r="AB1978" t="s">
        <v>32</v>
      </c>
    </row>
    <row r="1979" spans="1:28" outlineLevel="1" x14ac:dyDescent="0.45">
      <c r="A1979">
        <v>2496639000</v>
      </c>
      <c r="B1979" s="1">
        <v>44332</v>
      </c>
      <c r="C1979" t="s">
        <v>1201</v>
      </c>
      <c r="D1979" t="s">
        <v>1202</v>
      </c>
      <c r="E1979" t="s">
        <v>107</v>
      </c>
      <c r="F1979" t="s">
        <v>5651</v>
      </c>
      <c r="G1979" t="s">
        <v>5679</v>
      </c>
      <c r="H1979" s="10">
        <v>186417</v>
      </c>
      <c r="J1979" t="s">
        <v>28</v>
      </c>
      <c r="K1979" t="s">
        <v>29</v>
      </c>
      <c r="L1979" t="s">
        <v>88</v>
      </c>
      <c r="M1979" t="s">
        <v>29</v>
      </c>
      <c r="N1979" t="s">
        <v>29</v>
      </c>
      <c r="O1979" t="s">
        <v>29</v>
      </c>
      <c r="P1979" t="s">
        <v>30</v>
      </c>
      <c r="Q1979" t="s">
        <v>30</v>
      </c>
      <c r="R1979" t="s">
        <v>30</v>
      </c>
      <c r="S1979" t="s">
        <v>30</v>
      </c>
      <c r="T1979" t="s">
        <v>30</v>
      </c>
      <c r="U1979" t="s">
        <v>30</v>
      </c>
      <c r="V1979" t="s">
        <v>30</v>
      </c>
      <c r="W1979" t="s">
        <v>40</v>
      </c>
      <c r="X1979" t="s">
        <v>30</v>
      </c>
      <c r="Y1979" t="s">
        <v>30</v>
      </c>
      <c r="Z1979" t="s">
        <v>29</v>
      </c>
      <c r="AA1979" t="s">
        <v>29</v>
      </c>
      <c r="AB1979" t="s">
        <v>32</v>
      </c>
    </row>
    <row r="1980" spans="1:28" outlineLevel="1" x14ac:dyDescent="0.45">
      <c r="A1980">
        <v>7557428901</v>
      </c>
      <c r="B1980" s="1">
        <v>44323</v>
      </c>
      <c r="C1980" t="s">
        <v>3082</v>
      </c>
      <c r="D1980" t="s">
        <v>3083</v>
      </c>
      <c r="E1980" t="s">
        <v>107</v>
      </c>
      <c r="F1980" t="s">
        <v>5651</v>
      </c>
      <c r="G1980" t="s">
        <v>5723</v>
      </c>
      <c r="H1980" s="10">
        <v>185225.42</v>
      </c>
      <c r="I1980" t="s">
        <v>375</v>
      </c>
      <c r="J1980" t="s">
        <v>28</v>
      </c>
      <c r="K1980" t="s">
        <v>30</v>
      </c>
      <c r="L1980" t="s">
        <v>88</v>
      </c>
      <c r="M1980" t="s">
        <v>29</v>
      </c>
      <c r="N1980" t="s">
        <v>30</v>
      </c>
      <c r="O1980" t="s">
        <v>29</v>
      </c>
      <c r="P1980" t="s">
        <v>30</v>
      </c>
      <c r="Q1980" t="s">
        <v>30</v>
      </c>
      <c r="R1980" t="s">
        <v>30</v>
      </c>
      <c r="S1980" t="s">
        <v>30</v>
      </c>
      <c r="T1980" t="s">
        <v>30</v>
      </c>
      <c r="U1980" t="s">
        <v>30</v>
      </c>
      <c r="V1980" t="s">
        <v>30</v>
      </c>
      <c r="W1980" t="s">
        <v>31</v>
      </c>
      <c r="X1980" t="s">
        <v>29</v>
      </c>
      <c r="Y1980" t="s">
        <v>29</v>
      </c>
      <c r="Z1980" t="s">
        <v>29</v>
      </c>
      <c r="AA1980" t="s">
        <v>30</v>
      </c>
      <c r="AB1980" t="s">
        <v>73</v>
      </c>
    </row>
    <row r="1981" spans="1:28" outlineLevel="1" x14ac:dyDescent="0.45">
      <c r="A1981">
        <v>8029909007</v>
      </c>
      <c r="B1981" s="1">
        <v>44342</v>
      </c>
      <c r="C1981" t="s">
        <v>4153</v>
      </c>
      <c r="D1981" t="s">
        <v>4154</v>
      </c>
      <c r="E1981" t="s">
        <v>107</v>
      </c>
      <c r="F1981" t="s">
        <v>5651</v>
      </c>
      <c r="G1981" t="s">
        <v>5690</v>
      </c>
      <c r="H1981" s="10">
        <v>183829</v>
      </c>
      <c r="J1981" t="s">
        <v>28</v>
      </c>
      <c r="K1981" t="s">
        <v>29</v>
      </c>
      <c r="L1981" t="s">
        <v>88</v>
      </c>
      <c r="M1981" t="s">
        <v>29</v>
      </c>
      <c r="N1981" t="s">
        <v>29</v>
      </c>
      <c r="O1981" t="s">
        <v>30</v>
      </c>
      <c r="P1981" t="s">
        <v>29</v>
      </c>
      <c r="Q1981" t="s">
        <v>29</v>
      </c>
      <c r="R1981" t="s">
        <v>29</v>
      </c>
      <c r="S1981" t="s">
        <v>29</v>
      </c>
      <c r="T1981" t="s">
        <v>30</v>
      </c>
      <c r="U1981" t="s">
        <v>29</v>
      </c>
      <c r="V1981" t="s">
        <v>29</v>
      </c>
      <c r="W1981" t="s">
        <v>40</v>
      </c>
      <c r="X1981" t="s">
        <v>29</v>
      </c>
      <c r="Y1981" t="s">
        <v>30</v>
      </c>
      <c r="Z1981" t="s">
        <v>29</v>
      </c>
      <c r="AA1981" t="s">
        <v>29</v>
      </c>
      <c r="AB1981" t="s">
        <v>32</v>
      </c>
    </row>
    <row r="1982" spans="1:28" outlineLevel="1" x14ac:dyDescent="0.45">
      <c r="A1982">
        <v>2738099008</v>
      </c>
      <c r="B1982" s="1">
        <v>44334</v>
      </c>
      <c r="C1982" t="s">
        <v>1499</v>
      </c>
      <c r="D1982" t="s">
        <v>1500</v>
      </c>
      <c r="E1982" t="s">
        <v>107</v>
      </c>
      <c r="F1982" t="s">
        <v>5651</v>
      </c>
      <c r="G1982" t="s">
        <v>5764</v>
      </c>
      <c r="H1982" s="10">
        <v>180762</v>
      </c>
      <c r="J1982" t="s">
        <v>28</v>
      </c>
      <c r="K1982" t="s">
        <v>29</v>
      </c>
      <c r="L1982" t="s">
        <v>88</v>
      </c>
      <c r="M1982" t="s">
        <v>29</v>
      </c>
      <c r="N1982" t="s">
        <v>29</v>
      </c>
      <c r="O1982" t="s">
        <v>30</v>
      </c>
      <c r="P1982" t="s">
        <v>29</v>
      </c>
      <c r="Q1982" t="s">
        <v>29</v>
      </c>
      <c r="R1982" t="s">
        <v>29</v>
      </c>
      <c r="S1982" t="s">
        <v>30</v>
      </c>
      <c r="T1982" t="s">
        <v>30</v>
      </c>
      <c r="U1982" t="s">
        <v>29</v>
      </c>
      <c r="V1982" t="s">
        <v>30</v>
      </c>
      <c r="W1982" t="s">
        <v>31</v>
      </c>
      <c r="X1982" t="s">
        <v>29</v>
      </c>
      <c r="Y1982" t="s">
        <v>29</v>
      </c>
      <c r="Z1982" t="s">
        <v>29</v>
      </c>
      <c r="AA1982" t="s">
        <v>30</v>
      </c>
      <c r="AB1982" t="s">
        <v>73</v>
      </c>
    </row>
    <row r="1983" spans="1:28" outlineLevel="1" x14ac:dyDescent="0.45">
      <c r="A1983">
        <v>8877129001</v>
      </c>
      <c r="B1983" s="1">
        <v>44345</v>
      </c>
      <c r="C1983" t="s">
        <v>4683</v>
      </c>
      <c r="D1983" t="s">
        <v>4684</v>
      </c>
      <c r="E1983" t="s">
        <v>107</v>
      </c>
      <c r="F1983" t="s">
        <v>5651</v>
      </c>
      <c r="G1983" t="s">
        <v>5797</v>
      </c>
      <c r="H1983" s="10">
        <v>180650</v>
      </c>
      <c r="J1983" t="s">
        <v>28</v>
      </c>
      <c r="K1983" t="s">
        <v>29</v>
      </c>
      <c r="L1983" t="s">
        <v>88</v>
      </c>
      <c r="M1983" t="s">
        <v>30</v>
      </c>
      <c r="N1983" t="s">
        <v>30</v>
      </c>
      <c r="O1983" t="s">
        <v>29</v>
      </c>
      <c r="P1983" t="s">
        <v>30</v>
      </c>
      <c r="Q1983" t="s">
        <v>30</v>
      </c>
      <c r="R1983" t="s">
        <v>30</v>
      </c>
      <c r="S1983" t="s">
        <v>30</v>
      </c>
      <c r="T1983" t="s">
        <v>30</v>
      </c>
      <c r="U1983" t="s">
        <v>30</v>
      </c>
      <c r="V1983" t="s">
        <v>30</v>
      </c>
      <c r="W1983" t="s">
        <v>40</v>
      </c>
      <c r="X1983" t="s">
        <v>30</v>
      </c>
      <c r="Y1983" t="s">
        <v>29</v>
      </c>
      <c r="Z1983" t="s">
        <v>29</v>
      </c>
      <c r="AA1983" t="s">
        <v>29</v>
      </c>
      <c r="AB1983" t="s">
        <v>32</v>
      </c>
    </row>
    <row r="1984" spans="1:28" outlineLevel="1" x14ac:dyDescent="0.45">
      <c r="A1984">
        <v>7649058905</v>
      </c>
      <c r="B1984" s="1">
        <v>44323</v>
      </c>
      <c r="C1984" t="s">
        <v>3689</v>
      </c>
      <c r="D1984" t="s">
        <v>3690</v>
      </c>
      <c r="E1984" t="s">
        <v>107</v>
      </c>
      <c r="F1984" t="s">
        <v>5651</v>
      </c>
      <c r="G1984" t="s">
        <v>5690</v>
      </c>
      <c r="H1984" s="10">
        <v>166283.04999999999</v>
      </c>
      <c r="J1984" t="s">
        <v>28</v>
      </c>
      <c r="K1984" t="s">
        <v>29</v>
      </c>
      <c r="L1984" t="s">
        <v>88</v>
      </c>
      <c r="M1984" t="s">
        <v>29</v>
      </c>
      <c r="N1984" t="s">
        <v>30</v>
      </c>
      <c r="O1984" t="s">
        <v>30</v>
      </c>
      <c r="P1984" t="s">
        <v>30</v>
      </c>
      <c r="Q1984" t="s">
        <v>30</v>
      </c>
      <c r="R1984" t="s">
        <v>30</v>
      </c>
      <c r="S1984" t="s">
        <v>30</v>
      </c>
      <c r="T1984" t="s">
        <v>30</v>
      </c>
      <c r="U1984" t="s">
        <v>30</v>
      </c>
      <c r="V1984" t="s">
        <v>30</v>
      </c>
      <c r="W1984" t="s">
        <v>40</v>
      </c>
      <c r="X1984" t="s">
        <v>29</v>
      </c>
      <c r="Y1984" t="s">
        <v>29</v>
      </c>
      <c r="Z1984" t="s">
        <v>29</v>
      </c>
      <c r="AA1984" t="s">
        <v>30</v>
      </c>
      <c r="AB1984" t="s">
        <v>47</v>
      </c>
    </row>
    <row r="1985" spans="1:28" outlineLevel="1" x14ac:dyDescent="0.45">
      <c r="A1985">
        <v>7855398903</v>
      </c>
      <c r="B1985" s="1">
        <v>44324</v>
      </c>
      <c r="C1985" t="s">
        <v>3831</v>
      </c>
      <c r="D1985" t="s">
        <v>3832</v>
      </c>
      <c r="E1985" t="s">
        <v>107</v>
      </c>
      <c r="F1985" t="s">
        <v>5651</v>
      </c>
      <c r="G1985" t="s">
        <v>5723</v>
      </c>
      <c r="H1985" s="10">
        <v>165129.13</v>
      </c>
      <c r="J1985" t="s">
        <v>28</v>
      </c>
      <c r="K1985" t="s">
        <v>30</v>
      </c>
      <c r="L1985" t="s">
        <v>88</v>
      </c>
      <c r="M1985" t="s">
        <v>29</v>
      </c>
      <c r="N1985" t="s">
        <v>29</v>
      </c>
      <c r="O1985" t="s">
        <v>29</v>
      </c>
      <c r="P1985" t="s">
        <v>29</v>
      </c>
      <c r="Q1985" t="s">
        <v>29</v>
      </c>
      <c r="R1985" t="s">
        <v>30</v>
      </c>
      <c r="S1985" t="s">
        <v>29</v>
      </c>
      <c r="T1985" t="s">
        <v>29</v>
      </c>
      <c r="U1985" t="s">
        <v>29</v>
      </c>
      <c r="V1985" t="s">
        <v>29</v>
      </c>
      <c r="W1985" t="s">
        <v>31</v>
      </c>
      <c r="X1985" t="s">
        <v>29</v>
      </c>
      <c r="Y1985" t="s">
        <v>30</v>
      </c>
      <c r="Z1985" t="s">
        <v>29</v>
      </c>
      <c r="AA1985" t="s">
        <v>30</v>
      </c>
      <c r="AB1985" t="s">
        <v>32</v>
      </c>
    </row>
    <row r="1986" spans="1:28" outlineLevel="1" x14ac:dyDescent="0.45">
      <c r="A1986">
        <v>7560708903</v>
      </c>
      <c r="B1986" s="1">
        <v>44323</v>
      </c>
      <c r="C1986" t="s">
        <v>3136</v>
      </c>
      <c r="D1986" t="s">
        <v>3137</v>
      </c>
      <c r="E1986" t="s">
        <v>107</v>
      </c>
      <c r="F1986" t="s">
        <v>5651</v>
      </c>
      <c r="G1986" t="s">
        <v>5723</v>
      </c>
      <c r="H1986" s="10">
        <v>158861</v>
      </c>
      <c r="I1986" t="s">
        <v>35</v>
      </c>
      <c r="J1986" t="s">
        <v>28</v>
      </c>
      <c r="K1986" t="s">
        <v>30</v>
      </c>
      <c r="L1986" t="s">
        <v>88</v>
      </c>
      <c r="M1986" t="s">
        <v>30</v>
      </c>
      <c r="N1986" t="s">
        <v>30</v>
      </c>
      <c r="O1986" t="s">
        <v>30</v>
      </c>
      <c r="P1986" t="s">
        <v>30</v>
      </c>
      <c r="Q1986" t="s">
        <v>30</v>
      </c>
      <c r="R1986" t="s">
        <v>30</v>
      </c>
      <c r="S1986" t="s">
        <v>30</v>
      </c>
      <c r="T1986" t="s">
        <v>30</v>
      </c>
      <c r="U1986" t="s">
        <v>30</v>
      </c>
      <c r="V1986" t="s">
        <v>30</v>
      </c>
      <c r="W1986" t="s">
        <v>40</v>
      </c>
      <c r="X1986" t="s">
        <v>29</v>
      </c>
      <c r="Y1986" t="s">
        <v>30</v>
      </c>
      <c r="Z1986" t="s">
        <v>29</v>
      </c>
      <c r="AA1986" t="s">
        <v>29</v>
      </c>
      <c r="AB1986" t="s">
        <v>32</v>
      </c>
    </row>
    <row r="1987" spans="1:28" outlineLevel="1" x14ac:dyDescent="0.45">
      <c r="A1987">
        <v>2483739007</v>
      </c>
      <c r="B1987" s="1">
        <v>44332</v>
      </c>
      <c r="C1987" t="s">
        <v>1149</v>
      </c>
      <c r="D1987" t="s">
        <v>1150</v>
      </c>
      <c r="E1987" t="s">
        <v>107</v>
      </c>
      <c r="F1987" t="s">
        <v>5651</v>
      </c>
      <c r="G1987" t="s">
        <v>5657</v>
      </c>
      <c r="H1987" s="10">
        <v>158084.76</v>
      </c>
      <c r="J1987" t="s">
        <v>28</v>
      </c>
      <c r="K1987" t="s">
        <v>29</v>
      </c>
      <c r="L1987" t="s">
        <v>96</v>
      </c>
      <c r="M1987" t="s">
        <v>29</v>
      </c>
      <c r="N1987" t="s">
        <v>29</v>
      </c>
      <c r="O1987" t="s">
        <v>30</v>
      </c>
      <c r="P1987" t="s">
        <v>29</v>
      </c>
      <c r="Q1987" t="s">
        <v>30</v>
      </c>
      <c r="R1987" t="s">
        <v>30</v>
      </c>
      <c r="S1987" t="s">
        <v>29</v>
      </c>
      <c r="T1987" t="s">
        <v>30</v>
      </c>
      <c r="U1987" t="s">
        <v>30</v>
      </c>
      <c r="V1987" t="s">
        <v>30</v>
      </c>
      <c r="W1987" t="s">
        <v>31</v>
      </c>
      <c r="X1987" t="s">
        <v>29</v>
      </c>
      <c r="Y1987" t="s">
        <v>30</v>
      </c>
      <c r="Z1987" t="s">
        <v>29</v>
      </c>
      <c r="AA1987" t="s">
        <v>30</v>
      </c>
      <c r="AB1987" t="s">
        <v>32</v>
      </c>
    </row>
    <row r="1988" spans="1:28" outlineLevel="1" x14ac:dyDescent="0.45">
      <c r="A1988">
        <v>9988299003</v>
      </c>
      <c r="B1988" s="1">
        <v>44358</v>
      </c>
      <c r="C1988" t="s">
        <v>5619</v>
      </c>
      <c r="D1988" t="s">
        <v>5620</v>
      </c>
      <c r="E1988" t="s">
        <v>107</v>
      </c>
      <c r="F1988" t="s">
        <v>5651</v>
      </c>
      <c r="G1988" t="s">
        <v>5690</v>
      </c>
      <c r="H1988" s="10">
        <v>157949</v>
      </c>
      <c r="J1988" t="s">
        <v>28</v>
      </c>
      <c r="K1988" t="s">
        <v>29</v>
      </c>
      <c r="L1988" t="s">
        <v>88</v>
      </c>
      <c r="M1988" t="s">
        <v>30</v>
      </c>
      <c r="N1988" t="s">
        <v>30</v>
      </c>
      <c r="O1988" t="s">
        <v>30</v>
      </c>
      <c r="P1988" t="s">
        <v>30</v>
      </c>
      <c r="Q1988" t="s">
        <v>30</v>
      </c>
      <c r="R1988" t="s">
        <v>30</v>
      </c>
      <c r="S1988" t="s">
        <v>30</v>
      </c>
      <c r="T1988" t="s">
        <v>30</v>
      </c>
      <c r="U1988" t="s">
        <v>30</v>
      </c>
      <c r="V1988" t="s">
        <v>30</v>
      </c>
      <c r="W1988" t="s">
        <v>31</v>
      </c>
      <c r="X1988" t="s">
        <v>29</v>
      </c>
      <c r="Y1988" t="s">
        <v>29</v>
      </c>
      <c r="Z1988" t="s">
        <v>29</v>
      </c>
      <c r="AA1988" t="s">
        <v>29</v>
      </c>
      <c r="AB1988" t="s">
        <v>45</v>
      </c>
    </row>
    <row r="1989" spans="1:28" outlineLevel="1" x14ac:dyDescent="0.45">
      <c r="A1989">
        <v>7668258901</v>
      </c>
      <c r="B1989" s="1">
        <v>44323</v>
      </c>
      <c r="C1989" t="s">
        <v>3797</v>
      </c>
      <c r="D1989" t="s">
        <v>3798</v>
      </c>
      <c r="E1989" t="s">
        <v>107</v>
      </c>
      <c r="F1989" t="s">
        <v>5651</v>
      </c>
      <c r="G1989" t="s">
        <v>5797</v>
      </c>
      <c r="H1989" s="10">
        <v>157287.72</v>
      </c>
      <c r="J1989" t="s">
        <v>28</v>
      </c>
      <c r="K1989" t="s">
        <v>29</v>
      </c>
      <c r="L1989" t="s">
        <v>88</v>
      </c>
      <c r="M1989" t="s">
        <v>29</v>
      </c>
      <c r="N1989" t="s">
        <v>30</v>
      </c>
      <c r="O1989" t="s">
        <v>30</v>
      </c>
      <c r="P1989" t="s">
        <v>30</v>
      </c>
      <c r="Q1989" t="s">
        <v>30</v>
      </c>
      <c r="R1989" t="s">
        <v>30</v>
      </c>
      <c r="S1989" t="s">
        <v>30</v>
      </c>
      <c r="T1989" t="s">
        <v>30</v>
      </c>
      <c r="U1989" t="s">
        <v>30</v>
      </c>
      <c r="V1989" t="s">
        <v>30</v>
      </c>
      <c r="W1989" t="s">
        <v>31</v>
      </c>
      <c r="X1989" t="s">
        <v>30</v>
      </c>
      <c r="Y1989" t="s">
        <v>30</v>
      </c>
      <c r="Z1989" t="s">
        <v>29</v>
      </c>
      <c r="AA1989" t="s">
        <v>29</v>
      </c>
      <c r="AB1989" t="s">
        <v>43</v>
      </c>
    </row>
    <row r="1990" spans="1:28" outlineLevel="1" x14ac:dyDescent="0.45">
      <c r="A1990">
        <v>2374019004</v>
      </c>
      <c r="B1990" s="1">
        <v>44331</v>
      </c>
      <c r="C1990" t="s">
        <v>1053</v>
      </c>
      <c r="D1990" t="s">
        <v>1054</v>
      </c>
      <c r="E1990" t="s">
        <v>107</v>
      </c>
      <c r="F1990" t="s">
        <v>5651</v>
      </c>
      <c r="G1990" t="s">
        <v>5656</v>
      </c>
      <c r="H1990" s="10">
        <v>157254</v>
      </c>
      <c r="J1990" t="s">
        <v>28</v>
      </c>
      <c r="K1990" t="s">
        <v>29</v>
      </c>
      <c r="L1990" t="s">
        <v>88</v>
      </c>
      <c r="M1990" t="s">
        <v>30</v>
      </c>
      <c r="N1990" t="s">
        <v>29</v>
      </c>
      <c r="O1990" t="s">
        <v>30</v>
      </c>
      <c r="P1990" t="s">
        <v>30</v>
      </c>
      <c r="Q1990" t="s">
        <v>30</v>
      </c>
      <c r="R1990" t="s">
        <v>30</v>
      </c>
      <c r="S1990" t="s">
        <v>30</v>
      </c>
      <c r="T1990" t="s">
        <v>30</v>
      </c>
      <c r="U1990" t="s">
        <v>30</v>
      </c>
      <c r="V1990" t="s">
        <v>30</v>
      </c>
      <c r="W1990" t="s">
        <v>31</v>
      </c>
      <c r="X1990" t="s">
        <v>29</v>
      </c>
      <c r="Y1990" t="s">
        <v>29</v>
      </c>
      <c r="Z1990" t="s">
        <v>29</v>
      </c>
      <c r="AA1990" t="s">
        <v>30</v>
      </c>
      <c r="AB1990" t="s">
        <v>32</v>
      </c>
    </row>
    <row r="1991" spans="1:28" outlineLevel="1" x14ac:dyDescent="0.45">
      <c r="A1991">
        <v>8897119006</v>
      </c>
      <c r="B1991" s="1">
        <v>44345</v>
      </c>
      <c r="C1991" t="s">
        <v>4758</v>
      </c>
      <c r="D1991" t="s">
        <v>4759</v>
      </c>
      <c r="E1991" t="s">
        <v>107</v>
      </c>
      <c r="F1991" t="s">
        <v>5651</v>
      </c>
      <c r="G1991" t="s">
        <v>5679</v>
      </c>
      <c r="H1991" s="10">
        <v>153970</v>
      </c>
      <c r="J1991" t="s">
        <v>28</v>
      </c>
      <c r="K1991" t="s">
        <v>30</v>
      </c>
      <c r="L1991" t="s">
        <v>88</v>
      </c>
      <c r="M1991" t="s">
        <v>29</v>
      </c>
      <c r="N1991" t="s">
        <v>29</v>
      </c>
      <c r="O1991" t="s">
        <v>29</v>
      </c>
      <c r="P1991" t="s">
        <v>30</v>
      </c>
      <c r="Q1991" t="s">
        <v>29</v>
      </c>
      <c r="R1991" t="s">
        <v>30</v>
      </c>
      <c r="S1991" t="s">
        <v>30</v>
      </c>
      <c r="T1991" t="s">
        <v>29</v>
      </c>
      <c r="U1991" t="s">
        <v>30</v>
      </c>
      <c r="V1991" t="s">
        <v>29</v>
      </c>
      <c r="W1991" t="s">
        <v>40</v>
      </c>
      <c r="X1991" t="s">
        <v>30</v>
      </c>
      <c r="Y1991" t="s">
        <v>29</v>
      </c>
      <c r="Z1991" t="s">
        <v>29</v>
      </c>
      <c r="AA1991" t="s">
        <v>29</v>
      </c>
      <c r="AB1991" t="s">
        <v>62</v>
      </c>
    </row>
    <row r="1992" spans="1:28" outlineLevel="1" x14ac:dyDescent="0.45">
      <c r="A1992">
        <v>1039969103</v>
      </c>
      <c r="B1992" s="1">
        <v>44364</v>
      </c>
      <c r="C1992" t="s">
        <v>108</v>
      </c>
      <c r="D1992" t="s">
        <v>109</v>
      </c>
      <c r="E1992" t="s">
        <v>107</v>
      </c>
      <c r="F1992" t="s">
        <v>5651</v>
      </c>
      <c r="G1992" t="s">
        <v>5657</v>
      </c>
      <c r="H1992" s="10">
        <v>152723.04</v>
      </c>
      <c r="J1992" t="s">
        <v>28</v>
      </c>
      <c r="K1992" t="s">
        <v>29</v>
      </c>
      <c r="L1992" t="s">
        <v>96</v>
      </c>
      <c r="M1992" t="s">
        <v>30</v>
      </c>
      <c r="N1992" t="s">
        <v>29</v>
      </c>
      <c r="O1992" t="s">
        <v>29</v>
      </c>
      <c r="P1992" t="s">
        <v>30</v>
      </c>
      <c r="Q1992" t="s">
        <v>30</v>
      </c>
      <c r="R1992" t="s">
        <v>30</v>
      </c>
      <c r="S1992" t="s">
        <v>30</v>
      </c>
      <c r="T1992" t="s">
        <v>30</v>
      </c>
      <c r="U1992" t="s">
        <v>30</v>
      </c>
      <c r="V1992" t="s">
        <v>30</v>
      </c>
      <c r="W1992" t="s">
        <v>40</v>
      </c>
      <c r="X1992" t="s">
        <v>29</v>
      </c>
      <c r="Y1992" t="s">
        <v>29</v>
      </c>
      <c r="Z1992" t="s">
        <v>29</v>
      </c>
      <c r="AA1992" t="s">
        <v>29</v>
      </c>
      <c r="AB1992" t="s">
        <v>43</v>
      </c>
    </row>
    <row r="1993" spans="1:28" outlineLevel="1" x14ac:dyDescent="0.45">
      <c r="A1993">
        <v>2365279010</v>
      </c>
      <c r="B1993" s="1">
        <v>44331</v>
      </c>
      <c r="C1993" t="s">
        <v>999</v>
      </c>
      <c r="D1993" t="s">
        <v>1000</v>
      </c>
      <c r="E1993" t="s">
        <v>107</v>
      </c>
      <c r="F1993" t="s">
        <v>5651</v>
      </c>
      <c r="G1993" t="s">
        <v>5753</v>
      </c>
      <c r="H1993" s="10">
        <v>151965</v>
      </c>
      <c r="J1993" t="s">
        <v>28</v>
      </c>
      <c r="K1993" t="s">
        <v>30</v>
      </c>
      <c r="L1993" t="s">
        <v>88</v>
      </c>
      <c r="M1993" t="s">
        <v>30</v>
      </c>
      <c r="N1993" t="s">
        <v>30</v>
      </c>
      <c r="O1993" t="s">
        <v>29</v>
      </c>
      <c r="P1993" t="s">
        <v>30</v>
      </c>
      <c r="Q1993" t="s">
        <v>30</v>
      </c>
      <c r="R1993" t="s">
        <v>30</v>
      </c>
      <c r="S1993" t="s">
        <v>30</v>
      </c>
      <c r="T1993" t="s">
        <v>30</v>
      </c>
      <c r="U1993" t="s">
        <v>30</v>
      </c>
      <c r="V1993" t="s">
        <v>30</v>
      </c>
      <c r="W1993" t="s">
        <v>33</v>
      </c>
      <c r="X1993" t="s">
        <v>30</v>
      </c>
      <c r="Y1993" t="s">
        <v>29</v>
      </c>
      <c r="Z1993" t="s">
        <v>29</v>
      </c>
      <c r="AA1993" t="s">
        <v>30</v>
      </c>
      <c r="AB1993" t="s">
        <v>32</v>
      </c>
    </row>
    <row r="1994" spans="1:28" outlineLevel="1" x14ac:dyDescent="0.45">
      <c r="A1994">
        <v>2333019008</v>
      </c>
      <c r="B1994" s="1">
        <v>44331</v>
      </c>
      <c r="C1994" t="s">
        <v>859</v>
      </c>
      <c r="D1994" t="s">
        <v>860</v>
      </c>
      <c r="E1994" t="s">
        <v>107</v>
      </c>
      <c r="F1994" t="s">
        <v>5651</v>
      </c>
      <c r="G1994" t="s">
        <v>5723</v>
      </c>
      <c r="H1994" s="10">
        <v>150990.69</v>
      </c>
      <c r="J1994" t="s">
        <v>28</v>
      </c>
      <c r="K1994" t="s">
        <v>30</v>
      </c>
      <c r="L1994" t="s">
        <v>88</v>
      </c>
      <c r="M1994" t="s">
        <v>30</v>
      </c>
      <c r="N1994" t="s">
        <v>30</v>
      </c>
      <c r="O1994" t="s">
        <v>29</v>
      </c>
      <c r="P1994" t="s">
        <v>30</v>
      </c>
      <c r="Q1994" t="s">
        <v>30</v>
      </c>
      <c r="R1994" t="s">
        <v>30</v>
      </c>
      <c r="S1994" t="s">
        <v>30</v>
      </c>
      <c r="T1994" t="s">
        <v>30</v>
      </c>
      <c r="U1994" t="s">
        <v>30</v>
      </c>
      <c r="V1994" t="s">
        <v>30</v>
      </c>
      <c r="W1994" t="s">
        <v>31</v>
      </c>
      <c r="X1994" t="s">
        <v>29</v>
      </c>
      <c r="Y1994" t="s">
        <v>30</v>
      </c>
      <c r="Z1994" t="s">
        <v>29</v>
      </c>
      <c r="AA1994" t="s">
        <v>29</v>
      </c>
      <c r="AB1994" t="s">
        <v>32</v>
      </c>
    </row>
    <row r="1995" spans="1:28" outlineLevel="1" x14ac:dyDescent="0.45">
      <c r="A1995">
        <v>7551378909</v>
      </c>
      <c r="B1995" s="1">
        <v>44323</v>
      </c>
      <c r="C1995" t="s">
        <v>3019</v>
      </c>
      <c r="D1995" t="s">
        <v>3020</v>
      </c>
      <c r="E1995" t="s">
        <v>107</v>
      </c>
      <c r="F1995" t="s">
        <v>5651</v>
      </c>
      <c r="G1995" t="s">
        <v>5657</v>
      </c>
      <c r="H1995" s="10">
        <v>144163.92000000001</v>
      </c>
      <c r="J1995" t="s">
        <v>28</v>
      </c>
      <c r="K1995" t="s">
        <v>29</v>
      </c>
      <c r="L1995" t="s">
        <v>96</v>
      </c>
      <c r="M1995" t="s">
        <v>29</v>
      </c>
      <c r="N1995" t="s">
        <v>30</v>
      </c>
      <c r="O1995" t="s">
        <v>29</v>
      </c>
      <c r="P1995" t="s">
        <v>30</v>
      </c>
      <c r="Q1995" t="s">
        <v>30</v>
      </c>
      <c r="R1995" t="s">
        <v>30</v>
      </c>
      <c r="S1995" t="s">
        <v>30</v>
      </c>
      <c r="T1995" t="s">
        <v>30</v>
      </c>
      <c r="U1995" t="s">
        <v>29</v>
      </c>
      <c r="V1995" t="s">
        <v>30</v>
      </c>
      <c r="W1995" t="s">
        <v>40</v>
      </c>
      <c r="X1995" t="s">
        <v>29</v>
      </c>
      <c r="Y1995" t="s">
        <v>30</v>
      </c>
      <c r="Z1995" t="s">
        <v>29</v>
      </c>
      <c r="AA1995" t="s">
        <v>30</v>
      </c>
      <c r="AB1995" t="s">
        <v>32</v>
      </c>
    </row>
    <row r="1996" spans="1:28" outlineLevel="1" x14ac:dyDescent="0.45">
      <c r="A1996">
        <v>2366279001</v>
      </c>
      <c r="B1996" s="1">
        <v>44331</v>
      </c>
      <c r="C1996" t="s">
        <v>1007</v>
      </c>
      <c r="D1996" t="s">
        <v>1008</v>
      </c>
      <c r="E1996" t="s">
        <v>107</v>
      </c>
      <c r="F1996" t="s">
        <v>5651</v>
      </c>
      <c r="G1996" t="s">
        <v>5753</v>
      </c>
      <c r="H1996" s="10">
        <v>143981</v>
      </c>
      <c r="J1996" t="s">
        <v>28</v>
      </c>
      <c r="K1996" t="s">
        <v>29</v>
      </c>
      <c r="L1996" t="s">
        <v>88</v>
      </c>
      <c r="M1996" t="s">
        <v>29</v>
      </c>
      <c r="N1996" t="s">
        <v>30</v>
      </c>
      <c r="O1996" t="s">
        <v>29</v>
      </c>
      <c r="P1996" t="s">
        <v>30</v>
      </c>
      <c r="Q1996" t="s">
        <v>30</v>
      </c>
      <c r="R1996" t="s">
        <v>30</v>
      </c>
      <c r="S1996" t="s">
        <v>30</v>
      </c>
      <c r="T1996" t="s">
        <v>30</v>
      </c>
      <c r="U1996" t="s">
        <v>30</v>
      </c>
      <c r="V1996" t="s">
        <v>30</v>
      </c>
      <c r="W1996" t="s">
        <v>40</v>
      </c>
      <c r="X1996" t="s">
        <v>30</v>
      </c>
      <c r="Y1996" t="s">
        <v>29</v>
      </c>
      <c r="Z1996" t="s">
        <v>29</v>
      </c>
      <c r="AA1996" t="s">
        <v>30</v>
      </c>
      <c r="AB1996" t="s">
        <v>32</v>
      </c>
    </row>
    <row r="1997" spans="1:28" outlineLevel="1" x14ac:dyDescent="0.45">
      <c r="A1997">
        <v>9988609000</v>
      </c>
      <c r="B1997" s="1">
        <v>44358</v>
      </c>
      <c r="C1997" t="s">
        <v>5621</v>
      </c>
      <c r="D1997" t="s">
        <v>998</v>
      </c>
      <c r="E1997" t="s">
        <v>107</v>
      </c>
      <c r="F1997" t="s">
        <v>5651</v>
      </c>
      <c r="G1997" t="s">
        <v>5656</v>
      </c>
      <c r="H1997" s="10">
        <v>143149</v>
      </c>
      <c r="J1997" t="s">
        <v>28</v>
      </c>
      <c r="K1997" t="s">
        <v>30</v>
      </c>
      <c r="L1997" t="s">
        <v>88</v>
      </c>
      <c r="M1997" t="s">
        <v>29</v>
      </c>
      <c r="N1997" t="s">
        <v>30</v>
      </c>
      <c r="O1997" t="s">
        <v>29</v>
      </c>
      <c r="P1997" t="s">
        <v>30</v>
      </c>
      <c r="Q1997" t="s">
        <v>30</v>
      </c>
      <c r="R1997" t="s">
        <v>30</v>
      </c>
      <c r="S1997" t="s">
        <v>30</v>
      </c>
      <c r="T1997" t="s">
        <v>30</v>
      </c>
      <c r="U1997" t="s">
        <v>30</v>
      </c>
      <c r="V1997" t="s">
        <v>30</v>
      </c>
      <c r="W1997" t="s">
        <v>31</v>
      </c>
      <c r="X1997" t="s">
        <v>29</v>
      </c>
      <c r="Y1997" t="s">
        <v>29</v>
      </c>
      <c r="Z1997" t="s">
        <v>29</v>
      </c>
      <c r="AA1997" t="s">
        <v>29</v>
      </c>
      <c r="AB1997" t="s">
        <v>32</v>
      </c>
    </row>
    <row r="1998" spans="1:28" outlineLevel="1" x14ac:dyDescent="0.45">
      <c r="A1998">
        <v>2503589008</v>
      </c>
      <c r="B1998" s="1">
        <v>44332</v>
      </c>
      <c r="C1998" t="s">
        <v>1234</v>
      </c>
      <c r="D1998" t="s">
        <v>1235</v>
      </c>
      <c r="E1998" t="s">
        <v>107</v>
      </c>
      <c r="F1998" t="s">
        <v>5651</v>
      </c>
      <c r="G1998" t="s">
        <v>5690</v>
      </c>
      <c r="H1998" s="10">
        <v>142608</v>
      </c>
      <c r="I1998" t="s">
        <v>216</v>
      </c>
      <c r="J1998" t="s">
        <v>28</v>
      </c>
      <c r="K1998" t="s">
        <v>29</v>
      </c>
      <c r="L1998" t="s">
        <v>88</v>
      </c>
      <c r="M1998" t="s">
        <v>29</v>
      </c>
      <c r="N1998" t="s">
        <v>29</v>
      </c>
      <c r="O1998" t="s">
        <v>29</v>
      </c>
      <c r="P1998" t="s">
        <v>29</v>
      </c>
      <c r="Q1998" t="s">
        <v>29</v>
      </c>
      <c r="R1998" t="s">
        <v>30</v>
      </c>
      <c r="S1998" t="s">
        <v>30</v>
      </c>
      <c r="T1998" t="s">
        <v>30</v>
      </c>
      <c r="U1998" t="s">
        <v>29</v>
      </c>
      <c r="V1998" t="s">
        <v>29</v>
      </c>
      <c r="W1998" t="s">
        <v>40</v>
      </c>
      <c r="X1998" t="s">
        <v>29</v>
      </c>
      <c r="Y1998" t="s">
        <v>30</v>
      </c>
      <c r="Z1998" t="s">
        <v>29</v>
      </c>
      <c r="AA1998" t="s">
        <v>29</v>
      </c>
      <c r="AB1998" t="s">
        <v>32</v>
      </c>
    </row>
    <row r="1999" spans="1:28" outlineLevel="1" x14ac:dyDescent="0.45">
      <c r="A1999">
        <v>1048419104</v>
      </c>
      <c r="B1999" s="1">
        <v>44364</v>
      </c>
      <c r="C1999" t="s">
        <v>211</v>
      </c>
      <c r="D1999" t="s">
        <v>212</v>
      </c>
      <c r="E1999" t="s">
        <v>107</v>
      </c>
      <c r="F1999" t="s">
        <v>5651</v>
      </c>
      <c r="G1999" t="s">
        <v>5673</v>
      </c>
      <c r="H1999" s="10">
        <v>142361.15</v>
      </c>
      <c r="I1999" t="s">
        <v>213</v>
      </c>
      <c r="J1999" t="s">
        <v>28</v>
      </c>
      <c r="K1999" t="s">
        <v>29</v>
      </c>
      <c r="L1999" t="s">
        <v>88</v>
      </c>
      <c r="M1999" t="s">
        <v>29</v>
      </c>
      <c r="N1999" t="s">
        <v>30</v>
      </c>
      <c r="O1999" t="s">
        <v>29</v>
      </c>
      <c r="P1999" t="s">
        <v>30</v>
      </c>
      <c r="Q1999" t="s">
        <v>30</v>
      </c>
      <c r="R1999" t="s">
        <v>30</v>
      </c>
      <c r="S1999" t="s">
        <v>29</v>
      </c>
      <c r="T1999" t="s">
        <v>30</v>
      </c>
      <c r="U1999" t="s">
        <v>30</v>
      </c>
      <c r="V1999" t="s">
        <v>30</v>
      </c>
      <c r="W1999" t="s">
        <v>33</v>
      </c>
      <c r="X1999" t="s">
        <v>29</v>
      </c>
      <c r="Y1999" t="s">
        <v>29</v>
      </c>
      <c r="Z1999" t="s">
        <v>29</v>
      </c>
      <c r="AA1999" t="s">
        <v>29</v>
      </c>
      <c r="AB1999" t="s">
        <v>32</v>
      </c>
    </row>
    <row r="2000" spans="1:28" outlineLevel="1" x14ac:dyDescent="0.45">
      <c r="A2000">
        <v>7515328908</v>
      </c>
      <c r="B2000" s="1">
        <v>44323</v>
      </c>
      <c r="C2000" t="s">
        <v>2602</v>
      </c>
      <c r="D2000" t="s">
        <v>2603</v>
      </c>
      <c r="E2000" t="s">
        <v>107</v>
      </c>
      <c r="F2000" t="s">
        <v>5651</v>
      </c>
      <c r="G2000" t="s">
        <v>5679</v>
      </c>
      <c r="H2000" s="10">
        <v>141723</v>
      </c>
      <c r="J2000" t="s">
        <v>28</v>
      </c>
      <c r="K2000" t="s">
        <v>29</v>
      </c>
      <c r="L2000" t="s">
        <v>88</v>
      </c>
      <c r="M2000" t="s">
        <v>29</v>
      </c>
      <c r="N2000" t="s">
        <v>30</v>
      </c>
      <c r="O2000" t="s">
        <v>29</v>
      </c>
      <c r="P2000" t="s">
        <v>30</v>
      </c>
      <c r="Q2000" t="s">
        <v>29</v>
      </c>
      <c r="R2000" t="s">
        <v>30</v>
      </c>
      <c r="S2000" t="s">
        <v>30</v>
      </c>
      <c r="T2000" t="s">
        <v>30</v>
      </c>
      <c r="U2000" t="s">
        <v>30</v>
      </c>
      <c r="V2000" t="s">
        <v>30</v>
      </c>
      <c r="W2000" t="s">
        <v>31</v>
      </c>
      <c r="X2000" t="s">
        <v>30</v>
      </c>
      <c r="Y2000" t="s">
        <v>30</v>
      </c>
      <c r="Z2000" t="s">
        <v>29</v>
      </c>
      <c r="AA2000" t="s">
        <v>29</v>
      </c>
      <c r="AB2000" t="s">
        <v>32</v>
      </c>
    </row>
    <row r="2001" spans="1:28" outlineLevel="1" x14ac:dyDescent="0.45">
      <c r="A2001">
        <v>8863279010</v>
      </c>
      <c r="B2001" s="1">
        <v>44345</v>
      </c>
      <c r="C2001" t="s">
        <v>4581</v>
      </c>
      <c r="D2001" t="s">
        <v>4582</v>
      </c>
      <c r="E2001" t="s">
        <v>107</v>
      </c>
      <c r="F2001" t="s">
        <v>5651</v>
      </c>
      <c r="G2001" t="s">
        <v>5673</v>
      </c>
      <c r="H2001" s="10">
        <v>140587</v>
      </c>
      <c r="J2001" t="s">
        <v>28</v>
      </c>
      <c r="K2001" t="s">
        <v>29</v>
      </c>
      <c r="L2001" t="s">
        <v>88</v>
      </c>
      <c r="M2001" t="s">
        <v>29</v>
      </c>
      <c r="N2001" t="s">
        <v>30</v>
      </c>
      <c r="O2001" t="s">
        <v>30</v>
      </c>
      <c r="P2001" t="s">
        <v>29</v>
      </c>
      <c r="Q2001" t="s">
        <v>30</v>
      </c>
      <c r="R2001" t="s">
        <v>30</v>
      </c>
      <c r="S2001" t="s">
        <v>30</v>
      </c>
      <c r="T2001" t="s">
        <v>30</v>
      </c>
      <c r="U2001" t="s">
        <v>30</v>
      </c>
      <c r="V2001" t="s">
        <v>30</v>
      </c>
      <c r="W2001" t="s">
        <v>31</v>
      </c>
      <c r="X2001" t="s">
        <v>29</v>
      </c>
      <c r="Y2001" t="s">
        <v>29</v>
      </c>
      <c r="Z2001" t="s">
        <v>29</v>
      </c>
      <c r="AA2001" t="s">
        <v>29</v>
      </c>
      <c r="AB2001" t="s">
        <v>32</v>
      </c>
    </row>
    <row r="2002" spans="1:28" outlineLevel="1" x14ac:dyDescent="0.45">
      <c r="A2002">
        <v>7582088908</v>
      </c>
      <c r="B2002" s="1">
        <v>44323</v>
      </c>
      <c r="C2002" t="s">
        <v>3306</v>
      </c>
      <c r="D2002" t="s">
        <v>3307</v>
      </c>
      <c r="E2002" t="s">
        <v>107</v>
      </c>
      <c r="F2002" t="s">
        <v>5651</v>
      </c>
      <c r="G2002" t="s">
        <v>5879</v>
      </c>
      <c r="H2002" s="10">
        <v>138695</v>
      </c>
      <c r="J2002" t="s">
        <v>28</v>
      </c>
      <c r="K2002" t="s">
        <v>29</v>
      </c>
      <c r="L2002" t="s">
        <v>88</v>
      </c>
      <c r="M2002" t="s">
        <v>30</v>
      </c>
      <c r="N2002" t="s">
        <v>30</v>
      </c>
      <c r="O2002" t="s">
        <v>30</v>
      </c>
      <c r="P2002" t="s">
        <v>30</v>
      </c>
      <c r="Q2002" t="s">
        <v>30</v>
      </c>
      <c r="R2002" t="s">
        <v>30</v>
      </c>
      <c r="S2002" t="s">
        <v>30</v>
      </c>
      <c r="T2002" t="s">
        <v>29</v>
      </c>
      <c r="U2002" t="s">
        <v>30</v>
      </c>
      <c r="V2002" t="s">
        <v>29</v>
      </c>
      <c r="W2002" t="s">
        <v>40</v>
      </c>
      <c r="X2002" t="s">
        <v>29</v>
      </c>
      <c r="Y2002" t="s">
        <v>30</v>
      </c>
      <c r="Z2002" t="s">
        <v>29</v>
      </c>
      <c r="AA2002" t="s">
        <v>29</v>
      </c>
      <c r="AB2002" t="s">
        <v>32</v>
      </c>
    </row>
    <row r="2003" spans="1:28" outlineLevel="1" x14ac:dyDescent="0.45">
      <c r="A2003">
        <v>8829089008</v>
      </c>
      <c r="B2003" s="1">
        <v>44345</v>
      </c>
      <c r="C2003" t="s">
        <v>4383</v>
      </c>
      <c r="D2003" t="s">
        <v>4384</v>
      </c>
      <c r="E2003" t="s">
        <v>107</v>
      </c>
      <c r="F2003" t="s">
        <v>5651</v>
      </c>
      <c r="G2003" t="s">
        <v>5895</v>
      </c>
      <c r="H2003" s="10">
        <v>137920</v>
      </c>
      <c r="J2003" t="s">
        <v>28</v>
      </c>
      <c r="K2003" t="s">
        <v>29</v>
      </c>
      <c r="L2003" t="s">
        <v>88</v>
      </c>
      <c r="M2003" t="s">
        <v>30</v>
      </c>
      <c r="N2003" t="s">
        <v>29</v>
      </c>
      <c r="O2003" t="s">
        <v>29</v>
      </c>
      <c r="P2003" t="s">
        <v>30</v>
      </c>
      <c r="Q2003" t="s">
        <v>30</v>
      </c>
      <c r="R2003" t="s">
        <v>30</v>
      </c>
      <c r="S2003" t="s">
        <v>30</v>
      </c>
      <c r="T2003" t="s">
        <v>30</v>
      </c>
      <c r="U2003" t="s">
        <v>30</v>
      </c>
      <c r="V2003" t="s">
        <v>30</v>
      </c>
      <c r="W2003" t="s">
        <v>31</v>
      </c>
      <c r="X2003" t="s">
        <v>29</v>
      </c>
      <c r="Y2003" t="s">
        <v>29</v>
      </c>
      <c r="Z2003" t="s">
        <v>29</v>
      </c>
      <c r="AA2003" t="s">
        <v>29</v>
      </c>
      <c r="AB2003" t="s">
        <v>43</v>
      </c>
    </row>
    <row r="2004" spans="1:28" outlineLevel="1" x14ac:dyDescent="0.45">
      <c r="A2004">
        <v>8971179001</v>
      </c>
      <c r="B2004" s="1">
        <v>44345</v>
      </c>
      <c r="C2004" t="s">
        <v>5086</v>
      </c>
      <c r="D2004" t="s">
        <v>5087</v>
      </c>
      <c r="E2004" t="s">
        <v>107</v>
      </c>
      <c r="F2004" t="s">
        <v>5651</v>
      </c>
      <c r="G2004" t="s">
        <v>5690</v>
      </c>
      <c r="H2004" s="10">
        <v>137196</v>
      </c>
      <c r="J2004" t="s">
        <v>28</v>
      </c>
      <c r="K2004" t="s">
        <v>29</v>
      </c>
      <c r="L2004" t="s">
        <v>88</v>
      </c>
      <c r="M2004" t="s">
        <v>29</v>
      </c>
      <c r="N2004" t="s">
        <v>29</v>
      </c>
      <c r="O2004" t="s">
        <v>29</v>
      </c>
      <c r="P2004" t="s">
        <v>29</v>
      </c>
      <c r="Q2004" t="s">
        <v>29</v>
      </c>
      <c r="R2004" t="s">
        <v>30</v>
      </c>
      <c r="S2004" t="s">
        <v>30</v>
      </c>
      <c r="T2004" t="s">
        <v>30</v>
      </c>
      <c r="U2004" t="s">
        <v>29</v>
      </c>
      <c r="V2004" t="s">
        <v>30</v>
      </c>
      <c r="W2004" t="s">
        <v>31</v>
      </c>
      <c r="X2004" t="s">
        <v>29</v>
      </c>
      <c r="Y2004" t="s">
        <v>29</v>
      </c>
      <c r="Z2004" t="s">
        <v>29</v>
      </c>
      <c r="AA2004" t="s">
        <v>29</v>
      </c>
      <c r="AB2004" t="s">
        <v>32</v>
      </c>
    </row>
    <row r="2005" spans="1:28" outlineLevel="1" x14ac:dyDescent="0.45">
      <c r="A2005">
        <v>7903238907</v>
      </c>
      <c r="B2005" s="1">
        <v>44327</v>
      </c>
      <c r="C2005" t="s">
        <v>4025</v>
      </c>
      <c r="D2005" t="s">
        <v>4026</v>
      </c>
      <c r="E2005" t="s">
        <v>107</v>
      </c>
      <c r="F2005" t="s">
        <v>5651</v>
      </c>
      <c r="G2005" t="s">
        <v>5895</v>
      </c>
      <c r="H2005" s="10">
        <v>136897</v>
      </c>
      <c r="J2005" t="s">
        <v>28</v>
      </c>
      <c r="K2005" t="s">
        <v>29</v>
      </c>
      <c r="L2005" t="s">
        <v>88</v>
      </c>
      <c r="M2005" t="s">
        <v>29</v>
      </c>
      <c r="N2005" t="s">
        <v>29</v>
      </c>
      <c r="O2005" t="s">
        <v>30</v>
      </c>
      <c r="P2005" t="s">
        <v>30</v>
      </c>
      <c r="Q2005" t="s">
        <v>30</v>
      </c>
      <c r="R2005" t="s">
        <v>30</v>
      </c>
      <c r="S2005" t="s">
        <v>30</v>
      </c>
      <c r="T2005" t="s">
        <v>30</v>
      </c>
      <c r="U2005" t="s">
        <v>30</v>
      </c>
      <c r="V2005" t="s">
        <v>30</v>
      </c>
      <c r="W2005" t="s">
        <v>31</v>
      </c>
      <c r="X2005" t="s">
        <v>29</v>
      </c>
      <c r="Y2005" t="s">
        <v>30</v>
      </c>
      <c r="Z2005" t="s">
        <v>29</v>
      </c>
      <c r="AA2005" t="s">
        <v>30</v>
      </c>
      <c r="AB2005" t="s">
        <v>32</v>
      </c>
    </row>
    <row r="2006" spans="1:28" outlineLevel="1" x14ac:dyDescent="0.45">
      <c r="A2006">
        <v>9930529008</v>
      </c>
      <c r="B2006" s="1">
        <v>44351</v>
      </c>
      <c r="C2006" t="s">
        <v>5506</v>
      </c>
      <c r="D2006" t="s">
        <v>5507</v>
      </c>
      <c r="E2006" t="s">
        <v>107</v>
      </c>
      <c r="F2006" t="s">
        <v>5651</v>
      </c>
      <c r="G2006" t="s">
        <v>5879</v>
      </c>
      <c r="H2006" s="10">
        <v>136847</v>
      </c>
      <c r="J2006" t="s">
        <v>28</v>
      </c>
      <c r="K2006" t="s">
        <v>29</v>
      </c>
      <c r="L2006" t="s">
        <v>88</v>
      </c>
      <c r="M2006" t="s">
        <v>29</v>
      </c>
      <c r="N2006" t="s">
        <v>30</v>
      </c>
      <c r="O2006" t="s">
        <v>29</v>
      </c>
      <c r="P2006" t="s">
        <v>30</v>
      </c>
      <c r="Q2006" t="s">
        <v>30</v>
      </c>
      <c r="R2006" t="s">
        <v>30</v>
      </c>
      <c r="S2006" t="s">
        <v>30</v>
      </c>
      <c r="T2006" t="s">
        <v>30</v>
      </c>
      <c r="U2006" t="s">
        <v>30</v>
      </c>
      <c r="V2006" t="s">
        <v>30</v>
      </c>
      <c r="W2006" t="s">
        <v>40</v>
      </c>
      <c r="X2006" t="s">
        <v>29</v>
      </c>
      <c r="Y2006" t="s">
        <v>29</v>
      </c>
      <c r="Z2006" t="s">
        <v>29</v>
      </c>
      <c r="AA2006" t="s">
        <v>29</v>
      </c>
      <c r="AB2006" t="s">
        <v>32</v>
      </c>
    </row>
    <row r="2007" spans="1:28" outlineLevel="1" x14ac:dyDescent="0.45">
      <c r="A2007">
        <v>8031539002</v>
      </c>
      <c r="B2007" s="1">
        <v>44342</v>
      </c>
      <c r="C2007" t="s">
        <v>4164</v>
      </c>
      <c r="D2007" t="s">
        <v>4165</v>
      </c>
      <c r="E2007" t="s">
        <v>107</v>
      </c>
      <c r="F2007" t="s">
        <v>5651</v>
      </c>
      <c r="G2007" t="s">
        <v>5656</v>
      </c>
      <c r="H2007" s="10">
        <v>135543</v>
      </c>
      <c r="J2007" t="s">
        <v>28</v>
      </c>
      <c r="K2007" t="s">
        <v>29</v>
      </c>
      <c r="L2007" t="s">
        <v>88</v>
      </c>
      <c r="M2007" t="s">
        <v>30</v>
      </c>
      <c r="N2007" t="s">
        <v>30</v>
      </c>
      <c r="O2007" t="s">
        <v>30</v>
      </c>
      <c r="P2007" t="s">
        <v>30</v>
      </c>
      <c r="Q2007" t="s">
        <v>30</v>
      </c>
      <c r="R2007" t="s">
        <v>30</v>
      </c>
      <c r="S2007" t="s">
        <v>30</v>
      </c>
      <c r="T2007" t="s">
        <v>30</v>
      </c>
      <c r="U2007" t="s">
        <v>30</v>
      </c>
      <c r="V2007" t="s">
        <v>30</v>
      </c>
      <c r="W2007" t="s">
        <v>40</v>
      </c>
      <c r="X2007" t="s">
        <v>29</v>
      </c>
      <c r="Y2007" t="s">
        <v>30</v>
      </c>
      <c r="Z2007" t="s">
        <v>29</v>
      </c>
      <c r="AA2007" t="s">
        <v>29</v>
      </c>
      <c r="AB2007" t="s">
        <v>32</v>
      </c>
    </row>
    <row r="2008" spans="1:28" outlineLevel="1" x14ac:dyDescent="0.45">
      <c r="A2008">
        <v>9878219000</v>
      </c>
      <c r="B2008" s="1">
        <v>44351</v>
      </c>
      <c r="C2008" t="s">
        <v>5227</v>
      </c>
      <c r="D2008" t="s">
        <v>5228</v>
      </c>
      <c r="E2008" t="s">
        <v>107</v>
      </c>
      <c r="F2008" t="s">
        <v>5651</v>
      </c>
      <c r="G2008" t="s">
        <v>5723</v>
      </c>
      <c r="H2008" s="10">
        <v>132040</v>
      </c>
      <c r="J2008" t="s">
        <v>28</v>
      </c>
      <c r="K2008" t="s">
        <v>30</v>
      </c>
      <c r="L2008" t="s">
        <v>88</v>
      </c>
      <c r="M2008" t="s">
        <v>29</v>
      </c>
      <c r="N2008" t="s">
        <v>29</v>
      </c>
      <c r="O2008" t="s">
        <v>29</v>
      </c>
      <c r="P2008" t="s">
        <v>30</v>
      </c>
      <c r="Q2008" t="s">
        <v>30</v>
      </c>
      <c r="R2008" t="s">
        <v>30</v>
      </c>
      <c r="S2008" t="s">
        <v>30</v>
      </c>
      <c r="T2008" t="s">
        <v>30</v>
      </c>
      <c r="U2008" t="s">
        <v>30</v>
      </c>
      <c r="V2008" t="s">
        <v>30</v>
      </c>
      <c r="W2008" t="s">
        <v>31</v>
      </c>
      <c r="X2008" t="s">
        <v>29</v>
      </c>
      <c r="Y2008" t="s">
        <v>29</v>
      </c>
      <c r="Z2008" t="s">
        <v>29</v>
      </c>
      <c r="AA2008" t="s">
        <v>29</v>
      </c>
      <c r="AB2008" t="s">
        <v>32</v>
      </c>
    </row>
    <row r="2009" spans="1:28" outlineLevel="1" x14ac:dyDescent="0.45">
      <c r="A2009">
        <v>1098529002</v>
      </c>
      <c r="B2009" s="1">
        <v>44329</v>
      </c>
      <c r="C2009" t="s">
        <v>405</v>
      </c>
      <c r="D2009" t="s">
        <v>406</v>
      </c>
      <c r="E2009" t="s">
        <v>107</v>
      </c>
      <c r="F2009" t="s">
        <v>5651</v>
      </c>
      <c r="G2009" t="s">
        <v>5679</v>
      </c>
      <c r="H2009" s="10">
        <v>131911.5</v>
      </c>
      <c r="I2009" t="s">
        <v>103</v>
      </c>
      <c r="J2009" t="s">
        <v>28</v>
      </c>
      <c r="K2009" t="s">
        <v>29</v>
      </c>
      <c r="L2009" t="s">
        <v>88</v>
      </c>
      <c r="M2009" t="s">
        <v>29</v>
      </c>
      <c r="N2009" t="s">
        <v>29</v>
      </c>
      <c r="O2009" t="s">
        <v>30</v>
      </c>
      <c r="P2009" t="s">
        <v>29</v>
      </c>
      <c r="Q2009" t="s">
        <v>29</v>
      </c>
      <c r="R2009" t="s">
        <v>30</v>
      </c>
      <c r="S2009" t="s">
        <v>30</v>
      </c>
      <c r="T2009" t="s">
        <v>30</v>
      </c>
      <c r="U2009" t="s">
        <v>29</v>
      </c>
      <c r="V2009" t="s">
        <v>30</v>
      </c>
      <c r="W2009" t="s">
        <v>31</v>
      </c>
      <c r="X2009" t="s">
        <v>30</v>
      </c>
      <c r="Y2009" t="s">
        <v>30</v>
      </c>
      <c r="Z2009" t="s">
        <v>29</v>
      </c>
      <c r="AA2009" t="s">
        <v>29</v>
      </c>
      <c r="AB2009" t="s">
        <v>32</v>
      </c>
    </row>
    <row r="2010" spans="1:28" outlineLevel="1" x14ac:dyDescent="0.45">
      <c r="A2010">
        <v>7626728902</v>
      </c>
      <c r="B2010" s="1">
        <v>44323</v>
      </c>
      <c r="C2010" t="s">
        <v>3551</v>
      </c>
      <c r="D2010" t="s">
        <v>3552</v>
      </c>
      <c r="E2010" t="s">
        <v>107</v>
      </c>
      <c r="F2010" t="s">
        <v>5651</v>
      </c>
      <c r="G2010" t="s">
        <v>5690</v>
      </c>
      <c r="H2010" s="10">
        <v>131383.01999999999</v>
      </c>
      <c r="J2010" t="s">
        <v>28</v>
      </c>
      <c r="K2010" t="s">
        <v>29</v>
      </c>
      <c r="L2010" t="s">
        <v>88</v>
      </c>
      <c r="M2010" t="s">
        <v>29</v>
      </c>
      <c r="N2010" t="s">
        <v>30</v>
      </c>
      <c r="O2010" t="s">
        <v>29</v>
      </c>
      <c r="P2010" t="s">
        <v>30</v>
      </c>
      <c r="Q2010" t="s">
        <v>30</v>
      </c>
      <c r="R2010" t="s">
        <v>30</v>
      </c>
      <c r="S2010" t="s">
        <v>30</v>
      </c>
      <c r="T2010" t="s">
        <v>30</v>
      </c>
      <c r="U2010" t="s">
        <v>30</v>
      </c>
      <c r="V2010" t="s">
        <v>30</v>
      </c>
      <c r="W2010" t="s">
        <v>31</v>
      </c>
      <c r="X2010" t="s">
        <v>29</v>
      </c>
      <c r="Y2010" t="s">
        <v>30</v>
      </c>
      <c r="Z2010" t="s">
        <v>29</v>
      </c>
      <c r="AA2010" t="s">
        <v>30</v>
      </c>
      <c r="AB2010" t="s">
        <v>32</v>
      </c>
    </row>
    <row r="2011" spans="1:28" outlineLevel="1" x14ac:dyDescent="0.45">
      <c r="A2011">
        <v>8952699009</v>
      </c>
      <c r="B2011" s="1">
        <v>44345</v>
      </c>
      <c r="C2011" t="s">
        <v>4987</v>
      </c>
      <c r="D2011" t="s">
        <v>4988</v>
      </c>
      <c r="E2011" t="s">
        <v>107</v>
      </c>
      <c r="F2011" t="s">
        <v>5651</v>
      </c>
      <c r="G2011" t="s">
        <v>5879</v>
      </c>
      <c r="H2011" s="10">
        <v>128042</v>
      </c>
      <c r="J2011" t="s">
        <v>28</v>
      </c>
      <c r="K2011" t="s">
        <v>29</v>
      </c>
      <c r="L2011" t="s">
        <v>88</v>
      </c>
      <c r="M2011" t="s">
        <v>29</v>
      </c>
      <c r="N2011" t="s">
        <v>30</v>
      </c>
      <c r="O2011" t="s">
        <v>30</v>
      </c>
      <c r="P2011" t="s">
        <v>30</v>
      </c>
      <c r="Q2011" t="s">
        <v>30</v>
      </c>
      <c r="R2011" t="s">
        <v>30</v>
      </c>
      <c r="S2011" t="s">
        <v>30</v>
      </c>
      <c r="T2011" t="s">
        <v>30</v>
      </c>
      <c r="U2011" t="s">
        <v>30</v>
      </c>
      <c r="V2011" t="s">
        <v>30</v>
      </c>
      <c r="W2011" t="s">
        <v>40</v>
      </c>
      <c r="X2011" t="s">
        <v>29</v>
      </c>
      <c r="Y2011" t="s">
        <v>29</v>
      </c>
      <c r="Z2011" t="s">
        <v>29</v>
      </c>
      <c r="AA2011" t="s">
        <v>29</v>
      </c>
      <c r="AB2011" t="s">
        <v>32</v>
      </c>
    </row>
    <row r="2012" spans="1:28" outlineLevel="1" x14ac:dyDescent="0.45">
      <c r="A2012">
        <v>2493509001</v>
      </c>
      <c r="B2012" s="1">
        <v>44332</v>
      </c>
      <c r="C2012" t="s">
        <v>1190</v>
      </c>
      <c r="D2012" t="s">
        <v>1191</v>
      </c>
      <c r="E2012" t="s">
        <v>107</v>
      </c>
      <c r="F2012" t="s">
        <v>5651</v>
      </c>
      <c r="G2012" t="s">
        <v>5690</v>
      </c>
      <c r="H2012" s="10">
        <v>126798</v>
      </c>
      <c r="I2012" t="s">
        <v>867</v>
      </c>
      <c r="J2012" t="s">
        <v>28</v>
      </c>
      <c r="K2012" t="s">
        <v>29</v>
      </c>
      <c r="L2012" t="s">
        <v>88</v>
      </c>
      <c r="M2012" t="s">
        <v>29</v>
      </c>
      <c r="N2012" t="s">
        <v>29</v>
      </c>
      <c r="O2012" t="s">
        <v>29</v>
      </c>
      <c r="P2012" t="s">
        <v>30</v>
      </c>
      <c r="Q2012" t="s">
        <v>30</v>
      </c>
      <c r="R2012" t="s">
        <v>30</v>
      </c>
      <c r="S2012" t="s">
        <v>30</v>
      </c>
      <c r="T2012" t="s">
        <v>30</v>
      </c>
      <c r="U2012" t="s">
        <v>30</v>
      </c>
      <c r="V2012" t="s">
        <v>30</v>
      </c>
      <c r="W2012" t="s">
        <v>31</v>
      </c>
      <c r="X2012" t="s">
        <v>29</v>
      </c>
      <c r="Y2012" t="s">
        <v>29</v>
      </c>
      <c r="Z2012" t="s">
        <v>29</v>
      </c>
      <c r="AA2012" t="s">
        <v>30</v>
      </c>
      <c r="AB2012" t="s">
        <v>100</v>
      </c>
    </row>
    <row r="2013" spans="1:28" outlineLevel="1" x14ac:dyDescent="0.45">
      <c r="A2013">
        <v>8922379006</v>
      </c>
      <c r="B2013" s="1">
        <v>44345</v>
      </c>
      <c r="C2013" t="s">
        <v>4853</v>
      </c>
      <c r="D2013" t="s">
        <v>4854</v>
      </c>
      <c r="E2013" t="s">
        <v>107</v>
      </c>
      <c r="F2013" t="s">
        <v>5651</v>
      </c>
      <c r="G2013" t="s">
        <v>5679</v>
      </c>
      <c r="H2013" s="10">
        <v>118826.11</v>
      </c>
      <c r="J2013" t="s">
        <v>28</v>
      </c>
      <c r="K2013" t="s">
        <v>29</v>
      </c>
      <c r="L2013" t="s">
        <v>88</v>
      </c>
      <c r="M2013" t="s">
        <v>29</v>
      </c>
      <c r="N2013" t="s">
        <v>29</v>
      </c>
      <c r="O2013" t="s">
        <v>29</v>
      </c>
      <c r="P2013" t="s">
        <v>30</v>
      </c>
      <c r="Q2013" t="s">
        <v>29</v>
      </c>
      <c r="R2013" t="s">
        <v>30</v>
      </c>
      <c r="S2013" t="s">
        <v>29</v>
      </c>
      <c r="T2013" t="s">
        <v>30</v>
      </c>
      <c r="U2013" t="s">
        <v>30</v>
      </c>
      <c r="V2013" t="s">
        <v>30</v>
      </c>
      <c r="W2013" t="s">
        <v>40</v>
      </c>
      <c r="X2013" t="s">
        <v>30</v>
      </c>
      <c r="Y2013" t="s">
        <v>29</v>
      </c>
      <c r="Z2013" t="s">
        <v>29</v>
      </c>
      <c r="AA2013" t="s">
        <v>29</v>
      </c>
      <c r="AB2013" t="s">
        <v>32</v>
      </c>
    </row>
    <row r="2014" spans="1:28" outlineLevel="1" x14ac:dyDescent="0.45">
      <c r="A2014">
        <v>7873428903</v>
      </c>
      <c r="B2014" s="1">
        <v>44327</v>
      </c>
      <c r="C2014" t="s">
        <v>3869</v>
      </c>
      <c r="D2014" t="s">
        <v>3870</v>
      </c>
      <c r="E2014" t="s">
        <v>107</v>
      </c>
      <c r="F2014" t="s">
        <v>5651</v>
      </c>
      <c r="G2014" t="s">
        <v>5656</v>
      </c>
      <c r="H2014" s="10">
        <v>116766</v>
      </c>
      <c r="I2014" t="s">
        <v>103</v>
      </c>
      <c r="J2014" t="s">
        <v>28</v>
      </c>
      <c r="K2014" t="s">
        <v>29</v>
      </c>
      <c r="L2014" t="s">
        <v>88</v>
      </c>
      <c r="M2014" t="s">
        <v>29</v>
      </c>
      <c r="N2014" t="s">
        <v>29</v>
      </c>
      <c r="O2014" t="s">
        <v>29</v>
      </c>
      <c r="P2014" t="s">
        <v>30</v>
      </c>
      <c r="Q2014" t="s">
        <v>30</v>
      </c>
      <c r="R2014" t="s">
        <v>30</v>
      </c>
      <c r="S2014" t="s">
        <v>30</v>
      </c>
      <c r="T2014" t="s">
        <v>30</v>
      </c>
      <c r="U2014" t="s">
        <v>29</v>
      </c>
      <c r="V2014" t="s">
        <v>30</v>
      </c>
      <c r="W2014" t="s">
        <v>40</v>
      </c>
      <c r="X2014" t="s">
        <v>29</v>
      </c>
      <c r="Y2014" t="s">
        <v>29</v>
      </c>
      <c r="Z2014" t="s">
        <v>29</v>
      </c>
      <c r="AA2014" t="s">
        <v>30</v>
      </c>
      <c r="AB2014" t="s">
        <v>617</v>
      </c>
    </row>
    <row r="2015" spans="1:28" outlineLevel="1" x14ac:dyDescent="0.45">
      <c r="A2015">
        <v>7571048901</v>
      </c>
      <c r="B2015" s="1">
        <v>44323</v>
      </c>
      <c r="C2015" t="s">
        <v>3245</v>
      </c>
      <c r="D2015" t="s">
        <v>3246</v>
      </c>
      <c r="E2015" t="s">
        <v>107</v>
      </c>
      <c r="F2015" t="s">
        <v>5651</v>
      </c>
      <c r="G2015" t="s">
        <v>5656</v>
      </c>
      <c r="H2015" s="10">
        <v>114990.96</v>
      </c>
      <c r="J2015" t="s">
        <v>28</v>
      </c>
      <c r="K2015" t="s">
        <v>30</v>
      </c>
      <c r="L2015" t="s">
        <v>88</v>
      </c>
      <c r="M2015" t="s">
        <v>29</v>
      </c>
      <c r="N2015" t="s">
        <v>30</v>
      </c>
      <c r="O2015" t="s">
        <v>30</v>
      </c>
      <c r="P2015" t="s">
        <v>30</v>
      </c>
      <c r="Q2015" t="s">
        <v>30</v>
      </c>
      <c r="R2015" t="s">
        <v>30</v>
      </c>
      <c r="S2015" t="s">
        <v>30</v>
      </c>
      <c r="T2015" t="s">
        <v>30</v>
      </c>
      <c r="U2015" t="s">
        <v>30</v>
      </c>
      <c r="V2015" t="s">
        <v>30</v>
      </c>
      <c r="W2015" t="s">
        <v>31</v>
      </c>
      <c r="X2015" t="s">
        <v>29</v>
      </c>
      <c r="Y2015" t="s">
        <v>30</v>
      </c>
      <c r="Z2015" t="s">
        <v>29</v>
      </c>
      <c r="AA2015" t="s">
        <v>30</v>
      </c>
      <c r="AB2015" t="s">
        <v>38</v>
      </c>
    </row>
    <row r="2016" spans="1:28" outlineLevel="1" x14ac:dyDescent="0.45">
      <c r="A2016">
        <v>6601899009</v>
      </c>
      <c r="B2016" s="1">
        <v>44338</v>
      </c>
      <c r="C2016" t="s">
        <v>2399</v>
      </c>
      <c r="D2016" t="s">
        <v>2400</v>
      </c>
      <c r="E2016" t="s">
        <v>107</v>
      </c>
      <c r="F2016" t="s">
        <v>5651</v>
      </c>
      <c r="G2016" t="s">
        <v>5656</v>
      </c>
      <c r="H2016" s="10">
        <v>113348.55</v>
      </c>
      <c r="J2016" t="s">
        <v>28</v>
      </c>
      <c r="K2016" t="s">
        <v>30</v>
      </c>
      <c r="L2016" t="s">
        <v>88</v>
      </c>
      <c r="M2016" t="s">
        <v>29</v>
      </c>
      <c r="N2016" t="s">
        <v>30</v>
      </c>
      <c r="O2016" t="s">
        <v>30</v>
      </c>
      <c r="P2016" t="s">
        <v>30</v>
      </c>
      <c r="Q2016" t="s">
        <v>30</v>
      </c>
      <c r="R2016" t="s">
        <v>30</v>
      </c>
      <c r="S2016" t="s">
        <v>29</v>
      </c>
      <c r="T2016" t="s">
        <v>30</v>
      </c>
      <c r="U2016" t="s">
        <v>30</v>
      </c>
      <c r="V2016" t="s">
        <v>30</v>
      </c>
      <c r="W2016" t="s">
        <v>31</v>
      </c>
      <c r="X2016" t="s">
        <v>29</v>
      </c>
      <c r="Y2016" t="s">
        <v>30</v>
      </c>
      <c r="Z2016" t="s">
        <v>29</v>
      </c>
      <c r="AA2016" t="s">
        <v>30</v>
      </c>
      <c r="AB2016" t="s">
        <v>39</v>
      </c>
    </row>
    <row r="2017" spans="1:28" outlineLevel="1" x14ac:dyDescent="0.45">
      <c r="A2017">
        <v>8841189006</v>
      </c>
      <c r="B2017" s="1">
        <v>44345</v>
      </c>
      <c r="C2017" t="s">
        <v>4447</v>
      </c>
      <c r="D2017" t="s">
        <v>4448</v>
      </c>
      <c r="E2017" t="s">
        <v>107</v>
      </c>
      <c r="F2017" t="s">
        <v>5651</v>
      </c>
      <c r="G2017" t="s">
        <v>5764</v>
      </c>
      <c r="H2017" s="10">
        <v>110154</v>
      </c>
      <c r="J2017" t="s">
        <v>28</v>
      </c>
      <c r="K2017" t="s">
        <v>29</v>
      </c>
      <c r="L2017" t="s">
        <v>88</v>
      </c>
      <c r="M2017" t="s">
        <v>29</v>
      </c>
      <c r="N2017" t="s">
        <v>29</v>
      </c>
      <c r="O2017" t="s">
        <v>29</v>
      </c>
      <c r="P2017" t="s">
        <v>29</v>
      </c>
      <c r="Q2017" t="s">
        <v>29</v>
      </c>
      <c r="R2017" t="s">
        <v>29</v>
      </c>
      <c r="S2017" t="s">
        <v>30</v>
      </c>
      <c r="T2017" t="s">
        <v>30</v>
      </c>
      <c r="U2017" t="s">
        <v>29</v>
      </c>
      <c r="V2017" t="s">
        <v>30</v>
      </c>
      <c r="W2017" t="s">
        <v>31</v>
      </c>
      <c r="X2017" t="s">
        <v>29</v>
      </c>
      <c r="Y2017" t="s">
        <v>29</v>
      </c>
      <c r="Z2017" t="s">
        <v>29</v>
      </c>
      <c r="AA2017" t="s">
        <v>29</v>
      </c>
      <c r="AB2017" t="s">
        <v>32</v>
      </c>
    </row>
    <row r="2018" spans="1:28" outlineLevel="1" x14ac:dyDescent="0.45">
      <c r="A2018">
        <v>6612569010</v>
      </c>
      <c r="B2018" s="1">
        <v>44338</v>
      </c>
      <c r="C2018" t="s">
        <v>2447</v>
      </c>
      <c r="D2018" t="s">
        <v>2448</v>
      </c>
      <c r="E2018" t="s">
        <v>107</v>
      </c>
      <c r="F2018" t="s">
        <v>5651</v>
      </c>
      <c r="G2018" t="s">
        <v>5753</v>
      </c>
      <c r="H2018" s="10">
        <v>109396</v>
      </c>
      <c r="J2018" t="s">
        <v>28</v>
      </c>
      <c r="K2018" t="s">
        <v>30</v>
      </c>
      <c r="L2018" t="s">
        <v>88</v>
      </c>
      <c r="M2018" t="s">
        <v>29</v>
      </c>
      <c r="N2018" t="s">
        <v>29</v>
      </c>
      <c r="O2018" t="s">
        <v>29</v>
      </c>
      <c r="P2018" t="s">
        <v>30</v>
      </c>
      <c r="Q2018" t="s">
        <v>30</v>
      </c>
      <c r="R2018" t="s">
        <v>30</v>
      </c>
      <c r="S2018" t="s">
        <v>30</v>
      </c>
      <c r="T2018" t="s">
        <v>30</v>
      </c>
      <c r="U2018" t="s">
        <v>30</v>
      </c>
      <c r="V2018" t="s">
        <v>30</v>
      </c>
      <c r="W2018" t="s">
        <v>40</v>
      </c>
      <c r="X2018" t="s">
        <v>30</v>
      </c>
      <c r="Y2018" t="s">
        <v>30</v>
      </c>
      <c r="Z2018" t="s">
        <v>29</v>
      </c>
      <c r="AA2018" t="s">
        <v>29</v>
      </c>
      <c r="AB2018" t="s">
        <v>32</v>
      </c>
    </row>
    <row r="2019" spans="1:28" outlineLevel="1" x14ac:dyDescent="0.45">
      <c r="A2019">
        <v>8832659003</v>
      </c>
      <c r="B2019" s="1">
        <v>44345</v>
      </c>
      <c r="C2019" t="s">
        <v>4401</v>
      </c>
      <c r="D2019" t="s">
        <v>4402</v>
      </c>
      <c r="E2019" t="s">
        <v>107</v>
      </c>
      <c r="F2019" t="s">
        <v>5651</v>
      </c>
      <c r="G2019" t="s">
        <v>5723</v>
      </c>
      <c r="H2019" s="10">
        <v>103174.3</v>
      </c>
      <c r="J2019" t="s">
        <v>28</v>
      </c>
      <c r="K2019" t="s">
        <v>30</v>
      </c>
      <c r="L2019" t="s">
        <v>88</v>
      </c>
      <c r="M2019" t="s">
        <v>29</v>
      </c>
      <c r="N2019" t="s">
        <v>30</v>
      </c>
      <c r="O2019" t="s">
        <v>30</v>
      </c>
      <c r="P2019" t="s">
        <v>30</v>
      </c>
      <c r="Q2019" t="s">
        <v>30</v>
      </c>
      <c r="R2019" t="s">
        <v>30</v>
      </c>
      <c r="S2019" t="s">
        <v>30</v>
      </c>
      <c r="T2019" t="s">
        <v>30</v>
      </c>
      <c r="U2019" t="s">
        <v>30</v>
      </c>
      <c r="V2019" t="s">
        <v>30</v>
      </c>
      <c r="W2019" t="s">
        <v>31</v>
      </c>
      <c r="X2019" t="s">
        <v>29</v>
      </c>
      <c r="Y2019" t="s">
        <v>29</v>
      </c>
      <c r="Z2019" t="s">
        <v>29</v>
      </c>
      <c r="AA2019" t="s">
        <v>29</v>
      </c>
      <c r="AB2019" t="s">
        <v>32</v>
      </c>
    </row>
    <row r="2020" spans="1:28" outlineLevel="1" x14ac:dyDescent="0.45">
      <c r="A2020">
        <v>7898158901</v>
      </c>
      <c r="B2020" s="1">
        <v>44327</v>
      </c>
      <c r="C2020" t="s">
        <v>3991</v>
      </c>
      <c r="D2020" t="s">
        <v>3992</v>
      </c>
      <c r="E2020" t="s">
        <v>107</v>
      </c>
      <c r="F2020" t="s">
        <v>5651</v>
      </c>
      <c r="G2020" t="s">
        <v>5924</v>
      </c>
      <c r="H2020" s="10">
        <v>101127.75</v>
      </c>
      <c r="J2020" t="s">
        <v>28</v>
      </c>
      <c r="K2020" t="s">
        <v>29</v>
      </c>
      <c r="L2020" t="s">
        <v>88</v>
      </c>
      <c r="M2020" t="s">
        <v>30</v>
      </c>
      <c r="N2020" t="s">
        <v>30</v>
      </c>
      <c r="O2020" t="s">
        <v>29</v>
      </c>
      <c r="P2020" t="s">
        <v>30</v>
      </c>
      <c r="Q2020" t="s">
        <v>30</v>
      </c>
      <c r="R2020" t="s">
        <v>30</v>
      </c>
      <c r="S2020" t="s">
        <v>30</v>
      </c>
      <c r="T2020" t="s">
        <v>30</v>
      </c>
      <c r="U2020" t="s">
        <v>30</v>
      </c>
      <c r="V2020" t="s">
        <v>30</v>
      </c>
      <c r="W2020" t="s">
        <v>40</v>
      </c>
      <c r="X2020" t="s">
        <v>29</v>
      </c>
      <c r="Y2020" t="s">
        <v>30</v>
      </c>
      <c r="Z2020" t="s">
        <v>29</v>
      </c>
      <c r="AA2020" t="s">
        <v>29</v>
      </c>
      <c r="AB2020" t="s">
        <v>32</v>
      </c>
    </row>
    <row r="2021" spans="1:28" outlineLevel="1" x14ac:dyDescent="0.45">
      <c r="A2021">
        <v>8863219003</v>
      </c>
      <c r="B2021" s="1">
        <v>44345</v>
      </c>
      <c r="C2021" t="s">
        <v>4579</v>
      </c>
      <c r="D2021" t="s">
        <v>4580</v>
      </c>
      <c r="E2021" t="s">
        <v>107</v>
      </c>
      <c r="F2021" t="s">
        <v>5651</v>
      </c>
      <c r="G2021" t="s">
        <v>5723</v>
      </c>
      <c r="H2021" s="10">
        <v>100360.2</v>
      </c>
      <c r="J2021" t="s">
        <v>28</v>
      </c>
      <c r="K2021" t="s">
        <v>30</v>
      </c>
      <c r="L2021" t="s">
        <v>88</v>
      </c>
      <c r="M2021" t="s">
        <v>29</v>
      </c>
      <c r="N2021" t="s">
        <v>29</v>
      </c>
      <c r="O2021" t="s">
        <v>29</v>
      </c>
      <c r="P2021" t="s">
        <v>30</v>
      </c>
      <c r="Q2021" t="s">
        <v>30</v>
      </c>
      <c r="R2021" t="s">
        <v>30</v>
      </c>
      <c r="S2021" t="s">
        <v>30</v>
      </c>
      <c r="T2021" t="s">
        <v>30</v>
      </c>
      <c r="U2021" t="s">
        <v>29</v>
      </c>
      <c r="V2021" t="s">
        <v>30</v>
      </c>
      <c r="W2021" t="s">
        <v>31</v>
      </c>
      <c r="X2021" t="s">
        <v>29</v>
      </c>
      <c r="Y2021" t="s">
        <v>29</v>
      </c>
      <c r="Z2021" t="s">
        <v>29</v>
      </c>
      <c r="AA2021" t="s">
        <v>29</v>
      </c>
      <c r="AB2021" t="s">
        <v>32</v>
      </c>
    </row>
    <row r="2022" spans="1:28" outlineLevel="1" x14ac:dyDescent="0.45">
      <c r="A2022">
        <v>7546039010</v>
      </c>
      <c r="B2022" s="1">
        <v>44341</v>
      </c>
      <c r="C2022" t="s">
        <v>2957</v>
      </c>
      <c r="D2022" t="s">
        <v>2958</v>
      </c>
      <c r="E2022" t="s">
        <v>107</v>
      </c>
      <c r="F2022" t="s">
        <v>5651</v>
      </c>
      <c r="G2022" t="s">
        <v>5753</v>
      </c>
      <c r="H2022" s="10">
        <v>100038</v>
      </c>
      <c r="J2022" t="s">
        <v>28</v>
      </c>
      <c r="K2022" t="s">
        <v>30</v>
      </c>
      <c r="L2022" t="s">
        <v>88</v>
      </c>
      <c r="M2022" t="s">
        <v>30</v>
      </c>
      <c r="N2022" t="s">
        <v>30</v>
      </c>
      <c r="O2022" t="s">
        <v>30</v>
      </c>
      <c r="P2022" t="s">
        <v>30</v>
      </c>
      <c r="Q2022" t="s">
        <v>30</v>
      </c>
      <c r="R2022" t="s">
        <v>30</v>
      </c>
      <c r="S2022" t="s">
        <v>30</v>
      </c>
      <c r="T2022" t="s">
        <v>30</v>
      </c>
      <c r="U2022" t="s">
        <v>30</v>
      </c>
      <c r="V2022" t="s">
        <v>30</v>
      </c>
      <c r="W2022" t="s">
        <v>40</v>
      </c>
      <c r="X2022" t="s">
        <v>30</v>
      </c>
      <c r="Y2022" t="s">
        <v>30</v>
      </c>
      <c r="Z2022" t="s">
        <v>29</v>
      </c>
      <c r="AA2022" t="s">
        <v>29</v>
      </c>
      <c r="AB2022" t="s">
        <v>32</v>
      </c>
    </row>
    <row r="2023" spans="1:28" outlineLevel="1" x14ac:dyDescent="0.45">
      <c r="A2023">
        <v>2234769004</v>
      </c>
      <c r="B2023" s="1">
        <v>44330</v>
      </c>
      <c r="C2023" t="s">
        <v>725</v>
      </c>
      <c r="D2023" t="s">
        <v>726</v>
      </c>
      <c r="E2023" t="s">
        <v>107</v>
      </c>
      <c r="F2023" t="s">
        <v>5651</v>
      </c>
      <c r="G2023" t="s">
        <v>5657</v>
      </c>
      <c r="H2023" s="10">
        <v>95864</v>
      </c>
      <c r="J2023" t="s">
        <v>28</v>
      </c>
      <c r="K2023" t="s">
        <v>29</v>
      </c>
      <c r="L2023" t="s">
        <v>96</v>
      </c>
      <c r="M2023" t="s">
        <v>29</v>
      </c>
      <c r="N2023" t="s">
        <v>29</v>
      </c>
      <c r="O2023" t="s">
        <v>29</v>
      </c>
      <c r="P2023" t="s">
        <v>30</v>
      </c>
      <c r="Q2023" t="s">
        <v>29</v>
      </c>
      <c r="R2023" t="s">
        <v>30</v>
      </c>
      <c r="S2023" t="s">
        <v>30</v>
      </c>
      <c r="T2023" t="s">
        <v>30</v>
      </c>
      <c r="U2023" t="s">
        <v>29</v>
      </c>
      <c r="V2023" t="s">
        <v>30</v>
      </c>
      <c r="W2023" t="s">
        <v>40</v>
      </c>
      <c r="X2023" t="s">
        <v>29</v>
      </c>
      <c r="Y2023" t="s">
        <v>30</v>
      </c>
      <c r="Z2023" t="s">
        <v>29</v>
      </c>
      <c r="AA2023" t="s">
        <v>29</v>
      </c>
      <c r="AB2023" t="s">
        <v>32</v>
      </c>
    </row>
    <row r="2024" spans="1:28" outlineLevel="1" x14ac:dyDescent="0.45">
      <c r="A2024">
        <v>7668648900</v>
      </c>
      <c r="B2024" s="1">
        <v>44323</v>
      </c>
      <c r="C2024" t="s">
        <v>3801</v>
      </c>
      <c r="D2024" t="s">
        <v>3802</v>
      </c>
      <c r="E2024" t="s">
        <v>107</v>
      </c>
      <c r="F2024" t="s">
        <v>5651</v>
      </c>
      <c r="G2024" t="s">
        <v>5879</v>
      </c>
      <c r="H2024" s="10">
        <v>93096</v>
      </c>
      <c r="J2024" t="s">
        <v>28</v>
      </c>
      <c r="K2024" t="s">
        <v>29</v>
      </c>
      <c r="L2024" t="s">
        <v>88</v>
      </c>
      <c r="M2024" t="s">
        <v>30</v>
      </c>
      <c r="N2024" t="s">
        <v>30</v>
      </c>
      <c r="O2024" t="s">
        <v>30</v>
      </c>
      <c r="P2024" t="s">
        <v>30</v>
      </c>
      <c r="Q2024" t="s">
        <v>30</v>
      </c>
      <c r="R2024" t="s">
        <v>30</v>
      </c>
      <c r="S2024" t="s">
        <v>30</v>
      </c>
      <c r="T2024" t="s">
        <v>30</v>
      </c>
      <c r="U2024" t="s">
        <v>30</v>
      </c>
      <c r="V2024" t="s">
        <v>30</v>
      </c>
      <c r="W2024" t="s">
        <v>33</v>
      </c>
      <c r="X2024" t="s">
        <v>29</v>
      </c>
      <c r="Y2024" t="s">
        <v>30</v>
      </c>
      <c r="Z2024" t="s">
        <v>29</v>
      </c>
      <c r="AA2024" t="s">
        <v>29</v>
      </c>
      <c r="AB2024" t="s">
        <v>69</v>
      </c>
    </row>
    <row r="2025" spans="1:28" outlineLevel="1" x14ac:dyDescent="0.45">
      <c r="A2025">
        <v>7628658909</v>
      </c>
      <c r="B2025" s="1">
        <v>44323</v>
      </c>
      <c r="C2025" t="s">
        <v>3561</v>
      </c>
      <c r="D2025" t="s">
        <v>3562</v>
      </c>
      <c r="E2025" t="s">
        <v>107</v>
      </c>
      <c r="F2025" t="s">
        <v>5651</v>
      </c>
      <c r="G2025" t="s">
        <v>5656</v>
      </c>
      <c r="H2025" s="10">
        <v>91725.28</v>
      </c>
      <c r="J2025" t="s">
        <v>28</v>
      </c>
      <c r="K2025" t="s">
        <v>30</v>
      </c>
      <c r="L2025" t="s">
        <v>88</v>
      </c>
      <c r="M2025" t="s">
        <v>29</v>
      </c>
      <c r="N2025" t="s">
        <v>29</v>
      </c>
      <c r="O2025" t="s">
        <v>29</v>
      </c>
      <c r="P2025" t="s">
        <v>29</v>
      </c>
      <c r="Q2025" t="s">
        <v>29</v>
      </c>
      <c r="R2025" t="s">
        <v>29</v>
      </c>
      <c r="S2025" t="s">
        <v>30</v>
      </c>
      <c r="T2025" t="s">
        <v>30</v>
      </c>
      <c r="U2025" t="s">
        <v>29</v>
      </c>
      <c r="V2025" t="s">
        <v>30</v>
      </c>
      <c r="W2025" t="s">
        <v>40</v>
      </c>
      <c r="X2025" t="s">
        <v>29</v>
      </c>
      <c r="Y2025" t="s">
        <v>29</v>
      </c>
      <c r="Z2025" t="s">
        <v>29</v>
      </c>
      <c r="AA2025" t="s">
        <v>30</v>
      </c>
      <c r="AB2025" t="s">
        <v>32</v>
      </c>
    </row>
    <row r="2026" spans="1:28" outlineLevel="1" x14ac:dyDescent="0.45">
      <c r="A2026">
        <v>7552888900</v>
      </c>
      <c r="B2026" s="1">
        <v>44323</v>
      </c>
      <c r="C2026" t="s">
        <v>3036</v>
      </c>
      <c r="D2026" t="s">
        <v>3037</v>
      </c>
      <c r="E2026" t="s">
        <v>107</v>
      </c>
      <c r="F2026" t="s">
        <v>5651</v>
      </c>
      <c r="G2026" t="s">
        <v>5679</v>
      </c>
      <c r="H2026" s="10">
        <v>91586</v>
      </c>
      <c r="I2026" t="s">
        <v>35</v>
      </c>
      <c r="J2026" t="s">
        <v>28</v>
      </c>
      <c r="K2026" t="s">
        <v>30</v>
      </c>
      <c r="L2026" t="s">
        <v>88</v>
      </c>
      <c r="M2026" t="s">
        <v>29</v>
      </c>
      <c r="N2026" t="s">
        <v>30</v>
      </c>
      <c r="O2026" t="s">
        <v>29</v>
      </c>
      <c r="P2026" t="s">
        <v>30</v>
      </c>
      <c r="Q2026" t="s">
        <v>30</v>
      </c>
      <c r="R2026" t="s">
        <v>30</v>
      </c>
      <c r="S2026" t="s">
        <v>30</v>
      </c>
      <c r="T2026" t="s">
        <v>30</v>
      </c>
      <c r="U2026" t="s">
        <v>30</v>
      </c>
      <c r="V2026" t="s">
        <v>30</v>
      </c>
      <c r="W2026" t="s">
        <v>31</v>
      </c>
      <c r="X2026" t="s">
        <v>30</v>
      </c>
      <c r="Y2026" t="s">
        <v>30</v>
      </c>
      <c r="Z2026" t="s">
        <v>29</v>
      </c>
      <c r="AA2026" t="s">
        <v>29</v>
      </c>
      <c r="AB2026" t="s">
        <v>32</v>
      </c>
    </row>
    <row r="2027" spans="1:28" outlineLevel="1" x14ac:dyDescent="0.45">
      <c r="A2027">
        <v>7629378910</v>
      </c>
      <c r="B2027" s="1">
        <v>44323</v>
      </c>
      <c r="C2027" t="s">
        <v>3565</v>
      </c>
      <c r="D2027" t="s">
        <v>3566</v>
      </c>
      <c r="E2027" t="s">
        <v>107</v>
      </c>
      <c r="F2027" t="s">
        <v>5651</v>
      </c>
      <c r="G2027" t="s">
        <v>5764</v>
      </c>
      <c r="H2027" s="10">
        <v>90778</v>
      </c>
      <c r="J2027" t="s">
        <v>28</v>
      </c>
      <c r="K2027" t="s">
        <v>29</v>
      </c>
      <c r="L2027" t="s">
        <v>88</v>
      </c>
      <c r="M2027" t="s">
        <v>30</v>
      </c>
      <c r="N2027" t="s">
        <v>30</v>
      </c>
      <c r="O2027" t="s">
        <v>30</v>
      </c>
      <c r="P2027" t="s">
        <v>30</v>
      </c>
      <c r="Q2027" t="s">
        <v>30</v>
      </c>
      <c r="R2027" t="s">
        <v>30</v>
      </c>
      <c r="S2027" t="s">
        <v>30</v>
      </c>
      <c r="T2027" t="s">
        <v>30</v>
      </c>
      <c r="U2027" t="s">
        <v>30</v>
      </c>
      <c r="V2027" t="s">
        <v>30</v>
      </c>
      <c r="W2027" t="s">
        <v>31</v>
      </c>
      <c r="X2027" t="s">
        <v>29</v>
      </c>
      <c r="Y2027" t="s">
        <v>30</v>
      </c>
      <c r="Z2027" t="s">
        <v>29</v>
      </c>
      <c r="AA2027" t="s">
        <v>29</v>
      </c>
      <c r="AB2027" t="s">
        <v>32</v>
      </c>
    </row>
    <row r="2028" spans="1:28" outlineLevel="1" x14ac:dyDescent="0.45">
      <c r="A2028">
        <v>7640878908</v>
      </c>
      <c r="B2028" s="1">
        <v>44323</v>
      </c>
      <c r="C2028" t="s">
        <v>3640</v>
      </c>
      <c r="D2028" t="s">
        <v>3641</v>
      </c>
      <c r="E2028" t="s">
        <v>107</v>
      </c>
      <c r="F2028" t="s">
        <v>5651</v>
      </c>
      <c r="G2028" t="s">
        <v>5690</v>
      </c>
      <c r="H2028" s="10">
        <v>90558</v>
      </c>
      <c r="J2028" t="s">
        <v>28</v>
      </c>
      <c r="K2028" t="s">
        <v>29</v>
      </c>
      <c r="L2028" t="s">
        <v>88</v>
      </c>
      <c r="M2028" t="s">
        <v>29</v>
      </c>
      <c r="N2028" t="s">
        <v>30</v>
      </c>
      <c r="O2028" t="s">
        <v>30</v>
      </c>
      <c r="P2028" t="s">
        <v>30</v>
      </c>
      <c r="Q2028" t="s">
        <v>30</v>
      </c>
      <c r="R2028" t="s">
        <v>30</v>
      </c>
      <c r="S2028" t="s">
        <v>30</v>
      </c>
      <c r="T2028" t="s">
        <v>30</v>
      </c>
      <c r="U2028" t="s">
        <v>30</v>
      </c>
      <c r="V2028" t="s">
        <v>30</v>
      </c>
      <c r="W2028" t="s">
        <v>40</v>
      </c>
      <c r="X2028" t="s">
        <v>29</v>
      </c>
      <c r="Y2028" t="s">
        <v>29</v>
      </c>
      <c r="Z2028" t="s">
        <v>29</v>
      </c>
      <c r="AA2028" t="s">
        <v>30</v>
      </c>
      <c r="AB2028" t="s">
        <v>47</v>
      </c>
    </row>
    <row r="2029" spans="1:28" outlineLevel="1" x14ac:dyDescent="0.45">
      <c r="A2029">
        <v>8989199005</v>
      </c>
      <c r="B2029" s="1">
        <v>44345</v>
      </c>
      <c r="C2029" t="s">
        <v>5171</v>
      </c>
      <c r="D2029" t="s">
        <v>5172</v>
      </c>
      <c r="E2029" t="s">
        <v>107</v>
      </c>
      <c r="F2029" t="s">
        <v>5651</v>
      </c>
      <c r="G2029" t="s">
        <v>5895</v>
      </c>
      <c r="H2029" s="10">
        <v>89455.1</v>
      </c>
      <c r="J2029" t="s">
        <v>28</v>
      </c>
      <c r="K2029" t="s">
        <v>30</v>
      </c>
      <c r="L2029" t="s">
        <v>88</v>
      </c>
      <c r="M2029" t="s">
        <v>29</v>
      </c>
      <c r="N2029" t="s">
        <v>30</v>
      </c>
      <c r="O2029" t="s">
        <v>29</v>
      </c>
      <c r="P2029" t="s">
        <v>30</v>
      </c>
      <c r="Q2029" t="s">
        <v>30</v>
      </c>
      <c r="R2029" t="s">
        <v>30</v>
      </c>
      <c r="S2029" t="s">
        <v>30</v>
      </c>
      <c r="T2029" t="s">
        <v>30</v>
      </c>
      <c r="U2029" t="s">
        <v>30</v>
      </c>
      <c r="V2029" t="s">
        <v>30</v>
      </c>
      <c r="W2029" t="s">
        <v>33</v>
      </c>
      <c r="X2029" t="s">
        <v>29</v>
      </c>
      <c r="Y2029" t="s">
        <v>29</v>
      </c>
      <c r="Z2029" t="s">
        <v>29</v>
      </c>
      <c r="AA2029" t="s">
        <v>29</v>
      </c>
      <c r="AB2029" t="s">
        <v>32</v>
      </c>
    </row>
    <row r="2030" spans="1:28" outlineLevel="1" x14ac:dyDescent="0.45">
      <c r="A2030">
        <v>8950989009</v>
      </c>
      <c r="B2030" s="1">
        <v>44345</v>
      </c>
      <c r="C2030" t="s">
        <v>4983</v>
      </c>
      <c r="D2030" t="s">
        <v>4984</v>
      </c>
      <c r="E2030" t="s">
        <v>107</v>
      </c>
      <c r="F2030" t="s">
        <v>5651</v>
      </c>
      <c r="G2030" t="s">
        <v>5723</v>
      </c>
      <c r="H2030" s="10">
        <v>88591.66</v>
      </c>
      <c r="J2030" t="s">
        <v>28</v>
      </c>
      <c r="K2030" t="s">
        <v>30</v>
      </c>
      <c r="L2030" t="s">
        <v>88</v>
      </c>
      <c r="M2030" t="s">
        <v>29</v>
      </c>
      <c r="N2030" t="s">
        <v>29</v>
      </c>
      <c r="O2030" t="s">
        <v>29</v>
      </c>
      <c r="P2030" t="s">
        <v>29</v>
      </c>
      <c r="Q2030" t="s">
        <v>29</v>
      </c>
      <c r="R2030" t="s">
        <v>30</v>
      </c>
      <c r="S2030" t="s">
        <v>30</v>
      </c>
      <c r="T2030" t="s">
        <v>30</v>
      </c>
      <c r="U2030" t="s">
        <v>29</v>
      </c>
      <c r="V2030" t="s">
        <v>29</v>
      </c>
      <c r="W2030" t="s">
        <v>40</v>
      </c>
      <c r="X2030" t="s">
        <v>29</v>
      </c>
      <c r="Y2030" t="s">
        <v>29</v>
      </c>
      <c r="Z2030" t="s">
        <v>29</v>
      </c>
      <c r="AA2030" t="s">
        <v>29</v>
      </c>
      <c r="AB2030" t="s">
        <v>32</v>
      </c>
    </row>
    <row r="2031" spans="1:28" outlineLevel="1" x14ac:dyDescent="0.45">
      <c r="A2031">
        <v>7654158905</v>
      </c>
      <c r="B2031" s="1">
        <v>44323</v>
      </c>
      <c r="C2031" t="s">
        <v>3725</v>
      </c>
      <c r="D2031" t="s">
        <v>3726</v>
      </c>
      <c r="E2031" t="s">
        <v>107</v>
      </c>
      <c r="F2031" t="s">
        <v>5651</v>
      </c>
      <c r="G2031" t="s">
        <v>5656</v>
      </c>
      <c r="H2031" s="10">
        <v>87303.55</v>
      </c>
      <c r="J2031" t="s">
        <v>28</v>
      </c>
      <c r="K2031" t="s">
        <v>30</v>
      </c>
      <c r="L2031" t="s">
        <v>88</v>
      </c>
      <c r="M2031" t="s">
        <v>29</v>
      </c>
      <c r="N2031" t="s">
        <v>29</v>
      </c>
      <c r="O2031" t="s">
        <v>29</v>
      </c>
      <c r="P2031" t="s">
        <v>30</v>
      </c>
      <c r="Q2031" t="s">
        <v>30</v>
      </c>
      <c r="R2031" t="s">
        <v>30</v>
      </c>
      <c r="S2031" t="s">
        <v>29</v>
      </c>
      <c r="T2031" t="s">
        <v>30</v>
      </c>
      <c r="U2031" t="s">
        <v>30</v>
      </c>
      <c r="V2031" t="s">
        <v>30</v>
      </c>
      <c r="W2031" t="s">
        <v>31</v>
      </c>
      <c r="X2031" t="s">
        <v>29</v>
      </c>
      <c r="Y2031" t="s">
        <v>29</v>
      </c>
      <c r="Z2031" t="s">
        <v>29</v>
      </c>
      <c r="AA2031" t="s">
        <v>30</v>
      </c>
      <c r="AB2031" t="s">
        <v>67</v>
      </c>
    </row>
    <row r="2032" spans="1:28" outlineLevel="1" x14ac:dyDescent="0.45">
      <c r="A2032">
        <v>8903729009</v>
      </c>
      <c r="B2032" s="1">
        <v>44345</v>
      </c>
      <c r="C2032" t="s">
        <v>4782</v>
      </c>
      <c r="D2032" t="s">
        <v>4783</v>
      </c>
      <c r="E2032" t="s">
        <v>107</v>
      </c>
      <c r="F2032" t="s">
        <v>5651</v>
      </c>
      <c r="G2032" t="s">
        <v>5690</v>
      </c>
      <c r="H2032" s="10">
        <v>86211.12</v>
      </c>
      <c r="J2032" t="s">
        <v>28</v>
      </c>
      <c r="K2032" t="s">
        <v>29</v>
      </c>
      <c r="L2032" t="s">
        <v>88</v>
      </c>
      <c r="M2032" t="s">
        <v>30</v>
      </c>
      <c r="N2032" t="s">
        <v>30</v>
      </c>
      <c r="O2032" t="s">
        <v>30</v>
      </c>
      <c r="P2032" t="s">
        <v>30</v>
      </c>
      <c r="Q2032" t="s">
        <v>30</v>
      </c>
      <c r="R2032" t="s">
        <v>30</v>
      </c>
      <c r="S2032" t="s">
        <v>30</v>
      </c>
      <c r="T2032" t="s">
        <v>30</v>
      </c>
      <c r="U2032" t="s">
        <v>30</v>
      </c>
      <c r="V2032" t="s">
        <v>30</v>
      </c>
      <c r="W2032" t="s">
        <v>33</v>
      </c>
      <c r="X2032" t="s">
        <v>29</v>
      </c>
      <c r="Y2032" t="s">
        <v>29</v>
      </c>
      <c r="Z2032" t="s">
        <v>29</v>
      </c>
      <c r="AA2032" t="s">
        <v>29</v>
      </c>
      <c r="AB2032" t="s">
        <v>32</v>
      </c>
    </row>
    <row r="2033" spans="1:28" outlineLevel="1" x14ac:dyDescent="0.45">
      <c r="A2033">
        <v>8944879004</v>
      </c>
      <c r="B2033" s="1">
        <v>44345</v>
      </c>
      <c r="C2033" t="s">
        <v>4965</v>
      </c>
      <c r="D2033" t="s">
        <v>4966</v>
      </c>
      <c r="E2033" t="s">
        <v>107</v>
      </c>
      <c r="F2033" t="s">
        <v>5651</v>
      </c>
      <c r="G2033" t="s">
        <v>5797</v>
      </c>
      <c r="H2033" s="10">
        <v>80334</v>
      </c>
      <c r="J2033" t="s">
        <v>28</v>
      </c>
      <c r="K2033" t="s">
        <v>30</v>
      </c>
      <c r="L2033" t="s">
        <v>88</v>
      </c>
      <c r="M2033" t="s">
        <v>30</v>
      </c>
      <c r="N2033" t="s">
        <v>30</v>
      </c>
      <c r="O2033" t="s">
        <v>30</v>
      </c>
      <c r="P2033" t="s">
        <v>30</v>
      </c>
      <c r="Q2033" t="s">
        <v>30</v>
      </c>
      <c r="R2033" t="s">
        <v>30</v>
      </c>
      <c r="S2033" t="s">
        <v>30</v>
      </c>
      <c r="T2033" t="s">
        <v>30</v>
      </c>
      <c r="U2033" t="s">
        <v>30</v>
      </c>
      <c r="V2033" t="s">
        <v>30</v>
      </c>
      <c r="W2033" t="s">
        <v>40</v>
      </c>
      <c r="X2033" t="s">
        <v>30</v>
      </c>
      <c r="Y2033" t="s">
        <v>29</v>
      </c>
      <c r="Z2033" t="s">
        <v>29</v>
      </c>
      <c r="AA2033" t="s">
        <v>29</v>
      </c>
      <c r="AB2033" t="s">
        <v>129</v>
      </c>
    </row>
    <row r="2034" spans="1:28" outlineLevel="1" x14ac:dyDescent="0.45">
      <c r="A2034">
        <v>7520418905</v>
      </c>
      <c r="B2034" s="1">
        <v>44323</v>
      </c>
      <c r="C2034" t="s">
        <v>2656</v>
      </c>
      <c r="D2034" t="s">
        <v>2657</v>
      </c>
      <c r="E2034" t="s">
        <v>107</v>
      </c>
      <c r="F2034" t="s">
        <v>5651</v>
      </c>
      <c r="G2034" t="s">
        <v>5690</v>
      </c>
      <c r="H2034" s="10">
        <v>80032</v>
      </c>
      <c r="J2034" t="s">
        <v>28</v>
      </c>
      <c r="K2034" t="s">
        <v>29</v>
      </c>
      <c r="L2034" t="s">
        <v>88</v>
      </c>
      <c r="M2034" t="s">
        <v>30</v>
      </c>
      <c r="N2034" t="s">
        <v>30</v>
      </c>
      <c r="O2034" t="s">
        <v>29</v>
      </c>
      <c r="P2034" t="s">
        <v>30</v>
      </c>
      <c r="Q2034" t="s">
        <v>30</v>
      </c>
      <c r="R2034" t="s">
        <v>30</v>
      </c>
      <c r="S2034" t="s">
        <v>30</v>
      </c>
      <c r="T2034" t="s">
        <v>30</v>
      </c>
      <c r="U2034" t="s">
        <v>30</v>
      </c>
      <c r="V2034" t="s">
        <v>30</v>
      </c>
      <c r="W2034" t="s">
        <v>60</v>
      </c>
      <c r="X2034" t="s">
        <v>29</v>
      </c>
      <c r="Y2034" t="s">
        <v>29</v>
      </c>
      <c r="Z2034" t="s">
        <v>29</v>
      </c>
      <c r="AA2034" t="s">
        <v>30</v>
      </c>
      <c r="AB2034" t="s">
        <v>43</v>
      </c>
    </row>
    <row r="2035" spans="1:28" outlineLevel="1" x14ac:dyDescent="0.45">
      <c r="A2035">
        <v>8841089000</v>
      </c>
      <c r="B2035" s="1">
        <v>44345</v>
      </c>
      <c r="C2035" t="s">
        <v>4445</v>
      </c>
      <c r="D2035" t="s">
        <v>4446</v>
      </c>
      <c r="E2035" t="s">
        <v>107</v>
      </c>
      <c r="F2035" t="s">
        <v>5651</v>
      </c>
      <c r="G2035" t="s">
        <v>5679</v>
      </c>
      <c r="H2035" s="10">
        <v>78892.759999999995</v>
      </c>
      <c r="I2035" t="s">
        <v>89</v>
      </c>
      <c r="J2035" t="s">
        <v>28</v>
      </c>
      <c r="K2035" t="s">
        <v>29</v>
      </c>
      <c r="L2035" t="s">
        <v>88</v>
      </c>
      <c r="M2035" t="s">
        <v>29</v>
      </c>
      <c r="N2035" t="s">
        <v>30</v>
      </c>
      <c r="O2035" t="s">
        <v>29</v>
      </c>
      <c r="P2035" t="s">
        <v>30</v>
      </c>
      <c r="Q2035" t="s">
        <v>30</v>
      </c>
      <c r="R2035" t="s">
        <v>30</v>
      </c>
      <c r="S2035" t="s">
        <v>30</v>
      </c>
      <c r="T2035" t="s">
        <v>30</v>
      </c>
      <c r="U2035" t="s">
        <v>30</v>
      </c>
      <c r="V2035" t="s">
        <v>30</v>
      </c>
      <c r="W2035" t="s">
        <v>31</v>
      </c>
      <c r="X2035" t="s">
        <v>30</v>
      </c>
      <c r="Y2035" t="s">
        <v>29</v>
      </c>
      <c r="Z2035" t="s">
        <v>29</v>
      </c>
      <c r="AA2035" t="s">
        <v>29</v>
      </c>
      <c r="AB2035" t="s">
        <v>73</v>
      </c>
    </row>
    <row r="2036" spans="1:28" outlineLevel="1" x14ac:dyDescent="0.45">
      <c r="A2036">
        <v>8872339006</v>
      </c>
      <c r="B2036" s="1">
        <v>44345</v>
      </c>
      <c r="C2036" t="s">
        <v>4649</v>
      </c>
      <c r="D2036" t="s">
        <v>4650</v>
      </c>
      <c r="E2036" t="s">
        <v>107</v>
      </c>
      <c r="F2036" t="s">
        <v>5651</v>
      </c>
      <c r="G2036" t="s">
        <v>5764</v>
      </c>
      <c r="H2036" s="10">
        <v>76590</v>
      </c>
      <c r="I2036" t="s">
        <v>35</v>
      </c>
      <c r="J2036" t="s">
        <v>28</v>
      </c>
      <c r="K2036" t="s">
        <v>29</v>
      </c>
      <c r="L2036" t="s">
        <v>88</v>
      </c>
      <c r="M2036" t="s">
        <v>30</v>
      </c>
      <c r="N2036" t="s">
        <v>30</v>
      </c>
      <c r="O2036" t="s">
        <v>30</v>
      </c>
      <c r="P2036" t="s">
        <v>30</v>
      </c>
      <c r="Q2036" t="s">
        <v>30</v>
      </c>
      <c r="R2036" t="s">
        <v>30</v>
      </c>
      <c r="S2036" t="s">
        <v>30</v>
      </c>
      <c r="T2036" t="s">
        <v>30</v>
      </c>
      <c r="U2036" t="s">
        <v>30</v>
      </c>
      <c r="V2036" t="s">
        <v>30</v>
      </c>
      <c r="W2036" t="s">
        <v>40</v>
      </c>
      <c r="X2036" t="s">
        <v>29</v>
      </c>
      <c r="Y2036" t="s">
        <v>29</v>
      </c>
      <c r="Z2036" t="s">
        <v>29</v>
      </c>
      <c r="AA2036" t="s">
        <v>29</v>
      </c>
      <c r="AB2036" t="s">
        <v>32</v>
      </c>
    </row>
    <row r="2037" spans="1:28" outlineLevel="1" x14ac:dyDescent="0.45">
      <c r="A2037">
        <v>7584348907</v>
      </c>
      <c r="B2037" s="1">
        <v>44323</v>
      </c>
      <c r="C2037" t="s">
        <v>3314</v>
      </c>
      <c r="D2037" t="s">
        <v>3315</v>
      </c>
      <c r="E2037" t="s">
        <v>107</v>
      </c>
      <c r="F2037" t="s">
        <v>5651</v>
      </c>
      <c r="G2037" t="s">
        <v>5733</v>
      </c>
      <c r="H2037" s="10">
        <v>76139.62</v>
      </c>
      <c r="I2037" t="s">
        <v>35</v>
      </c>
      <c r="J2037" t="s">
        <v>28</v>
      </c>
      <c r="K2037" t="s">
        <v>29</v>
      </c>
      <c r="L2037" t="s">
        <v>88</v>
      </c>
      <c r="M2037" t="s">
        <v>29</v>
      </c>
      <c r="N2037" t="s">
        <v>29</v>
      </c>
      <c r="O2037" t="s">
        <v>29</v>
      </c>
      <c r="P2037" t="s">
        <v>30</v>
      </c>
      <c r="Q2037" t="s">
        <v>30</v>
      </c>
      <c r="R2037" t="s">
        <v>30</v>
      </c>
      <c r="S2037" t="s">
        <v>30</v>
      </c>
      <c r="T2037" t="s">
        <v>30</v>
      </c>
      <c r="U2037" t="s">
        <v>29</v>
      </c>
      <c r="V2037" t="s">
        <v>30</v>
      </c>
      <c r="W2037" t="s">
        <v>40</v>
      </c>
      <c r="X2037" t="s">
        <v>29</v>
      </c>
      <c r="Y2037" t="s">
        <v>30</v>
      </c>
      <c r="Z2037" t="s">
        <v>29</v>
      </c>
      <c r="AA2037" t="s">
        <v>29</v>
      </c>
      <c r="AB2037" t="s">
        <v>32</v>
      </c>
    </row>
    <row r="2038" spans="1:28" outlineLevel="1" x14ac:dyDescent="0.45">
      <c r="A2038">
        <v>2353269010</v>
      </c>
      <c r="B2038" s="1">
        <v>44331</v>
      </c>
      <c r="C2038" t="s">
        <v>942</v>
      </c>
      <c r="D2038" t="s">
        <v>943</v>
      </c>
      <c r="E2038" t="s">
        <v>107</v>
      </c>
      <c r="F2038" t="s">
        <v>5651</v>
      </c>
      <c r="G2038" t="s">
        <v>5690</v>
      </c>
      <c r="H2038" s="10">
        <v>74254</v>
      </c>
      <c r="J2038" t="s">
        <v>28</v>
      </c>
      <c r="K2038" t="s">
        <v>29</v>
      </c>
      <c r="L2038" t="s">
        <v>88</v>
      </c>
      <c r="M2038" t="s">
        <v>29</v>
      </c>
      <c r="N2038" t="s">
        <v>29</v>
      </c>
      <c r="O2038" t="s">
        <v>29</v>
      </c>
      <c r="P2038" t="s">
        <v>30</v>
      </c>
      <c r="Q2038" t="s">
        <v>29</v>
      </c>
      <c r="R2038" t="s">
        <v>30</v>
      </c>
      <c r="S2038" t="s">
        <v>30</v>
      </c>
      <c r="T2038" t="s">
        <v>30</v>
      </c>
      <c r="U2038" t="s">
        <v>30</v>
      </c>
      <c r="V2038" t="s">
        <v>30</v>
      </c>
      <c r="W2038" t="s">
        <v>40</v>
      </c>
      <c r="X2038" t="s">
        <v>29</v>
      </c>
      <c r="Y2038" t="s">
        <v>30</v>
      </c>
      <c r="Z2038" t="s">
        <v>29</v>
      </c>
      <c r="AA2038" t="s">
        <v>29</v>
      </c>
      <c r="AB2038" t="s">
        <v>32</v>
      </c>
    </row>
    <row r="2039" spans="1:28" outlineLevel="1" x14ac:dyDescent="0.45">
      <c r="A2039">
        <v>4897009010</v>
      </c>
      <c r="B2039" s="1">
        <v>44336</v>
      </c>
      <c r="C2039" t="s">
        <v>2023</v>
      </c>
      <c r="D2039" t="s">
        <v>2024</v>
      </c>
      <c r="E2039" t="s">
        <v>107</v>
      </c>
      <c r="F2039" t="s">
        <v>5651</v>
      </c>
      <c r="G2039" t="s">
        <v>5733</v>
      </c>
      <c r="H2039" s="10">
        <v>69675</v>
      </c>
      <c r="J2039" t="s">
        <v>28</v>
      </c>
      <c r="K2039" t="s">
        <v>29</v>
      </c>
      <c r="L2039" t="s">
        <v>88</v>
      </c>
      <c r="M2039" t="s">
        <v>29</v>
      </c>
      <c r="N2039" t="s">
        <v>30</v>
      </c>
      <c r="O2039" t="s">
        <v>29</v>
      </c>
      <c r="P2039" t="s">
        <v>30</v>
      </c>
      <c r="Q2039" t="s">
        <v>30</v>
      </c>
      <c r="R2039" t="s">
        <v>30</v>
      </c>
      <c r="S2039" t="s">
        <v>30</v>
      </c>
      <c r="T2039" t="s">
        <v>30</v>
      </c>
      <c r="U2039" t="s">
        <v>30</v>
      </c>
      <c r="V2039" t="s">
        <v>30</v>
      </c>
      <c r="W2039" t="s">
        <v>60</v>
      </c>
      <c r="X2039" t="s">
        <v>29</v>
      </c>
      <c r="Y2039" t="s">
        <v>30</v>
      </c>
      <c r="Z2039" t="s">
        <v>30</v>
      </c>
      <c r="AA2039" t="s">
        <v>29</v>
      </c>
      <c r="AB2039" t="s">
        <v>228</v>
      </c>
    </row>
    <row r="2040" spans="1:28" outlineLevel="1" x14ac:dyDescent="0.45">
      <c r="A2040">
        <v>7882988909</v>
      </c>
      <c r="B2040" s="1">
        <v>44327</v>
      </c>
      <c r="C2040" t="s">
        <v>3909</v>
      </c>
      <c r="D2040" t="s">
        <v>3910</v>
      </c>
      <c r="E2040" t="s">
        <v>107</v>
      </c>
      <c r="F2040" t="s">
        <v>5651</v>
      </c>
      <c r="G2040" t="s">
        <v>5657</v>
      </c>
      <c r="H2040" s="10">
        <v>69508.11</v>
      </c>
      <c r="J2040" t="s">
        <v>28</v>
      </c>
      <c r="K2040" t="s">
        <v>29</v>
      </c>
      <c r="L2040" t="s">
        <v>96</v>
      </c>
      <c r="M2040" t="s">
        <v>29</v>
      </c>
      <c r="N2040" t="s">
        <v>29</v>
      </c>
      <c r="O2040" t="s">
        <v>29</v>
      </c>
      <c r="P2040" t="s">
        <v>30</v>
      </c>
      <c r="Q2040" t="s">
        <v>30</v>
      </c>
      <c r="R2040" t="s">
        <v>30</v>
      </c>
      <c r="S2040" t="s">
        <v>30</v>
      </c>
      <c r="T2040" t="s">
        <v>29</v>
      </c>
      <c r="U2040" t="s">
        <v>30</v>
      </c>
      <c r="V2040" t="s">
        <v>29</v>
      </c>
      <c r="W2040" t="s">
        <v>31</v>
      </c>
      <c r="X2040" t="s">
        <v>29</v>
      </c>
      <c r="Y2040" t="s">
        <v>29</v>
      </c>
      <c r="Z2040" t="s">
        <v>29</v>
      </c>
      <c r="AA2040" t="s">
        <v>30</v>
      </c>
      <c r="AB2040" t="s">
        <v>32</v>
      </c>
    </row>
    <row r="2041" spans="1:28" outlineLevel="1" x14ac:dyDescent="0.45">
      <c r="A2041">
        <v>7513879008</v>
      </c>
      <c r="B2041" s="1">
        <v>44341</v>
      </c>
      <c r="C2041" t="s">
        <v>2586</v>
      </c>
      <c r="D2041" t="s">
        <v>2587</v>
      </c>
      <c r="E2041" t="s">
        <v>107</v>
      </c>
      <c r="F2041" t="s">
        <v>5651</v>
      </c>
      <c r="G2041" t="s">
        <v>5656</v>
      </c>
      <c r="H2041" s="10">
        <v>69252</v>
      </c>
      <c r="I2041" t="s">
        <v>35</v>
      </c>
      <c r="J2041" t="s">
        <v>28</v>
      </c>
      <c r="K2041" t="s">
        <v>30</v>
      </c>
      <c r="L2041" t="s">
        <v>88</v>
      </c>
      <c r="M2041" t="s">
        <v>29</v>
      </c>
      <c r="N2041" t="s">
        <v>30</v>
      </c>
      <c r="O2041" t="s">
        <v>29</v>
      </c>
      <c r="P2041" t="s">
        <v>30</v>
      </c>
      <c r="Q2041" t="s">
        <v>30</v>
      </c>
      <c r="R2041" t="s">
        <v>30</v>
      </c>
      <c r="S2041" t="s">
        <v>30</v>
      </c>
      <c r="T2041" t="s">
        <v>30</v>
      </c>
      <c r="U2041" t="s">
        <v>30</v>
      </c>
      <c r="V2041" t="s">
        <v>30</v>
      </c>
      <c r="W2041" t="s">
        <v>31</v>
      </c>
      <c r="X2041" t="s">
        <v>29</v>
      </c>
      <c r="Y2041" t="s">
        <v>29</v>
      </c>
      <c r="Z2041" t="s">
        <v>29</v>
      </c>
      <c r="AA2041" t="s">
        <v>30</v>
      </c>
      <c r="AB2041" t="s">
        <v>32</v>
      </c>
    </row>
    <row r="2042" spans="1:28" outlineLevel="1" x14ac:dyDescent="0.45">
      <c r="A2042">
        <v>7854948900</v>
      </c>
      <c r="B2042" s="1">
        <v>44324</v>
      </c>
      <c r="C2042" t="s">
        <v>3829</v>
      </c>
      <c r="D2042" t="s">
        <v>3830</v>
      </c>
      <c r="E2042" t="s">
        <v>107</v>
      </c>
      <c r="F2042" t="s">
        <v>5651</v>
      </c>
      <c r="G2042" t="s">
        <v>5797</v>
      </c>
      <c r="H2042" s="10">
        <v>67976.33</v>
      </c>
      <c r="J2042" t="s">
        <v>28</v>
      </c>
      <c r="K2042" t="s">
        <v>29</v>
      </c>
      <c r="L2042" t="s">
        <v>88</v>
      </c>
      <c r="M2042" t="s">
        <v>29</v>
      </c>
      <c r="N2042" t="s">
        <v>29</v>
      </c>
      <c r="O2042" t="s">
        <v>29</v>
      </c>
      <c r="P2042" t="s">
        <v>30</v>
      </c>
      <c r="Q2042" t="s">
        <v>30</v>
      </c>
      <c r="R2042" t="s">
        <v>30</v>
      </c>
      <c r="S2042" t="s">
        <v>30</v>
      </c>
      <c r="T2042" t="s">
        <v>30</v>
      </c>
      <c r="U2042" t="s">
        <v>30</v>
      </c>
      <c r="V2042" t="s">
        <v>30</v>
      </c>
      <c r="W2042" t="s">
        <v>60</v>
      </c>
      <c r="X2042" t="s">
        <v>30</v>
      </c>
      <c r="Y2042" t="s">
        <v>30</v>
      </c>
      <c r="Z2042" t="s">
        <v>29</v>
      </c>
      <c r="AA2042" t="s">
        <v>29</v>
      </c>
      <c r="AB2042" t="s">
        <v>39</v>
      </c>
    </row>
    <row r="2043" spans="1:28" outlineLevel="1" x14ac:dyDescent="0.45">
      <c r="A2043">
        <v>7548949005</v>
      </c>
      <c r="B2043" s="1">
        <v>44341</v>
      </c>
      <c r="C2043" t="s">
        <v>2985</v>
      </c>
      <c r="D2043" t="s">
        <v>2986</v>
      </c>
      <c r="E2043" t="s">
        <v>107</v>
      </c>
      <c r="F2043" t="s">
        <v>5651</v>
      </c>
      <c r="G2043" t="s">
        <v>5657</v>
      </c>
      <c r="H2043" s="10">
        <v>67516</v>
      </c>
      <c r="J2043" t="s">
        <v>28</v>
      </c>
      <c r="K2043" t="s">
        <v>29</v>
      </c>
      <c r="L2043" t="s">
        <v>96</v>
      </c>
      <c r="M2043" t="s">
        <v>30</v>
      </c>
      <c r="N2043" t="s">
        <v>30</v>
      </c>
      <c r="O2043" t="s">
        <v>30</v>
      </c>
      <c r="P2043" t="s">
        <v>30</v>
      </c>
      <c r="Q2043" t="s">
        <v>30</v>
      </c>
      <c r="R2043" t="s">
        <v>30</v>
      </c>
      <c r="S2043" t="s">
        <v>30</v>
      </c>
      <c r="T2043" t="s">
        <v>30</v>
      </c>
      <c r="U2043" t="s">
        <v>30</v>
      </c>
      <c r="V2043" t="s">
        <v>30</v>
      </c>
      <c r="W2043" t="s">
        <v>33</v>
      </c>
      <c r="X2043" t="s">
        <v>29</v>
      </c>
      <c r="Y2043" t="s">
        <v>30</v>
      </c>
      <c r="Z2043" t="s">
        <v>29</v>
      </c>
      <c r="AA2043" t="s">
        <v>29</v>
      </c>
      <c r="AB2043" t="s">
        <v>32</v>
      </c>
    </row>
    <row r="2044" spans="1:28" outlineLevel="1" x14ac:dyDescent="0.45">
      <c r="A2044">
        <v>2348769002</v>
      </c>
      <c r="B2044" s="1">
        <v>44331</v>
      </c>
      <c r="C2044" t="s">
        <v>917</v>
      </c>
      <c r="D2044" t="s">
        <v>918</v>
      </c>
      <c r="E2044" t="s">
        <v>107</v>
      </c>
      <c r="F2044" t="s">
        <v>5651</v>
      </c>
      <c r="G2044" t="s">
        <v>5760</v>
      </c>
      <c r="H2044" s="10">
        <v>66829</v>
      </c>
      <c r="J2044" t="s">
        <v>28</v>
      </c>
      <c r="K2044" t="s">
        <v>30</v>
      </c>
      <c r="L2044" t="s">
        <v>88</v>
      </c>
      <c r="M2044" t="s">
        <v>30</v>
      </c>
      <c r="N2044" t="s">
        <v>29</v>
      </c>
      <c r="O2044" t="s">
        <v>29</v>
      </c>
      <c r="P2044" t="s">
        <v>29</v>
      </c>
      <c r="Q2044" t="s">
        <v>30</v>
      </c>
      <c r="R2044" t="s">
        <v>30</v>
      </c>
      <c r="S2044" t="s">
        <v>30</v>
      </c>
      <c r="T2044" t="s">
        <v>30</v>
      </c>
      <c r="U2044" t="s">
        <v>30</v>
      </c>
      <c r="V2044" t="s">
        <v>30</v>
      </c>
      <c r="W2044" t="s">
        <v>60</v>
      </c>
      <c r="X2044" t="s">
        <v>30</v>
      </c>
      <c r="Y2044" t="s">
        <v>29</v>
      </c>
      <c r="Z2044" t="s">
        <v>29</v>
      </c>
      <c r="AA2044" t="s">
        <v>30</v>
      </c>
      <c r="AB2044" t="s">
        <v>32</v>
      </c>
    </row>
    <row r="2045" spans="1:28" outlineLevel="1" x14ac:dyDescent="0.45">
      <c r="A2045">
        <v>8030029000</v>
      </c>
      <c r="B2045" s="1">
        <v>44342</v>
      </c>
      <c r="C2045" t="s">
        <v>4155</v>
      </c>
      <c r="D2045" t="s">
        <v>4156</v>
      </c>
      <c r="E2045" t="s">
        <v>107</v>
      </c>
      <c r="F2045" t="s">
        <v>5651</v>
      </c>
      <c r="G2045" t="s">
        <v>5895</v>
      </c>
      <c r="H2045" s="10">
        <v>65360</v>
      </c>
      <c r="J2045" t="s">
        <v>28</v>
      </c>
      <c r="K2045" t="s">
        <v>29</v>
      </c>
      <c r="L2045" t="s">
        <v>88</v>
      </c>
      <c r="M2045" t="s">
        <v>29</v>
      </c>
      <c r="N2045" t="s">
        <v>29</v>
      </c>
      <c r="O2045" t="s">
        <v>29</v>
      </c>
      <c r="P2045" t="s">
        <v>30</v>
      </c>
      <c r="Q2045" t="s">
        <v>30</v>
      </c>
      <c r="R2045" t="s">
        <v>30</v>
      </c>
      <c r="S2045" t="s">
        <v>30</v>
      </c>
      <c r="T2045" t="s">
        <v>30</v>
      </c>
      <c r="U2045" t="s">
        <v>30</v>
      </c>
      <c r="V2045" t="s">
        <v>30</v>
      </c>
      <c r="W2045" t="s">
        <v>33</v>
      </c>
      <c r="X2045" t="s">
        <v>29</v>
      </c>
      <c r="Y2045" t="s">
        <v>30</v>
      </c>
      <c r="Z2045" t="s">
        <v>29</v>
      </c>
      <c r="AA2045" t="s">
        <v>29</v>
      </c>
      <c r="AB2045" t="s">
        <v>45</v>
      </c>
    </row>
    <row r="2046" spans="1:28" outlineLevel="1" x14ac:dyDescent="0.45">
      <c r="A2046">
        <v>7894968900</v>
      </c>
      <c r="B2046" s="1">
        <v>44327</v>
      </c>
      <c r="C2046" t="s">
        <v>3975</v>
      </c>
      <c r="D2046" t="s">
        <v>3976</v>
      </c>
      <c r="E2046" t="s">
        <v>107</v>
      </c>
      <c r="F2046" t="s">
        <v>5651</v>
      </c>
      <c r="G2046" t="s">
        <v>5690</v>
      </c>
      <c r="H2046" s="10">
        <v>65211</v>
      </c>
      <c r="J2046" t="s">
        <v>28</v>
      </c>
      <c r="K2046" t="s">
        <v>29</v>
      </c>
      <c r="L2046" t="s">
        <v>88</v>
      </c>
      <c r="M2046" t="s">
        <v>30</v>
      </c>
      <c r="N2046" t="s">
        <v>30</v>
      </c>
      <c r="O2046" t="s">
        <v>30</v>
      </c>
      <c r="P2046" t="s">
        <v>30</v>
      </c>
      <c r="Q2046" t="s">
        <v>30</v>
      </c>
      <c r="R2046" t="s">
        <v>30</v>
      </c>
      <c r="S2046" t="s">
        <v>30</v>
      </c>
      <c r="T2046" t="s">
        <v>30</v>
      </c>
      <c r="U2046" t="s">
        <v>30</v>
      </c>
      <c r="V2046" t="s">
        <v>30</v>
      </c>
      <c r="W2046" t="s">
        <v>31</v>
      </c>
      <c r="X2046" t="s">
        <v>29</v>
      </c>
      <c r="Y2046" t="s">
        <v>30</v>
      </c>
      <c r="Z2046" t="s">
        <v>29</v>
      </c>
      <c r="AA2046" t="s">
        <v>30</v>
      </c>
      <c r="AB2046" t="s">
        <v>32</v>
      </c>
    </row>
    <row r="2047" spans="1:28" outlineLevel="1" x14ac:dyDescent="0.45">
      <c r="A2047">
        <v>7523878909</v>
      </c>
      <c r="B2047" s="1">
        <v>44323</v>
      </c>
      <c r="C2047" t="s">
        <v>2699</v>
      </c>
      <c r="D2047" t="s">
        <v>2700</v>
      </c>
      <c r="E2047" t="s">
        <v>107</v>
      </c>
      <c r="F2047" t="s">
        <v>5651</v>
      </c>
      <c r="G2047" t="s">
        <v>5656</v>
      </c>
      <c r="H2047" s="10">
        <v>64900.44</v>
      </c>
      <c r="J2047" t="s">
        <v>28</v>
      </c>
      <c r="K2047" t="s">
        <v>30</v>
      </c>
      <c r="L2047" t="s">
        <v>88</v>
      </c>
      <c r="M2047" t="s">
        <v>29</v>
      </c>
      <c r="N2047" t="s">
        <v>29</v>
      </c>
      <c r="O2047" t="s">
        <v>30</v>
      </c>
      <c r="P2047" t="s">
        <v>30</v>
      </c>
      <c r="Q2047" t="s">
        <v>30</v>
      </c>
      <c r="R2047" t="s">
        <v>30</v>
      </c>
      <c r="S2047" t="s">
        <v>30</v>
      </c>
      <c r="T2047" t="s">
        <v>29</v>
      </c>
      <c r="U2047" t="s">
        <v>30</v>
      </c>
      <c r="V2047" t="s">
        <v>30</v>
      </c>
      <c r="W2047" t="s">
        <v>31</v>
      </c>
      <c r="X2047" t="s">
        <v>29</v>
      </c>
      <c r="Y2047" t="s">
        <v>30</v>
      </c>
      <c r="Z2047" t="s">
        <v>29</v>
      </c>
      <c r="AA2047" t="s">
        <v>30</v>
      </c>
      <c r="AB2047" t="s">
        <v>39</v>
      </c>
    </row>
    <row r="2048" spans="1:28" outlineLevel="1" x14ac:dyDescent="0.45">
      <c r="A2048">
        <v>7523628904</v>
      </c>
      <c r="B2048" s="1">
        <v>44323</v>
      </c>
      <c r="C2048" t="s">
        <v>2693</v>
      </c>
      <c r="D2048" t="s">
        <v>2694</v>
      </c>
      <c r="E2048" t="s">
        <v>107</v>
      </c>
      <c r="F2048" t="s">
        <v>5651</v>
      </c>
      <c r="G2048" t="s">
        <v>5656</v>
      </c>
      <c r="H2048" s="10">
        <v>62443.1</v>
      </c>
      <c r="J2048" t="s">
        <v>28</v>
      </c>
      <c r="K2048" t="s">
        <v>30</v>
      </c>
      <c r="L2048" t="s">
        <v>88</v>
      </c>
      <c r="M2048" t="s">
        <v>29</v>
      </c>
      <c r="N2048" t="s">
        <v>29</v>
      </c>
      <c r="O2048" t="s">
        <v>30</v>
      </c>
      <c r="P2048" t="s">
        <v>29</v>
      </c>
      <c r="Q2048" t="s">
        <v>30</v>
      </c>
      <c r="R2048" t="s">
        <v>30</v>
      </c>
      <c r="S2048" t="s">
        <v>30</v>
      </c>
      <c r="T2048" t="s">
        <v>30</v>
      </c>
      <c r="U2048" t="s">
        <v>30</v>
      </c>
      <c r="V2048" t="s">
        <v>30</v>
      </c>
      <c r="W2048" t="s">
        <v>31</v>
      </c>
      <c r="X2048" t="s">
        <v>29</v>
      </c>
      <c r="Y2048" t="s">
        <v>30</v>
      </c>
      <c r="Z2048" t="s">
        <v>29</v>
      </c>
      <c r="AA2048" t="s">
        <v>29</v>
      </c>
      <c r="AB2048" t="s">
        <v>62</v>
      </c>
    </row>
    <row r="2049" spans="1:28" outlineLevel="1" x14ac:dyDescent="0.45">
      <c r="A2049">
        <v>7523468904</v>
      </c>
      <c r="B2049" s="1">
        <v>44323</v>
      </c>
      <c r="C2049" t="s">
        <v>2684</v>
      </c>
      <c r="D2049" t="s">
        <v>2685</v>
      </c>
      <c r="E2049" t="s">
        <v>107</v>
      </c>
      <c r="F2049" t="s">
        <v>5651</v>
      </c>
      <c r="G2049" t="s">
        <v>5797</v>
      </c>
      <c r="H2049" s="10">
        <v>61389</v>
      </c>
      <c r="J2049" t="s">
        <v>28</v>
      </c>
      <c r="K2049" t="s">
        <v>30</v>
      </c>
      <c r="L2049" t="s">
        <v>88</v>
      </c>
      <c r="M2049" t="s">
        <v>30</v>
      </c>
      <c r="N2049" t="s">
        <v>30</v>
      </c>
      <c r="O2049" t="s">
        <v>30</v>
      </c>
      <c r="P2049" t="s">
        <v>30</v>
      </c>
      <c r="Q2049" t="s">
        <v>30</v>
      </c>
      <c r="R2049" t="s">
        <v>30</v>
      </c>
      <c r="S2049" t="s">
        <v>30</v>
      </c>
      <c r="T2049" t="s">
        <v>30</v>
      </c>
      <c r="U2049" t="s">
        <v>30</v>
      </c>
      <c r="V2049" t="s">
        <v>30</v>
      </c>
      <c r="W2049" t="s">
        <v>40</v>
      </c>
      <c r="X2049" t="s">
        <v>30</v>
      </c>
      <c r="Y2049" t="s">
        <v>30</v>
      </c>
      <c r="Z2049" t="s">
        <v>29</v>
      </c>
      <c r="AA2049" t="s">
        <v>30</v>
      </c>
      <c r="AB2049" t="s">
        <v>32</v>
      </c>
    </row>
    <row r="2050" spans="1:28" outlineLevel="1" x14ac:dyDescent="0.45">
      <c r="A2050">
        <v>5249199006</v>
      </c>
      <c r="B2050" s="1">
        <v>44337</v>
      </c>
      <c r="C2050" t="s">
        <v>2318</v>
      </c>
      <c r="D2050" t="s">
        <v>2319</v>
      </c>
      <c r="E2050" t="s">
        <v>107</v>
      </c>
      <c r="F2050" t="s">
        <v>5651</v>
      </c>
      <c r="G2050" t="s">
        <v>5895</v>
      </c>
      <c r="H2050" s="10">
        <v>58585.55</v>
      </c>
      <c r="J2050" t="s">
        <v>28</v>
      </c>
      <c r="K2050" t="s">
        <v>30</v>
      </c>
      <c r="L2050" t="s">
        <v>88</v>
      </c>
      <c r="M2050" t="s">
        <v>29</v>
      </c>
      <c r="N2050" t="s">
        <v>29</v>
      </c>
      <c r="O2050" t="s">
        <v>29</v>
      </c>
      <c r="P2050" t="s">
        <v>30</v>
      </c>
      <c r="Q2050" t="s">
        <v>30</v>
      </c>
      <c r="R2050" t="s">
        <v>30</v>
      </c>
      <c r="S2050" t="s">
        <v>30</v>
      </c>
      <c r="T2050" t="s">
        <v>30</v>
      </c>
      <c r="U2050" t="s">
        <v>30</v>
      </c>
      <c r="V2050" t="s">
        <v>30</v>
      </c>
      <c r="W2050" t="s">
        <v>37</v>
      </c>
      <c r="X2050" t="s">
        <v>29</v>
      </c>
      <c r="Y2050" t="s">
        <v>30</v>
      </c>
      <c r="Z2050" t="s">
        <v>29</v>
      </c>
      <c r="AA2050" t="s">
        <v>29</v>
      </c>
      <c r="AB2050" t="s">
        <v>32</v>
      </c>
    </row>
    <row r="2051" spans="1:28" outlineLevel="1" x14ac:dyDescent="0.45">
      <c r="A2051">
        <v>7544598907</v>
      </c>
      <c r="B2051" s="1">
        <v>44323</v>
      </c>
      <c r="C2051" t="s">
        <v>2937</v>
      </c>
      <c r="D2051" t="s">
        <v>2938</v>
      </c>
      <c r="E2051" t="s">
        <v>107</v>
      </c>
      <c r="F2051" t="s">
        <v>5651</v>
      </c>
      <c r="G2051" t="s">
        <v>5764</v>
      </c>
      <c r="H2051" s="10">
        <v>56946.75</v>
      </c>
      <c r="J2051" t="s">
        <v>28</v>
      </c>
      <c r="K2051" t="s">
        <v>29</v>
      </c>
      <c r="L2051" t="s">
        <v>88</v>
      </c>
      <c r="M2051" t="s">
        <v>29</v>
      </c>
      <c r="N2051" t="s">
        <v>29</v>
      </c>
      <c r="O2051" t="s">
        <v>29</v>
      </c>
      <c r="P2051" t="s">
        <v>30</v>
      </c>
      <c r="Q2051" t="s">
        <v>30</v>
      </c>
      <c r="R2051" t="s">
        <v>30</v>
      </c>
      <c r="S2051" t="s">
        <v>30</v>
      </c>
      <c r="T2051" t="s">
        <v>30</v>
      </c>
      <c r="U2051" t="s">
        <v>30</v>
      </c>
      <c r="V2051" t="s">
        <v>30</v>
      </c>
      <c r="W2051" t="s">
        <v>33</v>
      </c>
      <c r="X2051" t="s">
        <v>29</v>
      </c>
      <c r="Y2051" t="s">
        <v>29</v>
      </c>
      <c r="Z2051" t="s">
        <v>30</v>
      </c>
      <c r="AA2051" t="s">
        <v>29</v>
      </c>
      <c r="AB2051" t="s">
        <v>32</v>
      </c>
    </row>
    <row r="2052" spans="1:28" outlineLevel="1" x14ac:dyDescent="0.45">
      <c r="A2052">
        <v>9936049007</v>
      </c>
      <c r="B2052" s="1">
        <v>44351</v>
      </c>
      <c r="C2052" t="s">
        <v>5547</v>
      </c>
      <c r="D2052" t="s">
        <v>5548</v>
      </c>
      <c r="E2052" t="s">
        <v>107</v>
      </c>
      <c r="F2052" t="s">
        <v>5651</v>
      </c>
      <c r="G2052" t="s">
        <v>5895</v>
      </c>
      <c r="H2052" s="10">
        <v>56511</v>
      </c>
      <c r="J2052" t="s">
        <v>28</v>
      </c>
      <c r="K2052" t="s">
        <v>30</v>
      </c>
      <c r="L2052" t="s">
        <v>88</v>
      </c>
      <c r="M2052" t="s">
        <v>29</v>
      </c>
      <c r="N2052" t="s">
        <v>29</v>
      </c>
      <c r="O2052" t="s">
        <v>29</v>
      </c>
      <c r="P2052" t="s">
        <v>29</v>
      </c>
      <c r="Q2052" t="s">
        <v>29</v>
      </c>
      <c r="R2052" t="s">
        <v>29</v>
      </c>
      <c r="S2052" t="s">
        <v>30</v>
      </c>
      <c r="T2052" t="s">
        <v>30</v>
      </c>
      <c r="U2052" t="s">
        <v>29</v>
      </c>
      <c r="V2052" t="s">
        <v>30</v>
      </c>
      <c r="W2052" t="s">
        <v>33</v>
      </c>
      <c r="X2052" t="s">
        <v>29</v>
      </c>
      <c r="Y2052" t="s">
        <v>29</v>
      </c>
      <c r="Z2052" t="s">
        <v>29</v>
      </c>
      <c r="AA2052" t="s">
        <v>29</v>
      </c>
      <c r="AB2052" t="s">
        <v>32</v>
      </c>
    </row>
    <row r="2053" spans="1:28" outlineLevel="1" x14ac:dyDescent="0.45">
      <c r="A2053">
        <v>1071369002</v>
      </c>
      <c r="B2053" s="1">
        <v>44328</v>
      </c>
      <c r="C2053" t="s">
        <v>250</v>
      </c>
      <c r="D2053" t="s">
        <v>251</v>
      </c>
      <c r="E2053" t="s">
        <v>107</v>
      </c>
      <c r="F2053" t="s">
        <v>5651</v>
      </c>
      <c r="G2053" t="s">
        <v>5679</v>
      </c>
      <c r="H2053" s="10">
        <v>56294.28</v>
      </c>
      <c r="J2053" t="s">
        <v>28</v>
      </c>
      <c r="K2053" t="s">
        <v>29</v>
      </c>
      <c r="L2053" t="s">
        <v>88</v>
      </c>
      <c r="M2053" t="s">
        <v>30</v>
      </c>
      <c r="N2053" t="s">
        <v>30</v>
      </c>
      <c r="O2053" t="s">
        <v>30</v>
      </c>
      <c r="P2053" t="s">
        <v>30</v>
      </c>
      <c r="Q2053" t="s">
        <v>30</v>
      </c>
      <c r="R2053" t="s">
        <v>30</v>
      </c>
      <c r="S2053" t="s">
        <v>30</v>
      </c>
      <c r="T2053" t="s">
        <v>30</v>
      </c>
      <c r="U2053" t="s">
        <v>30</v>
      </c>
      <c r="V2053" t="s">
        <v>30</v>
      </c>
      <c r="W2053" t="s">
        <v>40</v>
      </c>
      <c r="X2053" t="s">
        <v>30</v>
      </c>
      <c r="Y2053" t="s">
        <v>30</v>
      </c>
      <c r="Z2053" t="s">
        <v>29</v>
      </c>
      <c r="AA2053" t="s">
        <v>30</v>
      </c>
      <c r="AB2053" t="s">
        <v>32</v>
      </c>
    </row>
    <row r="2054" spans="1:28" outlineLevel="1" x14ac:dyDescent="0.45">
      <c r="A2054">
        <v>8971129008</v>
      </c>
      <c r="B2054" s="1">
        <v>44345</v>
      </c>
      <c r="C2054" t="s">
        <v>5084</v>
      </c>
      <c r="D2054" t="s">
        <v>5085</v>
      </c>
      <c r="E2054" t="s">
        <v>107</v>
      </c>
      <c r="F2054" t="s">
        <v>5651</v>
      </c>
      <c r="G2054" t="s">
        <v>5733</v>
      </c>
      <c r="H2054" s="10">
        <v>55468</v>
      </c>
      <c r="J2054" t="s">
        <v>28</v>
      </c>
      <c r="K2054" t="s">
        <v>29</v>
      </c>
      <c r="L2054" t="s">
        <v>88</v>
      </c>
      <c r="M2054" t="s">
        <v>30</v>
      </c>
      <c r="N2054" t="s">
        <v>29</v>
      </c>
      <c r="O2054" t="s">
        <v>30</v>
      </c>
      <c r="P2054" t="s">
        <v>30</v>
      </c>
      <c r="Q2054" t="s">
        <v>30</v>
      </c>
      <c r="R2054" t="s">
        <v>30</v>
      </c>
      <c r="S2054" t="s">
        <v>30</v>
      </c>
      <c r="T2054" t="s">
        <v>30</v>
      </c>
      <c r="U2054" t="s">
        <v>30</v>
      </c>
      <c r="V2054" t="s">
        <v>30</v>
      </c>
      <c r="W2054" t="s">
        <v>40</v>
      </c>
      <c r="X2054" t="s">
        <v>29</v>
      </c>
      <c r="Y2054" t="s">
        <v>29</v>
      </c>
      <c r="Z2054" t="s">
        <v>29</v>
      </c>
      <c r="AA2054" t="s">
        <v>29</v>
      </c>
      <c r="AB2054" t="s">
        <v>32</v>
      </c>
    </row>
    <row r="2055" spans="1:28" outlineLevel="1" x14ac:dyDescent="0.45">
      <c r="A2055">
        <v>8925359006</v>
      </c>
      <c r="B2055" s="1">
        <v>44345</v>
      </c>
      <c r="C2055" t="s">
        <v>4867</v>
      </c>
      <c r="D2055" t="s">
        <v>4868</v>
      </c>
      <c r="E2055" t="s">
        <v>107</v>
      </c>
      <c r="F2055" t="s">
        <v>5651</v>
      </c>
      <c r="G2055" t="s">
        <v>5733</v>
      </c>
      <c r="H2055" s="10">
        <v>53355.89</v>
      </c>
      <c r="J2055" t="s">
        <v>28</v>
      </c>
      <c r="K2055" t="s">
        <v>29</v>
      </c>
      <c r="L2055" t="s">
        <v>88</v>
      </c>
      <c r="M2055" t="s">
        <v>29</v>
      </c>
      <c r="N2055" t="s">
        <v>29</v>
      </c>
      <c r="O2055" t="s">
        <v>29</v>
      </c>
      <c r="P2055" t="s">
        <v>30</v>
      </c>
      <c r="Q2055" t="s">
        <v>29</v>
      </c>
      <c r="R2055" t="s">
        <v>29</v>
      </c>
      <c r="S2055" t="s">
        <v>30</v>
      </c>
      <c r="T2055" t="s">
        <v>29</v>
      </c>
      <c r="U2055" t="s">
        <v>29</v>
      </c>
      <c r="V2055" t="s">
        <v>29</v>
      </c>
      <c r="W2055" t="s">
        <v>40</v>
      </c>
      <c r="X2055" t="s">
        <v>29</v>
      </c>
      <c r="Y2055" t="s">
        <v>29</v>
      </c>
      <c r="Z2055" t="s">
        <v>29</v>
      </c>
      <c r="AA2055" t="s">
        <v>29</v>
      </c>
      <c r="AB2055" t="s">
        <v>32</v>
      </c>
    </row>
    <row r="2056" spans="1:28" outlineLevel="1" x14ac:dyDescent="0.45">
      <c r="A2056">
        <v>1039809101</v>
      </c>
      <c r="B2056" s="1">
        <v>44364</v>
      </c>
      <c r="C2056" t="s">
        <v>105</v>
      </c>
      <c r="D2056" t="s">
        <v>106</v>
      </c>
      <c r="E2056" t="s">
        <v>107</v>
      </c>
      <c r="F2056" t="s">
        <v>5651</v>
      </c>
      <c r="G2056" t="s">
        <v>5656</v>
      </c>
      <c r="H2056" s="10">
        <v>53196.13</v>
      </c>
      <c r="J2056" t="s">
        <v>28</v>
      </c>
      <c r="K2056" t="s">
        <v>29</v>
      </c>
      <c r="L2056" t="s">
        <v>88</v>
      </c>
      <c r="M2056" t="s">
        <v>29</v>
      </c>
      <c r="N2056" t="s">
        <v>30</v>
      </c>
      <c r="O2056" t="s">
        <v>29</v>
      </c>
      <c r="P2056" t="s">
        <v>30</v>
      </c>
      <c r="Q2056" t="s">
        <v>30</v>
      </c>
      <c r="R2056" t="s">
        <v>30</v>
      </c>
      <c r="S2056" t="s">
        <v>30</v>
      </c>
      <c r="T2056" t="s">
        <v>30</v>
      </c>
      <c r="U2056" t="s">
        <v>30</v>
      </c>
      <c r="V2056" t="s">
        <v>30</v>
      </c>
      <c r="W2056" t="s">
        <v>31</v>
      </c>
      <c r="X2056" t="s">
        <v>29</v>
      </c>
      <c r="Y2056" t="s">
        <v>29</v>
      </c>
      <c r="Z2056" t="s">
        <v>29</v>
      </c>
      <c r="AA2056" t="s">
        <v>29</v>
      </c>
      <c r="AB2056" t="s">
        <v>73</v>
      </c>
    </row>
    <row r="2057" spans="1:28" outlineLevel="1" x14ac:dyDescent="0.45">
      <c r="A2057">
        <v>2328709009</v>
      </c>
      <c r="B2057" s="1">
        <v>44331</v>
      </c>
      <c r="C2057" t="s">
        <v>826</v>
      </c>
      <c r="D2057" t="s">
        <v>827</v>
      </c>
      <c r="E2057" t="s">
        <v>107</v>
      </c>
      <c r="F2057" t="s">
        <v>5651</v>
      </c>
      <c r="G2057" t="s">
        <v>5656</v>
      </c>
      <c r="H2057" s="10">
        <v>53174.27</v>
      </c>
      <c r="J2057" t="s">
        <v>28</v>
      </c>
      <c r="K2057" t="s">
        <v>29</v>
      </c>
      <c r="L2057" t="s">
        <v>88</v>
      </c>
      <c r="M2057" t="s">
        <v>30</v>
      </c>
      <c r="N2057" t="s">
        <v>30</v>
      </c>
      <c r="O2057" t="s">
        <v>30</v>
      </c>
      <c r="P2057" t="s">
        <v>30</v>
      </c>
      <c r="Q2057" t="s">
        <v>30</v>
      </c>
      <c r="R2057" t="s">
        <v>30</v>
      </c>
      <c r="S2057" t="s">
        <v>30</v>
      </c>
      <c r="T2057" t="s">
        <v>30</v>
      </c>
      <c r="U2057" t="s">
        <v>30</v>
      </c>
      <c r="V2057" t="s">
        <v>30</v>
      </c>
      <c r="W2057" t="s">
        <v>31</v>
      </c>
      <c r="X2057" t="s">
        <v>29</v>
      </c>
      <c r="Y2057" t="s">
        <v>29</v>
      </c>
      <c r="Z2057" t="s">
        <v>29</v>
      </c>
      <c r="AA2057" t="s">
        <v>30</v>
      </c>
      <c r="AB2057" t="s">
        <v>43</v>
      </c>
    </row>
    <row r="2058" spans="1:28" outlineLevel="1" x14ac:dyDescent="0.45">
      <c r="A2058">
        <v>7517529005</v>
      </c>
      <c r="B2058" s="1">
        <v>44341</v>
      </c>
      <c r="C2058" t="s">
        <v>2634</v>
      </c>
      <c r="D2058" t="s">
        <v>2635</v>
      </c>
      <c r="E2058" t="s">
        <v>107</v>
      </c>
      <c r="F2058" t="s">
        <v>5651</v>
      </c>
      <c r="G2058" t="s">
        <v>5679</v>
      </c>
      <c r="H2058" s="10">
        <v>52461.38</v>
      </c>
      <c r="J2058" t="s">
        <v>28</v>
      </c>
      <c r="K2058" t="s">
        <v>29</v>
      </c>
      <c r="L2058" t="s">
        <v>88</v>
      </c>
      <c r="M2058" t="s">
        <v>29</v>
      </c>
      <c r="N2058" t="s">
        <v>29</v>
      </c>
      <c r="O2058" t="s">
        <v>29</v>
      </c>
      <c r="P2058" t="s">
        <v>30</v>
      </c>
      <c r="Q2058" t="s">
        <v>30</v>
      </c>
      <c r="R2058" t="s">
        <v>30</v>
      </c>
      <c r="S2058" t="s">
        <v>29</v>
      </c>
      <c r="T2058" t="s">
        <v>29</v>
      </c>
      <c r="U2058" t="s">
        <v>30</v>
      </c>
      <c r="V2058" t="s">
        <v>29</v>
      </c>
      <c r="W2058" t="s">
        <v>31</v>
      </c>
      <c r="X2058" t="s">
        <v>30</v>
      </c>
      <c r="Y2058" t="s">
        <v>30</v>
      </c>
      <c r="Z2058" t="s">
        <v>29</v>
      </c>
      <c r="AA2058" t="s">
        <v>30</v>
      </c>
      <c r="AB2058" t="s">
        <v>129</v>
      </c>
    </row>
    <row r="2059" spans="1:28" outlineLevel="1" x14ac:dyDescent="0.45">
      <c r="A2059">
        <v>2724519002</v>
      </c>
      <c r="B2059" s="1">
        <v>44334</v>
      </c>
      <c r="C2059" t="s">
        <v>1448</v>
      </c>
      <c r="D2059" t="s">
        <v>1449</v>
      </c>
      <c r="E2059" t="s">
        <v>107</v>
      </c>
      <c r="F2059" t="s">
        <v>5651</v>
      </c>
      <c r="G2059" t="s">
        <v>5656</v>
      </c>
      <c r="H2059" s="10">
        <v>51417</v>
      </c>
      <c r="I2059" t="s">
        <v>35</v>
      </c>
      <c r="J2059" t="s">
        <v>28</v>
      </c>
      <c r="K2059" t="s">
        <v>30</v>
      </c>
      <c r="L2059" t="s">
        <v>88</v>
      </c>
      <c r="M2059" t="s">
        <v>29</v>
      </c>
      <c r="N2059" t="s">
        <v>30</v>
      </c>
      <c r="O2059" t="s">
        <v>29</v>
      </c>
      <c r="P2059" t="s">
        <v>30</v>
      </c>
      <c r="Q2059" t="s">
        <v>30</v>
      </c>
      <c r="R2059" t="s">
        <v>30</v>
      </c>
      <c r="S2059" t="s">
        <v>30</v>
      </c>
      <c r="T2059" t="s">
        <v>30</v>
      </c>
      <c r="U2059" t="s">
        <v>30</v>
      </c>
      <c r="V2059" t="s">
        <v>30</v>
      </c>
      <c r="W2059" t="s">
        <v>31</v>
      </c>
      <c r="X2059" t="s">
        <v>29</v>
      </c>
      <c r="Y2059" t="s">
        <v>29</v>
      </c>
      <c r="Z2059" t="s">
        <v>29</v>
      </c>
      <c r="AA2059" t="s">
        <v>30</v>
      </c>
      <c r="AB2059" t="s">
        <v>32</v>
      </c>
    </row>
    <row r="2060" spans="1:28" outlineLevel="1" x14ac:dyDescent="0.45">
      <c r="A2060">
        <v>7872508901</v>
      </c>
      <c r="B2060" s="1">
        <v>44327</v>
      </c>
      <c r="C2060" t="s">
        <v>3863</v>
      </c>
      <c r="D2060" t="s">
        <v>3864</v>
      </c>
      <c r="E2060" t="s">
        <v>107</v>
      </c>
      <c r="F2060" t="s">
        <v>5651</v>
      </c>
      <c r="G2060" t="s">
        <v>5673</v>
      </c>
      <c r="H2060" s="10">
        <v>50290.71</v>
      </c>
      <c r="I2060" t="s">
        <v>190</v>
      </c>
      <c r="J2060" t="s">
        <v>28</v>
      </c>
      <c r="K2060" t="s">
        <v>29</v>
      </c>
      <c r="L2060" t="s">
        <v>88</v>
      </c>
      <c r="M2060" t="s">
        <v>29</v>
      </c>
      <c r="N2060" t="s">
        <v>29</v>
      </c>
      <c r="O2060" t="s">
        <v>29</v>
      </c>
      <c r="P2060" t="s">
        <v>30</v>
      </c>
      <c r="Q2060" t="s">
        <v>30</v>
      </c>
      <c r="R2060" t="s">
        <v>30</v>
      </c>
      <c r="S2060" t="s">
        <v>30</v>
      </c>
      <c r="T2060" t="s">
        <v>30</v>
      </c>
      <c r="U2060" t="s">
        <v>30</v>
      </c>
      <c r="V2060" t="s">
        <v>30</v>
      </c>
      <c r="W2060" t="s">
        <v>31</v>
      </c>
      <c r="X2060" t="s">
        <v>29</v>
      </c>
      <c r="Y2060" t="s">
        <v>30</v>
      </c>
      <c r="Z2060" t="s">
        <v>29</v>
      </c>
      <c r="AA2060" t="s">
        <v>29</v>
      </c>
      <c r="AB2060" t="s">
        <v>62</v>
      </c>
    </row>
    <row r="2061" spans="1:28" outlineLevel="1" x14ac:dyDescent="0.45">
      <c r="A2061">
        <v>8978319009</v>
      </c>
      <c r="B2061" s="1">
        <v>44345</v>
      </c>
      <c r="C2061" t="s">
        <v>5127</v>
      </c>
      <c r="D2061" t="s">
        <v>5128</v>
      </c>
      <c r="E2061" t="s">
        <v>107</v>
      </c>
      <c r="F2061" t="s">
        <v>5651</v>
      </c>
      <c r="G2061" t="s">
        <v>5657</v>
      </c>
      <c r="H2061" s="10">
        <v>48606.25</v>
      </c>
      <c r="J2061" t="s">
        <v>28</v>
      </c>
      <c r="K2061" t="s">
        <v>29</v>
      </c>
      <c r="L2061" t="s">
        <v>96</v>
      </c>
      <c r="M2061" t="s">
        <v>29</v>
      </c>
      <c r="N2061" t="s">
        <v>29</v>
      </c>
      <c r="O2061" t="s">
        <v>29</v>
      </c>
      <c r="P2061" t="s">
        <v>30</v>
      </c>
      <c r="Q2061" t="s">
        <v>30</v>
      </c>
      <c r="R2061" t="s">
        <v>30</v>
      </c>
      <c r="S2061" t="s">
        <v>30</v>
      </c>
      <c r="T2061" t="s">
        <v>30</v>
      </c>
      <c r="U2061" t="s">
        <v>30</v>
      </c>
      <c r="V2061" t="s">
        <v>30</v>
      </c>
      <c r="W2061" t="s">
        <v>49</v>
      </c>
      <c r="X2061" t="s">
        <v>29</v>
      </c>
      <c r="Y2061" t="s">
        <v>29</v>
      </c>
      <c r="Z2061" t="s">
        <v>29</v>
      </c>
      <c r="AA2061" t="s">
        <v>29</v>
      </c>
      <c r="AB2061" t="s">
        <v>32</v>
      </c>
    </row>
    <row r="2062" spans="1:28" outlineLevel="1" x14ac:dyDescent="0.45">
      <c r="A2062">
        <v>8034399003</v>
      </c>
      <c r="B2062" s="1">
        <v>44342</v>
      </c>
      <c r="C2062" t="s">
        <v>4187</v>
      </c>
      <c r="D2062" t="s">
        <v>4188</v>
      </c>
      <c r="E2062" t="s">
        <v>107</v>
      </c>
      <c r="F2062" t="s">
        <v>5651</v>
      </c>
      <c r="G2062" t="s">
        <v>5657</v>
      </c>
      <c r="H2062" s="10">
        <v>47458</v>
      </c>
      <c r="I2062" t="s">
        <v>35</v>
      </c>
      <c r="J2062" t="s">
        <v>28</v>
      </c>
      <c r="K2062" t="s">
        <v>29</v>
      </c>
      <c r="L2062" t="s">
        <v>96</v>
      </c>
      <c r="M2062" t="s">
        <v>30</v>
      </c>
      <c r="N2062" t="s">
        <v>30</v>
      </c>
      <c r="O2062" t="s">
        <v>30</v>
      </c>
      <c r="P2062" t="s">
        <v>30</v>
      </c>
      <c r="Q2062" t="s">
        <v>30</v>
      </c>
      <c r="R2062" t="s">
        <v>30</v>
      </c>
      <c r="S2062" t="s">
        <v>30</v>
      </c>
      <c r="T2062" t="s">
        <v>30</v>
      </c>
      <c r="U2062" t="s">
        <v>30</v>
      </c>
      <c r="V2062" t="s">
        <v>30</v>
      </c>
      <c r="W2062" t="s">
        <v>40</v>
      </c>
      <c r="X2062" t="s">
        <v>29</v>
      </c>
      <c r="Y2062" t="s">
        <v>30</v>
      </c>
      <c r="Z2062" t="s">
        <v>29</v>
      </c>
      <c r="AA2062" t="s">
        <v>29</v>
      </c>
      <c r="AB2062" t="s">
        <v>32</v>
      </c>
    </row>
    <row r="2063" spans="1:28" outlineLevel="1" x14ac:dyDescent="0.45">
      <c r="A2063">
        <v>2477289007</v>
      </c>
      <c r="B2063" s="1">
        <v>44332</v>
      </c>
      <c r="C2063" t="s">
        <v>1112</v>
      </c>
      <c r="D2063" t="s">
        <v>1113</v>
      </c>
      <c r="E2063" t="s">
        <v>107</v>
      </c>
      <c r="F2063" t="s">
        <v>5651</v>
      </c>
      <c r="G2063" t="s">
        <v>5764</v>
      </c>
      <c r="H2063" s="10">
        <v>46940</v>
      </c>
      <c r="J2063" t="s">
        <v>28</v>
      </c>
      <c r="K2063" t="s">
        <v>29</v>
      </c>
      <c r="L2063" t="s">
        <v>88</v>
      </c>
      <c r="M2063" t="s">
        <v>29</v>
      </c>
      <c r="N2063" t="s">
        <v>29</v>
      </c>
      <c r="O2063" t="s">
        <v>29</v>
      </c>
      <c r="P2063" t="s">
        <v>30</v>
      </c>
      <c r="Q2063" t="s">
        <v>30</v>
      </c>
      <c r="R2063" t="s">
        <v>30</v>
      </c>
      <c r="S2063" t="s">
        <v>30</v>
      </c>
      <c r="T2063" t="s">
        <v>30</v>
      </c>
      <c r="U2063" t="s">
        <v>30</v>
      </c>
      <c r="V2063" t="s">
        <v>30</v>
      </c>
      <c r="W2063" t="s">
        <v>33</v>
      </c>
      <c r="X2063" t="s">
        <v>29</v>
      </c>
      <c r="Y2063" t="s">
        <v>30</v>
      </c>
      <c r="Z2063" t="s">
        <v>29</v>
      </c>
      <c r="AA2063" t="s">
        <v>29</v>
      </c>
      <c r="AB2063" t="s">
        <v>32</v>
      </c>
    </row>
    <row r="2064" spans="1:28" outlineLevel="1" x14ac:dyDescent="0.45">
      <c r="A2064">
        <v>8844129005</v>
      </c>
      <c r="B2064" s="1">
        <v>44345</v>
      </c>
      <c r="C2064" t="s">
        <v>4469</v>
      </c>
      <c r="D2064" t="s">
        <v>4470</v>
      </c>
      <c r="E2064" t="s">
        <v>107</v>
      </c>
      <c r="F2064" t="s">
        <v>5651</v>
      </c>
      <c r="G2064" t="s">
        <v>5656</v>
      </c>
      <c r="H2064" s="10">
        <v>46827.47</v>
      </c>
      <c r="J2064" t="s">
        <v>28</v>
      </c>
      <c r="K2064" t="s">
        <v>29</v>
      </c>
      <c r="L2064" t="s">
        <v>88</v>
      </c>
      <c r="M2064" t="s">
        <v>29</v>
      </c>
      <c r="N2064" t="s">
        <v>29</v>
      </c>
      <c r="O2064" t="s">
        <v>29</v>
      </c>
      <c r="P2064" t="s">
        <v>29</v>
      </c>
      <c r="Q2064" t="s">
        <v>30</v>
      </c>
      <c r="R2064" t="s">
        <v>30</v>
      </c>
      <c r="S2064" t="s">
        <v>30</v>
      </c>
      <c r="T2064" t="s">
        <v>30</v>
      </c>
      <c r="U2064" t="s">
        <v>29</v>
      </c>
      <c r="V2064" t="s">
        <v>30</v>
      </c>
      <c r="W2064" t="s">
        <v>40</v>
      </c>
      <c r="X2064" t="s">
        <v>29</v>
      </c>
      <c r="Y2064" t="s">
        <v>29</v>
      </c>
      <c r="Z2064" t="s">
        <v>29</v>
      </c>
      <c r="AA2064" t="s">
        <v>29</v>
      </c>
      <c r="AB2064" t="s">
        <v>32</v>
      </c>
    </row>
    <row r="2065" spans="1:28" outlineLevel="1" x14ac:dyDescent="0.45">
      <c r="A2065">
        <v>7538298904</v>
      </c>
      <c r="B2065" s="1">
        <v>44323</v>
      </c>
      <c r="C2065" t="s">
        <v>2860</v>
      </c>
      <c r="D2065" t="s">
        <v>2861</v>
      </c>
      <c r="E2065" t="s">
        <v>107</v>
      </c>
      <c r="F2065" t="s">
        <v>5651</v>
      </c>
      <c r="G2065" t="s">
        <v>5924</v>
      </c>
      <c r="H2065" s="10">
        <v>46196</v>
      </c>
      <c r="J2065" t="s">
        <v>28</v>
      </c>
      <c r="K2065" t="s">
        <v>30</v>
      </c>
      <c r="L2065" t="s">
        <v>88</v>
      </c>
      <c r="M2065" t="s">
        <v>29</v>
      </c>
      <c r="N2065" t="s">
        <v>30</v>
      </c>
      <c r="O2065" t="s">
        <v>30</v>
      </c>
      <c r="P2065" t="s">
        <v>30</v>
      </c>
      <c r="Q2065" t="s">
        <v>30</v>
      </c>
      <c r="R2065" t="s">
        <v>30</v>
      </c>
      <c r="S2065" t="s">
        <v>30</v>
      </c>
      <c r="T2065" t="s">
        <v>30</v>
      </c>
      <c r="U2065" t="s">
        <v>30</v>
      </c>
      <c r="V2065" t="s">
        <v>30</v>
      </c>
      <c r="W2065" t="s">
        <v>60</v>
      </c>
      <c r="X2065" t="s">
        <v>29</v>
      </c>
      <c r="Y2065" t="s">
        <v>29</v>
      </c>
      <c r="Z2065" t="s">
        <v>29</v>
      </c>
      <c r="AA2065" t="s">
        <v>30</v>
      </c>
      <c r="AB2065" t="s">
        <v>32</v>
      </c>
    </row>
    <row r="2066" spans="1:28" outlineLevel="1" x14ac:dyDescent="0.45">
      <c r="A2066">
        <v>7518128902</v>
      </c>
      <c r="B2066" s="1">
        <v>44323</v>
      </c>
      <c r="C2066" t="s">
        <v>2636</v>
      </c>
      <c r="D2066" t="s">
        <v>2637</v>
      </c>
      <c r="E2066" t="s">
        <v>107</v>
      </c>
      <c r="F2066" t="s">
        <v>5651</v>
      </c>
      <c r="G2066" t="s">
        <v>5733</v>
      </c>
      <c r="H2066" s="10">
        <v>45761</v>
      </c>
      <c r="J2066" t="s">
        <v>28</v>
      </c>
      <c r="K2066" t="s">
        <v>29</v>
      </c>
      <c r="L2066" t="s">
        <v>88</v>
      </c>
      <c r="M2066" t="s">
        <v>29</v>
      </c>
      <c r="N2066" t="s">
        <v>29</v>
      </c>
      <c r="O2066" t="s">
        <v>29</v>
      </c>
      <c r="P2066" t="s">
        <v>29</v>
      </c>
      <c r="Q2066" t="s">
        <v>29</v>
      </c>
      <c r="R2066" t="s">
        <v>29</v>
      </c>
      <c r="S2066" t="s">
        <v>29</v>
      </c>
      <c r="T2066" t="s">
        <v>30</v>
      </c>
      <c r="U2066" t="s">
        <v>29</v>
      </c>
      <c r="V2066" t="s">
        <v>29</v>
      </c>
      <c r="W2066" t="s">
        <v>31</v>
      </c>
      <c r="X2066" t="s">
        <v>29</v>
      </c>
      <c r="Y2066" t="s">
        <v>30</v>
      </c>
      <c r="Z2066" t="s">
        <v>29</v>
      </c>
      <c r="AA2066" t="s">
        <v>29</v>
      </c>
      <c r="AB2066" t="s">
        <v>164</v>
      </c>
    </row>
    <row r="2067" spans="1:28" outlineLevel="1" x14ac:dyDescent="0.45">
      <c r="A2067">
        <v>2348049009</v>
      </c>
      <c r="B2067" s="1">
        <v>44331</v>
      </c>
      <c r="C2067" t="s">
        <v>910</v>
      </c>
      <c r="D2067" t="s">
        <v>911</v>
      </c>
      <c r="E2067" t="s">
        <v>107</v>
      </c>
      <c r="F2067" t="s">
        <v>5651</v>
      </c>
      <c r="G2067" t="s">
        <v>5797</v>
      </c>
      <c r="H2067" s="10">
        <v>45615</v>
      </c>
      <c r="J2067" t="s">
        <v>28</v>
      </c>
      <c r="K2067" t="s">
        <v>30</v>
      </c>
      <c r="L2067" t="s">
        <v>88</v>
      </c>
      <c r="M2067" t="s">
        <v>29</v>
      </c>
      <c r="N2067" t="s">
        <v>29</v>
      </c>
      <c r="O2067" t="s">
        <v>29</v>
      </c>
      <c r="P2067" t="s">
        <v>30</v>
      </c>
      <c r="Q2067" t="s">
        <v>29</v>
      </c>
      <c r="R2067" t="s">
        <v>30</v>
      </c>
      <c r="S2067" t="s">
        <v>30</v>
      </c>
      <c r="T2067" t="s">
        <v>30</v>
      </c>
      <c r="U2067" t="s">
        <v>29</v>
      </c>
      <c r="V2067" t="s">
        <v>30</v>
      </c>
      <c r="W2067" t="s">
        <v>31</v>
      </c>
      <c r="X2067" t="s">
        <v>30</v>
      </c>
      <c r="Y2067" t="s">
        <v>29</v>
      </c>
      <c r="Z2067" t="s">
        <v>29</v>
      </c>
      <c r="AA2067" t="s">
        <v>30</v>
      </c>
      <c r="AB2067" t="s">
        <v>62</v>
      </c>
    </row>
    <row r="2068" spans="1:28" outlineLevel="1" x14ac:dyDescent="0.45">
      <c r="A2068">
        <v>2743569001</v>
      </c>
      <c r="B2068" s="1">
        <v>44334</v>
      </c>
      <c r="C2068" t="s">
        <v>1524</v>
      </c>
      <c r="D2068" t="s">
        <v>1525</v>
      </c>
      <c r="E2068" t="s">
        <v>107</v>
      </c>
      <c r="F2068" t="s">
        <v>5651</v>
      </c>
      <c r="G2068" t="s">
        <v>5879</v>
      </c>
      <c r="H2068" s="10">
        <v>42893</v>
      </c>
      <c r="J2068" t="s">
        <v>28</v>
      </c>
      <c r="K2068" t="s">
        <v>29</v>
      </c>
      <c r="L2068" t="s">
        <v>88</v>
      </c>
      <c r="M2068" t="s">
        <v>29</v>
      </c>
      <c r="N2068" t="s">
        <v>29</v>
      </c>
      <c r="O2068" t="s">
        <v>30</v>
      </c>
      <c r="P2068" t="s">
        <v>29</v>
      </c>
      <c r="Q2068" t="s">
        <v>29</v>
      </c>
      <c r="R2068" t="s">
        <v>29</v>
      </c>
      <c r="S2068" t="s">
        <v>30</v>
      </c>
      <c r="T2068" t="s">
        <v>30</v>
      </c>
      <c r="U2068" t="s">
        <v>29</v>
      </c>
      <c r="V2068" t="s">
        <v>30</v>
      </c>
      <c r="W2068" t="s">
        <v>31</v>
      </c>
      <c r="X2068" t="s">
        <v>29</v>
      </c>
      <c r="Y2068" t="s">
        <v>29</v>
      </c>
      <c r="Z2068" t="s">
        <v>29</v>
      </c>
      <c r="AA2068" t="s">
        <v>30</v>
      </c>
      <c r="AB2068" t="s">
        <v>32</v>
      </c>
    </row>
    <row r="2069" spans="1:28" outlineLevel="1" x14ac:dyDescent="0.45">
      <c r="A2069">
        <v>3710239005</v>
      </c>
      <c r="B2069" s="1">
        <v>44335</v>
      </c>
      <c r="C2069" t="s">
        <v>1840</v>
      </c>
      <c r="D2069" t="s">
        <v>1841</v>
      </c>
      <c r="E2069" t="s">
        <v>107</v>
      </c>
      <c r="F2069" t="s">
        <v>5651</v>
      </c>
      <c r="G2069" t="s">
        <v>5679</v>
      </c>
      <c r="H2069" s="10">
        <v>41639.03</v>
      </c>
      <c r="J2069" t="s">
        <v>28</v>
      </c>
      <c r="K2069" t="s">
        <v>29</v>
      </c>
      <c r="L2069" t="s">
        <v>88</v>
      </c>
      <c r="M2069" t="s">
        <v>29</v>
      </c>
      <c r="N2069" t="s">
        <v>30</v>
      </c>
      <c r="O2069" t="s">
        <v>29</v>
      </c>
      <c r="P2069" t="s">
        <v>30</v>
      </c>
      <c r="Q2069" t="s">
        <v>30</v>
      </c>
      <c r="R2069" t="s">
        <v>30</v>
      </c>
      <c r="S2069" t="s">
        <v>30</v>
      </c>
      <c r="T2069" t="s">
        <v>30</v>
      </c>
      <c r="U2069" t="s">
        <v>30</v>
      </c>
      <c r="V2069" t="s">
        <v>30</v>
      </c>
      <c r="W2069" t="s">
        <v>31</v>
      </c>
      <c r="X2069" t="s">
        <v>30</v>
      </c>
      <c r="Y2069" t="s">
        <v>30</v>
      </c>
      <c r="Z2069" t="s">
        <v>29</v>
      </c>
      <c r="AA2069" t="s">
        <v>29</v>
      </c>
      <c r="AB2069" t="s">
        <v>39</v>
      </c>
    </row>
    <row r="2070" spans="1:28" outlineLevel="1" x14ac:dyDescent="0.45">
      <c r="A2070">
        <v>2733099009</v>
      </c>
      <c r="B2070" s="1">
        <v>44334</v>
      </c>
      <c r="C2070" t="s">
        <v>1475</v>
      </c>
      <c r="D2070" t="s">
        <v>1476</v>
      </c>
      <c r="E2070" t="s">
        <v>107</v>
      </c>
      <c r="F2070" t="s">
        <v>5651</v>
      </c>
      <c r="G2070" t="s">
        <v>5679</v>
      </c>
      <c r="H2070" s="10">
        <v>40609</v>
      </c>
      <c r="J2070" t="s">
        <v>28</v>
      </c>
      <c r="K2070" t="s">
        <v>30</v>
      </c>
      <c r="L2070" t="s">
        <v>88</v>
      </c>
      <c r="M2070" t="s">
        <v>29</v>
      </c>
      <c r="N2070" t="s">
        <v>30</v>
      </c>
      <c r="O2070" t="s">
        <v>30</v>
      </c>
      <c r="P2070" t="s">
        <v>30</v>
      </c>
      <c r="Q2070" t="s">
        <v>30</v>
      </c>
      <c r="R2070" t="s">
        <v>30</v>
      </c>
      <c r="S2070" t="s">
        <v>30</v>
      </c>
      <c r="T2070" t="s">
        <v>30</v>
      </c>
      <c r="U2070" t="s">
        <v>30</v>
      </c>
      <c r="V2070" t="s">
        <v>30</v>
      </c>
      <c r="W2070" t="s">
        <v>270</v>
      </c>
      <c r="X2070" t="s">
        <v>30</v>
      </c>
      <c r="Y2070" t="s">
        <v>30</v>
      </c>
      <c r="Z2070" t="s">
        <v>29</v>
      </c>
      <c r="AA2070" t="s">
        <v>29</v>
      </c>
      <c r="AB2070" t="s">
        <v>32</v>
      </c>
    </row>
    <row r="2071" spans="1:28" outlineLevel="1" x14ac:dyDescent="0.45">
      <c r="A2071">
        <v>1079559005</v>
      </c>
      <c r="B2071" s="1">
        <v>44328</v>
      </c>
      <c r="C2071" t="s">
        <v>305</v>
      </c>
      <c r="D2071" t="s">
        <v>306</v>
      </c>
      <c r="E2071" t="s">
        <v>107</v>
      </c>
      <c r="F2071" t="s">
        <v>5651</v>
      </c>
      <c r="G2071" t="s">
        <v>5690</v>
      </c>
      <c r="H2071" s="10">
        <v>36771</v>
      </c>
      <c r="I2071" t="s">
        <v>128</v>
      </c>
      <c r="J2071" t="s">
        <v>28</v>
      </c>
      <c r="K2071" t="s">
        <v>29</v>
      </c>
      <c r="L2071" t="s">
        <v>88</v>
      </c>
      <c r="M2071" t="s">
        <v>29</v>
      </c>
      <c r="N2071" t="s">
        <v>30</v>
      </c>
      <c r="O2071" t="s">
        <v>30</v>
      </c>
      <c r="P2071" t="s">
        <v>30</v>
      </c>
      <c r="Q2071" t="s">
        <v>30</v>
      </c>
      <c r="R2071" t="s">
        <v>30</v>
      </c>
      <c r="S2071" t="s">
        <v>30</v>
      </c>
      <c r="T2071" t="s">
        <v>30</v>
      </c>
      <c r="U2071" t="s">
        <v>30</v>
      </c>
      <c r="V2071" t="s">
        <v>30</v>
      </c>
      <c r="W2071" t="s">
        <v>31</v>
      </c>
      <c r="X2071" t="s">
        <v>29</v>
      </c>
      <c r="Y2071" t="s">
        <v>29</v>
      </c>
      <c r="Z2071" t="s">
        <v>29</v>
      </c>
      <c r="AA2071" t="s">
        <v>30</v>
      </c>
      <c r="AB2071" t="s">
        <v>32</v>
      </c>
    </row>
    <row r="2072" spans="1:28" outlineLevel="1" x14ac:dyDescent="0.45">
      <c r="A2072">
        <v>7551239005</v>
      </c>
      <c r="B2072" s="1">
        <v>44341</v>
      </c>
      <c r="C2072" t="s">
        <v>3013</v>
      </c>
      <c r="D2072" t="s">
        <v>3014</v>
      </c>
      <c r="E2072" t="s">
        <v>107</v>
      </c>
      <c r="F2072" t="s">
        <v>5651</v>
      </c>
      <c r="G2072" t="s">
        <v>5679</v>
      </c>
      <c r="H2072" s="10">
        <v>36049</v>
      </c>
      <c r="J2072" t="s">
        <v>28</v>
      </c>
      <c r="K2072" t="s">
        <v>29</v>
      </c>
      <c r="L2072" t="s">
        <v>88</v>
      </c>
      <c r="M2072" t="s">
        <v>29</v>
      </c>
      <c r="N2072" t="s">
        <v>29</v>
      </c>
      <c r="O2072" t="s">
        <v>29</v>
      </c>
      <c r="P2072" t="s">
        <v>30</v>
      </c>
      <c r="Q2072" t="s">
        <v>30</v>
      </c>
      <c r="R2072" t="s">
        <v>30</v>
      </c>
      <c r="S2072" t="s">
        <v>29</v>
      </c>
      <c r="T2072" t="s">
        <v>30</v>
      </c>
      <c r="U2072" t="s">
        <v>30</v>
      </c>
      <c r="V2072" t="s">
        <v>29</v>
      </c>
      <c r="W2072" t="s">
        <v>40</v>
      </c>
      <c r="X2072" t="s">
        <v>30</v>
      </c>
      <c r="Y2072" t="s">
        <v>29</v>
      </c>
      <c r="Z2072" t="s">
        <v>29</v>
      </c>
      <c r="AA2072" t="s">
        <v>30</v>
      </c>
      <c r="AB2072" t="s">
        <v>39</v>
      </c>
    </row>
    <row r="2073" spans="1:28" outlineLevel="1" x14ac:dyDescent="0.45">
      <c r="A2073">
        <v>3717759000</v>
      </c>
      <c r="B2073" s="1">
        <v>44335</v>
      </c>
      <c r="C2073" t="s">
        <v>1878</v>
      </c>
      <c r="D2073" t="s">
        <v>1879</v>
      </c>
      <c r="E2073" t="s">
        <v>107</v>
      </c>
      <c r="F2073" t="s">
        <v>5651</v>
      </c>
      <c r="G2073" t="s">
        <v>5895</v>
      </c>
      <c r="H2073" s="10">
        <v>35558.620000000003</v>
      </c>
      <c r="J2073" t="s">
        <v>28</v>
      </c>
      <c r="K2073" t="s">
        <v>30</v>
      </c>
      <c r="L2073" t="s">
        <v>88</v>
      </c>
      <c r="M2073" t="s">
        <v>29</v>
      </c>
      <c r="N2073" t="s">
        <v>30</v>
      </c>
      <c r="O2073" t="s">
        <v>30</v>
      </c>
      <c r="P2073" t="s">
        <v>30</v>
      </c>
      <c r="Q2073" t="s">
        <v>30</v>
      </c>
      <c r="R2073" t="s">
        <v>30</v>
      </c>
      <c r="S2073" t="s">
        <v>30</v>
      </c>
      <c r="T2073" t="s">
        <v>30</v>
      </c>
      <c r="U2073" t="s">
        <v>30</v>
      </c>
      <c r="V2073" t="s">
        <v>30</v>
      </c>
      <c r="W2073" t="s">
        <v>40</v>
      </c>
      <c r="X2073" t="s">
        <v>29</v>
      </c>
      <c r="Y2073" t="s">
        <v>29</v>
      </c>
      <c r="Z2073" t="s">
        <v>29</v>
      </c>
      <c r="AA2073" t="s">
        <v>30</v>
      </c>
      <c r="AB2073" t="s">
        <v>73</v>
      </c>
    </row>
    <row r="2074" spans="1:28" outlineLevel="1" x14ac:dyDescent="0.45">
      <c r="A2074">
        <v>7596778904</v>
      </c>
      <c r="B2074" s="1">
        <v>44323</v>
      </c>
      <c r="C2074" t="s">
        <v>3378</v>
      </c>
      <c r="D2074" t="s">
        <v>3379</v>
      </c>
      <c r="E2074" t="s">
        <v>107</v>
      </c>
      <c r="F2074" t="s">
        <v>5651</v>
      </c>
      <c r="G2074" t="s">
        <v>5657</v>
      </c>
      <c r="H2074" s="10">
        <v>32617</v>
      </c>
      <c r="J2074" t="s">
        <v>28</v>
      </c>
      <c r="K2074" t="s">
        <v>29</v>
      </c>
      <c r="L2074" t="s">
        <v>96</v>
      </c>
      <c r="M2074" t="s">
        <v>29</v>
      </c>
      <c r="N2074" t="s">
        <v>30</v>
      </c>
      <c r="O2074" t="s">
        <v>30</v>
      </c>
      <c r="P2074" t="s">
        <v>30</v>
      </c>
      <c r="Q2074" t="s">
        <v>30</v>
      </c>
      <c r="R2074" t="s">
        <v>30</v>
      </c>
      <c r="S2074" t="s">
        <v>30</v>
      </c>
      <c r="T2074" t="s">
        <v>30</v>
      </c>
      <c r="U2074" t="s">
        <v>30</v>
      </c>
      <c r="V2074" t="s">
        <v>30</v>
      </c>
      <c r="W2074" t="s">
        <v>31</v>
      </c>
      <c r="X2074" t="s">
        <v>29</v>
      </c>
      <c r="Y2074" t="s">
        <v>29</v>
      </c>
      <c r="Z2074" t="s">
        <v>29</v>
      </c>
      <c r="AA2074" t="s">
        <v>30</v>
      </c>
      <c r="AB2074" t="s">
        <v>268</v>
      </c>
    </row>
    <row r="2075" spans="1:28" outlineLevel="1" x14ac:dyDescent="0.45">
      <c r="A2075">
        <v>7606588900</v>
      </c>
      <c r="B2075" s="1">
        <v>44323</v>
      </c>
      <c r="C2075" t="s">
        <v>3434</v>
      </c>
      <c r="D2075" t="s">
        <v>3435</v>
      </c>
      <c r="E2075" t="s">
        <v>107</v>
      </c>
      <c r="F2075" t="s">
        <v>5651</v>
      </c>
      <c r="G2075" t="s">
        <v>5760</v>
      </c>
      <c r="H2075" s="10">
        <v>29739.5</v>
      </c>
      <c r="J2075" t="s">
        <v>28</v>
      </c>
      <c r="K2075" t="s">
        <v>29</v>
      </c>
      <c r="L2075" t="s">
        <v>88</v>
      </c>
      <c r="M2075" t="s">
        <v>29</v>
      </c>
      <c r="N2075" t="s">
        <v>29</v>
      </c>
      <c r="O2075" t="s">
        <v>30</v>
      </c>
      <c r="P2075" t="s">
        <v>30</v>
      </c>
      <c r="Q2075" t="s">
        <v>30</v>
      </c>
      <c r="R2075" t="s">
        <v>29</v>
      </c>
      <c r="S2075" t="s">
        <v>29</v>
      </c>
      <c r="T2075" t="s">
        <v>30</v>
      </c>
      <c r="U2075" t="s">
        <v>30</v>
      </c>
      <c r="V2075" t="s">
        <v>30</v>
      </c>
      <c r="W2075" t="s">
        <v>60</v>
      </c>
      <c r="X2075" t="s">
        <v>30</v>
      </c>
      <c r="Y2075" t="s">
        <v>30</v>
      </c>
      <c r="Z2075" t="s">
        <v>29</v>
      </c>
      <c r="AA2075" t="s">
        <v>29</v>
      </c>
      <c r="AB2075" t="s">
        <v>39</v>
      </c>
    </row>
    <row r="2076" spans="1:28" outlineLevel="1" x14ac:dyDescent="0.45">
      <c r="A2076">
        <v>8875449010</v>
      </c>
      <c r="B2076" s="1">
        <v>44345</v>
      </c>
      <c r="C2076" t="s">
        <v>4666</v>
      </c>
      <c r="D2076" t="s">
        <v>4667</v>
      </c>
      <c r="E2076" t="s">
        <v>107</v>
      </c>
      <c r="F2076" t="s">
        <v>5651</v>
      </c>
      <c r="G2076" t="s">
        <v>5924</v>
      </c>
      <c r="H2076" s="10">
        <v>29092</v>
      </c>
      <c r="I2076" t="s">
        <v>35</v>
      </c>
      <c r="J2076" t="s">
        <v>28</v>
      </c>
      <c r="K2076" t="s">
        <v>29</v>
      </c>
      <c r="L2076" t="s">
        <v>88</v>
      </c>
      <c r="M2076" t="s">
        <v>30</v>
      </c>
      <c r="N2076" t="s">
        <v>30</v>
      </c>
      <c r="O2076" t="s">
        <v>30</v>
      </c>
      <c r="P2076" t="s">
        <v>30</v>
      </c>
      <c r="Q2076" t="s">
        <v>30</v>
      </c>
      <c r="R2076" t="s">
        <v>30</v>
      </c>
      <c r="S2076" t="s">
        <v>30</v>
      </c>
      <c r="T2076" t="s">
        <v>30</v>
      </c>
      <c r="U2076" t="s">
        <v>30</v>
      </c>
      <c r="V2076" t="s">
        <v>30</v>
      </c>
      <c r="W2076" t="s">
        <v>40</v>
      </c>
      <c r="X2076" t="s">
        <v>29</v>
      </c>
      <c r="Y2076" t="s">
        <v>29</v>
      </c>
      <c r="Z2076" t="s">
        <v>29</v>
      </c>
      <c r="AA2076" t="s">
        <v>29</v>
      </c>
      <c r="AB2076" t="s">
        <v>32</v>
      </c>
    </row>
    <row r="2077" spans="1:28" outlineLevel="1" x14ac:dyDescent="0.45">
      <c r="A2077">
        <v>7883738906</v>
      </c>
      <c r="B2077" s="1">
        <v>44327</v>
      </c>
      <c r="C2077" t="s">
        <v>3917</v>
      </c>
      <c r="D2077" t="s">
        <v>3918</v>
      </c>
      <c r="E2077" t="s">
        <v>107</v>
      </c>
      <c r="F2077" t="s">
        <v>5651</v>
      </c>
      <c r="G2077" t="s">
        <v>5733</v>
      </c>
      <c r="H2077" s="10">
        <v>28243.5</v>
      </c>
      <c r="J2077" t="s">
        <v>28</v>
      </c>
      <c r="K2077" t="s">
        <v>29</v>
      </c>
      <c r="L2077" t="s">
        <v>88</v>
      </c>
      <c r="M2077" t="s">
        <v>30</v>
      </c>
      <c r="N2077" t="s">
        <v>30</v>
      </c>
      <c r="O2077" t="s">
        <v>30</v>
      </c>
      <c r="P2077" t="s">
        <v>30</v>
      </c>
      <c r="Q2077" t="s">
        <v>30</v>
      </c>
      <c r="R2077" t="s">
        <v>30</v>
      </c>
      <c r="S2077" t="s">
        <v>30</v>
      </c>
      <c r="T2077" t="s">
        <v>30</v>
      </c>
      <c r="U2077" t="s">
        <v>30</v>
      </c>
      <c r="V2077" t="s">
        <v>30</v>
      </c>
      <c r="W2077" t="s">
        <v>40</v>
      </c>
      <c r="X2077" t="s">
        <v>29</v>
      </c>
      <c r="Y2077" t="s">
        <v>29</v>
      </c>
      <c r="Z2077" t="s">
        <v>29</v>
      </c>
      <c r="AA2077" t="s">
        <v>30</v>
      </c>
      <c r="AB2077" t="s">
        <v>32</v>
      </c>
    </row>
    <row r="2078" spans="1:28" outlineLevel="1" x14ac:dyDescent="0.45">
      <c r="A2078">
        <v>2359199003</v>
      </c>
      <c r="B2078" s="1">
        <v>44331</v>
      </c>
      <c r="C2078" t="s">
        <v>972</v>
      </c>
      <c r="D2078" t="s">
        <v>973</v>
      </c>
      <c r="E2078" t="s">
        <v>107</v>
      </c>
      <c r="F2078" t="s">
        <v>5651</v>
      </c>
      <c r="G2078" t="s">
        <v>5753</v>
      </c>
      <c r="H2078" s="10">
        <v>26595.72</v>
      </c>
      <c r="J2078" t="s">
        <v>28</v>
      </c>
      <c r="K2078" t="s">
        <v>30</v>
      </c>
      <c r="L2078" t="s">
        <v>88</v>
      </c>
      <c r="M2078" t="s">
        <v>29</v>
      </c>
      <c r="N2078" t="s">
        <v>29</v>
      </c>
      <c r="O2078" t="s">
        <v>29</v>
      </c>
      <c r="P2078" t="s">
        <v>30</v>
      </c>
      <c r="Q2078" t="s">
        <v>30</v>
      </c>
      <c r="R2078" t="s">
        <v>30</v>
      </c>
      <c r="S2078" t="s">
        <v>30</v>
      </c>
      <c r="T2078" t="s">
        <v>30</v>
      </c>
      <c r="U2078" t="s">
        <v>30</v>
      </c>
      <c r="V2078" t="s">
        <v>30</v>
      </c>
      <c r="W2078" t="s">
        <v>40</v>
      </c>
      <c r="X2078" t="s">
        <v>30</v>
      </c>
      <c r="Y2078" t="s">
        <v>29</v>
      </c>
      <c r="Z2078" t="s">
        <v>29</v>
      </c>
      <c r="AA2078" t="s">
        <v>30</v>
      </c>
      <c r="AB2078" t="s">
        <v>32</v>
      </c>
    </row>
    <row r="2079" spans="1:28" outlineLevel="1" x14ac:dyDescent="0.45">
      <c r="A2079">
        <v>7561618902</v>
      </c>
      <c r="B2079" s="1">
        <v>44323</v>
      </c>
      <c r="C2079" t="s">
        <v>3144</v>
      </c>
      <c r="D2079" t="s">
        <v>3145</v>
      </c>
      <c r="E2079" t="s">
        <v>107</v>
      </c>
      <c r="F2079" t="s">
        <v>5651</v>
      </c>
      <c r="G2079" t="s">
        <v>5679</v>
      </c>
      <c r="H2079" s="10">
        <v>26009.71</v>
      </c>
      <c r="J2079" t="s">
        <v>28</v>
      </c>
      <c r="K2079" t="s">
        <v>30</v>
      </c>
      <c r="L2079" t="s">
        <v>88</v>
      </c>
      <c r="M2079" t="s">
        <v>29</v>
      </c>
      <c r="N2079" t="s">
        <v>30</v>
      </c>
      <c r="O2079" t="s">
        <v>29</v>
      </c>
      <c r="P2079" t="s">
        <v>29</v>
      </c>
      <c r="Q2079" t="s">
        <v>30</v>
      </c>
      <c r="R2079" t="s">
        <v>29</v>
      </c>
      <c r="S2079" t="s">
        <v>30</v>
      </c>
      <c r="T2079" t="s">
        <v>30</v>
      </c>
      <c r="U2079" t="s">
        <v>30</v>
      </c>
      <c r="V2079" t="s">
        <v>30</v>
      </c>
      <c r="W2079" t="s">
        <v>31</v>
      </c>
      <c r="X2079" t="s">
        <v>30</v>
      </c>
      <c r="Y2079" t="s">
        <v>29</v>
      </c>
      <c r="Z2079" t="s">
        <v>29</v>
      </c>
      <c r="AA2079" t="s">
        <v>30</v>
      </c>
      <c r="AB2079" t="s">
        <v>32</v>
      </c>
    </row>
    <row r="2080" spans="1:28" outlineLevel="1" x14ac:dyDescent="0.45">
      <c r="A2080">
        <v>7527318902</v>
      </c>
      <c r="B2080" s="1">
        <v>44323</v>
      </c>
      <c r="C2080" t="s">
        <v>2736</v>
      </c>
      <c r="D2080" t="s">
        <v>2737</v>
      </c>
      <c r="E2080" t="s">
        <v>107</v>
      </c>
      <c r="F2080" t="s">
        <v>5651</v>
      </c>
      <c r="G2080" t="s">
        <v>5760</v>
      </c>
      <c r="H2080" s="10">
        <v>24548.59</v>
      </c>
      <c r="I2080" t="s">
        <v>35</v>
      </c>
      <c r="J2080" t="s">
        <v>28</v>
      </c>
      <c r="K2080" t="s">
        <v>29</v>
      </c>
      <c r="L2080" t="s">
        <v>88</v>
      </c>
      <c r="M2080" t="s">
        <v>30</v>
      </c>
      <c r="N2080" t="s">
        <v>30</v>
      </c>
      <c r="O2080" t="s">
        <v>30</v>
      </c>
      <c r="P2080" t="s">
        <v>30</v>
      </c>
      <c r="Q2080" t="s">
        <v>30</v>
      </c>
      <c r="R2080" t="s">
        <v>30</v>
      </c>
      <c r="S2080" t="s">
        <v>30</v>
      </c>
      <c r="T2080" t="s">
        <v>30</v>
      </c>
      <c r="U2080" t="s">
        <v>30</v>
      </c>
      <c r="V2080" t="s">
        <v>30</v>
      </c>
      <c r="W2080" t="s">
        <v>40</v>
      </c>
      <c r="X2080" t="s">
        <v>30</v>
      </c>
      <c r="Y2080" t="s">
        <v>30</v>
      </c>
      <c r="Z2080" t="s">
        <v>29</v>
      </c>
      <c r="AA2080" t="s">
        <v>29</v>
      </c>
      <c r="AB2080" t="s">
        <v>32</v>
      </c>
    </row>
    <row r="2081" spans="1:28" outlineLevel="1" x14ac:dyDescent="0.45">
      <c r="A2081">
        <v>7513199005</v>
      </c>
      <c r="B2081" s="1">
        <v>44341</v>
      </c>
      <c r="C2081" t="s">
        <v>2577</v>
      </c>
      <c r="D2081" t="s">
        <v>2578</v>
      </c>
      <c r="E2081" t="s">
        <v>107</v>
      </c>
      <c r="F2081" t="s">
        <v>5651</v>
      </c>
      <c r="G2081" t="s">
        <v>5656</v>
      </c>
      <c r="H2081" s="10">
        <v>22035.119999999999</v>
      </c>
      <c r="J2081" t="s">
        <v>28</v>
      </c>
      <c r="K2081" t="s">
        <v>29</v>
      </c>
      <c r="L2081" t="s">
        <v>88</v>
      </c>
      <c r="M2081" t="s">
        <v>29</v>
      </c>
      <c r="N2081" t="s">
        <v>30</v>
      </c>
      <c r="O2081" t="s">
        <v>29</v>
      </c>
      <c r="P2081" t="s">
        <v>30</v>
      </c>
      <c r="Q2081" t="s">
        <v>30</v>
      </c>
      <c r="R2081" t="s">
        <v>30</v>
      </c>
      <c r="S2081" t="s">
        <v>30</v>
      </c>
      <c r="T2081" t="s">
        <v>30</v>
      </c>
      <c r="U2081" t="s">
        <v>30</v>
      </c>
      <c r="V2081" t="s">
        <v>30</v>
      </c>
      <c r="W2081" t="s">
        <v>60</v>
      </c>
      <c r="X2081" t="s">
        <v>29</v>
      </c>
      <c r="Y2081" t="s">
        <v>30</v>
      </c>
      <c r="Z2081" t="s">
        <v>29</v>
      </c>
      <c r="AA2081" t="s">
        <v>29</v>
      </c>
      <c r="AB2081" t="s">
        <v>39</v>
      </c>
    </row>
    <row r="2082" spans="1:28" outlineLevel="1" x14ac:dyDescent="0.45">
      <c r="A2082">
        <v>2371309002</v>
      </c>
      <c r="B2082" s="1">
        <v>44331</v>
      </c>
      <c r="C2082" t="s">
        <v>1036</v>
      </c>
      <c r="D2082" t="s">
        <v>1037</v>
      </c>
      <c r="E2082" t="s">
        <v>107</v>
      </c>
      <c r="F2082" t="s">
        <v>5651</v>
      </c>
      <c r="G2082" t="s">
        <v>5733</v>
      </c>
      <c r="H2082" s="10">
        <v>20237</v>
      </c>
      <c r="J2082" t="s">
        <v>28</v>
      </c>
      <c r="K2082" t="s">
        <v>29</v>
      </c>
      <c r="L2082" t="s">
        <v>88</v>
      </c>
      <c r="M2082" t="s">
        <v>29</v>
      </c>
      <c r="N2082" t="s">
        <v>29</v>
      </c>
      <c r="O2082" t="s">
        <v>29</v>
      </c>
      <c r="P2082" t="s">
        <v>30</v>
      </c>
      <c r="Q2082" t="s">
        <v>30</v>
      </c>
      <c r="R2082" t="s">
        <v>30</v>
      </c>
      <c r="S2082" t="s">
        <v>30</v>
      </c>
      <c r="T2082" t="s">
        <v>30</v>
      </c>
      <c r="U2082" t="s">
        <v>30</v>
      </c>
      <c r="V2082" t="s">
        <v>30</v>
      </c>
      <c r="W2082" t="s">
        <v>33</v>
      </c>
      <c r="X2082" t="s">
        <v>29</v>
      </c>
      <c r="Y2082" t="s">
        <v>30</v>
      </c>
      <c r="Z2082" t="s">
        <v>29</v>
      </c>
      <c r="AA2082" t="s">
        <v>29</v>
      </c>
      <c r="AB2082" t="s">
        <v>32</v>
      </c>
    </row>
    <row r="2083" spans="1:28" outlineLevel="1" x14ac:dyDescent="0.45">
      <c r="A2083">
        <v>7872738900</v>
      </c>
      <c r="B2083" s="1">
        <v>44327</v>
      </c>
      <c r="C2083" t="s">
        <v>3865</v>
      </c>
      <c r="D2083" t="s">
        <v>3866</v>
      </c>
      <c r="E2083" t="s">
        <v>107</v>
      </c>
      <c r="F2083" t="s">
        <v>5651</v>
      </c>
      <c r="G2083" t="s">
        <v>5760</v>
      </c>
      <c r="H2083" s="10">
        <v>20070.97</v>
      </c>
      <c r="J2083" t="s">
        <v>28</v>
      </c>
      <c r="K2083" t="s">
        <v>29</v>
      </c>
      <c r="L2083" t="s">
        <v>88</v>
      </c>
      <c r="M2083" t="s">
        <v>29</v>
      </c>
      <c r="N2083" t="s">
        <v>29</v>
      </c>
      <c r="O2083" t="s">
        <v>29</v>
      </c>
      <c r="P2083" t="s">
        <v>30</v>
      </c>
      <c r="Q2083" t="s">
        <v>30</v>
      </c>
      <c r="R2083" t="s">
        <v>30</v>
      </c>
      <c r="S2083" t="s">
        <v>30</v>
      </c>
      <c r="T2083" t="s">
        <v>29</v>
      </c>
      <c r="U2083" t="s">
        <v>30</v>
      </c>
      <c r="V2083" t="s">
        <v>30</v>
      </c>
      <c r="W2083" t="s">
        <v>60</v>
      </c>
      <c r="X2083" t="s">
        <v>30</v>
      </c>
      <c r="Y2083" t="s">
        <v>29</v>
      </c>
      <c r="Z2083" t="s">
        <v>29</v>
      </c>
      <c r="AA2083" t="s">
        <v>30</v>
      </c>
      <c r="AB2083" t="s">
        <v>291</v>
      </c>
    </row>
    <row r="2084" spans="1:28" outlineLevel="1" x14ac:dyDescent="0.45">
      <c r="A2084">
        <v>5213539010</v>
      </c>
      <c r="B2084" s="1">
        <v>44337</v>
      </c>
      <c r="C2084" t="s">
        <v>2129</v>
      </c>
      <c r="D2084" t="s">
        <v>2130</v>
      </c>
      <c r="E2084" t="s">
        <v>107</v>
      </c>
      <c r="F2084" t="s">
        <v>5651</v>
      </c>
      <c r="G2084" t="s">
        <v>5924</v>
      </c>
      <c r="H2084" s="10">
        <v>18931.86</v>
      </c>
      <c r="J2084" t="s">
        <v>28</v>
      </c>
      <c r="K2084" t="s">
        <v>29</v>
      </c>
      <c r="L2084" t="s">
        <v>88</v>
      </c>
      <c r="M2084" t="s">
        <v>30</v>
      </c>
      <c r="N2084" t="s">
        <v>30</v>
      </c>
      <c r="O2084" t="s">
        <v>30</v>
      </c>
      <c r="P2084" t="s">
        <v>30</v>
      </c>
      <c r="Q2084" t="s">
        <v>30</v>
      </c>
      <c r="R2084" t="s">
        <v>30</v>
      </c>
      <c r="S2084" t="s">
        <v>30</v>
      </c>
      <c r="T2084" t="s">
        <v>30</v>
      </c>
      <c r="U2084" t="s">
        <v>30</v>
      </c>
      <c r="V2084" t="s">
        <v>30</v>
      </c>
      <c r="W2084" t="s">
        <v>60</v>
      </c>
      <c r="X2084" t="s">
        <v>29</v>
      </c>
      <c r="Y2084" t="s">
        <v>29</v>
      </c>
      <c r="Z2084" t="s">
        <v>29</v>
      </c>
      <c r="AA2084" t="s">
        <v>30</v>
      </c>
      <c r="AB2084" t="s">
        <v>32</v>
      </c>
    </row>
    <row r="2085" spans="1:28" outlineLevel="1" x14ac:dyDescent="0.45">
      <c r="A2085">
        <v>2219689006</v>
      </c>
      <c r="B2085" s="1">
        <v>44330</v>
      </c>
      <c r="C2085" t="s">
        <v>650</v>
      </c>
      <c r="D2085" t="s">
        <v>651</v>
      </c>
      <c r="E2085" t="s">
        <v>107</v>
      </c>
      <c r="F2085" t="s">
        <v>5651</v>
      </c>
      <c r="G2085" t="s">
        <v>5764</v>
      </c>
      <c r="H2085" s="10">
        <v>18038</v>
      </c>
      <c r="J2085" t="s">
        <v>28</v>
      </c>
      <c r="K2085" t="s">
        <v>29</v>
      </c>
      <c r="L2085" t="s">
        <v>88</v>
      </c>
      <c r="M2085" t="s">
        <v>29</v>
      </c>
      <c r="N2085" t="s">
        <v>30</v>
      </c>
      <c r="O2085" t="s">
        <v>29</v>
      </c>
      <c r="P2085" t="s">
        <v>30</v>
      </c>
      <c r="Q2085" t="s">
        <v>30</v>
      </c>
      <c r="R2085" t="s">
        <v>30</v>
      </c>
      <c r="S2085" t="s">
        <v>30</v>
      </c>
      <c r="T2085" t="s">
        <v>30</v>
      </c>
      <c r="U2085" t="s">
        <v>30</v>
      </c>
      <c r="V2085" t="s">
        <v>30</v>
      </c>
      <c r="W2085" t="s">
        <v>33</v>
      </c>
      <c r="X2085" t="s">
        <v>29</v>
      </c>
      <c r="Y2085" t="s">
        <v>29</v>
      </c>
      <c r="Z2085" t="s">
        <v>29</v>
      </c>
      <c r="AA2085" t="s">
        <v>30</v>
      </c>
      <c r="AB2085" t="s">
        <v>32</v>
      </c>
    </row>
    <row r="2086" spans="1:28" outlineLevel="1" x14ac:dyDescent="0.45">
      <c r="A2086">
        <v>7583188905</v>
      </c>
      <c r="B2086" s="1">
        <v>44323</v>
      </c>
      <c r="C2086" t="s">
        <v>3308</v>
      </c>
      <c r="D2086" t="s">
        <v>3309</v>
      </c>
      <c r="E2086" t="s">
        <v>107</v>
      </c>
      <c r="F2086" t="s">
        <v>5651</v>
      </c>
      <c r="G2086" t="s">
        <v>5797</v>
      </c>
      <c r="H2086" s="10">
        <v>16500</v>
      </c>
      <c r="J2086" t="s">
        <v>28</v>
      </c>
      <c r="K2086" t="s">
        <v>30</v>
      </c>
      <c r="L2086" t="s">
        <v>88</v>
      </c>
      <c r="M2086" t="s">
        <v>30</v>
      </c>
      <c r="N2086" t="s">
        <v>30</v>
      </c>
      <c r="O2086" t="s">
        <v>30</v>
      </c>
      <c r="P2086" t="s">
        <v>30</v>
      </c>
      <c r="Q2086" t="s">
        <v>30</v>
      </c>
      <c r="R2086" t="s">
        <v>30</v>
      </c>
      <c r="S2086" t="s">
        <v>30</v>
      </c>
      <c r="T2086" t="s">
        <v>30</v>
      </c>
      <c r="U2086" t="s">
        <v>30</v>
      </c>
      <c r="V2086" t="s">
        <v>30</v>
      </c>
      <c r="W2086" t="s">
        <v>31</v>
      </c>
      <c r="X2086" t="s">
        <v>30</v>
      </c>
      <c r="Y2086" t="s">
        <v>30</v>
      </c>
      <c r="Z2086" t="s">
        <v>29</v>
      </c>
      <c r="AA2086" t="s">
        <v>30</v>
      </c>
      <c r="AB2086" t="s">
        <v>1400</v>
      </c>
    </row>
    <row r="2087" spans="1:28" outlineLevel="1" x14ac:dyDescent="0.45">
      <c r="A2087">
        <v>7604308904</v>
      </c>
      <c r="B2087" s="1">
        <v>44323</v>
      </c>
      <c r="C2087" t="s">
        <v>3419</v>
      </c>
      <c r="D2087" t="s">
        <v>3420</v>
      </c>
      <c r="E2087" t="s">
        <v>107</v>
      </c>
      <c r="F2087" t="s">
        <v>5651</v>
      </c>
      <c r="G2087" t="s">
        <v>5764</v>
      </c>
      <c r="H2087" s="10">
        <v>15231</v>
      </c>
      <c r="J2087" t="s">
        <v>28</v>
      </c>
      <c r="K2087" t="s">
        <v>29</v>
      </c>
      <c r="L2087" t="s">
        <v>88</v>
      </c>
      <c r="M2087" t="s">
        <v>30</v>
      </c>
      <c r="N2087" t="s">
        <v>30</v>
      </c>
      <c r="O2087" t="s">
        <v>29</v>
      </c>
      <c r="P2087" t="s">
        <v>30</v>
      </c>
      <c r="Q2087" t="s">
        <v>30</v>
      </c>
      <c r="R2087" t="s">
        <v>30</v>
      </c>
      <c r="S2087" t="s">
        <v>30</v>
      </c>
      <c r="T2087" t="s">
        <v>30</v>
      </c>
      <c r="U2087" t="s">
        <v>30</v>
      </c>
      <c r="V2087" t="s">
        <v>30</v>
      </c>
      <c r="W2087" t="s">
        <v>31</v>
      </c>
      <c r="X2087" t="s">
        <v>29</v>
      </c>
      <c r="Y2087" t="s">
        <v>29</v>
      </c>
      <c r="Z2087" t="s">
        <v>29</v>
      </c>
      <c r="AA2087" t="s">
        <v>30</v>
      </c>
      <c r="AB2087" t="s">
        <v>43</v>
      </c>
    </row>
    <row r="2088" spans="1:28" outlineLevel="1" x14ac:dyDescent="0.45">
      <c r="A2088">
        <v>2778989009</v>
      </c>
      <c r="B2088" s="1">
        <v>44334</v>
      </c>
      <c r="C2088" t="s">
        <v>1683</v>
      </c>
      <c r="D2088" t="s">
        <v>1684</v>
      </c>
      <c r="E2088" t="s">
        <v>107</v>
      </c>
      <c r="F2088" t="s">
        <v>5651</v>
      </c>
      <c r="G2088" t="s">
        <v>5679</v>
      </c>
      <c r="H2088" s="10">
        <v>13959</v>
      </c>
      <c r="J2088" t="s">
        <v>28</v>
      </c>
      <c r="K2088" t="s">
        <v>29</v>
      </c>
      <c r="L2088" t="s">
        <v>88</v>
      </c>
      <c r="M2088" t="s">
        <v>29</v>
      </c>
      <c r="N2088" t="s">
        <v>30</v>
      </c>
      <c r="O2088" t="s">
        <v>29</v>
      </c>
      <c r="P2088" t="s">
        <v>29</v>
      </c>
      <c r="Q2088" t="s">
        <v>29</v>
      </c>
      <c r="R2088" t="s">
        <v>30</v>
      </c>
      <c r="S2088" t="s">
        <v>29</v>
      </c>
      <c r="T2088" t="s">
        <v>29</v>
      </c>
      <c r="U2088" t="s">
        <v>29</v>
      </c>
      <c r="V2088" t="s">
        <v>29</v>
      </c>
      <c r="W2088" t="s">
        <v>60</v>
      </c>
      <c r="X2088" t="s">
        <v>30</v>
      </c>
      <c r="Y2088" t="s">
        <v>30</v>
      </c>
      <c r="Z2088" t="s">
        <v>29</v>
      </c>
      <c r="AA2088" t="s">
        <v>29</v>
      </c>
      <c r="AB2088" t="s">
        <v>47</v>
      </c>
    </row>
    <row r="2089" spans="1:28" outlineLevel="1" x14ac:dyDescent="0.45">
      <c r="A2089">
        <v>2374969007</v>
      </c>
      <c r="B2089" s="1">
        <v>44331</v>
      </c>
      <c r="C2089" t="s">
        <v>1066</v>
      </c>
      <c r="D2089" t="s">
        <v>1067</v>
      </c>
      <c r="E2089" t="s">
        <v>107</v>
      </c>
      <c r="F2089" t="s">
        <v>5651</v>
      </c>
      <c r="G2089" t="s">
        <v>5753</v>
      </c>
      <c r="H2089" s="10">
        <v>12749</v>
      </c>
      <c r="J2089" t="s">
        <v>28</v>
      </c>
      <c r="K2089" t="s">
        <v>30</v>
      </c>
      <c r="L2089" t="s">
        <v>88</v>
      </c>
      <c r="M2089" t="s">
        <v>30</v>
      </c>
      <c r="N2089" t="s">
        <v>29</v>
      </c>
      <c r="O2089" t="s">
        <v>29</v>
      </c>
      <c r="P2089" t="s">
        <v>29</v>
      </c>
      <c r="Q2089" t="s">
        <v>29</v>
      </c>
      <c r="R2089" t="s">
        <v>30</v>
      </c>
      <c r="S2089" t="s">
        <v>30</v>
      </c>
      <c r="T2089" t="s">
        <v>30</v>
      </c>
      <c r="U2089" t="s">
        <v>29</v>
      </c>
      <c r="V2089" t="s">
        <v>30</v>
      </c>
      <c r="W2089" t="s">
        <v>40</v>
      </c>
      <c r="X2089" t="s">
        <v>30</v>
      </c>
      <c r="Y2089" t="s">
        <v>30</v>
      </c>
      <c r="Z2089" t="s">
        <v>29</v>
      </c>
      <c r="AA2089" t="s">
        <v>29</v>
      </c>
      <c r="AB2089" t="s">
        <v>32</v>
      </c>
    </row>
    <row r="2090" spans="1:28" outlineLevel="1" x14ac:dyDescent="0.45">
      <c r="A2090">
        <v>7633158906</v>
      </c>
      <c r="B2090" s="1">
        <v>44323</v>
      </c>
      <c r="C2090" t="s">
        <v>3592</v>
      </c>
      <c r="D2090" t="s">
        <v>3593</v>
      </c>
      <c r="E2090" t="s">
        <v>107</v>
      </c>
      <c r="F2090" t="s">
        <v>5651</v>
      </c>
      <c r="G2090" t="s">
        <v>5690</v>
      </c>
      <c r="H2090" s="10">
        <v>11355.48</v>
      </c>
      <c r="J2090" t="s">
        <v>28</v>
      </c>
      <c r="K2090" t="s">
        <v>29</v>
      </c>
      <c r="L2090" t="s">
        <v>88</v>
      </c>
      <c r="M2090" t="s">
        <v>29</v>
      </c>
      <c r="N2090" t="s">
        <v>29</v>
      </c>
      <c r="O2090" t="s">
        <v>29</v>
      </c>
      <c r="P2090" t="s">
        <v>30</v>
      </c>
      <c r="Q2090" t="s">
        <v>30</v>
      </c>
      <c r="R2090" t="s">
        <v>30</v>
      </c>
      <c r="S2090" t="s">
        <v>30</v>
      </c>
      <c r="T2090" t="s">
        <v>30</v>
      </c>
      <c r="U2090" t="s">
        <v>29</v>
      </c>
      <c r="V2090" t="s">
        <v>30</v>
      </c>
      <c r="W2090" t="s">
        <v>31</v>
      </c>
      <c r="X2090" t="s">
        <v>29</v>
      </c>
      <c r="Y2090" t="s">
        <v>29</v>
      </c>
      <c r="Z2090" t="s">
        <v>29</v>
      </c>
      <c r="AA2090" t="s">
        <v>30</v>
      </c>
      <c r="AB2090" t="s">
        <v>100</v>
      </c>
    </row>
    <row r="2091" spans="1:28" outlineLevel="1" x14ac:dyDescent="0.45">
      <c r="A2091">
        <v>8032629007</v>
      </c>
      <c r="B2091" s="1">
        <v>44342</v>
      </c>
      <c r="C2091" t="s">
        <v>4168</v>
      </c>
      <c r="D2091" t="s">
        <v>4169</v>
      </c>
      <c r="E2091" t="s">
        <v>107</v>
      </c>
      <c r="F2091" t="s">
        <v>5651</v>
      </c>
      <c r="G2091" t="s">
        <v>5797</v>
      </c>
      <c r="H2091" s="10">
        <v>8197.02</v>
      </c>
      <c r="J2091" t="s">
        <v>28</v>
      </c>
      <c r="K2091" t="s">
        <v>30</v>
      </c>
      <c r="L2091" t="s">
        <v>88</v>
      </c>
      <c r="M2091" t="s">
        <v>29</v>
      </c>
      <c r="N2091" t="s">
        <v>29</v>
      </c>
      <c r="O2091" t="s">
        <v>29</v>
      </c>
      <c r="P2091" t="s">
        <v>29</v>
      </c>
      <c r="Q2091" t="s">
        <v>29</v>
      </c>
      <c r="R2091" t="s">
        <v>29</v>
      </c>
      <c r="S2091" t="s">
        <v>30</v>
      </c>
      <c r="T2091" t="s">
        <v>30</v>
      </c>
      <c r="U2091" t="s">
        <v>29</v>
      </c>
      <c r="V2091" t="s">
        <v>30</v>
      </c>
      <c r="W2091" t="s">
        <v>31</v>
      </c>
      <c r="X2091" t="s">
        <v>30</v>
      </c>
      <c r="Y2091" t="s">
        <v>29</v>
      </c>
      <c r="Z2091" t="s">
        <v>29</v>
      </c>
      <c r="AA2091" t="s">
        <v>30</v>
      </c>
      <c r="AB2091" t="s">
        <v>262</v>
      </c>
    </row>
    <row r="2092" spans="1:28" outlineLevel="1" x14ac:dyDescent="0.45">
      <c r="A2092">
        <v>7627668910</v>
      </c>
      <c r="B2092" s="1">
        <v>44323</v>
      </c>
      <c r="C2092" t="s">
        <v>3556</v>
      </c>
      <c r="D2092" t="s">
        <v>3557</v>
      </c>
      <c r="E2092" t="s">
        <v>107</v>
      </c>
      <c r="F2092" t="s">
        <v>5651</v>
      </c>
      <c r="G2092" t="s">
        <v>5895</v>
      </c>
      <c r="H2092" s="10">
        <v>7175</v>
      </c>
      <c r="J2092" t="s">
        <v>28</v>
      </c>
      <c r="K2092" t="s">
        <v>30</v>
      </c>
      <c r="L2092" t="s">
        <v>88</v>
      </c>
      <c r="M2092" t="s">
        <v>29</v>
      </c>
      <c r="N2092" t="s">
        <v>29</v>
      </c>
      <c r="O2092" t="s">
        <v>29</v>
      </c>
      <c r="P2092" t="s">
        <v>29</v>
      </c>
      <c r="Q2092" t="s">
        <v>29</v>
      </c>
      <c r="R2092" t="s">
        <v>29</v>
      </c>
      <c r="S2092" t="s">
        <v>30</v>
      </c>
      <c r="T2092" t="s">
        <v>29</v>
      </c>
      <c r="U2092" t="s">
        <v>29</v>
      </c>
      <c r="V2092" t="s">
        <v>30</v>
      </c>
      <c r="W2092" t="s">
        <v>31</v>
      </c>
      <c r="X2092" t="s">
        <v>29</v>
      </c>
      <c r="Y2092" t="s">
        <v>29</v>
      </c>
      <c r="Z2092" t="s">
        <v>29</v>
      </c>
      <c r="AA2092" t="s">
        <v>30</v>
      </c>
      <c r="AB2092" t="s">
        <v>32</v>
      </c>
    </row>
    <row r="2093" spans="1:28" outlineLevel="1" x14ac:dyDescent="0.45">
      <c r="A2093">
        <v>7544708903</v>
      </c>
      <c r="B2093" s="1">
        <v>44323</v>
      </c>
      <c r="C2093" t="s">
        <v>2943</v>
      </c>
      <c r="D2093" t="s">
        <v>2944</v>
      </c>
      <c r="E2093" t="s">
        <v>107</v>
      </c>
      <c r="F2093" t="s">
        <v>5651</v>
      </c>
      <c r="G2093" t="s">
        <v>5760</v>
      </c>
      <c r="H2093" s="10">
        <v>7059.05</v>
      </c>
      <c r="J2093" t="s">
        <v>28</v>
      </c>
      <c r="K2093" t="s">
        <v>29</v>
      </c>
      <c r="L2093" t="s">
        <v>88</v>
      </c>
      <c r="M2093" t="s">
        <v>29</v>
      </c>
      <c r="N2093" t="s">
        <v>30</v>
      </c>
      <c r="O2093" t="s">
        <v>29</v>
      </c>
      <c r="P2093" t="s">
        <v>30</v>
      </c>
      <c r="Q2093" t="s">
        <v>30</v>
      </c>
      <c r="R2093" t="s">
        <v>30</v>
      </c>
      <c r="S2093" t="s">
        <v>30</v>
      </c>
      <c r="T2093" t="s">
        <v>29</v>
      </c>
      <c r="U2093" t="s">
        <v>30</v>
      </c>
      <c r="V2093" t="s">
        <v>30</v>
      </c>
      <c r="W2093" t="s">
        <v>31</v>
      </c>
      <c r="X2093" t="s">
        <v>30</v>
      </c>
      <c r="Y2093" t="s">
        <v>30</v>
      </c>
      <c r="Z2093" t="s">
        <v>29</v>
      </c>
      <c r="AA2093" t="s">
        <v>29</v>
      </c>
      <c r="AB2093" t="s">
        <v>39</v>
      </c>
    </row>
    <row r="2094" spans="1:28" outlineLevel="1" x14ac:dyDescent="0.45">
      <c r="A2094">
        <v>7658078902</v>
      </c>
      <c r="B2094" s="1">
        <v>44323</v>
      </c>
      <c r="C2094" t="s">
        <v>3745</v>
      </c>
      <c r="D2094" t="s">
        <v>2745</v>
      </c>
      <c r="E2094" t="s">
        <v>107</v>
      </c>
      <c r="F2094" t="s">
        <v>5651</v>
      </c>
      <c r="G2094" t="s">
        <v>5760</v>
      </c>
      <c r="H2094" s="10">
        <v>6310.25</v>
      </c>
      <c r="J2094" t="s">
        <v>28</v>
      </c>
      <c r="K2094" t="s">
        <v>29</v>
      </c>
      <c r="L2094" t="s">
        <v>88</v>
      </c>
      <c r="M2094" t="s">
        <v>29</v>
      </c>
      <c r="N2094" t="s">
        <v>30</v>
      </c>
      <c r="O2094" t="s">
        <v>29</v>
      </c>
      <c r="P2094" t="s">
        <v>30</v>
      </c>
      <c r="Q2094" t="s">
        <v>30</v>
      </c>
      <c r="R2094" t="s">
        <v>30</v>
      </c>
      <c r="S2094" t="s">
        <v>30</v>
      </c>
      <c r="T2094" t="s">
        <v>29</v>
      </c>
      <c r="U2094" t="s">
        <v>30</v>
      </c>
      <c r="V2094" t="s">
        <v>30</v>
      </c>
      <c r="W2094" t="s">
        <v>31</v>
      </c>
      <c r="X2094" t="s">
        <v>30</v>
      </c>
      <c r="Y2094" t="s">
        <v>30</v>
      </c>
      <c r="Z2094" t="s">
        <v>29</v>
      </c>
      <c r="AA2094" t="s">
        <v>29</v>
      </c>
      <c r="AB2094" t="s">
        <v>39</v>
      </c>
    </row>
    <row r="2095" spans="1:28" outlineLevel="1" x14ac:dyDescent="0.45">
      <c r="A2095">
        <v>7528528908</v>
      </c>
      <c r="B2095" s="1">
        <v>44323</v>
      </c>
      <c r="C2095" t="s">
        <v>2744</v>
      </c>
      <c r="D2095" t="s">
        <v>2745</v>
      </c>
      <c r="E2095" t="s">
        <v>107</v>
      </c>
      <c r="F2095" t="s">
        <v>5651</v>
      </c>
      <c r="G2095" t="s">
        <v>5760</v>
      </c>
      <c r="H2095" s="10">
        <v>4016.41</v>
      </c>
      <c r="J2095" t="s">
        <v>28</v>
      </c>
      <c r="K2095" t="s">
        <v>29</v>
      </c>
      <c r="L2095" t="s">
        <v>88</v>
      </c>
      <c r="M2095" t="s">
        <v>29</v>
      </c>
      <c r="N2095" t="s">
        <v>30</v>
      </c>
      <c r="O2095" t="s">
        <v>29</v>
      </c>
      <c r="P2095" t="s">
        <v>30</v>
      </c>
      <c r="Q2095" t="s">
        <v>30</v>
      </c>
      <c r="R2095" t="s">
        <v>30</v>
      </c>
      <c r="S2095" t="s">
        <v>30</v>
      </c>
      <c r="T2095" t="s">
        <v>29</v>
      </c>
      <c r="U2095" t="s">
        <v>30</v>
      </c>
      <c r="V2095" t="s">
        <v>30</v>
      </c>
      <c r="W2095" t="s">
        <v>31</v>
      </c>
      <c r="X2095" t="s">
        <v>30</v>
      </c>
      <c r="Y2095" t="s">
        <v>30</v>
      </c>
      <c r="Z2095" t="s">
        <v>29</v>
      </c>
      <c r="AA2095" t="s">
        <v>30</v>
      </c>
      <c r="AB2095" t="s">
        <v>45</v>
      </c>
    </row>
    <row r="2096" spans="1:28" outlineLevel="1" x14ac:dyDescent="0.45">
      <c r="A2096">
        <v>7563668910</v>
      </c>
      <c r="B2096" s="1">
        <v>44323</v>
      </c>
      <c r="C2096" t="s">
        <v>3166</v>
      </c>
      <c r="D2096" t="s">
        <v>3167</v>
      </c>
      <c r="E2096" t="s">
        <v>107</v>
      </c>
      <c r="F2096" t="s">
        <v>5651</v>
      </c>
      <c r="G2096" t="s">
        <v>5760</v>
      </c>
      <c r="H2096" s="10">
        <v>3946.14</v>
      </c>
      <c r="J2096" t="s">
        <v>28</v>
      </c>
      <c r="K2096" t="s">
        <v>30</v>
      </c>
      <c r="L2096" t="s">
        <v>88</v>
      </c>
      <c r="M2096" t="s">
        <v>29</v>
      </c>
      <c r="N2096" t="s">
        <v>29</v>
      </c>
      <c r="O2096" t="s">
        <v>29</v>
      </c>
      <c r="P2096" t="s">
        <v>29</v>
      </c>
      <c r="Q2096" t="s">
        <v>29</v>
      </c>
      <c r="R2096" t="s">
        <v>30</v>
      </c>
      <c r="S2096" t="s">
        <v>30</v>
      </c>
      <c r="T2096" t="s">
        <v>30</v>
      </c>
      <c r="U2096" t="s">
        <v>29</v>
      </c>
      <c r="V2096" t="s">
        <v>30</v>
      </c>
      <c r="W2096" t="s">
        <v>31</v>
      </c>
      <c r="X2096" t="s">
        <v>30</v>
      </c>
      <c r="Y2096" t="s">
        <v>30</v>
      </c>
      <c r="Z2096" t="s">
        <v>29</v>
      </c>
      <c r="AA2096" t="s">
        <v>30</v>
      </c>
      <c r="AB2096" t="s">
        <v>39</v>
      </c>
    </row>
    <row r="2097" spans="1:28" outlineLevel="1" x14ac:dyDescent="0.45">
      <c r="A2097">
        <v>4897269007</v>
      </c>
      <c r="B2097" s="1">
        <v>44336</v>
      </c>
      <c r="C2097" t="s">
        <v>2025</v>
      </c>
      <c r="D2097" t="s">
        <v>2026</v>
      </c>
      <c r="E2097" t="s">
        <v>107</v>
      </c>
      <c r="F2097" t="s">
        <v>5651</v>
      </c>
      <c r="G2097" t="s">
        <v>5656</v>
      </c>
      <c r="H2097" s="10">
        <v>3885.25</v>
      </c>
      <c r="J2097" t="s">
        <v>28</v>
      </c>
      <c r="K2097" t="s">
        <v>30</v>
      </c>
      <c r="L2097" t="s">
        <v>88</v>
      </c>
      <c r="M2097" t="s">
        <v>29</v>
      </c>
      <c r="N2097" t="s">
        <v>29</v>
      </c>
      <c r="O2097" t="s">
        <v>29</v>
      </c>
      <c r="P2097" t="s">
        <v>30</v>
      </c>
      <c r="Q2097" t="s">
        <v>30</v>
      </c>
      <c r="R2097" t="s">
        <v>30</v>
      </c>
      <c r="S2097" t="s">
        <v>30</v>
      </c>
      <c r="T2097" t="s">
        <v>30</v>
      </c>
      <c r="U2097" t="s">
        <v>30</v>
      </c>
      <c r="V2097" t="s">
        <v>30</v>
      </c>
      <c r="W2097" t="s">
        <v>31</v>
      </c>
      <c r="X2097" t="s">
        <v>29</v>
      </c>
      <c r="Y2097" t="s">
        <v>30</v>
      </c>
      <c r="Z2097" t="s">
        <v>29</v>
      </c>
      <c r="AA2097" t="s">
        <v>30</v>
      </c>
      <c r="AB2097" t="s">
        <v>39</v>
      </c>
    </row>
    <row r="2098" spans="1:28" outlineLevel="1" x14ac:dyDescent="0.45">
      <c r="A2098">
        <v>2712499001</v>
      </c>
      <c r="B2098" s="1">
        <v>44334</v>
      </c>
      <c r="C2098" t="s">
        <v>1383</v>
      </c>
      <c r="D2098" t="s">
        <v>1384</v>
      </c>
      <c r="E2098" t="s">
        <v>107</v>
      </c>
      <c r="F2098" t="s">
        <v>5651</v>
      </c>
      <c r="G2098" t="s">
        <v>5753</v>
      </c>
      <c r="H2098" s="10">
        <v>2799</v>
      </c>
      <c r="J2098" t="s">
        <v>28</v>
      </c>
      <c r="K2098" t="s">
        <v>30</v>
      </c>
      <c r="L2098" t="s">
        <v>88</v>
      </c>
      <c r="M2098" t="s">
        <v>29</v>
      </c>
      <c r="N2098" t="s">
        <v>29</v>
      </c>
      <c r="O2098" t="s">
        <v>29</v>
      </c>
      <c r="P2098" t="s">
        <v>30</v>
      </c>
      <c r="Q2098" t="s">
        <v>29</v>
      </c>
      <c r="R2098" t="s">
        <v>30</v>
      </c>
      <c r="S2098" t="s">
        <v>29</v>
      </c>
      <c r="T2098" t="s">
        <v>29</v>
      </c>
      <c r="U2098" t="s">
        <v>30</v>
      </c>
      <c r="V2098" t="s">
        <v>29</v>
      </c>
      <c r="W2098" t="s">
        <v>60</v>
      </c>
      <c r="X2098" t="s">
        <v>30</v>
      </c>
      <c r="Y2098" t="s">
        <v>29</v>
      </c>
      <c r="Z2098" t="s">
        <v>29</v>
      </c>
      <c r="AA2098" t="s">
        <v>30</v>
      </c>
      <c r="AB2098" t="s">
        <v>39</v>
      </c>
    </row>
    <row r="2099" spans="1:28" outlineLevel="1" x14ac:dyDescent="0.45">
      <c r="A2099">
        <v>8852659000</v>
      </c>
      <c r="B2099" s="1">
        <v>44345</v>
      </c>
      <c r="C2099" t="s">
        <v>4515</v>
      </c>
      <c r="D2099" t="s">
        <v>4516</v>
      </c>
      <c r="E2099" t="s">
        <v>107</v>
      </c>
      <c r="F2099" t="s">
        <v>5651</v>
      </c>
      <c r="G2099" t="s">
        <v>5797</v>
      </c>
      <c r="H2099" s="10">
        <v>2078</v>
      </c>
      <c r="J2099" t="s">
        <v>28</v>
      </c>
      <c r="K2099" t="s">
        <v>30</v>
      </c>
      <c r="L2099" t="s">
        <v>88</v>
      </c>
      <c r="M2099" t="s">
        <v>29</v>
      </c>
      <c r="N2099" t="s">
        <v>30</v>
      </c>
      <c r="O2099" t="s">
        <v>30</v>
      </c>
      <c r="P2099" t="s">
        <v>30</v>
      </c>
      <c r="Q2099" t="s">
        <v>30</v>
      </c>
      <c r="R2099" t="s">
        <v>30</v>
      </c>
      <c r="S2099" t="s">
        <v>30</v>
      </c>
      <c r="T2099" t="s">
        <v>30</v>
      </c>
      <c r="U2099" t="s">
        <v>30</v>
      </c>
      <c r="V2099" t="s">
        <v>30</v>
      </c>
      <c r="W2099" t="s">
        <v>40</v>
      </c>
      <c r="X2099" t="s">
        <v>30</v>
      </c>
      <c r="Y2099" t="s">
        <v>29</v>
      </c>
      <c r="Z2099" t="s">
        <v>29</v>
      </c>
      <c r="AA2099" t="s">
        <v>29</v>
      </c>
      <c r="AB2099" t="s">
        <v>32</v>
      </c>
    </row>
    <row r="2100" spans="1:28" outlineLevel="1" x14ac:dyDescent="0.45">
      <c r="A2100">
        <v>2695869002</v>
      </c>
      <c r="B2100" s="1">
        <v>44334</v>
      </c>
      <c r="C2100" t="s">
        <v>1291</v>
      </c>
      <c r="D2100" t="s">
        <v>1292</v>
      </c>
      <c r="E2100" t="s">
        <v>1293</v>
      </c>
      <c r="F2100" t="s">
        <v>5651</v>
      </c>
      <c r="G2100" t="s">
        <v>5860</v>
      </c>
      <c r="H2100" s="10">
        <v>14436</v>
      </c>
      <c r="J2100" t="s">
        <v>42</v>
      </c>
      <c r="K2100" t="s">
        <v>30</v>
      </c>
      <c r="L2100" t="s">
        <v>471</v>
      </c>
      <c r="M2100" t="s">
        <v>29</v>
      </c>
      <c r="N2100" t="s">
        <v>30</v>
      </c>
      <c r="O2100" t="s">
        <v>30</v>
      </c>
      <c r="P2100" t="s">
        <v>30</v>
      </c>
      <c r="Q2100" t="s">
        <v>30</v>
      </c>
      <c r="R2100" t="s">
        <v>30</v>
      </c>
      <c r="S2100" t="s">
        <v>30</v>
      </c>
      <c r="T2100" t="s">
        <v>30</v>
      </c>
      <c r="U2100" t="s">
        <v>30</v>
      </c>
      <c r="V2100" t="s">
        <v>30</v>
      </c>
      <c r="W2100" t="s">
        <v>31</v>
      </c>
      <c r="X2100" t="s">
        <v>30</v>
      </c>
      <c r="Y2100" t="s">
        <v>30</v>
      </c>
      <c r="Z2100" t="s">
        <v>29</v>
      </c>
      <c r="AA2100" t="s">
        <v>30</v>
      </c>
      <c r="AB2100" t="s">
        <v>228</v>
      </c>
    </row>
    <row r="2101" spans="1:28" outlineLevel="1" x14ac:dyDescent="0.45">
      <c r="A2101">
        <v>7541839004</v>
      </c>
      <c r="B2101" s="1">
        <v>44341</v>
      </c>
      <c r="C2101" t="s">
        <v>2903</v>
      </c>
      <c r="D2101" t="s">
        <v>2904</v>
      </c>
      <c r="E2101" t="s">
        <v>1293</v>
      </c>
      <c r="F2101" t="s">
        <v>5651</v>
      </c>
      <c r="G2101" t="s">
        <v>5860</v>
      </c>
      <c r="H2101" s="10">
        <v>9154</v>
      </c>
      <c r="J2101" t="s">
        <v>42</v>
      </c>
      <c r="K2101" t="s">
        <v>30</v>
      </c>
      <c r="L2101" t="s">
        <v>471</v>
      </c>
      <c r="M2101" t="s">
        <v>29</v>
      </c>
      <c r="N2101" t="s">
        <v>29</v>
      </c>
      <c r="O2101" t="s">
        <v>29</v>
      </c>
      <c r="P2101" t="s">
        <v>29</v>
      </c>
      <c r="Q2101" t="s">
        <v>29</v>
      </c>
      <c r="R2101" t="s">
        <v>29</v>
      </c>
      <c r="S2101" t="s">
        <v>30</v>
      </c>
      <c r="T2101" t="s">
        <v>30</v>
      </c>
      <c r="U2101" t="s">
        <v>29</v>
      </c>
      <c r="V2101" t="s">
        <v>30</v>
      </c>
      <c r="W2101" t="s">
        <v>40</v>
      </c>
      <c r="X2101" t="s">
        <v>30</v>
      </c>
      <c r="Y2101" t="s">
        <v>30</v>
      </c>
      <c r="Z2101" t="s">
        <v>29</v>
      </c>
      <c r="AA2101" t="s">
        <v>29</v>
      </c>
      <c r="AB2101" t="s">
        <v>32</v>
      </c>
    </row>
    <row r="2102" spans="1:28" outlineLevel="1" x14ac:dyDescent="0.45">
      <c r="A2102">
        <v>7232509006</v>
      </c>
      <c r="B2102" s="1">
        <v>44339</v>
      </c>
      <c r="C2102" t="s">
        <v>2496</v>
      </c>
      <c r="D2102" t="s">
        <v>2497</v>
      </c>
      <c r="E2102" t="s">
        <v>1987</v>
      </c>
      <c r="F2102" t="s">
        <v>5651</v>
      </c>
      <c r="G2102" t="s">
        <v>5916</v>
      </c>
      <c r="H2102" s="10">
        <v>77029</v>
      </c>
      <c r="J2102" t="s">
        <v>42</v>
      </c>
      <c r="K2102" t="s">
        <v>29</v>
      </c>
      <c r="L2102" t="s">
        <v>161</v>
      </c>
      <c r="M2102" t="s">
        <v>30</v>
      </c>
      <c r="N2102" t="s">
        <v>30</v>
      </c>
      <c r="O2102" t="s">
        <v>29</v>
      </c>
      <c r="P2102" t="s">
        <v>30</v>
      </c>
      <c r="Q2102" t="s">
        <v>30</v>
      </c>
      <c r="R2102" t="s">
        <v>30</v>
      </c>
      <c r="S2102" t="s">
        <v>30</v>
      </c>
      <c r="T2102" t="s">
        <v>30</v>
      </c>
      <c r="U2102" t="s">
        <v>30</v>
      </c>
      <c r="V2102" t="s">
        <v>30</v>
      </c>
      <c r="W2102" t="s">
        <v>40</v>
      </c>
      <c r="X2102" t="s">
        <v>29</v>
      </c>
      <c r="Y2102" t="s">
        <v>29</v>
      </c>
      <c r="Z2102" t="s">
        <v>30</v>
      </c>
      <c r="AA2102" t="s">
        <v>29</v>
      </c>
      <c r="AB2102" t="s">
        <v>32</v>
      </c>
    </row>
    <row r="2103" spans="1:28" outlineLevel="1" x14ac:dyDescent="0.45">
      <c r="A2103">
        <v>4912659005</v>
      </c>
      <c r="B2103" s="1">
        <v>44336</v>
      </c>
      <c r="C2103" t="s">
        <v>2104</v>
      </c>
      <c r="D2103" t="s">
        <v>2105</v>
      </c>
      <c r="E2103" t="s">
        <v>1987</v>
      </c>
      <c r="F2103" t="s">
        <v>5651</v>
      </c>
      <c r="G2103" t="s">
        <v>5916</v>
      </c>
      <c r="H2103" s="10">
        <v>75904</v>
      </c>
      <c r="J2103" t="s">
        <v>42</v>
      </c>
      <c r="K2103" t="s">
        <v>30</v>
      </c>
      <c r="L2103" t="s">
        <v>161</v>
      </c>
      <c r="M2103" t="s">
        <v>30</v>
      </c>
      <c r="N2103" t="s">
        <v>30</v>
      </c>
      <c r="O2103" t="s">
        <v>29</v>
      </c>
      <c r="P2103" t="s">
        <v>30</v>
      </c>
      <c r="Q2103" t="s">
        <v>30</v>
      </c>
      <c r="R2103" t="s">
        <v>30</v>
      </c>
      <c r="S2103" t="s">
        <v>30</v>
      </c>
      <c r="T2103" t="s">
        <v>30</v>
      </c>
      <c r="U2103" t="s">
        <v>30</v>
      </c>
      <c r="V2103" t="s">
        <v>30</v>
      </c>
      <c r="W2103" t="s">
        <v>40</v>
      </c>
      <c r="X2103" t="s">
        <v>29</v>
      </c>
      <c r="Y2103" t="s">
        <v>30</v>
      </c>
      <c r="Z2103" t="s">
        <v>29</v>
      </c>
      <c r="AA2103" t="s">
        <v>29</v>
      </c>
      <c r="AB2103" t="s">
        <v>32</v>
      </c>
    </row>
    <row r="2104" spans="1:28" outlineLevel="1" x14ac:dyDescent="0.45">
      <c r="A2104">
        <v>4890279007</v>
      </c>
      <c r="B2104" s="1">
        <v>44336</v>
      </c>
      <c r="C2104" t="s">
        <v>1985</v>
      </c>
      <c r="D2104" t="s">
        <v>1986</v>
      </c>
      <c r="E2104" t="s">
        <v>1987</v>
      </c>
      <c r="F2104" t="s">
        <v>5651</v>
      </c>
      <c r="G2104" t="s">
        <v>5916</v>
      </c>
      <c r="H2104" s="10">
        <v>30601</v>
      </c>
      <c r="J2104" t="s">
        <v>42</v>
      </c>
      <c r="K2104" t="s">
        <v>30</v>
      </c>
      <c r="L2104" t="s">
        <v>161</v>
      </c>
      <c r="M2104" t="s">
        <v>29</v>
      </c>
      <c r="N2104" t="s">
        <v>30</v>
      </c>
      <c r="O2104" t="s">
        <v>29</v>
      </c>
      <c r="P2104" t="s">
        <v>30</v>
      </c>
      <c r="Q2104" t="s">
        <v>30</v>
      </c>
      <c r="R2104" t="s">
        <v>30</v>
      </c>
      <c r="S2104" t="s">
        <v>29</v>
      </c>
      <c r="T2104" t="s">
        <v>30</v>
      </c>
      <c r="U2104" t="s">
        <v>30</v>
      </c>
      <c r="V2104" t="s">
        <v>30</v>
      </c>
      <c r="W2104" t="s">
        <v>60</v>
      </c>
      <c r="X2104" t="s">
        <v>29</v>
      </c>
      <c r="Y2104" t="s">
        <v>29</v>
      </c>
      <c r="Z2104" t="s">
        <v>29</v>
      </c>
      <c r="AA2104" t="s">
        <v>30</v>
      </c>
      <c r="AB2104" t="s">
        <v>45</v>
      </c>
    </row>
    <row r="2105" spans="1:28" outlineLevel="1" x14ac:dyDescent="0.45">
      <c r="A2105">
        <v>7891658906</v>
      </c>
      <c r="B2105" s="1">
        <v>44327</v>
      </c>
      <c r="C2105" t="s">
        <v>3957</v>
      </c>
      <c r="D2105" t="s">
        <v>3958</v>
      </c>
      <c r="E2105" t="s">
        <v>1987</v>
      </c>
      <c r="F2105" t="s">
        <v>5651</v>
      </c>
      <c r="G2105" t="s">
        <v>5916</v>
      </c>
      <c r="H2105" s="10">
        <v>12298</v>
      </c>
      <c r="J2105" t="s">
        <v>42</v>
      </c>
      <c r="K2105" t="s">
        <v>30</v>
      </c>
      <c r="L2105" t="s">
        <v>161</v>
      </c>
      <c r="M2105" t="s">
        <v>29</v>
      </c>
      <c r="N2105" t="s">
        <v>30</v>
      </c>
      <c r="O2105" t="s">
        <v>30</v>
      </c>
      <c r="P2105" t="s">
        <v>30</v>
      </c>
      <c r="Q2105" t="s">
        <v>30</v>
      </c>
      <c r="R2105" t="s">
        <v>30</v>
      </c>
      <c r="S2105" t="s">
        <v>30</v>
      </c>
      <c r="T2105" t="s">
        <v>30</v>
      </c>
      <c r="U2105" t="s">
        <v>30</v>
      </c>
      <c r="V2105" t="s">
        <v>30</v>
      </c>
      <c r="W2105" t="s">
        <v>40</v>
      </c>
      <c r="X2105" t="s">
        <v>29</v>
      </c>
      <c r="Y2105" t="s">
        <v>29</v>
      </c>
      <c r="Z2105" t="s">
        <v>29</v>
      </c>
      <c r="AA2105" t="s">
        <v>30</v>
      </c>
      <c r="AB2105" t="s">
        <v>32</v>
      </c>
    </row>
    <row r="2106" spans="1:28" outlineLevel="1" x14ac:dyDescent="0.45">
      <c r="A2106">
        <v>2358129002</v>
      </c>
      <c r="B2106" s="1">
        <v>44331</v>
      </c>
      <c r="C2106" t="s">
        <v>966</v>
      </c>
      <c r="D2106" t="s">
        <v>967</v>
      </c>
      <c r="E2106" t="s">
        <v>951</v>
      </c>
      <c r="F2106" t="s">
        <v>5651</v>
      </c>
      <c r="G2106" t="s">
        <v>5813</v>
      </c>
      <c r="H2106" s="10">
        <v>113604</v>
      </c>
      <c r="J2106" t="s">
        <v>42</v>
      </c>
      <c r="K2106" t="s">
        <v>29</v>
      </c>
      <c r="L2106" t="s">
        <v>161</v>
      </c>
      <c r="M2106" t="s">
        <v>29</v>
      </c>
      <c r="N2106" t="s">
        <v>30</v>
      </c>
      <c r="O2106" t="s">
        <v>30</v>
      </c>
      <c r="P2106" t="s">
        <v>30</v>
      </c>
      <c r="Q2106" t="s">
        <v>30</v>
      </c>
      <c r="R2106" t="s">
        <v>30</v>
      </c>
      <c r="S2106" t="s">
        <v>30</v>
      </c>
      <c r="T2106" t="s">
        <v>30</v>
      </c>
      <c r="U2106" t="s">
        <v>30</v>
      </c>
      <c r="V2106" t="s">
        <v>30</v>
      </c>
      <c r="W2106" t="s">
        <v>33</v>
      </c>
      <c r="X2106" t="s">
        <v>29</v>
      </c>
      <c r="Y2106" t="s">
        <v>30</v>
      </c>
      <c r="Z2106" t="s">
        <v>29</v>
      </c>
      <c r="AA2106" t="s">
        <v>30</v>
      </c>
      <c r="AB2106" t="s">
        <v>32</v>
      </c>
    </row>
    <row r="2107" spans="1:28" outlineLevel="1" x14ac:dyDescent="0.45">
      <c r="A2107">
        <v>2355999010</v>
      </c>
      <c r="B2107" s="1">
        <v>44331</v>
      </c>
      <c r="C2107" t="s">
        <v>949</v>
      </c>
      <c r="D2107" t="s">
        <v>950</v>
      </c>
      <c r="E2107" t="s">
        <v>951</v>
      </c>
      <c r="F2107" t="s">
        <v>5651</v>
      </c>
      <c r="G2107" t="s">
        <v>5813</v>
      </c>
      <c r="H2107" s="10">
        <v>80638</v>
      </c>
      <c r="J2107" t="s">
        <v>42</v>
      </c>
      <c r="K2107" t="s">
        <v>30</v>
      </c>
      <c r="L2107" t="s">
        <v>161</v>
      </c>
      <c r="M2107" t="s">
        <v>30</v>
      </c>
      <c r="N2107" t="s">
        <v>30</v>
      </c>
      <c r="O2107" t="s">
        <v>29</v>
      </c>
      <c r="P2107" t="s">
        <v>30</v>
      </c>
      <c r="Q2107" t="s">
        <v>30</v>
      </c>
      <c r="R2107" t="s">
        <v>30</v>
      </c>
      <c r="S2107" t="s">
        <v>30</v>
      </c>
      <c r="T2107" t="s">
        <v>30</v>
      </c>
      <c r="U2107" t="s">
        <v>30</v>
      </c>
      <c r="V2107" t="s">
        <v>30</v>
      </c>
      <c r="W2107" t="s">
        <v>37</v>
      </c>
      <c r="X2107" t="s">
        <v>29</v>
      </c>
      <c r="Y2107" t="s">
        <v>29</v>
      </c>
      <c r="Z2107" t="s">
        <v>29</v>
      </c>
      <c r="AA2107" t="s">
        <v>30</v>
      </c>
      <c r="AB2107" t="s">
        <v>47</v>
      </c>
    </row>
    <row r="2108" spans="1:28" outlineLevel="1" x14ac:dyDescent="0.45">
      <c r="A2108">
        <v>7240859006</v>
      </c>
      <c r="B2108" s="1">
        <v>44339</v>
      </c>
      <c r="C2108" t="s">
        <v>2537</v>
      </c>
      <c r="D2108" t="s">
        <v>2538</v>
      </c>
      <c r="E2108" t="s">
        <v>951</v>
      </c>
      <c r="F2108" t="s">
        <v>5651</v>
      </c>
      <c r="G2108" t="s">
        <v>5813</v>
      </c>
      <c r="H2108" s="10">
        <v>35493</v>
      </c>
      <c r="J2108" t="s">
        <v>42</v>
      </c>
      <c r="K2108" t="s">
        <v>29</v>
      </c>
      <c r="L2108" t="s">
        <v>161</v>
      </c>
      <c r="M2108" t="s">
        <v>30</v>
      </c>
      <c r="N2108" t="s">
        <v>29</v>
      </c>
      <c r="O2108" t="s">
        <v>30</v>
      </c>
      <c r="P2108" t="s">
        <v>30</v>
      </c>
      <c r="Q2108" t="s">
        <v>30</v>
      </c>
      <c r="R2108" t="s">
        <v>30</v>
      </c>
      <c r="S2108" t="s">
        <v>30</v>
      </c>
      <c r="T2108" t="s">
        <v>30</v>
      </c>
      <c r="U2108" t="s">
        <v>30</v>
      </c>
      <c r="V2108" t="s">
        <v>30</v>
      </c>
      <c r="W2108" t="s">
        <v>33</v>
      </c>
      <c r="X2108" t="s">
        <v>29</v>
      </c>
      <c r="Y2108" t="s">
        <v>30</v>
      </c>
      <c r="Z2108" t="s">
        <v>29</v>
      </c>
      <c r="AA2108" t="s">
        <v>29</v>
      </c>
      <c r="AB2108" t="s">
        <v>32</v>
      </c>
    </row>
    <row r="2109" spans="1:28" outlineLevel="1" x14ac:dyDescent="0.45">
      <c r="A2109">
        <v>2695529005</v>
      </c>
      <c r="B2109" s="1">
        <v>44334</v>
      </c>
      <c r="C2109" t="s">
        <v>1287</v>
      </c>
      <c r="D2109" t="s">
        <v>1288</v>
      </c>
      <c r="E2109" t="s">
        <v>951</v>
      </c>
      <c r="F2109" t="s">
        <v>5651</v>
      </c>
      <c r="G2109" t="s">
        <v>5813</v>
      </c>
      <c r="H2109" s="10">
        <v>23955.69</v>
      </c>
      <c r="J2109" t="s">
        <v>42</v>
      </c>
      <c r="K2109" t="s">
        <v>29</v>
      </c>
      <c r="L2109" t="s">
        <v>161</v>
      </c>
      <c r="M2109" t="s">
        <v>30</v>
      </c>
      <c r="N2109" t="s">
        <v>30</v>
      </c>
      <c r="O2109" t="s">
        <v>30</v>
      </c>
      <c r="P2109" t="s">
        <v>30</v>
      </c>
      <c r="Q2109" t="s">
        <v>30</v>
      </c>
      <c r="R2109" t="s">
        <v>30</v>
      </c>
      <c r="S2109" t="s">
        <v>30</v>
      </c>
      <c r="T2109" t="s">
        <v>30</v>
      </c>
      <c r="U2109" t="s">
        <v>30</v>
      </c>
      <c r="V2109" t="s">
        <v>30</v>
      </c>
      <c r="W2109" t="s">
        <v>31</v>
      </c>
      <c r="X2109" t="s">
        <v>29</v>
      </c>
      <c r="Y2109" t="s">
        <v>30</v>
      </c>
      <c r="Z2109" t="s">
        <v>29</v>
      </c>
      <c r="AA2109" t="s">
        <v>29</v>
      </c>
      <c r="AB2109" t="s">
        <v>32</v>
      </c>
    </row>
    <row r="2110" spans="1:28" outlineLevel="1" x14ac:dyDescent="0.45">
      <c r="A2110">
        <v>7559518908</v>
      </c>
      <c r="B2110" s="1">
        <v>44323</v>
      </c>
      <c r="C2110" t="s">
        <v>3109</v>
      </c>
      <c r="D2110" t="s">
        <v>3110</v>
      </c>
      <c r="E2110" t="s">
        <v>951</v>
      </c>
      <c r="F2110" t="s">
        <v>5651</v>
      </c>
      <c r="G2110" t="s">
        <v>5813</v>
      </c>
      <c r="H2110" s="10">
        <v>14704.13</v>
      </c>
      <c r="J2110" t="s">
        <v>42</v>
      </c>
      <c r="K2110" t="s">
        <v>30</v>
      </c>
      <c r="L2110" t="s">
        <v>161</v>
      </c>
      <c r="M2110" t="s">
        <v>29</v>
      </c>
      <c r="N2110" t="s">
        <v>29</v>
      </c>
      <c r="O2110" t="s">
        <v>29</v>
      </c>
      <c r="P2110" t="s">
        <v>30</v>
      </c>
      <c r="Q2110" t="s">
        <v>30</v>
      </c>
      <c r="R2110" t="s">
        <v>30</v>
      </c>
      <c r="S2110" t="s">
        <v>30</v>
      </c>
      <c r="T2110" t="s">
        <v>30</v>
      </c>
      <c r="U2110" t="s">
        <v>30</v>
      </c>
      <c r="V2110" t="s">
        <v>30</v>
      </c>
      <c r="W2110" t="s">
        <v>60</v>
      </c>
      <c r="X2110" t="s">
        <v>29</v>
      </c>
      <c r="Y2110" t="s">
        <v>30</v>
      </c>
      <c r="Z2110" t="s">
        <v>29</v>
      </c>
      <c r="AA2110" t="s">
        <v>30</v>
      </c>
      <c r="AB2110" t="s">
        <v>62</v>
      </c>
    </row>
    <row r="2111" spans="1:28" outlineLevel="1" x14ac:dyDescent="0.45">
      <c r="A2111">
        <v>3699389002</v>
      </c>
      <c r="B2111" s="1">
        <v>44335</v>
      </c>
      <c r="C2111" t="s">
        <v>1767</v>
      </c>
      <c r="D2111" t="s">
        <v>1768</v>
      </c>
      <c r="E2111" t="s">
        <v>951</v>
      </c>
      <c r="F2111" t="s">
        <v>5651</v>
      </c>
      <c r="G2111" t="s">
        <v>5813</v>
      </c>
      <c r="H2111" s="10">
        <v>2155</v>
      </c>
      <c r="J2111" t="s">
        <v>42</v>
      </c>
      <c r="K2111" t="s">
        <v>29</v>
      </c>
      <c r="L2111" t="s">
        <v>161</v>
      </c>
      <c r="M2111" t="s">
        <v>29</v>
      </c>
      <c r="N2111" t="s">
        <v>29</v>
      </c>
      <c r="O2111" t="s">
        <v>29</v>
      </c>
      <c r="P2111" t="s">
        <v>30</v>
      </c>
      <c r="Q2111" t="s">
        <v>29</v>
      </c>
      <c r="R2111" t="s">
        <v>29</v>
      </c>
      <c r="S2111" t="s">
        <v>30</v>
      </c>
      <c r="T2111" t="s">
        <v>30</v>
      </c>
      <c r="U2111" t="s">
        <v>30</v>
      </c>
      <c r="V2111" t="s">
        <v>30</v>
      </c>
      <c r="W2111" t="s">
        <v>60</v>
      </c>
      <c r="X2111" t="s">
        <v>29</v>
      </c>
      <c r="Y2111" t="s">
        <v>30</v>
      </c>
      <c r="Z2111" t="s">
        <v>29</v>
      </c>
      <c r="AA2111" t="s">
        <v>30</v>
      </c>
      <c r="AB2111" t="s">
        <v>373</v>
      </c>
    </row>
    <row r="2112" spans="1:28" outlineLevel="1" x14ac:dyDescent="0.45">
      <c r="A2112">
        <v>4882159006</v>
      </c>
      <c r="B2112" s="1">
        <v>44336</v>
      </c>
      <c r="C2112" t="s">
        <v>1943</v>
      </c>
      <c r="D2112" t="s">
        <v>1944</v>
      </c>
      <c r="E2112" t="s">
        <v>239</v>
      </c>
      <c r="F2112" t="s">
        <v>5651</v>
      </c>
      <c r="G2112" t="s">
        <v>5676</v>
      </c>
      <c r="H2112" s="10">
        <v>443685.59</v>
      </c>
      <c r="J2112" t="s">
        <v>42</v>
      </c>
      <c r="K2112" t="s">
        <v>30</v>
      </c>
      <c r="L2112" t="s">
        <v>119</v>
      </c>
      <c r="M2112" t="s">
        <v>30</v>
      </c>
      <c r="N2112" t="s">
        <v>30</v>
      </c>
      <c r="O2112" t="s">
        <v>30</v>
      </c>
      <c r="P2112" t="s">
        <v>30</v>
      </c>
      <c r="Q2112" t="s">
        <v>30</v>
      </c>
      <c r="R2112" t="s">
        <v>30</v>
      </c>
      <c r="S2112" t="s">
        <v>30</v>
      </c>
      <c r="T2112" t="s">
        <v>30</v>
      </c>
      <c r="U2112" t="s">
        <v>30</v>
      </c>
      <c r="V2112" t="s">
        <v>30</v>
      </c>
      <c r="W2112" t="s">
        <v>31</v>
      </c>
      <c r="X2112" t="s">
        <v>30</v>
      </c>
      <c r="Y2112" t="s">
        <v>29</v>
      </c>
      <c r="Z2112" t="s">
        <v>29</v>
      </c>
      <c r="AA2112" t="s">
        <v>30</v>
      </c>
      <c r="AB2112" t="s">
        <v>38</v>
      </c>
    </row>
    <row r="2113" spans="1:28" outlineLevel="1" x14ac:dyDescent="0.45">
      <c r="A2113">
        <v>7895898905</v>
      </c>
      <c r="B2113" s="1">
        <v>44327</v>
      </c>
      <c r="C2113" t="s">
        <v>3981</v>
      </c>
      <c r="D2113" t="s">
        <v>3982</v>
      </c>
      <c r="E2113" t="s">
        <v>239</v>
      </c>
      <c r="F2113" t="s">
        <v>5651</v>
      </c>
      <c r="G2113" t="s">
        <v>5676</v>
      </c>
      <c r="H2113" s="10">
        <v>298823.73</v>
      </c>
      <c r="J2113" t="s">
        <v>42</v>
      </c>
      <c r="K2113" t="s">
        <v>30</v>
      </c>
      <c r="L2113" t="s">
        <v>119</v>
      </c>
      <c r="M2113" t="s">
        <v>30</v>
      </c>
      <c r="N2113" t="s">
        <v>30</v>
      </c>
      <c r="O2113" t="s">
        <v>30</v>
      </c>
      <c r="P2113" t="s">
        <v>30</v>
      </c>
      <c r="Q2113" t="s">
        <v>30</v>
      </c>
      <c r="R2113" t="s">
        <v>30</v>
      </c>
      <c r="S2113" t="s">
        <v>30</v>
      </c>
      <c r="T2113" t="s">
        <v>30</v>
      </c>
      <c r="U2113" t="s">
        <v>30</v>
      </c>
      <c r="V2113" t="s">
        <v>30</v>
      </c>
      <c r="W2113" t="s">
        <v>40</v>
      </c>
      <c r="X2113" t="s">
        <v>30</v>
      </c>
      <c r="Y2113" t="s">
        <v>30</v>
      </c>
      <c r="Z2113" t="s">
        <v>29</v>
      </c>
      <c r="AA2113" t="s">
        <v>29</v>
      </c>
      <c r="AB2113" t="s">
        <v>32</v>
      </c>
    </row>
    <row r="2114" spans="1:28" outlineLevel="1" x14ac:dyDescent="0.45">
      <c r="A2114">
        <v>1069919002</v>
      </c>
      <c r="B2114" s="1">
        <v>44328</v>
      </c>
      <c r="C2114" t="s">
        <v>237</v>
      </c>
      <c r="D2114" t="s">
        <v>238</v>
      </c>
      <c r="E2114" t="s">
        <v>239</v>
      </c>
      <c r="F2114" t="s">
        <v>5651</v>
      </c>
      <c r="G2114" t="s">
        <v>5676</v>
      </c>
      <c r="H2114" s="10">
        <v>181079.7</v>
      </c>
      <c r="J2114" t="s">
        <v>42</v>
      </c>
      <c r="K2114" t="s">
        <v>30</v>
      </c>
      <c r="L2114" t="s">
        <v>119</v>
      </c>
      <c r="M2114" t="s">
        <v>30</v>
      </c>
      <c r="N2114" t="s">
        <v>30</v>
      </c>
      <c r="O2114" t="s">
        <v>30</v>
      </c>
      <c r="P2114" t="s">
        <v>30</v>
      </c>
      <c r="Q2114" t="s">
        <v>30</v>
      </c>
      <c r="R2114" t="s">
        <v>30</v>
      </c>
      <c r="S2114" t="s">
        <v>30</v>
      </c>
      <c r="T2114" t="s">
        <v>30</v>
      </c>
      <c r="U2114" t="s">
        <v>30</v>
      </c>
      <c r="V2114" t="s">
        <v>30</v>
      </c>
      <c r="W2114" t="s">
        <v>40</v>
      </c>
      <c r="X2114" t="s">
        <v>30</v>
      </c>
      <c r="Y2114" t="s">
        <v>30</v>
      </c>
      <c r="Z2114" t="s">
        <v>29</v>
      </c>
      <c r="AA2114" t="s">
        <v>29</v>
      </c>
      <c r="AB2114" t="s">
        <v>32</v>
      </c>
    </row>
    <row r="2115" spans="1:28" outlineLevel="1" x14ac:dyDescent="0.45">
      <c r="A2115">
        <v>2760929004</v>
      </c>
      <c r="B2115" s="1">
        <v>44334</v>
      </c>
      <c r="C2115" t="s">
        <v>1611</v>
      </c>
      <c r="D2115" t="s">
        <v>1612</v>
      </c>
      <c r="E2115" t="s">
        <v>1515</v>
      </c>
      <c r="F2115" t="s">
        <v>5651</v>
      </c>
      <c r="G2115" t="s">
        <v>5886</v>
      </c>
      <c r="H2115" s="10">
        <v>27057</v>
      </c>
      <c r="J2115" t="s">
        <v>42</v>
      </c>
      <c r="K2115" t="s">
        <v>30</v>
      </c>
      <c r="L2115" t="s">
        <v>127</v>
      </c>
      <c r="M2115" t="s">
        <v>30</v>
      </c>
      <c r="N2115" t="s">
        <v>29</v>
      </c>
      <c r="O2115" t="s">
        <v>30</v>
      </c>
      <c r="P2115" t="s">
        <v>30</v>
      </c>
      <c r="Q2115" t="s">
        <v>30</v>
      </c>
      <c r="R2115" t="s">
        <v>30</v>
      </c>
      <c r="S2115" t="s">
        <v>30</v>
      </c>
      <c r="T2115" t="s">
        <v>30</v>
      </c>
      <c r="U2115" t="s">
        <v>30</v>
      </c>
      <c r="V2115" t="s">
        <v>30</v>
      </c>
      <c r="W2115" t="s">
        <v>40</v>
      </c>
      <c r="X2115" t="s">
        <v>29</v>
      </c>
      <c r="Y2115" t="s">
        <v>30</v>
      </c>
      <c r="Z2115" t="s">
        <v>29</v>
      </c>
      <c r="AA2115" t="s">
        <v>29</v>
      </c>
      <c r="AB2115" t="s">
        <v>32</v>
      </c>
    </row>
    <row r="2116" spans="1:28" outlineLevel="1" x14ac:dyDescent="0.45">
      <c r="A2116">
        <v>5238119009</v>
      </c>
      <c r="B2116" s="1">
        <v>44337</v>
      </c>
      <c r="C2116" t="s">
        <v>2271</v>
      </c>
      <c r="D2116" t="s">
        <v>2272</v>
      </c>
      <c r="E2116" t="s">
        <v>1470</v>
      </c>
      <c r="F2116" t="s">
        <v>5651</v>
      </c>
      <c r="G2116" t="s">
        <v>5941</v>
      </c>
      <c r="H2116" s="10">
        <v>273612.13</v>
      </c>
      <c r="J2116" t="s">
        <v>42</v>
      </c>
      <c r="K2116" t="s">
        <v>29</v>
      </c>
      <c r="L2116" t="s">
        <v>155</v>
      </c>
      <c r="M2116" t="s">
        <v>29</v>
      </c>
      <c r="N2116" t="s">
        <v>29</v>
      </c>
      <c r="O2116" t="s">
        <v>29</v>
      </c>
      <c r="P2116" t="s">
        <v>30</v>
      </c>
      <c r="Q2116" t="s">
        <v>30</v>
      </c>
      <c r="R2116" t="s">
        <v>30</v>
      </c>
      <c r="S2116" t="s">
        <v>30</v>
      </c>
      <c r="T2116" t="s">
        <v>30</v>
      </c>
      <c r="U2116" t="s">
        <v>30</v>
      </c>
      <c r="V2116" t="s">
        <v>30</v>
      </c>
      <c r="W2116" t="s">
        <v>40</v>
      </c>
      <c r="X2116" t="s">
        <v>30</v>
      </c>
      <c r="Y2116" t="s">
        <v>30</v>
      </c>
      <c r="Z2116" t="s">
        <v>29</v>
      </c>
      <c r="AA2116" t="s">
        <v>29</v>
      </c>
      <c r="AB2116" t="s">
        <v>32</v>
      </c>
    </row>
    <row r="2117" spans="1:28" outlineLevel="1" x14ac:dyDescent="0.45">
      <c r="A2117">
        <v>8922879003</v>
      </c>
      <c r="B2117" s="1">
        <v>44345</v>
      </c>
      <c r="C2117" t="s">
        <v>4861</v>
      </c>
      <c r="D2117" t="s">
        <v>4862</v>
      </c>
      <c r="E2117" t="s">
        <v>1470</v>
      </c>
      <c r="F2117" t="s">
        <v>5651</v>
      </c>
      <c r="G2117" t="s">
        <v>5941</v>
      </c>
      <c r="H2117" s="10">
        <v>256468.55</v>
      </c>
      <c r="J2117" t="s">
        <v>42</v>
      </c>
      <c r="K2117" t="s">
        <v>30</v>
      </c>
      <c r="L2117" t="s">
        <v>155</v>
      </c>
      <c r="M2117" t="s">
        <v>30</v>
      </c>
      <c r="N2117" t="s">
        <v>30</v>
      </c>
      <c r="O2117" t="s">
        <v>30</v>
      </c>
      <c r="P2117" t="s">
        <v>30</v>
      </c>
      <c r="Q2117" t="s">
        <v>30</v>
      </c>
      <c r="R2117" t="s">
        <v>30</v>
      </c>
      <c r="S2117" t="s">
        <v>30</v>
      </c>
      <c r="T2117" t="s">
        <v>29</v>
      </c>
      <c r="U2117" t="s">
        <v>30</v>
      </c>
      <c r="V2117" t="s">
        <v>30</v>
      </c>
      <c r="W2117" t="s">
        <v>31</v>
      </c>
      <c r="X2117" t="s">
        <v>30</v>
      </c>
      <c r="Y2117" t="s">
        <v>29</v>
      </c>
      <c r="Z2117" t="s">
        <v>29</v>
      </c>
      <c r="AA2117" t="s">
        <v>29</v>
      </c>
      <c r="AB2117" t="s">
        <v>32</v>
      </c>
    </row>
    <row r="2118" spans="1:28" outlineLevel="1" x14ac:dyDescent="0.45">
      <c r="A2118">
        <v>8925659002</v>
      </c>
      <c r="B2118" s="1">
        <v>44345</v>
      </c>
      <c r="C2118" t="s">
        <v>4869</v>
      </c>
      <c r="D2118" t="s">
        <v>4870</v>
      </c>
      <c r="E2118" t="s">
        <v>1470</v>
      </c>
      <c r="F2118" t="s">
        <v>5651</v>
      </c>
      <c r="G2118" t="s">
        <v>5941</v>
      </c>
      <c r="H2118" s="10">
        <v>111106</v>
      </c>
      <c r="J2118" t="s">
        <v>42</v>
      </c>
      <c r="K2118" t="s">
        <v>30</v>
      </c>
      <c r="L2118" t="s">
        <v>155</v>
      </c>
      <c r="M2118" t="s">
        <v>29</v>
      </c>
      <c r="N2118" t="s">
        <v>30</v>
      </c>
      <c r="O2118" t="s">
        <v>29</v>
      </c>
      <c r="P2118" t="s">
        <v>30</v>
      </c>
      <c r="Q2118" t="s">
        <v>30</v>
      </c>
      <c r="R2118" t="s">
        <v>30</v>
      </c>
      <c r="S2118" t="s">
        <v>30</v>
      </c>
      <c r="T2118" t="s">
        <v>30</v>
      </c>
      <c r="U2118" t="s">
        <v>30</v>
      </c>
      <c r="V2118" t="s">
        <v>30</v>
      </c>
      <c r="W2118" t="s">
        <v>31</v>
      </c>
      <c r="X2118" t="s">
        <v>30</v>
      </c>
      <c r="Y2118" t="s">
        <v>29</v>
      </c>
      <c r="Z2118" t="s">
        <v>29</v>
      </c>
      <c r="AA2118" t="s">
        <v>29</v>
      </c>
      <c r="AB2118" t="s">
        <v>32</v>
      </c>
    </row>
    <row r="2119" spans="1:28" outlineLevel="1" x14ac:dyDescent="0.45">
      <c r="A2119">
        <v>7539128901</v>
      </c>
      <c r="B2119" s="1">
        <v>44323</v>
      </c>
      <c r="C2119" t="s">
        <v>2869</v>
      </c>
      <c r="D2119" t="s">
        <v>2870</v>
      </c>
      <c r="E2119" t="s">
        <v>1470</v>
      </c>
      <c r="F2119" t="s">
        <v>5651</v>
      </c>
      <c r="G2119" t="s">
        <v>5941</v>
      </c>
      <c r="H2119" s="10">
        <v>89586.77</v>
      </c>
      <c r="J2119" t="s">
        <v>42</v>
      </c>
      <c r="K2119" t="s">
        <v>30</v>
      </c>
      <c r="L2119" t="s">
        <v>155</v>
      </c>
      <c r="M2119" t="s">
        <v>30</v>
      </c>
      <c r="N2119" t="s">
        <v>30</v>
      </c>
      <c r="O2119" t="s">
        <v>30</v>
      </c>
      <c r="P2119" t="s">
        <v>30</v>
      </c>
      <c r="Q2119" t="s">
        <v>30</v>
      </c>
      <c r="R2119" t="s">
        <v>30</v>
      </c>
      <c r="S2119" t="s">
        <v>30</v>
      </c>
      <c r="T2119" t="s">
        <v>30</v>
      </c>
      <c r="U2119" t="s">
        <v>30</v>
      </c>
      <c r="V2119" t="s">
        <v>30</v>
      </c>
      <c r="W2119" t="s">
        <v>31</v>
      </c>
      <c r="X2119" t="s">
        <v>30</v>
      </c>
      <c r="Y2119" t="s">
        <v>29</v>
      </c>
      <c r="Z2119" t="s">
        <v>30</v>
      </c>
      <c r="AA2119" t="s">
        <v>29</v>
      </c>
      <c r="AB2119" t="s">
        <v>43</v>
      </c>
    </row>
    <row r="2120" spans="1:28" outlineLevel="1" x14ac:dyDescent="0.45">
      <c r="A2120">
        <v>9904299007</v>
      </c>
      <c r="B2120" s="1">
        <v>44351</v>
      </c>
      <c r="C2120" t="s">
        <v>5370</v>
      </c>
      <c r="D2120" t="s">
        <v>5371</v>
      </c>
      <c r="E2120" t="s">
        <v>294</v>
      </c>
      <c r="F2120" t="s">
        <v>5651</v>
      </c>
      <c r="G2120" t="s">
        <v>5687</v>
      </c>
      <c r="H2120" s="10">
        <v>960562.5</v>
      </c>
      <c r="I2120" t="s">
        <v>131</v>
      </c>
      <c r="J2120" t="s">
        <v>42</v>
      </c>
      <c r="K2120" t="s">
        <v>29</v>
      </c>
      <c r="L2120" t="s">
        <v>119</v>
      </c>
      <c r="M2120" t="s">
        <v>29</v>
      </c>
      <c r="N2120" t="s">
        <v>30</v>
      </c>
      <c r="O2120" t="s">
        <v>30</v>
      </c>
      <c r="P2120" t="s">
        <v>30</v>
      </c>
      <c r="Q2120" t="s">
        <v>30</v>
      </c>
      <c r="R2120" t="s">
        <v>30</v>
      </c>
      <c r="S2120" t="s">
        <v>30</v>
      </c>
      <c r="T2120" t="s">
        <v>29</v>
      </c>
      <c r="U2120" t="s">
        <v>30</v>
      </c>
      <c r="V2120" t="s">
        <v>30</v>
      </c>
      <c r="W2120" t="s">
        <v>40</v>
      </c>
      <c r="X2120" t="s">
        <v>29</v>
      </c>
      <c r="Y2120" t="s">
        <v>29</v>
      </c>
      <c r="Z2120" t="s">
        <v>29</v>
      </c>
      <c r="AA2120" t="s">
        <v>29</v>
      </c>
      <c r="AB2120" t="s">
        <v>32</v>
      </c>
    </row>
    <row r="2121" spans="1:28" outlineLevel="1" x14ac:dyDescent="0.45">
      <c r="A2121">
        <v>1124209103</v>
      </c>
      <c r="B2121" s="1">
        <v>44372</v>
      </c>
      <c r="C2121" t="s">
        <v>521</v>
      </c>
      <c r="D2121" t="s">
        <v>522</v>
      </c>
      <c r="E2121" t="s">
        <v>294</v>
      </c>
      <c r="F2121" t="s">
        <v>5651</v>
      </c>
      <c r="G2121" t="s">
        <v>5687</v>
      </c>
      <c r="H2121" s="10">
        <v>773225</v>
      </c>
      <c r="J2121" t="s">
        <v>42</v>
      </c>
      <c r="K2121" t="s">
        <v>29</v>
      </c>
      <c r="L2121" t="s">
        <v>119</v>
      </c>
      <c r="M2121" t="s">
        <v>29</v>
      </c>
      <c r="N2121" t="s">
        <v>30</v>
      </c>
      <c r="O2121" t="s">
        <v>30</v>
      </c>
      <c r="P2121" t="s">
        <v>30</v>
      </c>
      <c r="Q2121" t="s">
        <v>30</v>
      </c>
      <c r="R2121" t="s">
        <v>30</v>
      </c>
      <c r="S2121" t="s">
        <v>30</v>
      </c>
      <c r="T2121" t="s">
        <v>30</v>
      </c>
      <c r="U2121" t="s">
        <v>30</v>
      </c>
      <c r="V2121" t="s">
        <v>30</v>
      </c>
      <c r="W2121" t="s">
        <v>40</v>
      </c>
      <c r="X2121" t="s">
        <v>29</v>
      </c>
      <c r="Y2121" t="s">
        <v>29</v>
      </c>
      <c r="Z2121" t="s">
        <v>29</v>
      </c>
      <c r="AA2121" t="s">
        <v>29</v>
      </c>
      <c r="AB2121" t="s">
        <v>47</v>
      </c>
    </row>
    <row r="2122" spans="1:28" outlineLevel="1" x14ac:dyDescent="0.45">
      <c r="A2122">
        <v>4883899007</v>
      </c>
      <c r="B2122" s="1">
        <v>44336</v>
      </c>
      <c r="C2122" t="s">
        <v>1949</v>
      </c>
      <c r="D2122" t="s">
        <v>1950</v>
      </c>
      <c r="E2122" t="s">
        <v>294</v>
      </c>
      <c r="F2122" t="s">
        <v>5651</v>
      </c>
      <c r="G2122" t="s">
        <v>5912</v>
      </c>
      <c r="H2122" s="10">
        <v>655479</v>
      </c>
      <c r="J2122" t="s">
        <v>42</v>
      </c>
      <c r="K2122" t="s">
        <v>30</v>
      </c>
      <c r="L2122" t="s">
        <v>119</v>
      </c>
      <c r="M2122" t="s">
        <v>29</v>
      </c>
      <c r="N2122" t="s">
        <v>29</v>
      </c>
      <c r="O2122" t="s">
        <v>30</v>
      </c>
      <c r="P2122" t="s">
        <v>30</v>
      </c>
      <c r="Q2122" t="s">
        <v>30</v>
      </c>
      <c r="R2122" t="s">
        <v>30</v>
      </c>
      <c r="S2122" t="s">
        <v>30</v>
      </c>
      <c r="T2122" t="s">
        <v>30</v>
      </c>
      <c r="U2122" t="s">
        <v>30</v>
      </c>
      <c r="V2122" t="s">
        <v>30</v>
      </c>
      <c r="W2122" t="s">
        <v>33</v>
      </c>
      <c r="X2122" t="s">
        <v>30</v>
      </c>
      <c r="Y2122" t="s">
        <v>30</v>
      </c>
      <c r="Z2122" t="s">
        <v>29</v>
      </c>
      <c r="AA2122" t="s">
        <v>30</v>
      </c>
      <c r="AB2122" t="s">
        <v>144</v>
      </c>
    </row>
    <row r="2123" spans="1:28" outlineLevel="1" x14ac:dyDescent="0.45">
      <c r="A2123">
        <v>7631678905</v>
      </c>
      <c r="B2123" s="1">
        <v>44323</v>
      </c>
      <c r="C2123" t="s">
        <v>3579</v>
      </c>
      <c r="D2123" t="s">
        <v>3580</v>
      </c>
      <c r="E2123" t="s">
        <v>294</v>
      </c>
      <c r="F2123" t="s">
        <v>5651</v>
      </c>
      <c r="G2123" t="s">
        <v>5687</v>
      </c>
      <c r="H2123" s="10">
        <v>276979.08</v>
      </c>
      <c r="J2123" t="s">
        <v>42</v>
      </c>
      <c r="K2123" t="s">
        <v>30</v>
      </c>
      <c r="L2123" t="s">
        <v>119</v>
      </c>
      <c r="M2123" t="s">
        <v>29</v>
      </c>
      <c r="N2123" t="s">
        <v>29</v>
      </c>
      <c r="O2123" t="s">
        <v>29</v>
      </c>
      <c r="P2123" t="s">
        <v>30</v>
      </c>
      <c r="Q2123" t="s">
        <v>29</v>
      </c>
      <c r="R2123" t="s">
        <v>30</v>
      </c>
      <c r="S2123" t="s">
        <v>30</v>
      </c>
      <c r="T2123" t="s">
        <v>30</v>
      </c>
      <c r="U2123" t="s">
        <v>30</v>
      </c>
      <c r="V2123" t="s">
        <v>30</v>
      </c>
      <c r="W2123" t="s">
        <v>31</v>
      </c>
      <c r="X2123" t="s">
        <v>29</v>
      </c>
      <c r="Y2123" t="s">
        <v>30</v>
      </c>
      <c r="Z2123" t="s">
        <v>29</v>
      </c>
      <c r="AA2123" t="s">
        <v>29</v>
      </c>
      <c r="AB2123" t="s">
        <v>3581</v>
      </c>
    </row>
    <row r="2124" spans="1:28" outlineLevel="1" x14ac:dyDescent="0.45">
      <c r="A2124">
        <v>4880319002</v>
      </c>
      <c r="B2124" s="1">
        <v>44336</v>
      </c>
      <c r="C2124" t="s">
        <v>1934</v>
      </c>
      <c r="D2124" t="s">
        <v>1935</v>
      </c>
      <c r="E2124" t="s">
        <v>294</v>
      </c>
      <c r="F2124" t="s">
        <v>5651</v>
      </c>
      <c r="G2124" t="s">
        <v>5687</v>
      </c>
      <c r="H2124" s="10">
        <v>170311</v>
      </c>
      <c r="J2124" t="s">
        <v>42</v>
      </c>
      <c r="K2124" t="s">
        <v>29</v>
      </c>
      <c r="L2124" t="s">
        <v>119</v>
      </c>
      <c r="M2124" t="s">
        <v>29</v>
      </c>
      <c r="N2124" t="s">
        <v>30</v>
      </c>
      <c r="O2124" t="s">
        <v>30</v>
      </c>
      <c r="P2124" t="s">
        <v>30</v>
      </c>
      <c r="Q2124" t="s">
        <v>30</v>
      </c>
      <c r="R2124" t="s">
        <v>30</v>
      </c>
      <c r="S2124" t="s">
        <v>30</v>
      </c>
      <c r="T2124" t="s">
        <v>30</v>
      </c>
      <c r="U2124" t="s">
        <v>30</v>
      </c>
      <c r="V2124" t="s">
        <v>30</v>
      </c>
      <c r="W2124" t="s">
        <v>31</v>
      </c>
      <c r="X2124" t="s">
        <v>29</v>
      </c>
      <c r="Y2124" t="s">
        <v>30</v>
      </c>
      <c r="Z2124" t="s">
        <v>29</v>
      </c>
      <c r="AA2124" t="s">
        <v>29</v>
      </c>
      <c r="AB2124" t="s">
        <v>32</v>
      </c>
    </row>
    <row r="2125" spans="1:28" outlineLevel="1" x14ac:dyDescent="0.45">
      <c r="A2125">
        <v>1077709009</v>
      </c>
      <c r="B2125" s="1">
        <v>44328</v>
      </c>
      <c r="C2125" t="s">
        <v>292</v>
      </c>
      <c r="D2125" t="s">
        <v>293</v>
      </c>
      <c r="E2125" t="s">
        <v>294</v>
      </c>
      <c r="F2125" t="s">
        <v>5651</v>
      </c>
      <c r="G2125" t="s">
        <v>5687</v>
      </c>
      <c r="H2125" s="10">
        <v>168924.18</v>
      </c>
      <c r="J2125" t="s">
        <v>42</v>
      </c>
      <c r="K2125" t="s">
        <v>29</v>
      </c>
      <c r="L2125" t="s">
        <v>119</v>
      </c>
      <c r="M2125" t="s">
        <v>29</v>
      </c>
      <c r="N2125" t="s">
        <v>30</v>
      </c>
      <c r="O2125" t="s">
        <v>29</v>
      </c>
      <c r="P2125" t="s">
        <v>30</v>
      </c>
      <c r="Q2125" t="s">
        <v>29</v>
      </c>
      <c r="R2125" t="s">
        <v>30</v>
      </c>
      <c r="S2125" t="s">
        <v>30</v>
      </c>
      <c r="T2125" t="s">
        <v>30</v>
      </c>
      <c r="U2125" t="s">
        <v>30</v>
      </c>
      <c r="V2125" t="s">
        <v>30</v>
      </c>
      <c r="W2125" t="s">
        <v>31</v>
      </c>
      <c r="X2125" t="s">
        <v>29</v>
      </c>
      <c r="Y2125" t="s">
        <v>29</v>
      </c>
      <c r="Z2125" t="s">
        <v>29</v>
      </c>
      <c r="AA2125" t="s">
        <v>30</v>
      </c>
      <c r="AB2125" t="s">
        <v>45</v>
      </c>
    </row>
    <row r="2126" spans="1:28" outlineLevel="1" x14ac:dyDescent="0.45">
      <c r="A2126">
        <v>2749909008</v>
      </c>
      <c r="B2126" s="1">
        <v>44334</v>
      </c>
      <c r="C2126" t="s">
        <v>1563</v>
      </c>
      <c r="D2126" t="s">
        <v>1564</v>
      </c>
      <c r="E2126" t="s">
        <v>294</v>
      </c>
      <c r="F2126" t="s">
        <v>5651</v>
      </c>
      <c r="G2126" t="s">
        <v>5687</v>
      </c>
      <c r="H2126" s="10">
        <v>110824.25</v>
      </c>
      <c r="J2126" t="s">
        <v>42</v>
      </c>
      <c r="K2126" t="s">
        <v>30</v>
      </c>
      <c r="L2126" t="s">
        <v>119</v>
      </c>
      <c r="M2126" t="s">
        <v>29</v>
      </c>
      <c r="N2126" t="s">
        <v>29</v>
      </c>
      <c r="O2126" t="s">
        <v>29</v>
      </c>
      <c r="P2126" t="s">
        <v>30</v>
      </c>
      <c r="Q2126" t="s">
        <v>29</v>
      </c>
      <c r="R2126" t="s">
        <v>30</v>
      </c>
      <c r="S2126" t="s">
        <v>30</v>
      </c>
      <c r="T2126" t="s">
        <v>30</v>
      </c>
      <c r="U2126" t="s">
        <v>30</v>
      </c>
      <c r="V2126" t="s">
        <v>30</v>
      </c>
      <c r="W2126" t="s">
        <v>31</v>
      </c>
      <c r="X2126" t="s">
        <v>29</v>
      </c>
      <c r="Y2126" t="s">
        <v>29</v>
      </c>
      <c r="Z2126" t="s">
        <v>29</v>
      </c>
      <c r="AA2126" t="s">
        <v>30</v>
      </c>
      <c r="AB2126" t="s">
        <v>43</v>
      </c>
    </row>
    <row r="2127" spans="1:28" outlineLevel="1" x14ac:dyDescent="0.45">
      <c r="A2127">
        <v>7871038900</v>
      </c>
      <c r="B2127" s="1">
        <v>44327</v>
      </c>
      <c r="C2127" t="s">
        <v>3854</v>
      </c>
      <c r="D2127" t="s">
        <v>3855</v>
      </c>
      <c r="E2127" t="s">
        <v>294</v>
      </c>
      <c r="F2127" t="s">
        <v>5651</v>
      </c>
      <c r="G2127" t="s">
        <v>5687</v>
      </c>
      <c r="H2127" s="10">
        <v>46049</v>
      </c>
      <c r="J2127" t="s">
        <v>42</v>
      </c>
      <c r="K2127" t="s">
        <v>29</v>
      </c>
      <c r="L2127" t="s">
        <v>119</v>
      </c>
      <c r="M2127" t="s">
        <v>29</v>
      </c>
      <c r="N2127" t="s">
        <v>29</v>
      </c>
      <c r="O2127" t="s">
        <v>29</v>
      </c>
      <c r="P2127" t="s">
        <v>30</v>
      </c>
      <c r="Q2127" t="s">
        <v>30</v>
      </c>
      <c r="R2127" t="s">
        <v>30</v>
      </c>
      <c r="S2127" t="s">
        <v>30</v>
      </c>
      <c r="T2127" t="s">
        <v>30</v>
      </c>
      <c r="U2127" t="s">
        <v>30</v>
      </c>
      <c r="V2127" t="s">
        <v>30</v>
      </c>
      <c r="W2127" t="s">
        <v>40</v>
      </c>
      <c r="X2127" t="s">
        <v>29</v>
      </c>
      <c r="Y2127" t="s">
        <v>30</v>
      </c>
      <c r="Z2127" t="s">
        <v>29</v>
      </c>
      <c r="AA2127" t="s">
        <v>30</v>
      </c>
      <c r="AB2127" t="s">
        <v>32</v>
      </c>
    </row>
    <row r="2128" spans="1:28" outlineLevel="1" x14ac:dyDescent="0.45">
      <c r="A2128">
        <v>4878509001</v>
      </c>
      <c r="B2128" s="1">
        <v>44336</v>
      </c>
      <c r="C2128" t="s">
        <v>1922</v>
      </c>
      <c r="D2128" t="s">
        <v>1923</v>
      </c>
      <c r="E2128" t="s">
        <v>294</v>
      </c>
      <c r="F2128" t="s">
        <v>5651</v>
      </c>
      <c r="G2128" t="s">
        <v>5687</v>
      </c>
      <c r="H2128" s="10">
        <v>27758.1</v>
      </c>
      <c r="J2128" t="s">
        <v>42</v>
      </c>
      <c r="K2128" t="s">
        <v>29</v>
      </c>
      <c r="L2128" t="s">
        <v>119</v>
      </c>
      <c r="M2128" t="s">
        <v>29</v>
      </c>
      <c r="N2128" t="s">
        <v>29</v>
      </c>
      <c r="O2128" t="s">
        <v>29</v>
      </c>
      <c r="P2128" t="s">
        <v>30</v>
      </c>
      <c r="Q2128" t="s">
        <v>29</v>
      </c>
      <c r="R2128" t="s">
        <v>29</v>
      </c>
      <c r="S2128" t="s">
        <v>30</v>
      </c>
      <c r="T2128" t="s">
        <v>30</v>
      </c>
      <c r="U2128" t="s">
        <v>30</v>
      </c>
      <c r="V2128" t="s">
        <v>30</v>
      </c>
      <c r="W2128" t="s">
        <v>60</v>
      </c>
      <c r="X2128" t="s">
        <v>29</v>
      </c>
      <c r="Y2128" t="s">
        <v>30</v>
      </c>
      <c r="Z2128" t="s">
        <v>29</v>
      </c>
      <c r="AA2128" t="s">
        <v>29</v>
      </c>
      <c r="AB2128" t="s">
        <v>32</v>
      </c>
    </row>
    <row r="2129" spans="1:28" outlineLevel="1" x14ac:dyDescent="0.45">
      <c r="A2129">
        <v>5230609009</v>
      </c>
      <c r="B2129" s="1">
        <v>44337</v>
      </c>
      <c r="C2129" t="s">
        <v>2232</v>
      </c>
      <c r="D2129" t="s">
        <v>2233</v>
      </c>
      <c r="E2129" t="s">
        <v>294</v>
      </c>
      <c r="F2129" t="s">
        <v>5651</v>
      </c>
      <c r="G2129" t="s">
        <v>5687</v>
      </c>
      <c r="H2129" s="10">
        <v>22871.119999999999</v>
      </c>
      <c r="J2129" t="s">
        <v>42</v>
      </c>
      <c r="K2129" t="s">
        <v>29</v>
      </c>
      <c r="L2129" t="s">
        <v>119</v>
      </c>
      <c r="M2129" t="s">
        <v>30</v>
      </c>
      <c r="N2129" t="s">
        <v>30</v>
      </c>
      <c r="O2129" t="s">
        <v>30</v>
      </c>
      <c r="P2129" t="s">
        <v>30</v>
      </c>
      <c r="Q2129" t="s">
        <v>30</v>
      </c>
      <c r="R2129" t="s">
        <v>30</v>
      </c>
      <c r="S2129" t="s">
        <v>30</v>
      </c>
      <c r="T2129" t="s">
        <v>30</v>
      </c>
      <c r="U2129" t="s">
        <v>30</v>
      </c>
      <c r="V2129" t="s">
        <v>30</v>
      </c>
      <c r="W2129" t="s">
        <v>40</v>
      </c>
      <c r="X2129" t="s">
        <v>29</v>
      </c>
      <c r="Y2129" t="s">
        <v>30</v>
      </c>
      <c r="Z2129" t="s">
        <v>29</v>
      </c>
      <c r="AA2129" t="s">
        <v>29</v>
      </c>
      <c r="AB2129" t="s">
        <v>73</v>
      </c>
    </row>
    <row r="2130" spans="1:28" outlineLevel="1" x14ac:dyDescent="0.45">
      <c r="A2130">
        <v>2375669002</v>
      </c>
      <c r="B2130" s="1">
        <v>44331</v>
      </c>
      <c r="C2130" t="s">
        <v>1070</v>
      </c>
      <c r="D2130" t="s">
        <v>1071</v>
      </c>
      <c r="E2130" t="s">
        <v>294</v>
      </c>
      <c r="F2130" t="s">
        <v>5651</v>
      </c>
      <c r="G2130" t="s">
        <v>5832</v>
      </c>
      <c r="H2130" s="10">
        <v>13296.02</v>
      </c>
      <c r="I2130" t="s">
        <v>35</v>
      </c>
      <c r="J2130" t="s">
        <v>42</v>
      </c>
      <c r="K2130" t="s">
        <v>29</v>
      </c>
      <c r="L2130" t="s">
        <v>119</v>
      </c>
      <c r="M2130" t="s">
        <v>29</v>
      </c>
      <c r="N2130" t="s">
        <v>29</v>
      </c>
      <c r="O2130" t="s">
        <v>30</v>
      </c>
      <c r="P2130" t="s">
        <v>30</v>
      </c>
      <c r="Q2130" t="s">
        <v>30</v>
      </c>
      <c r="R2130" t="s">
        <v>30</v>
      </c>
      <c r="S2130" t="s">
        <v>30</v>
      </c>
      <c r="T2130" t="s">
        <v>30</v>
      </c>
      <c r="U2130" t="s">
        <v>30</v>
      </c>
      <c r="V2130" t="s">
        <v>30</v>
      </c>
      <c r="W2130" t="s">
        <v>40</v>
      </c>
      <c r="X2130" t="s">
        <v>29</v>
      </c>
      <c r="Y2130" t="s">
        <v>30</v>
      </c>
      <c r="Z2130" t="s">
        <v>29</v>
      </c>
      <c r="AA2130" t="s">
        <v>29</v>
      </c>
      <c r="AB2130" t="s">
        <v>32</v>
      </c>
    </row>
    <row r="2131" spans="1:28" outlineLevel="1" x14ac:dyDescent="0.45">
      <c r="A2131">
        <v>8600869008</v>
      </c>
      <c r="B2131" s="1">
        <v>44343</v>
      </c>
      <c r="C2131" t="s">
        <v>4242</v>
      </c>
      <c r="D2131" t="s">
        <v>4243</v>
      </c>
      <c r="E2131" t="s">
        <v>294</v>
      </c>
      <c r="F2131" t="s">
        <v>5651</v>
      </c>
      <c r="G2131" t="s">
        <v>5687</v>
      </c>
      <c r="H2131" s="10">
        <v>3757</v>
      </c>
      <c r="J2131" t="s">
        <v>42</v>
      </c>
      <c r="K2131" t="s">
        <v>30</v>
      </c>
      <c r="L2131" t="s">
        <v>119</v>
      </c>
      <c r="M2131" t="s">
        <v>29</v>
      </c>
      <c r="N2131" t="s">
        <v>29</v>
      </c>
      <c r="O2131" t="s">
        <v>29</v>
      </c>
      <c r="P2131" t="s">
        <v>30</v>
      </c>
      <c r="Q2131" t="s">
        <v>29</v>
      </c>
      <c r="R2131" t="s">
        <v>30</v>
      </c>
      <c r="S2131" t="s">
        <v>30</v>
      </c>
      <c r="T2131" t="s">
        <v>30</v>
      </c>
      <c r="U2131" t="s">
        <v>30</v>
      </c>
      <c r="V2131" t="s">
        <v>29</v>
      </c>
      <c r="W2131" t="s">
        <v>60</v>
      </c>
      <c r="X2131" t="s">
        <v>29</v>
      </c>
      <c r="Y2131" t="s">
        <v>30</v>
      </c>
      <c r="Z2131" t="s">
        <v>29</v>
      </c>
      <c r="AA2131" t="s">
        <v>30</v>
      </c>
      <c r="AB2131" t="s">
        <v>4244</v>
      </c>
    </row>
    <row r="2132" spans="1:28" outlineLevel="1" x14ac:dyDescent="0.45">
      <c r="A2132">
        <v>7581098909</v>
      </c>
      <c r="B2132" s="1">
        <v>44323</v>
      </c>
      <c r="C2132" t="s">
        <v>3300</v>
      </c>
      <c r="D2132" t="s">
        <v>3301</v>
      </c>
      <c r="E2132" t="s">
        <v>2041</v>
      </c>
      <c r="F2132" t="s">
        <v>5651</v>
      </c>
      <c r="G2132" t="s">
        <v>5919</v>
      </c>
      <c r="H2132" s="10">
        <v>55094.32</v>
      </c>
      <c r="J2132" t="s">
        <v>28</v>
      </c>
      <c r="K2132" t="s">
        <v>29</v>
      </c>
      <c r="L2132" t="s">
        <v>96</v>
      </c>
      <c r="M2132" t="s">
        <v>29</v>
      </c>
      <c r="N2132" t="s">
        <v>29</v>
      </c>
      <c r="O2132" t="s">
        <v>29</v>
      </c>
      <c r="P2132" t="s">
        <v>30</v>
      </c>
      <c r="Q2132" t="s">
        <v>30</v>
      </c>
      <c r="R2132" t="s">
        <v>30</v>
      </c>
      <c r="S2132" t="s">
        <v>29</v>
      </c>
      <c r="T2132" t="s">
        <v>30</v>
      </c>
      <c r="U2132" t="s">
        <v>30</v>
      </c>
      <c r="V2132" t="s">
        <v>30</v>
      </c>
      <c r="W2132" t="s">
        <v>60</v>
      </c>
      <c r="X2132" t="s">
        <v>29</v>
      </c>
      <c r="Y2132" t="s">
        <v>30</v>
      </c>
      <c r="Z2132" t="s">
        <v>29</v>
      </c>
      <c r="AA2132" t="s">
        <v>30</v>
      </c>
      <c r="AB2132" t="s">
        <v>234</v>
      </c>
    </row>
    <row r="2133" spans="1:28" outlineLevel="1" x14ac:dyDescent="0.45">
      <c r="A2133">
        <v>4899609006</v>
      </c>
      <c r="B2133" s="1">
        <v>44336</v>
      </c>
      <c r="C2133" t="s">
        <v>2039</v>
      </c>
      <c r="D2133" t="s">
        <v>2040</v>
      </c>
      <c r="E2133" t="s">
        <v>2041</v>
      </c>
      <c r="F2133" t="s">
        <v>5651</v>
      </c>
      <c r="G2133" t="s">
        <v>5919</v>
      </c>
      <c r="H2133" s="10">
        <v>25721.57</v>
      </c>
      <c r="J2133" t="s">
        <v>28</v>
      </c>
      <c r="K2133" t="s">
        <v>29</v>
      </c>
      <c r="L2133" t="s">
        <v>96</v>
      </c>
      <c r="M2133" t="s">
        <v>29</v>
      </c>
      <c r="N2133" t="s">
        <v>29</v>
      </c>
      <c r="O2133" t="s">
        <v>29</v>
      </c>
      <c r="P2133" t="s">
        <v>30</v>
      </c>
      <c r="Q2133" t="s">
        <v>29</v>
      </c>
      <c r="R2133" t="s">
        <v>30</v>
      </c>
      <c r="S2133" t="s">
        <v>30</v>
      </c>
      <c r="T2133" t="s">
        <v>30</v>
      </c>
      <c r="U2133" t="s">
        <v>30</v>
      </c>
      <c r="V2133" t="s">
        <v>30</v>
      </c>
      <c r="W2133" t="s">
        <v>33</v>
      </c>
      <c r="X2133" t="s">
        <v>29</v>
      </c>
      <c r="Y2133" t="s">
        <v>29</v>
      </c>
      <c r="Z2133" t="s">
        <v>30</v>
      </c>
      <c r="AA2133" t="s">
        <v>30</v>
      </c>
      <c r="AB2133" t="s">
        <v>32</v>
      </c>
    </row>
    <row r="2134" spans="1:28" outlineLevel="1" x14ac:dyDescent="0.45">
      <c r="A2134">
        <v>9925989001</v>
      </c>
      <c r="B2134" s="1">
        <v>44351</v>
      </c>
      <c r="C2134" t="s">
        <v>5477</v>
      </c>
      <c r="D2134" t="s">
        <v>5478</v>
      </c>
      <c r="E2134" t="s">
        <v>5479</v>
      </c>
      <c r="F2134" t="s">
        <v>5651</v>
      </c>
      <c r="G2134" t="s">
        <v>6061</v>
      </c>
      <c r="H2134" s="10">
        <v>42012</v>
      </c>
      <c r="J2134" t="s">
        <v>42</v>
      </c>
      <c r="K2134" t="s">
        <v>30</v>
      </c>
      <c r="L2134" t="s">
        <v>77</v>
      </c>
      <c r="M2134" t="s">
        <v>29</v>
      </c>
      <c r="N2134" t="s">
        <v>30</v>
      </c>
      <c r="O2134" t="s">
        <v>29</v>
      </c>
      <c r="P2134" t="s">
        <v>30</v>
      </c>
      <c r="Q2134" t="s">
        <v>30</v>
      </c>
      <c r="R2134" t="s">
        <v>30</v>
      </c>
      <c r="S2134" t="s">
        <v>30</v>
      </c>
      <c r="T2134" t="s">
        <v>30</v>
      </c>
      <c r="U2134" t="s">
        <v>30</v>
      </c>
      <c r="V2134" t="s">
        <v>30</v>
      </c>
      <c r="W2134" t="s">
        <v>33</v>
      </c>
      <c r="X2134" t="s">
        <v>30</v>
      </c>
      <c r="Y2134" t="s">
        <v>29</v>
      </c>
      <c r="Z2134" t="s">
        <v>29</v>
      </c>
      <c r="AA2134" t="s">
        <v>29</v>
      </c>
      <c r="AB2134" t="s">
        <v>32</v>
      </c>
    </row>
    <row r="2135" spans="1:28" outlineLevel="1" x14ac:dyDescent="0.45">
      <c r="A2135">
        <v>5214779003</v>
      </c>
      <c r="B2135" s="1">
        <v>44337</v>
      </c>
      <c r="C2135" t="s">
        <v>2137</v>
      </c>
      <c r="D2135" t="s">
        <v>2138</v>
      </c>
      <c r="E2135" t="s">
        <v>2139</v>
      </c>
      <c r="F2135" t="s">
        <v>5651</v>
      </c>
      <c r="G2135" t="s">
        <v>5925</v>
      </c>
      <c r="H2135" s="10">
        <v>36820</v>
      </c>
      <c r="J2135" t="s">
        <v>28</v>
      </c>
      <c r="K2135" t="s">
        <v>29</v>
      </c>
      <c r="L2135" t="s">
        <v>96</v>
      </c>
      <c r="M2135" t="s">
        <v>29</v>
      </c>
      <c r="N2135" t="s">
        <v>29</v>
      </c>
      <c r="O2135" t="s">
        <v>30</v>
      </c>
      <c r="P2135" t="s">
        <v>29</v>
      </c>
      <c r="Q2135" t="s">
        <v>30</v>
      </c>
      <c r="R2135" t="s">
        <v>30</v>
      </c>
      <c r="S2135" t="s">
        <v>29</v>
      </c>
      <c r="T2135" t="s">
        <v>30</v>
      </c>
      <c r="U2135" t="s">
        <v>30</v>
      </c>
      <c r="V2135" t="s">
        <v>30</v>
      </c>
      <c r="W2135" t="s">
        <v>270</v>
      </c>
      <c r="X2135" t="s">
        <v>29</v>
      </c>
      <c r="Y2135" t="s">
        <v>30</v>
      </c>
      <c r="Z2135" t="s">
        <v>29</v>
      </c>
      <c r="AA2135" t="s">
        <v>30</v>
      </c>
      <c r="AB2135" t="s">
        <v>62</v>
      </c>
    </row>
    <row r="2136" spans="1:28" outlineLevel="1" x14ac:dyDescent="0.45">
      <c r="A2136">
        <v>9917179005</v>
      </c>
      <c r="B2136" s="1">
        <v>44351</v>
      </c>
      <c r="C2136" t="s">
        <v>5418</v>
      </c>
      <c r="D2136" t="s">
        <v>5419</v>
      </c>
      <c r="E2136" t="s">
        <v>2193</v>
      </c>
      <c r="F2136" t="s">
        <v>5651</v>
      </c>
      <c r="G2136" t="s">
        <v>5931</v>
      </c>
      <c r="H2136" s="10">
        <v>561324</v>
      </c>
      <c r="I2136" t="s">
        <v>131</v>
      </c>
      <c r="J2136" t="s">
        <v>42</v>
      </c>
      <c r="K2136" t="s">
        <v>29</v>
      </c>
      <c r="L2136" t="s">
        <v>471</v>
      </c>
      <c r="M2136" t="s">
        <v>29</v>
      </c>
      <c r="N2136" t="s">
        <v>30</v>
      </c>
      <c r="O2136" t="s">
        <v>30</v>
      </c>
      <c r="P2136" t="s">
        <v>30</v>
      </c>
      <c r="Q2136" t="s">
        <v>30</v>
      </c>
      <c r="R2136" t="s">
        <v>30</v>
      </c>
      <c r="S2136" t="s">
        <v>30</v>
      </c>
      <c r="T2136" t="s">
        <v>30</v>
      </c>
      <c r="U2136" t="s">
        <v>30</v>
      </c>
      <c r="V2136" t="s">
        <v>30</v>
      </c>
      <c r="W2136" t="s">
        <v>40</v>
      </c>
      <c r="X2136" t="s">
        <v>30</v>
      </c>
      <c r="Y2136" t="s">
        <v>29</v>
      </c>
      <c r="Z2136" t="s">
        <v>29</v>
      </c>
      <c r="AA2136" t="s">
        <v>29</v>
      </c>
      <c r="AB2136" t="s">
        <v>32</v>
      </c>
    </row>
    <row r="2137" spans="1:28" outlineLevel="1" x14ac:dyDescent="0.45">
      <c r="A2137">
        <v>9897629000</v>
      </c>
      <c r="B2137" s="1">
        <v>44351</v>
      </c>
      <c r="C2137" t="s">
        <v>5332</v>
      </c>
      <c r="D2137" t="s">
        <v>5333</v>
      </c>
      <c r="E2137" t="s">
        <v>2193</v>
      </c>
      <c r="F2137" t="s">
        <v>5651</v>
      </c>
      <c r="G2137" t="s">
        <v>6056</v>
      </c>
      <c r="H2137" s="10">
        <v>518532.97</v>
      </c>
      <c r="J2137" t="s">
        <v>42</v>
      </c>
      <c r="K2137" t="s">
        <v>29</v>
      </c>
      <c r="L2137" t="s">
        <v>96</v>
      </c>
      <c r="M2137" t="s">
        <v>30</v>
      </c>
      <c r="N2137" t="s">
        <v>30</v>
      </c>
      <c r="O2137" t="s">
        <v>29</v>
      </c>
      <c r="P2137" t="s">
        <v>30</v>
      </c>
      <c r="Q2137" t="s">
        <v>30</v>
      </c>
      <c r="R2137" t="s">
        <v>30</v>
      </c>
      <c r="S2137" t="s">
        <v>30</v>
      </c>
      <c r="T2137" t="s">
        <v>30</v>
      </c>
      <c r="U2137" t="s">
        <v>30</v>
      </c>
      <c r="V2137" t="s">
        <v>30</v>
      </c>
      <c r="W2137" t="s">
        <v>31</v>
      </c>
      <c r="X2137" t="s">
        <v>30</v>
      </c>
      <c r="Y2137" t="s">
        <v>29</v>
      </c>
      <c r="Z2137" t="s">
        <v>29</v>
      </c>
      <c r="AA2137" t="s">
        <v>29</v>
      </c>
      <c r="AB2137" t="s">
        <v>47</v>
      </c>
    </row>
    <row r="2138" spans="1:28" outlineLevel="1" x14ac:dyDescent="0.45">
      <c r="A2138">
        <v>5223879000</v>
      </c>
      <c r="B2138" s="1">
        <v>44337</v>
      </c>
      <c r="C2138" t="s">
        <v>2191</v>
      </c>
      <c r="D2138" t="s">
        <v>2192</v>
      </c>
      <c r="E2138" t="s">
        <v>2193</v>
      </c>
      <c r="F2138" t="s">
        <v>5651</v>
      </c>
      <c r="G2138" t="s">
        <v>5931</v>
      </c>
      <c r="H2138" s="10">
        <v>121986</v>
      </c>
      <c r="J2138" t="s">
        <v>42</v>
      </c>
      <c r="K2138" t="s">
        <v>29</v>
      </c>
      <c r="L2138" t="s">
        <v>471</v>
      </c>
      <c r="M2138" t="s">
        <v>29</v>
      </c>
      <c r="N2138" t="s">
        <v>29</v>
      </c>
      <c r="O2138" t="s">
        <v>29</v>
      </c>
      <c r="P2138" t="s">
        <v>29</v>
      </c>
      <c r="Q2138" t="s">
        <v>30</v>
      </c>
      <c r="R2138" t="s">
        <v>30</v>
      </c>
      <c r="S2138" t="s">
        <v>30</v>
      </c>
      <c r="T2138" t="s">
        <v>30</v>
      </c>
      <c r="U2138" t="s">
        <v>30</v>
      </c>
      <c r="V2138" t="s">
        <v>30</v>
      </c>
      <c r="W2138" t="s">
        <v>40</v>
      </c>
      <c r="X2138" t="s">
        <v>30</v>
      </c>
      <c r="Y2138" t="s">
        <v>29</v>
      </c>
      <c r="Z2138" t="s">
        <v>29</v>
      </c>
      <c r="AA2138" t="s">
        <v>30</v>
      </c>
      <c r="AB2138" t="s">
        <v>32</v>
      </c>
    </row>
    <row r="2139" spans="1:28" outlineLevel="1" x14ac:dyDescent="0.45">
      <c r="A2139">
        <v>7514928909</v>
      </c>
      <c r="B2139" s="1">
        <v>44323</v>
      </c>
      <c r="C2139" t="s">
        <v>2594</v>
      </c>
      <c r="D2139" t="s">
        <v>2595</v>
      </c>
      <c r="E2139" t="s">
        <v>2193</v>
      </c>
      <c r="F2139" t="s">
        <v>5651</v>
      </c>
      <c r="G2139" t="s">
        <v>5931</v>
      </c>
      <c r="H2139" s="10">
        <v>85145</v>
      </c>
      <c r="J2139" t="s">
        <v>42</v>
      </c>
      <c r="K2139" t="s">
        <v>30</v>
      </c>
      <c r="L2139" t="s">
        <v>471</v>
      </c>
      <c r="M2139" t="s">
        <v>29</v>
      </c>
      <c r="N2139" t="s">
        <v>30</v>
      </c>
      <c r="O2139" t="s">
        <v>29</v>
      </c>
      <c r="P2139" t="s">
        <v>30</v>
      </c>
      <c r="Q2139" t="s">
        <v>30</v>
      </c>
      <c r="R2139" t="s">
        <v>30</v>
      </c>
      <c r="S2139" t="s">
        <v>30</v>
      </c>
      <c r="T2139" t="s">
        <v>30</v>
      </c>
      <c r="U2139" t="s">
        <v>30</v>
      </c>
      <c r="V2139" t="s">
        <v>30</v>
      </c>
      <c r="W2139" t="s">
        <v>60</v>
      </c>
      <c r="X2139" t="s">
        <v>30</v>
      </c>
      <c r="Y2139" t="s">
        <v>29</v>
      </c>
      <c r="Z2139" t="s">
        <v>29</v>
      </c>
      <c r="AA2139" t="s">
        <v>30</v>
      </c>
      <c r="AB2139" t="s">
        <v>32</v>
      </c>
    </row>
    <row r="2140" spans="1:28" outlineLevel="1" x14ac:dyDescent="0.45">
      <c r="A2140">
        <v>7521069001</v>
      </c>
      <c r="B2140" s="1">
        <v>44341</v>
      </c>
      <c r="C2140" t="s">
        <v>2666</v>
      </c>
      <c r="D2140" t="s">
        <v>2667</v>
      </c>
      <c r="E2140" t="s">
        <v>2193</v>
      </c>
      <c r="F2140" t="s">
        <v>5651</v>
      </c>
      <c r="G2140" t="s">
        <v>5931</v>
      </c>
      <c r="H2140" s="10">
        <v>24060.16</v>
      </c>
      <c r="J2140" t="s">
        <v>42</v>
      </c>
      <c r="K2140" t="s">
        <v>30</v>
      </c>
      <c r="L2140" t="s">
        <v>471</v>
      </c>
      <c r="M2140" t="s">
        <v>30</v>
      </c>
      <c r="N2140" t="s">
        <v>30</v>
      </c>
      <c r="O2140" t="s">
        <v>29</v>
      </c>
      <c r="P2140" t="s">
        <v>30</v>
      </c>
      <c r="Q2140" t="s">
        <v>30</v>
      </c>
      <c r="R2140" t="s">
        <v>30</v>
      </c>
      <c r="S2140" t="s">
        <v>30</v>
      </c>
      <c r="T2140" t="s">
        <v>30</v>
      </c>
      <c r="U2140" t="s">
        <v>30</v>
      </c>
      <c r="V2140" t="s">
        <v>30</v>
      </c>
      <c r="W2140" t="s">
        <v>270</v>
      </c>
      <c r="X2140" t="s">
        <v>30</v>
      </c>
      <c r="Y2140" t="s">
        <v>29</v>
      </c>
      <c r="Z2140" t="s">
        <v>29</v>
      </c>
      <c r="AA2140" t="s">
        <v>30</v>
      </c>
      <c r="AB2140" t="s">
        <v>47</v>
      </c>
    </row>
    <row r="2141" spans="1:28" outlineLevel="1" x14ac:dyDescent="0.45">
      <c r="A2141">
        <v>7672148906</v>
      </c>
      <c r="B2141" s="1">
        <v>44323</v>
      </c>
      <c r="C2141" t="s">
        <v>3807</v>
      </c>
      <c r="D2141" t="s">
        <v>3808</v>
      </c>
      <c r="E2141" t="s">
        <v>3809</v>
      </c>
      <c r="F2141" t="s">
        <v>5651</v>
      </c>
      <c r="G2141" t="s">
        <v>6008</v>
      </c>
      <c r="H2141" s="10">
        <v>37366.99</v>
      </c>
      <c r="J2141" t="s">
        <v>28</v>
      </c>
      <c r="K2141" t="s">
        <v>29</v>
      </c>
      <c r="L2141" t="s">
        <v>150</v>
      </c>
      <c r="M2141" t="s">
        <v>29</v>
      </c>
      <c r="N2141" t="s">
        <v>29</v>
      </c>
      <c r="O2141" t="s">
        <v>30</v>
      </c>
      <c r="P2141" t="s">
        <v>30</v>
      </c>
      <c r="Q2141" t="s">
        <v>30</v>
      </c>
      <c r="R2141" t="s">
        <v>30</v>
      </c>
      <c r="S2141" t="s">
        <v>29</v>
      </c>
      <c r="T2141" t="s">
        <v>30</v>
      </c>
      <c r="U2141" t="s">
        <v>30</v>
      </c>
      <c r="V2141" t="s">
        <v>30</v>
      </c>
      <c r="W2141" t="s">
        <v>60</v>
      </c>
      <c r="X2141" t="s">
        <v>29</v>
      </c>
      <c r="Y2141" t="s">
        <v>29</v>
      </c>
      <c r="Z2141" t="s">
        <v>29</v>
      </c>
      <c r="AA2141" t="s">
        <v>30</v>
      </c>
      <c r="AB2141" t="s">
        <v>39</v>
      </c>
    </row>
    <row r="2142" spans="1:28" outlineLevel="1" x14ac:dyDescent="0.45">
      <c r="A2142">
        <v>7672848904</v>
      </c>
      <c r="B2142" s="1">
        <v>44323</v>
      </c>
      <c r="C2142" t="s">
        <v>3812</v>
      </c>
      <c r="D2142" t="s">
        <v>3813</v>
      </c>
      <c r="E2142" t="s">
        <v>3560</v>
      </c>
      <c r="F2142" t="s">
        <v>5651</v>
      </c>
      <c r="G2142" t="s">
        <v>5996</v>
      </c>
      <c r="H2142" s="10">
        <v>99222.93</v>
      </c>
      <c r="J2142" t="s">
        <v>42</v>
      </c>
      <c r="K2142" t="s">
        <v>29</v>
      </c>
      <c r="L2142" t="s">
        <v>127</v>
      </c>
      <c r="M2142" t="s">
        <v>29</v>
      </c>
      <c r="N2142" t="s">
        <v>29</v>
      </c>
      <c r="O2142" t="s">
        <v>29</v>
      </c>
      <c r="P2142" t="s">
        <v>30</v>
      </c>
      <c r="Q2142" t="s">
        <v>30</v>
      </c>
      <c r="R2142" t="s">
        <v>29</v>
      </c>
      <c r="S2142" t="s">
        <v>30</v>
      </c>
      <c r="T2142" t="s">
        <v>29</v>
      </c>
      <c r="U2142" t="s">
        <v>29</v>
      </c>
      <c r="V2142" t="s">
        <v>30</v>
      </c>
      <c r="W2142" t="s">
        <v>31</v>
      </c>
      <c r="X2142" t="s">
        <v>29</v>
      </c>
      <c r="Y2142" t="s">
        <v>29</v>
      </c>
      <c r="Z2142" t="s">
        <v>30</v>
      </c>
      <c r="AA2142" t="s">
        <v>29</v>
      </c>
      <c r="AB2142" t="s">
        <v>32</v>
      </c>
    </row>
    <row r="2143" spans="1:28" outlineLevel="1" x14ac:dyDescent="0.45">
      <c r="A2143">
        <v>7628388900</v>
      </c>
      <c r="B2143" s="1">
        <v>44323</v>
      </c>
      <c r="C2143" t="s">
        <v>3558</v>
      </c>
      <c r="D2143" t="s">
        <v>3559</v>
      </c>
      <c r="E2143" t="s">
        <v>3560</v>
      </c>
      <c r="F2143" t="s">
        <v>5651</v>
      </c>
      <c r="G2143" t="s">
        <v>5996</v>
      </c>
      <c r="H2143" s="10">
        <v>28276.43</v>
      </c>
      <c r="J2143" t="s">
        <v>42</v>
      </c>
      <c r="K2143" t="s">
        <v>30</v>
      </c>
      <c r="L2143" t="s">
        <v>210</v>
      </c>
      <c r="M2143" t="s">
        <v>29</v>
      </c>
      <c r="N2143" t="s">
        <v>29</v>
      </c>
      <c r="O2143" t="s">
        <v>29</v>
      </c>
      <c r="P2143" t="s">
        <v>30</v>
      </c>
      <c r="Q2143" t="s">
        <v>29</v>
      </c>
      <c r="R2143" t="s">
        <v>30</v>
      </c>
      <c r="S2143" t="s">
        <v>30</v>
      </c>
      <c r="T2143" t="s">
        <v>30</v>
      </c>
      <c r="U2143" t="s">
        <v>30</v>
      </c>
      <c r="V2143" t="s">
        <v>29</v>
      </c>
      <c r="W2143" t="s">
        <v>31</v>
      </c>
      <c r="X2143" t="s">
        <v>29</v>
      </c>
      <c r="Y2143" t="s">
        <v>29</v>
      </c>
      <c r="Z2143" t="s">
        <v>29</v>
      </c>
      <c r="AA2143" t="s">
        <v>30</v>
      </c>
      <c r="AB2143" t="s">
        <v>62</v>
      </c>
    </row>
    <row r="2144" spans="1:28" outlineLevel="1" x14ac:dyDescent="0.45">
      <c r="A2144">
        <v>3700799005</v>
      </c>
      <c r="B2144" s="1">
        <v>44335</v>
      </c>
      <c r="C2144" t="s">
        <v>1776</v>
      </c>
      <c r="D2144" t="s">
        <v>1777</v>
      </c>
      <c r="E2144" t="s">
        <v>269</v>
      </c>
      <c r="F2144" t="s">
        <v>5651</v>
      </c>
      <c r="G2144" t="s">
        <v>5773</v>
      </c>
      <c r="H2144" s="10">
        <v>966679.95</v>
      </c>
      <c r="J2144" t="s">
        <v>42</v>
      </c>
      <c r="K2144" t="s">
        <v>30</v>
      </c>
      <c r="L2144" t="s">
        <v>471</v>
      </c>
      <c r="M2144" t="s">
        <v>29</v>
      </c>
      <c r="N2144" t="s">
        <v>30</v>
      </c>
      <c r="O2144" t="s">
        <v>30</v>
      </c>
      <c r="P2144" t="s">
        <v>30</v>
      </c>
      <c r="Q2144" t="s">
        <v>30</v>
      </c>
      <c r="R2144" t="s">
        <v>30</v>
      </c>
      <c r="S2144" t="s">
        <v>30</v>
      </c>
      <c r="T2144" t="s">
        <v>30</v>
      </c>
      <c r="U2144" t="s">
        <v>30</v>
      </c>
      <c r="V2144" t="s">
        <v>30</v>
      </c>
      <c r="W2144" t="s">
        <v>40</v>
      </c>
      <c r="X2144" t="s">
        <v>29</v>
      </c>
      <c r="Y2144" t="s">
        <v>30</v>
      </c>
      <c r="Z2144" t="s">
        <v>29</v>
      </c>
      <c r="AA2144" t="s">
        <v>30</v>
      </c>
      <c r="AB2144" t="s">
        <v>102</v>
      </c>
    </row>
    <row r="2145" spans="1:28" outlineLevel="1" x14ac:dyDescent="0.45">
      <c r="A2145">
        <v>5237649002</v>
      </c>
      <c r="B2145" s="1">
        <v>44337</v>
      </c>
      <c r="C2145" t="s">
        <v>2267</v>
      </c>
      <c r="D2145" t="s">
        <v>2268</v>
      </c>
      <c r="E2145" t="s">
        <v>269</v>
      </c>
      <c r="F2145" t="s">
        <v>5651</v>
      </c>
      <c r="G2145" t="s">
        <v>5940</v>
      </c>
      <c r="H2145" s="10">
        <v>609778</v>
      </c>
      <c r="J2145" t="s">
        <v>42</v>
      </c>
      <c r="K2145" t="s">
        <v>29</v>
      </c>
      <c r="L2145" t="s">
        <v>471</v>
      </c>
      <c r="M2145" t="s">
        <v>30</v>
      </c>
      <c r="N2145" t="s">
        <v>30</v>
      </c>
      <c r="O2145" t="s">
        <v>29</v>
      </c>
      <c r="P2145" t="s">
        <v>30</v>
      </c>
      <c r="Q2145" t="s">
        <v>30</v>
      </c>
      <c r="R2145" t="s">
        <v>30</v>
      </c>
      <c r="S2145" t="s">
        <v>30</v>
      </c>
      <c r="T2145" t="s">
        <v>30</v>
      </c>
      <c r="U2145" t="s">
        <v>29</v>
      </c>
      <c r="V2145" t="s">
        <v>30</v>
      </c>
      <c r="W2145" t="s">
        <v>49</v>
      </c>
      <c r="X2145" t="s">
        <v>29</v>
      </c>
      <c r="Y2145" t="s">
        <v>29</v>
      </c>
      <c r="Z2145" t="s">
        <v>30</v>
      </c>
      <c r="AA2145" t="s">
        <v>30</v>
      </c>
      <c r="AB2145" t="s">
        <v>32</v>
      </c>
    </row>
    <row r="2146" spans="1:28" outlineLevel="1" x14ac:dyDescent="0.45">
      <c r="A2146">
        <v>8043749003</v>
      </c>
      <c r="B2146" s="1">
        <v>44342</v>
      </c>
      <c r="C2146" t="s">
        <v>4224</v>
      </c>
      <c r="D2146" t="s">
        <v>4225</v>
      </c>
      <c r="E2146" t="s">
        <v>269</v>
      </c>
      <c r="F2146" t="s">
        <v>5651</v>
      </c>
      <c r="G2146" t="s">
        <v>5773</v>
      </c>
      <c r="H2146" s="10">
        <v>422168.29</v>
      </c>
      <c r="J2146" t="s">
        <v>42</v>
      </c>
      <c r="K2146" t="s">
        <v>30</v>
      </c>
      <c r="L2146" t="s">
        <v>471</v>
      </c>
      <c r="M2146" t="s">
        <v>30</v>
      </c>
      <c r="N2146" t="s">
        <v>30</v>
      </c>
      <c r="O2146" t="s">
        <v>30</v>
      </c>
      <c r="P2146" t="s">
        <v>30</v>
      </c>
      <c r="Q2146" t="s">
        <v>30</v>
      </c>
      <c r="R2146" t="s">
        <v>30</v>
      </c>
      <c r="S2146" t="s">
        <v>30</v>
      </c>
      <c r="T2146" t="s">
        <v>30</v>
      </c>
      <c r="U2146" t="s">
        <v>30</v>
      </c>
      <c r="V2146" t="s">
        <v>30</v>
      </c>
      <c r="W2146" t="s">
        <v>40</v>
      </c>
      <c r="X2146" t="s">
        <v>29</v>
      </c>
      <c r="Y2146" t="s">
        <v>29</v>
      </c>
      <c r="Z2146" t="s">
        <v>30</v>
      </c>
      <c r="AA2146" t="s">
        <v>29</v>
      </c>
      <c r="AB2146" t="s">
        <v>32</v>
      </c>
    </row>
    <row r="2147" spans="1:28" outlineLevel="1" x14ac:dyDescent="0.45">
      <c r="A2147">
        <v>7239109007</v>
      </c>
      <c r="B2147" s="1">
        <v>44339</v>
      </c>
      <c r="C2147" t="s">
        <v>2529</v>
      </c>
      <c r="D2147" t="s">
        <v>2530</v>
      </c>
      <c r="E2147" t="s">
        <v>269</v>
      </c>
      <c r="F2147" t="s">
        <v>5651</v>
      </c>
      <c r="G2147" t="s">
        <v>5945</v>
      </c>
      <c r="H2147" s="10">
        <v>400230</v>
      </c>
      <c r="J2147" t="s">
        <v>42</v>
      </c>
      <c r="K2147" t="s">
        <v>30</v>
      </c>
      <c r="L2147" t="s">
        <v>471</v>
      </c>
      <c r="M2147" t="s">
        <v>30</v>
      </c>
      <c r="N2147" t="s">
        <v>30</v>
      </c>
      <c r="O2147" t="s">
        <v>30</v>
      </c>
      <c r="P2147" t="s">
        <v>30</v>
      </c>
      <c r="Q2147" t="s">
        <v>30</v>
      </c>
      <c r="R2147" t="s">
        <v>30</v>
      </c>
      <c r="S2147" t="s">
        <v>30</v>
      </c>
      <c r="T2147" t="s">
        <v>30</v>
      </c>
      <c r="U2147" t="s">
        <v>30</v>
      </c>
      <c r="V2147" t="s">
        <v>30</v>
      </c>
      <c r="W2147" t="s">
        <v>33</v>
      </c>
      <c r="X2147" t="s">
        <v>29</v>
      </c>
      <c r="Y2147" t="s">
        <v>30</v>
      </c>
      <c r="Z2147" t="s">
        <v>29</v>
      </c>
      <c r="AA2147" t="s">
        <v>29</v>
      </c>
      <c r="AB2147" t="s">
        <v>32</v>
      </c>
    </row>
    <row r="2148" spans="1:28" outlineLevel="1" x14ac:dyDescent="0.45">
      <c r="A2148">
        <v>2229139009</v>
      </c>
      <c r="B2148" s="1">
        <v>44330</v>
      </c>
      <c r="C2148" t="s">
        <v>697</v>
      </c>
      <c r="D2148" t="s">
        <v>698</v>
      </c>
      <c r="E2148" t="s">
        <v>269</v>
      </c>
      <c r="F2148" t="s">
        <v>5651</v>
      </c>
      <c r="G2148" t="s">
        <v>5773</v>
      </c>
      <c r="H2148" s="10">
        <v>89995</v>
      </c>
      <c r="I2148" t="s">
        <v>226</v>
      </c>
      <c r="J2148" t="s">
        <v>42</v>
      </c>
      <c r="K2148" t="s">
        <v>30</v>
      </c>
      <c r="L2148" t="s">
        <v>471</v>
      </c>
      <c r="M2148" t="s">
        <v>29</v>
      </c>
      <c r="N2148" t="s">
        <v>29</v>
      </c>
      <c r="O2148" t="s">
        <v>29</v>
      </c>
      <c r="P2148" t="s">
        <v>29</v>
      </c>
      <c r="Q2148" t="s">
        <v>29</v>
      </c>
      <c r="R2148" t="s">
        <v>30</v>
      </c>
      <c r="S2148" t="s">
        <v>30</v>
      </c>
      <c r="T2148" t="s">
        <v>29</v>
      </c>
      <c r="U2148" t="s">
        <v>29</v>
      </c>
      <c r="V2148" t="s">
        <v>29</v>
      </c>
      <c r="W2148" t="s">
        <v>31</v>
      </c>
      <c r="X2148" t="s">
        <v>29</v>
      </c>
      <c r="Y2148" t="s">
        <v>29</v>
      </c>
      <c r="Z2148" t="s">
        <v>29</v>
      </c>
      <c r="AA2148" t="s">
        <v>30</v>
      </c>
      <c r="AB2148" t="s">
        <v>32</v>
      </c>
    </row>
    <row r="2149" spans="1:28" outlineLevel="1" x14ac:dyDescent="0.45">
      <c r="A2149">
        <v>2479469006</v>
      </c>
      <c r="B2149" s="1">
        <v>44332</v>
      </c>
      <c r="C2149" t="s">
        <v>1126</v>
      </c>
      <c r="D2149" t="s">
        <v>1127</v>
      </c>
      <c r="E2149" t="s">
        <v>269</v>
      </c>
      <c r="F2149" t="s">
        <v>5651</v>
      </c>
      <c r="G2149" t="s">
        <v>5773</v>
      </c>
      <c r="H2149" s="10">
        <v>65703</v>
      </c>
      <c r="J2149" t="s">
        <v>42</v>
      </c>
      <c r="K2149" t="s">
        <v>30</v>
      </c>
      <c r="L2149" t="s">
        <v>471</v>
      </c>
      <c r="M2149" t="s">
        <v>30</v>
      </c>
      <c r="N2149" t="s">
        <v>30</v>
      </c>
      <c r="O2149" t="s">
        <v>30</v>
      </c>
      <c r="P2149" t="s">
        <v>30</v>
      </c>
      <c r="Q2149" t="s">
        <v>30</v>
      </c>
      <c r="R2149" t="s">
        <v>30</v>
      </c>
      <c r="S2149" t="s">
        <v>30</v>
      </c>
      <c r="T2149" t="s">
        <v>30</v>
      </c>
      <c r="U2149" t="s">
        <v>30</v>
      </c>
      <c r="V2149" t="s">
        <v>30</v>
      </c>
      <c r="W2149" t="s">
        <v>31</v>
      </c>
      <c r="X2149" t="s">
        <v>29</v>
      </c>
      <c r="Y2149" t="s">
        <v>29</v>
      </c>
      <c r="Z2149" t="s">
        <v>30</v>
      </c>
      <c r="AA2149" t="s">
        <v>30</v>
      </c>
      <c r="AB2149" t="s">
        <v>32</v>
      </c>
    </row>
    <row r="2150" spans="1:28" outlineLevel="1" x14ac:dyDescent="0.45">
      <c r="A2150">
        <v>7233419005</v>
      </c>
      <c r="B2150" s="1">
        <v>44339</v>
      </c>
      <c r="C2150" t="s">
        <v>2502</v>
      </c>
      <c r="D2150" t="s">
        <v>2503</v>
      </c>
      <c r="E2150" t="s">
        <v>269</v>
      </c>
      <c r="F2150" t="s">
        <v>5651</v>
      </c>
      <c r="G2150" t="s">
        <v>5945</v>
      </c>
      <c r="H2150" s="10">
        <v>51547.57</v>
      </c>
      <c r="I2150" t="s">
        <v>2504</v>
      </c>
      <c r="J2150" t="s">
        <v>42</v>
      </c>
      <c r="K2150" t="s">
        <v>29</v>
      </c>
      <c r="L2150" t="s">
        <v>471</v>
      </c>
      <c r="M2150" t="s">
        <v>29</v>
      </c>
      <c r="N2150" t="s">
        <v>29</v>
      </c>
      <c r="O2150" t="s">
        <v>29</v>
      </c>
      <c r="P2150" t="s">
        <v>30</v>
      </c>
      <c r="Q2150" t="s">
        <v>30</v>
      </c>
      <c r="R2150" t="s">
        <v>30</v>
      </c>
      <c r="S2150" t="s">
        <v>30</v>
      </c>
      <c r="T2150" t="s">
        <v>30</v>
      </c>
      <c r="U2150" t="s">
        <v>30</v>
      </c>
      <c r="V2150" t="s">
        <v>30</v>
      </c>
      <c r="W2150" t="s">
        <v>40</v>
      </c>
      <c r="X2150" t="s">
        <v>29</v>
      </c>
      <c r="Y2150" t="s">
        <v>30</v>
      </c>
      <c r="Z2150" t="s">
        <v>29</v>
      </c>
      <c r="AA2150" t="s">
        <v>30</v>
      </c>
      <c r="AB2150" t="s">
        <v>73</v>
      </c>
    </row>
    <row r="2151" spans="1:28" outlineLevel="1" x14ac:dyDescent="0.45">
      <c r="A2151">
        <v>8603009003</v>
      </c>
      <c r="B2151" s="1">
        <v>44343</v>
      </c>
      <c r="C2151" t="s">
        <v>4252</v>
      </c>
      <c r="D2151" t="s">
        <v>4253</v>
      </c>
      <c r="E2151" t="s">
        <v>269</v>
      </c>
      <c r="F2151" t="s">
        <v>5651</v>
      </c>
      <c r="G2151" t="s">
        <v>5773</v>
      </c>
      <c r="H2151" s="10">
        <v>38727</v>
      </c>
      <c r="J2151" t="s">
        <v>42</v>
      </c>
      <c r="K2151" t="s">
        <v>30</v>
      </c>
      <c r="L2151" t="s">
        <v>471</v>
      </c>
      <c r="M2151" t="s">
        <v>29</v>
      </c>
      <c r="N2151" t="s">
        <v>30</v>
      </c>
      <c r="O2151" t="s">
        <v>29</v>
      </c>
      <c r="P2151" t="s">
        <v>30</v>
      </c>
      <c r="Q2151" t="s">
        <v>29</v>
      </c>
      <c r="R2151" t="s">
        <v>30</v>
      </c>
      <c r="S2151" t="s">
        <v>30</v>
      </c>
      <c r="T2151" t="s">
        <v>30</v>
      </c>
      <c r="U2151" t="s">
        <v>30</v>
      </c>
      <c r="V2151" t="s">
        <v>30</v>
      </c>
      <c r="W2151" t="s">
        <v>40</v>
      </c>
      <c r="X2151" t="s">
        <v>29</v>
      </c>
      <c r="Y2151" t="s">
        <v>29</v>
      </c>
      <c r="Z2151" t="s">
        <v>29</v>
      </c>
      <c r="AA2151" t="s">
        <v>30</v>
      </c>
      <c r="AB2151" t="s">
        <v>32</v>
      </c>
    </row>
    <row r="2152" spans="1:28" outlineLevel="1" x14ac:dyDescent="0.45">
      <c r="A2152">
        <v>7904298905</v>
      </c>
      <c r="B2152" s="1">
        <v>44327</v>
      </c>
      <c r="C2152" t="s">
        <v>4027</v>
      </c>
      <c r="D2152" t="s">
        <v>1145</v>
      </c>
      <c r="E2152" t="s">
        <v>269</v>
      </c>
      <c r="F2152" t="s">
        <v>5651</v>
      </c>
      <c r="G2152" t="s">
        <v>5773</v>
      </c>
      <c r="H2152" s="10">
        <v>31039.24</v>
      </c>
      <c r="J2152" t="s">
        <v>42</v>
      </c>
      <c r="K2152" t="s">
        <v>30</v>
      </c>
      <c r="L2152" t="s">
        <v>471</v>
      </c>
      <c r="M2152" t="s">
        <v>30</v>
      </c>
      <c r="N2152" t="s">
        <v>29</v>
      </c>
      <c r="O2152" t="s">
        <v>29</v>
      </c>
      <c r="P2152" t="s">
        <v>29</v>
      </c>
      <c r="Q2152" t="s">
        <v>29</v>
      </c>
      <c r="R2152" t="s">
        <v>30</v>
      </c>
      <c r="S2152" t="s">
        <v>30</v>
      </c>
      <c r="T2152" t="s">
        <v>30</v>
      </c>
      <c r="U2152" t="s">
        <v>29</v>
      </c>
      <c r="V2152" t="s">
        <v>29</v>
      </c>
      <c r="W2152" t="s">
        <v>31</v>
      </c>
      <c r="X2152" t="s">
        <v>29</v>
      </c>
      <c r="Y2152" t="s">
        <v>29</v>
      </c>
      <c r="Z2152" t="s">
        <v>29</v>
      </c>
      <c r="AA2152" t="s">
        <v>30</v>
      </c>
      <c r="AB2152" t="s">
        <v>32</v>
      </c>
    </row>
    <row r="2153" spans="1:28" outlineLevel="1" x14ac:dyDescent="0.45">
      <c r="A2153">
        <v>2483589010</v>
      </c>
      <c r="B2153" s="1">
        <v>44332</v>
      </c>
      <c r="C2153" t="s">
        <v>1144</v>
      </c>
      <c r="D2153" t="s">
        <v>1145</v>
      </c>
      <c r="E2153" t="s">
        <v>269</v>
      </c>
      <c r="F2153" t="s">
        <v>5651</v>
      </c>
      <c r="G2153" t="s">
        <v>5773</v>
      </c>
      <c r="H2153" s="10">
        <v>26891.45</v>
      </c>
      <c r="J2153" t="s">
        <v>42</v>
      </c>
      <c r="K2153" t="s">
        <v>30</v>
      </c>
      <c r="L2153" t="s">
        <v>471</v>
      </c>
      <c r="M2153" t="s">
        <v>30</v>
      </c>
      <c r="N2153" t="s">
        <v>29</v>
      </c>
      <c r="O2153" t="s">
        <v>29</v>
      </c>
      <c r="P2153" t="s">
        <v>29</v>
      </c>
      <c r="Q2153" t="s">
        <v>30</v>
      </c>
      <c r="R2153" t="s">
        <v>29</v>
      </c>
      <c r="S2153" t="s">
        <v>29</v>
      </c>
      <c r="T2153" t="s">
        <v>29</v>
      </c>
      <c r="U2153" t="s">
        <v>29</v>
      </c>
      <c r="V2153" t="s">
        <v>29</v>
      </c>
      <c r="W2153" t="s">
        <v>40</v>
      </c>
      <c r="X2153" t="s">
        <v>29</v>
      </c>
      <c r="Y2153" t="s">
        <v>29</v>
      </c>
      <c r="Z2153" t="s">
        <v>29</v>
      </c>
      <c r="AA2153" t="s">
        <v>30</v>
      </c>
      <c r="AB2153" t="s">
        <v>102</v>
      </c>
    </row>
    <row r="2154" spans="1:28" outlineLevel="1" x14ac:dyDescent="0.45">
      <c r="A2154">
        <v>7607738910</v>
      </c>
      <c r="B2154" s="1">
        <v>44323</v>
      </c>
      <c r="C2154" t="s">
        <v>3444</v>
      </c>
      <c r="D2154" t="s">
        <v>3445</v>
      </c>
      <c r="E2154" t="s">
        <v>269</v>
      </c>
      <c r="F2154" t="s">
        <v>5651</v>
      </c>
      <c r="G2154" t="s">
        <v>5773</v>
      </c>
      <c r="H2154" s="10">
        <v>3392.43</v>
      </c>
      <c r="J2154" t="s">
        <v>42</v>
      </c>
      <c r="K2154" t="s">
        <v>30</v>
      </c>
      <c r="L2154" t="s">
        <v>471</v>
      </c>
      <c r="M2154" t="s">
        <v>29</v>
      </c>
      <c r="N2154" t="s">
        <v>29</v>
      </c>
      <c r="O2154" t="s">
        <v>29</v>
      </c>
      <c r="P2154" t="s">
        <v>30</v>
      </c>
      <c r="Q2154" t="s">
        <v>30</v>
      </c>
      <c r="R2154" t="s">
        <v>29</v>
      </c>
      <c r="S2154" t="s">
        <v>29</v>
      </c>
      <c r="T2154" t="s">
        <v>30</v>
      </c>
      <c r="U2154" t="s">
        <v>30</v>
      </c>
      <c r="V2154" t="s">
        <v>29</v>
      </c>
      <c r="W2154" t="s">
        <v>60</v>
      </c>
      <c r="X2154" t="s">
        <v>29</v>
      </c>
      <c r="Y2154" t="s">
        <v>29</v>
      </c>
      <c r="Z2154" t="s">
        <v>29</v>
      </c>
      <c r="AA2154" t="s">
        <v>30</v>
      </c>
      <c r="AB2154" t="s">
        <v>39</v>
      </c>
    </row>
    <row r="2155" spans="1:28" outlineLevel="1" x14ac:dyDescent="0.45">
      <c r="A2155">
        <v>4887939003</v>
      </c>
      <c r="B2155" s="1">
        <v>44336</v>
      </c>
      <c r="C2155" t="s">
        <v>1975</v>
      </c>
      <c r="D2155" t="s">
        <v>1976</v>
      </c>
      <c r="E2155" t="s">
        <v>1977</v>
      </c>
      <c r="F2155" t="s">
        <v>5651</v>
      </c>
      <c r="G2155" t="s">
        <v>5915</v>
      </c>
      <c r="H2155" s="10">
        <v>450841.34</v>
      </c>
      <c r="J2155" t="s">
        <v>42</v>
      </c>
      <c r="K2155" t="s">
        <v>29</v>
      </c>
      <c r="L2155" t="s">
        <v>127</v>
      </c>
      <c r="M2155" t="s">
        <v>30</v>
      </c>
      <c r="N2155" t="s">
        <v>30</v>
      </c>
      <c r="O2155" t="s">
        <v>30</v>
      </c>
      <c r="P2155" t="s">
        <v>30</v>
      </c>
      <c r="Q2155" t="s">
        <v>30</v>
      </c>
      <c r="R2155" t="s">
        <v>30</v>
      </c>
      <c r="S2155" t="s">
        <v>30</v>
      </c>
      <c r="T2155" t="s">
        <v>30</v>
      </c>
      <c r="U2155" t="s">
        <v>30</v>
      </c>
      <c r="V2155" t="s">
        <v>30</v>
      </c>
      <c r="W2155" t="s">
        <v>31</v>
      </c>
      <c r="X2155" t="s">
        <v>29</v>
      </c>
      <c r="Y2155" t="s">
        <v>29</v>
      </c>
      <c r="Z2155" t="s">
        <v>29</v>
      </c>
      <c r="AA2155" t="s">
        <v>30</v>
      </c>
      <c r="AB2155" t="s">
        <v>32</v>
      </c>
    </row>
    <row r="2156" spans="1:28" outlineLevel="1" x14ac:dyDescent="0.45">
      <c r="A2156">
        <v>8953939000</v>
      </c>
      <c r="B2156" s="1">
        <v>44345</v>
      </c>
      <c r="C2156" t="s">
        <v>4993</v>
      </c>
      <c r="D2156" t="s">
        <v>4994</v>
      </c>
      <c r="E2156" t="s">
        <v>1977</v>
      </c>
      <c r="F2156" t="s">
        <v>5651</v>
      </c>
      <c r="G2156" t="s">
        <v>5915</v>
      </c>
      <c r="H2156" s="10">
        <v>24660</v>
      </c>
      <c r="J2156" t="s">
        <v>42</v>
      </c>
      <c r="K2156" t="s">
        <v>29</v>
      </c>
      <c r="L2156" t="s">
        <v>127</v>
      </c>
      <c r="M2156" t="s">
        <v>30</v>
      </c>
      <c r="N2156" t="s">
        <v>29</v>
      </c>
      <c r="O2156" t="s">
        <v>29</v>
      </c>
      <c r="P2156" t="s">
        <v>30</v>
      </c>
      <c r="Q2156" t="s">
        <v>30</v>
      </c>
      <c r="R2156" t="s">
        <v>30</v>
      </c>
      <c r="S2156" t="s">
        <v>30</v>
      </c>
      <c r="T2156" t="s">
        <v>30</v>
      </c>
      <c r="U2156" t="s">
        <v>30</v>
      </c>
      <c r="V2156" t="s">
        <v>30</v>
      </c>
      <c r="W2156" t="s">
        <v>31</v>
      </c>
      <c r="X2156" t="s">
        <v>29</v>
      </c>
      <c r="Y2156" t="s">
        <v>29</v>
      </c>
      <c r="Z2156" t="s">
        <v>29</v>
      </c>
      <c r="AA2156" t="s">
        <v>29</v>
      </c>
      <c r="AB2156" t="s">
        <v>43</v>
      </c>
    </row>
    <row r="2157" spans="1:28" outlineLevel="1" x14ac:dyDescent="0.45">
      <c r="A2157">
        <v>2487219001</v>
      </c>
      <c r="B2157" s="1">
        <v>44332</v>
      </c>
      <c r="C2157" t="s">
        <v>1170</v>
      </c>
      <c r="D2157" t="s">
        <v>1171</v>
      </c>
      <c r="E2157" t="s">
        <v>61</v>
      </c>
      <c r="F2157" t="s">
        <v>5651</v>
      </c>
      <c r="G2157" t="s">
        <v>5844</v>
      </c>
      <c r="H2157" s="10">
        <v>291096</v>
      </c>
      <c r="J2157" t="s">
        <v>28</v>
      </c>
      <c r="K2157" t="s">
        <v>29</v>
      </c>
      <c r="L2157" t="s">
        <v>77</v>
      </c>
      <c r="M2157" t="s">
        <v>30</v>
      </c>
      <c r="N2157" t="s">
        <v>30</v>
      </c>
      <c r="O2157" t="s">
        <v>30</v>
      </c>
      <c r="P2157" t="s">
        <v>30</v>
      </c>
      <c r="Q2157" t="s">
        <v>30</v>
      </c>
      <c r="R2157" t="s">
        <v>30</v>
      </c>
      <c r="S2157" t="s">
        <v>30</v>
      </c>
      <c r="T2157" t="s">
        <v>30</v>
      </c>
      <c r="U2157" t="s">
        <v>30</v>
      </c>
      <c r="V2157" t="s">
        <v>30</v>
      </c>
      <c r="W2157" t="s">
        <v>31</v>
      </c>
      <c r="X2157" t="s">
        <v>29</v>
      </c>
      <c r="Y2157" t="s">
        <v>29</v>
      </c>
      <c r="Z2157" t="s">
        <v>29</v>
      </c>
      <c r="AA2157" t="s">
        <v>30</v>
      </c>
      <c r="AB2157" t="s">
        <v>32</v>
      </c>
    </row>
    <row r="2158" spans="1:28" outlineLevel="1" x14ac:dyDescent="0.45">
      <c r="A2158">
        <v>8034619008</v>
      </c>
      <c r="B2158" s="1">
        <v>44342</v>
      </c>
      <c r="C2158" t="s">
        <v>4189</v>
      </c>
      <c r="D2158" t="s">
        <v>4190</v>
      </c>
      <c r="E2158" t="s">
        <v>656</v>
      </c>
      <c r="F2158" t="s">
        <v>5651</v>
      </c>
      <c r="G2158" t="s">
        <v>6024</v>
      </c>
      <c r="H2158" s="10">
        <v>717992</v>
      </c>
      <c r="I2158" t="s">
        <v>131</v>
      </c>
      <c r="J2158" t="s">
        <v>42</v>
      </c>
      <c r="K2158" t="s">
        <v>30</v>
      </c>
      <c r="L2158" t="s">
        <v>275</v>
      </c>
      <c r="M2158" t="s">
        <v>29</v>
      </c>
      <c r="N2158" t="s">
        <v>30</v>
      </c>
      <c r="O2158" t="s">
        <v>30</v>
      </c>
      <c r="P2158" t="s">
        <v>30</v>
      </c>
      <c r="Q2158" t="s">
        <v>30</v>
      </c>
      <c r="R2158" t="s">
        <v>30</v>
      </c>
      <c r="S2158" t="s">
        <v>30</v>
      </c>
      <c r="T2158" t="s">
        <v>30</v>
      </c>
      <c r="U2158" t="s">
        <v>30</v>
      </c>
      <c r="V2158" t="s">
        <v>30</v>
      </c>
      <c r="W2158" t="s">
        <v>31</v>
      </c>
      <c r="X2158" t="s">
        <v>29</v>
      </c>
      <c r="Y2158" t="s">
        <v>30</v>
      </c>
      <c r="Z2158" t="s">
        <v>29</v>
      </c>
      <c r="AA2158" t="s">
        <v>29</v>
      </c>
      <c r="AB2158" t="s">
        <v>32</v>
      </c>
    </row>
    <row r="2159" spans="1:28" outlineLevel="1" x14ac:dyDescent="0.45">
      <c r="A2159">
        <v>7660958905</v>
      </c>
      <c r="B2159" s="1">
        <v>44323</v>
      </c>
      <c r="C2159" t="s">
        <v>3765</v>
      </c>
      <c r="D2159" t="s">
        <v>3766</v>
      </c>
      <c r="E2159" t="s">
        <v>656</v>
      </c>
      <c r="F2159" t="s">
        <v>5651</v>
      </c>
      <c r="G2159" t="s">
        <v>5766</v>
      </c>
      <c r="H2159" s="10">
        <v>201429</v>
      </c>
      <c r="J2159" t="s">
        <v>42</v>
      </c>
      <c r="K2159" t="s">
        <v>30</v>
      </c>
      <c r="L2159" t="s">
        <v>96</v>
      </c>
      <c r="M2159" t="s">
        <v>30</v>
      </c>
      <c r="N2159" t="s">
        <v>30</v>
      </c>
      <c r="O2159" t="s">
        <v>30</v>
      </c>
      <c r="P2159" t="s">
        <v>30</v>
      </c>
      <c r="Q2159" t="s">
        <v>30</v>
      </c>
      <c r="R2159" t="s">
        <v>30</v>
      </c>
      <c r="S2159" t="s">
        <v>30</v>
      </c>
      <c r="T2159" t="s">
        <v>30</v>
      </c>
      <c r="U2159" t="s">
        <v>30</v>
      </c>
      <c r="V2159" t="s">
        <v>30</v>
      </c>
      <c r="W2159" t="s">
        <v>31</v>
      </c>
      <c r="X2159" t="s">
        <v>29</v>
      </c>
      <c r="Y2159" t="s">
        <v>29</v>
      </c>
      <c r="Z2159" t="s">
        <v>30</v>
      </c>
      <c r="AA2159" t="s">
        <v>30</v>
      </c>
      <c r="AB2159" t="s">
        <v>32</v>
      </c>
    </row>
    <row r="2160" spans="1:28" outlineLevel="1" x14ac:dyDescent="0.45">
      <c r="A2160">
        <v>2701259004</v>
      </c>
      <c r="B2160" s="1">
        <v>44334</v>
      </c>
      <c r="C2160" t="s">
        <v>1323</v>
      </c>
      <c r="D2160" t="s">
        <v>1324</v>
      </c>
      <c r="E2160" t="s">
        <v>656</v>
      </c>
      <c r="F2160" t="s">
        <v>5651</v>
      </c>
      <c r="G2160" t="s">
        <v>5766</v>
      </c>
      <c r="H2160" s="10">
        <v>151003</v>
      </c>
      <c r="J2160" t="s">
        <v>42</v>
      </c>
      <c r="K2160" t="s">
        <v>30</v>
      </c>
      <c r="L2160" t="s">
        <v>96</v>
      </c>
      <c r="M2160" t="s">
        <v>30</v>
      </c>
      <c r="N2160" t="s">
        <v>30</v>
      </c>
      <c r="O2160" t="s">
        <v>29</v>
      </c>
      <c r="P2160" t="s">
        <v>30</v>
      </c>
      <c r="Q2160" t="s">
        <v>30</v>
      </c>
      <c r="R2160" t="s">
        <v>30</v>
      </c>
      <c r="S2160" t="s">
        <v>30</v>
      </c>
      <c r="T2160" t="s">
        <v>30</v>
      </c>
      <c r="U2160" t="s">
        <v>30</v>
      </c>
      <c r="V2160" t="s">
        <v>30</v>
      </c>
      <c r="W2160" t="s">
        <v>40</v>
      </c>
      <c r="X2160" t="s">
        <v>29</v>
      </c>
      <c r="Y2160" t="s">
        <v>29</v>
      </c>
      <c r="Z2160" t="s">
        <v>29</v>
      </c>
      <c r="AA2160" t="s">
        <v>30</v>
      </c>
      <c r="AB2160" t="s">
        <v>32</v>
      </c>
    </row>
    <row r="2161" spans="1:28" outlineLevel="1" x14ac:dyDescent="0.45">
      <c r="A2161">
        <v>2220389007</v>
      </c>
      <c r="B2161" s="1">
        <v>44330</v>
      </c>
      <c r="C2161" t="s">
        <v>654</v>
      </c>
      <c r="D2161" t="s">
        <v>655</v>
      </c>
      <c r="E2161" t="s">
        <v>656</v>
      </c>
      <c r="F2161" t="s">
        <v>5651</v>
      </c>
      <c r="G2161" t="s">
        <v>5766</v>
      </c>
      <c r="H2161" s="10">
        <v>149006</v>
      </c>
      <c r="J2161" t="s">
        <v>42</v>
      </c>
      <c r="K2161" t="s">
        <v>30</v>
      </c>
      <c r="L2161" t="s">
        <v>96</v>
      </c>
      <c r="M2161" t="s">
        <v>30</v>
      </c>
      <c r="N2161" t="s">
        <v>29</v>
      </c>
      <c r="O2161" t="s">
        <v>29</v>
      </c>
      <c r="P2161" t="s">
        <v>30</v>
      </c>
      <c r="Q2161" t="s">
        <v>30</v>
      </c>
      <c r="R2161" t="s">
        <v>29</v>
      </c>
      <c r="S2161" t="s">
        <v>30</v>
      </c>
      <c r="T2161" t="s">
        <v>30</v>
      </c>
      <c r="U2161" t="s">
        <v>29</v>
      </c>
      <c r="V2161" t="s">
        <v>30</v>
      </c>
      <c r="W2161" t="s">
        <v>40</v>
      </c>
      <c r="X2161" t="s">
        <v>29</v>
      </c>
      <c r="Y2161" t="s">
        <v>30</v>
      </c>
      <c r="Z2161" t="s">
        <v>29</v>
      </c>
      <c r="AA2161" t="s">
        <v>29</v>
      </c>
      <c r="AB2161" t="s">
        <v>46</v>
      </c>
    </row>
    <row r="2162" spans="1:28" outlineLevel="1" x14ac:dyDescent="0.45">
      <c r="A2162">
        <v>7547938908</v>
      </c>
      <c r="B2162" s="1">
        <v>44323</v>
      </c>
      <c r="C2162" t="s">
        <v>2973</v>
      </c>
      <c r="D2162" t="s">
        <v>2974</v>
      </c>
      <c r="E2162" t="s">
        <v>656</v>
      </c>
      <c r="F2162" t="s">
        <v>5651</v>
      </c>
      <c r="G2162" t="s">
        <v>5766</v>
      </c>
      <c r="H2162" s="10">
        <v>4624.6400000000003</v>
      </c>
      <c r="I2162" t="s">
        <v>1467</v>
      </c>
      <c r="J2162" t="s">
        <v>42</v>
      </c>
      <c r="K2162" t="s">
        <v>29</v>
      </c>
      <c r="L2162" t="s">
        <v>96</v>
      </c>
      <c r="M2162" t="s">
        <v>29</v>
      </c>
      <c r="N2162" t="s">
        <v>29</v>
      </c>
      <c r="O2162" t="s">
        <v>29</v>
      </c>
      <c r="P2162" t="s">
        <v>30</v>
      </c>
      <c r="Q2162" t="s">
        <v>30</v>
      </c>
      <c r="R2162" t="s">
        <v>30</v>
      </c>
      <c r="S2162" t="s">
        <v>30</v>
      </c>
      <c r="T2162" t="s">
        <v>30</v>
      </c>
      <c r="U2162" t="s">
        <v>30</v>
      </c>
      <c r="V2162" t="s">
        <v>30</v>
      </c>
      <c r="W2162" t="s">
        <v>31</v>
      </c>
      <c r="X2162" t="s">
        <v>29</v>
      </c>
      <c r="Y2162" t="s">
        <v>30</v>
      </c>
      <c r="Z2162" t="s">
        <v>29</v>
      </c>
      <c r="AA2162" t="s">
        <v>30</v>
      </c>
      <c r="AB2162" t="s">
        <v>316</v>
      </c>
    </row>
    <row r="2163" spans="1:28" outlineLevel="1" x14ac:dyDescent="0.45">
      <c r="A2163">
        <v>5236339001</v>
      </c>
      <c r="B2163" s="1">
        <v>44337</v>
      </c>
      <c r="C2163" t="s">
        <v>2262</v>
      </c>
      <c r="D2163" t="s">
        <v>2263</v>
      </c>
      <c r="E2163" t="s">
        <v>2264</v>
      </c>
      <c r="F2163" t="s">
        <v>5651</v>
      </c>
      <c r="G2163" t="s">
        <v>5939</v>
      </c>
      <c r="H2163" s="10">
        <v>156514</v>
      </c>
      <c r="J2163" t="s">
        <v>42</v>
      </c>
      <c r="K2163" t="s">
        <v>29</v>
      </c>
      <c r="L2163" t="s">
        <v>275</v>
      </c>
      <c r="M2163" t="s">
        <v>30</v>
      </c>
      <c r="N2163" t="s">
        <v>29</v>
      </c>
      <c r="O2163" t="s">
        <v>30</v>
      </c>
      <c r="P2163" t="s">
        <v>30</v>
      </c>
      <c r="Q2163" t="s">
        <v>30</v>
      </c>
      <c r="R2163" t="s">
        <v>30</v>
      </c>
      <c r="S2163" t="s">
        <v>30</v>
      </c>
      <c r="T2163" t="s">
        <v>30</v>
      </c>
      <c r="U2163" t="s">
        <v>29</v>
      </c>
      <c r="V2163" t="s">
        <v>30</v>
      </c>
      <c r="W2163" t="s">
        <v>31</v>
      </c>
      <c r="X2163" t="s">
        <v>29</v>
      </c>
      <c r="Y2163" t="s">
        <v>29</v>
      </c>
      <c r="Z2163" t="s">
        <v>30</v>
      </c>
      <c r="AA2163" t="s">
        <v>29</v>
      </c>
      <c r="AB2163" t="s">
        <v>32</v>
      </c>
    </row>
    <row r="2164" spans="1:28" outlineLevel="1" x14ac:dyDescent="0.45">
      <c r="A2164">
        <v>7595528908</v>
      </c>
      <c r="B2164" s="1">
        <v>44323</v>
      </c>
      <c r="C2164" t="s">
        <v>3368</v>
      </c>
      <c r="D2164" t="s">
        <v>3369</v>
      </c>
      <c r="E2164" t="s">
        <v>242</v>
      </c>
      <c r="F2164" t="s">
        <v>5651</v>
      </c>
      <c r="G2164" t="s">
        <v>5990</v>
      </c>
      <c r="H2164" s="10">
        <v>122132</v>
      </c>
      <c r="J2164" t="s">
        <v>42</v>
      </c>
      <c r="K2164" t="s">
        <v>30</v>
      </c>
      <c r="L2164" t="s">
        <v>54</v>
      </c>
      <c r="M2164" t="s">
        <v>29</v>
      </c>
      <c r="N2164" t="s">
        <v>30</v>
      </c>
      <c r="O2164" t="s">
        <v>30</v>
      </c>
      <c r="P2164" t="s">
        <v>30</v>
      </c>
      <c r="Q2164" t="s">
        <v>30</v>
      </c>
      <c r="R2164" t="s">
        <v>30</v>
      </c>
      <c r="S2164" t="s">
        <v>30</v>
      </c>
      <c r="T2164" t="s">
        <v>30</v>
      </c>
      <c r="U2164" t="s">
        <v>30</v>
      </c>
      <c r="V2164" t="s">
        <v>30</v>
      </c>
      <c r="W2164" t="s">
        <v>40</v>
      </c>
      <c r="X2164" t="s">
        <v>30</v>
      </c>
      <c r="Y2164" t="s">
        <v>30</v>
      </c>
      <c r="Z2164" t="s">
        <v>29</v>
      </c>
      <c r="AA2164" t="s">
        <v>29</v>
      </c>
      <c r="AB2164" t="s">
        <v>32</v>
      </c>
    </row>
    <row r="2165" spans="1:28" outlineLevel="1" x14ac:dyDescent="0.45">
      <c r="A2165">
        <v>7532389009</v>
      </c>
      <c r="B2165" s="1">
        <v>44341</v>
      </c>
      <c r="C2165" t="s">
        <v>2798</v>
      </c>
      <c r="D2165" t="s">
        <v>2799</v>
      </c>
      <c r="E2165" t="s">
        <v>2177</v>
      </c>
      <c r="F2165" t="s">
        <v>5651</v>
      </c>
      <c r="G2165" t="s">
        <v>5861</v>
      </c>
      <c r="H2165" s="10">
        <v>483049</v>
      </c>
      <c r="J2165" t="s">
        <v>42</v>
      </c>
      <c r="K2165" t="s">
        <v>29</v>
      </c>
      <c r="L2165" t="s">
        <v>54</v>
      </c>
      <c r="M2165" t="s">
        <v>30</v>
      </c>
      <c r="N2165" t="s">
        <v>30</v>
      </c>
      <c r="O2165" t="s">
        <v>29</v>
      </c>
      <c r="P2165" t="s">
        <v>30</v>
      </c>
      <c r="Q2165" t="s">
        <v>30</v>
      </c>
      <c r="R2165" t="s">
        <v>30</v>
      </c>
      <c r="S2165" t="s">
        <v>30</v>
      </c>
      <c r="T2165" t="s">
        <v>30</v>
      </c>
      <c r="U2165" t="s">
        <v>30</v>
      </c>
      <c r="V2165" t="s">
        <v>30</v>
      </c>
      <c r="W2165" t="s">
        <v>40</v>
      </c>
      <c r="X2165" t="s">
        <v>29</v>
      </c>
      <c r="Y2165" t="s">
        <v>30</v>
      </c>
      <c r="Z2165" t="s">
        <v>29</v>
      </c>
      <c r="AA2165" t="s">
        <v>29</v>
      </c>
      <c r="AB2165" t="s">
        <v>32</v>
      </c>
    </row>
    <row r="2166" spans="1:28" outlineLevel="1" x14ac:dyDescent="0.45">
      <c r="A2166">
        <v>8970479006</v>
      </c>
      <c r="B2166" s="1">
        <v>44345</v>
      </c>
      <c r="C2166" t="s">
        <v>5078</v>
      </c>
      <c r="D2166" t="s">
        <v>5079</v>
      </c>
      <c r="E2166" t="s">
        <v>2177</v>
      </c>
      <c r="F2166" t="s">
        <v>5651</v>
      </c>
      <c r="G2166" t="s">
        <v>5861</v>
      </c>
      <c r="H2166" s="10">
        <v>270629</v>
      </c>
      <c r="J2166" t="s">
        <v>42</v>
      </c>
      <c r="K2166" t="s">
        <v>29</v>
      </c>
      <c r="L2166" t="s">
        <v>54</v>
      </c>
      <c r="M2166" t="s">
        <v>30</v>
      </c>
      <c r="N2166" t="s">
        <v>30</v>
      </c>
      <c r="O2166" t="s">
        <v>30</v>
      </c>
      <c r="P2166" t="s">
        <v>30</v>
      </c>
      <c r="Q2166" t="s">
        <v>30</v>
      </c>
      <c r="R2166" t="s">
        <v>30</v>
      </c>
      <c r="S2166" t="s">
        <v>30</v>
      </c>
      <c r="T2166" t="s">
        <v>30</v>
      </c>
      <c r="U2166" t="s">
        <v>30</v>
      </c>
      <c r="V2166" t="s">
        <v>30</v>
      </c>
      <c r="W2166" t="s">
        <v>31</v>
      </c>
      <c r="X2166" t="s">
        <v>29</v>
      </c>
      <c r="Y2166" t="s">
        <v>29</v>
      </c>
      <c r="Z2166" t="s">
        <v>29</v>
      </c>
      <c r="AA2166" t="s">
        <v>29</v>
      </c>
      <c r="AB2166" t="s">
        <v>43</v>
      </c>
    </row>
    <row r="2167" spans="1:28" outlineLevel="1" x14ac:dyDescent="0.45">
      <c r="A2167">
        <v>5221429001</v>
      </c>
      <c r="B2167" s="1">
        <v>44337</v>
      </c>
      <c r="C2167" t="s">
        <v>2175</v>
      </c>
      <c r="D2167" t="s">
        <v>2176</v>
      </c>
      <c r="E2167" t="s">
        <v>2177</v>
      </c>
      <c r="F2167" t="s">
        <v>5651</v>
      </c>
      <c r="G2167" t="s">
        <v>5861</v>
      </c>
      <c r="H2167" s="10">
        <v>241121.21</v>
      </c>
      <c r="J2167" t="s">
        <v>42</v>
      </c>
      <c r="K2167" t="s">
        <v>29</v>
      </c>
      <c r="L2167" t="s">
        <v>54</v>
      </c>
      <c r="M2167" t="s">
        <v>29</v>
      </c>
      <c r="N2167" t="s">
        <v>30</v>
      </c>
      <c r="O2167" t="s">
        <v>30</v>
      </c>
      <c r="P2167" t="s">
        <v>30</v>
      </c>
      <c r="Q2167" t="s">
        <v>30</v>
      </c>
      <c r="R2167" t="s">
        <v>30</v>
      </c>
      <c r="S2167" t="s">
        <v>30</v>
      </c>
      <c r="T2167" t="s">
        <v>30</v>
      </c>
      <c r="U2167" t="s">
        <v>30</v>
      </c>
      <c r="V2167" t="s">
        <v>30</v>
      </c>
      <c r="W2167" t="s">
        <v>40</v>
      </c>
      <c r="X2167" t="s">
        <v>29</v>
      </c>
      <c r="Y2167" t="s">
        <v>30</v>
      </c>
      <c r="Z2167" t="s">
        <v>29</v>
      </c>
      <c r="AA2167" t="s">
        <v>29</v>
      </c>
      <c r="AB2167" t="s">
        <v>32</v>
      </c>
    </row>
    <row r="2168" spans="1:28" outlineLevel="1" x14ac:dyDescent="0.45">
      <c r="A2168">
        <v>2698499004</v>
      </c>
      <c r="B2168" s="1">
        <v>44334</v>
      </c>
      <c r="C2168" t="s">
        <v>1308</v>
      </c>
      <c r="D2168" t="s">
        <v>1309</v>
      </c>
      <c r="E2168" t="s">
        <v>2177</v>
      </c>
      <c r="F2168" t="s">
        <v>5651</v>
      </c>
      <c r="G2168" t="s">
        <v>5861</v>
      </c>
      <c r="H2168" s="10">
        <v>77107</v>
      </c>
      <c r="J2168" t="s">
        <v>42</v>
      </c>
      <c r="K2168" t="s">
        <v>29</v>
      </c>
      <c r="L2168" t="s">
        <v>54</v>
      </c>
      <c r="M2168" t="s">
        <v>30</v>
      </c>
      <c r="N2168" t="s">
        <v>30</v>
      </c>
      <c r="O2168" t="s">
        <v>29</v>
      </c>
      <c r="P2168" t="s">
        <v>30</v>
      </c>
      <c r="Q2168" t="s">
        <v>30</v>
      </c>
      <c r="R2168" t="s">
        <v>30</v>
      </c>
      <c r="S2168" t="s">
        <v>29</v>
      </c>
      <c r="T2168" t="s">
        <v>30</v>
      </c>
      <c r="U2168" t="s">
        <v>30</v>
      </c>
      <c r="V2168" t="s">
        <v>30</v>
      </c>
      <c r="W2168" t="s">
        <v>40</v>
      </c>
      <c r="X2168" t="s">
        <v>29</v>
      </c>
      <c r="Y2168" t="s">
        <v>30</v>
      </c>
      <c r="Z2168" t="s">
        <v>29</v>
      </c>
      <c r="AA2168" t="s">
        <v>29</v>
      </c>
      <c r="AB2168" t="s">
        <v>32</v>
      </c>
    </row>
    <row r="2169" spans="1:28" outlineLevel="1" x14ac:dyDescent="0.45">
      <c r="A2169">
        <v>8858619000</v>
      </c>
      <c r="B2169" s="1">
        <v>44345</v>
      </c>
      <c r="C2169" t="s">
        <v>4546</v>
      </c>
      <c r="D2169" t="s">
        <v>4547</v>
      </c>
      <c r="E2169" t="s">
        <v>2177</v>
      </c>
      <c r="F2169" t="s">
        <v>5651</v>
      </c>
      <c r="G2169" t="s">
        <v>5861</v>
      </c>
      <c r="H2169" s="10">
        <v>40370</v>
      </c>
      <c r="I2169" t="s">
        <v>332</v>
      </c>
      <c r="J2169" t="s">
        <v>42</v>
      </c>
      <c r="K2169" t="s">
        <v>29</v>
      </c>
      <c r="L2169" t="s">
        <v>54</v>
      </c>
      <c r="M2169" t="s">
        <v>29</v>
      </c>
      <c r="N2169" t="s">
        <v>29</v>
      </c>
      <c r="O2169" t="s">
        <v>30</v>
      </c>
      <c r="P2169" t="s">
        <v>30</v>
      </c>
      <c r="Q2169" t="s">
        <v>30</v>
      </c>
      <c r="R2169" t="s">
        <v>30</v>
      </c>
      <c r="S2169" t="s">
        <v>30</v>
      </c>
      <c r="T2169" t="s">
        <v>30</v>
      </c>
      <c r="U2169" t="s">
        <v>30</v>
      </c>
      <c r="V2169" t="s">
        <v>30</v>
      </c>
      <c r="W2169" t="s">
        <v>31</v>
      </c>
      <c r="X2169" t="s">
        <v>29</v>
      </c>
      <c r="Y2169" t="s">
        <v>29</v>
      </c>
      <c r="Z2169" t="s">
        <v>29</v>
      </c>
      <c r="AA2169" t="s">
        <v>29</v>
      </c>
      <c r="AB2169" t="s">
        <v>32</v>
      </c>
    </row>
    <row r="2170" spans="1:28" outlineLevel="1" x14ac:dyDescent="0.45">
      <c r="A2170">
        <v>7546289004</v>
      </c>
      <c r="B2170" s="1">
        <v>44341</v>
      </c>
      <c r="C2170" t="s">
        <v>2961</v>
      </c>
      <c r="D2170" t="s">
        <v>2962</v>
      </c>
      <c r="E2170" t="s">
        <v>1327</v>
      </c>
      <c r="F2170" t="s">
        <v>5651</v>
      </c>
      <c r="G2170" t="s">
        <v>5973</v>
      </c>
      <c r="H2170" s="10">
        <v>661275</v>
      </c>
      <c r="J2170" t="s">
        <v>42</v>
      </c>
      <c r="K2170" t="s">
        <v>29</v>
      </c>
      <c r="L2170" t="s">
        <v>210</v>
      </c>
      <c r="M2170" t="s">
        <v>30</v>
      </c>
      <c r="N2170" t="s">
        <v>30</v>
      </c>
      <c r="O2170" t="s">
        <v>30</v>
      </c>
      <c r="P2170" t="s">
        <v>30</v>
      </c>
      <c r="Q2170" t="s">
        <v>30</v>
      </c>
      <c r="R2170" t="s">
        <v>30</v>
      </c>
      <c r="S2170" t="s">
        <v>30</v>
      </c>
      <c r="T2170" t="s">
        <v>30</v>
      </c>
      <c r="U2170" t="s">
        <v>30</v>
      </c>
      <c r="V2170" t="s">
        <v>30</v>
      </c>
      <c r="W2170" t="s">
        <v>40</v>
      </c>
      <c r="X2170" t="s">
        <v>29</v>
      </c>
      <c r="Y2170" t="s">
        <v>30</v>
      </c>
      <c r="Z2170" t="s">
        <v>29</v>
      </c>
      <c r="AA2170" t="s">
        <v>30</v>
      </c>
      <c r="AB2170" t="s">
        <v>32</v>
      </c>
    </row>
    <row r="2171" spans="1:28" outlineLevel="1" x14ac:dyDescent="0.45">
      <c r="A2171">
        <v>2781839000</v>
      </c>
      <c r="B2171" s="1">
        <v>44334</v>
      </c>
      <c r="C2171" t="s">
        <v>1697</v>
      </c>
      <c r="D2171" t="s">
        <v>1698</v>
      </c>
      <c r="E2171" t="s">
        <v>1327</v>
      </c>
      <c r="F2171" t="s">
        <v>5651</v>
      </c>
      <c r="G2171" t="s">
        <v>5894</v>
      </c>
      <c r="H2171" s="10">
        <v>353604.59</v>
      </c>
      <c r="J2171" t="s">
        <v>42</v>
      </c>
      <c r="K2171" t="s">
        <v>30</v>
      </c>
      <c r="L2171" t="s">
        <v>210</v>
      </c>
      <c r="M2171" t="s">
        <v>29</v>
      </c>
      <c r="N2171" t="s">
        <v>30</v>
      </c>
      <c r="O2171" t="s">
        <v>30</v>
      </c>
      <c r="P2171" t="s">
        <v>30</v>
      </c>
      <c r="Q2171" t="s">
        <v>30</v>
      </c>
      <c r="R2171" t="s">
        <v>30</v>
      </c>
      <c r="S2171" t="s">
        <v>30</v>
      </c>
      <c r="T2171" t="s">
        <v>30</v>
      </c>
      <c r="U2171" t="s">
        <v>30</v>
      </c>
      <c r="V2171" t="s">
        <v>30</v>
      </c>
      <c r="W2171" t="s">
        <v>31</v>
      </c>
      <c r="X2171" t="s">
        <v>30</v>
      </c>
      <c r="Y2171" t="s">
        <v>29</v>
      </c>
      <c r="Z2171" t="s">
        <v>29</v>
      </c>
      <c r="AA2171" t="s">
        <v>30</v>
      </c>
      <c r="AB2171" t="s">
        <v>144</v>
      </c>
    </row>
    <row r="2172" spans="1:28" outlineLevel="1" x14ac:dyDescent="0.45">
      <c r="A2172">
        <v>8915999006</v>
      </c>
      <c r="B2172" s="1">
        <v>44345</v>
      </c>
      <c r="C2172" t="s">
        <v>4830</v>
      </c>
      <c r="D2172" t="s">
        <v>4831</v>
      </c>
      <c r="E2172" t="s">
        <v>1327</v>
      </c>
      <c r="F2172" t="s">
        <v>5651</v>
      </c>
      <c r="G2172" t="s">
        <v>5973</v>
      </c>
      <c r="H2172" s="10">
        <v>142090</v>
      </c>
      <c r="J2172" t="s">
        <v>42</v>
      </c>
      <c r="K2172" t="s">
        <v>29</v>
      </c>
      <c r="L2172" t="s">
        <v>210</v>
      </c>
      <c r="M2172" t="s">
        <v>29</v>
      </c>
      <c r="N2172" t="s">
        <v>30</v>
      </c>
      <c r="O2172" t="s">
        <v>30</v>
      </c>
      <c r="P2172" t="s">
        <v>30</v>
      </c>
      <c r="Q2172" t="s">
        <v>30</v>
      </c>
      <c r="R2172" t="s">
        <v>30</v>
      </c>
      <c r="S2172" t="s">
        <v>30</v>
      </c>
      <c r="T2172" t="s">
        <v>30</v>
      </c>
      <c r="U2172" t="s">
        <v>30</v>
      </c>
      <c r="V2172" t="s">
        <v>30</v>
      </c>
      <c r="W2172" t="s">
        <v>40</v>
      </c>
      <c r="X2172" t="s">
        <v>29</v>
      </c>
      <c r="Y2172" t="s">
        <v>29</v>
      </c>
      <c r="Z2172" t="s">
        <v>29</v>
      </c>
      <c r="AA2172" t="s">
        <v>29</v>
      </c>
      <c r="AB2172" t="s">
        <v>32</v>
      </c>
    </row>
    <row r="2173" spans="1:28" outlineLevel="1" x14ac:dyDescent="0.45">
      <c r="A2173">
        <v>7658938900</v>
      </c>
      <c r="B2173" s="1">
        <v>44323</v>
      </c>
      <c r="C2173" t="s">
        <v>3752</v>
      </c>
      <c r="D2173" t="s">
        <v>3753</v>
      </c>
      <c r="E2173" t="s">
        <v>1327</v>
      </c>
      <c r="F2173" t="s">
        <v>5651</v>
      </c>
      <c r="G2173" t="s">
        <v>5973</v>
      </c>
      <c r="H2173" s="10">
        <v>118590.5</v>
      </c>
      <c r="J2173" t="s">
        <v>42</v>
      </c>
      <c r="K2173" t="s">
        <v>29</v>
      </c>
      <c r="L2173" t="s">
        <v>210</v>
      </c>
      <c r="M2173" t="s">
        <v>29</v>
      </c>
      <c r="N2173" t="s">
        <v>29</v>
      </c>
      <c r="O2173" t="s">
        <v>29</v>
      </c>
      <c r="P2173" t="s">
        <v>30</v>
      </c>
      <c r="Q2173" t="s">
        <v>30</v>
      </c>
      <c r="R2173" t="s">
        <v>30</v>
      </c>
      <c r="S2173" t="s">
        <v>30</v>
      </c>
      <c r="T2173" t="s">
        <v>30</v>
      </c>
      <c r="U2173" t="s">
        <v>30</v>
      </c>
      <c r="V2173" t="s">
        <v>30</v>
      </c>
      <c r="W2173" t="s">
        <v>31</v>
      </c>
      <c r="X2173" t="s">
        <v>29</v>
      </c>
      <c r="Y2173" t="s">
        <v>29</v>
      </c>
      <c r="Z2173" t="s">
        <v>29</v>
      </c>
      <c r="AA2173" t="s">
        <v>30</v>
      </c>
      <c r="AB2173" t="s">
        <v>32</v>
      </c>
    </row>
    <row r="2174" spans="1:28" outlineLevel="1" x14ac:dyDescent="0.45">
      <c r="A2174">
        <v>8608909001</v>
      </c>
      <c r="B2174" s="1">
        <v>44343</v>
      </c>
      <c r="C2174" t="s">
        <v>4288</v>
      </c>
      <c r="D2174" t="s">
        <v>4289</v>
      </c>
      <c r="E2174" t="s">
        <v>1327</v>
      </c>
      <c r="F2174" t="s">
        <v>5651</v>
      </c>
      <c r="G2174" t="s">
        <v>5894</v>
      </c>
      <c r="H2174" s="10">
        <v>117867</v>
      </c>
      <c r="J2174" t="s">
        <v>42</v>
      </c>
      <c r="K2174" t="s">
        <v>30</v>
      </c>
      <c r="L2174" t="s">
        <v>210</v>
      </c>
      <c r="M2174" t="s">
        <v>29</v>
      </c>
      <c r="N2174" t="s">
        <v>30</v>
      </c>
      <c r="O2174" t="s">
        <v>29</v>
      </c>
      <c r="P2174" t="s">
        <v>30</v>
      </c>
      <c r="Q2174" t="s">
        <v>30</v>
      </c>
      <c r="R2174" t="s">
        <v>30</v>
      </c>
      <c r="S2174" t="s">
        <v>30</v>
      </c>
      <c r="T2174" t="s">
        <v>30</v>
      </c>
      <c r="U2174" t="s">
        <v>30</v>
      </c>
      <c r="V2174" t="s">
        <v>30</v>
      </c>
      <c r="W2174" t="s">
        <v>60</v>
      </c>
      <c r="X2174" t="s">
        <v>30</v>
      </c>
      <c r="Y2174" t="s">
        <v>29</v>
      </c>
      <c r="Z2174" t="s">
        <v>29</v>
      </c>
      <c r="AA2174" t="s">
        <v>30</v>
      </c>
      <c r="AB2174" t="s">
        <v>45</v>
      </c>
    </row>
    <row r="2175" spans="1:28" outlineLevel="1" x14ac:dyDescent="0.45">
      <c r="A2175">
        <v>7517409004</v>
      </c>
      <c r="B2175" s="1">
        <v>44341</v>
      </c>
      <c r="C2175" t="s">
        <v>2630</v>
      </c>
      <c r="D2175" t="s">
        <v>2631</v>
      </c>
      <c r="E2175" t="s">
        <v>1327</v>
      </c>
      <c r="F2175" t="s">
        <v>5651</v>
      </c>
      <c r="G2175" t="s">
        <v>5894</v>
      </c>
      <c r="H2175" s="10">
        <v>28852.5</v>
      </c>
      <c r="J2175" t="s">
        <v>42</v>
      </c>
      <c r="K2175" t="s">
        <v>30</v>
      </c>
      <c r="L2175" t="s">
        <v>210</v>
      </c>
      <c r="M2175" t="s">
        <v>29</v>
      </c>
      <c r="N2175" t="s">
        <v>29</v>
      </c>
      <c r="O2175" t="s">
        <v>29</v>
      </c>
      <c r="P2175" t="s">
        <v>30</v>
      </c>
      <c r="Q2175" t="s">
        <v>30</v>
      </c>
      <c r="R2175" t="s">
        <v>29</v>
      </c>
      <c r="S2175" t="s">
        <v>30</v>
      </c>
      <c r="T2175" t="s">
        <v>29</v>
      </c>
      <c r="U2175" t="s">
        <v>30</v>
      </c>
      <c r="V2175" t="s">
        <v>30</v>
      </c>
      <c r="W2175" t="s">
        <v>60</v>
      </c>
      <c r="X2175" t="s">
        <v>30</v>
      </c>
      <c r="Y2175" t="s">
        <v>30</v>
      </c>
      <c r="Z2175" t="s">
        <v>29</v>
      </c>
      <c r="AA2175" t="s">
        <v>30</v>
      </c>
      <c r="AB2175" t="s">
        <v>145</v>
      </c>
    </row>
    <row r="2176" spans="1:28" outlineLevel="1" x14ac:dyDescent="0.45">
      <c r="A2176">
        <v>5250959006</v>
      </c>
      <c r="B2176" s="1">
        <v>44337</v>
      </c>
      <c r="C2176" t="s">
        <v>2333</v>
      </c>
      <c r="D2176" t="s">
        <v>2334</v>
      </c>
      <c r="E2176" t="s">
        <v>1327</v>
      </c>
      <c r="F2176" t="s">
        <v>5651</v>
      </c>
      <c r="G2176" t="s">
        <v>5894</v>
      </c>
      <c r="H2176" s="10">
        <v>28128.94</v>
      </c>
      <c r="J2176" t="s">
        <v>42</v>
      </c>
      <c r="K2176" t="s">
        <v>30</v>
      </c>
      <c r="L2176" t="s">
        <v>210</v>
      </c>
      <c r="M2176" t="s">
        <v>30</v>
      </c>
      <c r="N2176" t="s">
        <v>29</v>
      </c>
      <c r="O2176" t="s">
        <v>29</v>
      </c>
      <c r="P2176" t="s">
        <v>30</v>
      </c>
      <c r="Q2176" t="s">
        <v>29</v>
      </c>
      <c r="R2176" t="s">
        <v>30</v>
      </c>
      <c r="S2176" t="s">
        <v>30</v>
      </c>
      <c r="T2176" t="s">
        <v>30</v>
      </c>
      <c r="U2176" t="s">
        <v>29</v>
      </c>
      <c r="V2176" t="s">
        <v>30</v>
      </c>
      <c r="W2176" t="s">
        <v>33</v>
      </c>
      <c r="X2176" t="s">
        <v>30</v>
      </c>
      <c r="Y2176" t="s">
        <v>30</v>
      </c>
      <c r="Z2176" t="s">
        <v>29</v>
      </c>
      <c r="AA2176" t="s">
        <v>29</v>
      </c>
      <c r="AB2176" t="s">
        <v>43</v>
      </c>
    </row>
    <row r="2177" spans="1:28" outlineLevel="1" x14ac:dyDescent="0.45">
      <c r="A2177">
        <v>8605419001</v>
      </c>
      <c r="B2177" s="1">
        <v>44343</v>
      </c>
      <c r="C2177" t="s">
        <v>4264</v>
      </c>
      <c r="D2177" t="s">
        <v>4265</v>
      </c>
      <c r="E2177" t="s">
        <v>1327</v>
      </c>
      <c r="F2177" t="s">
        <v>5651</v>
      </c>
      <c r="G2177" t="s">
        <v>5973</v>
      </c>
      <c r="H2177" s="10">
        <v>25149.040000000001</v>
      </c>
      <c r="J2177" t="s">
        <v>42</v>
      </c>
      <c r="K2177" t="s">
        <v>30</v>
      </c>
      <c r="L2177" t="s">
        <v>210</v>
      </c>
      <c r="M2177" t="s">
        <v>29</v>
      </c>
      <c r="N2177" t="s">
        <v>30</v>
      </c>
      <c r="O2177" t="s">
        <v>29</v>
      </c>
      <c r="P2177" t="s">
        <v>30</v>
      </c>
      <c r="Q2177" t="s">
        <v>30</v>
      </c>
      <c r="R2177" t="s">
        <v>30</v>
      </c>
      <c r="S2177" t="s">
        <v>30</v>
      </c>
      <c r="T2177" t="s">
        <v>29</v>
      </c>
      <c r="U2177" t="s">
        <v>30</v>
      </c>
      <c r="V2177" t="s">
        <v>30</v>
      </c>
      <c r="W2177" t="s">
        <v>60</v>
      </c>
      <c r="X2177" t="s">
        <v>29</v>
      </c>
      <c r="Y2177" t="s">
        <v>29</v>
      </c>
      <c r="Z2177" t="s">
        <v>29</v>
      </c>
      <c r="AA2177" t="s">
        <v>29</v>
      </c>
      <c r="AB2177" t="s">
        <v>39</v>
      </c>
    </row>
    <row r="2178" spans="1:28" outlineLevel="1" x14ac:dyDescent="0.45">
      <c r="A2178">
        <v>5243099010</v>
      </c>
      <c r="B2178" s="1">
        <v>44337</v>
      </c>
      <c r="C2178" t="s">
        <v>2287</v>
      </c>
      <c r="D2178" t="s">
        <v>2288</v>
      </c>
      <c r="E2178" t="s">
        <v>2289</v>
      </c>
      <c r="F2178" t="s">
        <v>5651</v>
      </c>
      <c r="G2178" t="s">
        <v>5942</v>
      </c>
      <c r="H2178" s="10">
        <v>371354</v>
      </c>
      <c r="J2178" t="s">
        <v>42</v>
      </c>
      <c r="K2178" t="s">
        <v>30</v>
      </c>
      <c r="L2178" t="s">
        <v>150</v>
      </c>
      <c r="M2178" t="s">
        <v>29</v>
      </c>
      <c r="N2178" t="s">
        <v>29</v>
      </c>
      <c r="O2178" t="s">
        <v>29</v>
      </c>
      <c r="P2178" t="s">
        <v>29</v>
      </c>
      <c r="Q2178" t="s">
        <v>30</v>
      </c>
      <c r="R2178" t="s">
        <v>30</v>
      </c>
      <c r="S2178" t="s">
        <v>30</v>
      </c>
      <c r="T2178" t="s">
        <v>30</v>
      </c>
      <c r="U2178" t="s">
        <v>29</v>
      </c>
      <c r="V2178" t="s">
        <v>30</v>
      </c>
      <c r="W2178" t="s">
        <v>60</v>
      </c>
      <c r="X2178" t="s">
        <v>29</v>
      </c>
      <c r="Y2178" t="s">
        <v>29</v>
      </c>
      <c r="Z2178" t="s">
        <v>30</v>
      </c>
      <c r="AA2178" t="s">
        <v>29</v>
      </c>
      <c r="AB2178" t="s">
        <v>32</v>
      </c>
    </row>
    <row r="2179" spans="1:28" outlineLevel="1" x14ac:dyDescent="0.45">
      <c r="A2179">
        <v>2470819008</v>
      </c>
      <c r="B2179" s="1">
        <v>44332</v>
      </c>
      <c r="C2179" t="s">
        <v>1075</v>
      </c>
      <c r="D2179" t="s">
        <v>1076</v>
      </c>
      <c r="E2179" t="s">
        <v>1077</v>
      </c>
      <c r="F2179" t="s">
        <v>5651</v>
      </c>
      <c r="G2179" t="s">
        <v>5833</v>
      </c>
      <c r="H2179" s="10">
        <v>116797</v>
      </c>
      <c r="J2179" t="s">
        <v>42</v>
      </c>
      <c r="K2179" t="s">
        <v>30</v>
      </c>
      <c r="L2179" t="s">
        <v>96</v>
      </c>
      <c r="M2179" t="s">
        <v>29</v>
      </c>
      <c r="N2179" t="s">
        <v>29</v>
      </c>
      <c r="O2179" t="s">
        <v>29</v>
      </c>
      <c r="P2179" t="s">
        <v>30</v>
      </c>
      <c r="Q2179" t="s">
        <v>30</v>
      </c>
      <c r="R2179" t="s">
        <v>30</v>
      </c>
      <c r="S2179" t="s">
        <v>30</v>
      </c>
      <c r="T2179" t="s">
        <v>30</v>
      </c>
      <c r="U2179" t="s">
        <v>30</v>
      </c>
      <c r="V2179" t="s">
        <v>30</v>
      </c>
      <c r="W2179" t="s">
        <v>40</v>
      </c>
      <c r="X2179" t="s">
        <v>30</v>
      </c>
      <c r="Y2179" t="s">
        <v>30</v>
      </c>
      <c r="Z2179" t="s">
        <v>29</v>
      </c>
      <c r="AA2179" t="s">
        <v>29</v>
      </c>
      <c r="AB2179" t="s">
        <v>32</v>
      </c>
    </row>
    <row r="2180" spans="1:28" outlineLevel="1" x14ac:dyDescent="0.45">
      <c r="A2180">
        <v>7529479000</v>
      </c>
      <c r="B2180" s="1">
        <v>44341</v>
      </c>
      <c r="C2180" t="s">
        <v>2756</v>
      </c>
      <c r="D2180" t="s">
        <v>2757</v>
      </c>
      <c r="E2180" t="s">
        <v>1077</v>
      </c>
      <c r="F2180" t="s">
        <v>5651</v>
      </c>
      <c r="G2180" t="s">
        <v>5833</v>
      </c>
      <c r="H2180" s="10">
        <v>66649</v>
      </c>
      <c r="J2180" t="s">
        <v>42</v>
      </c>
      <c r="K2180" t="s">
        <v>29</v>
      </c>
      <c r="L2180" t="s">
        <v>96</v>
      </c>
      <c r="M2180" t="s">
        <v>29</v>
      </c>
      <c r="N2180" t="s">
        <v>29</v>
      </c>
      <c r="O2180" t="s">
        <v>29</v>
      </c>
      <c r="P2180" t="s">
        <v>29</v>
      </c>
      <c r="Q2180" t="s">
        <v>30</v>
      </c>
      <c r="R2180" t="s">
        <v>30</v>
      </c>
      <c r="S2180" t="s">
        <v>30</v>
      </c>
      <c r="T2180" t="s">
        <v>30</v>
      </c>
      <c r="U2180" t="s">
        <v>30</v>
      </c>
      <c r="V2180" t="s">
        <v>30</v>
      </c>
      <c r="W2180" t="s">
        <v>33</v>
      </c>
      <c r="X2180" t="s">
        <v>30</v>
      </c>
      <c r="Y2180" t="s">
        <v>29</v>
      </c>
      <c r="Z2180" t="s">
        <v>29</v>
      </c>
      <c r="AA2180" t="s">
        <v>30</v>
      </c>
      <c r="AB2180" t="s">
        <v>228</v>
      </c>
    </row>
    <row r="2181" spans="1:28" outlineLevel="1" x14ac:dyDescent="0.45">
      <c r="A2181">
        <v>7530659003</v>
      </c>
      <c r="B2181" s="1">
        <v>44341</v>
      </c>
      <c r="C2181" t="s">
        <v>2772</v>
      </c>
      <c r="D2181" t="s">
        <v>2773</v>
      </c>
      <c r="E2181" t="s">
        <v>1077</v>
      </c>
      <c r="F2181" t="s">
        <v>5651</v>
      </c>
      <c r="G2181" t="s">
        <v>5833</v>
      </c>
      <c r="H2181" s="10">
        <v>22306.33</v>
      </c>
      <c r="J2181" t="s">
        <v>42</v>
      </c>
      <c r="K2181" t="s">
        <v>30</v>
      </c>
      <c r="L2181" t="s">
        <v>96</v>
      </c>
      <c r="M2181" t="s">
        <v>29</v>
      </c>
      <c r="N2181" t="s">
        <v>29</v>
      </c>
      <c r="O2181" t="s">
        <v>29</v>
      </c>
      <c r="P2181" t="s">
        <v>30</v>
      </c>
      <c r="Q2181" t="s">
        <v>30</v>
      </c>
      <c r="R2181" t="s">
        <v>30</v>
      </c>
      <c r="S2181" t="s">
        <v>30</v>
      </c>
      <c r="T2181" t="s">
        <v>29</v>
      </c>
      <c r="U2181" t="s">
        <v>30</v>
      </c>
      <c r="V2181" t="s">
        <v>30</v>
      </c>
      <c r="W2181" t="s">
        <v>60</v>
      </c>
      <c r="X2181" t="s">
        <v>30</v>
      </c>
      <c r="Y2181" t="s">
        <v>29</v>
      </c>
      <c r="Z2181" t="s">
        <v>30</v>
      </c>
      <c r="AA2181" t="s">
        <v>29</v>
      </c>
      <c r="AB2181" t="s">
        <v>32</v>
      </c>
    </row>
    <row r="2182" spans="1:28" outlineLevel="1" x14ac:dyDescent="0.45">
      <c r="A2182">
        <v>9893989006</v>
      </c>
      <c r="B2182" s="1">
        <v>44351</v>
      </c>
      <c r="C2182" t="s">
        <v>5313</v>
      </c>
      <c r="D2182" t="s">
        <v>5314</v>
      </c>
      <c r="E2182" t="s">
        <v>1200</v>
      </c>
      <c r="F2182" t="s">
        <v>5651</v>
      </c>
      <c r="G2182" t="s">
        <v>6010</v>
      </c>
      <c r="H2182" s="10">
        <v>2368479.0099999998</v>
      </c>
      <c r="I2182" t="s">
        <v>131</v>
      </c>
      <c r="J2182" t="s">
        <v>42</v>
      </c>
      <c r="K2182" t="s">
        <v>29</v>
      </c>
      <c r="L2182" t="s">
        <v>54</v>
      </c>
      <c r="M2182" t="s">
        <v>29</v>
      </c>
      <c r="N2182" t="s">
        <v>30</v>
      </c>
      <c r="O2182" t="s">
        <v>30</v>
      </c>
      <c r="P2182" t="s">
        <v>30</v>
      </c>
      <c r="Q2182" t="s">
        <v>30</v>
      </c>
      <c r="R2182" t="s">
        <v>30</v>
      </c>
      <c r="S2182" t="s">
        <v>30</v>
      </c>
      <c r="T2182" t="s">
        <v>30</v>
      </c>
      <c r="U2182" t="s">
        <v>30</v>
      </c>
      <c r="V2182" t="s">
        <v>30</v>
      </c>
      <c r="W2182" t="s">
        <v>31</v>
      </c>
      <c r="X2182" t="s">
        <v>30</v>
      </c>
      <c r="Y2182" t="s">
        <v>29</v>
      </c>
      <c r="Z2182" t="s">
        <v>29</v>
      </c>
      <c r="AA2182" t="s">
        <v>29</v>
      </c>
      <c r="AB2182" t="s">
        <v>32</v>
      </c>
    </row>
    <row r="2183" spans="1:28" outlineLevel="1" x14ac:dyDescent="0.45">
      <c r="A2183">
        <v>7873278906</v>
      </c>
      <c r="B2183" s="1">
        <v>44327</v>
      </c>
      <c r="C2183" t="s">
        <v>3867</v>
      </c>
      <c r="D2183" t="s">
        <v>3868</v>
      </c>
      <c r="E2183" t="s">
        <v>1200</v>
      </c>
      <c r="F2183" t="s">
        <v>5651</v>
      </c>
      <c r="G2183" t="s">
        <v>6010</v>
      </c>
      <c r="H2183" s="10">
        <v>212390</v>
      </c>
      <c r="J2183" t="s">
        <v>42</v>
      </c>
      <c r="K2183" t="s">
        <v>30</v>
      </c>
      <c r="L2183" t="s">
        <v>54</v>
      </c>
      <c r="M2183" t="s">
        <v>29</v>
      </c>
      <c r="N2183" t="s">
        <v>29</v>
      </c>
      <c r="O2183" t="s">
        <v>29</v>
      </c>
      <c r="P2183" t="s">
        <v>30</v>
      </c>
      <c r="Q2183" t="s">
        <v>30</v>
      </c>
      <c r="R2183" t="s">
        <v>30</v>
      </c>
      <c r="S2183" t="s">
        <v>30</v>
      </c>
      <c r="T2183" t="s">
        <v>30</v>
      </c>
      <c r="U2183" t="s">
        <v>30</v>
      </c>
      <c r="V2183" t="s">
        <v>30</v>
      </c>
      <c r="W2183" t="s">
        <v>40</v>
      </c>
      <c r="X2183" t="s">
        <v>30</v>
      </c>
      <c r="Y2183" t="s">
        <v>29</v>
      </c>
      <c r="Z2183" t="s">
        <v>29</v>
      </c>
      <c r="AA2183" t="s">
        <v>30</v>
      </c>
      <c r="AB2183" t="s">
        <v>32</v>
      </c>
    </row>
    <row r="2184" spans="1:28" outlineLevel="1" x14ac:dyDescent="0.45">
      <c r="A2184">
        <v>8905039007</v>
      </c>
      <c r="B2184" s="1">
        <v>44345</v>
      </c>
      <c r="C2184" t="s">
        <v>4786</v>
      </c>
      <c r="D2184" t="s">
        <v>4787</v>
      </c>
      <c r="E2184" t="s">
        <v>1200</v>
      </c>
      <c r="F2184" t="s">
        <v>5651</v>
      </c>
      <c r="G2184" t="s">
        <v>6010</v>
      </c>
      <c r="H2184" s="10">
        <v>62226.02</v>
      </c>
      <c r="J2184" t="s">
        <v>42</v>
      </c>
      <c r="K2184" t="s">
        <v>30</v>
      </c>
      <c r="L2184" t="s">
        <v>54</v>
      </c>
      <c r="M2184" t="s">
        <v>29</v>
      </c>
      <c r="N2184" t="s">
        <v>29</v>
      </c>
      <c r="O2184" t="s">
        <v>29</v>
      </c>
      <c r="P2184" t="s">
        <v>30</v>
      </c>
      <c r="Q2184" t="s">
        <v>30</v>
      </c>
      <c r="R2184" t="s">
        <v>30</v>
      </c>
      <c r="S2184" t="s">
        <v>30</v>
      </c>
      <c r="T2184" t="s">
        <v>30</v>
      </c>
      <c r="U2184" t="s">
        <v>30</v>
      </c>
      <c r="V2184" t="s">
        <v>30</v>
      </c>
      <c r="W2184" t="s">
        <v>40</v>
      </c>
      <c r="X2184" t="s">
        <v>30</v>
      </c>
      <c r="Y2184" t="s">
        <v>29</v>
      </c>
      <c r="Z2184" t="s">
        <v>29</v>
      </c>
      <c r="AA2184" t="s">
        <v>29</v>
      </c>
      <c r="AB2184" t="s">
        <v>32</v>
      </c>
    </row>
    <row r="2185" spans="1:28" outlineLevel="1" x14ac:dyDescent="0.45">
      <c r="A2185">
        <v>8986279010</v>
      </c>
      <c r="B2185" s="1">
        <v>44345</v>
      </c>
      <c r="C2185" t="s">
        <v>5163</v>
      </c>
      <c r="D2185" t="s">
        <v>5164</v>
      </c>
      <c r="E2185" t="s">
        <v>2202</v>
      </c>
      <c r="F2185" t="s">
        <v>5651</v>
      </c>
      <c r="G2185" t="s">
        <v>5839</v>
      </c>
      <c r="H2185" s="10">
        <v>159951</v>
      </c>
      <c r="J2185" t="s">
        <v>28</v>
      </c>
      <c r="K2185" t="s">
        <v>29</v>
      </c>
      <c r="L2185" t="s">
        <v>77</v>
      </c>
      <c r="M2185" t="s">
        <v>29</v>
      </c>
      <c r="N2185" t="s">
        <v>30</v>
      </c>
      <c r="O2185" t="s">
        <v>29</v>
      </c>
      <c r="P2185" t="s">
        <v>30</v>
      </c>
      <c r="Q2185" t="s">
        <v>30</v>
      </c>
      <c r="R2185" t="s">
        <v>30</v>
      </c>
      <c r="S2185" t="s">
        <v>30</v>
      </c>
      <c r="T2185" t="s">
        <v>30</v>
      </c>
      <c r="U2185" t="s">
        <v>30</v>
      </c>
      <c r="V2185" t="s">
        <v>30</v>
      </c>
      <c r="W2185" t="s">
        <v>31</v>
      </c>
      <c r="X2185" t="s">
        <v>29</v>
      </c>
      <c r="Y2185" t="s">
        <v>29</v>
      </c>
      <c r="Z2185" t="s">
        <v>29</v>
      </c>
      <c r="AA2185" t="s">
        <v>29</v>
      </c>
      <c r="AB2185" t="s">
        <v>32</v>
      </c>
    </row>
    <row r="2186" spans="1:28" outlineLevel="1" x14ac:dyDescent="0.45">
      <c r="A2186">
        <v>5225589000</v>
      </c>
      <c r="B2186" s="1">
        <v>44337</v>
      </c>
      <c r="C2186" t="s">
        <v>2200</v>
      </c>
      <c r="D2186" t="s">
        <v>2201</v>
      </c>
      <c r="E2186" t="s">
        <v>2202</v>
      </c>
      <c r="F2186" t="s">
        <v>5651</v>
      </c>
      <c r="G2186" t="s">
        <v>5839</v>
      </c>
      <c r="H2186" s="10">
        <v>65094</v>
      </c>
      <c r="I2186" t="s">
        <v>68</v>
      </c>
      <c r="J2186" t="s">
        <v>28</v>
      </c>
      <c r="K2186" t="s">
        <v>30</v>
      </c>
      <c r="L2186" t="s">
        <v>77</v>
      </c>
      <c r="M2186" t="s">
        <v>29</v>
      </c>
      <c r="N2186" t="s">
        <v>29</v>
      </c>
      <c r="O2186" t="s">
        <v>30</v>
      </c>
      <c r="P2186" t="s">
        <v>29</v>
      </c>
      <c r="Q2186" t="s">
        <v>30</v>
      </c>
      <c r="R2186" t="s">
        <v>30</v>
      </c>
      <c r="S2186" t="s">
        <v>30</v>
      </c>
      <c r="T2186" t="s">
        <v>30</v>
      </c>
      <c r="U2186" t="s">
        <v>29</v>
      </c>
      <c r="V2186" t="s">
        <v>30</v>
      </c>
      <c r="W2186" t="s">
        <v>40</v>
      </c>
      <c r="X2186" t="s">
        <v>29</v>
      </c>
      <c r="Y2186" t="s">
        <v>30</v>
      </c>
      <c r="Z2186" t="s">
        <v>29</v>
      </c>
      <c r="AA2186" t="s">
        <v>30</v>
      </c>
      <c r="AB2186" t="s">
        <v>32</v>
      </c>
    </row>
    <row r="2187" spans="1:28" outlineLevel="1" x14ac:dyDescent="0.45">
      <c r="A2187">
        <v>2781579005</v>
      </c>
      <c r="B2187" s="1">
        <v>44334</v>
      </c>
      <c r="C2187" t="s">
        <v>1694</v>
      </c>
      <c r="D2187" t="s">
        <v>1695</v>
      </c>
      <c r="E2187" t="s">
        <v>1696</v>
      </c>
      <c r="F2187" t="s">
        <v>5651</v>
      </c>
      <c r="G2187" t="s">
        <v>5893</v>
      </c>
      <c r="H2187" s="10">
        <v>30299</v>
      </c>
      <c r="J2187" t="s">
        <v>28</v>
      </c>
      <c r="K2187" t="s">
        <v>29</v>
      </c>
      <c r="L2187" t="s">
        <v>96</v>
      </c>
      <c r="M2187" t="s">
        <v>30</v>
      </c>
      <c r="N2187" t="s">
        <v>30</v>
      </c>
      <c r="O2187" t="s">
        <v>30</v>
      </c>
      <c r="P2187" t="s">
        <v>30</v>
      </c>
      <c r="Q2187" t="s">
        <v>30</v>
      </c>
      <c r="R2187" t="s">
        <v>30</v>
      </c>
      <c r="S2187" t="s">
        <v>30</v>
      </c>
      <c r="T2187" t="s">
        <v>30</v>
      </c>
      <c r="U2187" t="s">
        <v>30</v>
      </c>
      <c r="V2187" t="s">
        <v>30</v>
      </c>
      <c r="W2187" t="s">
        <v>60</v>
      </c>
      <c r="X2187" t="s">
        <v>29</v>
      </c>
      <c r="Y2187" t="s">
        <v>29</v>
      </c>
      <c r="Z2187" t="s">
        <v>29</v>
      </c>
      <c r="AA2187" t="s">
        <v>30</v>
      </c>
      <c r="AB2187" t="s">
        <v>130</v>
      </c>
    </row>
    <row r="2188" spans="1:28" outlineLevel="1" x14ac:dyDescent="0.45">
      <c r="A2188">
        <v>2775519002</v>
      </c>
      <c r="B2188" s="1">
        <v>44334</v>
      </c>
      <c r="C2188" t="s">
        <v>1671</v>
      </c>
      <c r="D2188" t="s">
        <v>1672</v>
      </c>
      <c r="E2188" t="s">
        <v>2242</v>
      </c>
      <c r="F2188" t="s">
        <v>5651</v>
      </c>
      <c r="G2188" t="s">
        <v>5892</v>
      </c>
      <c r="H2188" s="10">
        <v>101634</v>
      </c>
      <c r="J2188" t="s">
        <v>42</v>
      </c>
      <c r="K2188" t="s">
        <v>29</v>
      </c>
      <c r="L2188" t="s">
        <v>119</v>
      </c>
      <c r="M2188" t="s">
        <v>29</v>
      </c>
      <c r="N2188" t="s">
        <v>30</v>
      </c>
      <c r="O2188" t="s">
        <v>30</v>
      </c>
      <c r="P2188" t="s">
        <v>30</v>
      </c>
      <c r="Q2188" t="s">
        <v>30</v>
      </c>
      <c r="R2188" t="s">
        <v>30</v>
      </c>
      <c r="S2188" t="s">
        <v>30</v>
      </c>
      <c r="T2188" t="s">
        <v>30</v>
      </c>
      <c r="U2188" t="s">
        <v>30</v>
      </c>
      <c r="V2188" t="s">
        <v>30</v>
      </c>
      <c r="W2188" t="s">
        <v>40</v>
      </c>
      <c r="X2188" t="s">
        <v>29</v>
      </c>
      <c r="Y2188" t="s">
        <v>30</v>
      </c>
      <c r="Z2188" t="s">
        <v>29</v>
      </c>
      <c r="AA2188" t="s">
        <v>29</v>
      </c>
      <c r="AB2188" t="s">
        <v>32</v>
      </c>
    </row>
    <row r="2189" spans="1:28" outlineLevel="1" x14ac:dyDescent="0.45">
      <c r="A2189">
        <v>6591919008</v>
      </c>
      <c r="B2189" s="1">
        <v>44338</v>
      </c>
      <c r="C2189" t="s">
        <v>2349</v>
      </c>
      <c r="D2189" t="s">
        <v>2350</v>
      </c>
      <c r="E2189" t="s">
        <v>2242</v>
      </c>
      <c r="F2189" t="s">
        <v>5651</v>
      </c>
      <c r="G2189" t="s">
        <v>5892</v>
      </c>
      <c r="H2189" s="10">
        <v>100000</v>
      </c>
      <c r="I2189" t="s">
        <v>2351</v>
      </c>
      <c r="J2189" t="s">
        <v>42</v>
      </c>
      <c r="K2189" t="s">
        <v>29</v>
      </c>
      <c r="L2189" t="s">
        <v>119</v>
      </c>
      <c r="M2189" t="s">
        <v>30</v>
      </c>
      <c r="N2189" t="s">
        <v>30</v>
      </c>
      <c r="O2189" t="s">
        <v>30</v>
      </c>
      <c r="P2189" t="s">
        <v>30</v>
      </c>
      <c r="Q2189" t="s">
        <v>30</v>
      </c>
      <c r="R2189" t="s">
        <v>30</v>
      </c>
      <c r="S2189" t="s">
        <v>30</v>
      </c>
      <c r="T2189" t="s">
        <v>30</v>
      </c>
      <c r="U2189" t="s">
        <v>30</v>
      </c>
      <c r="V2189" t="s">
        <v>30</v>
      </c>
      <c r="W2189" t="s">
        <v>40</v>
      </c>
      <c r="X2189" t="s">
        <v>29</v>
      </c>
      <c r="Y2189" t="s">
        <v>29</v>
      </c>
      <c r="Z2189" t="s">
        <v>30</v>
      </c>
      <c r="AA2189" t="s">
        <v>29</v>
      </c>
      <c r="AB2189" t="s">
        <v>32</v>
      </c>
    </row>
    <row r="2190" spans="1:28" outlineLevel="1" x14ac:dyDescent="0.45">
      <c r="A2190">
        <v>5231179002</v>
      </c>
      <c r="B2190" s="1">
        <v>44337</v>
      </c>
      <c r="C2190" t="s">
        <v>2240</v>
      </c>
      <c r="D2190" t="s">
        <v>2241</v>
      </c>
      <c r="E2190" t="s">
        <v>2242</v>
      </c>
      <c r="F2190" t="s">
        <v>5651</v>
      </c>
      <c r="G2190" t="s">
        <v>5892</v>
      </c>
      <c r="H2190" s="10">
        <v>17105</v>
      </c>
      <c r="J2190" t="s">
        <v>42</v>
      </c>
      <c r="K2190" t="s">
        <v>30</v>
      </c>
      <c r="L2190" t="s">
        <v>119</v>
      </c>
      <c r="M2190" t="s">
        <v>30</v>
      </c>
      <c r="N2190" t="s">
        <v>30</v>
      </c>
      <c r="O2190" t="s">
        <v>29</v>
      </c>
      <c r="P2190" t="s">
        <v>30</v>
      </c>
      <c r="Q2190" t="s">
        <v>29</v>
      </c>
      <c r="R2190" t="s">
        <v>30</v>
      </c>
      <c r="S2190" t="s">
        <v>30</v>
      </c>
      <c r="T2190" t="s">
        <v>30</v>
      </c>
      <c r="U2190" t="s">
        <v>30</v>
      </c>
      <c r="V2190" t="s">
        <v>30</v>
      </c>
      <c r="W2190" t="s">
        <v>31</v>
      </c>
      <c r="X2190" t="s">
        <v>29</v>
      </c>
      <c r="Y2190" t="s">
        <v>30</v>
      </c>
      <c r="Z2190" t="s">
        <v>29</v>
      </c>
      <c r="AA2190" t="s">
        <v>30</v>
      </c>
      <c r="AB2190" t="s">
        <v>100</v>
      </c>
    </row>
    <row r="2191" spans="1:28" outlineLevel="1" x14ac:dyDescent="0.45">
      <c r="A2191">
        <v>7556889000</v>
      </c>
      <c r="B2191" s="1">
        <v>44341</v>
      </c>
      <c r="C2191" t="s">
        <v>3080</v>
      </c>
      <c r="D2191" t="s">
        <v>3081</v>
      </c>
      <c r="E2191" t="s">
        <v>515</v>
      </c>
      <c r="F2191" t="s">
        <v>5651</v>
      </c>
      <c r="G2191" t="s">
        <v>5734</v>
      </c>
      <c r="H2191" s="10">
        <v>821935</v>
      </c>
      <c r="J2191" t="s">
        <v>42</v>
      </c>
      <c r="K2191" t="s">
        <v>30</v>
      </c>
      <c r="L2191" t="s">
        <v>155</v>
      </c>
      <c r="M2191" t="s">
        <v>30</v>
      </c>
      <c r="N2191" t="s">
        <v>29</v>
      </c>
      <c r="O2191" t="s">
        <v>30</v>
      </c>
      <c r="P2191" t="s">
        <v>30</v>
      </c>
      <c r="Q2191" t="s">
        <v>30</v>
      </c>
      <c r="R2191" t="s">
        <v>30</v>
      </c>
      <c r="S2191" t="s">
        <v>30</v>
      </c>
      <c r="T2191" t="s">
        <v>30</v>
      </c>
      <c r="U2191" t="s">
        <v>30</v>
      </c>
      <c r="V2191" t="s">
        <v>30</v>
      </c>
      <c r="W2191" t="s">
        <v>31</v>
      </c>
      <c r="X2191" t="s">
        <v>29</v>
      </c>
      <c r="Y2191" t="s">
        <v>29</v>
      </c>
      <c r="Z2191" t="s">
        <v>29</v>
      </c>
      <c r="AA2191" t="s">
        <v>30</v>
      </c>
      <c r="AB2191" t="s">
        <v>32</v>
      </c>
    </row>
    <row r="2192" spans="1:28" outlineLevel="1" x14ac:dyDescent="0.45">
      <c r="A2192">
        <v>5234619009</v>
      </c>
      <c r="B2192" s="1">
        <v>44337</v>
      </c>
      <c r="C2192" t="s">
        <v>2251</v>
      </c>
      <c r="D2192" t="s">
        <v>2252</v>
      </c>
      <c r="E2192" t="s">
        <v>515</v>
      </c>
      <c r="F2192" t="s">
        <v>5651</v>
      </c>
      <c r="G2192" t="s">
        <v>5734</v>
      </c>
      <c r="H2192" s="10">
        <v>515630.61</v>
      </c>
      <c r="J2192" t="s">
        <v>42</v>
      </c>
      <c r="K2192" t="s">
        <v>29</v>
      </c>
      <c r="L2192" t="s">
        <v>155</v>
      </c>
      <c r="M2192" t="s">
        <v>30</v>
      </c>
      <c r="N2192" t="s">
        <v>30</v>
      </c>
      <c r="O2192" t="s">
        <v>30</v>
      </c>
      <c r="P2192" t="s">
        <v>30</v>
      </c>
      <c r="Q2192" t="s">
        <v>30</v>
      </c>
      <c r="R2192" t="s">
        <v>30</v>
      </c>
      <c r="S2192" t="s">
        <v>30</v>
      </c>
      <c r="T2192" t="s">
        <v>30</v>
      </c>
      <c r="U2192" t="s">
        <v>30</v>
      </c>
      <c r="V2192" t="s">
        <v>30</v>
      </c>
      <c r="W2192" t="s">
        <v>40</v>
      </c>
      <c r="X2192" t="s">
        <v>29</v>
      </c>
      <c r="Y2192" t="s">
        <v>29</v>
      </c>
      <c r="Z2192" t="s">
        <v>29</v>
      </c>
      <c r="AA2192" t="s">
        <v>30</v>
      </c>
      <c r="AB2192" t="s">
        <v>38</v>
      </c>
    </row>
    <row r="2193" spans="1:28" outlineLevel="1" x14ac:dyDescent="0.45">
      <c r="A2193">
        <v>7235989005</v>
      </c>
      <c r="B2193" s="1">
        <v>44339</v>
      </c>
      <c r="C2193" t="s">
        <v>2509</v>
      </c>
      <c r="D2193" t="s">
        <v>2510</v>
      </c>
      <c r="E2193" t="s">
        <v>515</v>
      </c>
      <c r="F2193" t="s">
        <v>5651</v>
      </c>
      <c r="G2193" t="s">
        <v>5734</v>
      </c>
      <c r="H2193" s="10">
        <v>370372.98</v>
      </c>
      <c r="J2193" t="s">
        <v>42</v>
      </c>
      <c r="K2193" t="s">
        <v>29</v>
      </c>
      <c r="L2193" t="s">
        <v>155</v>
      </c>
      <c r="M2193" t="s">
        <v>30</v>
      </c>
      <c r="N2193" t="s">
        <v>29</v>
      </c>
      <c r="O2193" t="s">
        <v>29</v>
      </c>
      <c r="P2193" t="s">
        <v>30</v>
      </c>
      <c r="Q2193" t="s">
        <v>30</v>
      </c>
      <c r="R2193" t="s">
        <v>30</v>
      </c>
      <c r="S2193" t="s">
        <v>30</v>
      </c>
      <c r="T2193" t="s">
        <v>30</v>
      </c>
      <c r="U2193" t="s">
        <v>30</v>
      </c>
      <c r="V2193" t="s">
        <v>30</v>
      </c>
      <c r="W2193" t="s">
        <v>31</v>
      </c>
      <c r="X2193" t="s">
        <v>29</v>
      </c>
      <c r="Y2193" t="s">
        <v>29</v>
      </c>
      <c r="Z2193" t="s">
        <v>29</v>
      </c>
      <c r="AA2193" t="s">
        <v>30</v>
      </c>
      <c r="AB2193" t="s">
        <v>47</v>
      </c>
    </row>
    <row r="2194" spans="1:28" outlineLevel="1" x14ac:dyDescent="0.45">
      <c r="A2194">
        <v>2357459005</v>
      </c>
      <c r="B2194" s="1">
        <v>44331</v>
      </c>
      <c r="C2194" t="s">
        <v>959</v>
      </c>
      <c r="D2194" t="s">
        <v>960</v>
      </c>
      <c r="E2194" t="s">
        <v>515</v>
      </c>
      <c r="F2194" t="s">
        <v>5651</v>
      </c>
      <c r="G2194" t="s">
        <v>5734</v>
      </c>
      <c r="H2194" s="10">
        <v>154865.87</v>
      </c>
      <c r="J2194" t="s">
        <v>42</v>
      </c>
      <c r="K2194" t="s">
        <v>29</v>
      </c>
      <c r="L2194" t="s">
        <v>155</v>
      </c>
      <c r="M2194" t="s">
        <v>30</v>
      </c>
      <c r="N2194" t="s">
        <v>30</v>
      </c>
      <c r="O2194" t="s">
        <v>30</v>
      </c>
      <c r="P2194" t="s">
        <v>30</v>
      </c>
      <c r="Q2194" t="s">
        <v>30</v>
      </c>
      <c r="R2194" t="s">
        <v>30</v>
      </c>
      <c r="S2194" t="s">
        <v>30</v>
      </c>
      <c r="T2194" t="s">
        <v>30</v>
      </c>
      <c r="U2194" t="s">
        <v>30</v>
      </c>
      <c r="V2194" t="s">
        <v>30</v>
      </c>
      <c r="W2194" t="s">
        <v>31</v>
      </c>
      <c r="X2194" t="s">
        <v>29</v>
      </c>
      <c r="Y2194" t="s">
        <v>29</v>
      </c>
      <c r="Z2194" t="s">
        <v>30</v>
      </c>
      <c r="AA2194" t="s">
        <v>29</v>
      </c>
      <c r="AB2194" t="s">
        <v>164</v>
      </c>
    </row>
    <row r="2195" spans="1:28" outlineLevel="1" x14ac:dyDescent="0.45">
      <c r="A2195">
        <v>7615478904</v>
      </c>
      <c r="B2195" s="1">
        <v>44323</v>
      </c>
      <c r="C2195" t="s">
        <v>3495</v>
      </c>
      <c r="D2195" t="s">
        <v>3496</v>
      </c>
      <c r="E2195" t="s">
        <v>515</v>
      </c>
      <c r="F2195" t="s">
        <v>5651</v>
      </c>
      <c r="G2195" t="s">
        <v>5734</v>
      </c>
      <c r="H2195" s="10">
        <v>108205</v>
      </c>
      <c r="J2195" t="s">
        <v>42</v>
      </c>
      <c r="K2195" t="s">
        <v>30</v>
      </c>
      <c r="L2195" t="s">
        <v>155</v>
      </c>
      <c r="M2195" t="s">
        <v>29</v>
      </c>
      <c r="N2195" t="s">
        <v>30</v>
      </c>
      <c r="O2195" t="s">
        <v>30</v>
      </c>
      <c r="P2195" t="s">
        <v>30</v>
      </c>
      <c r="Q2195" t="s">
        <v>30</v>
      </c>
      <c r="R2195" t="s">
        <v>30</v>
      </c>
      <c r="S2195" t="s">
        <v>30</v>
      </c>
      <c r="T2195" t="s">
        <v>30</v>
      </c>
      <c r="U2195" t="s">
        <v>30</v>
      </c>
      <c r="V2195" t="s">
        <v>30</v>
      </c>
      <c r="W2195" t="s">
        <v>40</v>
      </c>
      <c r="X2195" t="s">
        <v>29</v>
      </c>
      <c r="Y2195" t="s">
        <v>29</v>
      </c>
      <c r="Z2195" t="s">
        <v>29</v>
      </c>
      <c r="AA2195" t="s">
        <v>30</v>
      </c>
      <c r="AB2195" t="s">
        <v>32</v>
      </c>
    </row>
    <row r="2196" spans="1:28" outlineLevel="1" x14ac:dyDescent="0.45">
      <c r="A2196">
        <v>7626718910</v>
      </c>
      <c r="B2196" s="1">
        <v>44323</v>
      </c>
      <c r="C2196" t="s">
        <v>3549</v>
      </c>
      <c r="D2196" t="s">
        <v>3550</v>
      </c>
      <c r="E2196" t="s">
        <v>515</v>
      </c>
      <c r="F2196" t="s">
        <v>5651</v>
      </c>
      <c r="G2196" t="s">
        <v>5734</v>
      </c>
      <c r="H2196" s="10">
        <v>102299</v>
      </c>
      <c r="I2196" t="s">
        <v>123</v>
      </c>
      <c r="J2196" t="s">
        <v>42</v>
      </c>
      <c r="K2196" t="s">
        <v>29</v>
      </c>
      <c r="L2196" t="s">
        <v>155</v>
      </c>
      <c r="M2196" t="s">
        <v>30</v>
      </c>
      <c r="N2196" t="s">
        <v>30</v>
      </c>
      <c r="O2196" t="s">
        <v>30</v>
      </c>
      <c r="P2196" t="s">
        <v>30</v>
      </c>
      <c r="Q2196" t="s">
        <v>30</v>
      </c>
      <c r="R2196" t="s">
        <v>30</v>
      </c>
      <c r="S2196" t="s">
        <v>30</v>
      </c>
      <c r="T2196" t="s">
        <v>30</v>
      </c>
      <c r="U2196" t="s">
        <v>30</v>
      </c>
      <c r="V2196" t="s">
        <v>30</v>
      </c>
      <c r="W2196" t="s">
        <v>31</v>
      </c>
      <c r="X2196" t="s">
        <v>29</v>
      </c>
      <c r="Y2196" t="s">
        <v>29</v>
      </c>
      <c r="Z2196" t="s">
        <v>30</v>
      </c>
      <c r="AA2196" t="s">
        <v>30</v>
      </c>
      <c r="AB2196" t="s">
        <v>39</v>
      </c>
    </row>
    <row r="2197" spans="1:28" outlineLevel="1" x14ac:dyDescent="0.45">
      <c r="A2197">
        <v>6610419007</v>
      </c>
      <c r="B2197" s="1">
        <v>44338</v>
      </c>
      <c r="C2197" t="s">
        <v>2436</v>
      </c>
      <c r="D2197" t="s">
        <v>2437</v>
      </c>
      <c r="E2197" t="s">
        <v>515</v>
      </c>
      <c r="F2197" t="s">
        <v>5651</v>
      </c>
      <c r="G2197" t="s">
        <v>5734</v>
      </c>
      <c r="H2197" s="10">
        <v>91310</v>
      </c>
      <c r="J2197" t="s">
        <v>42</v>
      </c>
      <c r="K2197" t="s">
        <v>29</v>
      </c>
      <c r="L2197" t="s">
        <v>155</v>
      </c>
      <c r="M2197" t="s">
        <v>30</v>
      </c>
      <c r="N2197" t="s">
        <v>29</v>
      </c>
      <c r="O2197" t="s">
        <v>30</v>
      </c>
      <c r="P2197" t="s">
        <v>29</v>
      </c>
      <c r="Q2197" t="s">
        <v>29</v>
      </c>
      <c r="R2197" t="s">
        <v>29</v>
      </c>
      <c r="S2197" t="s">
        <v>30</v>
      </c>
      <c r="T2197" t="s">
        <v>30</v>
      </c>
      <c r="U2197" t="s">
        <v>29</v>
      </c>
      <c r="V2197" t="s">
        <v>30</v>
      </c>
      <c r="W2197" t="s">
        <v>31</v>
      </c>
      <c r="X2197" t="s">
        <v>29</v>
      </c>
      <c r="Y2197" t="s">
        <v>29</v>
      </c>
      <c r="Z2197" t="s">
        <v>30</v>
      </c>
      <c r="AA2197" t="s">
        <v>29</v>
      </c>
      <c r="AB2197" t="s">
        <v>43</v>
      </c>
    </row>
    <row r="2198" spans="1:28" outlineLevel="1" x14ac:dyDescent="0.45">
      <c r="A2198">
        <v>1123609103</v>
      </c>
      <c r="B2198" s="1">
        <v>44372</v>
      </c>
      <c r="C2198" t="s">
        <v>513</v>
      </c>
      <c r="D2198" t="s">
        <v>514</v>
      </c>
      <c r="E2198" t="s">
        <v>515</v>
      </c>
      <c r="F2198" t="s">
        <v>5651</v>
      </c>
      <c r="G2198" t="s">
        <v>5734</v>
      </c>
      <c r="H2198" s="10">
        <v>52703</v>
      </c>
      <c r="J2198" t="s">
        <v>42</v>
      </c>
      <c r="K2198" t="s">
        <v>29</v>
      </c>
      <c r="L2198" t="s">
        <v>155</v>
      </c>
      <c r="M2198" t="s">
        <v>29</v>
      </c>
      <c r="N2198" t="s">
        <v>29</v>
      </c>
      <c r="O2198" t="s">
        <v>30</v>
      </c>
      <c r="P2198" t="s">
        <v>30</v>
      </c>
      <c r="Q2198" t="s">
        <v>30</v>
      </c>
      <c r="R2198" t="s">
        <v>30</v>
      </c>
      <c r="S2198" t="s">
        <v>30</v>
      </c>
      <c r="T2198" t="s">
        <v>30</v>
      </c>
      <c r="U2198" t="s">
        <v>30</v>
      </c>
      <c r="V2198" t="s">
        <v>30</v>
      </c>
      <c r="W2198" t="s">
        <v>31</v>
      </c>
      <c r="X2198" t="s">
        <v>29</v>
      </c>
      <c r="Y2198" t="s">
        <v>29</v>
      </c>
      <c r="Z2198" t="s">
        <v>29</v>
      </c>
      <c r="AA2198" t="s">
        <v>29</v>
      </c>
      <c r="AB2198" t="s">
        <v>45</v>
      </c>
    </row>
    <row r="2199" spans="1:28" outlineLevel="1" x14ac:dyDescent="0.45">
      <c r="A2199">
        <v>7529988908</v>
      </c>
      <c r="B2199" s="1">
        <v>44323</v>
      </c>
      <c r="C2199" t="s">
        <v>2768</v>
      </c>
      <c r="D2199" t="s">
        <v>2769</v>
      </c>
      <c r="E2199" t="s">
        <v>515</v>
      </c>
      <c r="F2199" t="s">
        <v>5651</v>
      </c>
      <c r="G2199" t="s">
        <v>5734</v>
      </c>
      <c r="H2199" s="10">
        <v>31892</v>
      </c>
      <c r="J2199" t="s">
        <v>42</v>
      </c>
      <c r="K2199" t="s">
        <v>29</v>
      </c>
      <c r="L2199" t="s">
        <v>155</v>
      </c>
      <c r="M2199" t="s">
        <v>30</v>
      </c>
      <c r="N2199" t="s">
        <v>30</v>
      </c>
      <c r="O2199" t="s">
        <v>29</v>
      </c>
      <c r="P2199" t="s">
        <v>30</v>
      </c>
      <c r="Q2199" t="s">
        <v>29</v>
      </c>
      <c r="R2199" t="s">
        <v>30</v>
      </c>
      <c r="S2199" t="s">
        <v>30</v>
      </c>
      <c r="T2199" t="s">
        <v>30</v>
      </c>
      <c r="U2199" t="s">
        <v>30</v>
      </c>
      <c r="V2199" t="s">
        <v>30</v>
      </c>
      <c r="W2199" t="s">
        <v>31</v>
      </c>
      <c r="X2199" t="s">
        <v>29</v>
      </c>
      <c r="Y2199" t="s">
        <v>29</v>
      </c>
      <c r="Z2199" t="s">
        <v>29</v>
      </c>
      <c r="AA2199" t="s">
        <v>30</v>
      </c>
      <c r="AB2199" t="s">
        <v>32</v>
      </c>
    </row>
    <row r="2200" spans="1:28" outlineLevel="1" x14ac:dyDescent="0.45">
      <c r="A2200">
        <v>9932589008</v>
      </c>
      <c r="B2200" s="1">
        <v>44351</v>
      </c>
      <c r="C2200" t="s">
        <v>5521</v>
      </c>
      <c r="D2200" t="s">
        <v>5522</v>
      </c>
      <c r="E2200" t="s">
        <v>6064</v>
      </c>
      <c r="F2200" t="s">
        <v>5651</v>
      </c>
      <c r="G2200" t="s">
        <v>5849</v>
      </c>
      <c r="H2200" s="10">
        <v>304190</v>
      </c>
      <c r="J2200" t="s">
        <v>28</v>
      </c>
      <c r="K2200" t="s">
        <v>30</v>
      </c>
      <c r="L2200" t="s">
        <v>77</v>
      </c>
      <c r="M2200" t="s">
        <v>29</v>
      </c>
      <c r="N2200" t="s">
        <v>30</v>
      </c>
      <c r="O2200" t="s">
        <v>30</v>
      </c>
      <c r="P2200" t="s">
        <v>30</v>
      </c>
      <c r="Q2200" t="s">
        <v>30</v>
      </c>
      <c r="R2200" t="s">
        <v>30</v>
      </c>
      <c r="S2200" t="s">
        <v>30</v>
      </c>
      <c r="T2200" t="s">
        <v>30</v>
      </c>
      <c r="U2200" t="s">
        <v>30</v>
      </c>
      <c r="V2200" t="s">
        <v>30</v>
      </c>
      <c r="W2200" t="s">
        <v>40</v>
      </c>
      <c r="X2200" t="s">
        <v>29</v>
      </c>
      <c r="Y2200" t="s">
        <v>29</v>
      </c>
      <c r="Z2200" t="s">
        <v>29</v>
      </c>
      <c r="AA2200" t="s">
        <v>29</v>
      </c>
      <c r="AB2200" t="s">
        <v>47</v>
      </c>
    </row>
    <row r="2201" spans="1:28" outlineLevel="1" x14ac:dyDescent="0.45">
      <c r="A2201">
        <v>1102699000</v>
      </c>
      <c r="B2201" s="1">
        <v>44329</v>
      </c>
      <c r="C2201" t="s">
        <v>437</v>
      </c>
      <c r="D2201" t="s">
        <v>438</v>
      </c>
      <c r="E2201" t="s">
        <v>346</v>
      </c>
      <c r="F2201" t="s">
        <v>5651</v>
      </c>
      <c r="G2201" t="s">
        <v>5701</v>
      </c>
      <c r="H2201" s="10">
        <v>419317</v>
      </c>
      <c r="J2201" t="s">
        <v>42</v>
      </c>
      <c r="K2201" t="s">
        <v>29</v>
      </c>
      <c r="L2201" t="s">
        <v>54</v>
      </c>
      <c r="M2201" t="s">
        <v>30</v>
      </c>
      <c r="N2201" t="s">
        <v>29</v>
      </c>
      <c r="O2201" t="s">
        <v>29</v>
      </c>
      <c r="P2201" t="s">
        <v>30</v>
      </c>
      <c r="Q2201" t="s">
        <v>29</v>
      </c>
      <c r="R2201" t="s">
        <v>30</v>
      </c>
      <c r="S2201" t="s">
        <v>30</v>
      </c>
      <c r="T2201" t="s">
        <v>30</v>
      </c>
      <c r="U2201" t="s">
        <v>30</v>
      </c>
      <c r="V2201" t="s">
        <v>30</v>
      </c>
      <c r="W2201" t="s">
        <v>40</v>
      </c>
      <c r="X2201" t="s">
        <v>30</v>
      </c>
      <c r="Y2201" t="s">
        <v>29</v>
      </c>
      <c r="Z2201" t="s">
        <v>29</v>
      </c>
      <c r="AA2201" t="s">
        <v>30</v>
      </c>
      <c r="AB2201" t="s">
        <v>32</v>
      </c>
    </row>
    <row r="2202" spans="1:28" outlineLevel="1" x14ac:dyDescent="0.45">
      <c r="A2202">
        <v>7651678902</v>
      </c>
      <c r="B2202" s="1">
        <v>44323</v>
      </c>
      <c r="C2202" t="s">
        <v>3709</v>
      </c>
      <c r="D2202" t="s">
        <v>3710</v>
      </c>
      <c r="E2202" t="s">
        <v>346</v>
      </c>
      <c r="F2202" t="s">
        <v>5651</v>
      </c>
      <c r="G2202" t="s">
        <v>5701</v>
      </c>
      <c r="H2202" s="10">
        <v>349620</v>
      </c>
      <c r="J2202" t="s">
        <v>42</v>
      </c>
      <c r="K2202" t="s">
        <v>29</v>
      </c>
      <c r="L2202" t="s">
        <v>54</v>
      </c>
      <c r="M2202" t="s">
        <v>29</v>
      </c>
      <c r="N2202" t="s">
        <v>30</v>
      </c>
      <c r="O2202" t="s">
        <v>29</v>
      </c>
      <c r="P2202" t="s">
        <v>30</v>
      </c>
      <c r="Q2202" t="s">
        <v>30</v>
      </c>
      <c r="R2202" t="s">
        <v>30</v>
      </c>
      <c r="S2202" t="s">
        <v>30</v>
      </c>
      <c r="T2202" t="s">
        <v>30</v>
      </c>
      <c r="U2202" t="s">
        <v>30</v>
      </c>
      <c r="V2202" t="s">
        <v>30</v>
      </c>
      <c r="W2202" t="s">
        <v>40</v>
      </c>
      <c r="X2202" t="s">
        <v>30</v>
      </c>
      <c r="Y2202" t="s">
        <v>30</v>
      </c>
      <c r="Z2202" t="s">
        <v>29</v>
      </c>
      <c r="AA2202" t="s">
        <v>29</v>
      </c>
      <c r="AB2202" t="s">
        <v>32</v>
      </c>
    </row>
    <row r="2203" spans="1:28" outlineLevel="1" x14ac:dyDescent="0.45">
      <c r="A2203">
        <v>2220869009</v>
      </c>
      <c r="B2203" s="1">
        <v>44330</v>
      </c>
      <c r="C2203" t="s">
        <v>660</v>
      </c>
      <c r="D2203" t="s">
        <v>661</v>
      </c>
      <c r="E2203" t="s">
        <v>346</v>
      </c>
      <c r="F2203" t="s">
        <v>5651</v>
      </c>
      <c r="G2203" t="s">
        <v>5701</v>
      </c>
      <c r="H2203" s="10">
        <v>316116.21999999997</v>
      </c>
      <c r="J2203" t="s">
        <v>42</v>
      </c>
      <c r="K2203" t="s">
        <v>29</v>
      </c>
      <c r="L2203" t="s">
        <v>54</v>
      </c>
      <c r="M2203" t="s">
        <v>29</v>
      </c>
      <c r="N2203" t="s">
        <v>30</v>
      </c>
      <c r="O2203" t="s">
        <v>29</v>
      </c>
      <c r="P2203" t="s">
        <v>30</v>
      </c>
      <c r="Q2203" t="s">
        <v>30</v>
      </c>
      <c r="R2203" t="s">
        <v>30</v>
      </c>
      <c r="S2203" t="s">
        <v>30</v>
      </c>
      <c r="T2203" t="s">
        <v>30</v>
      </c>
      <c r="U2203" t="s">
        <v>30</v>
      </c>
      <c r="V2203" t="s">
        <v>30</v>
      </c>
      <c r="W2203" t="s">
        <v>33</v>
      </c>
      <c r="X2203" t="s">
        <v>30</v>
      </c>
      <c r="Y2203" t="s">
        <v>29</v>
      </c>
      <c r="Z2203" t="s">
        <v>30</v>
      </c>
      <c r="AA2203" t="s">
        <v>29</v>
      </c>
      <c r="AB2203" t="s">
        <v>47</v>
      </c>
    </row>
    <row r="2204" spans="1:28" outlineLevel="1" x14ac:dyDescent="0.45">
      <c r="A2204">
        <v>8825519009</v>
      </c>
      <c r="B2204" s="1">
        <v>44345</v>
      </c>
      <c r="C2204" t="s">
        <v>4367</v>
      </c>
      <c r="D2204" t="s">
        <v>4368</v>
      </c>
      <c r="E2204" t="s">
        <v>346</v>
      </c>
      <c r="F2204" t="s">
        <v>5651</v>
      </c>
      <c r="G2204" t="s">
        <v>5701</v>
      </c>
      <c r="H2204" s="10">
        <v>233779</v>
      </c>
      <c r="J2204" t="s">
        <v>42</v>
      </c>
      <c r="K2204" t="s">
        <v>29</v>
      </c>
      <c r="L2204" t="s">
        <v>54</v>
      </c>
      <c r="M2204" t="s">
        <v>29</v>
      </c>
      <c r="N2204" t="s">
        <v>30</v>
      </c>
      <c r="O2204" t="s">
        <v>29</v>
      </c>
      <c r="P2204" t="s">
        <v>30</v>
      </c>
      <c r="Q2204" t="s">
        <v>30</v>
      </c>
      <c r="R2204" t="s">
        <v>30</v>
      </c>
      <c r="S2204" t="s">
        <v>30</v>
      </c>
      <c r="T2204" t="s">
        <v>30</v>
      </c>
      <c r="U2204" t="s">
        <v>30</v>
      </c>
      <c r="V2204" t="s">
        <v>30</v>
      </c>
      <c r="W2204" t="s">
        <v>33</v>
      </c>
      <c r="X2204" t="s">
        <v>30</v>
      </c>
      <c r="Y2204" t="s">
        <v>29</v>
      </c>
      <c r="Z2204" t="s">
        <v>29</v>
      </c>
      <c r="AA2204" t="s">
        <v>29</v>
      </c>
      <c r="AB2204" t="s">
        <v>32</v>
      </c>
    </row>
    <row r="2205" spans="1:28" outlineLevel="1" x14ac:dyDescent="0.45">
      <c r="A2205">
        <v>7523618901</v>
      </c>
      <c r="B2205" s="1">
        <v>44323</v>
      </c>
      <c r="C2205" t="s">
        <v>2691</v>
      </c>
      <c r="D2205" t="s">
        <v>2692</v>
      </c>
      <c r="E2205" t="s">
        <v>346</v>
      </c>
      <c r="F2205" t="s">
        <v>5651</v>
      </c>
      <c r="G2205" t="s">
        <v>5701</v>
      </c>
      <c r="H2205" s="10">
        <v>214234.15</v>
      </c>
      <c r="J2205" t="s">
        <v>42</v>
      </c>
      <c r="K2205" t="s">
        <v>29</v>
      </c>
      <c r="L2205" t="s">
        <v>54</v>
      </c>
      <c r="M2205" t="s">
        <v>29</v>
      </c>
      <c r="N2205" t="s">
        <v>29</v>
      </c>
      <c r="O2205" t="s">
        <v>29</v>
      </c>
      <c r="P2205" t="s">
        <v>30</v>
      </c>
      <c r="Q2205" t="s">
        <v>30</v>
      </c>
      <c r="R2205" t="s">
        <v>30</v>
      </c>
      <c r="S2205" t="s">
        <v>30</v>
      </c>
      <c r="T2205" t="s">
        <v>30</v>
      </c>
      <c r="U2205" t="s">
        <v>30</v>
      </c>
      <c r="V2205" t="s">
        <v>30</v>
      </c>
      <c r="W2205" t="s">
        <v>40</v>
      </c>
      <c r="X2205" t="s">
        <v>30</v>
      </c>
      <c r="Y2205" t="s">
        <v>30</v>
      </c>
      <c r="Z2205" t="s">
        <v>29</v>
      </c>
      <c r="AA2205" t="s">
        <v>29</v>
      </c>
      <c r="AB2205" t="s">
        <v>32</v>
      </c>
    </row>
    <row r="2206" spans="1:28" outlineLevel="1" x14ac:dyDescent="0.45">
      <c r="A2206">
        <v>9936509003</v>
      </c>
      <c r="B2206" s="1">
        <v>44351</v>
      </c>
      <c r="C2206" t="s">
        <v>5549</v>
      </c>
      <c r="D2206" t="s">
        <v>5550</v>
      </c>
      <c r="E2206" t="s">
        <v>346</v>
      </c>
      <c r="F2206" t="s">
        <v>5651</v>
      </c>
      <c r="G2206" t="s">
        <v>5701</v>
      </c>
      <c r="H2206" s="10">
        <v>82942</v>
      </c>
      <c r="J2206" t="s">
        <v>42</v>
      </c>
      <c r="K2206" t="s">
        <v>29</v>
      </c>
      <c r="L2206" t="s">
        <v>54</v>
      </c>
      <c r="M2206" t="s">
        <v>29</v>
      </c>
      <c r="N2206" t="s">
        <v>30</v>
      </c>
      <c r="O2206" t="s">
        <v>30</v>
      </c>
      <c r="P2206" t="s">
        <v>30</v>
      </c>
      <c r="Q2206" t="s">
        <v>30</v>
      </c>
      <c r="R2206" t="s">
        <v>30</v>
      </c>
      <c r="S2206" t="s">
        <v>30</v>
      </c>
      <c r="T2206" t="s">
        <v>30</v>
      </c>
      <c r="U2206" t="s">
        <v>30</v>
      </c>
      <c r="V2206" t="s">
        <v>30</v>
      </c>
      <c r="W2206" t="s">
        <v>40</v>
      </c>
      <c r="X2206" t="s">
        <v>30</v>
      </c>
      <c r="Y2206" t="s">
        <v>29</v>
      </c>
      <c r="Z2206" t="s">
        <v>29</v>
      </c>
      <c r="AA2206" t="s">
        <v>29</v>
      </c>
      <c r="AB2206" t="s">
        <v>32</v>
      </c>
    </row>
    <row r="2207" spans="1:28" outlineLevel="1" x14ac:dyDescent="0.45">
      <c r="A2207">
        <v>1090229001</v>
      </c>
      <c r="B2207" s="1">
        <v>44329</v>
      </c>
      <c r="C2207" t="s">
        <v>344</v>
      </c>
      <c r="D2207" t="s">
        <v>345</v>
      </c>
      <c r="E2207" t="s">
        <v>346</v>
      </c>
      <c r="F2207" t="s">
        <v>5651</v>
      </c>
      <c r="G2207" t="s">
        <v>5701</v>
      </c>
      <c r="H2207" s="10">
        <v>78175.48</v>
      </c>
      <c r="J2207" t="s">
        <v>42</v>
      </c>
      <c r="K2207" t="s">
        <v>29</v>
      </c>
      <c r="L2207" t="s">
        <v>54</v>
      </c>
      <c r="M2207" t="s">
        <v>29</v>
      </c>
      <c r="N2207" t="s">
        <v>30</v>
      </c>
      <c r="O2207" t="s">
        <v>30</v>
      </c>
      <c r="P2207" t="s">
        <v>30</v>
      </c>
      <c r="Q2207" t="s">
        <v>29</v>
      </c>
      <c r="R2207" t="s">
        <v>30</v>
      </c>
      <c r="S2207" t="s">
        <v>30</v>
      </c>
      <c r="T2207" t="s">
        <v>30</v>
      </c>
      <c r="U2207" t="s">
        <v>30</v>
      </c>
      <c r="V2207" t="s">
        <v>30</v>
      </c>
      <c r="W2207" t="s">
        <v>31</v>
      </c>
      <c r="X2207" t="s">
        <v>30</v>
      </c>
      <c r="Y2207" t="s">
        <v>30</v>
      </c>
      <c r="Z2207" t="s">
        <v>29</v>
      </c>
      <c r="AA2207" t="s">
        <v>29</v>
      </c>
      <c r="AB2207" t="s">
        <v>43</v>
      </c>
    </row>
    <row r="2208" spans="1:28" outlineLevel="1" x14ac:dyDescent="0.45">
      <c r="A2208">
        <v>5221699001</v>
      </c>
      <c r="B2208" s="1">
        <v>44337</v>
      </c>
      <c r="C2208" t="s">
        <v>2178</v>
      </c>
      <c r="D2208" t="s">
        <v>2179</v>
      </c>
      <c r="E2208" t="s">
        <v>346</v>
      </c>
      <c r="F2208" t="s">
        <v>5651</v>
      </c>
      <c r="G2208" t="s">
        <v>5701</v>
      </c>
      <c r="H2208" s="10">
        <v>63046</v>
      </c>
      <c r="J2208" t="s">
        <v>42</v>
      </c>
      <c r="K2208" t="s">
        <v>29</v>
      </c>
      <c r="L2208" t="s">
        <v>54</v>
      </c>
      <c r="M2208" t="s">
        <v>29</v>
      </c>
      <c r="N2208" t="s">
        <v>30</v>
      </c>
      <c r="O2208" t="s">
        <v>29</v>
      </c>
      <c r="P2208" t="s">
        <v>30</v>
      </c>
      <c r="Q2208" t="s">
        <v>30</v>
      </c>
      <c r="R2208" t="s">
        <v>30</v>
      </c>
      <c r="S2208" t="s">
        <v>30</v>
      </c>
      <c r="T2208" t="s">
        <v>30</v>
      </c>
      <c r="U2208" t="s">
        <v>30</v>
      </c>
      <c r="V2208" t="s">
        <v>30</v>
      </c>
      <c r="W2208" t="s">
        <v>60</v>
      </c>
      <c r="X2208" t="s">
        <v>30</v>
      </c>
      <c r="Y2208" t="s">
        <v>30</v>
      </c>
      <c r="Z2208" t="s">
        <v>29</v>
      </c>
      <c r="AA2208" t="s">
        <v>29</v>
      </c>
      <c r="AB2208" t="s">
        <v>32</v>
      </c>
    </row>
    <row r="2209" spans="1:28" outlineLevel="1" x14ac:dyDescent="0.45">
      <c r="A2209">
        <v>9919119002</v>
      </c>
      <c r="B2209" s="1">
        <v>44351</v>
      </c>
      <c r="C2209" t="s">
        <v>5430</v>
      </c>
      <c r="D2209" t="s">
        <v>5431</v>
      </c>
      <c r="E2209" t="s">
        <v>346</v>
      </c>
      <c r="F2209" t="s">
        <v>5651</v>
      </c>
      <c r="G2209" t="s">
        <v>5701</v>
      </c>
      <c r="H2209" s="10">
        <v>20766</v>
      </c>
      <c r="J2209" t="s">
        <v>42</v>
      </c>
      <c r="K2209" t="s">
        <v>29</v>
      </c>
      <c r="L2209" t="s">
        <v>54</v>
      </c>
      <c r="M2209" t="s">
        <v>29</v>
      </c>
      <c r="N2209" t="s">
        <v>29</v>
      </c>
      <c r="O2209" t="s">
        <v>29</v>
      </c>
      <c r="P2209" t="s">
        <v>30</v>
      </c>
      <c r="Q2209" t="s">
        <v>30</v>
      </c>
      <c r="R2209" t="s">
        <v>30</v>
      </c>
      <c r="S2209" t="s">
        <v>30</v>
      </c>
      <c r="T2209" t="s">
        <v>30</v>
      </c>
      <c r="U2209" t="s">
        <v>29</v>
      </c>
      <c r="V2209" t="s">
        <v>30</v>
      </c>
      <c r="W2209" t="s">
        <v>33</v>
      </c>
      <c r="X2209" t="s">
        <v>30</v>
      </c>
      <c r="Y2209" t="s">
        <v>29</v>
      </c>
      <c r="Z2209" t="s">
        <v>29</v>
      </c>
      <c r="AA2209" t="s">
        <v>29</v>
      </c>
      <c r="AB2209" t="s">
        <v>32</v>
      </c>
    </row>
    <row r="2210" spans="1:28" outlineLevel="1" x14ac:dyDescent="0.45">
      <c r="A2210">
        <v>2739689010</v>
      </c>
      <c r="B2210" s="1">
        <v>44334</v>
      </c>
      <c r="C2210" t="s">
        <v>1508</v>
      </c>
      <c r="D2210" t="s">
        <v>1509</v>
      </c>
      <c r="E2210" t="s">
        <v>346</v>
      </c>
      <c r="F2210" t="s">
        <v>5651</v>
      </c>
      <c r="G2210" t="s">
        <v>5701</v>
      </c>
      <c r="H2210" s="10">
        <v>17980</v>
      </c>
      <c r="J2210" t="s">
        <v>42</v>
      </c>
      <c r="K2210" t="s">
        <v>29</v>
      </c>
      <c r="L2210" t="s">
        <v>54</v>
      </c>
      <c r="M2210" t="s">
        <v>29</v>
      </c>
      <c r="N2210" t="s">
        <v>30</v>
      </c>
      <c r="O2210" t="s">
        <v>30</v>
      </c>
      <c r="P2210" t="s">
        <v>30</v>
      </c>
      <c r="Q2210" t="s">
        <v>30</v>
      </c>
      <c r="R2210" t="s">
        <v>30</v>
      </c>
      <c r="S2210" t="s">
        <v>30</v>
      </c>
      <c r="T2210" t="s">
        <v>30</v>
      </c>
      <c r="U2210" t="s">
        <v>30</v>
      </c>
      <c r="V2210" t="s">
        <v>30</v>
      </c>
      <c r="W2210" t="s">
        <v>31</v>
      </c>
      <c r="X2210" t="s">
        <v>30</v>
      </c>
      <c r="Y2210" t="s">
        <v>29</v>
      </c>
      <c r="Z2210" t="s">
        <v>29</v>
      </c>
      <c r="AA2210" t="s">
        <v>30</v>
      </c>
      <c r="AB2210" t="s">
        <v>32</v>
      </c>
    </row>
    <row r="2211" spans="1:28" outlineLevel="1" x14ac:dyDescent="0.45">
      <c r="A2211">
        <v>1077069007</v>
      </c>
      <c r="B2211" s="1">
        <v>44328</v>
      </c>
      <c r="C2211" t="s">
        <v>284</v>
      </c>
      <c r="D2211">
        <v>151</v>
      </c>
      <c r="E2211" t="s">
        <v>365</v>
      </c>
      <c r="F2211" t="s">
        <v>5651</v>
      </c>
      <c r="G2211" t="s">
        <v>5684</v>
      </c>
      <c r="H2211" s="10">
        <v>89649</v>
      </c>
      <c r="J2211" t="s">
        <v>42</v>
      </c>
      <c r="K2211" t="s">
        <v>29</v>
      </c>
      <c r="L2211" t="s">
        <v>210</v>
      </c>
      <c r="M2211" t="s">
        <v>29</v>
      </c>
      <c r="N2211" t="s">
        <v>29</v>
      </c>
      <c r="O2211" t="s">
        <v>29</v>
      </c>
      <c r="P2211" t="s">
        <v>30</v>
      </c>
      <c r="Q2211" t="s">
        <v>29</v>
      </c>
      <c r="R2211" t="s">
        <v>30</v>
      </c>
      <c r="S2211" t="s">
        <v>30</v>
      </c>
      <c r="T2211" t="s">
        <v>30</v>
      </c>
      <c r="U2211" t="s">
        <v>29</v>
      </c>
      <c r="V2211" t="s">
        <v>30</v>
      </c>
      <c r="W2211" t="s">
        <v>31</v>
      </c>
      <c r="X2211" t="s">
        <v>30</v>
      </c>
      <c r="Y2211" t="s">
        <v>30</v>
      </c>
      <c r="Z2211" t="s">
        <v>29</v>
      </c>
      <c r="AA2211" t="s">
        <v>29</v>
      </c>
      <c r="AB2211" t="s">
        <v>32</v>
      </c>
    </row>
    <row r="2212" spans="1:28" outlineLevel="1" x14ac:dyDescent="0.45">
      <c r="A2212">
        <v>7901008904</v>
      </c>
      <c r="B2212" s="1">
        <v>44327</v>
      </c>
      <c r="C2212" t="s">
        <v>4005</v>
      </c>
      <c r="D2212" t="s">
        <v>4006</v>
      </c>
      <c r="E2212" t="s">
        <v>365</v>
      </c>
      <c r="F2212" t="s">
        <v>5651</v>
      </c>
      <c r="G2212" t="s">
        <v>5684</v>
      </c>
      <c r="H2212" s="10">
        <v>41016</v>
      </c>
      <c r="J2212" t="s">
        <v>42</v>
      </c>
      <c r="K2212" t="s">
        <v>29</v>
      </c>
      <c r="L2212" t="s">
        <v>210</v>
      </c>
      <c r="M2212" t="s">
        <v>30</v>
      </c>
      <c r="N2212" t="s">
        <v>30</v>
      </c>
      <c r="O2212" t="s">
        <v>30</v>
      </c>
      <c r="P2212" t="s">
        <v>30</v>
      </c>
      <c r="Q2212" t="s">
        <v>30</v>
      </c>
      <c r="R2212" t="s">
        <v>30</v>
      </c>
      <c r="S2212" t="s">
        <v>30</v>
      </c>
      <c r="T2212" t="s">
        <v>30</v>
      </c>
      <c r="U2212" t="s">
        <v>30</v>
      </c>
      <c r="V2212" t="s">
        <v>30</v>
      </c>
      <c r="W2212" t="s">
        <v>31</v>
      </c>
      <c r="X2212" t="s">
        <v>30</v>
      </c>
      <c r="Y2212" t="s">
        <v>30</v>
      </c>
      <c r="Z2212" t="s">
        <v>29</v>
      </c>
      <c r="AA2212" t="s">
        <v>29</v>
      </c>
      <c r="AB2212" t="s">
        <v>47</v>
      </c>
    </row>
    <row r="2213" spans="1:28" outlineLevel="1" x14ac:dyDescent="0.45">
      <c r="A2213">
        <v>1095059008</v>
      </c>
      <c r="B2213" s="1">
        <v>44329</v>
      </c>
      <c r="C2213" t="s">
        <v>386</v>
      </c>
      <c r="D2213" t="s">
        <v>387</v>
      </c>
      <c r="E2213" t="s">
        <v>365</v>
      </c>
      <c r="F2213" t="s">
        <v>5651</v>
      </c>
      <c r="G2213" t="s">
        <v>5684</v>
      </c>
      <c r="H2213" s="10">
        <v>17897</v>
      </c>
      <c r="J2213" t="s">
        <v>42</v>
      </c>
      <c r="K2213" t="s">
        <v>30</v>
      </c>
      <c r="L2213" t="s">
        <v>210</v>
      </c>
      <c r="M2213" t="s">
        <v>29</v>
      </c>
      <c r="N2213" t="s">
        <v>29</v>
      </c>
      <c r="O2213" t="s">
        <v>29</v>
      </c>
      <c r="P2213" t="s">
        <v>29</v>
      </c>
      <c r="Q2213" t="s">
        <v>29</v>
      </c>
      <c r="R2213" t="s">
        <v>30</v>
      </c>
      <c r="S2213" t="s">
        <v>30</v>
      </c>
      <c r="T2213" t="s">
        <v>30</v>
      </c>
      <c r="U2213" t="s">
        <v>29</v>
      </c>
      <c r="V2213" t="s">
        <v>30</v>
      </c>
      <c r="W2213" t="s">
        <v>31</v>
      </c>
      <c r="X2213" t="s">
        <v>30</v>
      </c>
      <c r="Y2213" t="s">
        <v>29</v>
      </c>
      <c r="Z2213" t="s">
        <v>30</v>
      </c>
      <c r="AA2213" t="s">
        <v>29</v>
      </c>
      <c r="AB2213" t="s">
        <v>388</v>
      </c>
    </row>
    <row r="2214" spans="1:28" outlineLevel="1" x14ac:dyDescent="0.45">
      <c r="A2214">
        <v>8043149000</v>
      </c>
      <c r="B2214" s="1">
        <v>44342</v>
      </c>
      <c r="C2214" t="s">
        <v>4222</v>
      </c>
      <c r="D2214" t="s">
        <v>4223</v>
      </c>
      <c r="E2214" t="s">
        <v>365</v>
      </c>
      <c r="F2214" t="s">
        <v>5651</v>
      </c>
      <c r="G2214" t="s">
        <v>5684</v>
      </c>
      <c r="H2214" s="10">
        <v>12587</v>
      </c>
      <c r="J2214" t="s">
        <v>42</v>
      </c>
      <c r="K2214" t="s">
        <v>30</v>
      </c>
      <c r="L2214" t="s">
        <v>210</v>
      </c>
      <c r="M2214" t="s">
        <v>29</v>
      </c>
      <c r="N2214" t="s">
        <v>30</v>
      </c>
      <c r="O2214" t="s">
        <v>29</v>
      </c>
      <c r="P2214" t="s">
        <v>30</v>
      </c>
      <c r="Q2214" t="s">
        <v>30</v>
      </c>
      <c r="R2214" t="s">
        <v>30</v>
      </c>
      <c r="S2214" t="s">
        <v>30</v>
      </c>
      <c r="T2214" t="s">
        <v>30</v>
      </c>
      <c r="U2214" t="s">
        <v>30</v>
      </c>
      <c r="V2214" t="s">
        <v>30</v>
      </c>
      <c r="W2214" t="s">
        <v>60</v>
      </c>
      <c r="X2214" t="s">
        <v>30</v>
      </c>
      <c r="Y2214" t="s">
        <v>30</v>
      </c>
      <c r="Z2214" t="s">
        <v>29</v>
      </c>
      <c r="AA2214" t="s">
        <v>29</v>
      </c>
      <c r="AB2214" t="s">
        <v>32</v>
      </c>
    </row>
    <row r="2215" spans="1:28" outlineLevel="1" x14ac:dyDescent="0.45">
      <c r="A2215">
        <v>7533438910</v>
      </c>
      <c r="B2215" s="1">
        <v>44323</v>
      </c>
      <c r="C2215" t="s">
        <v>2816</v>
      </c>
      <c r="D2215" t="s">
        <v>2817</v>
      </c>
      <c r="E2215" t="s">
        <v>921</v>
      </c>
      <c r="F2215" t="s">
        <v>5651</v>
      </c>
      <c r="G2215" t="s">
        <v>5962</v>
      </c>
      <c r="H2215" s="10">
        <v>1723</v>
      </c>
      <c r="J2215" t="s">
        <v>42</v>
      </c>
      <c r="K2215" t="s">
        <v>30</v>
      </c>
      <c r="L2215" t="s">
        <v>471</v>
      </c>
      <c r="M2215" t="s">
        <v>29</v>
      </c>
      <c r="N2215" t="s">
        <v>30</v>
      </c>
      <c r="O2215" t="s">
        <v>29</v>
      </c>
      <c r="P2215" t="s">
        <v>29</v>
      </c>
      <c r="Q2215" t="s">
        <v>29</v>
      </c>
      <c r="R2215" t="s">
        <v>30</v>
      </c>
      <c r="S2215" t="s">
        <v>29</v>
      </c>
      <c r="T2215" t="s">
        <v>30</v>
      </c>
      <c r="U2215" t="s">
        <v>30</v>
      </c>
      <c r="V2215" t="s">
        <v>30</v>
      </c>
      <c r="W2215" t="s">
        <v>60</v>
      </c>
      <c r="X2215" t="s">
        <v>30</v>
      </c>
      <c r="Y2215" t="s">
        <v>30</v>
      </c>
      <c r="Z2215" t="s">
        <v>29</v>
      </c>
      <c r="AA2215" t="s">
        <v>30</v>
      </c>
      <c r="AB2215" t="s">
        <v>45</v>
      </c>
    </row>
    <row r="2216" spans="1:28" outlineLevel="1" x14ac:dyDescent="0.45">
      <c r="A2216">
        <v>2739649009</v>
      </c>
      <c r="B2216" s="1">
        <v>44334</v>
      </c>
      <c r="C2216" t="s">
        <v>1505</v>
      </c>
      <c r="D2216" t="s">
        <v>1506</v>
      </c>
      <c r="E2216" t="s">
        <v>1507</v>
      </c>
      <c r="F2216" t="s">
        <v>5651</v>
      </c>
      <c r="G2216" t="s">
        <v>5877</v>
      </c>
      <c r="H2216" s="10">
        <v>177843.5</v>
      </c>
      <c r="J2216" t="s">
        <v>42</v>
      </c>
      <c r="K2216" t="s">
        <v>30</v>
      </c>
      <c r="L2216" t="s">
        <v>210</v>
      </c>
      <c r="M2216" t="s">
        <v>29</v>
      </c>
      <c r="N2216" t="s">
        <v>29</v>
      </c>
      <c r="O2216" t="s">
        <v>29</v>
      </c>
      <c r="P2216" t="s">
        <v>30</v>
      </c>
      <c r="Q2216" t="s">
        <v>29</v>
      </c>
      <c r="R2216" t="s">
        <v>30</v>
      </c>
      <c r="S2216" t="s">
        <v>30</v>
      </c>
      <c r="T2216" t="s">
        <v>30</v>
      </c>
      <c r="U2216" t="s">
        <v>30</v>
      </c>
      <c r="V2216" t="s">
        <v>30</v>
      </c>
      <c r="W2216" t="s">
        <v>31</v>
      </c>
      <c r="X2216" t="s">
        <v>30</v>
      </c>
      <c r="Y2216" t="s">
        <v>29</v>
      </c>
      <c r="Z2216" t="s">
        <v>29</v>
      </c>
      <c r="AA2216" t="s">
        <v>30</v>
      </c>
      <c r="AB2216" t="s">
        <v>32</v>
      </c>
    </row>
    <row r="2217" spans="1:28" outlineLevel="1" x14ac:dyDescent="0.45">
      <c r="A2217">
        <v>7230139009</v>
      </c>
      <c r="B2217" s="1">
        <v>44339</v>
      </c>
      <c r="C2217" t="s">
        <v>2486</v>
      </c>
      <c r="D2217" t="s">
        <v>2487</v>
      </c>
      <c r="E2217" t="s">
        <v>1507</v>
      </c>
      <c r="F2217" t="s">
        <v>5651</v>
      </c>
      <c r="G2217" t="s">
        <v>5877</v>
      </c>
      <c r="H2217" s="10">
        <v>74856.86</v>
      </c>
      <c r="J2217" t="s">
        <v>42</v>
      </c>
      <c r="K2217" t="s">
        <v>30</v>
      </c>
      <c r="L2217" t="s">
        <v>210</v>
      </c>
      <c r="M2217" t="s">
        <v>29</v>
      </c>
      <c r="N2217" t="s">
        <v>29</v>
      </c>
      <c r="O2217" t="s">
        <v>29</v>
      </c>
      <c r="P2217" t="s">
        <v>30</v>
      </c>
      <c r="Q2217" t="s">
        <v>29</v>
      </c>
      <c r="R2217" t="s">
        <v>29</v>
      </c>
      <c r="S2217" t="s">
        <v>30</v>
      </c>
      <c r="T2217" t="s">
        <v>30</v>
      </c>
      <c r="U2217" t="s">
        <v>30</v>
      </c>
      <c r="V2217" t="s">
        <v>30</v>
      </c>
      <c r="W2217" t="s">
        <v>40</v>
      </c>
      <c r="X2217" t="s">
        <v>30</v>
      </c>
      <c r="Y2217" t="s">
        <v>29</v>
      </c>
      <c r="Z2217" t="s">
        <v>29</v>
      </c>
      <c r="AA2217" t="s">
        <v>30</v>
      </c>
      <c r="AB2217" t="s">
        <v>32</v>
      </c>
    </row>
    <row r="2218" spans="1:28" outlineLevel="1" x14ac:dyDescent="0.45">
      <c r="A2218">
        <v>7645938901</v>
      </c>
      <c r="B2218" s="1">
        <v>44323</v>
      </c>
      <c r="C2218" t="s">
        <v>3667</v>
      </c>
      <c r="D2218" t="s">
        <v>3668</v>
      </c>
      <c r="E2218" t="s">
        <v>1507</v>
      </c>
      <c r="F2218" t="s">
        <v>5651</v>
      </c>
      <c r="G2218" t="s">
        <v>5877</v>
      </c>
      <c r="H2218" s="10">
        <v>35625.050000000003</v>
      </c>
      <c r="J2218" t="s">
        <v>42</v>
      </c>
      <c r="K2218" t="s">
        <v>29</v>
      </c>
      <c r="L2218" t="s">
        <v>210</v>
      </c>
      <c r="M2218" t="s">
        <v>30</v>
      </c>
      <c r="N2218" t="s">
        <v>30</v>
      </c>
      <c r="O2218" t="s">
        <v>29</v>
      </c>
      <c r="P2218" t="s">
        <v>30</v>
      </c>
      <c r="Q2218" t="s">
        <v>30</v>
      </c>
      <c r="R2218" t="s">
        <v>30</v>
      </c>
      <c r="S2218" t="s">
        <v>29</v>
      </c>
      <c r="T2218" t="s">
        <v>30</v>
      </c>
      <c r="U2218" t="s">
        <v>30</v>
      </c>
      <c r="V2218" t="s">
        <v>30</v>
      </c>
      <c r="W2218" t="s">
        <v>31</v>
      </c>
      <c r="X2218" t="s">
        <v>30</v>
      </c>
      <c r="Y2218" t="s">
        <v>30</v>
      </c>
      <c r="Z2218" t="s">
        <v>29</v>
      </c>
      <c r="AA2218" t="s">
        <v>29</v>
      </c>
      <c r="AB2218" t="s">
        <v>192</v>
      </c>
    </row>
    <row r="2219" spans="1:28" outlineLevel="1" x14ac:dyDescent="0.45">
      <c r="A2219">
        <v>8928939009</v>
      </c>
      <c r="B2219" s="1">
        <v>44345</v>
      </c>
      <c r="C2219" t="s">
        <v>4893</v>
      </c>
      <c r="D2219" t="s">
        <v>4894</v>
      </c>
      <c r="E2219" t="s">
        <v>1507</v>
      </c>
      <c r="F2219" t="s">
        <v>5651</v>
      </c>
      <c r="G2219" t="s">
        <v>5877</v>
      </c>
      <c r="H2219" s="10">
        <v>25924.82</v>
      </c>
      <c r="J2219" t="s">
        <v>42</v>
      </c>
      <c r="K2219" t="s">
        <v>30</v>
      </c>
      <c r="L2219" t="s">
        <v>210</v>
      </c>
      <c r="M2219" t="s">
        <v>30</v>
      </c>
      <c r="N2219" t="s">
        <v>30</v>
      </c>
      <c r="O2219" t="s">
        <v>29</v>
      </c>
      <c r="P2219" t="s">
        <v>29</v>
      </c>
      <c r="Q2219" t="s">
        <v>30</v>
      </c>
      <c r="R2219" t="s">
        <v>30</v>
      </c>
      <c r="S2219" t="s">
        <v>30</v>
      </c>
      <c r="T2219" t="s">
        <v>30</v>
      </c>
      <c r="U2219" t="s">
        <v>30</v>
      </c>
      <c r="V2219" t="s">
        <v>30</v>
      </c>
      <c r="W2219" t="s">
        <v>33</v>
      </c>
      <c r="X2219" t="s">
        <v>30</v>
      </c>
      <c r="Y2219" t="s">
        <v>29</v>
      </c>
      <c r="Z2219" t="s">
        <v>29</v>
      </c>
      <c r="AA2219" t="s">
        <v>29</v>
      </c>
      <c r="AB2219" t="s">
        <v>32</v>
      </c>
    </row>
    <row r="2220" spans="1:28" outlineLevel="1" x14ac:dyDescent="0.45">
      <c r="A2220">
        <v>8028829005</v>
      </c>
      <c r="B2220" s="1">
        <v>44342</v>
      </c>
      <c r="C2220" t="s">
        <v>4144</v>
      </c>
      <c r="D2220" t="s">
        <v>3668</v>
      </c>
      <c r="E2220" t="s">
        <v>1507</v>
      </c>
      <c r="F2220" t="s">
        <v>5651</v>
      </c>
      <c r="G2220" t="s">
        <v>5877</v>
      </c>
      <c r="H2220" s="10">
        <v>23294</v>
      </c>
      <c r="J2220" t="s">
        <v>42</v>
      </c>
      <c r="K2220" t="s">
        <v>30</v>
      </c>
      <c r="L2220" t="s">
        <v>210</v>
      </c>
      <c r="M2220" t="s">
        <v>29</v>
      </c>
      <c r="N2220" t="s">
        <v>29</v>
      </c>
      <c r="O2220" t="s">
        <v>29</v>
      </c>
      <c r="P2220" t="s">
        <v>30</v>
      </c>
      <c r="Q2220" t="s">
        <v>30</v>
      </c>
      <c r="R2220" t="s">
        <v>30</v>
      </c>
      <c r="S2220" t="s">
        <v>30</v>
      </c>
      <c r="T2220" t="s">
        <v>30</v>
      </c>
      <c r="U2220" t="s">
        <v>30</v>
      </c>
      <c r="V2220" t="s">
        <v>30</v>
      </c>
      <c r="W2220" t="s">
        <v>31</v>
      </c>
      <c r="X2220" t="s">
        <v>30</v>
      </c>
      <c r="Y2220" t="s">
        <v>30</v>
      </c>
      <c r="Z2220" t="s">
        <v>29</v>
      </c>
      <c r="AA2220" t="s">
        <v>29</v>
      </c>
      <c r="AB2220" t="s">
        <v>129</v>
      </c>
    </row>
    <row r="2221" spans="1:28" outlineLevel="1" x14ac:dyDescent="0.45">
      <c r="A2221">
        <v>7525408901</v>
      </c>
      <c r="B2221" s="1">
        <v>44323</v>
      </c>
      <c r="C2221" t="s">
        <v>2713</v>
      </c>
      <c r="D2221" t="s">
        <v>2714</v>
      </c>
      <c r="E2221" t="s">
        <v>1507</v>
      </c>
      <c r="F2221" t="s">
        <v>5651</v>
      </c>
      <c r="G2221" t="s">
        <v>5877</v>
      </c>
      <c r="H2221" s="10">
        <v>6578.97</v>
      </c>
      <c r="J2221" t="s">
        <v>42</v>
      </c>
      <c r="K2221" t="s">
        <v>29</v>
      </c>
      <c r="L2221" t="s">
        <v>210</v>
      </c>
      <c r="M2221" t="s">
        <v>29</v>
      </c>
      <c r="N2221" t="s">
        <v>30</v>
      </c>
      <c r="O2221" t="s">
        <v>30</v>
      </c>
      <c r="P2221" t="s">
        <v>30</v>
      </c>
      <c r="Q2221" t="s">
        <v>30</v>
      </c>
      <c r="R2221" t="s">
        <v>30</v>
      </c>
      <c r="S2221" t="s">
        <v>30</v>
      </c>
      <c r="T2221" t="s">
        <v>30</v>
      </c>
      <c r="U2221" t="s">
        <v>30</v>
      </c>
      <c r="V2221" t="s">
        <v>30</v>
      </c>
      <c r="W2221" t="s">
        <v>49</v>
      </c>
      <c r="X2221" t="s">
        <v>30</v>
      </c>
      <c r="Y2221" t="s">
        <v>29</v>
      </c>
      <c r="Z2221" t="s">
        <v>29</v>
      </c>
      <c r="AA2221" t="s">
        <v>30</v>
      </c>
      <c r="AB2221" t="s">
        <v>32</v>
      </c>
    </row>
    <row r="2222" spans="1:28" outlineLevel="1" x14ac:dyDescent="0.45">
      <c r="A2222">
        <v>2749809002</v>
      </c>
      <c r="B2222" s="1">
        <v>44334</v>
      </c>
      <c r="C2222" t="s">
        <v>1561</v>
      </c>
      <c r="D2222" t="s">
        <v>1562</v>
      </c>
      <c r="E2222" t="s">
        <v>1181</v>
      </c>
      <c r="F2222" t="s">
        <v>5651</v>
      </c>
      <c r="G2222" t="s">
        <v>5881</v>
      </c>
      <c r="H2222" s="10">
        <v>464725</v>
      </c>
      <c r="J2222" t="s">
        <v>42</v>
      </c>
      <c r="K2222" t="s">
        <v>29</v>
      </c>
      <c r="L2222" t="s">
        <v>275</v>
      </c>
      <c r="M2222" t="s">
        <v>29</v>
      </c>
      <c r="N2222" t="s">
        <v>30</v>
      </c>
      <c r="O2222" t="s">
        <v>30</v>
      </c>
      <c r="P2222" t="s">
        <v>30</v>
      </c>
      <c r="Q2222" t="s">
        <v>30</v>
      </c>
      <c r="R2222" t="s">
        <v>30</v>
      </c>
      <c r="S2222" t="s">
        <v>30</v>
      </c>
      <c r="T2222" t="s">
        <v>30</v>
      </c>
      <c r="U2222" t="s">
        <v>30</v>
      </c>
      <c r="V2222" t="s">
        <v>30</v>
      </c>
      <c r="W2222" t="s">
        <v>40</v>
      </c>
      <c r="X2222" t="s">
        <v>29</v>
      </c>
      <c r="Y2222" t="s">
        <v>29</v>
      </c>
      <c r="Z2222" t="s">
        <v>30</v>
      </c>
      <c r="AA2222" t="s">
        <v>29</v>
      </c>
      <c r="AB2222" t="s">
        <v>267</v>
      </c>
    </row>
    <row r="2223" spans="1:28" outlineLevel="1" x14ac:dyDescent="0.45">
      <c r="A2223">
        <v>7504619009</v>
      </c>
      <c r="B2223" s="1">
        <v>44341</v>
      </c>
      <c r="C2223" t="s">
        <v>2560</v>
      </c>
      <c r="D2223" t="s">
        <v>2561</v>
      </c>
      <c r="E2223" t="s">
        <v>1181</v>
      </c>
      <c r="F2223" t="s">
        <v>5651</v>
      </c>
      <c r="G2223" t="s">
        <v>5881</v>
      </c>
      <c r="H2223" s="10">
        <v>184188.79999999999</v>
      </c>
      <c r="J2223" t="s">
        <v>42</v>
      </c>
      <c r="K2223" t="s">
        <v>30</v>
      </c>
      <c r="L2223" t="s">
        <v>275</v>
      </c>
      <c r="M2223" t="s">
        <v>29</v>
      </c>
      <c r="N2223" t="s">
        <v>29</v>
      </c>
      <c r="O2223" t="s">
        <v>29</v>
      </c>
      <c r="P2223" t="s">
        <v>29</v>
      </c>
      <c r="Q2223" t="s">
        <v>29</v>
      </c>
      <c r="R2223" t="s">
        <v>30</v>
      </c>
      <c r="S2223" t="s">
        <v>30</v>
      </c>
      <c r="T2223" t="s">
        <v>30</v>
      </c>
      <c r="U2223" t="s">
        <v>29</v>
      </c>
      <c r="V2223" t="s">
        <v>29</v>
      </c>
      <c r="W2223" t="s">
        <v>31</v>
      </c>
      <c r="X2223" t="s">
        <v>29</v>
      </c>
      <c r="Y2223" t="s">
        <v>29</v>
      </c>
      <c r="Z2223" t="s">
        <v>30</v>
      </c>
      <c r="AA2223" t="s">
        <v>29</v>
      </c>
      <c r="AB2223" t="s">
        <v>32</v>
      </c>
    </row>
    <row r="2224" spans="1:28" outlineLevel="1" x14ac:dyDescent="0.45">
      <c r="A2224">
        <v>7892838903</v>
      </c>
      <c r="B2224" s="1">
        <v>44327</v>
      </c>
      <c r="C2224" t="s">
        <v>3965</v>
      </c>
      <c r="D2224" t="s">
        <v>3966</v>
      </c>
      <c r="E2224" t="s">
        <v>1181</v>
      </c>
      <c r="F2224" t="s">
        <v>5651</v>
      </c>
      <c r="G2224" t="s">
        <v>5881</v>
      </c>
      <c r="H2224" s="10">
        <v>108037.07</v>
      </c>
      <c r="J2224" t="s">
        <v>42</v>
      </c>
      <c r="K2224" t="s">
        <v>30</v>
      </c>
      <c r="L2224" t="s">
        <v>275</v>
      </c>
      <c r="M2224" t="s">
        <v>29</v>
      </c>
      <c r="N2224" t="s">
        <v>29</v>
      </c>
      <c r="O2224" t="s">
        <v>29</v>
      </c>
      <c r="P2224" t="s">
        <v>30</v>
      </c>
      <c r="Q2224" t="s">
        <v>30</v>
      </c>
      <c r="R2224" t="s">
        <v>30</v>
      </c>
      <c r="S2224" t="s">
        <v>30</v>
      </c>
      <c r="T2224" t="s">
        <v>29</v>
      </c>
      <c r="U2224" t="s">
        <v>30</v>
      </c>
      <c r="V2224" t="s">
        <v>29</v>
      </c>
      <c r="W2224" t="s">
        <v>31</v>
      </c>
      <c r="X2224" t="s">
        <v>29</v>
      </c>
      <c r="Y2224" t="s">
        <v>30</v>
      </c>
      <c r="Z2224" t="s">
        <v>30</v>
      </c>
      <c r="AA2224" t="s">
        <v>29</v>
      </c>
      <c r="AB2224" t="s">
        <v>39</v>
      </c>
    </row>
    <row r="2225" spans="1:28" outlineLevel="1" x14ac:dyDescent="0.45">
      <c r="A2225">
        <v>7615648907</v>
      </c>
      <c r="B2225" s="1">
        <v>44323</v>
      </c>
      <c r="C2225" t="s">
        <v>3497</v>
      </c>
      <c r="D2225" t="s">
        <v>3498</v>
      </c>
      <c r="E2225" t="s">
        <v>1181</v>
      </c>
      <c r="F2225" t="s">
        <v>5651</v>
      </c>
      <c r="G2225" t="s">
        <v>5881</v>
      </c>
      <c r="H2225" s="10">
        <v>19936.11</v>
      </c>
      <c r="J2225" t="s">
        <v>42</v>
      </c>
      <c r="K2225" t="s">
        <v>30</v>
      </c>
      <c r="L2225" t="s">
        <v>275</v>
      </c>
      <c r="M2225" t="s">
        <v>29</v>
      </c>
      <c r="N2225" t="s">
        <v>30</v>
      </c>
      <c r="O2225" t="s">
        <v>29</v>
      </c>
      <c r="P2225" t="s">
        <v>30</v>
      </c>
      <c r="Q2225" t="s">
        <v>30</v>
      </c>
      <c r="R2225" t="s">
        <v>30</v>
      </c>
      <c r="S2225" t="s">
        <v>30</v>
      </c>
      <c r="T2225" t="s">
        <v>30</v>
      </c>
      <c r="U2225" t="s">
        <v>30</v>
      </c>
      <c r="V2225" t="s">
        <v>30</v>
      </c>
      <c r="W2225" t="s">
        <v>40</v>
      </c>
      <c r="X2225" t="s">
        <v>29</v>
      </c>
      <c r="Y2225" t="s">
        <v>30</v>
      </c>
      <c r="Z2225" t="s">
        <v>29</v>
      </c>
      <c r="AA2225" t="s">
        <v>29</v>
      </c>
      <c r="AB2225" t="s">
        <v>32</v>
      </c>
    </row>
    <row r="2226" spans="1:28" outlineLevel="1" x14ac:dyDescent="0.45">
      <c r="A2226">
        <v>9933499007</v>
      </c>
      <c r="B2226" s="1">
        <v>44351</v>
      </c>
      <c r="C2226" t="s">
        <v>5525</v>
      </c>
      <c r="D2226" t="s">
        <v>5526</v>
      </c>
      <c r="E2226" t="s">
        <v>5527</v>
      </c>
      <c r="F2226" t="s">
        <v>5651</v>
      </c>
      <c r="G2226" t="s">
        <v>5979</v>
      </c>
      <c r="H2226" s="10">
        <v>251541</v>
      </c>
      <c r="I2226" t="s">
        <v>170</v>
      </c>
      <c r="J2226" t="s">
        <v>42</v>
      </c>
      <c r="K2226" t="s">
        <v>30</v>
      </c>
      <c r="L2226" t="s">
        <v>127</v>
      </c>
      <c r="M2226" t="s">
        <v>29</v>
      </c>
      <c r="N2226" t="s">
        <v>29</v>
      </c>
      <c r="O2226" t="s">
        <v>29</v>
      </c>
      <c r="P2226" t="s">
        <v>30</v>
      </c>
      <c r="Q2226" t="s">
        <v>29</v>
      </c>
      <c r="R2226" t="s">
        <v>30</v>
      </c>
      <c r="S2226" t="s">
        <v>30</v>
      </c>
      <c r="T2226" t="s">
        <v>30</v>
      </c>
      <c r="U2226" t="s">
        <v>29</v>
      </c>
      <c r="V2226" t="s">
        <v>30</v>
      </c>
      <c r="W2226" t="s">
        <v>40</v>
      </c>
      <c r="X2226" t="s">
        <v>29</v>
      </c>
      <c r="Y2226" t="s">
        <v>29</v>
      </c>
      <c r="Z2226" t="s">
        <v>29</v>
      </c>
      <c r="AA2226" t="s">
        <v>29</v>
      </c>
      <c r="AB2226" t="s">
        <v>32</v>
      </c>
    </row>
    <row r="2227" spans="1:28" outlineLevel="1" x14ac:dyDescent="0.45">
      <c r="A2227">
        <v>7566619004</v>
      </c>
      <c r="B2227" s="1">
        <v>44341</v>
      </c>
      <c r="C2227" t="s">
        <v>3192</v>
      </c>
      <c r="D2227" t="s">
        <v>3193</v>
      </c>
      <c r="E2227" t="s">
        <v>5527</v>
      </c>
      <c r="F2227" t="s">
        <v>5651</v>
      </c>
      <c r="G2227" t="s">
        <v>5979</v>
      </c>
      <c r="H2227" s="10">
        <v>172471</v>
      </c>
      <c r="J2227" t="s">
        <v>42</v>
      </c>
      <c r="K2227" t="s">
        <v>29</v>
      </c>
      <c r="L2227" t="s">
        <v>127</v>
      </c>
      <c r="M2227" t="s">
        <v>29</v>
      </c>
      <c r="N2227" t="s">
        <v>30</v>
      </c>
      <c r="O2227" t="s">
        <v>30</v>
      </c>
      <c r="P2227" t="s">
        <v>30</v>
      </c>
      <c r="Q2227" t="s">
        <v>30</v>
      </c>
      <c r="R2227" t="s">
        <v>30</v>
      </c>
      <c r="S2227" t="s">
        <v>30</v>
      </c>
      <c r="T2227" t="s">
        <v>30</v>
      </c>
      <c r="U2227" t="s">
        <v>30</v>
      </c>
      <c r="V2227" t="s">
        <v>30</v>
      </c>
      <c r="W2227" t="s">
        <v>31</v>
      </c>
      <c r="X2227" t="s">
        <v>29</v>
      </c>
      <c r="Y2227" t="s">
        <v>30</v>
      </c>
      <c r="Z2227" t="s">
        <v>29</v>
      </c>
      <c r="AA2227" t="s">
        <v>29</v>
      </c>
      <c r="AB2227" t="s">
        <v>32</v>
      </c>
    </row>
    <row r="2228" spans="1:28" outlineLevel="1" x14ac:dyDescent="0.45">
      <c r="A2228">
        <v>8826929005</v>
      </c>
      <c r="B2228" s="1">
        <v>44345</v>
      </c>
      <c r="C2228" t="s">
        <v>4373</v>
      </c>
      <c r="D2228" t="s">
        <v>4374</v>
      </c>
      <c r="E2228" t="s">
        <v>6032</v>
      </c>
      <c r="F2228" t="s">
        <v>5651</v>
      </c>
      <c r="G2228" t="s">
        <v>6033</v>
      </c>
      <c r="H2228" s="10">
        <v>183718</v>
      </c>
      <c r="J2228" t="s">
        <v>42</v>
      </c>
      <c r="K2228" t="s">
        <v>30</v>
      </c>
      <c r="L2228" t="s">
        <v>54</v>
      </c>
      <c r="M2228" t="s">
        <v>29</v>
      </c>
      <c r="N2228" t="s">
        <v>29</v>
      </c>
      <c r="O2228" t="s">
        <v>29</v>
      </c>
      <c r="P2228" t="s">
        <v>30</v>
      </c>
      <c r="Q2228" t="s">
        <v>30</v>
      </c>
      <c r="R2228" t="s">
        <v>30</v>
      </c>
      <c r="S2228" t="s">
        <v>30</v>
      </c>
      <c r="T2228" t="s">
        <v>30</v>
      </c>
      <c r="U2228" t="s">
        <v>30</v>
      </c>
      <c r="V2228" t="s">
        <v>30</v>
      </c>
      <c r="W2228" t="s">
        <v>40</v>
      </c>
      <c r="X2228" t="s">
        <v>30</v>
      </c>
      <c r="Y2228" t="s">
        <v>29</v>
      </c>
      <c r="Z2228" t="s">
        <v>29</v>
      </c>
      <c r="AA2228" t="s">
        <v>29</v>
      </c>
      <c r="AB2228" t="s">
        <v>32</v>
      </c>
    </row>
    <row r="2229" spans="1:28" outlineLevel="1" x14ac:dyDescent="0.45">
      <c r="A2229">
        <v>8871469008</v>
      </c>
      <c r="B2229" s="1">
        <v>44345</v>
      </c>
      <c r="C2229" t="s">
        <v>4641</v>
      </c>
      <c r="D2229" t="s">
        <v>4642</v>
      </c>
      <c r="E2229" t="s">
        <v>6032</v>
      </c>
      <c r="F2229" t="s">
        <v>5651</v>
      </c>
      <c r="G2229" t="s">
        <v>6033</v>
      </c>
      <c r="H2229" s="10">
        <v>84875</v>
      </c>
      <c r="J2229" t="s">
        <v>42</v>
      </c>
      <c r="K2229" t="s">
        <v>30</v>
      </c>
      <c r="L2229" t="s">
        <v>54</v>
      </c>
      <c r="M2229" t="s">
        <v>29</v>
      </c>
      <c r="N2229" t="s">
        <v>29</v>
      </c>
      <c r="O2229" t="s">
        <v>29</v>
      </c>
      <c r="P2229" t="s">
        <v>29</v>
      </c>
      <c r="Q2229" t="s">
        <v>30</v>
      </c>
      <c r="R2229" t="s">
        <v>30</v>
      </c>
      <c r="S2229" t="s">
        <v>30</v>
      </c>
      <c r="T2229" t="s">
        <v>30</v>
      </c>
      <c r="U2229" t="s">
        <v>30</v>
      </c>
      <c r="V2229" t="s">
        <v>30</v>
      </c>
      <c r="W2229" t="s">
        <v>33</v>
      </c>
      <c r="X2229" t="s">
        <v>30</v>
      </c>
      <c r="Y2229" t="s">
        <v>29</v>
      </c>
      <c r="Z2229" t="s">
        <v>29</v>
      </c>
      <c r="AA2229" t="s">
        <v>29</v>
      </c>
      <c r="AB2229" t="s">
        <v>32</v>
      </c>
    </row>
    <row r="2230" spans="1:28" outlineLevel="1" x14ac:dyDescent="0.45">
      <c r="A2230">
        <v>8862989009</v>
      </c>
      <c r="B2230" s="1">
        <v>44345</v>
      </c>
      <c r="C2230" t="s">
        <v>4577</v>
      </c>
      <c r="D2230" t="s">
        <v>4578</v>
      </c>
      <c r="E2230" t="s">
        <v>6032</v>
      </c>
      <c r="F2230" t="s">
        <v>5651</v>
      </c>
      <c r="G2230" t="s">
        <v>6033</v>
      </c>
      <c r="H2230" s="10">
        <v>50890.04</v>
      </c>
      <c r="J2230" t="s">
        <v>42</v>
      </c>
      <c r="K2230" t="s">
        <v>30</v>
      </c>
      <c r="L2230" t="s">
        <v>54</v>
      </c>
      <c r="M2230" t="s">
        <v>29</v>
      </c>
      <c r="N2230" t="s">
        <v>29</v>
      </c>
      <c r="O2230" t="s">
        <v>29</v>
      </c>
      <c r="P2230" t="s">
        <v>30</v>
      </c>
      <c r="Q2230" t="s">
        <v>30</v>
      </c>
      <c r="R2230" t="s">
        <v>30</v>
      </c>
      <c r="S2230" t="s">
        <v>30</v>
      </c>
      <c r="T2230" t="s">
        <v>30</v>
      </c>
      <c r="U2230" t="s">
        <v>30</v>
      </c>
      <c r="V2230" t="s">
        <v>30</v>
      </c>
      <c r="W2230" t="s">
        <v>40</v>
      </c>
      <c r="X2230" t="s">
        <v>30</v>
      </c>
      <c r="Y2230" t="s">
        <v>29</v>
      </c>
      <c r="Z2230" t="s">
        <v>29</v>
      </c>
      <c r="AA2230" t="s">
        <v>29</v>
      </c>
      <c r="AB2230" t="s">
        <v>32</v>
      </c>
    </row>
    <row r="2231" spans="1:28" outlineLevel="1" x14ac:dyDescent="0.45">
      <c r="A2231">
        <v>7640868905</v>
      </c>
      <c r="B2231" s="1">
        <v>44323</v>
      </c>
      <c r="C2231" t="s">
        <v>3637</v>
      </c>
      <c r="D2231" t="s">
        <v>3638</v>
      </c>
      <c r="E2231" t="s">
        <v>3639</v>
      </c>
      <c r="F2231" t="s">
        <v>5651</v>
      </c>
      <c r="G2231" t="s">
        <v>6000</v>
      </c>
      <c r="H2231" s="10">
        <v>36904</v>
      </c>
      <c r="J2231" t="s">
        <v>42</v>
      </c>
      <c r="K2231" t="s">
        <v>29</v>
      </c>
      <c r="L2231" t="s">
        <v>275</v>
      </c>
      <c r="M2231" t="s">
        <v>29</v>
      </c>
      <c r="N2231" t="s">
        <v>29</v>
      </c>
      <c r="O2231" t="s">
        <v>29</v>
      </c>
      <c r="P2231" t="s">
        <v>30</v>
      </c>
      <c r="Q2231" t="s">
        <v>30</v>
      </c>
      <c r="R2231" t="s">
        <v>30</v>
      </c>
      <c r="S2231" t="s">
        <v>30</v>
      </c>
      <c r="T2231" t="s">
        <v>30</v>
      </c>
      <c r="U2231" t="s">
        <v>30</v>
      </c>
      <c r="V2231" t="s">
        <v>30</v>
      </c>
      <c r="W2231" t="s">
        <v>31</v>
      </c>
      <c r="X2231" t="s">
        <v>29</v>
      </c>
      <c r="Y2231" t="s">
        <v>29</v>
      </c>
      <c r="Z2231" t="s">
        <v>29</v>
      </c>
      <c r="AA2231" t="s">
        <v>30</v>
      </c>
      <c r="AB2231" t="s">
        <v>32</v>
      </c>
    </row>
    <row r="2232" spans="1:28" outlineLevel="1" x14ac:dyDescent="0.45">
      <c r="A2232">
        <v>8874199005</v>
      </c>
      <c r="B2232" s="1">
        <v>44345</v>
      </c>
      <c r="C2232" t="s">
        <v>4664</v>
      </c>
      <c r="D2232" t="s">
        <v>4665</v>
      </c>
      <c r="E2232" t="s">
        <v>640</v>
      </c>
      <c r="F2232" t="s">
        <v>5651</v>
      </c>
      <c r="G2232" t="s">
        <v>5762</v>
      </c>
      <c r="H2232" s="10">
        <v>195006</v>
      </c>
      <c r="J2232" t="s">
        <v>42</v>
      </c>
      <c r="K2232" t="s">
        <v>30</v>
      </c>
      <c r="L2232" t="s">
        <v>150</v>
      </c>
      <c r="M2232" t="s">
        <v>30</v>
      </c>
      <c r="N2232" t="s">
        <v>30</v>
      </c>
      <c r="O2232" t="s">
        <v>30</v>
      </c>
      <c r="P2232" t="s">
        <v>30</v>
      </c>
      <c r="Q2232" t="s">
        <v>30</v>
      </c>
      <c r="R2232" t="s">
        <v>30</v>
      </c>
      <c r="S2232" t="s">
        <v>30</v>
      </c>
      <c r="T2232" t="s">
        <v>30</v>
      </c>
      <c r="U2232" t="s">
        <v>30</v>
      </c>
      <c r="V2232" t="s">
        <v>30</v>
      </c>
      <c r="W2232" t="s">
        <v>31</v>
      </c>
      <c r="X2232" t="s">
        <v>30</v>
      </c>
      <c r="Y2232" t="s">
        <v>29</v>
      </c>
      <c r="Z2232" t="s">
        <v>29</v>
      </c>
      <c r="AA2232" t="s">
        <v>29</v>
      </c>
      <c r="AB2232" t="s">
        <v>32</v>
      </c>
    </row>
    <row r="2233" spans="1:28" outlineLevel="1" x14ac:dyDescent="0.45">
      <c r="A2233">
        <v>8608599004</v>
      </c>
      <c r="B2233" s="1">
        <v>44343</v>
      </c>
      <c r="C2233" t="s">
        <v>4286</v>
      </c>
      <c r="D2233" t="s">
        <v>4287</v>
      </c>
      <c r="E2233" t="s">
        <v>640</v>
      </c>
      <c r="F2233" t="s">
        <v>5651</v>
      </c>
      <c r="G2233" t="s">
        <v>5884</v>
      </c>
      <c r="H2233" s="10">
        <v>185049</v>
      </c>
      <c r="J2233" t="s">
        <v>42</v>
      </c>
      <c r="K2233" t="s">
        <v>29</v>
      </c>
      <c r="L2233" t="s">
        <v>210</v>
      </c>
      <c r="M2233" t="s">
        <v>30</v>
      </c>
      <c r="N2233" t="s">
        <v>30</v>
      </c>
      <c r="O2233" t="s">
        <v>30</v>
      </c>
      <c r="P2233" t="s">
        <v>30</v>
      </c>
      <c r="Q2233" t="s">
        <v>30</v>
      </c>
      <c r="R2233" t="s">
        <v>30</v>
      </c>
      <c r="S2233" t="s">
        <v>30</v>
      </c>
      <c r="T2233" t="s">
        <v>30</v>
      </c>
      <c r="U2233" t="s">
        <v>30</v>
      </c>
      <c r="V2233" t="s">
        <v>30</v>
      </c>
      <c r="W2233" t="s">
        <v>40</v>
      </c>
      <c r="X2233" t="s">
        <v>29</v>
      </c>
      <c r="Y2233" t="s">
        <v>30</v>
      </c>
      <c r="Z2233" t="s">
        <v>29</v>
      </c>
      <c r="AA2233" t="s">
        <v>29</v>
      </c>
      <c r="AB2233" t="s">
        <v>32</v>
      </c>
    </row>
    <row r="2234" spans="1:28" outlineLevel="1" x14ac:dyDescent="0.45">
      <c r="A2234">
        <v>7531778903</v>
      </c>
      <c r="B2234" s="1">
        <v>44323</v>
      </c>
      <c r="C2234" t="s">
        <v>2792</v>
      </c>
      <c r="D2234" t="s">
        <v>2793</v>
      </c>
      <c r="E2234" t="s">
        <v>640</v>
      </c>
      <c r="F2234" t="s">
        <v>5651</v>
      </c>
      <c r="G2234" t="s">
        <v>5884</v>
      </c>
      <c r="H2234" s="10">
        <v>138867</v>
      </c>
      <c r="J2234" t="s">
        <v>42</v>
      </c>
      <c r="K2234" t="s">
        <v>30</v>
      </c>
      <c r="L2234" t="s">
        <v>210</v>
      </c>
      <c r="M2234" t="s">
        <v>30</v>
      </c>
      <c r="N2234" t="s">
        <v>30</v>
      </c>
      <c r="O2234" t="s">
        <v>30</v>
      </c>
      <c r="P2234" t="s">
        <v>30</v>
      </c>
      <c r="Q2234" t="s">
        <v>30</v>
      </c>
      <c r="R2234" t="s">
        <v>30</v>
      </c>
      <c r="S2234" t="s">
        <v>30</v>
      </c>
      <c r="T2234" t="s">
        <v>30</v>
      </c>
      <c r="U2234" t="s">
        <v>30</v>
      </c>
      <c r="V2234" t="s">
        <v>30</v>
      </c>
      <c r="W2234" t="s">
        <v>40</v>
      </c>
      <c r="X2234" t="s">
        <v>29</v>
      </c>
      <c r="Y2234" t="s">
        <v>30</v>
      </c>
      <c r="Z2234" t="s">
        <v>29</v>
      </c>
      <c r="AA2234" t="s">
        <v>29</v>
      </c>
      <c r="AB2234" t="s">
        <v>32</v>
      </c>
    </row>
    <row r="2235" spans="1:28" outlineLevel="1" x14ac:dyDescent="0.45">
      <c r="A2235">
        <v>2218539005</v>
      </c>
      <c r="B2235" s="1">
        <v>44330</v>
      </c>
      <c r="C2235" t="s">
        <v>638</v>
      </c>
      <c r="D2235" t="s">
        <v>639</v>
      </c>
      <c r="E2235" t="s">
        <v>640</v>
      </c>
      <c r="F2235" t="s">
        <v>5651</v>
      </c>
      <c r="G2235" t="s">
        <v>5762</v>
      </c>
      <c r="H2235" s="10">
        <v>81195.240000000005</v>
      </c>
      <c r="J2235" t="s">
        <v>42</v>
      </c>
      <c r="K2235" t="s">
        <v>30</v>
      </c>
      <c r="L2235" t="s">
        <v>150</v>
      </c>
      <c r="M2235" t="s">
        <v>29</v>
      </c>
      <c r="N2235" t="s">
        <v>29</v>
      </c>
      <c r="O2235" t="s">
        <v>29</v>
      </c>
      <c r="P2235" t="s">
        <v>29</v>
      </c>
      <c r="Q2235" t="s">
        <v>29</v>
      </c>
      <c r="R2235" t="s">
        <v>30</v>
      </c>
      <c r="S2235" t="s">
        <v>30</v>
      </c>
      <c r="T2235" t="s">
        <v>30</v>
      </c>
      <c r="U2235" t="s">
        <v>29</v>
      </c>
      <c r="V2235" t="s">
        <v>30</v>
      </c>
      <c r="W2235" t="s">
        <v>31</v>
      </c>
      <c r="X2235" t="s">
        <v>30</v>
      </c>
      <c r="Y2235" t="s">
        <v>29</v>
      </c>
      <c r="Z2235" t="s">
        <v>29</v>
      </c>
      <c r="AA2235" t="s">
        <v>30</v>
      </c>
      <c r="AB2235" t="s">
        <v>32</v>
      </c>
    </row>
    <row r="2236" spans="1:28" outlineLevel="1" x14ac:dyDescent="0.45">
      <c r="A2236">
        <v>8903589004</v>
      </c>
      <c r="B2236" s="1">
        <v>44345</v>
      </c>
      <c r="C2236" t="s">
        <v>4780</v>
      </c>
      <c r="D2236" t="s">
        <v>4781</v>
      </c>
      <c r="E2236" t="s">
        <v>640</v>
      </c>
      <c r="F2236" t="s">
        <v>5651</v>
      </c>
      <c r="G2236" t="s">
        <v>5884</v>
      </c>
      <c r="H2236" s="10">
        <v>66873.460000000006</v>
      </c>
      <c r="J2236" t="s">
        <v>42</v>
      </c>
      <c r="K2236" t="s">
        <v>30</v>
      </c>
      <c r="L2236" t="s">
        <v>210</v>
      </c>
      <c r="M2236" t="s">
        <v>29</v>
      </c>
      <c r="N2236" t="s">
        <v>29</v>
      </c>
      <c r="O2236" t="s">
        <v>29</v>
      </c>
      <c r="P2236" t="s">
        <v>30</v>
      </c>
      <c r="Q2236" t="s">
        <v>30</v>
      </c>
      <c r="R2236" t="s">
        <v>30</v>
      </c>
      <c r="S2236" t="s">
        <v>30</v>
      </c>
      <c r="T2236" t="s">
        <v>29</v>
      </c>
      <c r="U2236" t="s">
        <v>30</v>
      </c>
      <c r="V2236" t="s">
        <v>29</v>
      </c>
      <c r="W2236" t="s">
        <v>40</v>
      </c>
      <c r="X2236" t="s">
        <v>29</v>
      </c>
      <c r="Y2236" t="s">
        <v>29</v>
      </c>
      <c r="Z2236" t="s">
        <v>29</v>
      </c>
      <c r="AA2236" t="s">
        <v>29</v>
      </c>
      <c r="AB2236" t="s">
        <v>47</v>
      </c>
    </row>
    <row r="2237" spans="1:28" outlineLevel="1" x14ac:dyDescent="0.45">
      <c r="A2237">
        <v>2759179007</v>
      </c>
      <c r="B2237" s="1">
        <v>44334</v>
      </c>
      <c r="C2237" t="s">
        <v>1601</v>
      </c>
      <c r="D2237" t="s">
        <v>1602</v>
      </c>
      <c r="E2237" t="s">
        <v>640</v>
      </c>
      <c r="F2237" t="s">
        <v>5651</v>
      </c>
      <c r="G2237" t="s">
        <v>5884</v>
      </c>
      <c r="H2237" s="10">
        <v>20785</v>
      </c>
      <c r="J2237" t="s">
        <v>42</v>
      </c>
      <c r="K2237" t="s">
        <v>30</v>
      </c>
      <c r="L2237" t="s">
        <v>210</v>
      </c>
      <c r="M2237" t="s">
        <v>30</v>
      </c>
      <c r="N2237" t="s">
        <v>29</v>
      </c>
      <c r="O2237" t="s">
        <v>30</v>
      </c>
      <c r="P2237" t="s">
        <v>30</v>
      </c>
      <c r="Q2237" t="s">
        <v>30</v>
      </c>
      <c r="R2237" t="s">
        <v>30</v>
      </c>
      <c r="S2237" t="s">
        <v>30</v>
      </c>
      <c r="T2237" t="s">
        <v>30</v>
      </c>
      <c r="U2237" t="s">
        <v>30</v>
      </c>
      <c r="V2237" t="s">
        <v>30</v>
      </c>
      <c r="W2237" t="s">
        <v>40</v>
      </c>
      <c r="X2237" t="s">
        <v>29</v>
      </c>
      <c r="Y2237" t="s">
        <v>30</v>
      </c>
      <c r="Z2237" t="s">
        <v>29</v>
      </c>
      <c r="AA2237" t="s">
        <v>29</v>
      </c>
      <c r="AB2237" t="s">
        <v>32</v>
      </c>
    </row>
    <row r="2238" spans="1:28" outlineLevel="1" x14ac:dyDescent="0.45">
      <c r="A2238">
        <v>7889038909</v>
      </c>
      <c r="B2238" s="1">
        <v>44327</v>
      </c>
      <c r="C2238" t="s">
        <v>3945</v>
      </c>
      <c r="D2238" t="s">
        <v>3946</v>
      </c>
      <c r="E2238" t="s">
        <v>640</v>
      </c>
      <c r="F2238" t="s">
        <v>5651</v>
      </c>
      <c r="G2238" t="s">
        <v>5762</v>
      </c>
      <c r="H2238" s="10">
        <v>17096.919999999998</v>
      </c>
      <c r="J2238" t="s">
        <v>42</v>
      </c>
      <c r="K2238" t="s">
        <v>29</v>
      </c>
      <c r="L2238" t="s">
        <v>150</v>
      </c>
      <c r="M2238" t="s">
        <v>30</v>
      </c>
      <c r="N2238" t="s">
        <v>30</v>
      </c>
      <c r="O2238" t="s">
        <v>29</v>
      </c>
      <c r="P2238" t="s">
        <v>30</v>
      </c>
      <c r="Q2238" t="s">
        <v>30</v>
      </c>
      <c r="R2238" t="s">
        <v>30</v>
      </c>
      <c r="S2238" t="s">
        <v>30</v>
      </c>
      <c r="T2238" t="s">
        <v>30</v>
      </c>
      <c r="U2238" t="s">
        <v>30</v>
      </c>
      <c r="V2238" t="s">
        <v>30</v>
      </c>
      <c r="W2238" t="s">
        <v>31</v>
      </c>
      <c r="X2238" t="s">
        <v>30</v>
      </c>
      <c r="Y2238" t="s">
        <v>29</v>
      </c>
      <c r="Z2238" t="s">
        <v>29</v>
      </c>
      <c r="AA2238" t="s">
        <v>30</v>
      </c>
      <c r="AB2238" t="s">
        <v>62</v>
      </c>
    </row>
    <row r="2239" spans="1:28" outlineLevel="1" x14ac:dyDescent="0.45">
      <c r="A2239">
        <v>8615219004</v>
      </c>
      <c r="B2239" s="1">
        <v>44343</v>
      </c>
      <c r="C2239" t="s">
        <v>4326</v>
      </c>
      <c r="D2239" t="s">
        <v>4327</v>
      </c>
      <c r="E2239" t="s">
        <v>640</v>
      </c>
      <c r="F2239" t="s">
        <v>5651</v>
      </c>
      <c r="G2239" t="s">
        <v>5762</v>
      </c>
      <c r="H2239" s="10">
        <v>16642</v>
      </c>
      <c r="J2239" t="s">
        <v>42</v>
      </c>
      <c r="K2239" t="s">
        <v>30</v>
      </c>
      <c r="L2239" t="s">
        <v>150</v>
      </c>
      <c r="M2239" t="s">
        <v>29</v>
      </c>
      <c r="N2239" t="s">
        <v>30</v>
      </c>
      <c r="O2239" t="s">
        <v>29</v>
      </c>
      <c r="P2239" t="s">
        <v>30</v>
      </c>
      <c r="Q2239" t="s">
        <v>30</v>
      </c>
      <c r="R2239" t="s">
        <v>30</v>
      </c>
      <c r="S2239" t="s">
        <v>30</v>
      </c>
      <c r="T2239" t="s">
        <v>30</v>
      </c>
      <c r="U2239" t="s">
        <v>30</v>
      </c>
      <c r="V2239" t="s">
        <v>30</v>
      </c>
      <c r="W2239" t="s">
        <v>40</v>
      </c>
      <c r="X2239" t="s">
        <v>30</v>
      </c>
      <c r="Y2239" t="s">
        <v>30</v>
      </c>
      <c r="Z2239" t="s">
        <v>29</v>
      </c>
      <c r="AA2239" t="s">
        <v>30</v>
      </c>
      <c r="AB2239" t="s">
        <v>32</v>
      </c>
    </row>
    <row r="2240" spans="1:28" outlineLevel="1" x14ac:dyDescent="0.45">
      <c r="A2240">
        <v>4898339006</v>
      </c>
      <c r="B2240" s="1">
        <v>44336</v>
      </c>
      <c r="C2240" t="s">
        <v>2033</v>
      </c>
      <c r="D2240" t="s">
        <v>2034</v>
      </c>
      <c r="E2240" t="s">
        <v>640</v>
      </c>
      <c r="F2240" t="s">
        <v>5651</v>
      </c>
      <c r="G2240" t="s">
        <v>5884</v>
      </c>
      <c r="H2240" s="10">
        <v>13968.28</v>
      </c>
      <c r="I2240" t="s">
        <v>612</v>
      </c>
      <c r="J2240" t="s">
        <v>42</v>
      </c>
      <c r="K2240" t="s">
        <v>29</v>
      </c>
      <c r="L2240" t="s">
        <v>210</v>
      </c>
      <c r="M2240" t="s">
        <v>29</v>
      </c>
      <c r="N2240" t="s">
        <v>30</v>
      </c>
      <c r="O2240" t="s">
        <v>29</v>
      </c>
      <c r="P2240" t="s">
        <v>30</v>
      </c>
      <c r="Q2240" t="s">
        <v>30</v>
      </c>
      <c r="R2240" t="s">
        <v>30</v>
      </c>
      <c r="S2240" t="s">
        <v>30</v>
      </c>
      <c r="T2240" t="s">
        <v>30</v>
      </c>
      <c r="U2240" t="s">
        <v>30</v>
      </c>
      <c r="V2240" t="s">
        <v>30</v>
      </c>
      <c r="W2240" t="s">
        <v>31</v>
      </c>
      <c r="X2240" t="s">
        <v>29</v>
      </c>
      <c r="Y2240" t="s">
        <v>30</v>
      </c>
      <c r="Z2240" t="s">
        <v>29</v>
      </c>
      <c r="AA2240" t="s">
        <v>30</v>
      </c>
      <c r="AB2240" t="s">
        <v>32</v>
      </c>
    </row>
    <row r="2241" spans="1:28" outlineLevel="1" x14ac:dyDescent="0.45">
      <c r="A2241">
        <v>2706979007</v>
      </c>
      <c r="B2241" s="1">
        <v>44334</v>
      </c>
      <c r="C2241" t="s">
        <v>1354</v>
      </c>
      <c r="D2241" t="s">
        <v>1355</v>
      </c>
      <c r="E2241" t="s">
        <v>1356</v>
      </c>
      <c r="F2241" t="s">
        <v>5651</v>
      </c>
      <c r="G2241" t="s">
        <v>5866</v>
      </c>
      <c r="H2241" s="10">
        <v>24304.21</v>
      </c>
      <c r="J2241" t="s">
        <v>42</v>
      </c>
      <c r="K2241" t="s">
        <v>29</v>
      </c>
      <c r="L2241" t="s">
        <v>96</v>
      </c>
      <c r="M2241" t="s">
        <v>30</v>
      </c>
      <c r="N2241" t="s">
        <v>29</v>
      </c>
      <c r="O2241" t="s">
        <v>29</v>
      </c>
      <c r="P2241" t="s">
        <v>29</v>
      </c>
      <c r="Q2241" t="s">
        <v>29</v>
      </c>
      <c r="R2241" t="s">
        <v>29</v>
      </c>
      <c r="S2241" t="s">
        <v>30</v>
      </c>
      <c r="T2241" t="s">
        <v>29</v>
      </c>
      <c r="U2241" t="s">
        <v>30</v>
      </c>
      <c r="V2241" t="s">
        <v>29</v>
      </c>
      <c r="W2241" t="s">
        <v>60</v>
      </c>
      <c r="X2241" t="s">
        <v>29</v>
      </c>
      <c r="Y2241" t="s">
        <v>29</v>
      </c>
      <c r="Z2241" t="s">
        <v>29</v>
      </c>
      <c r="AA2241" t="s">
        <v>30</v>
      </c>
      <c r="AB2241" t="s">
        <v>62</v>
      </c>
    </row>
    <row r="2242" spans="1:28" outlineLevel="1" x14ac:dyDescent="0.45">
      <c r="A2242">
        <v>2233299003</v>
      </c>
      <c r="B2242" s="1">
        <v>44330</v>
      </c>
      <c r="C2242" t="s">
        <v>719</v>
      </c>
      <c r="D2242" t="s">
        <v>720</v>
      </c>
      <c r="E2242" t="s">
        <v>721</v>
      </c>
      <c r="F2242" t="s">
        <v>5651</v>
      </c>
      <c r="G2242" t="s">
        <v>5776</v>
      </c>
      <c r="H2242" s="10">
        <v>168991.22</v>
      </c>
      <c r="I2242" t="s">
        <v>35</v>
      </c>
      <c r="J2242" t="s">
        <v>28</v>
      </c>
      <c r="K2242" t="s">
        <v>29</v>
      </c>
      <c r="L2242" t="s">
        <v>161</v>
      </c>
      <c r="M2242" t="s">
        <v>29</v>
      </c>
      <c r="N2242" t="s">
        <v>29</v>
      </c>
      <c r="O2242" t="s">
        <v>30</v>
      </c>
      <c r="P2242" t="s">
        <v>30</v>
      </c>
      <c r="Q2242" t="s">
        <v>30</v>
      </c>
      <c r="R2242" t="s">
        <v>30</v>
      </c>
      <c r="S2242" t="s">
        <v>30</v>
      </c>
      <c r="T2242" t="s">
        <v>30</v>
      </c>
      <c r="U2242" t="s">
        <v>30</v>
      </c>
      <c r="V2242" t="s">
        <v>30</v>
      </c>
      <c r="W2242" t="s">
        <v>40</v>
      </c>
      <c r="X2242" t="s">
        <v>29</v>
      </c>
      <c r="Y2242" t="s">
        <v>30</v>
      </c>
      <c r="Z2242" t="s">
        <v>29</v>
      </c>
      <c r="AA2242" t="s">
        <v>29</v>
      </c>
      <c r="AB2242" t="s">
        <v>32</v>
      </c>
    </row>
    <row r="2243" spans="1:28" outlineLevel="1" x14ac:dyDescent="0.45">
      <c r="A2243">
        <v>1111409007</v>
      </c>
      <c r="B2243" s="1">
        <v>44329</v>
      </c>
      <c r="C2243" t="s">
        <v>508</v>
      </c>
      <c r="D2243" t="s">
        <v>509</v>
      </c>
      <c r="E2243" t="s">
        <v>510</v>
      </c>
      <c r="F2243" t="s">
        <v>5651</v>
      </c>
      <c r="G2243" t="s">
        <v>5732</v>
      </c>
      <c r="H2243" s="10">
        <v>719366.87</v>
      </c>
      <c r="J2243" t="s">
        <v>42</v>
      </c>
      <c r="K2243" t="s">
        <v>29</v>
      </c>
      <c r="L2243" t="s">
        <v>150</v>
      </c>
      <c r="M2243" t="s">
        <v>29</v>
      </c>
      <c r="N2243" t="s">
        <v>30</v>
      </c>
      <c r="O2243" t="s">
        <v>30</v>
      </c>
      <c r="P2243" t="s">
        <v>30</v>
      </c>
      <c r="Q2243" t="s">
        <v>30</v>
      </c>
      <c r="R2243" t="s">
        <v>30</v>
      </c>
      <c r="S2243" t="s">
        <v>30</v>
      </c>
      <c r="T2243" t="s">
        <v>29</v>
      </c>
      <c r="U2243" t="s">
        <v>30</v>
      </c>
      <c r="V2243" t="s">
        <v>30</v>
      </c>
      <c r="W2243" t="s">
        <v>40</v>
      </c>
      <c r="X2243" t="s">
        <v>29</v>
      </c>
      <c r="Y2243" t="s">
        <v>30</v>
      </c>
      <c r="Z2243" t="s">
        <v>29</v>
      </c>
      <c r="AA2243" t="s">
        <v>30</v>
      </c>
      <c r="AB2243" t="s">
        <v>130</v>
      </c>
    </row>
    <row r="2244" spans="1:28" outlineLevel="1" x14ac:dyDescent="0.45">
      <c r="A2244">
        <v>7542299010</v>
      </c>
      <c r="B2244" s="1">
        <v>44341</v>
      </c>
      <c r="C2244" t="s">
        <v>2907</v>
      </c>
      <c r="D2244" t="s">
        <v>2908</v>
      </c>
      <c r="E2244" t="s">
        <v>825</v>
      </c>
      <c r="F2244" t="s">
        <v>5651</v>
      </c>
      <c r="G2244" t="s">
        <v>5971</v>
      </c>
      <c r="H2244" s="10">
        <v>2029</v>
      </c>
      <c r="J2244" t="s">
        <v>42</v>
      </c>
      <c r="K2244" t="s">
        <v>29</v>
      </c>
      <c r="L2244" t="s">
        <v>150</v>
      </c>
      <c r="M2244" t="s">
        <v>30</v>
      </c>
      <c r="N2244" t="s">
        <v>30</v>
      </c>
      <c r="O2244" t="s">
        <v>29</v>
      </c>
      <c r="P2244" t="s">
        <v>30</v>
      </c>
      <c r="Q2244" t="s">
        <v>30</v>
      </c>
      <c r="R2244" t="s">
        <v>30</v>
      </c>
      <c r="S2244" t="s">
        <v>30</v>
      </c>
      <c r="T2244" t="s">
        <v>30</v>
      </c>
      <c r="U2244" t="s">
        <v>30</v>
      </c>
      <c r="V2244" t="s">
        <v>30</v>
      </c>
      <c r="W2244" t="s">
        <v>49</v>
      </c>
      <c r="X2244" t="s">
        <v>29</v>
      </c>
      <c r="Y2244" t="s">
        <v>30</v>
      </c>
      <c r="Z2244" t="s">
        <v>29</v>
      </c>
      <c r="AA2244" t="s">
        <v>30</v>
      </c>
      <c r="AB2244" t="s">
        <v>228</v>
      </c>
    </row>
    <row r="2245" spans="1:28" outlineLevel="1" x14ac:dyDescent="0.45">
      <c r="A2245">
        <v>1106519000</v>
      </c>
      <c r="B2245" s="1">
        <v>44329</v>
      </c>
      <c r="C2245" t="s">
        <v>472</v>
      </c>
      <c r="D2245" t="s">
        <v>473</v>
      </c>
      <c r="E2245" t="s">
        <v>474</v>
      </c>
      <c r="F2245" t="s">
        <v>5651</v>
      </c>
      <c r="G2245" t="s">
        <v>5727</v>
      </c>
      <c r="H2245" s="10">
        <v>59534</v>
      </c>
      <c r="I2245" t="s">
        <v>35</v>
      </c>
      <c r="J2245" t="s">
        <v>28</v>
      </c>
      <c r="K2245" t="s">
        <v>29</v>
      </c>
      <c r="L2245" t="s">
        <v>161</v>
      </c>
      <c r="M2245" t="s">
        <v>30</v>
      </c>
      <c r="N2245" t="s">
        <v>30</v>
      </c>
      <c r="O2245" t="s">
        <v>30</v>
      </c>
      <c r="P2245" t="s">
        <v>30</v>
      </c>
      <c r="Q2245" t="s">
        <v>30</v>
      </c>
      <c r="R2245" t="s">
        <v>30</v>
      </c>
      <c r="S2245" t="s">
        <v>30</v>
      </c>
      <c r="T2245" t="s">
        <v>30</v>
      </c>
      <c r="U2245" t="s">
        <v>30</v>
      </c>
      <c r="V2245" t="s">
        <v>30</v>
      </c>
      <c r="W2245" t="s">
        <v>40</v>
      </c>
      <c r="X2245" t="s">
        <v>29</v>
      </c>
      <c r="Y2245" t="s">
        <v>30</v>
      </c>
      <c r="Z2245" t="s">
        <v>29</v>
      </c>
      <c r="AA2245" t="s">
        <v>29</v>
      </c>
      <c r="AB2245" t="s">
        <v>32</v>
      </c>
    </row>
    <row r="2246" spans="1:28" outlineLevel="1" x14ac:dyDescent="0.45">
      <c r="A2246">
        <v>2737609004</v>
      </c>
      <c r="B2246" s="1">
        <v>44334</v>
      </c>
      <c r="C2246" t="s">
        <v>1493</v>
      </c>
      <c r="D2246" t="s">
        <v>473</v>
      </c>
      <c r="E2246" t="s">
        <v>474</v>
      </c>
      <c r="F2246" t="s">
        <v>5651</v>
      </c>
      <c r="G2246" t="s">
        <v>5727</v>
      </c>
      <c r="H2246" s="10">
        <v>19099</v>
      </c>
      <c r="I2246" t="s">
        <v>35</v>
      </c>
      <c r="J2246" t="s">
        <v>28</v>
      </c>
      <c r="K2246" t="s">
        <v>29</v>
      </c>
      <c r="L2246" t="s">
        <v>161</v>
      </c>
      <c r="M2246" t="s">
        <v>30</v>
      </c>
      <c r="N2246" t="s">
        <v>30</v>
      </c>
      <c r="O2246" t="s">
        <v>30</v>
      </c>
      <c r="P2246" t="s">
        <v>30</v>
      </c>
      <c r="Q2246" t="s">
        <v>30</v>
      </c>
      <c r="R2246" t="s">
        <v>30</v>
      </c>
      <c r="S2246" t="s">
        <v>30</v>
      </c>
      <c r="T2246" t="s">
        <v>30</v>
      </c>
      <c r="U2246" t="s">
        <v>30</v>
      </c>
      <c r="V2246" t="s">
        <v>30</v>
      </c>
      <c r="W2246" t="s">
        <v>40</v>
      </c>
      <c r="X2246" t="s">
        <v>29</v>
      </c>
      <c r="Y2246" t="s">
        <v>30</v>
      </c>
      <c r="Z2246" t="s">
        <v>29</v>
      </c>
      <c r="AA2246" t="s">
        <v>29</v>
      </c>
      <c r="AB2246" t="s">
        <v>32</v>
      </c>
    </row>
    <row r="2247" spans="1:28" outlineLevel="1" x14ac:dyDescent="0.45">
      <c r="A2247">
        <v>3701449007</v>
      </c>
      <c r="B2247" s="1">
        <v>44335</v>
      </c>
      <c r="C2247" t="s">
        <v>1780</v>
      </c>
      <c r="D2247" t="s">
        <v>1781</v>
      </c>
      <c r="E2247" t="s">
        <v>751</v>
      </c>
      <c r="F2247" t="s">
        <v>5651</v>
      </c>
      <c r="G2247" t="s">
        <v>5782</v>
      </c>
      <c r="H2247" s="10">
        <v>469291.56</v>
      </c>
      <c r="J2247" t="s">
        <v>42</v>
      </c>
      <c r="K2247" t="s">
        <v>29</v>
      </c>
      <c r="L2247" t="s">
        <v>54</v>
      </c>
      <c r="M2247" t="s">
        <v>30</v>
      </c>
      <c r="N2247" t="s">
        <v>30</v>
      </c>
      <c r="O2247" t="s">
        <v>30</v>
      </c>
      <c r="P2247" t="s">
        <v>30</v>
      </c>
      <c r="Q2247" t="s">
        <v>30</v>
      </c>
      <c r="R2247" t="s">
        <v>30</v>
      </c>
      <c r="S2247" t="s">
        <v>30</v>
      </c>
      <c r="T2247" t="s">
        <v>30</v>
      </c>
      <c r="U2247" t="s">
        <v>30</v>
      </c>
      <c r="V2247" t="s">
        <v>30</v>
      </c>
      <c r="W2247" t="s">
        <v>31</v>
      </c>
      <c r="X2247" t="s">
        <v>29</v>
      </c>
      <c r="Y2247" t="s">
        <v>29</v>
      </c>
      <c r="Z2247" t="s">
        <v>29</v>
      </c>
      <c r="AA2247" t="s">
        <v>30</v>
      </c>
      <c r="AB2247" t="s">
        <v>32</v>
      </c>
    </row>
    <row r="2248" spans="1:28" outlineLevel="1" x14ac:dyDescent="0.45">
      <c r="A2248">
        <v>2239499005</v>
      </c>
      <c r="B2248" s="1">
        <v>44330</v>
      </c>
      <c r="C2248" t="s">
        <v>749</v>
      </c>
      <c r="D2248" t="s">
        <v>750</v>
      </c>
      <c r="E2248" t="s">
        <v>751</v>
      </c>
      <c r="F2248" t="s">
        <v>5651</v>
      </c>
      <c r="G2248" t="s">
        <v>5782</v>
      </c>
      <c r="H2248" s="10">
        <v>251804</v>
      </c>
      <c r="J2248" t="s">
        <v>42</v>
      </c>
      <c r="K2248" t="s">
        <v>29</v>
      </c>
      <c r="L2248" t="s">
        <v>54</v>
      </c>
      <c r="M2248" t="s">
        <v>30</v>
      </c>
      <c r="N2248" t="s">
        <v>30</v>
      </c>
      <c r="O2248" t="s">
        <v>30</v>
      </c>
      <c r="P2248" t="s">
        <v>30</v>
      </c>
      <c r="Q2248" t="s">
        <v>30</v>
      </c>
      <c r="R2248" t="s">
        <v>30</v>
      </c>
      <c r="S2248" t="s">
        <v>30</v>
      </c>
      <c r="T2248" t="s">
        <v>30</v>
      </c>
      <c r="U2248" t="s">
        <v>30</v>
      </c>
      <c r="V2248" t="s">
        <v>30</v>
      </c>
      <c r="W2248" t="s">
        <v>40</v>
      </c>
      <c r="X2248" t="s">
        <v>29</v>
      </c>
      <c r="Y2248" t="s">
        <v>29</v>
      </c>
      <c r="Z2248" t="s">
        <v>30</v>
      </c>
      <c r="AA2248" t="s">
        <v>30</v>
      </c>
      <c r="AB2248" t="s">
        <v>32</v>
      </c>
    </row>
    <row r="2249" spans="1:28" outlineLevel="1" x14ac:dyDescent="0.45">
      <c r="A2249">
        <v>2506859001</v>
      </c>
      <c r="B2249" s="1">
        <v>44332</v>
      </c>
      <c r="C2249" t="s">
        <v>1263</v>
      </c>
      <c r="D2249" t="s">
        <v>1264</v>
      </c>
      <c r="E2249" t="s">
        <v>1265</v>
      </c>
      <c r="F2249" t="s">
        <v>5651</v>
      </c>
      <c r="G2249" t="s">
        <v>5856</v>
      </c>
      <c r="H2249" s="10">
        <v>34364.449999999997</v>
      </c>
      <c r="J2249" t="s">
        <v>42</v>
      </c>
      <c r="K2249" t="s">
        <v>29</v>
      </c>
      <c r="L2249" t="s">
        <v>54</v>
      </c>
      <c r="M2249" t="s">
        <v>29</v>
      </c>
      <c r="N2249" t="s">
        <v>29</v>
      </c>
      <c r="O2249" t="s">
        <v>30</v>
      </c>
      <c r="P2249" t="s">
        <v>29</v>
      </c>
      <c r="Q2249" t="s">
        <v>29</v>
      </c>
      <c r="R2249" t="s">
        <v>30</v>
      </c>
      <c r="S2249" t="s">
        <v>30</v>
      </c>
      <c r="T2249" t="s">
        <v>30</v>
      </c>
      <c r="U2249" t="s">
        <v>29</v>
      </c>
      <c r="V2249" t="s">
        <v>30</v>
      </c>
      <c r="W2249" t="s">
        <v>31</v>
      </c>
      <c r="X2249" t="s">
        <v>30</v>
      </c>
      <c r="Y2249" t="s">
        <v>29</v>
      </c>
      <c r="Z2249" t="s">
        <v>29</v>
      </c>
      <c r="AA2249" t="s">
        <v>30</v>
      </c>
      <c r="AB2249" t="s">
        <v>38</v>
      </c>
    </row>
    <row r="2250" spans="1:28" outlineLevel="1" x14ac:dyDescent="0.45">
      <c r="A2250">
        <v>7552138909</v>
      </c>
      <c r="B2250" s="1">
        <v>44323</v>
      </c>
      <c r="C2250" t="s">
        <v>3026</v>
      </c>
      <c r="D2250" t="s">
        <v>3027</v>
      </c>
      <c r="E2250" t="s">
        <v>225</v>
      </c>
      <c r="F2250" t="s">
        <v>5651</v>
      </c>
      <c r="G2250" t="s">
        <v>5675</v>
      </c>
      <c r="H2250" s="10">
        <v>108616.62</v>
      </c>
      <c r="J2250" t="s">
        <v>28</v>
      </c>
      <c r="K2250" t="s">
        <v>29</v>
      </c>
      <c r="L2250" t="s">
        <v>77</v>
      </c>
      <c r="M2250" t="s">
        <v>29</v>
      </c>
      <c r="N2250" t="s">
        <v>29</v>
      </c>
      <c r="O2250" t="s">
        <v>30</v>
      </c>
      <c r="P2250" t="s">
        <v>30</v>
      </c>
      <c r="Q2250" t="s">
        <v>29</v>
      </c>
      <c r="R2250" t="s">
        <v>30</v>
      </c>
      <c r="S2250" t="s">
        <v>30</v>
      </c>
      <c r="T2250" t="s">
        <v>30</v>
      </c>
      <c r="U2250" t="s">
        <v>30</v>
      </c>
      <c r="V2250" t="s">
        <v>30</v>
      </c>
      <c r="W2250" t="s">
        <v>31</v>
      </c>
      <c r="X2250" t="s">
        <v>29</v>
      </c>
      <c r="Y2250" t="s">
        <v>30</v>
      </c>
      <c r="Z2250" t="s">
        <v>29</v>
      </c>
      <c r="AA2250" t="s">
        <v>30</v>
      </c>
      <c r="AB2250" t="s">
        <v>62</v>
      </c>
    </row>
    <row r="2251" spans="1:28" outlineLevel="1" x14ac:dyDescent="0.45">
      <c r="A2251">
        <v>1068729002</v>
      </c>
      <c r="B2251" s="1">
        <v>44328</v>
      </c>
      <c r="C2251" t="s">
        <v>223</v>
      </c>
      <c r="D2251" t="s">
        <v>224</v>
      </c>
      <c r="E2251" t="s">
        <v>225</v>
      </c>
      <c r="F2251" t="s">
        <v>5651</v>
      </c>
      <c r="G2251" t="s">
        <v>5675</v>
      </c>
      <c r="H2251" s="10">
        <v>47230.2</v>
      </c>
      <c r="I2251" t="s">
        <v>226</v>
      </c>
      <c r="J2251" t="s">
        <v>28</v>
      </c>
      <c r="K2251" t="s">
        <v>30</v>
      </c>
      <c r="L2251" t="s">
        <v>77</v>
      </c>
      <c r="M2251" t="s">
        <v>30</v>
      </c>
      <c r="N2251" t="s">
        <v>30</v>
      </c>
      <c r="O2251" t="s">
        <v>29</v>
      </c>
      <c r="P2251" t="s">
        <v>30</v>
      </c>
      <c r="Q2251" t="s">
        <v>30</v>
      </c>
      <c r="R2251" t="s">
        <v>30</v>
      </c>
      <c r="S2251" t="s">
        <v>30</v>
      </c>
      <c r="T2251" t="s">
        <v>30</v>
      </c>
      <c r="U2251" t="s">
        <v>30</v>
      </c>
      <c r="V2251" t="s">
        <v>30</v>
      </c>
      <c r="W2251" t="s">
        <v>40</v>
      </c>
      <c r="X2251" t="s">
        <v>29</v>
      </c>
      <c r="Y2251" t="s">
        <v>29</v>
      </c>
      <c r="Z2251" t="s">
        <v>30</v>
      </c>
      <c r="AA2251" t="s">
        <v>30</v>
      </c>
      <c r="AB2251" t="s">
        <v>32</v>
      </c>
    </row>
    <row r="2252" spans="1:28" outlineLevel="1" x14ac:dyDescent="0.45">
      <c r="A2252">
        <v>4890239006</v>
      </c>
      <c r="B2252" s="1">
        <v>44336</v>
      </c>
      <c r="C2252" t="s">
        <v>1983</v>
      </c>
      <c r="D2252" t="s">
        <v>1984</v>
      </c>
      <c r="E2252" t="s">
        <v>225</v>
      </c>
      <c r="F2252" t="s">
        <v>5651</v>
      </c>
      <c r="G2252" t="s">
        <v>5675</v>
      </c>
      <c r="H2252" s="10">
        <v>46095</v>
      </c>
      <c r="J2252" t="s">
        <v>28</v>
      </c>
      <c r="K2252" t="s">
        <v>29</v>
      </c>
      <c r="L2252" t="s">
        <v>77</v>
      </c>
      <c r="M2252" t="s">
        <v>30</v>
      </c>
      <c r="N2252" t="s">
        <v>30</v>
      </c>
      <c r="O2252" t="s">
        <v>30</v>
      </c>
      <c r="P2252" t="s">
        <v>30</v>
      </c>
      <c r="Q2252" t="s">
        <v>30</v>
      </c>
      <c r="R2252" t="s">
        <v>30</v>
      </c>
      <c r="S2252" t="s">
        <v>30</v>
      </c>
      <c r="T2252" t="s">
        <v>30</v>
      </c>
      <c r="U2252" t="s">
        <v>30</v>
      </c>
      <c r="V2252" t="s">
        <v>30</v>
      </c>
      <c r="W2252" t="s">
        <v>40</v>
      </c>
      <c r="X2252" t="s">
        <v>29</v>
      </c>
      <c r="Y2252" t="s">
        <v>30</v>
      </c>
      <c r="Z2252" t="s">
        <v>29</v>
      </c>
      <c r="AA2252" t="s">
        <v>29</v>
      </c>
      <c r="AB2252" t="s">
        <v>32</v>
      </c>
    </row>
    <row r="2253" spans="1:28" outlineLevel="1" x14ac:dyDescent="0.45">
      <c r="A2253">
        <v>2717549002</v>
      </c>
      <c r="B2253" s="1">
        <v>44334</v>
      </c>
      <c r="C2253" t="s">
        <v>1405</v>
      </c>
      <c r="D2253" t="s">
        <v>1406</v>
      </c>
      <c r="E2253" t="s">
        <v>1407</v>
      </c>
      <c r="F2253" t="s">
        <v>5651</v>
      </c>
      <c r="G2253" t="s">
        <v>5872</v>
      </c>
      <c r="H2253" s="10">
        <v>519456.91</v>
      </c>
      <c r="J2253" t="s">
        <v>28</v>
      </c>
      <c r="K2253" t="s">
        <v>29</v>
      </c>
      <c r="L2253" t="s">
        <v>77</v>
      </c>
      <c r="M2253" t="s">
        <v>30</v>
      </c>
      <c r="N2253" t="s">
        <v>30</v>
      </c>
      <c r="O2253" t="s">
        <v>30</v>
      </c>
      <c r="P2253" t="s">
        <v>30</v>
      </c>
      <c r="Q2253" t="s">
        <v>30</v>
      </c>
      <c r="R2253" t="s">
        <v>30</v>
      </c>
      <c r="S2253" t="s">
        <v>30</v>
      </c>
      <c r="T2253" t="s">
        <v>30</v>
      </c>
      <c r="U2253" t="s">
        <v>30</v>
      </c>
      <c r="V2253" t="s">
        <v>30</v>
      </c>
      <c r="W2253" t="s">
        <v>40</v>
      </c>
      <c r="X2253" t="s">
        <v>29</v>
      </c>
      <c r="Y2253" t="s">
        <v>30</v>
      </c>
      <c r="Z2253" t="s">
        <v>29</v>
      </c>
      <c r="AA2253" t="s">
        <v>29</v>
      </c>
      <c r="AB2253" t="s">
        <v>32</v>
      </c>
    </row>
    <row r="2254" spans="1:28" outlineLevel="1" x14ac:dyDescent="0.45">
      <c r="A2254">
        <v>8611869003</v>
      </c>
      <c r="B2254" s="1">
        <v>44343</v>
      </c>
      <c r="C2254" t="s">
        <v>4306</v>
      </c>
      <c r="D2254" t="s">
        <v>4307</v>
      </c>
      <c r="E2254" t="s">
        <v>1407</v>
      </c>
      <c r="F2254" t="s">
        <v>5651</v>
      </c>
      <c r="G2254" t="s">
        <v>5872</v>
      </c>
      <c r="H2254" s="10">
        <v>48990</v>
      </c>
      <c r="J2254" t="s">
        <v>28</v>
      </c>
      <c r="K2254" t="s">
        <v>29</v>
      </c>
      <c r="L2254" t="s">
        <v>77</v>
      </c>
      <c r="M2254" t="s">
        <v>29</v>
      </c>
      <c r="N2254" t="s">
        <v>29</v>
      </c>
      <c r="O2254" t="s">
        <v>30</v>
      </c>
      <c r="P2254" t="s">
        <v>30</v>
      </c>
      <c r="Q2254" t="s">
        <v>30</v>
      </c>
      <c r="R2254" t="s">
        <v>30</v>
      </c>
      <c r="S2254" t="s">
        <v>30</v>
      </c>
      <c r="T2254" t="s">
        <v>30</v>
      </c>
      <c r="U2254" t="s">
        <v>30</v>
      </c>
      <c r="V2254" t="s">
        <v>30</v>
      </c>
      <c r="W2254" t="s">
        <v>60</v>
      </c>
      <c r="X2254" t="s">
        <v>29</v>
      </c>
      <c r="Y2254" t="s">
        <v>30</v>
      </c>
      <c r="Z2254" t="s">
        <v>29</v>
      </c>
      <c r="AA2254" t="s">
        <v>29</v>
      </c>
      <c r="AB2254" t="s">
        <v>39</v>
      </c>
    </row>
    <row r="2255" spans="1:28" outlineLevel="1" x14ac:dyDescent="0.45">
      <c r="A2255">
        <v>8611109009</v>
      </c>
      <c r="B2255" s="1">
        <v>44343</v>
      </c>
      <c r="C2255" t="s">
        <v>4300</v>
      </c>
      <c r="D2255" t="s">
        <v>4301</v>
      </c>
      <c r="E2255" t="s">
        <v>1160</v>
      </c>
      <c r="F2255" t="s">
        <v>5651</v>
      </c>
      <c r="G2255" t="s">
        <v>5842</v>
      </c>
      <c r="H2255" s="10">
        <v>305045</v>
      </c>
      <c r="J2255" t="s">
        <v>42</v>
      </c>
      <c r="K2255" t="s">
        <v>29</v>
      </c>
      <c r="L2255" t="s">
        <v>127</v>
      </c>
      <c r="M2255" t="s">
        <v>29</v>
      </c>
      <c r="N2255" t="s">
        <v>29</v>
      </c>
      <c r="O2255" t="s">
        <v>29</v>
      </c>
      <c r="P2255" t="s">
        <v>30</v>
      </c>
      <c r="Q2255" t="s">
        <v>30</v>
      </c>
      <c r="R2255" t="s">
        <v>30</v>
      </c>
      <c r="S2255" t="s">
        <v>30</v>
      </c>
      <c r="T2255" t="s">
        <v>30</v>
      </c>
      <c r="U2255" t="s">
        <v>30</v>
      </c>
      <c r="V2255" t="s">
        <v>30</v>
      </c>
      <c r="W2255" t="s">
        <v>60</v>
      </c>
      <c r="X2255" t="s">
        <v>29</v>
      </c>
      <c r="Y2255" t="s">
        <v>29</v>
      </c>
      <c r="Z2255" t="s">
        <v>30</v>
      </c>
      <c r="AA2255" t="s">
        <v>30</v>
      </c>
      <c r="AB2255" t="s">
        <v>221</v>
      </c>
    </row>
    <row r="2256" spans="1:28" outlineLevel="1" x14ac:dyDescent="0.45">
      <c r="A2256">
        <v>7651038909</v>
      </c>
      <c r="B2256" s="1">
        <v>44323</v>
      </c>
      <c r="C2256" t="s">
        <v>3705</v>
      </c>
      <c r="D2256" t="s">
        <v>3706</v>
      </c>
      <c r="E2256" t="s">
        <v>1160</v>
      </c>
      <c r="F2256" t="s">
        <v>5651</v>
      </c>
      <c r="G2256" t="s">
        <v>5842</v>
      </c>
      <c r="H2256" s="10">
        <v>246185</v>
      </c>
      <c r="J2256" t="s">
        <v>42</v>
      </c>
      <c r="K2256" t="s">
        <v>29</v>
      </c>
      <c r="L2256" t="s">
        <v>127</v>
      </c>
      <c r="M2256" t="s">
        <v>30</v>
      </c>
      <c r="N2256" t="s">
        <v>30</v>
      </c>
      <c r="O2256" t="s">
        <v>30</v>
      </c>
      <c r="P2256" t="s">
        <v>30</v>
      </c>
      <c r="Q2256" t="s">
        <v>30</v>
      </c>
      <c r="R2256" t="s">
        <v>30</v>
      </c>
      <c r="S2256" t="s">
        <v>30</v>
      </c>
      <c r="T2256" t="s">
        <v>30</v>
      </c>
      <c r="U2256" t="s">
        <v>30</v>
      </c>
      <c r="V2256" t="s">
        <v>30</v>
      </c>
      <c r="W2256" t="s">
        <v>40</v>
      </c>
      <c r="X2256" t="s">
        <v>29</v>
      </c>
      <c r="Y2256" t="s">
        <v>29</v>
      </c>
      <c r="Z2256" t="s">
        <v>29</v>
      </c>
      <c r="AA2256" t="s">
        <v>30</v>
      </c>
      <c r="AB2256" t="s">
        <v>32</v>
      </c>
    </row>
    <row r="2257" spans="1:28" outlineLevel="1" x14ac:dyDescent="0.45">
      <c r="A2257">
        <v>9904529004</v>
      </c>
      <c r="B2257" s="1">
        <v>44351</v>
      </c>
      <c r="C2257" t="s">
        <v>5372</v>
      </c>
      <c r="D2257" t="s">
        <v>5373</v>
      </c>
      <c r="E2257" t="s">
        <v>1160</v>
      </c>
      <c r="F2257" t="s">
        <v>5651</v>
      </c>
      <c r="G2257" t="s">
        <v>5842</v>
      </c>
      <c r="H2257" s="10">
        <v>240289.67</v>
      </c>
      <c r="J2257" t="s">
        <v>42</v>
      </c>
      <c r="K2257" t="s">
        <v>29</v>
      </c>
      <c r="L2257" t="s">
        <v>127</v>
      </c>
      <c r="M2257" t="s">
        <v>30</v>
      </c>
      <c r="N2257" t="s">
        <v>29</v>
      </c>
      <c r="O2257" t="s">
        <v>30</v>
      </c>
      <c r="P2257" t="s">
        <v>30</v>
      </c>
      <c r="Q2257" t="s">
        <v>29</v>
      </c>
      <c r="R2257" t="s">
        <v>29</v>
      </c>
      <c r="S2257" t="s">
        <v>30</v>
      </c>
      <c r="T2257" t="s">
        <v>30</v>
      </c>
      <c r="U2257" t="s">
        <v>29</v>
      </c>
      <c r="V2257" t="s">
        <v>30</v>
      </c>
      <c r="W2257" t="s">
        <v>31</v>
      </c>
      <c r="X2257" t="s">
        <v>29</v>
      </c>
      <c r="Y2257" t="s">
        <v>29</v>
      </c>
      <c r="Z2257" t="s">
        <v>29</v>
      </c>
      <c r="AA2257" t="s">
        <v>29</v>
      </c>
      <c r="AB2257" t="s">
        <v>164</v>
      </c>
    </row>
    <row r="2258" spans="1:28" outlineLevel="1" x14ac:dyDescent="0.45">
      <c r="A2258">
        <v>5239409004</v>
      </c>
      <c r="B2258" s="1">
        <v>44337</v>
      </c>
      <c r="C2258" t="s">
        <v>2273</v>
      </c>
      <c r="D2258" t="s">
        <v>2274</v>
      </c>
      <c r="E2258" t="s">
        <v>1160</v>
      </c>
      <c r="F2258" t="s">
        <v>5651</v>
      </c>
      <c r="G2258" t="s">
        <v>5842</v>
      </c>
      <c r="H2258" s="10">
        <v>187105</v>
      </c>
      <c r="J2258" t="s">
        <v>42</v>
      </c>
      <c r="K2258" t="s">
        <v>29</v>
      </c>
      <c r="L2258" t="s">
        <v>127</v>
      </c>
      <c r="M2258" t="s">
        <v>29</v>
      </c>
      <c r="N2258" t="s">
        <v>30</v>
      </c>
      <c r="O2258" t="s">
        <v>29</v>
      </c>
      <c r="P2258" t="s">
        <v>30</v>
      </c>
      <c r="Q2258" t="s">
        <v>30</v>
      </c>
      <c r="R2258" t="s">
        <v>30</v>
      </c>
      <c r="S2258" t="s">
        <v>30</v>
      </c>
      <c r="T2258" t="s">
        <v>30</v>
      </c>
      <c r="U2258" t="s">
        <v>30</v>
      </c>
      <c r="V2258" t="s">
        <v>30</v>
      </c>
      <c r="W2258" t="s">
        <v>40</v>
      </c>
      <c r="X2258" t="s">
        <v>29</v>
      </c>
      <c r="Y2258" t="s">
        <v>29</v>
      </c>
      <c r="Z2258" t="s">
        <v>29</v>
      </c>
      <c r="AA2258" t="s">
        <v>30</v>
      </c>
      <c r="AB2258" t="s">
        <v>43</v>
      </c>
    </row>
    <row r="2259" spans="1:28" outlineLevel="1" x14ac:dyDescent="0.45">
      <c r="A2259">
        <v>8826429008</v>
      </c>
      <c r="B2259" s="1">
        <v>44345</v>
      </c>
      <c r="C2259" t="s">
        <v>4371</v>
      </c>
      <c r="D2259" t="s">
        <v>4372</v>
      </c>
      <c r="E2259" t="s">
        <v>1160</v>
      </c>
      <c r="F2259" t="s">
        <v>5651</v>
      </c>
      <c r="G2259" t="s">
        <v>5842</v>
      </c>
      <c r="H2259" s="10">
        <v>161462.35999999999</v>
      </c>
      <c r="J2259" t="s">
        <v>42</v>
      </c>
      <c r="K2259" t="s">
        <v>29</v>
      </c>
      <c r="L2259" t="s">
        <v>127</v>
      </c>
      <c r="M2259" t="s">
        <v>30</v>
      </c>
      <c r="N2259" t="s">
        <v>30</v>
      </c>
      <c r="O2259" t="s">
        <v>30</v>
      </c>
      <c r="P2259" t="s">
        <v>30</v>
      </c>
      <c r="Q2259" t="s">
        <v>30</v>
      </c>
      <c r="R2259" t="s">
        <v>30</v>
      </c>
      <c r="S2259" t="s">
        <v>30</v>
      </c>
      <c r="T2259" t="s">
        <v>30</v>
      </c>
      <c r="U2259" t="s">
        <v>30</v>
      </c>
      <c r="V2259" t="s">
        <v>30</v>
      </c>
      <c r="W2259" t="s">
        <v>31</v>
      </c>
      <c r="X2259" t="s">
        <v>29</v>
      </c>
      <c r="Y2259" t="s">
        <v>29</v>
      </c>
      <c r="Z2259" t="s">
        <v>29</v>
      </c>
      <c r="AA2259" t="s">
        <v>29</v>
      </c>
      <c r="AB2259" t="s">
        <v>130</v>
      </c>
    </row>
    <row r="2260" spans="1:28" outlineLevel="1" x14ac:dyDescent="0.45">
      <c r="A2260">
        <v>7913548910</v>
      </c>
      <c r="B2260" s="1">
        <v>44327</v>
      </c>
      <c r="C2260" t="s">
        <v>4084</v>
      </c>
      <c r="D2260" t="s">
        <v>4085</v>
      </c>
      <c r="E2260" t="s">
        <v>1160</v>
      </c>
      <c r="F2260" t="s">
        <v>5651</v>
      </c>
      <c r="G2260" t="s">
        <v>5842</v>
      </c>
      <c r="H2260" s="10">
        <v>145096</v>
      </c>
      <c r="J2260" t="s">
        <v>42</v>
      </c>
      <c r="K2260" t="s">
        <v>29</v>
      </c>
      <c r="L2260" t="s">
        <v>127</v>
      </c>
      <c r="M2260" t="s">
        <v>29</v>
      </c>
      <c r="N2260" t="s">
        <v>29</v>
      </c>
      <c r="O2260" t="s">
        <v>29</v>
      </c>
      <c r="P2260" t="s">
        <v>29</v>
      </c>
      <c r="Q2260" t="s">
        <v>29</v>
      </c>
      <c r="R2260" t="s">
        <v>30</v>
      </c>
      <c r="S2260" t="s">
        <v>30</v>
      </c>
      <c r="T2260" t="s">
        <v>29</v>
      </c>
      <c r="U2260" t="s">
        <v>30</v>
      </c>
      <c r="V2260" t="s">
        <v>30</v>
      </c>
      <c r="W2260" t="s">
        <v>40</v>
      </c>
      <c r="X2260" t="s">
        <v>29</v>
      </c>
      <c r="Y2260" t="s">
        <v>29</v>
      </c>
      <c r="Z2260" t="s">
        <v>30</v>
      </c>
      <c r="AA2260" t="s">
        <v>29</v>
      </c>
      <c r="AB2260" t="s">
        <v>32</v>
      </c>
    </row>
    <row r="2261" spans="1:28" outlineLevel="1" x14ac:dyDescent="0.45">
      <c r="A2261">
        <v>8862109003</v>
      </c>
      <c r="B2261" s="1">
        <v>44345</v>
      </c>
      <c r="C2261" t="s">
        <v>4572</v>
      </c>
      <c r="D2261" t="s">
        <v>4463</v>
      </c>
      <c r="E2261" t="s">
        <v>1160</v>
      </c>
      <c r="F2261" t="s">
        <v>5651</v>
      </c>
      <c r="G2261" t="s">
        <v>5842</v>
      </c>
      <c r="H2261" s="10">
        <v>132398.79999999999</v>
      </c>
      <c r="I2261" t="s">
        <v>35</v>
      </c>
      <c r="J2261" t="s">
        <v>42</v>
      </c>
      <c r="K2261" t="s">
        <v>29</v>
      </c>
      <c r="L2261" t="s">
        <v>127</v>
      </c>
      <c r="M2261" t="s">
        <v>30</v>
      </c>
      <c r="N2261" t="s">
        <v>30</v>
      </c>
      <c r="O2261" t="s">
        <v>30</v>
      </c>
      <c r="P2261" t="s">
        <v>30</v>
      </c>
      <c r="Q2261" t="s">
        <v>30</v>
      </c>
      <c r="R2261" t="s">
        <v>30</v>
      </c>
      <c r="S2261" t="s">
        <v>30</v>
      </c>
      <c r="T2261" t="s">
        <v>30</v>
      </c>
      <c r="U2261" t="s">
        <v>30</v>
      </c>
      <c r="V2261" t="s">
        <v>30</v>
      </c>
      <c r="W2261" t="s">
        <v>31</v>
      </c>
      <c r="X2261" t="s">
        <v>29</v>
      </c>
      <c r="Y2261" t="s">
        <v>29</v>
      </c>
      <c r="Z2261" t="s">
        <v>29</v>
      </c>
      <c r="AA2261" t="s">
        <v>29</v>
      </c>
      <c r="AB2261" t="s">
        <v>32</v>
      </c>
    </row>
    <row r="2262" spans="1:28" outlineLevel="1" x14ac:dyDescent="0.45">
      <c r="A2262">
        <v>7606708910</v>
      </c>
      <c r="B2262" s="1">
        <v>44323</v>
      </c>
      <c r="C2262" t="s">
        <v>3436</v>
      </c>
      <c r="D2262" t="s">
        <v>3437</v>
      </c>
      <c r="E2262" t="s">
        <v>1160</v>
      </c>
      <c r="F2262" t="s">
        <v>5651</v>
      </c>
      <c r="G2262" t="s">
        <v>5842</v>
      </c>
      <c r="H2262" s="10">
        <v>126868</v>
      </c>
      <c r="J2262" t="s">
        <v>42</v>
      </c>
      <c r="K2262" t="s">
        <v>29</v>
      </c>
      <c r="L2262" t="s">
        <v>127</v>
      </c>
      <c r="M2262" t="s">
        <v>30</v>
      </c>
      <c r="N2262" t="s">
        <v>29</v>
      </c>
      <c r="O2262" t="s">
        <v>29</v>
      </c>
      <c r="P2262" t="s">
        <v>30</v>
      </c>
      <c r="Q2262" t="s">
        <v>30</v>
      </c>
      <c r="R2262" t="s">
        <v>30</v>
      </c>
      <c r="S2262" t="s">
        <v>30</v>
      </c>
      <c r="T2262" t="s">
        <v>29</v>
      </c>
      <c r="U2262" t="s">
        <v>30</v>
      </c>
      <c r="V2262" t="s">
        <v>30</v>
      </c>
      <c r="W2262" t="s">
        <v>33</v>
      </c>
      <c r="X2262" t="s">
        <v>29</v>
      </c>
      <c r="Y2262" t="s">
        <v>29</v>
      </c>
      <c r="Z2262" t="s">
        <v>29</v>
      </c>
      <c r="AA2262" t="s">
        <v>30</v>
      </c>
      <c r="AB2262" t="s">
        <v>32</v>
      </c>
    </row>
    <row r="2263" spans="1:28" outlineLevel="1" x14ac:dyDescent="0.45">
      <c r="A2263">
        <v>2767339007</v>
      </c>
      <c r="B2263" s="1">
        <v>44334</v>
      </c>
      <c r="C2263" t="s">
        <v>1639</v>
      </c>
      <c r="D2263" t="s">
        <v>1640</v>
      </c>
      <c r="E2263" t="s">
        <v>1160</v>
      </c>
      <c r="F2263" t="s">
        <v>5651</v>
      </c>
      <c r="G2263" t="s">
        <v>5842</v>
      </c>
      <c r="H2263" s="10">
        <v>96274</v>
      </c>
      <c r="J2263" t="s">
        <v>42</v>
      </c>
      <c r="K2263" t="s">
        <v>29</v>
      </c>
      <c r="L2263" t="s">
        <v>127</v>
      </c>
      <c r="M2263" t="s">
        <v>30</v>
      </c>
      <c r="N2263" t="s">
        <v>29</v>
      </c>
      <c r="O2263" t="s">
        <v>30</v>
      </c>
      <c r="P2263" t="s">
        <v>30</v>
      </c>
      <c r="Q2263" t="s">
        <v>30</v>
      </c>
      <c r="R2263" t="s">
        <v>30</v>
      </c>
      <c r="S2263" t="s">
        <v>30</v>
      </c>
      <c r="T2263" t="s">
        <v>30</v>
      </c>
      <c r="U2263" t="s">
        <v>30</v>
      </c>
      <c r="V2263" t="s">
        <v>30</v>
      </c>
      <c r="W2263" t="s">
        <v>40</v>
      </c>
      <c r="X2263" t="s">
        <v>29</v>
      </c>
      <c r="Y2263" t="s">
        <v>30</v>
      </c>
      <c r="Z2263" t="s">
        <v>29</v>
      </c>
      <c r="AA2263" t="s">
        <v>29</v>
      </c>
      <c r="AB2263" t="s">
        <v>32</v>
      </c>
    </row>
    <row r="2264" spans="1:28" outlineLevel="1" x14ac:dyDescent="0.45">
      <c r="A2264">
        <v>2486819002</v>
      </c>
      <c r="B2264" s="1">
        <v>44332</v>
      </c>
      <c r="C2264" t="s">
        <v>1158</v>
      </c>
      <c r="D2264" t="s">
        <v>1159</v>
      </c>
      <c r="E2264" t="s">
        <v>1160</v>
      </c>
      <c r="F2264" t="s">
        <v>5651</v>
      </c>
      <c r="G2264" t="s">
        <v>5842</v>
      </c>
      <c r="H2264" s="10">
        <v>62119.839999999997</v>
      </c>
      <c r="J2264" t="s">
        <v>42</v>
      </c>
      <c r="K2264" t="s">
        <v>29</v>
      </c>
      <c r="L2264" t="s">
        <v>127</v>
      </c>
      <c r="M2264" t="s">
        <v>29</v>
      </c>
      <c r="N2264" t="s">
        <v>29</v>
      </c>
      <c r="O2264" t="s">
        <v>29</v>
      </c>
      <c r="P2264" t="s">
        <v>30</v>
      </c>
      <c r="Q2264" t="s">
        <v>30</v>
      </c>
      <c r="R2264" t="s">
        <v>30</v>
      </c>
      <c r="S2264" t="s">
        <v>30</v>
      </c>
      <c r="T2264" t="s">
        <v>30</v>
      </c>
      <c r="U2264" t="s">
        <v>30</v>
      </c>
      <c r="V2264" t="s">
        <v>30</v>
      </c>
      <c r="W2264" t="s">
        <v>33</v>
      </c>
      <c r="X2264" t="s">
        <v>29</v>
      </c>
      <c r="Y2264" t="s">
        <v>29</v>
      </c>
      <c r="Z2264" t="s">
        <v>29</v>
      </c>
      <c r="AA2264" t="s">
        <v>30</v>
      </c>
      <c r="AB2264" t="s">
        <v>32</v>
      </c>
    </row>
    <row r="2265" spans="1:28" outlineLevel="1" x14ac:dyDescent="0.45">
      <c r="A2265">
        <v>8839659006</v>
      </c>
      <c r="B2265" s="1">
        <v>44345</v>
      </c>
      <c r="C2265" t="s">
        <v>4432</v>
      </c>
      <c r="D2265" t="s">
        <v>4433</v>
      </c>
      <c r="E2265" t="s">
        <v>1160</v>
      </c>
      <c r="F2265" t="s">
        <v>5651</v>
      </c>
      <c r="G2265" t="s">
        <v>5842</v>
      </c>
      <c r="H2265" s="10">
        <v>56584</v>
      </c>
      <c r="J2265" t="s">
        <v>42</v>
      </c>
      <c r="K2265" t="s">
        <v>29</v>
      </c>
      <c r="L2265" t="s">
        <v>127</v>
      </c>
      <c r="M2265" t="s">
        <v>29</v>
      </c>
      <c r="N2265" t="s">
        <v>30</v>
      </c>
      <c r="O2265" t="s">
        <v>30</v>
      </c>
      <c r="P2265" t="s">
        <v>30</v>
      </c>
      <c r="Q2265" t="s">
        <v>30</v>
      </c>
      <c r="R2265" t="s">
        <v>30</v>
      </c>
      <c r="S2265" t="s">
        <v>30</v>
      </c>
      <c r="T2265" t="s">
        <v>30</v>
      </c>
      <c r="U2265" t="s">
        <v>30</v>
      </c>
      <c r="V2265" t="s">
        <v>30</v>
      </c>
      <c r="W2265" t="s">
        <v>49</v>
      </c>
      <c r="X2265" t="s">
        <v>29</v>
      </c>
      <c r="Y2265" t="s">
        <v>29</v>
      </c>
      <c r="Z2265" t="s">
        <v>29</v>
      </c>
      <c r="AA2265" t="s">
        <v>29</v>
      </c>
      <c r="AB2265" t="s">
        <v>62</v>
      </c>
    </row>
    <row r="2266" spans="1:28" outlineLevel="1" x14ac:dyDescent="0.45">
      <c r="A2266">
        <v>7524448900</v>
      </c>
      <c r="B2266" s="1">
        <v>44323</v>
      </c>
      <c r="C2266" t="s">
        <v>2705</v>
      </c>
      <c r="D2266" t="s">
        <v>2706</v>
      </c>
      <c r="E2266" t="s">
        <v>1160</v>
      </c>
      <c r="F2266" t="s">
        <v>5651</v>
      </c>
      <c r="G2266" t="s">
        <v>5842</v>
      </c>
      <c r="H2266" s="10">
        <v>48169.52</v>
      </c>
      <c r="J2266" t="s">
        <v>42</v>
      </c>
      <c r="K2266" t="s">
        <v>29</v>
      </c>
      <c r="L2266" t="s">
        <v>127</v>
      </c>
      <c r="M2266" t="s">
        <v>30</v>
      </c>
      <c r="N2266" t="s">
        <v>29</v>
      </c>
      <c r="O2266" t="s">
        <v>29</v>
      </c>
      <c r="P2266" t="s">
        <v>30</v>
      </c>
      <c r="Q2266" t="s">
        <v>29</v>
      </c>
      <c r="R2266" t="s">
        <v>29</v>
      </c>
      <c r="S2266" t="s">
        <v>30</v>
      </c>
      <c r="T2266" t="s">
        <v>30</v>
      </c>
      <c r="U2266" t="s">
        <v>29</v>
      </c>
      <c r="V2266" t="s">
        <v>30</v>
      </c>
      <c r="W2266" t="s">
        <v>31</v>
      </c>
      <c r="X2266" t="s">
        <v>29</v>
      </c>
      <c r="Y2266" t="s">
        <v>30</v>
      </c>
      <c r="Z2266" t="s">
        <v>29</v>
      </c>
      <c r="AA2266" t="s">
        <v>30</v>
      </c>
      <c r="AB2266" t="s">
        <v>32</v>
      </c>
    </row>
    <row r="2267" spans="1:28" outlineLevel="1" x14ac:dyDescent="0.45">
      <c r="A2267">
        <v>2696669003</v>
      </c>
      <c r="B2267" s="1">
        <v>44334</v>
      </c>
      <c r="C2267" t="s">
        <v>1297</v>
      </c>
      <c r="D2267" t="s">
        <v>1298</v>
      </c>
      <c r="E2267" t="s">
        <v>1160</v>
      </c>
      <c r="F2267" t="s">
        <v>5651</v>
      </c>
      <c r="G2267" t="s">
        <v>5842</v>
      </c>
      <c r="H2267" s="10">
        <v>30945</v>
      </c>
      <c r="J2267" t="s">
        <v>42</v>
      </c>
      <c r="K2267" t="s">
        <v>29</v>
      </c>
      <c r="L2267" t="s">
        <v>127</v>
      </c>
      <c r="M2267" t="s">
        <v>30</v>
      </c>
      <c r="N2267" t="s">
        <v>29</v>
      </c>
      <c r="O2267" t="s">
        <v>29</v>
      </c>
      <c r="P2267" t="s">
        <v>30</v>
      </c>
      <c r="Q2267" t="s">
        <v>30</v>
      </c>
      <c r="R2267" t="s">
        <v>30</v>
      </c>
      <c r="S2267" t="s">
        <v>30</v>
      </c>
      <c r="T2267" t="s">
        <v>30</v>
      </c>
      <c r="U2267" t="s">
        <v>30</v>
      </c>
      <c r="V2267" t="s">
        <v>30</v>
      </c>
      <c r="W2267" t="s">
        <v>31</v>
      </c>
      <c r="X2267" t="s">
        <v>29</v>
      </c>
      <c r="Y2267" t="s">
        <v>29</v>
      </c>
      <c r="Z2267" t="s">
        <v>29</v>
      </c>
      <c r="AA2267" t="s">
        <v>30</v>
      </c>
      <c r="AB2267" t="s">
        <v>32</v>
      </c>
    </row>
    <row r="2268" spans="1:28" outlineLevel="1" x14ac:dyDescent="0.45">
      <c r="A2268">
        <v>8843269010</v>
      </c>
      <c r="B2268" s="1">
        <v>44345</v>
      </c>
      <c r="C2268" t="s">
        <v>4462</v>
      </c>
      <c r="D2268" t="s">
        <v>4463</v>
      </c>
      <c r="E2268" t="s">
        <v>1160</v>
      </c>
      <c r="F2268" t="s">
        <v>5651</v>
      </c>
      <c r="G2268" t="s">
        <v>5842</v>
      </c>
      <c r="H2268" s="10">
        <v>18740</v>
      </c>
      <c r="I2268" t="s">
        <v>35</v>
      </c>
      <c r="J2268" t="s">
        <v>42</v>
      </c>
      <c r="K2268" t="s">
        <v>29</v>
      </c>
      <c r="L2268" t="s">
        <v>127</v>
      </c>
      <c r="M2268" t="s">
        <v>30</v>
      </c>
      <c r="N2268" t="s">
        <v>30</v>
      </c>
      <c r="O2268" t="s">
        <v>30</v>
      </c>
      <c r="P2268" t="s">
        <v>30</v>
      </c>
      <c r="Q2268" t="s">
        <v>30</v>
      </c>
      <c r="R2268" t="s">
        <v>30</v>
      </c>
      <c r="S2268" t="s">
        <v>30</v>
      </c>
      <c r="T2268" t="s">
        <v>30</v>
      </c>
      <c r="U2268" t="s">
        <v>30</v>
      </c>
      <c r="V2268" t="s">
        <v>30</v>
      </c>
      <c r="W2268" t="s">
        <v>31</v>
      </c>
      <c r="X2268" t="s">
        <v>29</v>
      </c>
      <c r="Y2268" t="s">
        <v>29</v>
      </c>
      <c r="Z2268" t="s">
        <v>29</v>
      </c>
      <c r="AA2268" t="s">
        <v>29</v>
      </c>
      <c r="AB2268" t="s">
        <v>32</v>
      </c>
    </row>
    <row r="2269" spans="1:28" outlineLevel="1" x14ac:dyDescent="0.45">
      <c r="A2269">
        <v>8892169000</v>
      </c>
      <c r="B2269" s="1">
        <v>44345</v>
      </c>
      <c r="C2269" t="s">
        <v>4741</v>
      </c>
      <c r="D2269" t="s">
        <v>4463</v>
      </c>
      <c r="E2269" t="s">
        <v>1160</v>
      </c>
      <c r="F2269" t="s">
        <v>5651</v>
      </c>
      <c r="G2269" t="s">
        <v>5842</v>
      </c>
      <c r="H2269" s="10">
        <v>12079.55</v>
      </c>
      <c r="I2269" t="s">
        <v>35</v>
      </c>
      <c r="J2269" t="s">
        <v>42</v>
      </c>
      <c r="K2269" t="s">
        <v>29</v>
      </c>
      <c r="L2269" t="s">
        <v>127</v>
      </c>
      <c r="M2269" t="s">
        <v>30</v>
      </c>
      <c r="N2269" t="s">
        <v>30</v>
      </c>
      <c r="O2269" t="s">
        <v>30</v>
      </c>
      <c r="P2269" t="s">
        <v>30</v>
      </c>
      <c r="Q2269" t="s">
        <v>30</v>
      </c>
      <c r="R2269" t="s">
        <v>30</v>
      </c>
      <c r="S2269" t="s">
        <v>30</v>
      </c>
      <c r="T2269" t="s">
        <v>30</v>
      </c>
      <c r="U2269" t="s">
        <v>30</v>
      </c>
      <c r="V2269" t="s">
        <v>30</v>
      </c>
      <c r="W2269" t="s">
        <v>31</v>
      </c>
      <c r="X2269" t="s">
        <v>29</v>
      </c>
      <c r="Y2269" t="s">
        <v>29</v>
      </c>
      <c r="Z2269" t="s">
        <v>29</v>
      </c>
      <c r="AA2269" t="s">
        <v>29</v>
      </c>
      <c r="AB2269" t="s">
        <v>32</v>
      </c>
    </row>
    <row r="2270" spans="1:28" outlineLevel="1" x14ac:dyDescent="0.45">
      <c r="A2270">
        <v>7631218907</v>
      </c>
      <c r="B2270" s="1">
        <v>44323</v>
      </c>
      <c r="C2270" t="s">
        <v>3571</v>
      </c>
      <c r="D2270" t="s">
        <v>3572</v>
      </c>
      <c r="E2270" t="s">
        <v>1160</v>
      </c>
      <c r="F2270" t="s">
        <v>5651</v>
      </c>
      <c r="G2270" t="s">
        <v>5842</v>
      </c>
      <c r="H2270" s="10">
        <v>9350.9500000000007</v>
      </c>
      <c r="J2270" t="s">
        <v>42</v>
      </c>
      <c r="K2270" t="s">
        <v>30</v>
      </c>
      <c r="L2270" t="s">
        <v>127</v>
      </c>
      <c r="M2270" t="s">
        <v>30</v>
      </c>
      <c r="N2270" t="s">
        <v>30</v>
      </c>
      <c r="O2270" t="s">
        <v>29</v>
      </c>
      <c r="P2270" t="s">
        <v>30</v>
      </c>
      <c r="Q2270" t="s">
        <v>30</v>
      </c>
      <c r="R2270" t="s">
        <v>30</v>
      </c>
      <c r="S2270" t="s">
        <v>29</v>
      </c>
      <c r="T2270" t="s">
        <v>29</v>
      </c>
      <c r="U2270" t="s">
        <v>30</v>
      </c>
      <c r="V2270" t="s">
        <v>29</v>
      </c>
      <c r="W2270" t="s">
        <v>40</v>
      </c>
      <c r="X2270" t="s">
        <v>29</v>
      </c>
      <c r="Y2270" t="s">
        <v>30</v>
      </c>
      <c r="Z2270" t="s">
        <v>29</v>
      </c>
      <c r="AA2270" t="s">
        <v>30</v>
      </c>
      <c r="AB2270" t="s">
        <v>32</v>
      </c>
    </row>
    <row r="2271" spans="1:28" outlineLevel="1" x14ac:dyDescent="0.45">
      <c r="A2271">
        <v>7550869004</v>
      </c>
      <c r="B2271" s="1">
        <v>44341</v>
      </c>
      <c r="C2271" t="s">
        <v>3010</v>
      </c>
      <c r="D2271" t="s">
        <v>3011</v>
      </c>
      <c r="E2271" t="s">
        <v>1160</v>
      </c>
      <c r="F2271" t="s">
        <v>5651</v>
      </c>
      <c r="G2271" t="s">
        <v>5842</v>
      </c>
      <c r="H2271" s="10">
        <v>9004.7199999999993</v>
      </c>
      <c r="J2271" t="s">
        <v>42</v>
      </c>
      <c r="K2271" t="s">
        <v>29</v>
      </c>
      <c r="L2271" t="s">
        <v>127</v>
      </c>
      <c r="M2271" t="s">
        <v>29</v>
      </c>
      <c r="N2271" t="s">
        <v>30</v>
      </c>
      <c r="O2271" t="s">
        <v>30</v>
      </c>
      <c r="P2271" t="s">
        <v>30</v>
      </c>
      <c r="Q2271" t="s">
        <v>30</v>
      </c>
      <c r="R2271" t="s">
        <v>30</v>
      </c>
      <c r="S2271" t="s">
        <v>30</v>
      </c>
      <c r="T2271" t="s">
        <v>30</v>
      </c>
      <c r="U2271" t="s">
        <v>30</v>
      </c>
      <c r="V2271" t="s">
        <v>30</v>
      </c>
      <c r="W2271" t="s">
        <v>31</v>
      </c>
      <c r="X2271" t="s">
        <v>29</v>
      </c>
      <c r="Y2271" t="s">
        <v>29</v>
      </c>
      <c r="Z2271" t="s">
        <v>29</v>
      </c>
      <c r="AA2271" t="s">
        <v>30</v>
      </c>
      <c r="AB2271" t="s">
        <v>228</v>
      </c>
    </row>
    <row r="2272" spans="1:28" outlineLevel="1" x14ac:dyDescent="0.45">
      <c r="A2272">
        <v>7532848902</v>
      </c>
      <c r="B2272" s="1">
        <v>44323</v>
      </c>
      <c r="C2272" t="s">
        <v>2808</v>
      </c>
      <c r="D2272" t="s">
        <v>2809</v>
      </c>
      <c r="E2272" t="s">
        <v>2611</v>
      </c>
      <c r="F2272" t="s">
        <v>5651</v>
      </c>
      <c r="G2272" t="s">
        <v>5947</v>
      </c>
      <c r="H2272" s="10">
        <v>130044</v>
      </c>
      <c r="J2272" t="s">
        <v>42</v>
      </c>
      <c r="K2272" t="s">
        <v>30</v>
      </c>
      <c r="L2272" t="s">
        <v>119</v>
      </c>
      <c r="M2272" t="s">
        <v>29</v>
      </c>
      <c r="N2272" t="s">
        <v>29</v>
      </c>
      <c r="O2272" t="s">
        <v>30</v>
      </c>
      <c r="P2272" t="s">
        <v>30</v>
      </c>
      <c r="Q2272" t="s">
        <v>30</v>
      </c>
      <c r="R2272" t="s">
        <v>30</v>
      </c>
      <c r="S2272" t="s">
        <v>29</v>
      </c>
      <c r="T2272" t="s">
        <v>30</v>
      </c>
      <c r="U2272" t="s">
        <v>29</v>
      </c>
      <c r="V2272" t="s">
        <v>30</v>
      </c>
      <c r="W2272" t="s">
        <v>40</v>
      </c>
      <c r="X2272" t="s">
        <v>29</v>
      </c>
      <c r="Y2272" t="s">
        <v>29</v>
      </c>
      <c r="Z2272" t="s">
        <v>29</v>
      </c>
      <c r="AA2272" t="s">
        <v>30</v>
      </c>
      <c r="AB2272" t="s">
        <v>139</v>
      </c>
    </row>
    <row r="2273" spans="1:28" outlineLevel="1" x14ac:dyDescent="0.45">
      <c r="A2273">
        <v>8888059010</v>
      </c>
      <c r="B2273" s="1">
        <v>44345</v>
      </c>
      <c r="C2273" t="s">
        <v>4723</v>
      </c>
      <c r="D2273" t="s">
        <v>4724</v>
      </c>
      <c r="E2273" t="s">
        <v>2611</v>
      </c>
      <c r="F2273" t="s">
        <v>5651</v>
      </c>
      <c r="G2273" t="s">
        <v>5947</v>
      </c>
      <c r="H2273" s="10">
        <v>34192.480000000003</v>
      </c>
      <c r="J2273" t="s">
        <v>42</v>
      </c>
      <c r="K2273" t="s">
        <v>30</v>
      </c>
      <c r="L2273" t="s">
        <v>119</v>
      </c>
      <c r="M2273" t="s">
        <v>29</v>
      </c>
      <c r="N2273" t="s">
        <v>30</v>
      </c>
      <c r="O2273" t="s">
        <v>30</v>
      </c>
      <c r="P2273" t="s">
        <v>30</v>
      </c>
      <c r="Q2273" t="s">
        <v>30</v>
      </c>
      <c r="R2273" t="s">
        <v>30</v>
      </c>
      <c r="S2273" t="s">
        <v>29</v>
      </c>
      <c r="T2273" t="s">
        <v>29</v>
      </c>
      <c r="U2273" t="s">
        <v>30</v>
      </c>
      <c r="V2273" t="s">
        <v>29</v>
      </c>
      <c r="W2273" t="s">
        <v>40</v>
      </c>
      <c r="X2273" t="s">
        <v>29</v>
      </c>
      <c r="Y2273" t="s">
        <v>29</v>
      </c>
      <c r="Z2273" t="s">
        <v>29</v>
      </c>
      <c r="AA2273" t="s">
        <v>29</v>
      </c>
      <c r="AB2273" t="s">
        <v>32</v>
      </c>
    </row>
    <row r="2274" spans="1:28" outlineLevel="1" x14ac:dyDescent="0.45">
      <c r="A2274">
        <v>7515988907</v>
      </c>
      <c r="B2274" s="1">
        <v>44323</v>
      </c>
      <c r="C2274" t="s">
        <v>2609</v>
      </c>
      <c r="D2274" t="s">
        <v>2610</v>
      </c>
      <c r="E2274" t="s">
        <v>2611</v>
      </c>
      <c r="F2274" t="s">
        <v>5651</v>
      </c>
      <c r="G2274" t="s">
        <v>5947</v>
      </c>
      <c r="H2274" s="10">
        <v>16198</v>
      </c>
      <c r="J2274" t="s">
        <v>42</v>
      </c>
      <c r="K2274" t="s">
        <v>30</v>
      </c>
      <c r="L2274" t="s">
        <v>119</v>
      </c>
      <c r="M2274" t="s">
        <v>30</v>
      </c>
      <c r="N2274" t="s">
        <v>29</v>
      </c>
      <c r="O2274" t="s">
        <v>29</v>
      </c>
      <c r="P2274" t="s">
        <v>30</v>
      </c>
      <c r="Q2274" t="s">
        <v>29</v>
      </c>
      <c r="R2274" t="s">
        <v>30</v>
      </c>
      <c r="S2274" t="s">
        <v>30</v>
      </c>
      <c r="T2274" t="s">
        <v>30</v>
      </c>
      <c r="U2274" t="s">
        <v>30</v>
      </c>
      <c r="V2274" t="s">
        <v>30</v>
      </c>
      <c r="W2274" t="s">
        <v>31</v>
      </c>
      <c r="X2274" t="s">
        <v>29</v>
      </c>
      <c r="Y2274" t="s">
        <v>29</v>
      </c>
      <c r="Z2274" t="s">
        <v>30</v>
      </c>
      <c r="AA2274" t="s">
        <v>30</v>
      </c>
      <c r="AB2274" t="s">
        <v>228</v>
      </c>
    </row>
    <row r="2275" spans="1:28" outlineLevel="1" x14ac:dyDescent="0.45">
      <c r="A2275">
        <v>7621058903</v>
      </c>
      <c r="B2275" s="1">
        <v>44323</v>
      </c>
      <c r="C2275" t="s">
        <v>3526</v>
      </c>
      <c r="D2275" t="s">
        <v>3527</v>
      </c>
      <c r="E2275" t="s">
        <v>1177</v>
      </c>
      <c r="F2275" t="s">
        <v>5651</v>
      </c>
      <c r="G2275" t="s">
        <v>5876</v>
      </c>
      <c r="H2275" s="10">
        <v>164727</v>
      </c>
      <c r="J2275" t="s">
        <v>42</v>
      </c>
      <c r="K2275" t="s">
        <v>29</v>
      </c>
      <c r="L2275" t="s">
        <v>471</v>
      </c>
      <c r="M2275" t="s">
        <v>30</v>
      </c>
      <c r="N2275" t="s">
        <v>30</v>
      </c>
      <c r="O2275" t="s">
        <v>30</v>
      </c>
      <c r="P2275" t="s">
        <v>30</v>
      </c>
      <c r="Q2275" t="s">
        <v>30</v>
      </c>
      <c r="R2275" t="s">
        <v>30</v>
      </c>
      <c r="S2275" t="s">
        <v>30</v>
      </c>
      <c r="T2275" t="s">
        <v>30</v>
      </c>
      <c r="U2275" t="s">
        <v>30</v>
      </c>
      <c r="V2275" t="s">
        <v>30</v>
      </c>
      <c r="W2275" t="s">
        <v>40</v>
      </c>
      <c r="X2275" t="s">
        <v>30</v>
      </c>
      <c r="Y2275" t="s">
        <v>30</v>
      </c>
      <c r="Z2275" t="s">
        <v>29</v>
      </c>
      <c r="AA2275" t="s">
        <v>29</v>
      </c>
      <c r="AB2275" t="s">
        <v>32</v>
      </c>
    </row>
    <row r="2276" spans="1:28" outlineLevel="1" x14ac:dyDescent="0.45">
      <c r="A2276">
        <v>2735989009</v>
      </c>
      <c r="B2276" s="1">
        <v>44334</v>
      </c>
      <c r="C2276" t="s">
        <v>1487</v>
      </c>
      <c r="D2276" t="s">
        <v>1488</v>
      </c>
      <c r="E2276" t="s">
        <v>1177</v>
      </c>
      <c r="F2276" t="s">
        <v>5651</v>
      </c>
      <c r="G2276" t="s">
        <v>5876</v>
      </c>
      <c r="H2276" s="10">
        <v>74432</v>
      </c>
      <c r="J2276" t="s">
        <v>42</v>
      </c>
      <c r="K2276" t="s">
        <v>29</v>
      </c>
      <c r="L2276" t="s">
        <v>471</v>
      </c>
      <c r="M2276" t="s">
        <v>30</v>
      </c>
      <c r="N2276" t="s">
        <v>30</v>
      </c>
      <c r="O2276" t="s">
        <v>30</v>
      </c>
      <c r="P2276" t="s">
        <v>30</v>
      </c>
      <c r="Q2276" t="s">
        <v>30</v>
      </c>
      <c r="R2276" t="s">
        <v>30</v>
      </c>
      <c r="S2276" t="s">
        <v>30</v>
      </c>
      <c r="T2276" t="s">
        <v>30</v>
      </c>
      <c r="U2276" t="s">
        <v>30</v>
      </c>
      <c r="V2276" t="s">
        <v>30</v>
      </c>
      <c r="W2276" t="s">
        <v>60</v>
      </c>
      <c r="X2276" t="s">
        <v>30</v>
      </c>
      <c r="Y2276" t="s">
        <v>29</v>
      </c>
      <c r="Z2276" t="s">
        <v>30</v>
      </c>
      <c r="AA2276" t="s">
        <v>29</v>
      </c>
      <c r="AB2276" t="s">
        <v>32</v>
      </c>
    </row>
    <row r="2277" spans="1:28" outlineLevel="1" x14ac:dyDescent="0.45">
      <c r="A2277">
        <v>7899738900</v>
      </c>
      <c r="B2277" s="1">
        <v>44327</v>
      </c>
      <c r="C2277" t="s">
        <v>4001</v>
      </c>
      <c r="D2277" t="s">
        <v>4002</v>
      </c>
      <c r="E2277" t="s">
        <v>1177</v>
      </c>
      <c r="F2277" t="s">
        <v>5651</v>
      </c>
      <c r="G2277" t="s">
        <v>5876</v>
      </c>
      <c r="H2277" s="10">
        <v>30997</v>
      </c>
      <c r="J2277" t="s">
        <v>42</v>
      </c>
      <c r="K2277" t="s">
        <v>29</v>
      </c>
      <c r="L2277" t="s">
        <v>471</v>
      </c>
      <c r="M2277" t="s">
        <v>30</v>
      </c>
      <c r="N2277" t="s">
        <v>30</v>
      </c>
      <c r="O2277" t="s">
        <v>30</v>
      </c>
      <c r="P2277" t="s">
        <v>30</v>
      </c>
      <c r="Q2277" t="s">
        <v>30</v>
      </c>
      <c r="R2277" t="s">
        <v>30</v>
      </c>
      <c r="S2277" t="s">
        <v>30</v>
      </c>
      <c r="T2277" t="s">
        <v>30</v>
      </c>
      <c r="U2277" t="s">
        <v>30</v>
      </c>
      <c r="V2277" t="s">
        <v>30</v>
      </c>
      <c r="W2277" t="s">
        <v>40</v>
      </c>
      <c r="X2277" t="s">
        <v>30</v>
      </c>
      <c r="Y2277" t="s">
        <v>30</v>
      </c>
      <c r="Z2277" t="s">
        <v>29</v>
      </c>
      <c r="AA2277" t="s">
        <v>29</v>
      </c>
      <c r="AB2277" t="s">
        <v>32</v>
      </c>
    </row>
    <row r="2278" spans="1:28" outlineLevel="1" x14ac:dyDescent="0.45">
      <c r="A2278">
        <v>7545908906</v>
      </c>
      <c r="B2278" s="1">
        <v>44323</v>
      </c>
      <c r="C2278" t="s">
        <v>2951</v>
      </c>
      <c r="D2278" t="s">
        <v>2952</v>
      </c>
      <c r="E2278" t="s">
        <v>1177</v>
      </c>
      <c r="F2278" t="s">
        <v>5651</v>
      </c>
      <c r="G2278" t="s">
        <v>5876</v>
      </c>
      <c r="H2278" s="10">
        <v>3043.75</v>
      </c>
      <c r="J2278" t="s">
        <v>42</v>
      </c>
      <c r="K2278" t="s">
        <v>29</v>
      </c>
      <c r="L2278" t="s">
        <v>471</v>
      </c>
      <c r="M2278" t="s">
        <v>29</v>
      </c>
      <c r="N2278" t="s">
        <v>29</v>
      </c>
      <c r="O2278" t="s">
        <v>29</v>
      </c>
      <c r="P2278" t="s">
        <v>30</v>
      </c>
      <c r="Q2278" t="s">
        <v>29</v>
      </c>
      <c r="R2278" t="s">
        <v>30</v>
      </c>
      <c r="S2278" t="s">
        <v>29</v>
      </c>
      <c r="T2278" t="s">
        <v>29</v>
      </c>
      <c r="U2278" t="s">
        <v>30</v>
      </c>
      <c r="V2278" t="s">
        <v>29</v>
      </c>
      <c r="W2278" t="s">
        <v>60</v>
      </c>
      <c r="X2278" t="s">
        <v>30</v>
      </c>
      <c r="Y2278" t="s">
        <v>29</v>
      </c>
      <c r="Z2278" t="s">
        <v>30</v>
      </c>
      <c r="AA2278" t="s">
        <v>29</v>
      </c>
      <c r="AB2278" t="s">
        <v>45</v>
      </c>
    </row>
    <row r="2279" spans="1:28" outlineLevel="1" x14ac:dyDescent="0.45">
      <c r="A2279">
        <v>9927359004</v>
      </c>
      <c r="B2279" s="1">
        <v>44351</v>
      </c>
      <c r="C2279" t="s">
        <v>5485</v>
      </c>
      <c r="D2279" t="s">
        <v>5486</v>
      </c>
      <c r="E2279" t="s">
        <v>5487</v>
      </c>
      <c r="F2279" t="s">
        <v>5651</v>
      </c>
      <c r="G2279" t="s">
        <v>6063</v>
      </c>
      <c r="H2279" s="10">
        <v>282421</v>
      </c>
      <c r="J2279" t="s">
        <v>42</v>
      </c>
      <c r="K2279" t="s">
        <v>29</v>
      </c>
      <c r="L2279" t="s">
        <v>96</v>
      </c>
      <c r="M2279" t="s">
        <v>29</v>
      </c>
      <c r="N2279" t="s">
        <v>29</v>
      </c>
      <c r="O2279" t="s">
        <v>29</v>
      </c>
      <c r="P2279" t="s">
        <v>29</v>
      </c>
      <c r="Q2279" t="s">
        <v>29</v>
      </c>
      <c r="R2279" t="s">
        <v>29</v>
      </c>
      <c r="S2279" t="s">
        <v>30</v>
      </c>
      <c r="T2279" t="s">
        <v>30</v>
      </c>
      <c r="U2279" t="s">
        <v>29</v>
      </c>
      <c r="V2279" t="s">
        <v>29</v>
      </c>
      <c r="W2279" t="s">
        <v>40</v>
      </c>
      <c r="X2279" t="s">
        <v>29</v>
      </c>
      <c r="Y2279" t="s">
        <v>29</v>
      </c>
      <c r="Z2279" t="s">
        <v>29</v>
      </c>
      <c r="AA2279" t="s">
        <v>29</v>
      </c>
      <c r="AB2279" t="s">
        <v>47</v>
      </c>
    </row>
    <row r="2280" spans="1:28" outlineLevel="1" x14ac:dyDescent="0.45">
      <c r="A2280">
        <v>7878848910</v>
      </c>
      <c r="B2280" s="1">
        <v>44327</v>
      </c>
      <c r="C2280" t="s">
        <v>3888</v>
      </c>
      <c r="D2280" t="s">
        <v>3889</v>
      </c>
      <c r="E2280" t="s">
        <v>3719</v>
      </c>
      <c r="F2280" t="s">
        <v>5651</v>
      </c>
      <c r="G2280" t="s">
        <v>6013</v>
      </c>
      <c r="H2280" s="10">
        <v>261371</v>
      </c>
      <c r="I2280" t="s">
        <v>589</v>
      </c>
      <c r="J2280" t="s">
        <v>42</v>
      </c>
      <c r="K2280" t="s">
        <v>29</v>
      </c>
      <c r="L2280" t="s">
        <v>471</v>
      </c>
      <c r="M2280" t="s">
        <v>29</v>
      </c>
      <c r="N2280" t="s">
        <v>30</v>
      </c>
      <c r="O2280" t="s">
        <v>30</v>
      </c>
      <c r="P2280" t="s">
        <v>30</v>
      </c>
      <c r="Q2280" t="s">
        <v>30</v>
      </c>
      <c r="R2280" t="s">
        <v>30</v>
      </c>
      <c r="S2280" t="s">
        <v>30</v>
      </c>
      <c r="T2280" t="s">
        <v>30</v>
      </c>
      <c r="U2280" t="s">
        <v>30</v>
      </c>
      <c r="V2280" t="s">
        <v>30</v>
      </c>
      <c r="W2280" t="s">
        <v>40</v>
      </c>
      <c r="X2280" t="s">
        <v>29</v>
      </c>
      <c r="Y2280" t="s">
        <v>29</v>
      </c>
      <c r="Z2280" t="s">
        <v>30</v>
      </c>
      <c r="AA2280" t="s">
        <v>30</v>
      </c>
      <c r="AB2280" t="s">
        <v>32</v>
      </c>
    </row>
    <row r="2281" spans="1:28" outlineLevel="1" x14ac:dyDescent="0.45">
      <c r="A2281">
        <v>4892979009</v>
      </c>
      <c r="B2281" s="1">
        <v>44336</v>
      </c>
      <c r="C2281" t="s">
        <v>2004</v>
      </c>
      <c r="D2281" t="s">
        <v>2005</v>
      </c>
      <c r="E2281" t="s">
        <v>2006</v>
      </c>
      <c r="F2281" t="s">
        <v>5651</v>
      </c>
      <c r="G2281" t="s">
        <v>5911</v>
      </c>
      <c r="H2281" s="10">
        <v>36700</v>
      </c>
      <c r="I2281" t="s">
        <v>1192</v>
      </c>
      <c r="J2281" t="s">
        <v>42</v>
      </c>
      <c r="K2281" t="s">
        <v>29</v>
      </c>
      <c r="L2281" t="s">
        <v>150</v>
      </c>
      <c r="M2281" t="s">
        <v>29</v>
      </c>
      <c r="N2281" t="s">
        <v>29</v>
      </c>
      <c r="O2281" t="s">
        <v>29</v>
      </c>
      <c r="P2281" t="s">
        <v>30</v>
      </c>
      <c r="Q2281" t="s">
        <v>29</v>
      </c>
      <c r="R2281" t="s">
        <v>29</v>
      </c>
      <c r="S2281" t="s">
        <v>30</v>
      </c>
      <c r="T2281" t="s">
        <v>29</v>
      </c>
      <c r="U2281" t="s">
        <v>29</v>
      </c>
      <c r="V2281" t="s">
        <v>29</v>
      </c>
      <c r="W2281" t="s">
        <v>40</v>
      </c>
      <c r="X2281" t="s">
        <v>29</v>
      </c>
      <c r="Y2281" t="s">
        <v>30</v>
      </c>
      <c r="Z2281" t="s">
        <v>29</v>
      </c>
      <c r="AA2281" t="s">
        <v>29</v>
      </c>
      <c r="AB2281" t="s">
        <v>32</v>
      </c>
    </row>
    <row r="2282" spans="1:28" outlineLevel="1" x14ac:dyDescent="0.45">
      <c r="A2282">
        <v>8866129006</v>
      </c>
      <c r="B2282" s="1">
        <v>44345</v>
      </c>
      <c r="C2282" t="s">
        <v>4598</v>
      </c>
      <c r="D2282" t="s">
        <v>4599</v>
      </c>
      <c r="E2282" t="s">
        <v>2006</v>
      </c>
      <c r="F2282" t="s">
        <v>5651</v>
      </c>
      <c r="G2282" t="s">
        <v>5911</v>
      </c>
      <c r="H2282" s="10">
        <v>26831</v>
      </c>
      <c r="I2282" t="s">
        <v>501</v>
      </c>
      <c r="J2282" t="s">
        <v>42</v>
      </c>
      <c r="K2282" t="s">
        <v>29</v>
      </c>
      <c r="L2282" t="s">
        <v>150</v>
      </c>
      <c r="M2282" t="s">
        <v>29</v>
      </c>
      <c r="N2282" t="s">
        <v>30</v>
      </c>
      <c r="O2282" t="s">
        <v>29</v>
      </c>
      <c r="P2282" t="s">
        <v>30</v>
      </c>
      <c r="Q2282" t="s">
        <v>30</v>
      </c>
      <c r="R2282" t="s">
        <v>30</v>
      </c>
      <c r="S2282" t="s">
        <v>30</v>
      </c>
      <c r="T2282" t="s">
        <v>30</v>
      </c>
      <c r="U2282" t="s">
        <v>30</v>
      </c>
      <c r="V2282" t="s">
        <v>30</v>
      </c>
      <c r="W2282" t="s">
        <v>31</v>
      </c>
      <c r="X2282" t="s">
        <v>29</v>
      </c>
      <c r="Y2282" t="s">
        <v>29</v>
      </c>
      <c r="Z2282" t="s">
        <v>29</v>
      </c>
      <c r="AA2282" t="s">
        <v>29</v>
      </c>
      <c r="AB2282" t="s">
        <v>32</v>
      </c>
    </row>
    <row r="2283" spans="1:28" outlineLevel="1" x14ac:dyDescent="0.45">
      <c r="A2283">
        <v>4881919007</v>
      </c>
      <c r="B2283" s="1">
        <v>44336</v>
      </c>
      <c r="C2283" t="s">
        <v>1939</v>
      </c>
      <c r="D2283" t="s">
        <v>1940</v>
      </c>
      <c r="E2283" t="s">
        <v>2006</v>
      </c>
      <c r="F2283" t="s">
        <v>5651</v>
      </c>
      <c r="G2283" t="s">
        <v>5911</v>
      </c>
      <c r="H2283" s="10">
        <v>9927</v>
      </c>
      <c r="J2283" t="s">
        <v>42</v>
      </c>
      <c r="K2283" t="s">
        <v>29</v>
      </c>
      <c r="L2283" t="s">
        <v>150</v>
      </c>
      <c r="M2283" t="s">
        <v>29</v>
      </c>
      <c r="N2283" t="s">
        <v>29</v>
      </c>
      <c r="O2283" t="s">
        <v>29</v>
      </c>
      <c r="P2283" t="s">
        <v>30</v>
      </c>
      <c r="Q2283" t="s">
        <v>29</v>
      </c>
      <c r="R2283" t="s">
        <v>30</v>
      </c>
      <c r="S2283" t="s">
        <v>29</v>
      </c>
      <c r="T2283" t="s">
        <v>30</v>
      </c>
      <c r="U2283" t="s">
        <v>30</v>
      </c>
      <c r="V2283" t="s">
        <v>30</v>
      </c>
      <c r="W2283" t="s">
        <v>40</v>
      </c>
      <c r="X2283" t="s">
        <v>29</v>
      </c>
      <c r="Y2283" t="s">
        <v>29</v>
      </c>
      <c r="Z2283" t="s">
        <v>29</v>
      </c>
      <c r="AA2283" t="s">
        <v>30</v>
      </c>
      <c r="AB2283" t="s">
        <v>102</v>
      </c>
    </row>
    <row r="2284" spans="1:28" outlineLevel="1" x14ac:dyDescent="0.45">
      <c r="A2284">
        <v>8016569002</v>
      </c>
      <c r="B2284" s="1">
        <v>44342</v>
      </c>
      <c r="C2284" t="s">
        <v>4098</v>
      </c>
      <c r="D2284" t="s">
        <v>4099</v>
      </c>
      <c r="E2284" t="s">
        <v>182</v>
      </c>
      <c r="F2284" t="s">
        <v>5651</v>
      </c>
      <c r="G2284" t="s">
        <v>5955</v>
      </c>
      <c r="H2284" s="10">
        <v>25995</v>
      </c>
      <c r="J2284" t="s">
        <v>42</v>
      </c>
      <c r="K2284" t="s">
        <v>30</v>
      </c>
      <c r="L2284" t="s">
        <v>275</v>
      </c>
      <c r="M2284" t="s">
        <v>29</v>
      </c>
      <c r="N2284" t="s">
        <v>30</v>
      </c>
      <c r="O2284" t="s">
        <v>29</v>
      </c>
      <c r="P2284" t="s">
        <v>30</v>
      </c>
      <c r="Q2284" t="s">
        <v>29</v>
      </c>
      <c r="R2284" t="s">
        <v>30</v>
      </c>
      <c r="S2284" t="s">
        <v>30</v>
      </c>
      <c r="T2284" t="s">
        <v>30</v>
      </c>
      <c r="U2284" t="s">
        <v>29</v>
      </c>
      <c r="V2284" t="s">
        <v>30</v>
      </c>
      <c r="W2284" t="s">
        <v>40</v>
      </c>
      <c r="X2284" t="s">
        <v>29</v>
      </c>
      <c r="Y2284" t="s">
        <v>30</v>
      </c>
      <c r="Z2284" t="s">
        <v>29</v>
      </c>
      <c r="AA2284" t="s">
        <v>29</v>
      </c>
      <c r="AB2284" t="s">
        <v>32</v>
      </c>
    </row>
    <row r="2285" spans="1:28" outlineLevel="1" x14ac:dyDescent="0.45">
      <c r="A2285">
        <v>7529919001</v>
      </c>
      <c r="B2285" s="1">
        <v>44341</v>
      </c>
      <c r="C2285" t="s">
        <v>2766</v>
      </c>
      <c r="D2285" t="s">
        <v>2767</v>
      </c>
      <c r="E2285" t="s">
        <v>182</v>
      </c>
      <c r="F2285" t="s">
        <v>5651</v>
      </c>
      <c r="G2285" t="s">
        <v>5955</v>
      </c>
      <c r="H2285" s="10">
        <v>15785</v>
      </c>
      <c r="J2285" t="s">
        <v>42</v>
      </c>
      <c r="K2285" t="s">
        <v>30</v>
      </c>
      <c r="L2285" t="s">
        <v>275</v>
      </c>
      <c r="M2285" t="s">
        <v>29</v>
      </c>
      <c r="N2285" t="s">
        <v>30</v>
      </c>
      <c r="O2285" t="s">
        <v>29</v>
      </c>
      <c r="P2285" t="s">
        <v>30</v>
      </c>
      <c r="Q2285" t="s">
        <v>30</v>
      </c>
      <c r="R2285" t="s">
        <v>30</v>
      </c>
      <c r="S2285" t="s">
        <v>30</v>
      </c>
      <c r="T2285" t="s">
        <v>30</v>
      </c>
      <c r="U2285" t="s">
        <v>30</v>
      </c>
      <c r="V2285" t="s">
        <v>30</v>
      </c>
      <c r="W2285" t="s">
        <v>33</v>
      </c>
      <c r="X2285" t="s">
        <v>29</v>
      </c>
      <c r="Y2285" t="s">
        <v>29</v>
      </c>
      <c r="Z2285" t="s">
        <v>29</v>
      </c>
      <c r="AA2285" t="s">
        <v>30</v>
      </c>
      <c r="AB2285" t="s">
        <v>32</v>
      </c>
    </row>
    <row r="2286" spans="1:28" outlineLevel="1" x14ac:dyDescent="0.45">
      <c r="A2286">
        <v>7624338910</v>
      </c>
      <c r="B2286" s="1">
        <v>44323</v>
      </c>
      <c r="C2286" t="s">
        <v>3538</v>
      </c>
      <c r="D2286" t="s">
        <v>3539</v>
      </c>
      <c r="E2286" t="s">
        <v>3540</v>
      </c>
      <c r="F2286" t="s">
        <v>5651</v>
      </c>
      <c r="G2286" t="s">
        <v>5995</v>
      </c>
      <c r="H2286" s="10">
        <v>155676.65</v>
      </c>
      <c r="J2286" t="s">
        <v>42</v>
      </c>
      <c r="K2286" t="s">
        <v>29</v>
      </c>
      <c r="L2286" t="s">
        <v>127</v>
      </c>
      <c r="M2286" t="s">
        <v>30</v>
      </c>
      <c r="N2286" t="s">
        <v>30</v>
      </c>
      <c r="O2286" t="s">
        <v>29</v>
      </c>
      <c r="P2286" t="s">
        <v>30</v>
      </c>
      <c r="Q2286" t="s">
        <v>30</v>
      </c>
      <c r="R2286" t="s">
        <v>30</v>
      </c>
      <c r="S2286" t="s">
        <v>30</v>
      </c>
      <c r="T2286" t="s">
        <v>30</v>
      </c>
      <c r="U2286" t="s">
        <v>30</v>
      </c>
      <c r="V2286" t="s">
        <v>30</v>
      </c>
      <c r="W2286" t="s">
        <v>31</v>
      </c>
      <c r="X2286" t="s">
        <v>29</v>
      </c>
      <c r="Y2286" t="s">
        <v>29</v>
      </c>
      <c r="Z2286" t="s">
        <v>29</v>
      </c>
      <c r="AA2286" t="s">
        <v>30</v>
      </c>
      <c r="AB2286" t="s">
        <v>32</v>
      </c>
    </row>
    <row r="2287" spans="1:28" outlineLevel="1" x14ac:dyDescent="0.45">
      <c r="A2287">
        <v>4878829003</v>
      </c>
      <c r="B2287" s="1">
        <v>44336</v>
      </c>
      <c r="C2287" t="s">
        <v>1924</v>
      </c>
      <c r="D2287" t="s">
        <v>1925</v>
      </c>
      <c r="E2287" t="s">
        <v>1926</v>
      </c>
      <c r="F2287" t="s">
        <v>5651</v>
      </c>
      <c r="G2287" t="s">
        <v>5910</v>
      </c>
      <c r="H2287" s="10">
        <v>476350</v>
      </c>
      <c r="J2287" t="s">
        <v>42</v>
      </c>
      <c r="K2287" t="s">
        <v>29</v>
      </c>
      <c r="L2287" t="s">
        <v>210</v>
      </c>
      <c r="M2287" t="s">
        <v>29</v>
      </c>
      <c r="N2287" t="s">
        <v>30</v>
      </c>
      <c r="O2287" t="s">
        <v>30</v>
      </c>
      <c r="P2287" t="s">
        <v>30</v>
      </c>
      <c r="Q2287" t="s">
        <v>30</v>
      </c>
      <c r="R2287" t="s">
        <v>30</v>
      </c>
      <c r="S2287" t="s">
        <v>30</v>
      </c>
      <c r="T2287" t="s">
        <v>30</v>
      </c>
      <c r="U2287" t="s">
        <v>30</v>
      </c>
      <c r="V2287" t="s">
        <v>30</v>
      </c>
      <c r="W2287" t="s">
        <v>270</v>
      </c>
      <c r="X2287" t="s">
        <v>29</v>
      </c>
      <c r="Y2287" t="s">
        <v>29</v>
      </c>
      <c r="Z2287" t="s">
        <v>29</v>
      </c>
      <c r="AA2287" t="s">
        <v>30</v>
      </c>
      <c r="AB2287" t="s">
        <v>32</v>
      </c>
    </row>
    <row r="2288" spans="1:28" outlineLevel="1" x14ac:dyDescent="0.45">
      <c r="A2288">
        <v>8927139003</v>
      </c>
      <c r="B2288" s="1">
        <v>44345</v>
      </c>
      <c r="C2288" t="s">
        <v>4881</v>
      </c>
      <c r="D2288" t="s">
        <v>4882</v>
      </c>
      <c r="E2288" t="s">
        <v>1926</v>
      </c>
      <c r="F2288" t="s">
        <v>5651</v>
      </c>
      <c r="G2288" t="s">
        <v>5910</v>
      </c>
      <c r="H2288" s="10">
        <v>39009.07</v>
      </c>
      <c r="J2288" t="s">
        <v>42</v>
      </c>
      <c r="K2288" t="s">
        <v>29</v>
      </c>
      <c r="L2288" t="s">
        <v>210</v>
      </c>
      <c r="M2288" t="s">
        <v>29</v>
      </c>
      <c r="N2288" t="s">
        <v>29</v>
      </c>
      <c r="O2288" t="s">
        <v>29</v>
      </c>
      <c r="P2288" t="s">
        <v>29</v>
      </c>
      <c r="Q2288" t="s">
        <v>29</v>
      </c>
      <c r="R2288" t="s">
        <v>30</v>
      </c>
      <c r="S2288" t="s">
        <v>29</v>
      </c>
      <c r="T2288" t="s">
        <v>29</v>
      </c>
      <c r="U2288" t="s">
        <v>30</v>
      </c>
      <c r="V2288" t="s">
        <v>30</v>
      </c>
      <c r="W2288" t="s">
        <v>40</v>
      </c>
      <c r="X2288" t="s">
        <v>29</v>
      </c>
      <c r="Y2288" t="s">
        <v>29</v>
      </c>
      <c r="Z2288" t="s">
        <v>29</v>
      </c>
      <c r="AA2288" t="s">
        <v>29</v>
      </c>
      <c r="AB2288" t="s">
        <v>47</v>
      </c>
    </row>
    <row r="2289" spans="1:28" outlineLevel="1" x14ac:dyDescent="0.45">
      <c r="A2289">
        <v>8986159009</v>
      </c>
      <c r="B2289" s="1">
        <v>44345</v>
      </c>
      <c r="C2289" t="s">
        <v>5161</v>
      </c>
      <c r="D2289" t="s">
        <v>5162</v>
      </c>
      <c r="E2289" t="s">
        <v>1926</v>
      </c>
      <c r="F2289" t="s">
        <v>5651</v>
      </c>
      <c r="G2289" t="s">
        <v>5910</v>
      </c>
      <c r="H2289" s="10">
        <v>32285.47</v>
      </c>
      <c r="J2289" t="s">
        <v>42</v>
      </c>
      <c r="K2289" t="s">
        <v>29</v>
      </c>
      <c r="L2289" t="s">
        <v>210</v>
      </c>
      <c r="M2289" t="s">
        <v>29</v>
      </c>
      <c r="N2289" t="s">
        <v>29</v>
      </c>
      <c r="O2289" t="s">
        <v>29</v>
      </c>
      <c r="P2289" t="s">
        <v>30</v>
      </c>
      <c r="Q2289" t="s">
        <v>29</v>
      </c>
      <c r="R2289" t="s">
        <v>29</v>
      </c>
      <c r="S2289" t="s">
        <v>30</v>
      </c>
      <c r="T2289" t="s">
        <v>30</v>
      </c>
      <c r="U2289" t="s">
        <v>29</v>
      </c>
      <c r="V2289" t="s">
        <v>30</v>
      </c>
      <c r="W2289" t="s">
        <v>33</v>
      </c>
      <c r="X2289" t="s">
        <v>29</v>
      </c>
      <c r="Y2289" t="s">
        <v>29</v>
      </c>
      <c r="Z2289" t="s">
        <v>29</v>
      </c>
      <c r="AA2289" t="s">
        <v>29</v>
      </c>
      <c r="AB2289" t="s">
        <v>101</v>
      </c>
    </row>
    <row r="2290" spans="1:28" outlineLevel="1" x14ac:dyDescent="0.45">
      <c r="A2290">
        <v>7571099008</v>
      </c>
      <c r="B2290" s="1">
        <v>44341</v>
      </c>
      <c r="C2290" t="s">
        <v>3247</v>
      </c>
      <c r="D2290" t="s">
        <v>3248</v>
      </c>
      <c r="E2290" t="s">
        <v>1610</v>
      </c>
      <c r="F2290" t="s">
        <v>5651</v>
      </c>
      <c r="G2290" t="s">
        <v>5983</v>
      </c>
      <c r="H2290" s="10">
        <v>14857.05</v>
      </c>
      <c r="J2290" t="s">
        <v>42</v>
      </c>
      <c r="K2290" t="s">
        <v>29</v>
      </c>
      <c r="L2290" t="s">
        <v>150</v>
      </c>
      <c r="M2290" t="s">
        <v>29</v>
      </c>
      <c r="N2290" t="s">
        <v>30</v>
      </c>
      <c r="O2290" t="s">
        <v>29</v>
      </c>
      <c r="P2290" t="s">
        <v>30</v>
      </c>
      <c r="Q2290" t="s">
        <v>30</v>
      </c>
      <c r="R2290" t="s">
        <v>30</v>
      </c>
      <c r="S2290" t="s">
        <v>30</v>
      </c>
      <c r="T2290" t="s">
        <v>30</v>
      </c>
      <c r="U2290" t="s">
        <v>30</v>
      </c>
      <c r="V2290" t="s">
        <v>30</v>
      </c>
      <c r="W2290" t="s">
        <v>40</v>
      </c>
      <c r="X2290" t="s">
        <v>30</v>
      </c>
      <c r="Y2290" t="s">
        <v>30</v>
      </c>
      <c r="Z2290" t="s">
        <v>29</v>
      </c>
      <c r="AA2290" t="s">
        <v>29</v>
      </c>
      <c r="AB2290" t="s">
        <v>32</v>
      </c>
    </row>
    <row r="2291" spans="1:28" outlineLevel="1" x14ac:dyDescent="0.45">
      <c r="A2291">
        <v>7660208903</v>
      </c>
      <c r="B2291" s="1">
        <v>44323</v>
      </c>
      <c r="C2291" t="s">
        <v>3758</v>
      </c>
      <c r="D2291" t="s">
        <v>3759</v>
      </c>
      <c r="E2291" t="s">
        <v>6005</v>
      </c>
      <c r="F2291" t="s">
        <v>5651</v>
      </c>
      <c r="G2291" t="s">
        <v>6006</v>
      </c>
      <c r="H2291" s="10">
        <v>31435.18</v>
      </c>
      <c r="J2291" t="s">
        <v>42</v>
      </c>
      <c r="K2291" t="s">
        <v>30</v>
      </c>
      <c r="L2291" t="s">
        <v>155</v>
      </c>
      <c r="M2291" t="s">
        <v>29</v>
      </c>
      <c r="N2291" t="s">
        <v>30</v>
      </c>
      <c r="O2291" t="s">
        <v>29</v>
      </c>
      <c r="P2291" t="s">
        <v>29</v>
      </c>
      <c r="Q2291" t="s">
        <v>29</v>
      </c>
      <c r="R2291" t="s">
        <v>30</v>
      </c>
      <c r="S2291" t="s">
        <v>30</v>
      </c>
      <c r="T2291" t="s">
        <v>29</v>
      </c>
      <c r="U2291" t="s">
        <v>30</v>
      </c>
      <c r="V2291" t="s">
        <v>29</v>
      </c>
      <c r="W2291" t="s">
        <v>40</v>
      </c>
      <c r="X2291" t="s">
        <v>30</v>
      </c>
      <c r="Y2291" t="s">
        <v>29</v>
      </c>
      <c r="Z2291" t="s">
        <v>30</v>
      </c>
      <c r="AA2291" t="s">
        <v>30</v>
      </c>
      <c r="AB2291" t="s">
        <v>189</v>
      </c>
    </row>
    <row r="2292" spans="1:28" outlineLevel="1" x14ac:dyDescent="0.45">
      <c r="A2292">
        <v>8037549006</v>
      </c>
      <c r="B2292" s="1">
        <v>44342</v>
      </c>
      <c r="C2292" t="s">
        <v>4201</v>
      </c>
      <c r="D2292" t="s">
        <v>4202</v>
      </c>
      <c r="E2292" t="s">
        <v>201</v>
      </c>
      <c r="F2292" t="s">
        <v>5651</v>
      </c>
      <c r="G2292" t="s">
        <v>5670</v>
      </c>
      <c r="H2292" s="10">
        <v>636480.43999999994</v>
      </c>
      <c r="J2292" t="s">
        <v>28</v>
      </c>
      <c r="K2292" t="s">
        <v>29</v>
      </c>
      <c r="L2292" t="s">
        <v>96</v>
      </c>
      <c r="M2292" t="s">
        <v>29</v>
      </c>
      <c r="N2292" t="s">
        <v>30</v>
      </c>
      <c r="O2292" t="s">
        <v>30</v>
      </c>
      <c r="P2292" t="s">
        <v>30</v>
      </c>
      <c r="Q2292" t="s">
        <v>30</v>
      </c>
      <c r="R2292" t="s">
        <v>30</v>
      </c>
      <c r="S2292" t="s">
        <v>30</v>
      </c>
      <c r="T2292" t="s">
        <v>30</v>
      </c>
      <c r="U2292" t="s">
        <v>30</v>
      </c>
      <c r="V2292" t="s">
        <v>30</v>
      </c>
      <c r="W2292" t="s">
        <v>31</v>
      </c>
      <c r="X2292" t="s">
        <v>29</v>
      </c>
      <c r="Y2292" t="s">
        <v>29</v>
      </c>
      <c r="Z2292" t="s">
        <v>29</v>
      </c>
      <c r="AA2292" t="s">
        <v>30</v>
      </c>
      <c r="AB2292" t="s">
        <v>39</v>
      </c>
    </row>
    <row r="2293" spans="1:28" outlineLevel="1" x14ac:dyDescent="0.45">
      <c r="A2293">
        <v>8990409004</v>
      </c>
      <c r="B2293" s="1">
        <v>44345</v>
      </c>
      <c r="C2293" t="s">
        <v>5175</v>
      </c>
      <c r="D2293" t="s">
        <v>5176</v>
      </c>
      <c r="E2293" t="s">
        <v>201</v>
      </c>
      <c r="F2293" t="s">
        <v>5651</v>
      </c>
      <c r="G2293" t="s">
        <v>5670</v>
      </c>
      <c r="H2293" s="10">
        <v>319939</v>
      </c>
      <c r="J2293" t="s">
        <v>28</v>
      </c>
      <c r="K2293" t="s">
        <v>29</v>
      </c>
      <c r="L2293" t="s">
        <v>96</v>
      </c>
      <c r="M2293" t="s">
        <v>29</v>
      </c>
      <c r="N2293" t="s">
        <v>30</v>
      </c>
      <c r="O2293" t="s">
        <v>30</v>
      </c>
      <c r="P2293" t="s">
        <v>30</v>
      </c>
      <c r="Q2293" t="s">
        <v>30</v>
      </c>
      <c r="R2293" t="s">
        <v>30</v>
      </c>
      <c r="S2293" t="s">
        <v>30</v>
      </c>
      <c r="T2293" t="s">
        <v>30</v>
      </c>
      <c r="U2293" t="s">
        <v>30</v>
      </c>
      <c r="V2293" t="s">
        <v>30</v>
      </c>
      <c r="W2293" t="s">
        <v>40</v>
      </c>
      <c r="X2293" t="s">
        <v>29</v>
      </c>
      <c r="Y2293" t="s">
        <v>29</v>
      </c>
      <c r="Z2293" t="s">
        <v>29</v>
      </c>
      <c r="AA2293" t="s">
        <v>29</v>
      </c>
      <c r="AB2293" t="s">
        <v>139</v>
      </c>
    </row>
    <row r="2294" spans="1:28" outlineLevel="1" x14ac:dyDescent="0.45">
      <c r="A2294">
        <v>8970019008</v>
      </c>
      <c r="B2294" s="1">
        <v>44345</v>
      </c>
      <c r="C2294" t="s">
        <v>5074</v>
      </c>
      <c r="D2294" t="s">
        <v>5075</v>
      </c>
      <c r="E2294" t="s">
        <v>201</v>
      </c>
      <c r="F2294" t="s">
        <v>5651</v>
      </c>
      <c r="G2294" t="s">
        <v>5670</v>
      </c>
      <c r="H2294" s="10">
        <v>235582</v>
      </c>
      <c r="J2294" t="s">
        <v>28</v>
      </c>
      <c r="K2294" t="s">
        <v>29</v>
      </c>
      <c r="L2294" t="s">
        <v>96</v>
      </c>
      <c r="M2294" t="s">
        <v>30</v>
      </c>
      <c r="N2294" t="s">
        <v>30</v>
      </c>
      <c r="O2294" t="s">
        <v>29</v>
      </c>
      <c r="P2294" t="s">
        <v>30</v>
      </c>
      <c r="Q2294" t="s">
        <v>30</v>
      </c>
      <c r="R2294" t="s">
        <v>30</v>
      </c>
      <c r="S2294" t="s">
        <v>30</v>
      </c>
      <c r="T2294" t="s">
        <v>30</v>
      </c>
      <c r="U2294" t="s">
        <v>30</v>
      </c>
      <c r="V2294" t="s">
        <v>30</v>
      </c>
      <c r="W2294" t="s">
        <v>37</v>
      </c>
      <c r="X2294" t="s">
        <v>29</v>
      </c>
      <c r="Y2294" t="s">
        <v>29</v>
      </c>
      <c r="Z2294" t="s">
        <v>29</v>
      </c>
      <c r="AA2294" t="s">
        <v>29</v>
      </c>
      <c r="AB2294" t="s">
        <v>32</v>
      </c>
    </row>
    <row r="2295" spans="1:28" outlineLevel="1" x14ac:dyDescent="0.45">
      <c r="A2295">
        <v>2355249008</v>
      </c>
      <c r="B2295" s="1">
        <v>44331</v>
      </c>
      <c r="C2295" t="s">
        <v>947</v>
      </c>
      <c r="D2295" t="s">
        <v>948</v>
      </c>
      <c r="E2295" t="s">
        <v>201</v>
      </c>
      <c r="F2295" t="s">
        <v>5651</v>
      </c>
      <c r="G2295" t="s">
        <v>5670</v>
      </c>
      <c r="H2295" s="10">
        <v>226020.06</v>
      </c>
      <c r="J2295" t="s">
        <v>28</v>
      </c>
      <c r="K2295" t="s">
        <v>29</v>
      </c>
      <c r="L2295" t="s">
        <v>96</v>
      </c>
      <c r="M2295" t="s">
        <v>30</v>
      </c>
      <c r="N2295" t="s">
        <v>30</v>
      </c>
      <c r="O2295" t="s">
        <v>29</v>
      </c>
      <c r="P2295" t="s">
        <v>30</v>
      </c>
      <c r="Q2295" t="s">
        <v>30</v>
      </c>
      <c r="R2295" t="s">
        <v>30</v>
      </c>
      <c r="S2295" t="s">
        <v>30</v>
      </c>
      <c r="T2295" t="s">
        <v>30</v>
      </c>
      <c r="U2295" t="s">
        <v>30</v>
      </c>
      <c r="V2295" t="s">
        <v>30</v>
      </c>
      <c r="W2295" t="s">
        <v>31</v>
      </c>
      <c r="X2295" t="s">
        <v>29</v>
      </c>
      <c r="Y2295" t="s">
        <v>30</v>
      </c>
      <c r="Z2295" t="s">
        <v>29</v>
      </c>
      <c r="AA2295" t="s">
        <v>29</v>
      </c>
      <c r="AB2295" t="s">
        <v>38</v>
      </c>
    </row>
    <row r="2296" spans="1:28" outlineLevel="1" x14ac:dyDescent="0.45">
      <c r="A2296">
        <v>8909599008</v>
      </c>
      <c r="B2296" s="1">
        <v>44345</v>
      </c>
      <c r="C2296" t="s">
        <v>3021</v>
      </c>
      <c r="D2296" t="s">
        <v>4805</v>
      </c>
      <c r="E2296" t="s">
        <v>201</v>
      </c>
      <c r="F2296" t="s">
        <v>5651</v>
      </c>
      <c r="G2296" t="s">
        <v>5670</v>
      </c>
      <c r="H2296" s="10">
        <v>144814.32999999999</v>
      </c>
      <c r="J2296" t="s">
        <v>28</v>
      </c>
      <c r="K2296" t="s">
        <v>29</v>
      </c>
      <c r="L2296" t="s">
        <v>96</v>
      </c>
      <c r="M2296" t="s">
        <v>29</v>
      </c>
      <c r="N2296" t="s">
        <v>30</v>
      </c>
      <c r="O2296" t="s">
        <v>29</v>
      </c>
      <c r="P2296" t="s">
        <v>30</v>
      </c>
      <c r="Q2296" t="s">
        <v>29</v>
      </c>
      <c r="R2296" t="s">
        <v>30</v>
      </c>
      <c r="S2296" t="s">
        <v>30</v>
      </c>
      <c r="T2296" t="s">
        <v>30</v>
      </c>
      <c r="U2296" t="s">
        <v>30</v>
      </c>
      <c r="V2296" t="s">
        <v>30</v>
      </c>
      <c r="W2296" t="s">
        <v>31</v>
      </c>
      <c r="X2296" t="s">
        <v>29</v>
      </c>
      <c r="Y2296" t="s">
        <v>29</v>
      </c>
      <c r="Z2296" t="s">
        <v>29</v>
      </c>
      <c r="AA2296" t="s">
        <v>29</v>
      </c>
      <c r="AB2296" t="s">
        <v>32</v>
      </c>
    </row>
    <row r="2297" spans="1:28" outlineLevel="1" x14ac:dyDescent="0.45">
      <c r="A2297">
        <v>2224449009</v>
      </c>
      <c r="B2297" s="1">
        <v>44330</v>
      </c>
      <c r="C2297" t="s">
        <v>669</v>
      </c>
      <c r="D2297" t="s">
        <v>670</v>
      </c>
      <c r="E2297" t="s">
        <v>201</v>
      </c>
      <c r="F2297" t="s">
        <v>5651</v>
      </c>
      <c r="G2297" t="s">
        <v>5670</v>
      </c>
      <c r="H2297" s="10">
        <v>130953.05</v>
      </c>
      <c r="J2297" t="s">
        <v>28</v>
      </c>
      <c r="K2297" t="s">
        <v>29</v>
      </c>
      <c r="L2297" t="s">
        <v>96</v>
      </c>
      <c r="M2297" t="s">
        <v>30</v>
      </c>
      <c r="N2297" t="s">
        <v>29</v>
      </c>
      <c r="O2297" t="s">
        <v>29</v>
      </c>
      <c r="P2297" t="s">
        <v>30</v>
      </c>
      <c r="Q2297" t="s">
        <v>30</v>
      </c>
      <c r="R2297" t="s">
        <v>30</v>
      </c>
      <c r="S2297" t="s">
        <v>30</v>
      </c>
      <c r="T2297" t="s">
        <v>30</v>
      </c>
      <c r="U2297" t="s">
        <v>30</v>
      </c>
      <c r="V2297" t="s">
        <v>30</v>
      </c>
      <c r="W2297" t="s">
        <v>40</v>
      </c>
      <c r="X2297" t="s">
        <v>29</v>
      </c>
      <c r="Y2297" t="s">
        <v>29</v>
      </c>
      <c r="Z2297" t="s">
        <v>29</v>
      </c>
      <c r="AA2297" t="s">
        <v>30</v>
      </c>
      <c r="AB2297" t="s">
        <v>671</v>
      </c>
    </row>
    <row r="2298" spans="1:28" outlineLevel="1" x14ac:dyDescent="0.45">
      <c r="A2298">
        <v>5221329006</v>
      </c>
      <c r="B2298" s="1">
        <v>44337</v>
      </c>
      <c r="C2298" t="s">
        <v>2173</v>
      </c>
      <c r="D2298" t="s">
        <v>2174</v>
      </c>
      <c r="E2298" t="s">
        <v>201</v>
      </c>
      <c r="F2298" t="s">
        <v>5651</v>
      </c>
      <c r="G2298" t="s">
        <v>5670</v>
      </c>
      <c r="H2298" s="10">
        <v>127361.84</v>
      </c>
      <c r="J2298" t="s">
        <v>28</v>
      </c>
      <c r="K2298" t="s">
        <v>29</v>
      </c>
      <c r="L2298" t="s">
        <v>96</v>
      </c>
      <c r="M2298" t="s">
        <v>30</v>
      </c>
      <c r="N2298" t="s">
        <v>30</v>
      </c>
      <c r="O2298" t="s">
        <v>30</v>
      </c>
      <c r="P2298" t="s">
        <v>30</v>
      </c>
      <c r="Q2298" t="s">
        <v>30</v>
      </c>
      <c r="R2298" t="s">
        <v>30</v>
      </c>
      <c r="S2298" t="s">
        <v>30</v>
      </c>
      <c r="T2298" t="s">
        <v>30</v>
      </c>
      <c r="U2298" t="s">
        <v>30</v>
      </c>
      <c r="V2298" t="s">
        <v>30</v>
      </c>
      <c r="W2298" t="s">
        <v>31</v>
      </c>
      <c r="X2298" t="s">
        <v>29</v>
      </c>
      <c r="Y2298" t="s">
        <v>30</v>
      </c>
      <c r="Z2298" t="s">
        <v>29</v>
      </c>
      <c r="AA2298" t="s">
        <v>29</v>
      </c>
      <c r="AB2298" t="s">
        <v>32</v>
      </c>
    </row>
    <row r="2299" spans="1:28" outlineLevel="1" x14ac:dyDescent="0.45">
      <c r="A2299">
        <v>8937089005</v>
      </c>
      <c r="B2299" s="1">
        <v>44345</v>
      </c>
      <c r="C2299" t="s">
        <v>4919</v>
      </c>
      <c r="D2299" t="s">
        <v>4920</v>
      </c>
      <c r="E2299" t="s">
        <v>201</v>
      </c>
      <c r="F2299" t="s">
        <v>5651</v>
      </c>
      <c r="G2299" t="s">
        <v>5670</v>
      </c>
      <c r="H2299" s="10">
        <v>107079.47</v>
      </c>
      <c r="J2299" t="s">
        <v>28</v>
      </c>
      <c r="K2299" t="s">
        <v>29</v>
      </c>
      <c r="L2299" t="s">
        <v>96</v>
      </c>
      <c r="M2299" t="s">
        <v>30</v>
      </c>
      <c r="N2299" t="s">
        <v>29</v>
      </c>
      <c r="O2299" t="s">
        <v>29</v>
      </c>
      <c r="P2299" t="s">
        <v>30</v>
      </c>
      <c r="Q2299" t="s">
        <v>29</v>
      </c>
      <c r="R2299" t="s">
        <v>30</v>
      </c>
      <c r="S2299" t="s">
        <v>30</v>
      </c>
      <c r="T2299" t="s">
        <v>30</v>
      </c>
      <c r="U2299" t="s">
        <v>30</v>
      </c>
      <c r="V2299" t="s">
        <v>30</v>
      </c>
      <c r="W2299" t="s">
        <v>40</v>
      </c>
      <c r="X2299" t="s">
        <v>29</v>
      </c>
      <c r="Y2299" t="s">
        <v>29</v>
      </c>
      <c r="Z2299" t="s">
        <v>29</v>
      </c>
      <c r="AA2299" t="s">
        <v>29</v>
      </c>
      <c r="AB2299" t="s">
        <v>32</v>
      </c>
    </row>
    <row r="2300" spans="1:28" outlineLevel="1" x14ac:dyDescent="0.45">
      <c r="A2300">
        <v>7538609004</v>
      </c>
      <c r="B2300" s="1">
        <v>44341</v>
      </c>
      <c r="C2300" t="s">
        <v>2865</v>
      </c>
      <c r="D2300" t="s">
        <v>2866</v>
      </c>
      <c r="E2300" t="s">
        <v>201</v>
      </c>
      <c r="F2300" t="s">
        <v>5651</v>
      </c>
      <c r="G2300" t="s">
        <v>5670</v>
      </c>
      <c r="H2300" s="10">
        <v>101311.25</v>
      </c>
      <c r="J2300" t="s">
        <v>28</v>
      </c>
      <c r="K2300" t="s">
        <v>29</v>
      </c>
      <c r="L2300" t="s">
        <v>96</v>
      </c>
      <c r="M2300" t="s">
        <v>29</v>
      </c>
      <c r="N2300" t="s">
        <v>30</v>
      </c>
      <c r="O2300" t="s">
        <v>29</v>
      </c>
      <c r="P2300" t="s">
        <v>30</v>
      </c>
      <c r="Q2300" t="s">
        <v>30</v>
      </c>
      <c r="R2300" t="s">
        <v>30</v>
      </c>
      <c r="S2300" t="s">
        <v>30</v>
      </c>
      <c r="T2300" t="s">
        <v>30</v>
      </c>
      <c r="U2300" t="s">
        <v>30</v>
      </c>
      <c r="V2300" t="s">
        <v>30</v>
      </c>
      <c r="W2300" t="s">
        <v>33</v>
      </c>
      <c r="X2300" t="s">
        <v>29</v>
      </c>
      <c r="Y2300" t="s">
        <v>30</v>
      </c>
      <c r="Z2300" t="s">
        <v>29</v>
      </c>
      <c r="AA2300" t="s">
        <v>29</v>
      </c>
      <c r="AB2300" t="s">
        <v>32</v>
      </c>
    </row>
    <row r="2301" spans="1:28" outlineLevel="1" x14ac:dyDescent="0.45">
      <c r="A2301">
        <v>2739509002</v>
      </c>
      <c r="B2301" s="1">
        <v>44334</v>
      </c>
      <c r="C2301" t="s">
        <v>1503</v>
      </c>
      <c r="D2301" t="s">
        <v>1504</v>
      </c>
      <c r="E2301" t="s">
        <v>201</v>
      </c>
      <c r="F2301" t="s">
        <v>5651</v>
      </c>
      <c r="G2301" t="s">
        <v>5670</v>
      </c>
      <c r="H2301" s="10">
        <v>91275</v>
      </c>
      <c r="J2301" t="s">
        <v>28</v>
      </c>
      <c r="K2301" t="s">
        <v>29</v>
      </c>
      <c r="L2301" t="s">
        <v>96</v>
      </c>
      <c r="M2301" t="s">
        <v>29</v>
      </c>
      <c r="N2301" t="s">
        <v>30</v>
      </c>
      <c r="O2301" t="s">
        <v>29</v>
      </c>
      <c r="P2301" t="s">
        <v>30</v>
      </c>
      <c r="Q2301" t="s">
        <v>30</v>
      </c>
      <c r="R2301" t="s">
        <v>30</v>
      </c>
      <c r="S2301" t="s">
        <v>30</v>
      </c>
      <c r="T2301" t="s">
        <v>30</v>
      </c>
      <c r="U2301" t="s">
        <v>30</v>
      </c>
      <c r="V2301" t="s">
        <v>30</v>
      </c>
      <c r="W2301" t="s">
        <v>31</v>
      </c>
      <c r="X2301" t="s">
        <v>29</v>
      </c>
      <c r="Y2301" t="s">
        <v>29</v>
      </c>
      <c r="Z2301" t="s">
        <v>29</v>
      </c>
      <c r="AA2301" t="s">
        <v>30</v>
      </c>
      <c r="AB2301" t="s">
        <v>32</v>
      </c>
    </row>
    <row r="2302" spans="1:28" outlineLevel="1" x14ac:dyDescent="0.45">
      <c r="A2302">
        <v>2343479010</v>
      </c>
      <c r="B2302" s="1">
        <v>44331</v>
      </c>
      <c r="C2302" t="s">
        <v>900</v>
      </c>
      <c r="D2302" t="s">
        <v>901</v>
      </c>
      <c r="E2302" t="s">
        <v>201</v>
      </c>
      <c r="F2302" t="s">
        <v>5651</v>
      </c>
      <c r="G2302" t="s">
        <v>5670</v>
      </c>
      <c r="H2302" s="10">
        <v>60466.96</v>
      </c>
      <c r="I2302" t="s">
        <v>128</v>
      </c>
      <c r="J2302" t="s">
        <v>28</v>
      </c>
      <c r="K2302" t="s">
        <v>29</v>
      </c>
      <c r="L2302" t="s">
        <v>96</v>
      </c>
      <c r="M2302" t="s">
        <v>29</v>
      </c>
      <c r="N2302" t="s">
        <v>29</v>
      </c>
      <c r="O2302" t="s">
        <v>30</v>
      </c>
      <c r="P2302" t="s">
        <v>30</v>
      </c>
      <c r="Q2302" t="s">
        <v>29</v>
      </c>
      <c r="R2302" t="s">
        <v>30</v>
      </c>
      <c r="S2302" t="s">
        <v>30</v>
      </c>
      <c r="T2302" t="s">
        <v>30</v>
      </c>
      <c r="U2302" t="s">
        <v>29</v>
      </c>
      <c r="V2302" t="s">
        <v>30</v>
      </c>
      <c r="W2302" t="s">
        <v>40</v>
      </c>
      <c r="X2302" t="s">
        <v>29</v>
      </c>
      <c r="Y2302" t="s">
        <v>29</v>
      </c>
      <c r="Z2302" t="s">
        <v>29</v>
      </c>
      <c r="AA2302" t="s">
        <v>30</v>
      </c>
      <c r="AB2302" t="s">
        <v>32</v>
      </c>
    </row>
    <row r="2303" spans="1:28" outlineLevel="1" x14ac:dyDescent="0.45">
      <c r="A2303">
        <v>1047559109</v>
      </c>
      <c r="B2303" s="1">
        <v>44364</v>
      </c>
      <c r="C2303" t="s">
        <v>199</v>
      </c>
      <c r="D2303" t="s">
        <v>200</v>
      </c>
      <c r="E2303" t="s">
        <v>201</v>
      </c>
      <c r="F2303" t="s">
        <v>5651</v>
      </c>
      <c r="G2303" t="s">
        <v>5670</v>
      </c>
      <c r="H2303" s="10">
        <v>51746</v>
      </c>
      <c r="J2303" t="s">
        <v>28</v>
      </c>
      <c r="K2303" t="s">
        <v>29</v>
      </c>
      <c r="L2303" t="s">
        <v>96</v>
      </c>
      <c r="M2303" t="s">
        <v>30</v>
      </c>
      <c r="N2303" t="s">
        <v>29</v>
      </c>
      <c r="O2303" t="s">
        <v>30</v>
      </c>
      <c r="P2303" t="s">
        <v>29</v>
      </c>
      <c r="Q2303" t="s">
        <v>29</v>
      </c>
      <c r="R2303" t="s">
        <v>29</v>
      </c>
      <c r="S2303" t="s">
        <v>29</v>
      </c>
      <c r="T2303" t="s">
        <v>30</v>
      </c>
      <c r="U2303" t="s">
        <v>29</v>
      </c>
      <c r="V2303" t="s">
        <v>29</v>
      </c>
      <c r="W2303" t="s">
        <v>40</v>
      </c>
      <c r="X2303" t="s">
        <v>29</v>
      </c>
      <c r="Y2303" t="s">
        <v>29</v>
      </c>
      <c r="Z2303" t="s">
        <v>29</v>
      </c>
      <c r="AA2303" t="s">
        <v>29</v>
      </c>
      <c r="AB2303" t="s">
        <v>32</v>
      </c>
    </row>
    <row r="2304" spans="1:28" outlineLevel="1" x14ac:dyDescent="0.45">
      <c r="A2304">
        <v>2774599002</v>
      </c>
      <c r="B2304" s="1">
        <v>44334</v>
      </c>
      <c r="C2304" t="s">
        <v>1663</v>
      </c>
      <c r="D2304" t="s">
        <v>1664</v>
      </c>
      <c r="E2304" t="s">
        <v>201</v>
      </c>
      <c r="F2304" t="s">
        <v>5651</v>
      </c>
      <c r="G2304" t="s">
        <v>5670</v>
      </c>
      <c r="H2304" s="10">
        <v>49993</v>
      </c>
      <c r="I2304" t="s">
        <v>35</v>
      </c>
      <c r="J2304" t="s">
        <v>28</v>
      </c>
      <c r="K2304" t="s">
        <v>30</v>
      </c>
      <c r="L2304" t="s">
        <v>96</v>
      </c>
      <c r="M2304" t="s">
        <v>29</v>
      </c>
      <c r="N2304" t="s">
        <v>29</v>
      </c>
      <c r="O2304" t="s">
        <v>29</v>
      </c>
      <c r="P2304" t="s">
        <v>30</v>
      </c>
      <c r="Q2304" t="s">
        <v>29</v>
      </c>
      <c r="R2304" t="s">
        <v>30</v>
      </c>
      <c r="S2304" t="s">
        <v>30</v>
      </c>
      <c r="T2304" t="s">
        <v>30</v>
      </c>
      <c r="U2304" t="s">
        <v>30</v>
      </c>
      <c r="V2304" t="s">
        <v>30</v>
      </c>
      <c r="W2304" t="s">
        <v>40</v>
      </c>
      <c r="X2304" t="s">
        <v>29</v>
      </c>
      <c r="Y2304" t="s">
        <v>29</v>
      </c>
      <c r="Z2304" t="s">
        <v>29</v>
      </c>
      <c r="AA2304" t="s">
        <v>30</v>
      </c>
      <c r="AB2304" t="s">
        <v>32</v>
      </c>
    </row>
    <row r="2305" spans="1:28" outlineLevel="1" x14ac:dyDescent="0.45">
      <c r="A2305">
        <v>8961789003</v>
      </c>
      <c r="B2305" s="1">
        <v>44345</v>
      </c>
      <c r="C2305" t="s">
        <v>5036</v>
      </c>
      <c r="D2305" t="s">
        <v>5037</v>
      </c>
      <c r="E2305" t="s">
        <v>201</v>
      </c>
      <c r="F2305" t="s">
        <v>5651</v>
      </c>
      <c r="G2305" t="s">
        <v>5670</v>
      </c>
      <c r="H2305" s="10">
        <v>37965.5</v>
      </c>
      <c r="J2305" t="s">
        <v>28</v>
      </c>
      <c r="K2305" t="s">
        <v>29</v>
      </c>
      <c r="L2305" t="s">
        <v>96</v>
      </c>
      <c r="M2305" t="s">
        <v>30</v>
      </c>
      <c r="N2305" t="s">
        <v>30</v>
      </c>
      <c r="O2305" t="s">
        <v>30</v>
      </c>
      <c r="P2305" t="s">
        <v>30</v>
      </c>
      <c r="Q2305" t="s">
        <v>30</v>
      </c>
      <c r="R2305" t="s">
        <v>30</v>
      </c>
      <c r="S2305" t="s">
        <v>30</v>
      </c>
      <c r="T2305" t="s">
        <v>30</v>
      </c>
      <c r="U2305" t="s">
        <v>30</v>
      </c>
      <c r="V2305" t="s">
        <v>30</v>
      </c>
      <c r="W2305" t="s">
        <v>40</v>
      </c>
      <c r="X2305" t="s">
        <v>29</v>
      </c>
      <c r="Y2305" t="s">
        <v>29</v>
      </c>
      <c r="Z2305" t="s">
        <v>29</v>
      </c>
      <c r="AA2305" t="s">
        <v>29</v>
      </c>
      <c r="AB2305" t="s">
        <v>32</v>
      </c>
    </row>
    <row r="2306" spans="1:28" outlineLevel="1" x14ac:dyDescent="0.45">
      <c r="A2306">
        <v>7644018905</v>
      </c>
      <c r="B2306" s="1">
        <v>44323</v>
      </c>
      <c r="C2306" t="s">
        <v>3659</v>
      </c>
      <c r="D2306" t="s">
        <v>3660</v>
      </c>
      <c r="E2306" t="s">
        <v>201</v>
      </c>
      <c r="F2306" t="s">
        <v>5651</v>
      </c>
      <c r="G2306" t="s">
        <v>5670</v>
      </c>
      <c r="H2306" s="10">
        <v>36998.18</v>
      </c>
      <c r="J2306" t="s">
        <v>28</v>
      </c>
      <c r="K2306" t="s">
        <v>30</v>
      </c>
      <c r="L2306" t="s">
        <v>96</v>
      </c>
      <c r="M2306" t="s">
        <v>29</v>
      </c>
      <c r="N2306" t="s">
        <v>30</v>
      </c>
      <c r="O2306" t="s">
        <v>30</v>
      </c>
      <c r="P2306" t="s">
        <v>30</v>
      </c>
      <c r="Q2306" t="s">
        <v>30</v>
      </c>
      <c r="R2306" t="s">
        <v>30</v>
      </c>
      <c r="S2306" t="s">
        <v>30</v>
      </c>
      <c r="T2306" t="s">
        <v>30</v>
      </c>
      <c r="U2306" t="s">
        <v>30</v>
      </c>
      <c r="V2306" t="s">
        <v>30</v>
      </c>
      <c r="W2306" t="s">
        <v>31</v>
      </c>
      <c r="X2306" t="s">
        <v>29</v>
      </c>
      <c r="Y2306" t="s">
        <v>30</v>
      </c>
      <c r="Z2306" t="s">
        <v>29</v>
      </c>
      <c r="AA2306" t="s">
        <v>30</v>
      </c>
      <c r="AB2306" t="s">
        <v>45</v>
      </c>
    </row>
    <row r="2307" spans="1:28" outlineLevel="1" x14ac:dyDescent="0.45">
      <c r="A2307">
        <v>7870048901</v>
      </c>
      <c r="B2307" s="1">
        <v>44327</v>
      </c>
      <c r="C2307" t="s">
        <v>3851</v>
      </c>
      <c r="D2307" t="s">
        <v>1664</v>
      </c>
      <c r="E2307" t="s">
        <v>201</v>
      </c>
      <c r="F2307" t="s">
        <v>5651</v>
      </c>
      <c r="G2307" t="s">
        <v>5670</v>
      </c>
      <c r="H2307" s="10">
        <v>27973.42</v>
      </c>
      <c r="I2307" t="s">
        <v>35</v>
      </c>
      <c r="J2307" t="s">
        <v>28</v>
      </c>
      <c r="K2307" t="s">
        <v>30</v>
      </c>
      <c r="L2307" t="s">
        <v>96</v>
      </c>
      <c r="M2307" t="s">
        <v>29</v>
      </c>
      <c r="N2307" t="s">
        <v>29</v>
      </c>
      <c r="O2307" t="s">
        <v>29</v>
      </c>
      <c r="P2307" t="s">
        <v>30</v>
      </c>
      <c r="Q2307" t="s">
        <v>30</v>
      </c>
      <c r="R2307" t="s">
        <v>30</v>
      </c>
      <c r="S2307" t="s">
        <v>30</v>
      </c>
      <c r="T2307" t="s">
        <v>30</v>
      </c>
      <c r="U2307" t="s">
        <v>30</v>
      </c>
      <c r="V2307" t="s">
        <v>30</v>
      </c>
      <c r="W2307" t="s">
        <v>33</v>
      </c>
      <c r="X2307" t="s">
        <v>29</v>
      </c>
      <c r="Y2307" t="s">
        <v>29</v>
      </c>
      <c r="Z2307" t="s">
        <v>29</v>
      </c>
      <c r="AA2307" t="s">
        <v>30</v>
      </c>
      <c r="AB2307" t="s">
        <v>32</v>
      </c>
    </row>
    <row r="2308" spans="1:28" outlineLevel="1" x14ac:dyDescent="0.45">
      <c r="A2308">
        <v>2766349008</v>
      </c>
      <c r="B2308" s="1">
        <v>44334</v>
      </c>
      <c r="C2308" t="s">
        <v>1637</v>
      </c>
      <c r="D2308" t="s">
        <v>1638</v>
      </c>
      <c r="E2308" t="s">
        <v>201</v>
      </c>
      <c r="F2308" t="s">
        <v>5651</v>
      </c>
      <c r="G2308" t="s">
        <v>5670</v>
      </c>
      <c r="H2308" s="10">
        <v>14721</v>
      </c>
      <c r="I2308" t="s">
        <v>35</v>
      </c>
      <c r="J2308" t="s">
        <v>28</v>
      </c>
      <c r="K2308" t="s">
        <v>29</v>
      </c>
      <c r="L2308" t="s">
        <v>96</v>
      </c>
      <c r="M2308" t="s">
        <v>29</v>
      </c>
      <c r="N2308" t="s">
        <v>29</v>
      </c>
      <c r="O2308" t="s">
        <v>29</v>
      </c>
      <c r="P2308" t="s">
        <v>30</v>
      </c>
      <c r="Q2308" t="s">
        <v>30</v>
      </c>
      <c r="R2308" t="s">
        <v>30</v>
      </c>
      <c r="S2308" t="s">
        <v>30</v>
      </c>
      <c r="T2308" t="s">
        <v>30</v>
      </c>
      <c r="U2308" t="s">
        <v>30</v>
      </c>
      <c r="V2308" t="s">
        <v>30</v>
      </c>
      <c r="W2308" t="s">
        <v>33</v>
      </c>
      <c r="X2308" t="s">
        <v>29</v>
      </c>
      <c r="Y2308" t="s">
        <v>29</v>
      </c>
      <c r="Z2308" t="s">
        <v>29</v>
      </c>
      <c r="AA2308" t="s">
        <v>30</v>
      </c>
      <c r="AB2308" t="s">
        <v>32</v>
      </c>
    </row>
    <row r="2309" spans="1:28" outlineLevel="1" x14ac:dyDescent="0.45">
      <c r="A2309">
        <v>3715069001</v>
      </c>
      <c r="B2309" s="1">
        <v>44335</v>
      </c>
      <c r="C2309" t="s">
        <v>1865</v>
      </c>
      <c r="D2309" t="s">
        <v>1866</v>
      </c>
      <c r="E2309" t="s">
        <v>201</v>
      </c>
      <c r="F2309" t="s">
        <v>5651</v>
      </c>
      <c r="G2309" t="s">
        <v>5670</v>
      </c>
      <c r="H2309" s="10">
        <v>9417.15</v>
      </c>
      <c r="J2309" t="s">
        <v>28</v>
      </c>
      <c r="K2309" t="s">
        <v>30</v>
      </c>
      <c r="L2309" t="s">
        <v>96</v>
      </c>
      <c r="M2309" t="s">
        <v>30</v>
      </c>
      <c r="N2309" t="s">
        <v>29</v>
      </c>
      <c r="O2309" t="s">
        <v>30</v>
      </c>
      <c r="P2309" t="s">
        <v>30</v>
      </c>
      <c r="Q2309" t="s">
        <v>29</v>
      </c>
      <c r="R2309" t="s">
        <v>29</v>
      </c>
      <c r="S2309" t="s">
        <v>29</v>
      </c>
      <c r="T2309" t="s">
        <v>30</v>
      </c>
      <c r="U2309" t="s">
        <v>30</v>
      </c>
      <c r="V2309" t="s">
        <v>29</v>
      </c>
      <c r="W2309" t="s">
        <v>31</v>
      </c>
      <c r="X2309" t="s">
        <v>29</v>
      </c>
      <c r="Y2309" t="s">
        <v>29</v>
      </c>
      <c r="Z2309" t="s">
        <v>29</v>
      </c>
      <c r="AA2309" t="s">
        <v>30</v>
      </c>
      <c r="AB2309" t="s">
        <v>69</v>
      </c>
    </row>
    <row r="2310" spans="1:28" outlineLevel="1" x14ac:dyDescent="0.45">
      <c r="A2310">
        <v>8907499009</v>
      </c>
      <c r="B2310" s="1">
        <v>44345</v>
      </c>
      <c r="C2310" t="s">
        <v>4798</v>
      </c>
      <c r="D2310" t="s">
        <v>4799</v>
      </c>
      <c r="E2310" t="s">
        <v>201</v>
      </c>
      <c r="F2310" t="s">
        <v>5651</v>
      </c>
      <c r="G2310" t="s">
        <v>5670</v>
      </c>
      <c r="H2310" s="10">
        <v>9374</v>
      </c>
      <c r="J2310" t="s">
        <v>28</v>
      </c>
      <c r="K2310" t="s">
        <v>29</v>
      </c>
      <c r="L2310" t="s">
        <v>96</v>
      </c>
      <c r="M2310" t="s">
        <v>29</v>
      </c>
      <c r="N2310" t="s">
        <v>30</v>
      </c>
      <c r="O2310" t="s">
        <v>30</v>
      </c>
      <c r="P2310" t="s">
        <v>30</v>
      </c>
      <c r="Q2310" t="s">
        <v>30</v>
      </c>
      <c r="R2310" t="s">
        <v>30</v>
      </c>
      <c r="S2310" t="s">
        <v>30</v>
      </c>
      <c r="T2310" t="s">
        <v>30</v>
      </c>
      <c r="U2310" t="s">
        <v>30</v>
      </c>
      <c r="V2310" t="s">
        <v>30</v>
      </c>
      <c r="W2310" t="s">
        <v>40</v>
      </c>
      <c r="X2310" t="s">
        <v>29</v>
      </c>
      <c r="Y2310" t="s">
        <v>29</v>
      </c>
      <c r="Z2310" t="s">
        <v>29</v>
      </c>
      <c r="AA2310" t="s">
        <v>29</v>
      </c>
      <c r="AB2310" t="s">
        <v>38</v>
      </c>
    </row>
    <row r="2311" spans="1:28" outlineLevel="1" x14ac:dyDescent="0.45">
      <c r="A2311">
        <v>7539959006</v>
      </c>
      <c r="B2311" s="1">
        <v>44341</v>
      </c>
      <c r="C2311" t="s">
        <v>2880</v>
      </c>
      <c r="D2311" t="s">
        <v>2881</v>
      </c>
      <c r="E2311" t="s">
        <v>201</v>
      </c>
      <c r="F2311" t="s">
        <v>5651</v>
      </c>
      <c r="G2311" t="s">
        <v>5670</v>
      </c>
      <c r="H2311" s="10">
        <v>5248.57</v>
      </c>
      <c r="J2311" t="s">
        <v>28</v>
      </c>
      <c r="K2311" t="s">
        <v>29</v>
      </c>
      <c r="L2311" t="s">
        <v>96</v>
      </c>
      <c r="M2311" t="s">
        <v>29</v>
      </c>
      <c r="N2311" t="s">
        <v>30</v>
      </c>
      <c r="O2311" t="s">
        <v>29</v>
      </c>
      <c r="P2311" t="s">
        <v>30</v>
      </c>
      <c r="Q2311" t="s">
        <v>30</v>
      </c>
      <c r="R2311" t="s">
        <v>30</v>
      </c>
      <c r="S2311" t="s">
        <v>29</v>
      </c>
      <c r="T2311" t="s">
        <v>30</v>
      </c>
      <c r="U2311" t="s">
        <v>30</v>
      </c>
      <c r="V2311" t="s">
        <v>29</v>
      </c>
      <c r="W2311" t="s">
        <v>40</v>
      </c>
      <c r="X2311" t="s">
        <v>29</v>
      </c>
      <c r="Y2311" t="s">
        <v>29</v>
      </c>
      <c r="Z2311" t="s">
        <v>29</v>
      </c>
      <c r="AA2311" t="s">
        <v>30</v>
      </c>
      <c r="AB2311" t="s">
        <v>73</v>
      </c>
    </row>
    <row r="2312" spans="1:28" outlineLevel="1" x14ac:dyDescent="0.45">
      <c r="A2312">
        <v>7886648909</v>
      </c>
      <c r="B2312" s="1">
        <v>44327</v>
      </c>
      <c r="C2312" t="s">
        <v>3931</v>
      </c>
      <c r="D2312" t="s">
        <v>1664</v>
      </c>
      <c r="E2312" t="s">
        <v>201</v>
      </c>
      <c r="F2312" t="s">
        <v>5651</v>
      </c>
      <c r="G2312" t="s">
        <v>5670</v>
      </c>
      <c r="H2312" s="10">
        <v>3219.36</v>
      </c>
      <c r="I2312" t="s">
        <v>35</v>
      </c>
      <c r="J2312" t="s">
        <v>28</v>
      </c>
      <c r="K2312" t="s">
        <v>30</v>
      </c>
      <c r="L2312" t="s">
        <v>96</v>
      </c>
      <c r="M2312" t="s">
        <v>29</v>
      </c>
      <c r="N2312" t="s">
        <v>29</v>
      </c>
      <c r="O2312" t="s">
        <v>29</v>
      </c>
      <c r="P2312" t="s">
        <v>30</v>
      </c>
      <c r="Q2312" t="s">
        <v>30</v>
      </c>
      <c r="R2312" t="s">
        <v>30</v>
      </c>
      <c r="S2312" t="s">
        <v>30</v>
      </c>
      <c r="T2312" t="s">
        <v>30</v>
      </c>
      <c r="U2312" t="s">
        <v>30</v>
      </c>
      <c r="V2312" t="s">
        <v>30</v>
      </c>
      <c r="W2312" t="s">
        <v>40</v>
      </c>
      <c r="X2312" t="s">
        <v>29</v>
      </c>
      <c r="Y2312" t="s">
        <v>29</v>
      </c>
      <c r="Z2312" t="s">
        <v>29</v>
      </c>
      <c r="AA2312" t="s">
        <v>30</v>
      </c>
      <c r="AB2312" t="s">
        <v>32</v>
      </c>
    </row>
    <row r="2313" spans="1:28" outlineLevel="1" x14ac:dyDescent="0.45">
      <c r="A2313">
        <v>7542399005</v>
      </c>
      <c r="B2313" s="1">
        <v>44341</v>
      </c>
      <c r="C2313" t="s">
        <v>2909</v>
      </c>
      <c r="D2313" t="s">
        <v>2910</v>
      </c>
      <c r="E2313" t="s">
        <v>1554</v>
      </c>
      <c r="F2313" t="s">
        <v>5651</v>
      </c>
      <c r="G2313" t="s">
        <v>5972</v>
      </c>
      <c r="H2313" s="10">
        <v>841063</v>
      </c>
      <c r="J2313" t="s">
        <v>42</v>
      </c>
      <c r="K2313" t="s">
        <v>30</v>
      </c>
      <c r="L2313" t="s">
        <v>77</v>
      </c>
      <c r="M2313" t="s">
        <v>29</v>
      </c>
      <c r="N2313" t="s">
        <v>29</v>
      </c>
      <c r="O2313" t="s">
        <v>30</v>
      </c>
      <c r="P2313" t="s">
        <v>30</v>
      </c>
      <c r="Q2313" t="s">
        <v>30</v>
      </c>
      <c r="R2313" t="s">
        <v>30</v>
      </c>
      <c r="S2313" t="s">
        <v>30</v>
      </c>
      <c r="T2313" t="s">
        <v>30</v>
      </c>
      <c r="U2313" t="s">
        <v>30</v>
      </c>
      <c r="V2313" t="s">
        <v>30</v>
      </c>
      <c r="W2313" t="s">
        <v>60</v>
      </c>
      <c r="X2313" t="s">
        <v>29</v>
      </c>
      <c r="Y2313" t="s">
        <v>29</v>
      </c>
      <c r="Z2313" t="s">
        <v>29</v>
      </c>
      <c r="AA2313" t="s">
        <v>30</v>
      </c>
      <c r="AB2313" t="s">
        <v>32</v>
      </c>
    </row>
    <row r="2314" spans="1:28" outlineLevel="1" x14ac:dyDescent="0.45">
      <c r="A2314">
        <v>8941859003</v>
      </c>
      <c r="B2314" s="1">
        <v>44345</v>
      </c>
      <c r="C2314" t="s">
        <v>4951</v>
      </c>
      <c r="D2314" t="s">
        <v>4952</v>
      </c>
      <c r="E2314" t="s">
        <v>1554</v>
      </c>
      <c r="F2314" t="s">
        <v>5651</v>
      </c>
      <c r="G2314" t="s">
        <v>5972</v>
      </c>
      <c r="H2314" s="10">
        <v>2539.62</v>
      </c>
      <c r="J2314" t="s">
        <v>42</v>
      </c>
      <c r="K2314" t="s">
        <v>30</v>
      </c>
      <c r="L2314" t="s">
        <v>77</v>
      </c>
      <c r="M2314" t="s">
        <v>30</v>
      </c>
      <c r="N2314" t="s">
        <v>29</v>
      </c>
      <c r="O2314" t="s">
        <v>29</v>
      </c>
      <c r="P2314" t="s">
        <v>30</v>
      </c>
      <c r="Q2314" t="s">
        <v>30</v>
      </c>
      <c r="R2314" t="s">
        <v>30</v>
      </c>
      <c r="S2314" t="s">
        <v>30</v>
      </c>
      <c r="T2314" t="s">
        <v>30</v>
      </c>
      <c r="U2314" t="s">
        <v>30</v>
      </c>
      <c r="V2314" t="s">
        <v>30</v>
      </c>
      <c r="W2314" t="s">
        <v>31</v>
      </c>
      <c r="X2314" t="s">
        <v>29</v>
      </c>
      <c r="Y2314" t="s">
        <v>29</v>
      </c>
      <c r="Z2314" t="s">
        <v>29</v>
      </c>
      <c r="AA2314" t="s">
        <v>29</v>
      </c>
      <c r="AB2314" t="s">
        <v>38</v>
      </c>
    </row>
    <row r="2315" spans="1:28" outlineLevel="1" x14ac:dyDescent="0.45">
      <c r="A2315">
        <v>4873939002</v>
      </c>
      <c r="B2315" s="1">
        <v>44336</v>
      </c>
      <c r="C2315" t="s">
        <v>1902</v>
      </c>
      <c r="D2315" t="s">
        <v>1903</v>
      </c>
      <c r="E2315" t="s">
        <v>1904</v>
      </c>
      <c r="F2315" t="s">
        <v>5651</v>
      </c>
      <c r="G2315" t="s">
        <v>5908</v>
      </c>
      <c r="H2315" s="10">
        <v>71936</v>
      </c>
      <c r="J2315" t="s">
        <v>28</v>
      </c>
      <c r="K2315" t="s">
        <v>29</v>
      </c>
      <c r="L2315" t="s">
        <v>150</v>
      </c>
      <c r="M2315" t="s">
        <v>30</v>
      </c>
      <c r="N2315" t="s">
        <v>30</v>
      </c>
      <c r="O2315" t="s">
        <v>30</v>
      </c>
      <c r="P2315" t="s">
        <v>30</v>
      </c>
      <c r="Q2315" t="s">
        <v>30</v>
      </c>
      <c r="R2315" t="s">
        <v>30</v>
      </c>
      <c r="S2315" t="s">
        <v>30</v>
      </c>
      <c r="T2315" t="s">
        <v>30</v>
      </c>
      <c r="U2315" t="s">
        <v>30</v>
      </c>
      <c r="V2315" t="s">
        <v>30</v>
      </c>
      <c r="W2315" t="s">
        <v>60</v>
      </c>
      <c r="X2315" t="s">
        <v>29</v>
      </c>
      <c r="Y2315" t="s">
        <v>29</v>
      </c>
      <c r="Z2315" t="s">
        <v>29</v>
      </c>
      <c r="AA2315" t="s">
        <v>30</v>
      </c>
      <c r="AB2315" t="s">
        <v>32</v>
      </c>
    </row>
    <row r="2316" spans="1:28" outlineLevel="1" x14ac:dyDescent="0.45">
      <c r="A2316">
        <v>7673898910</v>
      </c>
      <c r="B2316" s="1">
        <v>44323</v>
      </c>
      <c r="C2316" t="s">
        <v>3818</v>
      </c>
      <c r="D2316" t="s">
        <v>3819</v>
      </c>
      <c r="E2316" t="s">
        <v>1904</v>
      </c>
      <c r="F2316" t="s">
        <v>5651</v>
      </c>
      <c r="G2316" t="s">
        <v>5908</v>
      </c>
      <c r="H2316" s="10">
        <v>2735.5</v>
      </c>
      <c r="J2316" t="s">
        <v>28</v>
      </c>
      <c r="K2316" t="s">
        <v>29</v>
      </c>
      <c r="L2316" t="s">
        <v>150</v>
      </c>
      <c r="M2316" t="s">
        <v>29</v>
      </c>
      <c r="N2316" t="s">
        <v>30</v>
      </c>
      <c r="O2316" t="s">
        <v>29</v>
      </c>
      <c r="P2316" t="s">
        <v>30</v>
      </c>
      <c r="Q2316" t="s">
        <v>30</v>
      </c>
      <c r="R2316" t="s">
        <v>30</v>
      </c>
      <c r="S2316" t="s">
        <v>30</v>
      </c>
      <c r="T2316" t="s">
        <v>29</v>
      </c>
      <c r="U2316" t="s">
        <v>30</v>
      </c>
      <c r="V2316" t="s">
        <v>30</v>
      </c>
      <c r="W2316" t="s">
        <v>31</v>
      </c>
      <c r="X2316" t="s">
        <v>29</v>
      </c>
      <c r="Y2316" t="s">
        <v>29</v>
      </c>
      <c r="Z2316" t="s">
        <v>29</v>
      </c>
      <c r="AA2316" t="s">
        <v>30</v>
      </c>
      <c r="AB2316" t="s">
        <v>45</v>
      </c>
    </row>
    <row r="2317" spans="1:28" outlineLevel="1" x14ac:dyDescent="0.45">
      <c r="A2317">
        <v>5244449010</v>
      </c>
      <c r="B2317" s="1">
        <v>44337</v>
      </c>
      <c r="C2317" t="s">
        <v>2294</v>
      </c>
      <c r="D2317" t="s">
        <v>2295</v>
      </c>
      <c r="E2317" t="s">
        <v>2296</v>
      </c>
      <c r="F2317" t="s">
        <v>5651</v>
      </c>
      <c r="G2317" t="s">
        <v>5943</v>
      </c>
      <c r="H2317" s="10">
        <v>126583</v>
      </c>
      <c r="J2317" t="s">
        <v>28</v>
      </c>
      <c r="K2317" t="s">
        <v>30</v>
      </c>
      <c r="L2317" t="s">
        <v>77</v>
      </c>
      <c r="M2317" t="s">
        <v>29</v>
      </c>
      <c r="N2317" t="s">
        <v>29</v>
      </c>
      <c r="O2317" t="s">
        <v>29</v>
      </c>
      <c r="P2317" t="s">
        <v>30</v>
      </c>
      <c r="Q2317" t="s">
        <v>30</v>
      </c>
      <c r="R2317" t="s">
        <v>30</v>
      </c>
      <c r="S2317" t="s">
        <v>30</v>
      </c>
      <c r="T2317" t="s">
        <v>30</v>
      </c>
      <c r="U2317" t="s">
        <v>30</v>
      </c>
      <c r="V2317" t="s">
        <v>30</v>
      </c>
      <c r="W2317" t="s">
        <v>40</v>
      </c>
      <c r="X2317" t="s">
        <v>29</v>
      </c>
      <c r="Y2317" t="s">
        <v>29</v>
      </c>
      <c r="Z2317" t="s">
        <v>29</v>
      </c>
      <c r="AA2317" t="s">
        <v>30</v>
      </c>
      <c r="AB2317" t="s">
        <v>47</v>
      </c>
    </row>
    <row r="2318" spans="1:28" outlineLevel="1" x14ac:dyDescent="0.45">
      <c r="A2318">
        <v>5212919004</v>
      </c>
      <c r="B2318" s="1">
        <v>44337</v>
      </c>
      <c r="C2318" t="s">
        <v>2125</v>
      </c>
      <c r="D2318" t="s">
        <v>2126</v>
      </c>
      <c r="E2318" t="s">
        <v>611</v>
      </c>
      <c r="F2318" t="s">
        <v>5651</v>
      </c>
      <c r="G2318" t="s">
        <v>5923</v>
      </c>
      <c r="H2318" s="10">
        <v>57123.5</v>
      </c>
      <c r="J2318" t="s">
        <v>42</v>
      </c>
      <c r="K2318" t="s">
        <v>30</v>
      </c>
      <c r="L2318" t="s">
        <v>119</v>
      </c>
      <c r="M2318" t="s">
        <v>29</v>
      </c>
      <c r="N2318" t="s">
        <v>29</v>
      </c>
      <c r="O2318" t="s">
        <v>29</v>
      </c>
      <c r="P2318" t="s">
        <v>30</v>
      </c>
      <c r="Q2318" t="s">
        <v>30</v>
      </c>
      <c r="R2318" t="s">
        <v>30</v>
      </c>
      <c r="S2318" t="s">
        <v>30</v>
      </c>
      <c r="T2318" t="s">
        <v>30</v>
      </c>
      <c r="U2318" t="s">
        <v>29</v>
      </c>
      <c r="V2318" t="s">
        <v>30</v>
      </c>
      <c r="W2318" t="s">
        <v>49</v>
      </c>
      <c r="X2318" t="s">
        <v>30</v>
      </c>
      <c r="Y2318" t="s">
        <v>29</v>
      </c>
      <c r="Z2318" t="s">
        <v>30</v>
      </c>
      <c r="AA2318" t="s">
        <v>30</v>
      </c>
      <c r="AB2318" t="s">
        <v>32</v>
      </c>
    </row>
    <row r="2319" spans="1:28" outlineLevel="1" x14ac:dyDescent="0.45">
      <c r="A2319">
        <v>9896669010</v>
      </c>
      <c r="B2319" s="1">
        <v>44351</v>
      </c>
      <c r="C2319" t="s">
        <v>5331</v>
      </c>
      <c r="D2319" t="s">
        <v>814</v>
      </c>
      <c r="E2319" t="s">
        <v>66</v>
      </c>
      <c r="F2319" t="s">
        <v>5651</v>
      </c>
      <c r="G2319" t="s">
        <v>5756</v>
      </c>
      <c r="H2319" s="10">
        <v>395189.35</v>
      </c>
      <c r="J2319" t="s">
        <v>42</v>
      </c>
      <c r="K2319" t="s">
        <v>30</v>
      </c>
      <c r="L2319" t="s">
        <v>119</v>
      </c>
      <c r="M2319" t="s">
        <v>30</v>
      </c>
      <c r="N2319" t="s">
        <v>30</v>
      </c>
      <c r="O2319" t="s">
        <v>29</v>
      </c>
      <c r="P2319" t="s">
        <v>30</v>
      </c>
      <c r="Q2319" t="s">
        <v>30</v>
      </c>
      <c r="R2319" t="s">
        <v>30</v>
      </c>
      <c r="S2319" t="s">
        <v>30</v>
      </c>
      <c r="T2319" t="s">
        <v>30</v>
      </c>
      <c r="U2319" t="s">
        <v>30</v>
      </c>
      <c r="V2319" t="s">
        <v>30</v>
      </c>
      <c r="W2319" t="s">
        <v>31</v>
      </c>
      <c r="X2319" t="s">
        <v>29</v>
      </c>
      <c r="Y2319" t="s">
        <v>29</v>
      </c>
      <c r="Z2319" t="s">
        <v>29</v>
      </c>
      <c r="AA2319" t="s">
        <v>29</v>
      </c>
      <c r="AB2319" t="s">
        <v>32</v>
      </c>
    </row>
    <row r="2320" spans="1:28" outlineLevel="1" x14ac:dyDescent="0.45">
      <c r="A2320">
        <v>2217629006</v>
      </c>
      <c r="B2320" s="1">
        <v>44330</v>
      </c>
      <c r="C2320" t="s">
        <v>621</v>
      </c>
      <c r="D2320" t="s">
        <v>622</v>
      </c>
      <c r="E2320" t="s">
        <v>66</v>
      </c>
      <c r="F2320" t="s">
        <v>5651</v>
      </c>
      <c r="G2320" t="s">
        <v>5756</v>
      </c>
      <c r="H2320" s="10">
        <v>154043</v>
      </c>
      <c r="I2320" t="s">
        <v>295</v>
      </c>
      <c r="J2320" t="s">
        <v>42</v>
      </c>
      <c r="K2320" t="s">
        <v>30</v>
      </c>
      <c r="L2320" t="s">
        <v>119</v>
      </c>
      <c r="M2320" t="s">
        <v>29</v>
      </c>
      <c r="N2320" t="s">
        <v>30</v>
      </c>
      <c r="O2320" t="s">
        <v>29</v>
      </c>
      <c r="P2320" t="s">
        <v>30</v>
      </c>
      <c r="Q2320" t="s">
        <v>30</v>
      </c>
      <c r="R2320" t="s">
        <v>30</v>
      </c>
      <c r="S2320" t="s">
        <v>30</v>
      </c>
      <c r="T2320" t="s">
        <v>30</v>
      </c>
      <c r="U2320" t="s">
        <v>30</v>
      </c>
      <c r="V2320" t="s">
        <v>30</v>
      </c>
      <c r="W2320" t="s">
        <v>40</v>
      </c>
      <c r="X2320" t="s">
        <v>29</v>
      </c>
      <c r="Y2320" t="s">
        <v>29</v>
      </c>
      <c r="Z2320" t="s">
        <v>30</v>
      </c>
      <c r="AA2320" t="s">
        <v>29</v>
      </c>
      <c r="AB2320" t="s">
        <v>32</v>
      </c>
    </row>
    <row r="2321" spans="1:28" outlineLevel="1" x14ac:dyDescent="0.45">
      <c r="A2321">
        <v>7574359009</v>
      </c>
      <c r="B2321" s="1">
        <v>44341</v>
      </c>
      <c r="C2321" t="s">
        <v>3270</v>
      </c>
      <c r="D2321" t="s">
        <v>3271</v>
      </c>
      <c r="E2321" t="s">
        <v>66</v>
      </c>
      <c r="F2321" t="s">
        <v>5651</v>
      </c>
      <c r="G2321" t="s">
        <v>5756</v>
      </c>
      <c r="H2321" s="10">
        <v>152171</v>
      </c>
      <c r="J2321" t="s">
        <v>42</v>
      </c>
      <c r="K2321" t="s">
        <v>30</v>
      </c>
      <c r="L2321" t="s">
        <v>119</v>
      </c>
      <c r="M2321" t="s">
        <v>29</v>
      </c>
      <c r="N2321" t="s">
        <v>30</v>
      </c>
      <c r="O2321" t="s">
        <v>30</v>
      </c>
      <c r="P2321" t="s">
        <v>30</v>
      </c>
      <c r="Q2321" t="s">
        <v>30</v>
      </c>
      <c r="R2321" t="s">
        <v>30</v>
      </c>
      <c r="S2321" t="s">
        <v>30</v>
      </c>
      <c r="T2321" t="s">
        <v>30</v>
      </c>
      <c r="U2321" t="s">
        <v>30</v>
      </c>
      <c r="V2321" t="s">
        <v>30</v>
      </c>
      <c r="W2321" t="s">
        <v>60</v>
      </c>
      <c r="X2321" t="s">
        <v>29</v>
      </c>
      <c r="Y2321" t="s">
        <v>29</v>
      </c>
      <c r="Z2321" t="s">
        <v>29</v>
      </c>
      <c r="AA2321" t="s">
        <v>30</v>
      </c>
      <c r="AB2321" t="s">
        <v>228</v>
      </c>
    </row>
    <row r="2322" spans="1:28" outlineLevel="1" x14ac:dyDescent="0.45">
      <c r="A2322">
        <v>4904979007</v>
      </c>
      <c r="B2322" s="1">
        <v>44336</v>
      </c>
      <c r="C2322" t="s">
        <v>2067</v>
      </c>
      <c r="D2322" t="s">
        <v>2068</v>
      </c>
      <c r="E2322" t="s">
        <v>66</v>
      </c>
      <c r="F2322" t="s">
        <v>5651</v>
      </c>
      <c r="G2322" t="s">
        <v>5756</v>
      </c>
      <c r="H2322" s="10">
        <v>63012</v>
      </c>
      <c r="J2322" t="s">
        <v>42</v>
      </c>
      <c r="K2322" t="s">
        <v>29</v>
      </c>
      <c r="L2322" t="s">
        <v>119</v>
      </c>
      <c r="M2322" t="s">
        <v>29</v>
      </c>
      <c r="N2322" t="s">
        <v>30</v>
      </c>
      <c r="O2322" t="s">
        <v>30</v>
      </c>
      <c r="P2322" t="s">
        <v>30</v>
      </c>
      <c r="Q2322" t="s">
        <v>29</v>
      </c>
      <c r="R2322" t="s">
        <v>30</v>
      </c>
      <c r="S2322" t="s">
        <v>30</v>
      </c>
      <c r="T2322" t="s">
        <v>29</v>
      </c>
      <c r="U2322" t="s">
        <v>30</v>
      </c>
      <c r="V2322" t="s">
        <v>29</v>
      </c>
      <c r="W2322" t="s">
        <v>31</v>
      </c>
      <c r="X2322" t="s">
        <v>29</v>
      </c>
      <c r="Y2322" t="s">
        <v>29</v>
      </c>
      <c r="Z2322" t="s">
        <v>29</v>
      </c>
      <c r="AA2322" t="s">
        <v>30</v>
      </c>
      <c r="AB2322" t="s">
        <v>267</v>
      </c>
    </row>
    <row r="2323" spans="1:28" outlineLevel="1" x14ac:dyDescent="0.45">
      <c r="A2323">
        <v>7633718908</v>
      </c>
      <c r="B2323" s="1">
        <v>44323</v>
      </c>
      <c r="C2323" t="s">
        <v>3597</v>
      </c>
      <c r="D2323" t="s">
        <v>3598</v>
      </c>
      <c r="E2323" t="s">
        <v>66</v>
      </c>
      <c r="F2323" t="s">
        <v>5651</v>
      </c>
      <c r="G2323" t="s">
        <v>5756</v>
      </c>
      <c r="H2323" s="10">
        <v>56107</v>
      </c>
      <c r="J2323" t="s">
        <v>42</v>
      </c>
      <c r="K2323" t="s">
        <v>29</v>
      </c>
      <c r="L2323" t="s">
        <v>119</v>
      </c>
      <c r="M2323" t="s">
        <v>29</v>
      </c>
      <c r="N2323" t="s">
        <v>29</v>
      </c>
      <c r="O2323" t="s">
        <v>30</v>
      </c>
      <c r="P2323" t="s">
        <v>30</v>
      </c>
      <c r="Q2323" t="s">
        <v>30</v>
      </c>
      <c r="R2323" t="s">
        <v>30</v>
      </c>
      <c r="S2323" t="s">
        <v>30</v>
      </c>
      <c r="T2323" t="s">
        <v>30</v>
      </c>
      <c r="U2323" t="s">
        <v>30</v>
      </c>
      <c r="V2323" t="s">
        <v>30</v>
      </c>
      <c r="W2323" t="s">
        <v>31</v>
      </c>
      <c r="X2323" t="s">
        <v>29</v>
      </c>
      <c r="Y2323" t="s">
        <v>30</v>
      </c>
      <c r="Z2323" t="s">
        <v>29</v>
      </c>
      <c r="AA2323" t="s">
        <v>29</v>
      </c>
      <c r="AB2323" t="s">
        <v>45</v>
      </c>
    </row>
    <row r="2324" spans="1:28" outlineLevel="1" x14ac:dyDescent="0.45">
      <c r="A2324">
        <v>4903109002</v>
      </c>
      <c r="B2324" s="1">
        <v>44336</v>
      </c>
      <c r="C2324" t="s">
        <v>2057</v>
      </c>
      <c r="D2324" t="s">
        <v>2058</v>
      </c>
      <c r="E2324" t="s">
        <v>2059</v>
      </c>
      <c r="F2324" t="s">
        <v>5651</v>
      </c>
      <c r="G2324" t="s">
        <v>5920</v>
      </c>
      <c r="H2324" s="10">
        <v>39072</v>
      </c>
      <c r="J2324" t="s">
        <v>28</v>
      </c>
      <c r="K2324" t="s">
        <v>30</v>
      </c>
      <c r="L2324" t="s">
        <v>77</v>
      </c>
      <c r="M2324" t="s">
        <v>30</v>
      </c>
      <c r="N2324" t="s">
        <v>29</v>
      </c>
      <c r="O2324" t="s">
        <v>29</v>
      </c>
      <c r="P2324" t="s">
        <v>30</v>
      </c>
      <c r="Q2324" t="s">
        <v>30</v>
      </c>
      <c r="R2324" t="s">
        <v>29</v>
      </c>
      <c r="S2324" t="s">
        <v>30</v>
      </c>
      <c r="T2324" t="s">
        <v>30</v>
      </c>
      <c r="U2324" t="s">
        <v>30</v>
      </c>
      <c r="V2324" t="s">
        <v>30</v>
      </c>
      <c r="W2324" t="s">
        <v>31</v>
      </c>
      <c r="X2324" t="s">
        <v>29</v>
      </c>
      <c r="Y2324" t="s">
        <v>29</v>
      </c>
      <c r="Z2324" t="s">
        <v>29</v>
      </c>
      <c r="AA2324" t="s">
        <v>30</v>
      </c>
      <c r="AB2324" t="s">
        <v>32</v>
      </c>
    </row>
    <row r="2325" spans="1:28" outlineLevel="1" x14ac:dyDescent="0.45">
      <c r="A2325">
        <v>8949179005</v>
      </c>
      <c r="B2325" s="1">
        <v>44345</v>
      </c>
      <c r="C2325" t="s">
        <v>4977</v>
      </c>
      <c r="D2325" t="s">
        <v>4978</v>
      </c>
      <c r="E2325" t="s">
        <v>186</v>
      </c>
      <c r="F2325" t="s">
        <v>5651</v>
      </c>
      <c r="G2325" t="s">
        <v>5669</v>
      </c>
      <c r="H2325" s="10">
        <v>312077.58</v>
      </c>
      <c r="J2325" t="s">
        <v>28</v>
      </c>
      <c r="K2325" t="s">
        <v>30</v>
      </c>
      <c r="L2325" t="s">
        <v>155</v>
      </c>
      <c r="M2325" t="s">
        <v>30</v>
      </c>
      <c r="N2325" t="s">
        <v>29</v>
      </c>
      <c r="O2325" t="s">
        <v>30</v>
      </c>
      <c r="P2325" t="s">
        <v>30</v>
      </c>
      <c r="Q2325" t="s">
        <v>30</v>
      </c>
      <c r="R2325" t="s">
        <v>30</v>
      </c>
      <c r="S2325" t="s">
        <v>30</v>
      </c>
      <c r="T2325" t="s">
        <v>30</v>
      </c>
      <c r="U2325" t="s">
        <v>29</v>
      </c>
      <c r="V2325" t="s">
        <v>30</v>
      </c>
      <c r="W2325" t="s">
        <v>40</v>
      </c>
      <c r="X2325" t="s">
        <v>29</v>
      </c>
      <c r="Y2325" t="s">
        <v>29</v>
      </c>
      <c r="Z2325" t="s">
        <v>29</v>
      </c>
      <c r="AA2325" t="s">
        <v>29</v>
      </c>
      <c r="AB2325" t="s">
        <v>32</v>
      </c>
    </row>
    <row r="2326" spans="1:28" outlineLevel="1" x14ac:dyDescent="0.45">
      <c r="A2326">
        <v>7874278908</v>
      </c>
      <c r="B2326" s="1">
        <v>44327</v>
      </c>
      <c r="C2326" t="s">
        <v>3875</v>
      </c>
      <c r="D2326" t="s">
        <v>3876</v>
      </c>
      <c r="E2326" t="s">
        <v>186</v>
      </c>
      <c r="F2326" t="s">
        <v>5651</v>
      </c>
      <c r="G2326" t="s">
        <v>5669</v>
      </c>
      <c r="H2326" s="10">
        <v>242152</v>
      </c>
      <c r="J2326" t="s">
        <v>28</v>
      </c>
      <c r="K2326" t="s">
        <v>29</v>
      </c>
      <c r="L2326" t="s">
        <v>155</v>
      </c>
      <c r="M2326" t="s">
        <v>29</v>
      </c>
      <c r="N2326" t="s">
        <v>29</v>
      </c>
      <c r="O2326" t="s">
        <v>29</v>
      </c>
      <c r="P2326" t="s">
        <v>30</v>
      </c>
      <c r="Q2326" t="s">
        <v>30</v>
      </c>
      <c r="R2326" t="s">
        <v>30</v>
      </c>
      <c r="S2326" t="s">
        <v>30</v>
      </c>
      <c r="T2326" t="s">
        <v>30</v>
      </c>
      <c r="U2326" t="s">
        <v>30</v>
      </c>
      <c r="V2326" t="s">
        <v>30</v>
      </c>
      <c r="W2326" t="s">
        <v>40</v>
      </c>
      <c r="X2326" t="s">
        <v>29</v>
      </c>
      <c r="Y2326" t="s">
        <v>29</v>
      </c>
      <c r="Z2326" t="s">
        <v>29</v>
      </c>
      <c r="AA2326" t="s">
        <v>30</v>
      </c>
      <c r="AB2326" t="s">
        <v>38</v>
      </c>
    </row>
    <row r="2327" spans="1:28" outlineLevel="1" x14ac:dyDescent="0.45">
      <c r="A2327">
        <v>1045449107</v>
      </c>
      <c r="B2327" s="1">
        <v>44364</v>
      </c>
      <c r="C2327" t="s">
        <v>184</v>
      </c>
      <c r="D2327" t="s">
        <v>185</v>
      </c>
      <c r="E2327" t="s">
        <v>186</v>
      </c>
      <c r="F2327" t="s">
        <v>5651</v>
      </c>
      <c r="G2327" t="s">
        <v>5669</v>
      </c>
      <c r="H2327" s="10">
        <v>129228</v>
      </c>
      <c r="I2327" t="s">
        <v>187</v>
      </c>
      <c r="J2327" t="s">
        <v>28</v>
      </c>
      <c r="K2327" t="s">
        <v>29</v>
      </c>
      <c r="L2327" t="s">
        <v>155</v>
      </c>
      <c r="M2327" t="s">
        <v>29</v>
      </c>
      <c r="N2327" t="s">
        <v>30</v>
      </c>
      <c r="O2327" t="s">
        <v>29</v>
      </c>
      <c r="P2327" t="s">
        <v>30</v>
      </c>
      <c r="Q2327" t="s">
        <v>30</v>
      </c>
      <c r="R2327" t="s">
        <v>30</v>
      </c>
      <c r="S2327" t="s">
        <v>30</v>
      </c>
      <c r="T2327" t="s">
        <v>30</v>
      </c>
      <c r="U2327" t="s">
        <v>30</v>
      </c>
      <c r="V2327" t="s">
        <v>30</v>
      </c>
      <c r="W2327" t="s">
        <v>31</v>
      </c>
      <c r="X2327" t="s">
        <v>29</v>
      </c>
      <c r="Y2327" t="s">
        <v>29</v>
      </c>
      <c r="Z2327" t="s">
        <v>29</v>
      </c>
      <c r="AA2327" t="s">
        <v>29</v>
      </c>
      <c r="AB2327" t="s">
        <v>32</v>
      </c>
    </row>
    <row r="2328" spans="1:28" outlineLevel="1" x14ac:dyDescent="0.45">
      <c r="A2328">
        <v>7592198910</v>
      </c>
      <c r="B2328" s="1">
        <v>44323</v>
      </c>
      <c r="C2328" t="s">
        <v>3347</v>
      </c>
      <c r="D2328" t="s">
        <v>3348</v>
      </c>
      <c r="E2328" t="s">
        <v>186</v>
      </c>
      <c r="F2328" t="s">
        <v>5651</v>
      </c>
      <c r="G2328" t="s">
        <v>5669</v>
      </c>
      <c r="H2328" s="10">
        <v>82365</v>
      </c>
      <c r="J2328" t="s">
        <v>28</v>
      </c>
      <c r="K2328" t="s">
        <v>29</v>
      </c>
      <c r="L2328" t="s">
        <v>155</v>
      </c>
      <c r="M2328" t="s">
        <v>29</v>
      </c>
      <c r="N2328" t="s">
        <v>29</v>
      </c>
      <c r="O2328" t="s">
        <v>30</v>
      </c>
      <c r="P2328" t="s">
        <v>29</v>
      </c>
      <c r="Q2328" t="s">
        <v>29</v>
      </c>
      <c r="R2328" t="s">
        <v>29</v>
      </c>
      <c r="S2328" t="s">
        <v>30</v>
      </c>
      <c r="T2328" t="s">
        <v>30</v>
      </c>
      <c r="U2328" t="s">
        <v>29</v>
      </c>
      <c r="V2328" t="s">
        <v>30</v>
      </c>
      <c r="W2328" t="s">
        <v>31</v>
      </c>
      <c r="X2328" t="s">
        <v>29</v>
      </c>
      <c r="Y2328" t="s">
        <v>29</v>
      </c>
      <c r="Z2328" t="s">
        <v>29</v>
      </c>
      <c r="AA2328" t="s">
        <v>30</v>
      </c>
      <c r="AB2328" t="s">
        <v>164</v>
      </c>
    </row>
    <row r="2329" spans="1:28" outlineLevel="1" x14ac:dyDescent="0.45">
      <c r="A2329">
        <v>2505989003</v>
      </c>
      <c r="B2329" s="1">
        <v>44332</v>
      </c>
      <c r="C2329" t="s">
        <v>1251</v>
      </c>
      <c r="D2329" t="s">
        <v>1252</v>
      </c>
      <c r="E2329" t="s">
        <v>186</v>
      </c>
      <c r="F2329" t="s">
        <v>5651</v>
      </c>
      <c r="G2329" t="s">
        <v>5669</v>
      </c>
      <c r="H2329" s="10">
        <v>74844</v>
      </c>
      <c r="J2329" t="s">
        <v>28</v>
      </c>
      <c r="K2329" t="s">
        <v>29</v>
      </c>
      <c r="L2329" t="s">
        <v>155</v>
      </c>
      <c r="M2329" t="s">
        <v>30</v>
      </c>
      <c r="N2329" t="s">
        <v>30</v>
      </c>
      <c r="O2329" t="s">
        <v>30</v>
      </c>
      <c r="P2329" t="s">
        <v>30</v>
      </c>
      <c r="Q2329" t="s">
        <v>30</v>
      </c>
      <c r="R2329" t="s">
        <v>30</v>
      </c>
      <c r="S2329" t="s">
        <v>30</v>
      </c>
      <c r="T2329" t="s">
        <v>30</v>
      </c>
      <c r="U2329" t="s">
        <v>30</v>
      </c>
      <c r="V2329" t="s">
        <v>30</v>
      </c>
      <c r="W2329" t="s">
        <v>40</v>
      </c>
      <c r="X2329" t="s">
        <v>29</v>
      </c>
      <c r="Y2329" t="s">
        <v>30</v>
      </c>
      <c r="Z2329" t="s">
        <v>29</v>
      </c>
      <c r="AA2329" t="s">
        <v>29</v>
      </c>
      <c r="AB2329" t="s">
        <v>32</v>
      </c>
    </row>
    <row r="2330" spans="1:28" outlineLevel="1" x14ac:dyDescent="0.45">
      <c r="A2330">
        <v>8868429006</v>
      </c>
      <c r="B2330" s="1">
        <v>44345</v>
      </c>
      <c r="C2330" t="s">
        <v>4617</v>
      </c>
      <c r="D2330" t="s">
        <v>4618</v>
      </c>
      <c r="E2330" t="s">
        <v>186</v>
      </c>
      <c r="F2330" t="s">
        <v>5651</v>
      </c>
      <c r="G2330" t="s">
        <v>5669</v>
      </c>
      <c r="H2330" s="10">
        <v>54584</v>
      </c>
      <c r="J2330" t="s">
        <v>28</v>
      </c>
      <c r="K2330" t="s">
        <v>29</v>
      </c>
      <c r="L2330" t="s">
        <v>155</v>
      </c>
      <c r="M2330" t="s">
        <v>29</v>
      </c>
      <c r="N2330" t="s">
        <v>30</v>
      </c>
      <c r="O2330" t="s">
        <v>30</v>
      </c>
      <c r="P2330" t="s">
        <v>30</v>
      </c>
      <c r="Q2330" t="s">
        <v>30</v>
      </c>
      <c r="R2330" t="s">
        <v>30</v>
      </c>
      <c r="S2330" t="s">
        <v>30</v>
      </c>
      <c r="T2330" t="s">
        <v>30</v>
      </c>
      <c r="U2330" t="s">
        <v>30</v>
      </c>
      <c r="V2330" t="s">
        <v>30</v>
      </c>
      <c r="W2330" t="s">
        <v>31</v>
      </c>
      <c r="X2330" t="s">
        <v>29</v>
      </c>
      <c r="Y2330" t="s">
        <v>29</v>
      </c>
      <c r="Z2330" t="s">
        <v>29</v>
      </c>
      <c r="AA2330" t="s">
        <v>29</v>
      </c>
      <c r="AB2330" t="s">
        <v>32</v>
      </c>
    </row>
    <row r="2331" spans="1:28" outlineLevel="1" x14ac:dyDescent="0.45">
      <c r="A2331">
        <v>7532588907</v>
      </c>
      <c r="B2331" s="1">
        <v>44323</v>
      </c>
      <c r="C2331" t="s">
        <v>2802</v>
      </c>
      <c r="D2331" t="s">
        <v>2803</v>
      </c>
      <c r="E2331" t="s">
        <v>186</v>
      </c>
      <c r="F2331" t="s">
        <v>5651</v>
      </c>
      <c r="G2331" t="s">
        <v>5669</v>
      </c>
      <c r="H2331" s="10">
        <v>53717</v>
      </c>
      <c r="I2331" t="s">
        <v>241</v>
      </c>
      <c r="J2331" t="s">
        <v>28</v>
      </c>
      <c r="K2331" t="s">
        <v>29</v>
      </c>
      <c r="L2331" t="s">
        <v>155</v>
      </c>
      <c r="M2331" t="s">
        <v>29</v>
      </c>
      <c r="N2331" t="s">
        <v>30</v>
      </c>
      <c r="O2331" t="s">
        <v>30</v>
      </c>
      <c r="P2331" t="s">
        <v>30</v>
      </c>
      <c r="Q2331" t="s">
        <v>30</v>
      </c>
      <c r="R2331" t="s">
        <v>30</v>
      </c>
      <c r="S2331" t="s">
        <v>30</v>
      </c>
      <c r="T2331" t="s">
        <v>30</v>
      </c>
      <c r="U2331" t="s">
        <v>30</v>
      </c>
      <c r="V2331" t="s">
        <v>30</v>
      </c>
      <c r="W2331" t="s">
        <v>31</v>
      </c>
      <c r="X2331" t="s">
        <v>29</v>
      </c>
      <c r="Y2331" t="s">
        <v>30</v>
      </c>
      <c r="Z2331" t="s">
        <v>29</v>
      </c>
      <c r="AA2331" t="s">
        <v>29</v>
      </c>
      <c r="AB2331" t="s">
        <v>32</v>
      </c>
    </row>
    <row r="2332" spans="1:28" outlineLevel="1" x14ac:dyDescent="0.45">
      <c r="A2332">
        <v>4879849000</v>
      </c>
      <c r="B2332" s="1">
        <v>44336</v>
      </c>
      <c r="C2332" t="s">
        <v>1929</v>
      </c>
      <c r="D2332" t="s">
        <v>1930</v>
      </c>
      <c r="E2332" t="s">
        <v>186</v>
      </c>
      <c r="F2332" t="s">
        <v>5651</v>
      </c>
      <c r="G2332" t="s">
        <v>5669</v>
      </c>
      <c r="H2332" s="10">
        <v>39106.11</v>
      </c>
      <c r="I2332" t="s">
        <v>1931</v>
      </c>
      <c r="J2332" t="s">
        <v>28</v>
      </c>
      <c r="K2332" t="s">
        <v>29</v>
      </c>
      <c r="L2332" t="s">
        <v>155</v>
      </c>
      <c r="M2332" t="s">
        <v>29</v>
      </c>
      <c r="N2332" t="s">
        <v>30</v>
      </c>
      <c r="O2332" t="s">
        <v>30</v>
      </c>
      <c r="P2332" t="s">
        <v>30</v>
      </c>
      <c r="Q2332" t="s">
        <v>30</v>
      </c>
      <c r="R2332" t="s">
        <v>30</v>
      </c>
      <c r="S2332" t="s">
        <v>29</v>
      </c>
      <c r="T2332" t="s">
        <v>29</v>
      </c>
      <c r="U2332" t="s">
        <v>30</v>
      </c>
      <c r="V2332" t="s">
        <v>29</v>
      </c>
      <c r="W2332" t="s">
        <v>40</v>
      </c>
      <c r="X2332" t="s">
        <v>29</v>
      </c>
      <c r="Y2332" t="s">
        <v>29</v>
      </c>
      <c r="Z2332" t="s">
        <v>30</v>
      </c>
      <c r="AA2332" t="s">
        <v>29</v>
      </c>
      <c r="AB2332" t="s">
        <v>39</v>
      </c>
    </row>
    <row r="2333" spans="1:28" outlineLevel="1" x14ac:dyDescent="0.45">
      <c r="A2333">
        <v>7607998907</v>
      </c>
      <c r="B2333" s="1">
        <v>44323</v>
      </c>
      <c r="C2333" t="s">
        <v>3448</v>
      </c>
      <c r="D2333" t="s">
        <v>3449</v>
      </c>
      <c r="E2333" t="s">
        <v>186</v>
      </c>
      <c r="F2333" t="s">
        <v>5651</v>
      </c>
      <c r="G2333" t="s">
        <v>5669</v>
      </c>
      <c r="H2333" s="10">
        <v>24973.25</v>
      </c>
      <c r="I2333" t="s">
        <v>589</v>
      </c>
      <c r="J2333" t="s">
        <v>28</v>
      </c>
      <c r="K2333" t="s">
        <v>29</v>
      </c>
      <c r="L2333" t="s">
        <v>155</v>
      </c>
      <c r="M2333" t="s">
        <v>30</v>
      </c>
      <c r="N2333" t="s">
        <v>30</v>
      </c>
      <c r="O2333" t="s">
        <v>30</v>
      </c>
      <c r="P2333" t="s">
        <v>30</v>
      </c>
      <c r="Q2333" t="s">
        <v>30</v>
      </c>
      <c r="R2333" t="s">
        <v>30</v>
      </c>
      <c r="S2333" t="s">
        <v>30</v>
      </c>
      <c r="T2333" t="s">
        <v>30</v>
      </c>
      <c r="U2333" t="s">
        <v>30</v>
      </c>
      <c r="V2333" t="s">
        <v>30</v>
      </c>
      <c r="W2333" t="s">
        <v>33</v>
      </c>
      <c r="X2333" t="s">
        <v>29</v>
      </c>
      <c r="Y2333" t="s">
        <v>30</v>
      </c>
      <c r="Z2333" t="s">
        <v>29</v>
      </c>
      <c r="AA2333" t="s">
        <v>29</v>
      </c>
      <c r="AB2333" t="s">
        <v>32</v>
      </c>
    </row>
    <row r="2334" spans="1:28" outlineLevel="1" x14ac:dyDescent="0.45">
      <c r="A2334">
        <v>8612739001</v>
      </c>
      <c r="B2334" s="1">
        <v>44343</v>
      </c>
      <c r="C2334" t="s">
        <v>4314</v>
      </c>
      <c r="D2334" t="s">
        <v>4315</v>
      </c>
      <c r="E2334" t="s">
        <v>349</v>
      </c>
      <c r="F2334" t="s">
        <v>5651</v>
      </c>
      <c r="G2334" t="s">
        <v>5702</v>
      </c>
      <c r="H2334" s="10">
        <v>1511029.03</v>
      </c>
      <c r="I2334" t="s">
        <v>559</v>
      </c>
      <c r="J2334" t="s">
        <v>42</v>
      </c>
      <c r="K2334" t="s">
        <v>29</v>
      </c>
      <c r="L2334" t="s">
        <v>127</v>
      </c>
      <c r="M2334" t="s">
        <v>30</v>
      </c>
      <c r="N2334" t="s">
        <v>30</v>
      </c>
      <c r="O2334" t="s">
        <v>30</v>
      </c>
      <c r="P2334" t="s">
        <v>30</v>
      </c>
      <c r="Q2334" t="s">
        <v>30</v>
      </c>
      <c r="R2334" t="s">
        <v>30</v>
      </c>
      <c r="S2334" t="s">
        <v>30</v>
      </c>
      <c r="T2334" t="s">
        <v>30</v>
      </c>
      <c r="U2334" t="s">
        <v>30</v>
      </c>
      <c r="V2334" t="s">
        <v>30</v>
      </c>
      <c r="W2334" t="s">
        <v>40</v>
      </c>
      <c r="X2334" t="s">
        <v>29</v>
      </c>
      <c r="Y2334" t="s">
        <v>29</v>
      </c>
      <c r="Z2334" t="s">
        <v>29</v>
      </c>
      <c r="AA2334" t="s">
        <v>30</v>
      </c>
      <c r="AB2334" t="s">
        <v>32</v>
      </c>
    </row>
    <row r="2335" spans="1:28" outlineLevel="1" x14ac:dyDescent="0.45">
      <c r="A2335">
        <v>7238589009</v>
      </c>
      <c r="B2335" s="1">
        <v>44339</v>
      </c>
      <c r="C2335" t="s">
        <v>2527</v>
      </c>
      <c r="D2335" t="s">
        <v>2528</v>
      </c>
      <c r="E2335" t="s">
        <v>349</v>
      </c>
      <c r="F2335" t="s">
        <v>5651</v>
      </c>
      <c r="G2335" t="s">
        <v>5702</v>
      </c>
      <c r="H2335" s="10">
        <v>1162747</v>
      </c>
      <c r="J2335" t="s">
        <v>42</v>
      </c>
      <c r="K2335" t="s">
        <v>29</v>
      </c>
      <c r="L2335" t="s">
        <v>127</v>
      </c>
      <c r="M2335" t="s">
        <v>30</v>
      </c>
      <c r="N2335" t="s">
        <v>30</v>
      </c>
      <c r="O2335" t="s">
        <v>30</v>
      </c>
      <c r="P2335" t="s">
        <v>30</v>
      </c>
      <c r="Q2335" t="s">
        <v>30</v>
      </c>
      <c r="R2335" t="s">
        <v>30</v>
      </c>
      <c r="S2335" t="s">
        <v>30</v>
      </c>
      <c r="T2335" t="s">
        <v>30</v>
      </c>
      <c r="U2335" t="s">
        <v>30</v>
      </c>
      <c r="V2335" t="s">
        <v>30</v>
      </c>
      <c r="W2335" t="s">
        <v>33</v>
      </c>
      <c r="X2335" t="s">
        <v>29</v>
      </c>
      <c r="Y2335" t="s">
        <v>29</v>
      </c>
      <c r="Z2335" t="s">
        <v>29</v>
      </c>
      <c r="AA2335" t="s">
        <v>30</v>
      </c>
      <c r="AB2335" t="s">
        <v>145</v>
      </c>
    </row>
    <row r="2336" spans="1:28" outlineLevel="1" x14ac:dyDescent="0.45">
      <c r="A2336">
        <v>7656488903</v>
      </c>
      <c r="B2336" s="1">
        <v>44323</v>
      </c>
      <c r="C2336" t="s">
        <v>3736</v>
      </c>
      <c r="D2336" t="s">
        <v>3737</v>
      </c>
      <c r="E2336" t="s">
        <v>349</v>
      </c>
      <c r="F2336" t="s">
        <v>5651</v>
      </c>
      <c r="G2336" t="s">
        <v>5702</v>
      </c>
      <c r="H2336" s="10">
        <v>247904.6</v>
      </c>
      <c r="J2336" t="s">
        <v>42</v>
      </c>
      <c r="K2336" t="s">
        <v>29</v>
      </c>
      <c r="L2336" t="s">
        <v>127</v>
      </c>
      <c r="M2336" t="s">
        <v>29</v>
      </c>
      <c r="N2336" t="s">
        <v>29</v>
      </c>
      <c r="O2336" t="s">
        <v>29</v>
      </c>
      <c r="P2336" t="s">
        <v>29</v>
      </c>
      <c r="Q2336" t="s">
        <v>29</v>
      </c>
      <c r="R2336" t="s">
        <v>30</v>
      </c>
      <c r="S2336" t="s">
        <v>30</v>
      </c>
      <c r="T2336" t="s">
        <v>30</v>
      </c>
      <c r="U2336" t="s">
        <v>29</v>
      </c>
      <c r="V2336" t="s">
        <v>30</v>
      </c>
      <c r="W2336" t="s">
        <v>40</v>
      </c>
      <c r="X2336" t="s">
        <v>29</v>
      </c>
      <c r="Y2336" t="s">
        <v>30</v>
      </c>
      <c r="Z2336" t="s">
        <v>29</v>
      </c>
      <c r="AA2336" t="s">
        <v>29</v>
      </c>
      <c r="AB2336" t="s">
        <v>32</v>
      </c>
    </row>
    <row r="2337" spans="1:28" outlineLevel="1" x14ac:dyDescent="0.45">
      <c r="A2337">
        <v>8982369005</v>
      </c>
      <c r="B2337" s="1">
        <v>44345</v>
      </c>
      <c r="C2337" t="s">
        <v>5142</v>
      </c>
      <c r="D2337" t="s">
        <v>5143</v>
      </c>
      <c r="E2337" t="s">
        <v>349</v>
      </c>
      <c r="F2337" t="s">
        <v>5651</v>
      </c>
      <c r="G2337" t="s">
        <v>5702</v>
      </c>
      <c r="H2337" s="10">
        <v>227289.49</v>
      </c>
      <c r="J2337" t="s">
        <v>42</v>
      </c>
      <c r="K2337" t="s">
        <v>30</v>
      </c>
      <c r="L2337" t="s">
        <v>127</v>
      </c>
      <c r="M2337" t="s">
        <v>29</v>
      </c>
      <c r="N2337" t="s">
        <v>30</v>
      </c>
      <c r="O2337" t="s">
        <v>29</v>
      </c>
      <c r="P2337" t="s">
        <v>30</v>
      </c>
      <c r="Q2337" t="s">
        <v>30</v>
      </c>
      <c r="R2337" t="s">
        <v>30</v>
      </c>
      <c r="S2337" t="s">
        <v>30</v>
      </c>
      <c r="T2337" t="s">
        <v>30</v>
      </c>
      <c r="U2337" t="s">
        <v>30</v>
      </c>
      <c r="V2337" t="s">
        <v>30</v>
      </c>
      <c r="W2337" t="s">
        <v>31</v>
      </c>
      <c r="X2337" t="s">
        <v>29</v>
      </c>
      <c r="Y2337" t="s">
        <v>29</v>
      </c>
      <c r="Z2337" t="s">
        <v>29</v>
      </c>
      <c r="AA2337" t="s">
        <v>29</v>
      </c>
      <c r="AB2337" t="s">
        <v>32</v>
      </c>
    </row>
    <row r="2338" spans="1:28" outlineLevel="1" x14ac:dyDescent="0.45">
      <c r="A2338">
        <v>8954919007</v>
      </c>
      <c r="B2338" s="1">
        <v>44345</v>
      </c>
      <c r="C2338" t="s">
        <v>4998</v>
      </c>
      <c r="D2338" t="s">
        <v>3607</v>
      </c>
      <c r="E2338" t="s">
        <v>349</v>
      </c>
      <c r="F2338" t="s">
        <v>5651</v>
      </c>
      <c r="G2338" t="s">
        <v>5702</v>
      </c>
      <c r="H2338" s="10">
        <v>203841</v>
      </c>
      <c r="J2338" t="s">
        <v>42</v>
      </c>
      <c r="K2338" t="s">
        <v>30</v>
      </c>
      <c r="L2338" t="s">
        <v>127</v>
      </c>
      <c r="M2338" t="s">
        <v>29</v>
      </c>
      <c r="N2338" t="s">
        <v>30</v>
      </c>
      <c r="O2338" t="s">
        <v>29</v>
      </c>
      <c r="P2338" t="s">
        <v>30</v>
      </c>
      <c r="Q2338" t="s">
        <v>30</v>
      </c>
      <c r="R2338" t="s">
        <v>30</v>
      </c>
      <c r="S2338" t="s">
        <v>30</v>
      </c>
      <c r="T2338" t="s">
        <v>30</v>
      </c>
      <c r="U2338" t="s">
        <v>30</v>
      </c>
      <c r="V2338" t="s">
        <v>30</v>
      </c>
      <c r="W2338" t="s">
        <v>31</v>
      </c>
      <c r="X2338" t="s">
        <v>29</v>
      </c>
      <c r="Y2338" t="s">
        <v>29</v>
      </c>
      <c r="Z2338" t="s">
        <v>29</v>
      </c>
      <c r="AA2338" t="s">
        <v>29</v>
      </c>
      <c r="AB2338" t="s">
        <v>32</v>
      </c>
    </row>
    <row r="2339" spans="1:28" outlineLevel="1" x14ac:dyDescent="0.45">
      <c r="A2339">
        <v>7535818910</v>
      </c>
      <c r="B2339" s="1">
        <v>44323</v>
      </c>
      <c r="C2339" t="s">
        <v>2839</v>
      </c>
      <c r="D2339" t="s">
        <v>2840</v>
      </c>
      <c r="E2339" t="s">
        <v>349</v>
      </c>
      <c r="F2339" t="s">
        <v>5651</v>
      </c>
      <c r="G2339" t="s">
        <v>5702</v>
      </c>
      <c r="H2339" s="10">
        <v>73765</v>
      </c>
      <c r="J2339" t="s">
        <v>42</v>
      </c>
      <c r="K2339" t="s">
        <v>29</v>
      </c>
      <c r="L2339" t="s">
        <v>127</v>
      </c>
      <c r="M2339" t="s">
        <v>30</v>
      </c>
      <c r="N2339" t="s">
        <v>29</v>
      </c>
      <c r="O2339" t="s">
        <v>29</v>
      </c>
      <c r="P2339" t="s">
        <v>30</v>
      </c>
      <c r="Q2339" t="s">
        <v>30</v>
      </c>
      <c r="R2339" t="s">
        <v>30</v>
      </c>
      <c r="S2339" t="s">
        <v>30</v>
      </c>
      <c r="T2339" t="s">
        <v>30</v>
      </c>
      <c r="U2339" t="s">
        <v>30</v>
      </c>
      <c r="V2339" t="s">
        <v>30</v>
      </c>
      <c r="W2339" t="s">
        <v>40</v>
      </c>
      <c r="X2339" t="s">
        <v>29</v>
      </c>
      <c r="Y2339" t="s">
        <v>29</v>
      </c>
      <c r="Z2339" t="s">
        <v>29</v>
      </c>
      <c r="AA2339" t="s">
        <v>30</v>
      </c>
      <c r="AB2339" t="s">
        <v>38</v>
      </c>
    </row>
    <row r="2340" spans="1:28" outlineLevel="1" x14ac:dyDescent="0.45">
      <c r="A2340">
        <v>1090419010</v>
      </c>
      <c r="B2340" s="1">
        <v>44329</v>
      </c>
      <c r="C2340" t="s">
        <v>347</v>
      </c>
      <c r="D2340" t="s">
        <v>348</v>
      </c>
      <c r="E2340" t="s">
        <v>349</v>
      </c>
      <c r="F2340" t="s">
        <v>5651</v>
      </c>
      <c r="G2340" t="s">
        <v>5702</v>
      </c>
      <c r="H2340" s="10">
        <v>67992</v>
      </c>
      <c r="J2340" t="s">
        <v>42</v>
      </c>
      <c r="K2340" t="s">
        <v>29</v>
      </c>
      <c r="L2340" t="s">
        <v>127</v>
      </c>
      <c r="M2340" t="s">
        <v>29</v>
      </c>
      <c r="N2340" t="s">
        <v>30</v>
      </c>
      <c r="O2340" t="s">
        <v>29</v>
      </c>
      <c r="P2340" t="s">
        <v>30</v>
      </c>
      <c r="Q2340" t="s">
        <v>30</v>
      </c>
      <c r="R2340" t="s">
        <v>30</v>
      </c>
      <c r="S2340" t="s">
        <v>30</v>
      </c>
      <c r="T2340" t="s">
        <v>29</v>
      </c>
      <c r="U2340" t="s">
        <v>30</v>
      </c>
      <c r="V2340" t="s">
        <v>30</v>
      </c>
      <c r="W2340" t="s">
        <v>31</v>
      </c>
      <c r="X2340" t="s">
        <v>29</v>
      </c>
      <c r="Y2340" t="s">
        <v>29</v>
      </c>
      <c r="Z2340" t="s">
        <v>30</v>
      </c>
      <c r="AA2340" t="s">
        <v>30</v>
      </c>
      <c r="AB2340" t="s">
        <v>139</v>
      </c>
    </row>
    <row r="2341" spans="1:28" outlineLevel="1" x14ac:dyDescent="0.45">
      <c r="A2341">
        <v>3685989004</v>
      </c>
      <c r="B2341" s="1">
        <v>44335</v>
      </c>
      <c r="C2341" t="s">
        <v>1718</v>
      </c>
      <c r="D2341" t="s">
        <v>828</v>
      </c>
      <c r="E2341" t="s">
        <v>1262</v>
      </c>
      <c r="F2341" t="s">
        <v>5651</v>
      </c>
      <c r="G2341" t="s">
        <v>5855</v>
      </c>
      <c r="H2341" s="10">
        <v>811446</v>
      </c>
      <c r="J2341" t="s">
        <v>28</v>
      </c>
      <c r="K2341" t="s">
        <v>30</v>
      </c>
      <c r="L2341" t="s">
        <v>127</v>
      </c>
      <c r="M2341" t="s">
        <v>29</v>
      </c>
      <c r="N2341" t="s">
        <v>30</v>
      </c>
      <c r="O2341" t="s">
        <v>29</v>
      </c>
      <c r="P2341" t="s">
        <v>30</v>
      </c>
      <c r="Q2341" t="s">
        <v>30</v>
      </c>
      <c r="R2341" t="s">
        <v>30</v>
      </c>
      <c r="S2341" t="s">
        <v>30</v>
      </c>
      <c r="T2341" t="s">
        <v>30</v>
      </c>
      <c r="U2341" t="s">
        <v>30</v>
      </c>
      <c r="V2341" t="s">
        <v>30</v>
      </c>
      <c r="W2341" t="s">
        <v>40</v>
      </c>
      <c r="X2341" t="s">
        <v>29</v>
      </c>
      <c r="Y2341" t="s">
        <v>30</v>
      </c>
      <c r="Z2341" t="s">
        <v>29</v>
      </c>
      <c r="AA2341" t="s">
        <v>29</v>
      </c>
      <c r="AB2341" t="s">
        <v>32</v>
      </c>
    </row>
    <row r="2342" spans="1:28" outlineLevel="1" x14ac:dyDescent="0.45">
      <c r="A2342">
        <v>2506789004</v>
      </c>
      <c r="B2342" s="1">
        <v>44332</v>
      </c>
      <c r="C2342" t="s">
        <v>1260</v>
      </c>
      <c r="D2342" t="s">
        <v>1261</v>
      </c>
      <c r="E2342" t="s">
        <v>1262</v>
      </c>
      <c r="F2342" t="s">
        <v>5651</v>
      </c>
      <c r="G2342" t="s">
        <v>5855</v>
      </c>
      <c r="H2342" s="10">
        <v>611417</v>
      </c>
      <c r="J2342" t="s">
        <v>28</v>
      </c>
      <c r="K2342" t="s">
        <v>29</v>
      </c>
      <c r="L2342" t="s">
        <v>127</v>
      </c>
      <c r="M2342" t="s">
        <v>30</v>
      </c>
      <c r="N2342" t="s">
        <v>30</v>
      </c>
      <c r="O2342" t="s">
        <v>30</v>
      </c>
      <c r="P2342" t="s">
        <v>30</v>
      </c>
      <c r="Q2342" t="s">
        <v>30</v>
      </c>
      <c r="R2342" t="s">
        <v>30</v>
      </c>
      <c r="S2342" t="s">
        <v>30</v>
      </c>
      <c r="T2342" t="s">
        <v>30</v>
      </c>
      <c r="U2342" t="s">
        <v>30</v>
      </c>
      <c r="V2342" t="s">
        <v>30</v>
      </c>
      <c r="W2342" t="s">
        <v>40</v>
      </c>
      <c r="X2342" t="s">
        <v>29</v>
      </c>
      <c r="Y2342" t="s">
        <v>29</v>
      </c>
      <c r="Z2342" t="s">
        <v>29</v>
      </c>
      <c r="AA2342" t="s">
        <v>30</v>
      </c>
      <c r="AB2342" t="s">
        <v>166</v>
      </c>
    </row>
    <row r="2343" spans="1:28" outlineLevel="1" x14ac:dyDescent="0.45">
      <c r="A2343">
        <v>7594908902</v>
      </c>
      <c r="B2343" s="1">
        <v>44323</v>
      </c>
      <c r="C2343" t="s">
        <v>3364</v>
      </c>
      <c r="D2343" t="s">
        <v>3365</v>
      </c>
      <c r="E2343" t="s">
        <v>1262</v>
      </c>
      <c r="F2343" t="s">
        <v>5651</v>
      </c>
      <c r="G2343" t="s">
        <v>5855</v>
      </c>
      <c r="H2343" s="10">
        <v>344409.82</v>
      </c>
      <c r="J2343" t="s">
        <v>28</v>
      </c>
      <c r="K2343" t="s">
        <v>29</v>
      </c>
      <c r="L2343" t="s">
        <v>127</v>
      </c>
      <c r="M2343" t="s">
        <v>29</v>
      </c>
      <c r="N2343" t="s">
        <v>29</v>
      </c>
      <c r="O2343" t="s">
        <v>29</v>
      </c>
      <c r="P2343" t="s">
        <v>30</v>
      </c>
      <c r="Q2343" t="s">
        <v>30</v>
      </c>
      <c r="R2343" t="s">
        <v>30</v>
      </c>
      <c r="S2343" t="s">
        <v>30</v>
      </c>
      <c r="T2343" t="s">
        <v>30</v>
      </c>
      <c r="U2343" t="s">
        <v>30</v>
      </c>
      <c r="V2343" t="s">
        <v>30</v>
      </c>
      <c r="W2343" t="s">
        <v>31</v>
      </c>
      <c r="X2343" t="s">
        <v>29</v>
      </c>
      <c r="Y2343" t="s">
        <v>29</v>
      </c>
      <c r="Z2343" t="s">
        <v>29</v>
      </c>
      <c r="AA2343" t="s">
        <v>30</v>
      </c>
      <c r="AB2343" t="s">
        <v>45</v>
      </c>
    </row>
    <row r="2344" spans="1:28" outlineLevel="1" x14ac:dyDescent="0.45">
      <c r="A2344">
        <v>9873289000</v>
      </c>
      <c r="B2344" s="1">
        <v>44351</v>
      </c>
      <c r="C2344" t="s">
        <v>5198</v>
      </c>
      <c r="D2344" t="s">
        <v>5199</v>
      </c>
      <c r="E2344" t="s">
        <v>1262</v>
      </c>
      <c r="F2344" t="s">
        <v>5651</v>
      </c>
      <c r="G2344" t="s">
        <v>5855</v>
      </c>
      <c r="H2344" s="10">
        <v>263360.27</v>
      </c>
      <c r="J2344" t="s">
        <v>28</v>
      </c>
      <c r="K2344" t="s">
        <v>29</v>
      </c>
      <c r="L2344" t="s">
        <v>127</v>
      </c>
      <c r="M2344" t="s">
        <v>29</v>
      </c>
      <c r="N2344" t="s">
        <v>29</v>
      </c>
      <c r="O2344" t="s">
        <v>29</v>
      </c>
      <c r="P2344" t="s">
        <v>30</v>
      </c>
      <c r="Q2344" t="s">
        <v>30</v>
      </c>
      <c r="R2344" t="s">
        <v>30</v>
      </c>
      <c r="S2344" t="s">
        <v>30</v>
      </c>
      <c r="T2344" t="s">
        <v>30</v>
      </c>
      <c r="U2344" t="s">
        <v>30</v>
      </c>
      <c r="V2344" t="s">
        <v>30</v>
      </c>
      <c r="W2344" t="s">
        <v>40</v>
      </c>
      <c r="X2344" t="s">
        <v>29</v>
      </c>
      <c r="Y2344" t="s">
        <v>29</v>
      </c>
      <c r="Z2344" t="s">
        <v>29</v>
      </c>
      <c r="AA2344" t="s">
        <v>29</v>
      </c>
      <c r="AB2344" t="s">
        <v>32</v>
      </c>
    </row>
    <row r="2345" spans="1:28" outlineLevel="1" x14ac:dyDescent="0.45">
      <c r="A2345">
        <v>8873449006</v>
      </c>
      <c r="B2345" s="1">
        <v>44345</v>
      </c>
      <c r="C2345" t="s">
        <v>4656</v>
      </c>
      <c r="D2345" t="s">
        <v>4657</v>
      </c>
      <c r="E2345" t="s">
        <v>1262</v>
      </c>
      <c r="F2345" t="s">
        <v>5651</v>
      </c>
      <c r="G2345" t="s">
        <v>5855</v>
      </c>
      <c r="H2345" s="10">
        <v>128719.53</v>
      </c>
      <c r="J2345" t="s">
        <v>28</v>
      </c>
      <c r="K2345" t="s">
        <v>29</v>
      </c>
      <c r="L2345" t="s">
        <v>127</v>
      </c>
      <c r="M2345" t="s">
        <v>29</v>
      </c>
      <c r="N2345" t="s">
        <v>30</v>
      </c>
      <c r="O2345" t="s">
        <v>30</v>
      </c>
      <c r="P2345" t="s">
        <v>30</v>
      </c>
      <c r="Q2345" t="s">
        <v>30</v>
      </c>
      <c r="R2345" t="s">
        <v>30</v>
      </c>
      <c r="S2345" t="s">
        <v>30</v>
      </c>
      <c r="T2345" t="s">
        <v>30</v>
      </c>
      <c r="U2345" t="s">
        <v>30</v>
      </c>
      <c r="V2345" t="s">
        <v>30</v>
      </c>
      <c r="W2345" t="s">
        <v>40</v>
      </c>
      <c r="X2345" t="s">
        <v>29</v>
      </c>
      <c r="Y2345" t="s">
        <v>29</v>
      </c>
      <c r="Z2345" t="s">
        <v>29</v>
      </c>
      <c r="AA2345" t="s">
        <v>29</v>
      </c>
      <c r="AB2345" t="s">
        <v>73</v>
      </c>
    </row>
    <row r="2346" spans="1:28" outlineLevel="1" x14ac:dyDescent="0.45">
      <c r="A2346">
        <v>7545509007</v>
      </c>
      <c r="B2346" s="1">
        <v>44341</v>
      </c>
      <c r="C2346" t="s">
        <v>2949</v>
      </c>
      <c r="D2346" t="s">
        <v>2950</v>
      </c>
      <c r="E2346" t="s">
        <v>1262</v>
      </c>
      <c r="F2346" t="s">
        <v>5651</v>
      </c>
      <c r="G2346" t="s">
        <v>5855</v>
      </c>
      <c r="H2346" s="10">
        <v>67663</v>
      </c>
      <c r="J2346" t="s">
        <v>28</v>
      </c>
      <c r="K2346" t="s">
        <v>29</v>
      </c>
      <c r="L2346" t="s">
        <v>127</v>
      </c>
      <c r="M2346" t="s">
        <v>30</v>
      </c>
      <c r="N2346" t="s">
        <v>30</v>
      </c>
      <c r="O2346" t="s">
        <v>30</v>
      </c>
      <c r="P2346" t="s">
        <v>30</v>
      </c>
      <c r="Q2346" t="s">
        <v>30</v>
      </c>
      <c r="R2346" t="s">
        <v>30</v>
      </c>
      <c r="S2346" t="s">
        <v>30</v>
      </c>
      <c r="T2346" t="s">
        <v>30</v>
      </c>
      <c r="U2346" t="s">
        <v>30</v>
      </c>
      <c r="V2346" t="s">
        <v>30</v>
      </c>
      <c r="W2346" t="s">
        <v>40</v>
      </c>
      <c r="X2346" t="s">
        <v>29</v>
      </c>
      <c r="Y2346" t="s">
        <v>30</v>
      </c>
      <c r="Z2346" t="s">
        <v>29</v>
      </c>
      <c r="AA2346" t="s">
        <v>29</v>
      </c>
      <c r="AB2346" t="s">
        <v>32</v>
      </c>
    </row>
    <row r="2347" spans="1:28" outlineLevel="1" x14ac:dyDescent="0.45">
      <c r="A2347">
        <v>8991429001</v>
      </c>
      <c r="B2347" s="1">
        <v>44345</v>
      </c>
      <c r="C2347" t="s">
        <v>5185</v>
      </c>
      <c r="D2347" t="s">
        <v>5186</v>
      </c>
      <c r="E2347" t="s">
        <v>1262</v>
      </c>
      <c r="F2347" t="s">
        <v>5651</v>
      </c>
      <c r="G2347" t="s">
        <v>5855</v>
      </c>
      <c r="H2347" s="10">
        <v>11567</v>
      </c>
      <c r="I2347" t="s">
        <v>218</v>
      </c>
      <c r="J2347" t="s">
        <v>28</v>
      </c>
      <c r="K2347" t="s">
        <v>29</v>
      </c>
      <c r="L2347" t="s">
        <v>127</v>
      </c>
      <c r="M2347" t="s">
        <v>30</v>
      </c>
      <c r="N2347" t="s">
        <v>30</v>
      </c>
      <c r="O2347" t="s">
        <v>29</v>
      </c>
      <c r="P2347" t="s">
        <v>29</v>
      </c>
      <c r="Q2347" t="s">
        <v>30</v>
      </c>
      <c r="R2347" t="s">
        <v>30</v>
      </c>
      <c r="S2347" t="s">
        <v>30</v>
      </c>
      <c r="T2347" t="s">
        <v>30</v>
      </c>
      <c r="U2347" t="s">
        <v>30</v>
      </c>
      <c r="V2347" t="s">
        <v>30</v>
      </c>
      <c r="W2347" t="s">
        <v>40</v>
      </c>
      <c r="X2347" t="s">
        <v>29</v>
      </c>
      <c r="Y2347" t="s">
        <v>29</v>
      </c>
      <c r="Z2347" t="s">
        <v>29</v>
      </c>
      <c r="AA2347" t="s">
        <v>29</v>
      </c>
      <c r="AB2347" t="s">
        <v>32</v>
      </c>
    </row>
    <row r="2348" spans="1:28" outlineLevel="1" x14ac:dyDescent="0.45">
      <c r="A2348">
        <v>7909118907</v>
      </c>
      <c r="B2348" s="1">
        <v>44327</v>
      </c>
      <c r="C2348" t="s">
        <v>4058</v>
      </c>
      <c r="D2348" t="s">
        <v>4059</v>
      </c>
      <c r="E2348" t="s">
        <v>1278</v>
      </c>
      <c r="F2348" t="s">
        <v>5651</v>
      </c>
      <c r="G2348" t="s">
        <v>5859</v>
      </c>
      <c r="H2348" s="10">
        <v>427885.48</v>
      </c>
      <c r="J2348" t="s">
        <v>28</v>
      </c>
      <c r="K2348" t="s">
        <v>29</v>
      </c>
      <c r="L2348" t="s">
        <v>88</v>
      </c>
      <c r="M2348" t="s">
        <v>29</v>
      </c>
      <c r="N2348" t="s">
        <v>29</v>
      </c>
      <c r="O2348" t="s">
        <v>30</v>
      </c>
      <c r="P2348" t="s">
        <v>30</v>
      </c>
      <c r="Q2348" t="s">
        <v>30</v>
      </c>
      <c r="R2348" t="s">
        <v>30</v>
      </c>
      <c r="S2348" t="s">
        <v>30</v>
      </c>
      <c r="T2348" t="s">
        <v>30</v>
      </c>
      <c r="U2348" t="s">
        <v>30</v>
      </c>
      <c r="V2348" t="s">
        <v>30</v>
      </c>
      <c r="W2348" t="s">
        <v>31</v>
      </c>
      <c r="X2348" t="s">
        <v>29</v>
      </c>
      <c r="Y2348" t="s">
        <v>29</v>
      </c>
      <c r="Z2348" t="s">
        <v>29</v>
      </c>
      <c r="AA2348" t="s">
        <v>30</v>
      </c>
      <c r="AB2348" t="s">
        <v>45</v>
      </c>
    </row>
    <row r="2349" spans="1:28" outlineLevel="1" x14ac:dyDescent="0.45">
      <c r="A2349">
        <v>8902859000</v>
      </c>
      <c r="B2349" s="1">
        <v>44345</v>
      </c>
      <c r="C2349" t="s">
        <v>4774</v>
      </c>
      <c r="D2349" t="s">
        <v>4775</v>
      </c>
      <c r="E2349" t="s">
        <v>1278</v>
      </c>
      <c r="F2349" t="s">
        <v>5651</v>
      </c>
      <c r="G2349" t="s">
        <v>5859</v>
      </c>
      <c r="H2349" s="10">
        <v>259218.71</v>
      </c>
      <c r="J2349" t="s">
        <v>28</v>
      </c>
      <c r="K2349" t="s">
        <v>29</v>
      </c>
      <c r="L2349" t="s">
        <v>88</v>
      </c>
      <c r="M2349" t="s">
        <v>30</v>
      </c>
      <c r="N2349" t="s">
        <v>29</v>
      </c>
      <c r="O2349" t="s">
        <v>30</v>
      </c>
      <c r="P2349" t="s">
        <v>30</v>
      </c>
      <c r="Q2349" t="s">
        <v>30</v>
      </c>
      <c r="R2349" t="s">
        <v>30</v>
      </c>
      <c r="S2349" t="s">
        <v>30</v>
      </c>
      <c r="T2349" t="s">
        <v>29</v>
      </c>
      <c r="U2349" t="s">
        <v>30</v>
      </c>
      <c r="V2349" t="s">
        <v>29</v>
      </c>
      <c r="W2349" t="s">
        <v>31</v>
      </c>
      <c r="X2349" t="s">
        <v>29</v>
      </c>
      <c r="Y2349" t="s">
        <v>29</v>
      </c>
      <c r="Z2349" t="s">
        <v>29</v>
      </c>
      <c r="AA2349" t="s">
        <v>29</v>
      </c>
      <c r="AB2349" t="s">
        <v>32</v>
      </c>
    </row>
    <row r="2350" spans="1:28" outlineLevel="1" x14ac:dyDescent="0.45">
      <c r="A2350">
        <v>7632488909</v>
      </c>
      <c r="B2350" s="1">
        <v>44323</v>
      </c>
      <c r="C2350" t="s">
        <v>3584</v>
      </c>
      <c r="D2350" t="s">
        <v>3585</v>
      </c>
      <c r="E2350" t="s">
        <v>1278</v>
      </c>
      <c r="F2350" t="s">
        <v>5651</v>
      </c>
      <c r="G2350" t="s">
        <v>5859</v>
      </c>
      <c r="H2350" s="10">
        <v>123026.92</v>
      </c>
      <c r="J2350" t="s">
        <v>28</v>
      </c>
      <c r="K2350" t="s">
        <v>29</v>
      </c>
      <c r="L2350" t="s">
        <v>88</v>
      </c>
      <c r="M2350" t="s">
        <v>29</v>
      </c>
      <c r="N2350" t="s">
        <v>29</v>
      </c>
      <c r="O2350" t="s">
        <v>29</v>
      </c>
      <c r="P2350" t="s">
        <v>30</v>
      </c>
      <c r="Q2350" t="s">
        <v>30</v>
      </c>
      <c r="R2350" t="s">
        <v>30</v>
      </c>
      <c r="S2350" t="s">
        <v>30</v>
      </c>
      <c r="T2350" t="s">
        <v>30</v>
      </c>
      <c r="U2350" t="s">
        <v>30</v>
      </c>
      <c r="V2350" t="s">
        <v>30</v>
      </c>
      <c r="W2350" t="s">
        <v>40</v>
      </c>
      <c r="X2350" t="s">
        <v>29</v>
      </c>
      <c r="Y2350" t="s">
        <v>30</v>
      </c>
      <c r="Z2350" t="s">
        <v>30</v>
      </c>
      <c r="AA2350" t="s">
        <v>29</v>
      </c>
      <c r="AB2350" t="s">
        <v>39</v>
      </c>
    </row>
    <row r="2351" spans="1:28" outlineLevel="1" x14ac:dyDescent="0.45">
      <c r="A2351">
        <v>9919439004</v>
      </c>
      <c r="B2351" s="1">
        <v>44351</v>
      </c>
      <c r="C2351" t="s">
        <v>5434</v>
      </c>
      <c r="D2351" t="s">
        <v>5435</v>
      </c>
      <c r="E2351" t="s">
        <v>1278</v>
      </c>
      <c r="F2351" t="s">
        <v>5651</v>
      </c>
      <c r="G2351" t="s">
        <v>5859</v>
      </c>
      <c r="H2351" s="10">
        <v>47386.04</v>
      </c>
      <c r="I2351" t="s">
        <v>123</v>
      </c>
      <c r="J2351" t="s">
        <v>28</v>
      </c>
      <c r="K2351" t="s">
        <v>29</v>
      </c>
      <c r="L2351" t="s">
        <v>88</v>
      </c>
      <c r="M2351" t="s">
        <v>29</v>
      </c>
      <c r="N2351" t="s">
        <v>29</v>
      </c>
      <c r="O2351" t="s">
        <v>29</v>
      </c>
      <c r="P2351" t="s">
        <v>30</v>
      </c>
      <c r="Q2351" t="s">
        <v>30</v>
      </c>
      <c r="R2351" t="s">
        <v>30</v>
      </c>
      <c r="S2351" t="s">
        <v>30</v>
      </c>
      <c r="T2351" t="s">
        <v>30</v>
      </c>
      <c r="U2351" t="s">
        <v>30</v>
      </c>
      <c r="V2351" t="s">
        <v>30</v>
      </c>
      <c r="W2351" t="s">
        <v>31</v>
      </c>
      <c r="X2351" t="s">
        <v>29</v>
      </c>
      <c r="Y2351" t="s">
        <v>29</v>
      </c>
      <c r="Z2351" t="s">
        <v>29</v>
      </c>
      <c r="AA2351" t="s">
        <v>29</v>
      </c>
      <c r="AB2351" t="s">
        <v>39</v>
      </c>
    </row>
    <row r="2352" spans="1:28" outlineLevel="1" x14ac:dyDescent="0.45">
      <c r="A2352">
        <v>7231229003</v>
      </c>
      <c r="B2352" s="1">
        <v>44339</v>
      </c>
      <c r="C2352" t="s">
        <v>2490</v>
      </c>
      <c r="D2352" t="s">
        <v>2491</v>
      </c>
      <c r="E2352" t="s">
        <v>1278</v>
      </c>
      <c r="F2352" t="s">
        <v>5651</v>
      </c>
      <c r="G2352" t="s">
        <v>5859</v>
      </c>
      <c r="H2352" s="10">
        <v>44558</v>
      </c>
      <c r="J2352" t="s">
        <v>28</v>
      </c>
      <c r="K2352" t="s">
        <v>29</v>
      </c>
      <c r="L2352" t="s">
        <v>96</v>
      </c>
      <c r="M2352" t="s">
        <v>29</v>
      </c>
      <c r="N2352" t="s">
        <v>29</v>
      </c>
      <c r="O2352" t="s">
        <v>29</v>
      </c>
      <c r="P2352" t="s">
        <v>30</v>
      </c>
      <c r="Q2352" t="s">
        <v>30</v>
      </c>
      <c r="R2352" t="s">
        <v>30</v>
      </c>
      <c r="S2352" t="s">
        <v>29</v>
      </c>
      <c r="T2352" t="s">
        <v>30</v>
      </c>
      <c r="U2352" t="s">
        <v>30</v>
      </c>
      <c r="V2352" t="s">
        <v>29</v>
      </c>
      <c r="W2352" t="s">
        <v>60</v>
      </c>
      <c r="X2352" t="s">
        <v>29</v>
      </c>
      <c r="Y2352" t="s">
        <v>29</v>
      </c>
      <c r="Z2352" t="s">
        <v>29</v>
      </c>
      <c r="AA2352" t="s">
        <v>30</v>
      </c>
      <c r="AB2352" t="s">
        <v>39</v>
      </c>
    </row>
    <row r="2353" spans="1:28" outlineLevel="1" x14ac:dyDescent="0.45">
      <c r="A2353">
        <v>2649329003</v>
      </c>
      <c r="B2353" s="1">
        <v>44333</v>
      </c>
      <c r="C2353" t="s">
        <v>1276</v>
      </c>
      <c r="D2353" t="s">
        <v>1277</v>
      </c>
      <c r="E2353" t="s">
        <v>1278</v>
      </c>
      <c r="F2353" t="s">
        <v>5651</v>
      </c>
      <c r="G2353" t="s">
        <v>5859</v>
      </c>
      <c r="H2353" s="10">
        <v>29320</v>
      </c>
      <c r="J2353" t="s">
        <v>28</v>
      </c>
      <c r="K2353" t="s">
        <v>29</v>
      </c>
      <c r="L2353" t="s">
        <v>88</v>
      </c>
      <c r="M2353" t="s">
        <v>29</v>
      </c>
      <c r="N2353" t="s">
        <v>30</v>
      </c>
      <c r="O2353" t="s">
        <v>29</v>
      </c>
      <c r="P2353" t="s">
        <v>30</v>
      </c>
      <c r="Q2353" t="s">
        <v>30</v>
      </c>
      <c r="R2353" t="s">
        <v>30</v>
      </c>
      <c r="S2353" t="s">
        <v>30</v>
      </c>
      <c r="T2353" t="s">
        <v>30</v>
      </c>
      <c r="U2353" t="s">
        <v>30</v>
      </c>
      <c r="V2353" t="s">
        <v>30</v>
      </c>
      <c r="W2353" t="s">
        <v>40</v>
      </c>
      <c r="X2353" t="s">
        <v>29</v>
      </c>
      <c r="Y2353" t="s">
        <v>29</v>
      </c>
      <c r="Z2353" t="s">
        <v>29</v>
      </c>
      <c r="AA2353" t="s">
        <v>30</v>
      </c>
      <c r="AB2353" t="s">
        <v>32</v>
      </c>
    </row>
    <row r="2354" spans="1:28" outlineLevel="1" x14ac:dyDescent="0.45">
      <c r="A2354">
        <v>3691949010</v>
      </c>
      <c r="B2354" s="1">
        <v>44335</v>
      </c>
      <c r="C2354" t="s">
        <v>1745</v>
      </c>
      <c r="D2354" t="s">
        <v>1746</v>
      </c>
      <c r="E2354" t="s">
        <v>1278</v>
      </c>
      <c r="F2354" t="s">
        <v>5651</v>
      </c>
      <c r="G2354" t="s">
        <v>5859</v>
      </c>
      <c r="H2354" s="10">
        <v>22989.48</v>
      </c>
      <c r="J2354" t="s">
        <v>28</v>
      </c>
      <c r="K2354" t="s">
        <v>29</v>
      </c>
      <c r="L2354" t="s">
        <v>88</v>
      </c>
      <c r="M2354" t="s">
        <v>29</v>
      </c>
      <c r="N2354" t="s">
        <v>29</v>
      </c>
      <c r="O2354" t="s">
        <v>29</v>
      </c>
      <c r="P2354" t="s">
        <v>30</v>
      </c>
      <c r="Q2354" t="s">
        <v>29</v>
      </c>
      <c r="R2354" t="s">
        <v>30</v>
      </c>
      <c r="S2354" t="s">
        <v>29</v>
      </c>
      <c r="T2354" t="s">
        <v>29</v>
      </c>
      <c r="U2354" t="s">
        <v>30</v>
      </c>
      <c r="V2354" t="s">
        <v>30</v>
      </c>
      <c r="W2354" t="s">
        <v>31</v>
      </c>
      <c r="X2354" t="s">
        <v>29</v>
      </c>
      <c r="Y2354" t="s">
        <v>30</v>
      </c>
      <c r="Z2354" t="s">
        <v>29</v>
      </c>
      <c r="AA2354" t="s">
        <v>29</v>
      </c>
      <c r="AB2354" t="s">
        <v>39</v>
      </c>
    </row>
    <row r="2355" spans="1:28" outlineLevel="1" x14ac:dyDescent="0.45">
      <c r="A2355">
        <v>7653838906</v>
      </c>
      <c r="B2355" s="1">
        <v>44323</v>
      </c>
      <c r="C2355" t="s">
        <v>3722</v>
      </c>
      <c r="D2355" t="s">
        <v>3723</v>
      </c>
      <c r="E2355" t="s">
        <v>3724</v>
      </c>
      <c r="F2355" t="s">
        <v>5651</v>
      </c>
      <c r="G2355" t="s">
        <v>6001</v>
      </c>
      <c r="H2355" s="10">
        <v>84655</v>
      </c>
      <c r="J2355" t="s">
        <v>42</v>
      </c>
      <c r="K2355" t="s">
        <v>29</v>
      </c>
      <c r="L2355" t="s">
        <v>275</v>
      </c>
      <c r="M2355" t="s">
        <v>29</v>
      </c>
      <c r="N2355" t="s">
        <v>29</v>
      </c>
      <c r="O2355" t="s">
        <v>29</v>
      </c>
      <c r="P2355" t="s">
        <v>30</v>
      </c>
      <c r="Q2355" t="s">
        <v>30</v>
      </c>
      <c r="R2355" t="s">
        <v>30</v>
      </c>
      <c r="S2355" t="s">
        <v>30</v>
      </c>
      <c r="T2355" t="s">
        <v>29</v>
      </c>
      <c r="U2355" t="s">
        <v>30</v>
      </c>
      <c r="V2355" t="s">
        <v>30</v>
      </c>
      <c r="W2355" t="s">
        <v>31</v>
      </c>
      <c r="X2355" t="s">
        <v>29</v>
      </c>
      <c r="Y2355" t="s">
        <v>30</v>
      </c>
      <c r="Z2355" t="s">
        <v>29</v>
      </c>
      <c r="AA2355" t="s">
        <v>29</v>
      </c>
      <c r="AB2355" t="s">
        <v>79</v>
      </c>
    </row>
    <row r="2356" spans="1:28" outlineLevel="1" x14ac:dyDescent="0.45">
      <c r="A2356">
        <v>2778229004</v>
      </c>
      <c r="B2356" s="1">
        <v>44334</v>
      </c>
      <c r="C2356" t="s">
        <v>1681</v>
      </c>
      <c r="D2356" t="s">
        <v>1682</v>
      </c>
      <c r="E2356" t="s">
        <v>1394</v>
      </c>
      <c r="F2356" t="s">
        <v>5651</v>
      </c>
      <c r="G2356" t="s">
        <v>5871</v>
      </c>
      <c r="H2356" s="10">
        <v>774624</v>
      </c>
      <c r="J2356" t="s">
        <v>42</v>
      </c>
      <c r="K2356" t="s">
        <v>30</v>
      </c>
      <c r="L2356" t="s">
        <v>210</v>
      </c>
      <c r="M2356" t="s">
        <v>30</v>
      </c>
      <c r="N2356" t="s">
        <v>29</v>
      </c>
      <c r="O2356" t="s">
        <v>29</v>
      </c>
      <c r="P2356" t="s">
        <v>30</v>
      </c>
      <c r="Q2356" t="s">
        <v>30</v>
      </c>
      <c r="R2356" t="s">
        <v>30</v>
      </c>
      <c r="S2356" t="s">
        <v>30</v>
      </c>
      <c r="T2356" t="s">
        <v>30</v>
      </c>
      <c r="U2356" t="s">
        <v>30</v>
      </c>
      <c r="V2356" t="s">
        <v>30</v>
      </c>
      <c r="W2356" t="s">
        <v>31</v>
      </c>
      <c r="X2356" t="s">
        <v>29</v>
      </c>
      <c r="Y2356" t="s">
        <v>29</v>
      </c>
      <c r="Z2356" t="s">
        <v>30</v>
      </c>
      <c r="AA2356" t="s">
        <v>29</v>
      </c>
      <c r="AB2356" t="s">
        <v>130</v>
      </c>
    </row>
    <row r="2357" spans="1:28" outlineLevel="1" x14ac:dyDescent="0.45">
      <c r="A2357">
        <v>9935789004</v>
      </c>
      <c r="B2357" s="1">
        <v>44351</v>
      </c>
      <c r="C2357" t="s">
        <v>5545</v>
      </c>
      <c r="D2357" t="s">
        <v>5546</v>
      </c>
      <c r="E2357" t="s">
        <v>1394</v>
      </c>
      <c r="F2357" t="s">
        <v>5651</v>
      </c>
      <c r="G2357" t="s">
        <v>5871</v>
      </c>
      <c r="H2357" s="10">
        <v>370487.25</v>
      </c>
      <c r="I2357" t="s">
        <v>63</v>
      </c>
      <c r="J2357" t="s">
        <v>42</v>
      </c>
      <c r="K2357" t="s">
        <v>30</v>
      </c>
      <c r="L2357" t="s">
        <v>210</v>
      </c>
      <c r="M2357" t="s">
        <v>30</v>
      </c>
      <c r="N2357" t="s">
        <v>30</v>
      </c>
      <c r="O2357" t="s">
        <v>30</v>
      </c>
      <c r="P2357" t="s">
        <v>30</v>
      </c>
      <c r="Q2357" t="s">
        <v>30</v>
      </c>
      <c r="R2357" t="s">
        <v>30</v>
      </c>
      <c r="S2357" t="s">
        <v>30</v>
      </c>
      <c r="T2357" t="s">
        <v>30</v>
      </c>
      <c r="U2357" t="s">
        <v>30</v>
      </c>
      <c r="V2357" t="s">
        <v>30</v>
      </c>
      <c r="W2357" t="s">
        <v>33</v>
      </c>
      <c r="X2357" t="s">
        <v>29</v>
      </c>
      <c r="Y2357" t="s">
        <v>29</v>
      </c>
      <c r="Z2357" t="s">
        <v>29</v>
      </c>
      <c r="AA2357" t="s">
        <v>29</v>
      </c>
      <c r="AB2357" t="s">
        <v>32</v>
      </c>
    </row>
    <row r="2358" spans="1:28" outlineLevel="1" x14ac:dyDescent="0.45">
      <c r="A2358">
        <v>2714369001</v>
      </c>
      <c r="B2358" s="1">
        <v>44334</v>
      </c>
      <c r="C2358" t="s">
        <v>1392</v>
      </c>
      <c r="D2358" t="s">
        <v>1393</v>
      </c>
      <c r="E2358" t="s">
        <v>1394</v>
      </c>
      <c r="F2358" t="s">
        <v>5651</v>
      </c>
      <c r="G2358" t="s">
        <v>5871</v>
      </c>
      <c r="H2358" s="10">
        <v>78388.37</v>
      </c>
      <c r="J2358" t="s">
        <v>42</v>
      </c>
      <c r="K2358" t="s">
        <v>30</v>
      </c>
      <c r="L2358" t="s">
        <v>210</v>
      </c>
      <c r="M2358" t="s">
        <v>29</v>
      </c>
      <c r="N2358" t="s">
        <v>29</v>
      </c>
      <c r="O2358" t="s">
        <v>29</v>
      </c>
      <c r="P2358" t="s">
        <v>30</v>
      </c>
      <c r="Q2358" t="s">
        <v>29</v>
      </c>
      <c r="R2358" t="s">
        <v>30</v>
      </c>
      <c r="S2358" t="s">
        <v>30</v>
      </c>
      <c r="T2358" t="s">
        <v>30</v>
      </c>
      <c r="U2358" t="s">
        <v>30</v>
      </c>
      <c r="V2358" t="s">
        <v>30</v>
      </c>
      <c r="W2358" t="s">
        <v>31</v>
      </c>
      <c r="X2358" t="s">
        <v>29</v>
      </c>
      <c r="Y2358" t="s">
        <v>29</v>
      </c>
      <c r="Z2358" t="s">
        <v>29</v>
      </c>
      <c r="AA2358" t="s">
        <v>30</v>
      </c>
      <c r="AB2358" t="s">
        <v>32</v>
      </c>
    </row>
    <row r="2359" spans="1:28" outlineLevel="1" x14ac:dyDescent="0.45">
      <c r="A2359">
        <v>7869828902</v>
      </c>
      <c r="B2359" s="1">
        <v>44327</v>
      </c>
      <c r="C2359" t="s">
        <v>3849</v>
      </c>
      <c r="D2359" t="s">
        <v>3850</v>
      </c>
      <c r="E2359" t="s">
        <v>1394</v>
      </c>
      <c r="F2359" t="s">
        <v>5651</v>
      </c>
      <c r="G2359" t="s">
        <v>5871</v>
      </c>
      <c r="H2359" s="10">
        <v>57426.6</v>
      </c>
      <c r="J2359" t="s">
        <v>42</v>
      </c>
      <c r="K2359" t="s">
        <v>30</v>
      </c>
      <c r="L2359" t="s">
        <v>210</v>
      </c>
      <c r="M2359" t="s">
        <v>29</v>
      </c>
      <c r="N2359" t="s">
        <v>30</v>
      </c>
      <c r="O2359" t="s">
        <v>30</v>
      </c>
      <c r="P2359" t="s">
        <v>30</v>
      </c>
      <c r="Q2359" t="s">
        <v>30</v>
      </c>
      <c r="R2359" t="s">
        <v>30</v>
      </c>
      <c r="S2359" t="s">
        <v>30</v>
      </c>
      <c r="T2359" t="s">
        <v>30</v>
      </c>
      <c r="U2359" t="s">
        <v>30</v>
      </c>
      <c r="V2359" t="s">
        <v>30</v>
      </c>
      <c r="W2359" t="s">
        <v>31</v>
      </c>
      <c r="X2359" t="s">
        <v>29</v>
      </c>
      <c r="Y2359" t="s">
        <v>30</v>
      </c>
      <c r="Z2359" t="s">
        <v>29</v>
      </c>
      <c r="AA2359" t="s">
        <v>30</v>
      </c>
      <c r="AB2359" t="s">
        <v>32</v>
      </c>
    </row>
    <row r="2360" spans="1:28" outlineLevel="1" x14ac:dyDescent="0.45">
      <c r="A2360">
        <v>2218079009</v>
      </c>
      <c r="B2360" s="1">
        <v>44330</v>
      </c>
      <c r="C2360" t="s">
        <v>628</v>
      </c>
      <c r="D2360" t="s">
        <v>629</v>
      </c>
      <c r="E2360" t="s">
        <v>630</v>
      </c>
      <c r="F2360" t="s">
        <v>5651</v>
      </c>
      <c r="G2360" t="s">
        <v>5694</v>
      </c>
      <c r="H2360" s="10">
        <v>611528.16</v>
      </c>
      <c r="J2360" t="s">
        <v>42</v>
      </c>
      <c r="K2360" t="s">
        <v>30</v>
      </c>
      <c r="L2360" t="s">
        <v>54</v>
      </c>
      <c r="M2360" t="s">
        <v>30</v>
      </c>
      <c r="N2360" t="s">
        <v>30</v>
      </c>
      <c r="O2360" t="s">
        <v>30</v>
      </c>
      <c r="P2360" t="s">
        <v>30</v>
      </c>
      <c r="Q2360" t="s">
        <v>30</v>
      </c>
      <c r="R2360" t="s">
        <v>30</v>
      </c>
      <c r="S2360" t="s">
        <v>30</v>
      </c>
      <c r="T2360" t="s">
        <v>30</v>
      </c>
      <c r="U2360" t="s">
        <v>30</v>
      </c>
      <c r="V2360" t="s">
        <v>30</v>
      </c>
      <c r="W2360" t="s">
        <v>31</v>
      </c>
      <c r="X2360" t="s">
        <v>29</v>
      </c>
      <c r="Y2360" t="s">
        <v>29</v>
      </c>
      <c r="Z2360" t="s">
        <v>29</v>
      </c>
      <c r="AA2360" t="s">
        <v>30</v>
      </c>
      <c r="AB2360" t="s">
        <v>32</v>
      </c>
    </row>
    <row r="2361" spans="1:28" outlineLevel="1" x14ac:dyDescent="0.45">
      <c r="A2361">
        <v>2751309004</v>
      </c>
      <c r="B2361" s="1">
        <v>44334</v>
      </c>
      <c r="C2361" t="s">
        <v>1565</v>
      </c>
      <c r="D2361" t="s">
        <v>1566</v>
      </c>
      <c r="E2361" t="s">
        <v>630</v>
      </c>
      <c r="F2361" t="s">
        <v>5651</v>
      </c>
      <c r="G2361" t="s">
        <v>5694</v>
      </c>
      <c r="H2361" s="10">
        <v>75744.039999999994</v>
      </c>
      <c r="J2361" t="s">
        <v>42</v>
      </c>
      <c r="K2361" t="s">
        <v>30</v>
      </c>
      <c r="L2361" t="s">
        <v>54</v>
      </c>
      <c r="M2361" t="s">
        <v>29</v>
      </c>
      <c r="N2361" t="s">
        <v>30</v>
      </c>
      <c r="O2361" t="s">
        <v>29</v>
      </c>
      <c r="P2361" t="s">
        <v>30</v>
      </c>
      <c r="Q2361" t="s">
        <v>30</v>
      </c>
      <c r="R2361" t="s">
        <v>30</v>
      </c>
      <c r="S2361" t="s">
        <v>30</v>
      </c>
      <c r="T2361" t="s">
        <v>30</v>
      </c>
      <c r="U2361" t="s">
        <v>30</v>
      </c>
      <c r="V2361" t="s">
        <v>30</v>
      </c>
      <c r="W2361" t="s">
        <v>31</v>
      </c>
      <c r="X2361" t="s">
        <v>29</v>
      </c>
      <c r="Y2361" t="s">
        <v>29</v>
      </c>
      <c r="Z2361" t="s">
        <v>29</v>
      </c>
      <c r="AA2361" t="s">
        <v>30</v>
      </c>
      <c r="AB2361" t="s">
        <v>228</v>
      </c>
    </row>
    <row r="2362" spans="1:28" outlineLevel="1" x14ac:dyDescent="0.45">
      <c r="A2362">
        <v>7905928906</v>
      </c>
      <c r="B2362" s="1">
        <v>44327</v>
      </c>
      <c r="C2362" t="s">
        <v>4034</v>
      </c>
      <c r="D2362" t="s">
        <v>4035</v>
      </c>
      <c r="E2362" t="s">
        <v>630</v>
      </c>
      <c r="F2362" t="s">
        <v>5651</v>
      </c>
      <c r="G2362" t="s">
        <v>5694</v>
      </c>
      <c r="H2362" s="10">
        <v>60265</v>
      </c>
      <c r="J2362" t="s">
        <v>42</v>
      </c>
      <c r="K2362" t="s">
        <v>30</v>
      </c>
      <c r="L2362" t="s">
        <v>54</v>
      </c>
      <c r="M2362" t="s">
        <v>29</v>
      </c>
      <c r="N2362" t="s">
        <v>29</v>
      </c>
      <c r="O2362" t="s">
        <v>29</v>
      </c>
      <c r="P2362" t="s">
        <v>29</v>
      </c>
      <c r="Q2362" t="s">
        <v>29</v>
      </c>
      <c r="R2362" t="s">
        <v>29</v>
      </c>
      <c r="S2362" t="s">
        <v>30</v>
      </c>
      <c r="T2362" t="s">
        <v>30</v>
      </c>
      <c r="U2362" t="s">
        <v>29</v>
      </c>
      <c r="V2362" t="s">
        <v>30</v>
      </c>
      <c r="W2362" t="s">
        <v>33</v>
      </c>
      <c r="X2362" t="s">
        <v>29</v>
      </c>
      <c r="Y2362" t="s">
        <v>30</v>
      </c>
      <c r="Z2362" t="s">
        <v>29</v>
      </c>
      <c r="AA2362" t="s">
        <v>29</v>
      </c>
      <c r="AB2362" t="s">
        <v>32</v>
      </c>
    </row>
    <row r="2363" spans="1:28" outlineLevel="1" x14ac:dyDescent="0.45">
      <c r="A2363">
        <v>7895418901</v>
      </c>
      <c r="B2363" s="1">
        <v>44327</v>
      </c>
      <c r="C2363" t="s">
        <v>3977</v>
      </c>
      <c r="D2363" t="s">
        <v>3978</v>
      </c>
      <c r="E2363" t="s">
        <v>630</v>
      </c>
      <c r="F2363" t="s">
        <v>5651</v>
      </c>
      <c r="G2363" t="s">
        <v>5694</v>
      </c>
      <c r="H2363" s="10">
        <v>40826.720000000001</v>
      </c>
      <c r="J2363" t="s">
        <v>42</v>
      </c>
      <c r="K2363" t="s">
        <v>30</v>
      </c>
      <c r="L2363" t="s">
        <v>54</v>
      </c>
      <c r="M2363" t="s">
        <v>30</v>
      </c>
      <c r="N2363" t="s">
        <v>29</v>
      </c>
      <c r="O2363" t="s">
        <v>29</v>
      </c>
      <c r="P2363" t="s">
        <v>29</v>
      </c>
      <c r="Q2363" t="s">
        <v>29</v>
      </c>
      <c r="R2363" t="s">
        <v>30</v>
      </c>
      <c r="S2363" t="s">
        <v>29</v>
      </c>
      <c r="T2363" t="s">
        <v>30</v>
      </c>
      <c r="U2363" t="s">
        <v>29</v>
      </c>
      <c r="V2363" t="s">
        <v>29</v>
      </c>
      <c r="W2363" t="s">
        <v>31</v>
      </c>
      <c r="X2363" t="s">
        <v>29</v>
      </c>
      <c r="Y2363" t="s">
        <v>30</v>
      </c>
      <c r="Z2363" t="s">
        <v>29</v>
      </c>
      <c r="AA2363" t="s">
        <v>30</v>
      </c>
      <c r="AB2363" t="s">
        <v>32</v>
      </c>
    </row>
    <row r="2364" spans="1:28" outlineLevel="1" x14ac:dyDescent="0.45">
      <c r="A2364">
        <v>1080759003</v>
      </c>
      <c r="B2364" s="1">
        <v>44328</v>
      </c>
      <c r="C2364" t="s">
        <v>314</v>
      </c>
      <c r="D2364" t="s">
        <v>315</v>
      </c>
      <c r="E2364" t="s">
        <v>630</v>
      </c>
      <c r="F2364" t="s">
        <v>5651</v>
      </c>
      <c r="G2364" t="s">
        <v>5694</v>
      </c>
      <c r="H2364" s="10">
        <v>16023.96</v>
      </c>
      <c r="J2364" t="s">
        <v>42</v>
      </c>
      <c r="K2364" t="s">
        <v>30</v>
      </c>
      <c r="L2364" t="s">
        <v>54</v>
      </c>
      <c r="M2364" t="s">
        <v>29</v>
      </c>
      <c r="N2364" t="s">
        <v>29</v>
      </c>
      <c r="O2364" t="s">
        <v>29</v>
      </c>
      <c r="P2364" t="s">
        <v>29</v>
      </c>
      <c r="Q2364" t="s">
        <v>29</v>
      </c>
      <c r="R2364" t="s">
        <v>30</v>
      </c>
      <c r="S2364" t="s">
        <v>29</v>
      </c>
      <c r="T2364" t="s">
        <v>29</v>
      </c>
      <c r="U2364" t="s">
        <v>29</v>
      </c>
      <c r="V2364" t="s">
        <v>29</v>
      </c>
      <c r="W2364" t="s">
        <v>33</v>
      </c>
      <c r="X2364" t="s">
        <v>29</v>
      </c>
      <c r="Y2364" t="s">
        <v>29</v>
      </c>
      <c r="Z2364" t="s">
        <v>29</v>
      </c>
      <c r="AA2364" t="s">
        <v>30</v>
      </c>
      <c r="AB2364" t="s">
        <v>32</v>
      </c>
    </row>
    <row r="2365" spans="1:28" outlineLevel="1" x14ac:dyDescent="0.45">
      <c r="A2365">
        <v>2697419000</v>
      </c>
      <c r="B2365" s="1">
        <v>44334</v>
      </c>
      <c r="C2365" t="s">
        <v>1304</v>
      </c>
      <c r="D2365" t="s">
        <v>1305</v>
      </c>
      <c r="E2365" t="s">
        <v>630</v>
      </c>
      <c r="F2365" t="s">
        <v>5651</v>
      </c>
      <c r="G2365" t="s">
        <v>5694</v>
      </c>
      <c r="H2365" s="10">
        <v>10047</v>
      </c>
      <c r="J2365" t="s">
        <v>42</v>
      </c>
      <c r="K2365" t="s">
        <v>30</v>
      </c>
      <c r="L2365" t="s">
        <v>54</v>
      </c>
      <c r="M2365" t="s">
        <v>29</v>
      </c>
      <c r="N2365" t="s">
        <v>29</v>
      </c>
      <c r="O2365" t="s">
        <v>29</v>
      </c>
      <c r="P2365" t="s">
        <v>30</v>
      </c>
      <c r="Q2365" t="s">
        <v>30</v>
      </c>
      <c r="R2365" t="s">
        <v>30</v>
      </c>
      <c r="S2365" t="s">
        <v>30</v>
      </c>
      <c r="T2365" t="s">
        <v>30</v>
      </c>
      <c r="U2365" t="s">
        <v>30</v>
      </c>
      <c r="V2365" t="s">
        <v>30</v>
      </c>
      <c r="W2365" t="s">
        <v>31</v>
      </c>
      <c r="X2365" t="s">
        <v>29</v>
      </c>
      <c r="Y2365" t="s">
        <v>29</v>
      </c>
      <c r="Z2365" t="s">
        <v>29</v>
      </c>
      <c r="AA2365" t="s">
        <v>30</v>
      </c>
      <c r="AB2365" t="s">
        <v>32</v>
      </c>
    </row>
    <row r="2366" spans="1:28" outlineLevel="1" x14ac:dyDescent="0.45">
      <c r="A2366">
        <v>4890839009</v>
      </c>
      <c r="B2366" s="1">
        <v>44336</v>
      </c>
      <c r="C2366" t="s">
        <v>1992</v>
      </c>
      <c r="D2366" t="s">
        <v>1993</v>
      </c>
      <c r="E2366" t="s">
        <v>256</v>
      </c>
      <c r="F2366" t="s">
        <v>5651</v>
      </c>
      <c r="G2366" t="s">
        <v>5680</v>
      </c>
      <c r="H2366" s="10">
        <v>91959</v>
      </c>
      <c r="J2366" t="s">
        <v>28</v>
      </c>
      <c r="K2366" t="s">
        <v>29</v>
      </c>
      <c r="L2366" t="s">
        <v>161</v>
      </c>
      <c r="M2366" t="s">
        <v>29</v>
      </c>
      <c r="N2366" t="s">
        <v>30</v>
      </c>
      <c r="O2366" t="s">
        <v>29</v>
      </c>
      <c r="P2366" t="s">
        <v>30</v>
      </c>
      <c r="Q2366" t="s">
        <v>30</v>
      </c>
      <c r="R2366" t="s">
        <v>30</v>
      </c>
      <c r="S2366" t="s">
        <v>30</v>
      </c>
      <c r="T2366" t="s">
        <v>30</v>
      </c>
      <c r="U2366" t="s">
        <v>30</v>
      </c>
      <c r="V2366" t="s">
        <v>30</v>
      </c>
      <c r="W2366" t="s">
        <v>40</v>
      </c>
      <c r="X2366" t="s">
        <v>29</v>
      </c>
      <c r="Y2366" t="s">
        <v>30</v>
      </c>
      <c r="Z2366" t="s">
        <v>29</v>
      </c>
      <c r="AA2366" t="s">
        <v>29</v>
      </c>
      <c r="AB2366" t="s">
        <v>32</v>
      </c>
    </row>
    <row r="2367" spans="1:28" outlineLevel="1" x14ac:dyDescent="0.45">
      <c r="A2367">
        <v>1072379007</v>
      </c>
      <c r="B2367" s="1">
        <v>44328</v>
      </c>
      <c r="C2367" t="s">
        <v>254</v>
      </c>
      <c r="D2367" t="s">
        <v>255</v>
      </c>
      <c r="E2367" t="s">
        <v>256</v>
      </c>
      <c r="F2367" t="s">
        <v>5651</v>
      </c>
      <c r="G2367" t="s">
        <v>5680</v>
      </c>
      <c r="H2367" s="10">
        <v>88885</v>
      </c>
      <c r="I2367" t="s">
        <v>178</v>
      </c>
      <c r="J2367" t="s">
        <v>28</v>
      </c>
      <c r="K2367" t="s">
        <v>29</v>
      </c>
      <c r="L2367" t="s">
        <v>161</v>
      </c>
      <c r="M2367" t="s">
        <v>29</v>
      </c>
      <c r="N2367" t="s">
        <v>30</v>
      </c>
      <c r="O2367" t="s">
        <v>29</v>
      </c>
      <c r="P2367" t="s">
        <v>30</v>
      </c>
      <c r="Q2367" t="s">
        <v>30</v>
      </c>
      <c r="R2367" t="s">
        <v>30</v>
      </c>
      <c r="S2367" t="s">
        <v>30</v>
      </c>
      <c r="T2367" t="s">
        <v>30</v>
      </c>
      <c r="U2367" t="s">
        <v>30</v>
      </c>
      <c r="V2367" t="s">
        <v>30</v>
      </c>
      <c r="W2367" t="s">
        <v>31</v>
      </c>
      <c r="X2367" t="s">
        <v>29</v>
      </c>
      <c r="Y2367" t="s">
        <v>29</v>
      </c>
      <c r="Z2367" t="s">
        <v>29</v>
      </c>
      <c r="AA2367" t="s">
        <v>30</v>
      </c>
      <c r="AB2367" t="s">
        <v>59</v>
      </c>
    </row>
    <row r="2368" spans="1:28" outlineLevel="1" x14ac:dyDescent="0.45">
      <c r="A2368">
        <v>8988329005</v>
      </c>
      <c r="B2368" s="1">
        <v>44345</v>
      </c>
      <c r="C2368" t="s">
        <v>5167</v>
      </c>
      <c r="D2368" t="s">
        <v>5168</v>
      </c>
      <c r="E2368" t="s">
        <v>256</v>
      </c>
      <c r="F2368" t="s">
        <v>5651</v>
      </c>
      <c r="G2368" t="s">
        <v>5680</v>
      </c>
      <c r="H2368" s="10">
        <v>8275.23</v>
      </c>
      <c r="J2368" t="s">
        <v>28</v>
      </c>
      <c r="K2368" t="s">
        <v>29</v>
      </c>
      <c r="L2368" t="s">
        <v>161</v>
      </c>
      <c r="M2368" t="s">
        <v>29</v>
      </c>
      <c r="N2368" t="s">
        <v>30</v>
      </c>
      <c r="O2368" t="s">
        <v>29</v>
      </c>
      <c r="P2368" t="s">
        <v>29</v>
      </c>
      <c r="Q2368" t="s">
        <v>30</v>
      </c>
      <c r="R2368" t="s">
        <v>30</v>
      </c>
      <c r="S2368" t="s">
        <v>29</v>
      </c>
      <c r="T2368" t="s">
        <v>29</v>
      </c>
      <c r="U2368" t="s">
        <v>30</v>
      </c>
      <c r="V2368" t="s">
        <v>29</v>
      </c>
      <c r="W2368" t="s">
        <v>60</v>
      </c>
      <c r="X2368" t="s">
        <v>29</v>
      </c>
      <c r="Y2368" t="s">
        <v>29</v>
      </c>
      <c r="Z2368" t="s">
        <v>29</v>
      </c>
      <c r="AA2368" t="s">
        <v>29</v>
      </c>
      <c r="AB2368" t="s">
        <v>39</v>
      </c>
    </row>
    <row r="2369" spans="1:28" outlineLevel="1" x14ac:dyDescent="0.45">
      <c r="A2369">
        <v>8921439009</v>
      </c>
      <c r="B2369" s="1">
        <v>44345</v>
      </c>
      <c r="C2369" t="s">
        <v>4851</v>
      </c>
      <c r="D2369" t="s">
        <v>4852</v>
      </c>
      <c r="E2369" t="s">
        <v>1363</v>
      </c>
      <c r="F2369" t="s">
        <v>5651</v>
      </c>
      <c r="G2369" t="s">
        <v>5867</v>
      </c>
      <c r="H2369" s="10">
        <v>283025</v>
      </c>
      <c r="I2369" t="s">
        <v>143</v>
      </c>
      <c r="J2369" t="s">
        <v>42</v>
      </c>
      <c r="K2369" t="s">
        <v>29</v>
      </c>
      <c r="L2369" t="s">
        <v>210</v>
      </c>
      <c r="M2369" t="s">
        <v>29</v>
      </c>
      <c r="N2369" t="s">
        <v>30</v>
      </c>
      <c r="O2369" t="s">
        <v>30</v>
      </c>
      <c r="P2369" t="s">
        <v>30</v>
      </c>
      <c r="Q2369" t="s">
        <v>30</v>
      </c>
      <c r="R2369" t="s">
        <v>30</v>
      </c>
      <c r="S2369" t="s">
        <v>30</v>
      </c>
      <c r="T2369" t="s">
        <v>30</v>
      </c>
      <c r="U2369" t="s">
        <v>30</v>
      </c>
      <c r="V2369" t="s">
        <v>30</v>
      </c>
      <c r="W2369" t="s">
        <v>40</v>
      </c>
      <c r="X2369" t="s">
        <v>29</v>
      </c>
      <c r="Y2369" t="s">
        <v>29</v>
      </c>
      <c r="Z2369" t="s">
        <v>29</v>
      </c>
      <c r="AA2369" t="s">
        <v>29</v>
      </c>
      <c r="AB2369" t="s">
        <v>73</v>
      </c>
    </row>
    <row r="2370" spans="1:28" outlineLevel="1" x14ac:dyDescent="0.45">
      <c r="A2370">
        <v>2708439002</v>
      </c>
      <c r="B2370" s="1">
        <v>44334</v>
      </c>
      <c r="C2370" t="s">
        <v>1361</v>
      </c>
      <c r="D2370" t="s">
        <v>1362</v>
      </c>
      <c r="E2370" t="s">
        <v>1363</v>
      </c>
      <c r="F2370" t="s">
        <v>5651</v>
      </c>
      <c r="G2370" t="s">
        <v>5867</v>
      </c>
      <c r="H2370" s="10">
        <v>112628.31</v>
      </c>
      <c r="J2370" t="s">
        <v>42</v>
      </c>
      <c r="K2370" t="s">
        <v>30</v>
      </c>
      <c r="L2370" t="s">
        <v>210</v>
      </c>
      <c r="M2370" t="s">
        <v>29</v>
      </c>
      <c r="N2370" t="s">
        <v>30</v>
      </c>
      <c r="O2370" t="s">
        <v>29</v>
      </c>
      <c r="P2370" t="s">
        <v>29</v>
      </c>
      <c r="Q2370" t="s">
        <v>29</v>
      </c>
      <c r="R2370" t="s">
        <v>29</v>
      </c>
      <c r="S2370" t="s">
        <v>30</v>
      </c>
      <c r="T2370" t="s">
        <v>30</v>
      </c>
      <c r="U2370" t="s">
        <v>29</v>
      </c>
      <c r="V2370" t="s">
        <v>30</v>
      </c>
      <c r="W2370" t="s">
        <v>40</v>
      </c>
      <c r="X2370" t="s">
        <v>29</v>
      </c>
      <c r="Y2370" t="s">
        <v>30</v>
      </c>
      <c r="Z2370" t="s">
        <v>29</v>
      </c>
      <c r="AA2370" t="s">
        <v>29</v>
      </c>
      <c r="AB2370" t="s">
        <v>32</v>
      </c>
    </row>
    <row r="2371" spans="1:28" outlineLevel="1" x14ac:dyDescent="0.45">
      <c r="A2371">
        <v>5230909005</v>
      </c>
      <c r="B2371" s="1">
        <v>44337</v>
      </c>
      <c r="C2371" t="s">
        <v>2234</v>
      </c>
      <c r="D2371" t="s">
        <v>2235</v>
      </c>
      <c r="E2371" t="s">
        <v>1363</v>
      </c>
      <c r="F2371" t="s">
        <v>5651</v>
      </c>
      <c r="G2371" t="s">
        <v>5867</v>
      </c>
      <c r="H2371" s="10">
        <v>19646</v>
      </c>
      <c r="J2371" t="s">
        <v>42</v>
      </c>
      <c r="K2371" t="s">
        <v>29</v>
      </c>
      <c r="L2371" t="s">
        <v>210</v>
      </c>
      <c r="M2371" t="s">
        <v>30</v>
      </c>
      <c r="N2371" t="s">
        <v>30</v>
      </c>
      <c r="O2371" t="s">
        <v>30</v>
      </c>
      <c r="P2371" t="s">
        <v>30</v>
      </c>
      <c r="Q2371" t="s">
        <v>30</v>
      </c>
      <c r="R2371" t="s">
        <v>30</v>
      </c>
      <c r="S2371" t="s">
        <v>30</v>
      </c>
      <c r="T2371" t="s">
        <v>30</v>
      </c>
      <c r="U2371" t="s">
        <v>30</v>
      </c>
      <c r="V2371" t="s">
        <v>30</v>
      </c>
      <c r="W2371" t="s">
        <v>40</v>
      </c>
      <c r="X2371" t="s">
        <v>29</v>
      </c>
      <c r="Y2371" t="s">
        <v>30</v>
      </c>
      <c r="Z2371" t="s">
        <v>29</v>
      </c>
      <c r="AA2371" t="s">
        <v>29</v>
      </c>
      <c r="AB2371" t="s">
        <v>32</v>
      </c>
    </row>
    <row r="2372" spans="1:28" outlineLevel="1" x14ac:dyDescent="0.45">
      <c r="A2372">
        <v>1040529108</v>
      </c>
      <c r="B2372" s="1">
        <v>44364</v>
      </c>
      <c r="C2372" t="s">
        <v>115</v>
      </c>
      <c r="D2372" t="s">
        <v>116</v>
      </c>
      <c r="E2372" t="s">
        <v>117</v>
      </c>
      <c r="F2372" t="s">
        <v>5651</v>
      </c>
      <c r="G2372" t="s">
        <v>5658</v>
      </c>
      <c r="H2372" s="10">
        <v>139741</v>
      </c>
      <c r="I2372" t="s">
        <v>118</v>
      </c>
      <c r="J2372" t="s">
        <v>42</v>
      </c>
      <c r="K2372" t="s">
        <v>30</v>
      </c>
      <c r="L2372" t="s">
        <v>119</v>
      </c>
      <c r="M2372" t="s">
        <v>30</v>
      </c>
      <c r="N2372" t="s">
        <v>30</v>
      </c>
      <c r="O2372" t="s">
        <v>29</v>
      </c>
      <c r="P2372" t="s">
        <v>30</v>
      </c>
      <c r="Q2372" t="s">
        <v>30</v>
      </c>
      <c r="R2372" t="s">
        <v>30</v>
      </c>
      <c r="S2372" t="s">
        <v>30</v>
      </c>
      <c r="T2372" t="s">
        <v>30</v>
      </c>
      <c r="U2372" t="s">
        <v>30</v>
      </c>
      <c r="V2372" t="s">
        <v>30</v>
      </c>
      <c r="W2372" t="s">
        <v>31</v>
      </c>
      <c r="X2372" t="s">
        <v>29</v>
      </c>
      <c r="Y2372" t="s">
        <v>29</v>
      </c>
      <c r="Z2372" t="s">
        <v>29</v>
      </c>
      <c r="AA2372" t="s">
        <v>29</v>
      </c>
      <c r="AB2372" t="s">
        <v>32</v>
      </c>
    </row>
    <row r="2373" spans="1:28" outlineLevel="1" x14ac:dyDescent="0.45">
      <c r="A2373">
        <v>9949039003</v>
      </c>
      <c r="B2373" s="1">
        <v>44354</v>
      </c>
      <c r="C2373" t="s">
        <v>5565</v>
      </c>
      <c r="D2373" t="s">
        <v>5566</v>
      </c>
      <c r="E2373" t="s">
        <v>117</v>
      </c>
      <c r="F2373" t="s">
        <v>5651</v>
      </c>
      <c r="G2373" t="s">
        <v>5658</v>
      </c>
      <c r="H2373" s="10">
        <v>34505.57</v>
      </c>
      <c r="J2373" t="s">
        <v>42</v>
      </c>
      <c r="K2373" t="s">
        <v>30</v>
      </c>
      <c r="L2373" t="s">
        <v>119</v>
      </c>
      <c r="M2373" t="s">
        <v>30</v>
      </c>
      <c r="N2373" t="s">
        <v>30</v>
      </c>
      <c r="O2373" t="s">
        <v>30</v>
      </c>
      <c r="P2373" t="s">
        <v>30</v>
      </c>
      <c r="Q2373" t="s">
        <v>30</v>
      </c>
      <c r="R2373" t="s">
        <v>30</v>
      </c>
      <c r="S2373" t="s">
        <v>30</v>
      </c>
      <c r="T2373" t="s">
        <v>30</v>
      </c>
      <c r="U2373" t="s">
        <v>30</v>
      </c>
      <c r="V2373" t="s">
        <v>30</v>
      </c>
      <c r="W2373" t="s">
        <v>33</v>
      </c>
      <c r="X2373" t="s">
        <v>29</v>
      </c>
      <c r="Y2373" t="s">
        <v>29</v>
      </c>
      <c r="Z2373" t="s">
        <v>29</v>
      </c>
      <c r="AA2373" t="s">
        <v>29</v>
      </c>
      <c r="AB2373" t="s">
        <v>47</v>
      </c>
    </row>
    <row r="2374" spans="1:28" outlineLevel="1" x14ac:dyDescent="0.45">
      <c r="A2374">
        <v>8027119002</v>
      </c>
      <c r="B2374" s="1">
        <v>44342</v>
      </c>
      <c r="C2374" t="s">
        <v>4134</v>
      </c>
      <c r="D2374" t="s">
        <v>4135</v>
      </c>
      <c r="E2374" t="s">
        <v>117</v>
      </c>
      <c r="F2374" t="s">
        <v>5651</v>
      </c>
      <c r="G2374" t="s">
        <v>5658</v>
      </c>
      <c r="H2374" s="10">
        <v>10727.8</v>
      </c>
      <c r="J2374" t="s">
        <v>42</v>
      </c>
      <c r="K2374" t="s">
        <v>30</v>
      </c>
      <c r="L2374" t="s">
        <v>119</v>
      </c>
      <c r="M2374" t="s">
        <v>30</v>
      </c>
      <c r="N2374" t="s">
        <v>29</v>
      </c>
      <c r="O2374" t="s">
        <v>30</v>
      </c>
      <c r="P2374" t="s">
        <v>30</v>
      </c>
      <c r="Q2374" t="s">
        <v>30</v>
      </c>
      <c r="R2374" t="s">
        <v>30</v>
      </c>
      <c r="S2374" t="s">
        <v>29</v>
      </c>
      <c r="T2374" t="s">
        <v>29</v>
      </c>
      <c r="U2374" t="s">
        <v>30</v>
      </c>
      <c r="V2374" t="s">
        <v>30</v>
      </c>
      <c r="W2374" t="s">
        <v>31</v>
      </c>
      <c r="X2374" t="s">
        <v>29</v>
      </c>
      <c r="Y2374" t="s">
        <v>30</v>
      </c>
      <c r="Z2374" t="s">
        <v>29</v>
      </c>
      <c r="AA2374" t="s">
        <v>29</v>
      </c>
      <c r="AB2374" t="s">
        <v>139</v>
      </c>
    </row>
    <row r="2375" spans="1:28" outlineLevel="1" x14ac:dyDescent="0.45">
      <c r="A2375">
        <v>7655028903</v>
      </c>
      <c r="B2375" s="1">
        <v>44323</v>
      </c>
      <c r="C2375" t="s">
        <v>3729</v>
      </c>
      <c r="D2375" t="s">
        <v>3730</v>
      </c>
      <c r="E2375" t="s">
        <v>3731</v>
      </c>
      <c r="F2375" t="s">
        <v>5651</v>
      </c>
      <c r="G2375" t="s">
        <v>6002</v>
      </c>
      <c r="H2375" s="10">
        <v>83465.38</v>
      </c>
      <c r="J2375" t="s">
        <v>42</v>
      </c>
      <c r="K2375" t="s">
        <v>29</v>
      </c>
      <c r="L2375" t="s">
        <v>54</v>
      </c>
      <c r="M2375" t="s">
        <v>29</v>
      </c>
      <c r="N2375" t="s">
        <v>29</v>
      </c>
      <c r="O2375" t="s">
        <v>30</v>
      </c>
      <c r="P2375" t="s">
        <v>30</v>
      </c>
      <c r="Q2375" t="s">
        <v>30</v>
      </c>
      <c r="R2375" t="s">
        <v>30</v>
      </c>
      <c r="S2375" t="s">
        <v>30</v>
      </c>
      <c r="T2375" t="s">
        <v>29</v>
      </c>
      <c r="U2375" t="s">
        <v>30</v>
      </c>
      <c r="V2375" t="s">
        <v>30</v>
      </c>
      <c r="W2375" t="s">
        <v>31</v>
      </c>
      <c r="X2375" t="s">
        <v>29</v>
      </c>
      <c r="Y2375" t="s">
        <v>30</v>
      </c>
      <c r="Z2375" t="s">
        <v>29</v>
      </c>
      <c r="AA2375" t="s">
        <v>30</v>
      </c>
      <c r="AB2375" t="s">
        <v>2857</v>
      </c>
    </row>
    <row r="2376" spans="1:28" outlineLevel="1" x14ac:dyDescent="0.45">
      <c r="A2376">
        <v>9895849003</v>
      </c>
      <c r="B2376" s="1">
        <v>44351</v>
      </c>
      <c r="C2376" t="s">
        <v>5325</v>
      </c>
      <c r="D2376" t="s">
        <v>5326</v>
      </c>
      <c r="E2376" t="s">
        <v>52</v>
      </c>
      <c r="F2376" t="s">
        <v>5651</v>
      </c>
      <c r="G2376" t="s">
        <v>5708</v>
      </c>
      <c r="H2376" s="10">
        <v>3643630.5</v>
      </c>
      <c r="I2376" t="s">
        <v>131</v>
      </c>
      <c r="J2376" t="s">
        <v>28</v>
      </c>
      <c r="K2376" t="s">
        <v>30</v>
      </c>
      <c r="L2376" t="s">
        <v>54</v>
      </c>
      <c r="M2376" t="s">
        <v>30</v>
      </c>
      <c r="N2376" t="s">
        <v>30</v>
      </c>
      <c r="O2376" t="s">
        <v>30</v>
      </c>
      <c r="P2376" t="s">
        <v>30</v>
      </c>
      <c r="Q2376" t="s">
        <v>30</v>
      </c>
      <c r="R2376" t="s">
        <v>30</v>
      </c>
      <c r="S2376" t="s">
        <v>30</v>
      </c>
      <c r="T2376" t="s">
        <v>30</v>
      </c>
      <c r="U2376" t="s">
        <v>30</v>
      </c>
      <c r="V2376" t="s">
        <v>30</v>
      </c>
      <c r="W2376" t="s">
        <v>40</v>
      </c>
      <c r="X2376" t="s">
        <v>30</v>
      </c>
      <c r="Y2376" t="s">
        <v>29</v>
      </c>
      <c r="Z2376" t="s">
        <v>29</v>
      </c>
      <c r="AA2376" t="s">
        <v>29</v>
      </c>
      <c r="AB2376" t="s">
        <v>32</v>
      </c>
    </row>
    <row r="2377" spans="1:28" outlineLevel="1" x14ac:dyDescent="0.45">
      <c r="A2377">
        <v>9885129006</v>
      </c>
      <c r="B2377" s="1">
        <v>44351</v>
      </c>
      <c r="C2377" t="s">
        <v>5264</v>
      </c>
      <c r="D2377" t="s">
        <v>5265</v>
      </c>
      <c r="E2377" t="s">
        <v>52</v>
      </c>
      <c r="F2377" t="s">
        <v>5651</v>
      </c>
      <c r="G2377" t="s">
        <v>5652</v>
      </c>
      <c r="H2377" s="10">
        <v>1020010</v>
      </c>
      <c r="J2377" t="s">
        <v>28</v>
      </c>
      <c r="K2377" t="s">
        <v>30</v>
      </c>
      <c r="L2377" t="s">
        <v>54</v>
      </c>
      <c r="M2377" t="s">
        <v>30</v>
      </c>
      <c r="N2377" t="s">
        <v>30</v>
      </c>
      <c r="O2377" t="s">
        <v>30</v>
      </c>
      <c r="P2377" t="s">
        <v>30</v>
      </c>
      <c r="Q2377" t="s">
        <v>30</v>
      </c>
      <c r="R2377" t="s">
        <v>30</v>
      </c>
      <c r="S2377" t="s">
        <v>30</v>
      </c>
      <c r="T2377" t="s">
        <v>30</v>
      </c>
      <c r="U2377" t="s">
        <v>30</v>
      </c>
      <c r="V2377" t="s">
        <v>30</v>
      </c>
      <c r="W2377" t="s">
        <v>31</v>
      </c>
      <c r="X2377" t="s">
        <v>29</v>
      </c>
      <c r="Y2377" t="s">
        <v>29</v>
      </c>
      <c r="Z2377" t="s">
        <v>29</v>
      </c>
      <c r="AA2377" t="s">
        <v>29</v>
      </c>
      <c r="AB2377" t="s">
        <v>32</v>
      </c>
    </row>
    <row r="2378" spans="1:28" outlineLevel="1" x14ac:dyDescent="0.45">
      <c r="A2378">
        <v>9892859000</v>
      </c>
      <c r="B2378" s="1">
        <v>44351</v>
      </c>
      <c r="C2378" t="s">
        <v>5303</v>
      </c>
      <c r="D2378" t="s">
        <v>5304</v>
      </c>
      <c r="E2378" t="s">
        <v>52</v>
      </c>
      <c r="F2378" t="s">
        <v>5651</v>
      </c>
      <c r="G2378" t="s">
        <v>5652</v>
      </c>
      <c r="H2378" s="10">
        <v>940844</v>
      </c>
      <c r="J2378" t="s">
        <v>28</v>
      </c>
      <c r="K2378" t="s">
        <v>30</v>
      </c>
      <c r="L2378" t="s">
        <v>54</v>
      </c>
      <c r="M2378" t="s">
        <v>30</v>
      </c>
      <c r="N2378" t="s">
        <v>30</v>
      </c>
      <c r="O2378" t="s">
        <v>30</v>
      </c>
      <c r="P2378" t="s">
        <v>30</v>
      </c>
      <c r="Q2378" t="s">
        <v>30</v>
      </c>
      <c r="R2378" t="s">
        <v>30</v>
      </c>
      <c r="S2378" t="s">
        <v>30</v>
      </c>
      <c r="T2378" t="s">
        <v>30</v>
      </c>
      <c r="U2378" t="s">
        <v>30</v>
      </c>
      <c r="V2378" t="s">
        <v>30</v>
      </c>
      <c r="W2378" t="s">
        <v>49</v>
      </c>
      <c r="X2378" t="s">
        <v>29</v>
      </c>
      <c r="Y2378" t="s">
        <v>29</v>
      </c>
      <c r="Z2378" t="s">
        <v>29</v>
      </c>
      <c r="AA2378" t="s">
        <v>29</v>
      </c>
      <c r="AB2378" t="s">
        <v>32</v>
      </c>
    </row>
    <row r="2379" spans="1:28" outlineLevel="1" x14ac:dyDescent="0.45">
      <c r="A2379">
        <v>6607379007</v>
      </c>
      <c r="B2379" s="1">
        <v>44338</v>
      </c>
      <c r="C2379" t="s">
        <v>2424</v>
      </c>
      <c r="D2379" t="s">
        <v>2425</v>
      </c>
      <c r="E2379" t="s">
        <v>52</v>
      </c>
      <c r="F2379" t="s">
        <v>5651</v>
      </c>
      <c r="G2379" t="s">
        <v>5708</v>
      </c>
      <c r="H2379" s="10">
        <v>880182</v>
      </c>
      <c r="J2379" t="s">
        <v>28</v>
      </c>
      <c r="K2379" t="s">
        <v>29</v>
      </c>
      <c r="L2379" t="s">
        <v>54</v>
      </c>
      <c r="M2379" t="s">
        <v>30</v>
      </c>
      <c r="N2379" t="s">
        <v>30</v>
      </c>
      <c r="O2379" t="s">
        <v>30</v>
      </c>
      <c r="P2379" t="s">
        <v>30</v>
      </c>
      <c r="Q2379" t="s">
        <v>30</v>
      </c>
      <c r="R2379" t="s">
        <v>30</v>
      </c>
      <c r="S2379" t="s">
        <v>30</v>
      </c>
      <c r="T2379" t="s">
        <v>30</v>
      </c>
      <c r="U2379" t="s">
        <v>30</v>
      </c>
      <c r="V2379" t="s">
        <v>30</v>
      </c>
      <c r="W2379" t="s">
        <v>40</v>
      </c>
      <c r="X2379" t="s">
        <v>30</v>
      </c>
      <c r="Y2379" t="s">
        <v>29</v>
      </c>
      <c r="Z2379" t="s">
        <v>29</v>
      </c>
      <c r="AA2379" t="s">
        <v>30</v>
      </c>
      <c r="AB2379" t="s">
        <v>47</v>
      </c>
    </row>
    <row r="2380" spans="1:28" outlineLevel="1" x14ac:dyDescent="0.45">
      <c r="A2380">
        <v>3704149006</v>
      </c>
      <c r="B2380" s="1">
        <v>44335</v>
      </c>
      <c r="C2380" t="s">
        <v>1800</v>
      </c>
      <c r="D2380" t="s">
        <v>1801</v>
      </c>
      <c r="E2380" t="s">
        <v>52</v>
      </c>
      <c r="F2380" t="s">
        <v>5651</v>
      </c>
      <c r="G2380" t="s">
        <v>5708</v>
      </c>
      <c r="H2380" s="10">
        <v>680791</v>
      </c>
      <c r="J2380" t="s">
        <v>28</v>
      </c>
      <c r="K2380" t="s">
        <v>29</v>
      </c>
      <c r="L2380" t="s">
        <v>54</v>
      </c>
      <c r="M2380" t="s">
        <v>30</v>
      </c>
      <c r="N2380" t="s">
        <v>29</v>
      </c>
      <c r="O2380" t="s">
        <v>29</v>
      </c>
      <c r="P2380" t="s">
        <v>29</v>
      </c>
      <c r="Q2380" t="s">
        <v>30</v>
      </c>
      <c r="R2380" t="s">
        <v>30</v>
      </c>
      <c r="S2380" t="s">
        <v>30</v>
      </c>
      <c r="T2380" t="s">
        <v>30</v>
      </c>
      <c r="U2380" t="s">
        <v>29</v>
      </c>
      <c r="V2380" t="s">
        <v>30</v>
      </c>
      <c r="W2380" t="s">
        <v>40</v>
      </c>
      <c r="X2380" t="s">
        <v>30</v>
      </c>
      <c r="Y2380" t="s">
        <v>29</v>
      </c>
      <c r="Z2380" t="s">
        <v>29</v>
      </c>
      <c r="AA2380" t="s">
        <v>30</v>
      </c>
      <c r="AB2380" t="s">
        <v>32</v>
      </c>
    </row>
    <row r="2381" spans="1:28" outlineLevel="1" x14ac:dyDescent="0.45">
      <c r="A2381">
        <v>1124439102</v>
      </c>
      <c r="B2381" s="1">
        <v>44372</v>
      </c>
      <c r="C2381" t="s">
        <v>523</v>
      </c>
      <c r="D2381" t="s">
        <v>524</v>
      </c>
      <c r="E2381" t="s">
        <v>52</v>
      </c>
      <c r="F2381" t="s">
        <v>5651</v>
      </c>
      <c r="G2381" t="s">
        <v>5708</v>
      </c>
      <c r="H2381" s="10">
        <v>557889</v>
      </c>
      <c r="J2381" t="s">
        <v>28</v>
      </c>
      <c r="K2381" t="s">
        <v>29</v>
      </c>
      <c r="L2381" t="s">
        <v>54</v>
      </c>
      <c r="M2381" t="s">
        <v>29</v>
      </c>
      <c r="N2381" t="s">
        <v>30</v>
      </c>
      <c r="O2381" t="s">
        <v>29</v>
      </c>
      <c r="P2381" t="s">
        <v>30</v>
      </c>
      <c r="Q2381" t="s">
        <v>30</v>
      </c>
      <c r="R2381" t="s">
        <v>30</v>
      </c>
      <c r="S2381" t="s">
        <v>30</v>
      </c>
      <c r="T2381" t="s">
        <v>30</v>
      </c>
      <c r="U2381" t="s">
        <v>30</v>
      </c>
      <c r="V2381" t="s">
        <v>30</v>
      </c>
      <c r="W2381" t="s">
        <v>40</v>
      </c>
      <c r="X2381" t="s">
        <v>30</v>
      </c>
      <c r="Y2381" t="s">
        <v>29</v>
      </c>
      <c r="Z2381" t="s">
        <v>29</v>
      </c>
      <c r="AA2381" t="s">
        <v>29</v>
      </c>
      <c r="AB2381" t="s">
        <v>32</v>
      </c>
    </row>
    <row r="2382" spans="1:28" outlineLevel="1" x14ac:dyDescent="0.45">
      <c r="A2382">
        <v>9951609007</v>
      </c>
      <c r="B2382" s="1">
        <v>44354</v>
      </c>
      <c r="C2382" t="s">
        <v>5571</v>
      </c>
      <c r="D2382" t="s">
        <v>5572</v>
      </c>
      <c r="E2382" t="s">
        <v>52</v>
      </c>
      <c r="F2382" t="s">
        <v>5651</v>
      </c>
      <c r="G2382" t="s">
        <v>5708</v>
      </c>
      <c r="H2382" s="10">
        <v>546959</v>
      </c>
      <c r="J2382" t="s">
        <v>28</v>
      </c>
      <c r="K2382" t="s">
        <v>30</v>
      </c>
      <c r="L2382" t="s">
        <v>54</v>
      </c>
      <c r="M2382" t="s">
        <v>30</v>
      </c>
      <c r="N2382" t="s">
        <v>30</v>
      </c>
      <c r="O2382" t="s">
        <v>30</v>
      </c>
      <c r="P2382" t="s">
        <v>30</v>
      </c>
      <c r="Q2382" t="s">
        <v>30</v>
      </c>
      <c r="R2382" t="s">
        <v>30</v>
      </c>
      <c r="S2382" t="s">
        <v>29</v>
      </c>
      <c r="T2382" t="s">
        <v>30</v>
      </c>
      <c r="U2382" t="s">
        <v>30</v>
      </c>
      <c r="V2382" t="s">
        <v>30</v>
      </c>
      <c r="W2382" t="s">
        <v>40</v>
      </c>
      <c r="X2382" t="s">
        <v>30</v>
      </c>
      <c r="Y2382" t="s">
        <v>29</v>
      </c>
      <c r="Z2382" t="s">
        <v>29</v>
      </c>
      <c r="AA2382" t="s">
        <v>29</v>
      </c>
      <c r="AB2382" t="s">
        <v>32</v>
      </c>
    </row>
    <row r="2383" spans="1:28" outlineLevel="1" x14ac:dyDescent="0.45">
      <c r="A2383">
        <v>9958769001</v>
      </c>
      <c r="B2383" s="1">
        <v>44354</v>
      </c>
      <c r="C2383" t="s">
        <v>1059</v>
      </c>
      <c r="D2383" t="s">
        <v>5597</v>
      </c>
      <c r="E2383" t="s">
        <v>52</v>
      </c>
      <c r="F2383" t="s">
        <v>5651</v>
      </c>
      <c r="G2383" t="s">
        <v>5708</v>
      </c>
      <c r="H2383" s="10">
        <v>483902</v>
      </c>
      <c r="J2383" t="s">
        <v>28</v>
      </c>
      <c r="K2383" t="s">
        <v>30</v>
      </c>
      <c r="L2383" t="s">
        <v>54</v>
      </c>
      <c r="M2383" t="s">
        <v>30</v>
      </c>
      <c r="N2383" t="s">
        <v>30</v>
      </c>
      <c r="O2383" t="s">
        <v>29</v>
      </c>
      <c r="P2383" t="s">
        <v>30</v>
      </c>
      <c r="Q2383" t="s">
        <v>30</v>
      </c>
      <c r="R2383" t="s">
        <v>30</v>
      </c>
      <c r="S2383" t="s">
        <v>30</v>
      </c>
      <c r="T2383" t="s">
        <v>30</v>
      </c>
      <c r="U2383" t="s">
        <v>30</v>
      </c>
      <c r="V2383" t="s">
        <v>30</v>
      </c>
      <c r="W2383" t="s">
        <v>33</v>
      </c>
      <c r="X2383" t="s">
        <v>30</v>
      </c>
      <c r="Y2383" t="s">
        <v>29</v>
      </c>
      <c r="Z2383" t="s">
        <v>29</v>
      </c>
      <c r="AA2383" t="s">
        <v>29</v>
      </c>
      <c r="AB2383" t="s">
        <v>43</v>
      </c>
    </row>
    <row r="2384" spans="1:28" outlineLevel="1" x14ac:dyDescent="0.45">
      <c r="A2384">
        <v>9881349005</v>
      </c>
      <c r="B2384" s="1">
        <v>44351</v>
      </c>
      <c r="C2384" t="s">
        <v>5246</v>
      </c>
      <c r="D2384" t="s">
        <v>5247</v>
      </c>
      <c r="E2384" t="s">
        <v>52</v>
      </c>
      <c r="F2384" t="s">
        <v>5651</v>
      </c>
      <c r="G2384" t="s">
        <v>5652</v>
      </c>
      <c r="H2384" s="10">
        <v>479586</v>
      </c>
      <c r="J2384" t="s">
        <v>28</v>
      </c>
      <c r="K2384" t="s">
        <v>30</v>
      </c>
      <c r="L2384" t="s">
        <v>54</v>
      </c>
      <c r="M2384" t="s">
        <v>30</v>
      </c>
      <c r="N2384" t="s">
        <v>30</v>
      </c>
      <c r="O2384" t="s">
        <v>30</v>
      </c>
      <c r="P2384" t="s">
        <v>30</v>
      </c>
      <c r="Q2384" t="s">
        <v>30</v>
      </c>
      <c r="R2384" t="s">
        <v>30</v>
      </c>
      <c r="S2384" t="s">
        <v>30</v>
      </c>
      <c r="T2384" t="s">
        <v>30</v>
      </c>
      <c r="U2384" t="s">
        <v>30</v>
      </c>
      <c r="V2384" t="s">
        <v>30</v>
      </c>
      <c r="W2384" t="s">
        <v>40</v>
      </c>
      <c r="X2384" t="s">
        <v>29</v>
      </c>
      <c r="Y2384" t="s">
        <v>29</v>
      </c>
      <c r="Z2384" t="s">
        <v>29</v>
      </c>
      <c r="AA2384" t="s">
        <v>29</v>
      </c>
      <c r="AB2384" t="s">
        <v>38</v>
      </c>
    </row>
    <row r="2385" spans="1:28" outlineLevel="1" x14ac:dyDescent="0.45">
      <c r="A2385">
        <v>9917699008</v>
      </c>
      <c r="B2385" s="1">
        <v>44351</v>
      </c>
      <c r="C2385" t="s">
        <v>5422</v>
      </c>
      <c r="D2385" t="s">
        <v>5423</v>
      </c>
      <c r="E2385" t="s">
        <v>52</v>
      </c>
      <c r="F2385" t="s">
        <v>5651</v>
      </c>
      <c r="G2385" t="s">
        <v>5652</v>
      </c>
      <c r="H2385" s="10">
        <v>458818</v>
      </c>
      <c r="J2385" t="s">
        <v>28</v>
      </c>
      <c r="K2385" t="s">
        <v>30</v>
      </c>
      <c r="L2385" t="s">
        <v>54</v>
      </c>
      <c r="M2385" t="s">
        <v>29</v>
      </c>
      <c r="N2385" t="s">
        <v>29</v>
      </c>
      <c r="O2385" t="s">
        <v>29</v>
      </c>
      <c r="P2385" t="s">
        <v>30</v>
      </c>
      <c r="Q2385" t="s">
        <v>30</v>
      </c>
      <c r="R2385" t="s">
        <v>30</v>
      </c>
      <c r="S2385" t="s">
        <v>30</v>
      </c>
      <c r="T2385" t="s">
        <v>30</v>
      </c>
      <c r="U2385" t="s">
        <v>30</v>
      </c>
      <c r="V2385" t="s">
        <v>30</v>
      </c>
      <c r="W2385" t="s">
        <v>31</v>
      </c>
      <c r="X2385" t="s">
        <v>29</v>
      </c>
      <c r="Y2385" t="s">
        <v>29</v>
      </c>
      <c r="Z2385" t="s">
        <v>29</v>
      </c>
      <c r="AA2385" t="s">
        <v>29</v>
      </c>
      <c r="AB2385" t="s">
        <v>43</v>
      </c>
    </row>
    <row r="2386" spans="1:28" outlineLevel="1" x14ac:dyDescent="0.45">
      <c r="A2386">
        <v>1037109110</v>
      </c>
      <c r="B2386" s="1">
        <v>44364</v>
      </c>
      <c r="C2386" t="s">
        <v>50</v>
      </c>
      <c r="D2386" t="s">
        <v>51</v>
      </c>
      <c r="E2386" t="s">
        <v>52</v>
      </c>
      <c r="F2386" t="s">
        <v>5651</v>
      </c>
      <c r="G2386" t="s">
        <v>5652</v>
      </c>
      <c r="H2386" s="10">
        <v>433090.6</v>
      </c>
      <c r="I2386" t="s">
        <v>53</v>
      </c>
      <c r="J2386" t="s">
        <v>28</v>
      </c>
      <c r="K2386" t="s">
        <v>30</v>
      </c>
      <c r="L2386" t="s">
        <v>54</v>
      </c>
      <c r="M2386" t="s">
        <v>29</v>
      </c>
      <c r="N2386" t="s">
        <v>30</v>
      </c>
      <c r="O2386" t="s">
        <v>30</v>
      </c>
      <c r="P2386" t="s">
        <v>30</v>
      </c>
      <c r="Q2386" t="s">
        <v>30</v>
      </c>
      <c r="R2386" t="s">
        <v>30</v>
      </c>
      <c r="S2386" t="s">
        <v>30</v>
      </c>
      <c r="T2386" t="s">
        <v>30</v>
      </c>
      <c r="U2386" t="s">
        <v>30</v>
      </c>
      <c r="V2386" t="s">
        <v>30</v>
      </c>
      <c r="W2386" t="s">
        <v>33</v>
      </c>
      <c r="X2386" t="s">
        <v>29</v>
      </c>
      <c r="Y2386" t="s">
        <v>29</v>
      </c>
      <c r="Z2386" t="s">
        <v>29</v>
      </c>
      <c r="AA2386" t="s">
        <v>29</v>
      </c>
      <c r="AB2386" t="s">
        <v>32</v>
      </c>
    </row>
    <row r="2387" spans="1:28" outlineLevel="1" x14ac:dyDescent="0.45">
      <c r="A2387">
        <v>7507769003</v>
      </c>
      <c r="B2387" s="1">
        <v>44341</v>
      </c>
      <c r="C2387" t="s">
        <v>2564</v>
      </c>
      <c r="D2387" t="s">
        <v>2565</v>
      </c>
      <c r="E2387" t="s">
        <v>52</v>
      </c>
      <c r="F2387" t="s">
        <v>5651</v>
      </c>
      <c r="G2387" t="s">
        <v>5708</v>
      </c>
      <c r="H2387" s="10">
        <v>398206</v>
      </c>
      <c r="J2387" t="s">
        <v>28</v>
      </c>
      <c r="K2387" t="s">
        <v>30</v>
      </c>
      <c r="L2387" t="s">
        <v>54</v>
      </c>
      <c r="M2387" t="s">
        <v>30</v>
      </c>
      <c r="N2387" t="s">
        <v>30</v>
      </c>
      <c r="O2387" t="s">
        <v>30</v>
      </c>
      <c r="P2387" t="s">
        <v>30</v>
      </c>
      <c r="Q2387" t="s">
        <v>30</v>
      </c>
      <c r="R2387" t="s">
        <v>30</v>
      </c>
      <c r="S2387" t="s">
        <v>30</v>
      </c>
      <c r="T2387" t="s">
        <v>30</v>
      </c>
      <c r="U2387" t="s">
        <v>30</v>
      </c>
      <c r="V2387" t="s">
        <v>30</v>
      </c>
      <c r="W2387" t="s">
        <v>40</v>
      </c>
      <c r="X2387" t="s">
        <v>30</v>
      </c>
      <c r="Y2387" t="s">
        <v>30</v>
      </c>
      <c r="Z2387" t="s">
        <v>29</v>
      </c>
      <c r="AA2387" t="s">
        <v>30</v>
      </c>
      <c r="AB2387" t="s">
        <v>32</v>
      </c>
    </row>
    <row r="2388" spans="1:28" outlineLevel="1" x14ac:dyDescent="0.45">
      <c r="A2388">
        <v>8033009000</v>
      </c>
      <c r="B2388" s="1">
        <v>44342</v>
      </c>
      <c r="C2388" t="s">
        <v>4178</v>
      </c>
      <c r="D2388" t="s">
        <v>4179</v>
      </c>
      <c r="E2388" t="s">
        <v>52</v>
      </c>
      <c r="F2388" t="s">
        <v>5651</v>
      </c>
      <c r="G2388" t="s">
        <v>5652</v>
      </c>
      <c r="H2388" s="10">
        <v>373760</v>
      </c>
      <c r="J2388" t="s">
        <v>28</v>
      </c>
      <c r="K2388" t="s">
        <v>29</v>
      </c>
      <c r="L2388" t="s">
        <v>54</v>
      </c>
      <c r="M2388" t="s">
        <v>29</v>
      </c>
      <c r="N2388" t="s">
        <v>30</v>
      </c>
      <c r="O2388" t="s">
        <v>30</v>
      </c>
      <c r="P2388" t="s">
        <v>30</v>
      </c>
      <c r="Q2388" t="s">
        <v>30</v>
      </c>
      <c r="R2388" t="s">
        <v>30</v>
      </c>
      <c r="S2388" t="s">
        <v>30</v>
      </c>
      <c r="T2388" t="s">
        <v>30</v>
      </c>
      <c r="U2388" t="s">
        <v>30</v>
      </c>
      <c r="V2388" t="s">
        <v>30</v>
      </c>
      <c r="W2388" t="s">
        <v>31</v>
      </c>
      <c r="X2388" t="s">
        <v>29</v>
      </c>
      <c r="Y2388" t="s">
        <v>30</v>
      </c>
      <c r="Z2388" t="s">
        <v>29</v>
      </c>
      <c r="AA2388" t="s">
        <v>29</v>
      </c>
      <c r="AB2388" t="s">
        <v>32</v>
      </c>
    </row>
    <row r="2389" spans="1:28" outlineLevel="1" x14ac:dyDescent="0.45">
      <c r="A2389">
        <v>1125679106</v>
      </c>
      <c r="B2389" s="1">
        <v>44372</v>
      </c>
      <c r="C2389" t="s">
        <v>536</v>
      </c>
      <c r="D2389" t="s">
        <v>537</v>
      </c>
      <c r="E2389" t="s">
        <v>52</v>
      </c>
      <c r="F2389" t="s">
        <v>5651</v>
      </c>
      <c r="G2389" t="s">
        <v>5652</v>
      </c>
      <c r="H2389" s="10">
        <v>367909.72</v>
      </c>
      <c r="J2389" t="s">
        <v>28</v>
      </c>
      <c r="K2389" t="s">
        <v>30</v>
      </c>
      <c r="L2389" t="s">
        <v>54</v>
      </c>
      <c r="M2389" t="s">
        <v>30</v>
      </c>
      <c r="N2389" t="s">
        <v>30</v>
      </c>
      <c r="O2389" t="s">
        <v>30</v>
      </c>
      <c r="P2389" t="s">
        <v>30</v>
      </c>
      <c r="Q2389" t="s">
        <v>30</v>
      </c>
      <c r="R2389" t="s">
        <v>30</v>
      </c>
      <c r="S2389" t="s">
        <v>30</v>
      </c>
      <c r="T2389" t="s">
        <v>30</v>
      </c>
      <c r="U2389" t="s">
        <v>30</v>
      </c>
      <c r="V2389" t="s">
        <v>30</v>
      </c>
      <c r="W2389" t="s">
        <v>31</v>
      </c>
      <c r="X2389" t="s">
        <v>29</v>
      </c>
      <c r="Y2389" t="s">
        <v>29</v>
      </c>
      <c r="Z2389" t="s">
        <v>29</v>
      </c>
      <c r="AA2389" t="s">
        <v>29</v>
      </c>
      <c r="AB2389" t="s">
        <v>43</v>
      </c>
    </row>
    <row r="2390" spans="1:28" outlineLevel="1" x14ac:dyDescent="0.45">
      <c r="A2390">
        <v>7569698909</v>
      </c>
      <c r="B2390" s="1">
        <v>44323</v>
      </c>
      <c r="C2390" t="s">
        <v>3227</v>
      </c>
      <c r="D2390" t="s">
        <v>3228</v>
      </c>
      <c r="E2390" t="s">
        <v>52</v>
      </c>
      <c r="F2390" t="s">
        <v>5651</v>
      </c>
      <c r="G2390" t="s">
        <v>5652</v>
      </c>
      <c r="H2390" s="10">
        <v>355616</v>
      </c>
      <c r="J2390" t="s">
        <v>28</v>
      </c>
      <c r="K2390" t="s">
        <v>30</v>
      </c>
      <c r="L2390" t="s">
        <v>54</v>
      </c>
      <c r="M2390" t="s">
        <v>29</v>
      </c>
      <c r="N2390" t="s">
        <v>30</v>
      </c>
      <c r="O2390" t="s">
        <v>29</v>
      </c>
      <c r="P2390" t="s">
        <v>30</v>
      </c>
      <c r="Q2390" t="s">
        <v>30</v>
      </c>
      <c r="R2390" t="s">
        <v>30</v>
      </c>
      <c r="S2390" t="s">
        <v>30</v>
      </c>
      <c r="T2390" t="s">
        <v>30</v>
      </c>
      <c r="U2390" t="s">
        <v>30</v>
      </c>
      <c r="V2390" t="s">
        <v>30</v>
      </c>
      <c r="W2390" t="s">
        <v>31</v>
      </c>
      <c r="X2390" t="s">
        <v>29</v>
      </c>
      <c r="Y2390" t="s">
        <v>29</v>
      </c>
      <c r="Z2390" t="s">
        <v>30</v>
      </c>
      <c r="AA2390" t="s">
        <v>29</v>
      </c>
      <c r="AB2390" t="s">
        <v>43</v>
      </c>
    </row>
    <row r="2391" spans="1:28" outlineLevel="1" x14ac:dyDescent="0.45">
      <c r="A2391">
        <v>7576498906</v>
      </c>
      <c r="B2391" s="1">
        <v>44323</v>
      </c>
      <c r="C2391" t="s">
        <v>3286</v>
      </c>
      <c r="D2391" t="s">
        <v>3287</v>
      </c>
      <c r="E2391" t="s">
        <v>52</v>
      </c>
      <c r="F2391" t="s">
        <v>5651</v>
      </c>
      <c r="G2391" t="s">
        <v>5966</v>
      </c>
      <c r="H2391" s="10">
        <v>354161</v>
      </c>
      <c r="J2391" t="s">
        <v>28</v>
      </c>
      <c r="K2391" t="s">
        <v>29</v>
      </c>
      <c r="L2391" t="s">
        <v>54</v>
      </c>
      <c r="M2391" t="s">
        <v>29</v>
      </c>
      <c r="N2391" t="s">
        <v>29</v>
      </c>
      <c r="O2391" t="s">
        <v>30</v>
      </c>
      <c r="P2391" t="s">
        <v>30</v>
      </c>
      <c r="Q2391" t="s">
        <v>30</v>
      </c>
      <c r="R2391" t="s">
        <v>30</v>
      </c>
      <c r="S2391" t="s">
        <v>30</v>
      </c>
      <c r="T2391" t="s">
        <v>30</v>
      </c>
      <c r="U2391" t="s">
        <v>30</v>
      </c>
      <c r="V2391" t="s">
        <v>30</v>
      </c>
      <c r="W2391" t="s">
        <v>31</v>
      </c>
      <c r="X2391" t="s">
        <v>29</v>
      </c>
      <c r="Y2391" t="s">
        <v>30</v>
      </c>
      <c r="Z2391" t="s">
        <v>29</v>
      </c>
      <c r="AA2391" t="s">
        <v>30</v>
      </c>
      <c r="AB2391" t="s">
        <v>43</v>
      </c>
    </row>
    <row r="2392" spans="1:28" outlineLevel="1" x14ac:dyDescent="0.45">
      <c r="A2392">
        <v>7536319007</v>
      </c>
      <c r="B2392" s="1">
        <v>44341</v>
      </c>
      <c r="C2392" t="s">
        <v>2843</v>
      </c>
      <c r="D2392" t="s">
        <v>2844</v>
      </c>
      <c r="E2392" t="s">
        <v>52</v>
      </c>
      <c r="F2392" t="s">
        <v>5651</v>
      </c>
      <c r="G2392" t="s">
        <v>5966</v>
      </c>
      <c r="H2392" s="10">
        <v>348554</v>
      </c>
      <c r="J2392" t="s">
        <v>28</v>
      </c>
      <c r="K2392" t="s">
        <v>30</v>
      </c>
      <c r="L2392" t="s">
        <v>54</v>
      </c>
      <c r="M2392" t="s">
        <v>29</v>
      </c>
      <c r="N2392" t="s">
        <v>29</v>
      </c>
      <c r="O2392" t="s">
        <v>30</v>
      </c>
      <c r="P2392" t="s">
        <v>30</v>
      </c>
      <c r="Q2392" t="s">
        <v>30</v>
      </c>
      <c r="R2392" t="s">
        <v>30</v>
      </c>
      <c r="S2392" t="s">
        <v>30</v>
      </c>
      <c r="T2392" t="s">
        <v>30</v>
      </c>
      <c r="U2392" t="s">
        <v>30</v>
      </c>
      <c r="V2392" t="s">
        <v>30</v>
      </c>
      <c r="W2392" t="s">
        <v>60</v>
      </c>
      <c r="X2392" t="s">
        <v>29</v>
      </c>
      <c r="Y2392" t="s">
        <v>29</v>
      </c>
      <c r="Z2392" t="s">
        <v>29</v>
      </c>
      <c r="AA2392" t="s">
        <v>30</v>
      </c>
      <c r="AB2392" t="s">
        <v>43</v>
      </c>
    </row>
    <row r="2393" spans="1:28" outlineLevel="1" x14ac:dyDescent="0.45">
      <c r="A2393">
        <v>8872189009</v>
      </c>
      <c r="B2393" s="1">
        <v>44345</v>
      </c>
      <c r="C2393" t="s">
        <v>4647</v>
      </c>
      <c r="D2393" t="s">
        <v>4648</v>
      </c>
      <c r="E2393" t="s">
        <v>52</v>
      </c>
      <c r="F2393" t="s">
        <v>5651</v>
      </c>
      <c r="G2393" t="s">
        <v>5652</v>
      </c>
      <c r="H2393" s="10">
        <v>338710.97</v>
      </c>
      <c r="J2393" t="s">
        <v>28</v>
      </c>
      <c r="K2393" t="s">
        <v>30</v>
      </c>
      <c r="L2393" t="s">
        <v>54</v>
      </c>
      <c r="M2393" t="s">
        <v>29</v>
      </c>
      <c r="N2393" t="s">
        <v>30</v>
      </c>
      <c r="O2393" t="s">
        <v>29</v>
      </c>
      <c r="P2393" t="s">
        <v>30</v>
      </c>
      <c r="Q2393" t="s">
        <v>29</v>
      </c>
      <c r="R2393" t="s">
        <v>30</v>
      </c>
      <c r="S2393" t="s">
        <v>30</v>
      </c>
      <c r="T2393" t="s">
        <v>30</v>
      </c>
      <c r="U2393" t="s">
        <v>29</v>
      </c>
      <c r="V2393" t="s">
        <v>30</v>
      </c>
      <c r="W2393" t="s">
        <v>31</v>
      </c>
      <c r="X2393" t="s">
        <v>29</v>
      </c>
      <c r="Y2393" t="s">
        <v>29</v>
      </c>
      <c r="Z2393" t="s">
        <v>29</v>
      </c>
      <c r="AA2393" t="s">
        <v>29</v>
      </c>
      <c r="AB2393" t="s">
        <v>70</v>
      </c>
    </row>
    <row r="2394" spans="1:28" outlineLevel="1" x14ac:dyDescent="0.45">
      <c r="A2394">
        <v>7242209003</v>
      </c>
      <c r="B2394" s="1">
        <v>44339</v>
      </c>
      <c r="C2394" t="s">
        <v>2543</v>
      </c>
      <c r="D2394" t="s">
        <v>2544</v>
      </c>
      <c r="E2394" t="s">
        <v>52</v>
      </c>
      <c r="F2394" t="s">
        <v>5651</v>
      </c>
      <c r="G2394" t="s">
        <v>5708</v>
      </c>
      <c r="H2394" s="10">
        <v>336422</v>
      </c>
      <c r="J2394" t="s">
        <v>28</v>
      </c>
      <c r="K2394" t="s">
        <v>29</v>
      </c>
      <c r="L2394" t="s">
        <v>54</v>
      </c>
      <c r="M2394" t="s">
        <v>30</v>
      </c>
      <c r="N2394" t="s">
        <v>30</v>
      </c>
      <c r="O2394" t="s">
        <v>29</v>
      </c>
      <c r="P2394" t="s">
        <v>30</v>
      </c>
      <c r="Q2394" t="s">
        <v>30</v>
      </c>
      <c r="R2394" t="s">
        <v>30</v>
      </c>
      <c r="S2394" t="s">
        <v>30</v>
      </c>
      <c r="T2394" t="s">
        <v>30</v>
      </c>
      <c r="U2394" t="s">
        <v>30</v>
      </c>
      <c r="V2394" t="s">
        <v>30</v>
      </c>
      <c r="W2394" t="s">
        <v>40</v>
      </c>
      <c r="X2394" t="s">
        <v>30</v>
      </c>
      <c r="Y2394" t="s">
        <v>30</v>
      </c>
      <c r="Z2394" t="s">
        <v>29</v>
      </c>
      <c r="AA2394" t="s">
        <v>29</v>
      </c>
      <c r="AB2394" t="s">
        <v>32</v>
      </c>
    </row>
    <row r="2395" spans="1:28" outlineLevel="1" x14ac:dyDescent="0.45">
      <c r="A2395">
        <v>9903059003</v>
      </c>
      <c r="B2395" s="1">
        <v>44351</v>
      </c>
      <c r="C2395" t="s">
        <v>5362</v>
      </c>
      <c r="D2395" t="s">
        <v>5363</v>
      </c>
      <c r="E2395" t="s">
        <v>52</v>
      </c>
      <c r="F2395" t="s">
        <v>5651</v>
      </c>
      <c r="G2395" t="s">
        <v>5788</v>
      </c>
      <c r="H2395" s="10">
        <v>336130.63</v>
      </c>
      <c r="I2395" t="s">
        <v>699</v>
      </c>
      <c r="J2395" t="s">
        <v>28</v>
      </c>
      <c r="K2395" t="s">
        <v>29</v>
      </c>
      <c r="L2395" t="s">
        <v>54</v>
      </c>
      <c r="M2395" t="s">
        <v>29</v>
      </c>
      <c r="N2395" t="s">
        <v>29</v>
      </c>
      <c r="O2395" t="s">
        <v>29</v>
      </c>
      <c r="P2395" t="s">
        <v>29</v>
      </c>
      <c r="Q2395" t="s">
        <v>29</v>
      </c>
      <c r="R2395" t="s">
        <v>29</v>
      </c>
      <c r="S2395" t="s">
        <v>30</v>
      </c>
      <c r="T2395" t="s">
        <v>30</v>
      </c>
      <c r="U2395" t="s">
        <v>29</v>
      </c>
      <c r="V2395" t="s">
        <v>30</v>
      </c>
      <c r="W2395" t="s">
        <v>31</v>
      </c>
      <c r="X2395" t="s">
        <v>29</v>
      </c>
      <c r="Y2395" t="s">
        <v>29</v>
      </c>
      <c r="Z2395" t="s">
        <v>29</v>
      </c>
      <c r="AA2395" t="s">
        <v>29</v>
      </c>
      <c r="AB2395" t="s">
        <v>257</v>
      </c>
    </row>
    <row r="2396" spans="1:28" outlineLevel="1" x14ac:dyDescent="0.45">
      <c r="A2396">
        <v>7546988910</v>
      </c>
      <c r="B2396" s="1">
        <v>44323</v>
      </c>
      <c r="C2396" t="s">
        <v>2965</v>
      </c>
      <c r="D2396" t="s">
        <v>2966</v>
      </c>
      <c r="E2396" t="s">
        <v>52</v>
      </c>
      <c r="F2396" t="s">
        <v>5651</v>
      </c>
      <c r="G2396" t="s">
        <v>5652</v>
      </c>
      <c r="H2396" s="10">
        <v>323612.7</v>
      </c>
      <c r="J2396" t="s">
        <v>28</v>
      </c>
      <c r="K2396" t="s">
        <v>30</v>
      </c>
      <c r="L2396" t="s">
        <v>54</v>
      </c>
      <c r="M2396" t="s">
        <v>30</v>
      </c>
      <c r="N2396" t="s">
        <v>30</v>
      </c>
      <c r="O2396" t="s">
        <v>30</v>
      </c>
      <c r="P2396" t="s">
        <v>30</v>
      </c>
      <c r="Q2396" t="s">
        <v>30</v>
      </c>
      <c r="R2396" t="s">
        <v>30</v>
      </c>
      <c r="S2396" t="s">
        <v>30</v>
      </c>
      <c r="T2396" t="s">
        <v>30</v>
      </c>
      <c r="U2396" t="s">
        <v>30</v>
      </c>
      <c r="V2396" t="s">
        <v>30</v>
      </c>
      <c r="W2396" t="s">
        <v>49</v>
      </c>
      <c r="X2396" t="s">
        <v>29</v>
      </c>
      <c r="Y2396" t="s">
        <v>29</v>
      </c>
      <c r="Z2396" t="s">
        <v>30</v>
      </c>
      <c r="AA2396" t="s">
        <v>29</v>
      </c>
      <c r="AB2396" t="s">
        <v>43</v>
      </c>
    </row>
    <row r="2397" spans="1:28" outlineLevel="1" x14ac:dyDescent="0.45">
      <c r="A2397">
        <v>8943139003</v>
      </c>
      <c r="B2397" s="1">
        <v>44345</v>
      </c>
      <c r="C2397" t="s">
        <v>4957</v>
      </c>
      <c r="D2397" t="s">
        <v>4958</v>
      </c>
      <c r="E2397" t="s">
        <v>52</v>
      </c>
      <c r="F2397" t="s">
        <v>5651</v>
      </c>
      <c r="G2397" t="s">
        <v>5652</v>
      </c>
      <c r="H2397" s="10">
        <v>309154</v>
      </c>
      <c r="J2397" t="s">
        <v>28</v>
      </c>
      <c r="K2397" t="s">
        <v>30</v>
      </c>
      <c r="L2397" t="s">
        <v>54</v>
      </c>
      <c r="M2397" t="s">
        <v>29</v>
      </c>
      <c r="N2397" t="s">
        <v>29</v>
      </c>
      <c r="O2397" t="s">
        <v>29</v>
      </c>
      <c r="P2397" t="s">
        <v>30</v>
      </c>
      <c r="Q2397" t="s">
        <v>29</v>
      </c>
      <c r="R2397" t="s">
        <v>30</v>
      </c>
      <c r="S2397" t="s">
        <v>30</v>
      </c>
      <c r="T2397" t="s">
        <v>30</v>
      </c>
      <c r="U2397" t="s">
        <v>29</v>
      </c>
      <c r="V2397" t="s">
        <v>30</v>
      </c>
      <c r="W2397" t="s">
        <v>31</v>
      </c>
      <c r="X2397" t="s">
        <v>29</v>
      </c>
      <c r="Y2397" t="s">
        <v>29</v>
      </c>
      <c r="Z2397" t="s">
        <v>29</v>
      </c>
      <c r="AA2397" t="s">
        <v>29</v>
      </c>
      <c r="AB2397" t="s">
        <v>32</v>
      </c>
    </row>
    <row r="2398" spans="1:28" outlineLevel="1" x14ac:dyDescent="0.45">
      <c r="A2398">
        <v>2334229003</v>
      </c>
      <c r="B2398" s="1">
        <v>44331</v>
      </c>
      <c r="C2398" t="s">
        <v>861</v>
      </c>
      <c r="D2398" t="s">
        <v>862</v>
      </c>
      <c r="E2398" t="s">
        <v>52</v>
      </c>
      <c r="F2398" t="s">
        <v>5651</v>
      </c>
      <c r="G2398" t="s">
        <v>5708</v>
      </c>
      <c r="H2398" s="10">
        <v>302958</v>
      </c>
      <c r="J2398" t="s">
        <v>28</v>
      </c>
      <c r="K2398" t="s">
        <v>29</v>
      </c>
      <c r="L2398" t="s">
        <v>54</v>
      </c>
      <c r="M2398" t="s">
        <v>29</v>
      </c>
      <c r="N2398" t="s">
        <v>30</v>
      </c>
      <c r="O2398" t="s">
        <v>29</v>
      </c>
      <c r="P2398" t="s">
        <v>30</v>
      </c>
      <c r="Q2398" t="s">
        <v>29</v>
      </c>
      <c r="R2398" t="s">
        <v>30</v>
      </c>
      <c r="S2398" t="s">
        <v>30</v>
      </c>
      <c r="T2398" t="s">
        <v>30</v>
      </c>
      <c r="U2398" t="s">
        <v>30</v>
      </c>
      <c r="V2398" t="s">
        <v>30</v>
      </c>
      <c r="W2398" t="s">
        <v>31</v>
      </c>
      <c r="X2398" t="s">
        <v>30</v>
      </c>
      <c r="Y2398" t="s">
        <v>29</v>
      </c>
      <c r="Z2398" t="s">
        <v>30</v>
      </c>
      <c r="AA2398" t="s">
        <v>30</v>
      </c>
      <c r="AB2398" t="s">
        <v>32</v>
      </c>
    </row>
    <row r="2399" spans="1:28" outlineLevel="1" x14ac:dyDescent="0.45">
      <c r="A2399">
        <v>8831569009</v>
      </c>
      <c r="B2399" s="1">
        <v>44345</v>
      </c>
      <c r="C2399" t="s">
        <v>4393</v>
      </c>
      <c r="D2399" t="s">
        <v>4394</v>
      </c>
      <c r="E2399" t="s">
        <v>52</v>
      </c>
      <c r="F2399" t="s">
        <v>5651</v>
      </c>
      <c r="G2399" t="s">
        <v>5652</v>
      </c>
      <c r="H2399" s="10">
        <v>298825.32</v>
      </c>
      <c r="J2399" t="s">
        <v>28</v>
      </c>
      <c r="K2399" t="s">
        <v>30</v>
      </c>
      <c r="L2399" t="s">
        <v>54</v>
      </c>
      <c r="M2399" t="s">
        <v>29</v>
      </c>
      <c r="N2399" t="s">
        <v>29</v>
      </c>
      <c r="O2399" t="s">
        <v>29</v>
      </c>
      <c r="P2399" t="s">
        <v>30</v>
      </c>
      <c r="Q2399" t="s">
        <v>30</v>
      </c>
      <c r="R2399" t="s">
        <v>30</v>
      </c>
      <c r="S2399" t="s">
        <v>30</v>
      </c>
      <c r="T2399" t="s">
        <v>30</v>
      </c>
      <c r="U2399" t="s">
        <v>29</v>
      </c>
      <c r="V2399" t="s">
        <v>30</v>
      </c>
      <c r="W2399" t="s">
        <v>33</v>
      </c>
      <c r="X2399" t="s">
        <v>29</v>
      </c>
      <c r="Y2399" t="s">
        <v>29</v>
      </c>
      <c r="Z2399" t="s">
        <v>29</v>
      </c>
      <c r="AA2399" t="s">
        <v>29</v>
      </c>
      <c r="AB2399" t="s">
        <v>139</v>
      </c>
    </row>
    <row r="2400" spans="1:28" outlineLevel="1" x14ac:dyDescent="0.45">
      <c r="A2400">
        <v>4893349010</v>
      </c>
      <c r="B2400" s="1">
        <v>44336</v>
      </c>
      <c r="C2400" t="s">
        <v>2007</v>
      </c>
      <c r="D2400" t="s">
        <v>2008</v>
      </c>
      <c r="E2400" t="s">
        <v>52</v>
      </c>
      <c r="F2400" t="s">
        <v>5651</v>
      </c>
      <c r="G2400" t="s">
        <v>5708</v>
      </c>
      <c r="H2400" s="10">
        <v>288348</v>
      </c>
      <c r="J2400" t="s">
        <v>28</v>
      </c>
      <c r="K2400" t="s">
        <v>29</v>
      </c>
      <c r="L2400" t="s">
        <v>54</v>
      </c>
      <c r="M2400" t="s">
        <v>30</v>
      </c>
      <c r="N2400" t="s">
        <v>29</v>
      </c>
      <c r="O2400" t="s">
        <v>29</v>
      </c>
      <c r="P2400" t="s">
        <v>30</v>
      </c>
      <c r="Q2400" t="s">
        <v>30</v>
      </c>
      <c r="R2400" t="s">
        <v>30</v>
      </c>
      <c r="S2400" t="s">
        <v>30</v>
      </c>
      <c r="T2400" t="s">
        <v>30</v>
      </c>
      <c r="U2400" t="s">
        <v>30</v>
      </c>
      <c r="V2400" t="s">
        <v>30</v>
      </c>
      <c r="W2400" t="s">
        <v>31</v>
      </c>
      <c r="X2400" t="s">
        <v>30</v>
      </c>
      <c r="Y2400" t="s">
        <v>29</v>
      </c>
      <c r="Z2400" t="s">
        <v>30</v>
      </c>
      <c r="AA2400" t="s">
        <v>29</v>
      </c>
      <c r="AB2400" t="s">
        <v>43</v>
      </c>
    </row>
    <row r="2401" spans="1:28" outlineLevel="1" x14ac:dyDescent="0.45">
      <c r="A2401">
        <v>8930309007</v>
      </c>
      <c r="B2401" s="1">
        <v>44345</v>
      </c>
      <c r="C2401" t="s">
        <v>4903</v>
      </c>
      <c r="D2401" t="s">
        <v>4904</v>
      </c>
      <c r="E2401" t="s">
        <v>52</v>
      </c>
      <c r="F2401" t="s">
        <v>5651</v>
      </c>
      <c r="G2401" t="s">
        <v>5652</v>
      </c>
      <c r="H2401" s="10">
        <v>280176.78000000003</v>
      </c>
      <c r="J2401" t="s">
        <v>28</v>
      </c>
      <c r="K2401" t="s">
        <v>30</v>
      </c>
      <c r="L2401" t="s">
        <v>54</v>
      </c>
      <c r="M2401" t="s">
        <v>30</v>
      </c>
      <c r="N2401" t="s">
        <v>30</v>
      </c>
      <c r="O2401" t="s">
        <v>30</v>
      </c>
      <c r="P2401" t="s">
        <v>30</v>
      </c>
      <c r="Q2401" t="s">
        <v>30</v>
      </c>
      <c r="R2401" t="s">
        <v>30</v>
      </c>
      <c r="S2401" t="s">
        <v>30</v>
      </c>
      <c r="T2401" t="s">
        <v>30</v>
      </c>
      <c r="U2401" t="s">
        <v>30</v>
      </c>
      <c r="V2401" t="s">
        <v>30</v>
      </c>
      <c r="W2401" t="s">
        <v>31</v>
      </c>
      <c r="X2401" t="s">
        <v>29</v>
      </c>
      <c r="Y2401" t="s">
        <v>29</v>
      </c>
      <c r="Z2401" t="s">
        <v>29</v>
      </c>
      <c r="AA2401" t="s">
        <v>29</v>
      </c>
      <c r="AB2401" t="s">
        <v>32</v>
      </c>
    </row>
    <row r="2402" spans="1:28" outlineLevel="1" x14ac:dyDescent="0.45">
      <c r="A2402">
        <v>2505559003</v>
      </c>
      <c r="B2402" s="1">
        <v>44332</v>
      </c>
      <c r="C2402" t="s">
        <v>1249</v>
      </c>
      <c r="D2402" t="s">
        <v>1250</v>
      </c>
      <c r="E2402" t="s">
        <v>52</v>
      </c>
      <c r="F2402" t="s">
        <v>5651</v>
      </c>
      <c r="G2402" t="s">
        <v>5788</v>
      </c>
      <c r="H2402" s="10">
        <v>272075</v>
      </c>
      <c r="J2402" t="s">
        <v>28</v>
      </c>
      <c r="K2402" t="s">
        <v>29</v>
      </c>
      <c r="L2402" t="s">
        <v>54</v>
      </c>
      <c r="M2402" t="s">
        <v>30</v>
      </c>
      <c r="N2402" t="s">
        <v>30</v>
      </c>
      <c r="O2402" t="s">
        <v>29</v>
      </c>
      <c r="P2402" t="s">
        <v>30</v>
      </c>
      <c r="Q2402" t="s">
        <v>30</v>
      </c>
      <c r="R2402" t="s">
        <v>30</v>
      </c>
      <c r="S2402" t="s">
        <v>30</v>
      </c>
      <c r="T2402" t="s">
        <v>30</v>
      </c>
      <c r="U2402" t="s">
        <v>30</v>
      </c>
      <c r="V2402" t="s">
        <v>30</v>
      </c>
      <c r="W2402" t="s">
        <v>31</v>
      </c>
      <c r="X2402" t="s">
        <v>29</v>
      </c>
      <c r="Y2402" t="s">
        <v>29</v>
      </c>
      <c r="Z2402" t="s">
        <v>30</v>
      </c>
      <c r="AA2402" t="s">
        <v>30</v>
      </c>
      <c r="AB2402" t="s">
        <v>47</v>
      </c>
    </row>
    <row r="2403" spans="1:28" outlineLevel="1" x14ac:dyDescent="0.45">
      <c r="A2403">
        <v>9919269001</v>
      </c>
      <c r="B2403" s="1">
        <v>44351</v>
      </c>
      <c r="C2403" t="s">
        <v>5432</v>
      </c>
      <c r="D2403" t="s">
        <v>5433</v>
      </c>
      <c r="E2403" t="s">
        <v>52</v>
      </c>
      <c r="F2403" t="s">
        <v>5651</v>
      </c>
      <c r="G2403" t="s">
        <v>5807</v>
      </c>
      <c r="H2403" s="10">
        <v>250776.8</v>
      </c>
      <c r="J2403" t="s">
        <v>28</v>
      </c>
      <c r="K2403" t="s">
        <v>29</v>
      </c>
      <c r="L2403" t="s">
        <v>54</v>
      </c>
      <c r="M2403" t="s">
        <v>29</v>
      </c>
      <c r="N2403" t="s">
        <v>29</v>
      </c>
      <c r="O2403" t="s">
        <v>29</v>
      </c>
      <c r="P2403" t="s">
        <v>30</v>
      </c>
      <c r="Q2403" t="s">
        <v>29</v>
      </c>
      <c r="R2403" t="s">
        <v>30</v>
      </c>
      <c r="S2403" t="s">
        <v>30</v>
      </c>
      <c r="T2403" t="s">
        <v>30</v>
      </c>
      <c r="U2403" t="s">
        <v>29</v>
      </c>
      <c r="V2403" t="s">
        <v>30</v>
      </c>
      <c r="W2403" t="s">
        <v>40</v>
      </c>
      <c r="X2403" t="s">
        <v>29</v>
      </c>
      <c r="Y2403" t="s">
        <v>29</v>
      </c>
      <c r="Z2403" t="s">
        <v>29</v>
      </c>
      <c r="AA2403" t="s">
        <v>29</v>
      </c>
      <c r="AB2403" t="s">
        <v>32</v>
      </c>
    </row>
    <row r="2404" spans="1:28" outlineLevel="1" x14ac:dyDescent="0.45">
      <c r="A2404">
        <v>8031749006</v>
      </c>
      <c r="B2404" s="1">
        <v>44342</v>
      </c>
      <c r="C2404" t="s">
        <v>4166</v>
      </c>
      <c r="D2404" t="s">
        <v>4167</v>
      </c>
      <c r="E2404" t="s">
        <v>52</v>
      </c>
      <c r="F2404" t="s">
        <v>5651</v>
      </c>
      <c r="G2404" t="s">
        <v>5652</v>
      </c>
      <c r="H2404" s="10">
        <v>244883</v>
      </c>
      <c r="J2404" t="s">
        <v>28</v>
      </c>
      <c r="K2404" t="s">
        <v>30</v>
      </c>
      <c r="L2404" t="s">
        <v>54</v>
      </c>
      <c r="M2404" t="s">
        <v>30</v>
      </c>
      <c r="N2404" t="s">
        <v>30</v>
      </c>
      <c r="O2404" t="s">
        <v>30</v>
      </c>
      <c r="P2404" t="s">
        <v>30</v>
      </c>
      <c r="Q2404" t="s">
        <v>30</v>
      </c>
      <c r="R2404" t="s">
        <v>30</v>
      </c>
      <c r="S2404" t="s">
        <v>30</v>
      </c>
      <c r="T2404" t="s">
        <v>30</v>
      </c>
      <c r="U2404" t="s">
        <v>30</v>
      </c>
      <c r="V2404" t="s">
        <v>30</v>
      </c>
      <c r="W2404" t="s">
        <v>40</v>
      </c>
      <c r="X2404" t="s">
        <v>29</v>
      </c>
      <c r="Y2404" t="s">
        <v>30</v>
      </c>
      <c r="Z2404" t="s">
        <v>29</v>
      </c>
      <c r="AA2404" t="s">
        <v>29</v>
      </c>
      <c r="AB2404" t="s">
        <v>32</v>
      </c>
    </row>
    <row r="2405" spans="1:28" outlineLevel="1" x14ac:dyDescent="0.45">
      <c r="A2405">
        <v>8889799000</v>
      </c>
      <c r="B2405" s="1">
        <v>44345</v>
      </c>
      <c r="C2405" t="s">
        <v>4731</v>
      </c>
      <c r="D2405" t="s">
        <v>4732</v>
      </c>
      <c r="E2405" t="s">
        <v>52</v>
      </c>
      <c r="F2405" t="s">
        <v>5651</v>
      </c>
      <c r="G2405" t="s">
        <v>5708</v>
      </c>
      <c r="H2405" s="10">
        <v>243747.5</v>
      </c>
      <c r="J2405" t="s">
        <v>28</v>
      </c>
      <c r="K2405" t="s">
        <v>29</v>
      </c>
      <c r="L2405" t="s">
        <v>54</v>
      </c>
      <c r="M2405" t="s">
        <v>30</v>
      </c>
      <c r="N2405" t="s">
        <v>30</v>
      </c>
      <c r="O2405" t="s">
        <v>30</v>
      </c>
      <c r="P2405" t="s">
        <v>30</v>
      </c>
      <c r="Q2405" t="s">
        <v>30</v>
      </c>
      <c r="R2405" t="s">
        <v>30</v>
      </c>
      <c r="S2405" t="s">
        <v>30</v>
      </c>
      <c r="T2405" t="s">
        <v>30</v>
      </c>
      <c r="U2405" t="s">
        <v>30</v>
      </c>
      <c r="V2405" t="s">
        <v>30</v>
      </c>
      <c r="W2405" t="s">
        <v>40</v>
      </c>
      <c r="X2405" t="s">
        <v>30</v>
      </c>
      <c r="Y2405" t="s">
        <v>29</v>
      </c>
      <c r="Z2405" t="s">
        <v>29</v>
      </c>
      <c r="AA2405" t="s">
        <v>29</v>
      </c>
      <c r="AB2405" t="s">
        <v>32</v>
      </c>
    </row>
    <row r="2406" spans="1:28" outlineLevel="1" x14ac:dyDescent="0.45">
      <c r="A2406">
        <v>8972859006</v>
      </c>
      <c r="B2406" s="1">
        <v>44345</v>
      </c>
      <c r="C2406" t="s">
        <v>5099</v>
      </c>
      <c r="D2406" t="s">
        <v>5100</v>
      </c>
      <c r="E2406" t="s">
        <v>52</v>
      </c>
      <c r="F2406" t="s">
        <v>5651</v>
      </c>
      <c r="G2406" t="s">
        <v>5708</v>
      </c>
      <c r="H2406" s="10">
        <v>240348.3</v>
      </c>
      <c r="J2406" t="s">
        <v>28</v>
      </c>
      <c r="K2406" t="s">
        <v>29</v>
      </c>
      <c r="L2406" t="s">
        <v>54</v>
      </c>
      <c r="M2406" t="s">
        <v>30</v>
      </c>
      <c r="N2406" t="s">
        <v>30</v>
      </c>
      <c r="O2406" t="s">
        <v>30</v>
      </c>
      <c r="P2406" t="s">
        <v>29</v>
      </c>
      <c r="Q2406" t="s">
        <v>30</v>
      </c>
      <c r="R2406" t="s">
        <v>30</v>
      </c>
      <c r="S2406" t="s">
        <v>30</v>
      </c>
      <c r="T2406" t="s">
        <v>30</v>
      </c>
      <c r="U2406" t="s">
        <v>30</v>
      </c>
      <c r="V2406" t="s">
        <v>30</v>
      </c>
      <c r="W2406" t="s">
        <v>40</v>
      </c>
      <c r="X2406" t="s">
        <v>30</v>
      </c>
      <c r="Y2406" t="s">
        <v>29</v>
      </c>
      <c r="Z2406" t="s">
        <v>29</v>
      </c>
      <c r="AA2406" t="s">
        <v>29</v>
      </c>
      <c r="AB2406" t="s">
        <v>32</v>
      </c>
    </row>
    <row r="2407" spans="1:28" outlineLevel="1" x14ac:dyDescent="0.45">
      <c r="A2407">
        <v>9883179006</v>
      </c>
      <c r="B2407" s="1">
        <v>44351</v>
      </c>
      <c r="C2407" t="s">
        <v>5256</v>
      </c>
      <c r="D2407" t="s">
        <v>5257</v>
      </c>
      <c r="E2407" t="s">
        <v>52</v>
      </c>
      <c r="F2407" t="s">
        <v>5651</v>
      </c>
      <c r="G2407" t="s">
        <v>5763</v>
      </c>
      <c r="H2407" s="10">
        <v>236833</v>
      </c>
      <c r="J2407" t="s">
        <v>28</v>
      </c>
      <c r="K2407" t="s">
        <v>29</v>
      </c>
      <c r="L2407" t="s">
        <v>54</v>
      </c>
      <c r="M2407" t="s">
        <v>29</v>
      </c>
      <c r="N2407" t="s">
        <v>29</v>
      </c>
      <c r="O2407" t="s">
        <v>29</v>
      </c>
      <c r="P2407" t="s">
        <v>30</v>
      </c>
      <c r="Q2407" t="s">
        <v>29</v>
      </c>
      <c r="R2407" t="s">
        <v>30</v>
      </c>
      <c r="S2407" t="s">
        <v>30</v>
      </c>
      <c r="T2407" t="s">
        <v>30</v>
      </c>
      <c r="U2407" t="s">
        <v>29</v>
      </c>
      <c r="V2407" t="s">
        <v>30</v>
      </c>
      <c r="W2407" t="s">
        <v>60</v>
      </c>
      <c r="X2407" t="s">
        <v>29</v>
      </c>
      <c r="Y2407" t="s">
        <v>29</v>
      </c>
      <c r="Z2407" t="s">
        <v>29</v>
      </c>
      <c r="AA2407" t="s">
        <v>29</v>
      </c>
      <c r="AB2407" t="s">
        <v>32</v>
      </c>
    </row>
    <row r="2408" spans="1:28" outlineLevel="1" x14ac:dyDescent="0.45">
      <c r="A2408">
        <v>7539799006</v>
      </c>
      <c r="B2408" s="1">
        <v>44341</v>
      </c>
      <c r="C2408" t="s">
        <v>2878</v>
      </c>
      <c r="D2408" t="s">
        <v>2879</v>
      </c>
      <c r="E2408" t="s">
        <v>52</v>
      </c>
      <c r="F2408" t="s">
        <v>5651</v>
      </c>
      <c r="G2408" t="s">
        <v>5652</v>
      </c>
      <c r="H2408" s="10">
        <v>234795</v>
      </c>
      <c r="J2408" t="s">
        <v>28</v>
      </c>
      <c r="K2408" t="s">
        <v>30</v>
      </c>
      <c r="L2408" t="s">
        <v>54</v>
      </c>
      <c r="M2408" t="s">
        <v>29</v>
      </c>
      <c r="N2408" t="s">
        <v>30</v>
      </c>
      <c r="O2408" t="s">
        <v>29</v>
      </c>
      <c r="P2408" t="s">
        <v>30</v>
      </c>
      <c r="Q2408" t="s">
        <v>29</v>
      </c>
      <c r="R2408" t="s">
        <v>30</v>
      </c>
      <c r="S2408" t="s">
        <v>30</v>
      </c>
      <c r="T2408" t="s">
        <v>30</v>
      </c>
      <c r="U2408" t="s">
        <v>30</v>
      </c>
      <c r="V2408" t="s">
        <v>30</v>
      </c>
      <c r="W2408" t="s">
        <v>40</v>
      </c>
      <c r="X2408" t="s">
        <v>29</v>
      </c>
      <c r="Y2408" t="s">
        <v>29</v>
      </c>
      <c r="Z2408" t="s">
        <v>30</v>
      </c>
      <c r="AA2408" t="s">
        <v>29</v>
      </c>
      <c r="AB2408" t="s">
        <v>32</v>
      </c>
    </row>
    <row r="2409" spans="1:28" outlineLevel="1" x14ac:dyDescent="0.45">
      <c r="A2409">
        <v>8939239006</v>
      </c>
      <c r="B2409" s="1">
        <v>44345</v>
      </c>
      <c r="C2409" t="s">
        <v>4929</v>
      </c>
      <c r="D2409" t="s">
        <v>4930</v>
      </c>
      <c r="E2409" t="s">
        <v>52</v>
      </c>
      <c r="F2409" t="s">
        <v>5651</v>
      </c>
      <c r="G2409" t="s">
        <v>5708</v>
      </c>
      <c r="H2409" s="10">
        <v>205263</v>
      </c>
      <c r="J2409" t="s">
        <v>28</v>
      </c>
      <c r="K2409" t="s">
        <v>30</v>
      </c>
      <c r="L2409" t="s">
        <v>54</v>
      </c>
      <c r="M2409" t="s">
        <v>30</v>
      </c>
      <c r="N2409" t="s">
        <v>30</v>
      </c>
      <c r="O2409" t="s">
        <v>30</v>
      </c>
      <c r="P2409" t="s">
        <v>30</v>
      </c>
      <c r="Q2409" t="s">
        <v>30</v>
      </c>
      <c r="R2409" t="s">
        <v>30</v>
      </c>
      <c r="S2409" t="s">
        <v>30</v>
      </c>
      <c r="T2409" t="s">
        <v>30</v>
      </c>
      <c r="U2409" t="s">
        <v>30</v>
      </c>
      <c r="V2409" t="s">
        <v>30</v>
      </c>
      <c r="W2409" t="s">
        <v>33</v>
      </c>
      <c r="X2409" t="s">
        <v>30</v>
      </c>
      <c r="Y2409" t="s">
        <v>29</v>
      </c>
      <c r="Z2409" t="s">
        <v>29</v>
      </c>
      <c r="AA2409" t="s">
        <v>29</v>
      </c>
      <c r="AB2409" t="s">
        <v>43</v>
      </c>
    </row>
    <row r="2410" spans="1:28" outlineLevel="1" x14ac:dyDescent="0.45">
      <c r="A2410">
        <v>8877919002</v>
      </c>
      <c r="B2410" s="1">
        <v>44345</v>
      </c>
      <c r="C2410" t="s">
        <v>4685</v>
      </c>
      <c r="D2410" t="s">
        <v>4686</v>
      </c>
      <c r="E2410" t="s">
        <v>52</v>
      </c>
      <c r="F2410" t="s">
        <v>5651</v>
      </c>
      <c r="G2410" t="s">
        <v>5708</v>
      </c>
      <c r="H2410" s="10">
        <v>190411.2</v>
      </c>
      <c r="I2410" t="s">
        <v>276</v>
      </c>
      <c r="J2410" t="s">
        <v>28</v>
      </c>
      <c r="K2410" t="s">
        <v>30</v>
      </c>
      <c r="L2410" t="s">
        <v>54</v>
      </c>
      <c r="M2410" t="s">
        <v>29</v>
      </c>
      <c r="N2410" t="s">
        <v>29</v>
      </c>
      <c r="O2410" t="s">
        <v>29</v>
      </c>
      <c r="P2410" t="s">
        <v>30</v>
      </c>
      <c r="Q2410" t="s">
        <v>30</v>
      </c>
      <c r="R2410" t="s">
        <v>30</v>
      </c>
      <c r="S2410" t="s">
        <v>30</v>
      </c>
      <c r="T2410" t="s">
        <v>30</v>
      </c>
      <c r="U2410" t="s">
        <v>30</v>
      </c>
      <c r="V2410" t="s">
        <v>30</v>
      </c>
      <c r="W2410" t="s">
        <v>40</v>
      </c>
      <c r="X2410" t="s">
        <v>30</v>
      </c>
      <c r="Y2410" t="s">
        <v>29</v>
      </c>
      <c r="Z2410" t="s">
        <v>29</v>
      </c>
      <c r="AA2410" t="s">
        <v>29</v>
      </c>
      <c r="AB2410" t="s">
        <v>32</v>
      </c>
    </row>
    <row r="2411" spans="1:28" outlineLevel="1" x14ac:dyDescent="0.45">
      <c r="A2411">
        <v>7564498909</v>
      </c>
      <c r="B2411" s="1">
        <v>44323</v>
      </c>
      <c r="C2411" t="s">
        <v>3177</v>
      </c>
      <c r="D2411" t="s">
        <v>3178</v>
      </c>
      <c r="E2411" t="s">
        <v>52</v>
      </c>
      <c r="F2411" t="s">
        <v>5651</v>
      </c>
      <c r="G2411" t="s">
        <v>5652</v>
      </c>
      <c r="H2411" s="10">
        <v>189665</v>
      </c>
      <c r="J2411" t="s">
        <v>28</v>
      </c>
      <c r="K2411" t="s">
        <v>30</v>
      </c>
      <c r="L2411" t="s">
        <v>54</v>
      </c>
      <c r="M2411" t="s">
        <v>30</v>
      </c>
      <c r="N2411" t="s">
        <v>30</v>
      </c>
      <c r="O2411" t="s">
        <v>30</v>
      </c>
      <c r="P2411" t="s">
        <v>30</v>
      </c>
      <c r="Q2411" t="s">
        <v>30</v>
      </c>
      <c r="R2411" t="s">
        <v>30</v>
      </c>
      <c r="S2411" t="s">
        <v>30</v>
      </c>
      <c r="T2411" t="s">
        <v>30</v>
      </c>
      <c r="U2411" t="s">
        <v>30</v>
      </c>
      <c r="V2411" t="s">
        <v>30</v>
      </c>
      <c r="W2411" t="s">
        <v>40</v>
      </c>
      <c r="X2411" t="s">
        <v>29</v>
      </c>
      <c r="Y2411" t="s">
        <v>29</v>
      </c>
      <c r="Z2411" t="s">
        <v>30</v>
      </c>
      <c r="AA2411" t="s">
        <v>30</v>
      </c>
      <c r="AB2411" t="s">
        <v>32</v>
      </c>
    </row>
    <row r="2412" spans="1:28" outlineLevel="1" x14ac:dyDescent="0.45">
      <c r="A2412">
        <v>5247019005</v>
      </c>
      <c r="B2412" s="1">
        <v>44337</v>
      </c>
      <c r="C2412" t="s">
        <v>2309</v>
      </c>
      <c r="D2412" t="s">
        <v>2310</v>
      </c>
      <c r="E2412" t="s">
        <v>52</v>
      </c>
      <c r="F2412" t="s">
        <v>5651</v>
      </c>
      <c r="G2412" t="s">
        <v>5708</v>
      </c>
      <c r="H2412" s="10">
        <v>180876.31</v>
      </c>
      <c r="J2412" t="s">
        <v>28</v>
      </c>
      <c r="K2412" t="s">
        <v>29</v>
      </c>
      <c r="L2412" t="s">
        <v>54</v>
      </c>
      <c r="M2412" t="s">
        <v>29</v>
      </c>
      <c r="N2412" t="s">
        <v>30</v>
      </c>
      <c r="O2412" t="s">
        <v>29</v>
      </c>
      <c r="P2412" t="s">
        <v>30</v>
      </c>
      <c r="Q2412" t="s">
        <v>30</v>
      </c>
      <c r="R2412" t="s">
        <v>30</v>
      </c>
      <c r="S2412" t="s">
        <v>29</v>
      </c>
      <c r="T2412" t="s">
        <v>30</v>
      </c>
      <c r="U2412" t="s">
        <v>30</v>
      </c>
      <c r="V2412" t="s">
        <v>30</v>
      </c>
      <c r="W2412" t="s">
        <v>31</v>
      </c>
      <c r="X2412" t="s">
        <v>30</v>
      </c>
      <c r="Y2412" t="s">
        <v>29</v>
      </c>
      <c r="Z2412" t="s">
        <v>29</v>
      </c>
      <c r="AA2412" t="s">
        <v>30</v>
      </c>
      <c r="AB2412" t="s">
        <v>32</v>
      </c>
    </row>
    <row r="2413" spans="1:28" outlineLevel="1" x14ac:dyDescent="0.45">
      <c r="A2413">
        <v>7564288905</v>
      </c>
      <c r="B2413" s="1">
        <v>44323</v>
      </c>
      <c r="C2413" t="s">
        <v>3176</v>
      </c>
      <c r="D2413" t="s">
        <v>1438</v>
      </c>
      <c r="E2413" t="s">
        <v>52</v>
      </c>
      <c r="F2413" t="s">
        <v>5651</v>
      </c>
      <c r="G2413" t="s">
        <v>5763</v>
      </c>
      <c r="H2413" s="10">
        <v>170627.87</v>
      </c>
      <c r="I2413" t="s">
        <v>128</v>
      </c>
      <c r="J2413" t="s">
        <v>28</v>
      </c>
      <c r="K2413" t="s">
        <v>29</v>
      </c>
      <c r="L2413" t="s">
        <v>54</v>
      </c>
      <c r="M2413" t="s">
        <v>30</v>
      </c>
      <c r="N2413" t="s">
        <v>30</v>
      </c>
      <c r="O2413" t="s">
        <v>30</v>
      </c>
      <c r="P2413" t="s">
        <v>30</v>
      </c>
      <c r="Q2413" t="s">
        <v>30</v>
      </c>
      <c r="R2413" t="s">
        <v>30</v>
      </c>
      <c r="S2413" t="s">
        <v>30</v>
      </c>
      <c r="T2413" t="s">
        <v>30</v>
      </c>
      <c r="U2413" t="s">
        <v>30</v>
      </c>
      <c r="V2413" t="s">
        <v>30</v>
      </c>
      <c r="W2413" t="s">
        <v>31</v>
      </c>
      <c r="X2413" t="s">
        <v>29</v>
      </c>
      <c r="Y2413" t="s">
        <v>30</v>
      </c>
      <c r="Z2413" t="s">
        <v>29</v>
      </c>
      <c r="AA2413" t="s">
        <v>29</v>
      </c>
      <c r="AB2413" t="s">
        <v>32</v>
      </c>
    </row>
    <row r="2414" spans="1:28" outlineLevel="1" x14ac:dyDescent="0.45">
      <c r="A2414">
        <v>7882268905</v>
      </c>
      <c r="B2414" s="1">
        <v>44327</v>
      </c>
      <c r="C2414" t="s">
        <v>3907</v>
      </c>
      <c r="D2414" t="s">
        <v>3908</v>
      </c>
      <c r="E2414" t="s">
        <v>52</v>
      </c>
      <c r="F2414" t="s">
        <v>5651</v>
      </c>
      <c r="G2414" t="s">
        <v>5763</v>
      </c>
      <c r="H2414" s="10">
        <v>169091.65</v>
      </c>
      <c r="J2414" t="s">
        <v>28</v>
      </c>
      <c r="K2414" t="s">
        <v>29</v>
      </c>
      <c r="L2414" t="s">
        <v>54</v>
      </c>
      <c r="M2414" t="s">
        <v>30</v>
      </c>
      <c r="N2414" t="s">
        <v>30</v>
      </c>
      <c r="O2414" t="s">
        <v>30</v>
      </c>
      <c r="P2414" t="s">
        <v>30</v>
      </c>
      <c r="Q2414" t="s">
        <v>30</v>
      </c>
      <c r="R2414" t="s">
        <v>30</v>
      </c>
      <c r="S2414" t="s">
        <v>30</v>
      </c>
      <c r="T2414" t="s">
        <v>30</v>
      </c>
      <c r="U2414" t="s">
        <v>30</v>
      </c>
      <c r="V2414" t="s">
        <v>30</v>
      </c>
      <c r="W2414" t="s">
        <v>40</v>
      </c>
      <c r="X2414" t="s">
        <v>29</v>
      </c>
      <c r="Y2414" t="s">
        <v>29</v>
      </c>
      <c r="Z2414" t="s">
        <v>29</v>
      </c>
      <c r="AA2414" t="s">
        <v>30</v>
      </c>
      <c r="AB2414" t="s">
        <v>32</v>
      </c>
    </row>
    <row r="2415" spans="1:28" outlineLevel="1" x14ac:dyDescent="0.45">
      <c r="A2415">
        <v>8871569003</v>
      </c>
      <c r="B2415" s="1">
        <v>44345</v>
      </c>
      <c r="C2415" t="s">
        <v>4643</v>
      </c>
      <c r="D2415" t="s">
        <v>4644</v>
      </c>
      <c r="E2415" t="s">
        <v>52</v>
      </c>
      <c r="F2415" t="s">
        <v>5651</v>
      </c>
      <c r="G2415" t="s">
        <v>5708</v>
      </c>
      <c r="H2415" s="10">
        <v>168872</v>
      </c>
      <c r="J2415" t="s">
        <v>28</v>
      </c>
      <c r="K2415" t="s">
        <v>29</v>
      </c>
      <c r="L2415" t="s">
        <v>54</v>
      </c>
      <c r="M2415" t="s">
        <v>29</v>
      </c>
      <c r="N2415" t="s">
        <v>29</v>
      </c>
      <c r="O2415" t="s">
        <v>29</v>
      </c>
      <c r="P2415" t="s">
        <v>30</v>
      </c>
      <c r="Q2415" t="s">
        <v>29</v>
      </c>
      <c r="R2415" t="s">
        <v>30</v>
      </c>
      <c r="S2415" t="s">
        <v>30</v>
      </c>
      <c r="T2415" t="s">
        <v>30</v>
      </c>
      <c r="U2415" t="s">
        <v>30</v>
      </c>
      <c r="V2415" t="s">
        <v>30</v>
      </c>
      <c r="W2415" t="s">
        <v>31</v>
      </c>
      <c r="X2415" t="s">
        <v>30</v>
      </c>
      <c r="Y2415" t="s">
        <v>29</v>
      </c>
      <c r="Z2415" t="s">
        <v>29</v>
      </c>
      <c r="AA2415" t="s">
        <v>29</v>
      </c>
      <c r="AB2415" t="s">
        <v>32</v>
      </c>
    </row>
    <row r="2416" spans="1:28" outlineLevel="1" x14ac:dyDescent="0.45">
      <c r="A2416">
        <v>7596328909</v>
      </c>
      <c r="B2416" s="1">
        <v>44323</v>
      </c>
      <c r="C2416" t="s">
        <v>3370</v>
      </c>
      <c r="D2416" t="s">
        <v>3371</v>
      </c>
      <c r="E2416" t="s">
        <v>52</v>
      </c>
      <c r="F2416" t="s">
        <v>5651</v>
      </c>
      <c r="G2416" t="s">
        <v>5807</v>
      </c>
      <c r="H2416" s="10">
        <v>168004</v>
      </c>
      <c r="J2416" t="s">
        <v>28</v>
      </c>
      <c r="K2416" t="s">
        <v>29</v>
      </c>
      <c r="L2416" t="s">
        <v>54</v>
      </c>
      <c r="M2416" t="s">
        <v>30</v>
      </c>
      <c r="N2416" t="s">
        <v>30</v>
      </c>
      <c r="O2416" t="s">
        <v>30</v>
      </c>
      <c r="P2416" t="s">
        <v>30</v>
      </c>
      <c r="Q2416" t="s">
        <v>30</v>
      </c>
      <c r="R2416" t="s">
        <v>30</v>
      </c>
      <c r="S2416" t="s">
        <v>30</v>
      </c>
      <c r="T2416" t="s">
        <v>30</v>
      </c>
      <c r="U2416" t="s">
        <v>30</v>
      </c>
      <c r="V2416" t="s">
        <v>30</v>
      </c>
      <c r="W2416" t="s">
        <v>31</v>
      </c>
      <c r="X2416" t="s">
        <v>29</v>
      </c>
      <c r="Y2416" t="s">
        <v>29</v>
      </c>
      <c r="Z2416" t="s">
        <v>29</v>
      </c>
      <c r="AA2416" t="s">
        <v>30</v>
      </c>
      <c r="AB2416" t="s">
        <v>32</v>
      </c>
    </row>
    <row r="2417" spans="1:28" outlineLevel="1" x14ac:dyDescent="0.45">
      <c r="A2417">
        <v>2368919007</v>
      </c>
      <c r="B2417" s="1">
        <v>44331</v>
      </c>
      <c r="C2417" t="s">
        <v>1026</v>
      </c>
      <c r="D2417" t="s">
        <v>1027</v>
      </c>
      <c r="E2417" t="s">
        <v>52</v>
      </c>
      <c r="F2417" t="s">
        <v>5651</v>
      </c>
      <c r="G2417" t="s">
        <v>5788</v>
      </c>
      <c r="H2417" s="10">
        <v>155661.5</v>
      </c>
      <c r="J2417" t="s">
        <v>28</v>
      </c>
      <c r="K2417" t="s">
        <v>29</v>
      </c>
      <c r="L2417" t="s">
        <v>54</v>
      </c>
      <c r="M2417" t="s">
        <v>30</v>
      </c>
      <c r="N2417" t="s">
        <v>30</v>
      </c>
      <c r="O2417" t="s">
        <v>30</v>
      </c>
      <c r="P2417" t="s">
        <v>30</v>
      </c>
      <c r="Q2417" t="s">
        <v>30</v>
      </c>
      <c r="R2417" t="s">
        <v>30</v>
      </c>
      <c r="S2417" t="s">
        <v>30</v>
      </c>
      <c r="T2417" t="s">
        <v>30</v>
      </c>
      <c r="U2417" t="s">
        <v>30</v>
      </c>
      <c r="V2417" t="s">
        <v>30</v>
      </c>
      <c r="W2417" t="s">
        <v>33</v>
      </c>
      <c r="X2417" t="s">
        <v>29</v>
      </c>
      <c r="Y2417" t="s">
        <v>29</v>
      </c>
      <c r="Z2417" t="s">
        <v>29</v>
      </c>
      <c r="AA2417" t="s">
        <v>30</v>
      </c>
      <c r="AB2417" t="s">
        <v>130</v>
      </c>
    </row>
    <row r="2418" spans="1:28" outlineLevel="1" x14ac:dyDescent="0.45">
      <c r="A2418">
        <v>8967289007</v>
      </c>
      <c r="B2418" s="1">
        <v>44345</v>
      </c>
      <c r="C2418" t="s">
        <v>5057</v>
      </c>
      <c r="D2418" t="s">
        <v>5058</v>
      </c>
      <c r="E2418" t="s">
        <v>52</v>
      </c>
      <c r="F2418" t="s">
        <v>5651</v>
      </c>
      <c r="G2418" t="s">
        <v>5652</v>
      </c>
      <c r="H2418" s="10">
        <v>149286</v>
      </c>
      <c r="J2418" t="s">
        <v>28</v>
      </c>
      <c r="K2418" t="s">
        <v>30</v>
      </c>
      <c r="L2418" t="s">
        <v>54</v>
      </c>
      <c r="M2418" t="s">
        <v>29</v>
      </c>
      <c r="N2418" t="s">
        <v>29</v>
      </c>
      <c r="O2418" t="s">
        <v>29</v>
      </c>
      <c r="P2418" t="s">
        <v>30</v>
      </c>
      <c r="Q2418" t="s">
        <v>30</v>
      </c>
      <c r="R2418" t="s">
        <v>30</v>
      </c>
      <c r="S2418" t="s">
        <v>30</v>
      </c>
      <c r="T2418" t="s">
        <v>30</v>
      </c>
      <c r="U2418" t="s">
        <v>30</v>
      </c>
      <c r="V2418" t="s">
        <v>30</v>
      </c>
      <c r="W2418" t="s">
        <v>40</v>
      </c>
      <c r="X2418" t="s">
        <v>29</v>
      </c>
      <c r="Y2418" t="s">
        <v>29</v>
      </c>
      <c r="Z2418" t="s">
        <v>29</v>
      </c>
      <c r="AA2418" t="s">
        <v>29</v>
      </c>
      <c r="AB2418" t="s">
        <v>32</v>
      </c>
    </row>
    <row r="2419" spans="1:28" outlineLevel="1" x14ac:dyDescent="0.45">
      <c r="A2419">
        <v>7658658910</v>
      </c>
      <c r="B2419" s="1">
        <v>44323</v>
      </c>
      <c r="C2419" t="s">
        <v>3748</v>
      </c>
      <c r="D2419" t="s">
        <v>3749</v>
      </c>
      <c r="E2419" t="s">
        <v>52</v>
      </c>
      <c r="F2419" t="s">
        <v>5651</v>
      </c>
      <c r="G2419" t="s">
        <v>5708</v>
      </c>
      <c r="H2419" s="10">
        <v>146308.37</v>
      </c>
      <c r="J2419" t="s">
        <v>28</v>
      </c>
      <c r="K2419" t="s">
        <v>29</v>
      </c>
      <c r="L2419" t="s">
        <v>54</v>
      </c>
      <c r="M2419" t="s">
        <v>30</v>
      </c>
      <c r="N2419" t="s">
        <v>30</v>
      </c>
      <c r="O2419" t="s">
        <v>29</v>
      </c>
      <c r="P2419" t="s">
        <v>30</v>
      </c>
      <c r="Q2419" t="s">
        <v>30</v>
      </c>
      <c r="R2419" t="s">
        <v>30</v>
      </c>
      <c r="S2419" t="s">
        <v>30</v>
      </c>
      <c r="T2419" t="s">
        <v>30</v>
      </c>
      <c r="U2419" t="s">
        <v>30</v>
      </c>
      <c r="V2419" t="s">
        <v>30</v>
      </c>
      <c r="W2419" t="s">
        <v>31</v>
      </c>
      <c r="X2419" t="s">
        <v>30</v>
      </c>
      <c r="Y2419" t="s">
        <v>29</v>
      </c>
      <c r="Z2419" t="s">
        <v>30</v>
      </c>
      <c r="AA2419" t="s">
        <v>30</v>
      </c>
      <c r="AB2419" t="s">
        <v>47</v>
      </c>
    </row>
    <row r="2420" spans="1:28" outlineLevel="1" x14ac:dyDescent="0.45">
      <c r="A2420">
        <v>7886948905</v>
      </c>
      <c r="B2420" s="1">
        <v>44327</v>
      </c>
      <c r="C2420" t="s">
        <v>3932</v>
      </c>
      <c r="D2420" t="s">
        <v>3933</v>
      </c>
      <c r="E2420" t="s">
        <v>52</v>
      </c>
      <c r="F2420" t="s">
        <v>5651</v>
      </c>
      <c r="G2420" t="s">
        <v>5763</v>
      </c>
      <c r="H2420" s="10">
        <v>138052.47</v>
      </c>
      <c r="J2420" t="s">
        <v>28</v>
      </c>
      <c r="K2420" t="s">
        <v>29</v>
      </c>
      <c r="L2420" t="s">
        <v>54</v>
      </c>
      <c r="M2420" t="s">
        <v>29</v>
      </c>
      <c r="N2420" t="s">
        <v>30</v>
      </c>
      <c r="O2420" t="s">
        <v>29</v>
      </c>
      <c r="P2420" t="s">
        <v>30</v>
      </c>
      <c r="Q2420" t="s">
        <v>29</v>
      </c>
      <c r="R2420" t="s">
        <v>30</v>
      </c>
      <c r="S2420" t="s">
        <v>30</v>
      </c>
      <c r="T2420" t="s">
        <v>30</v>
      </c>
      <c r="U2420" t="s">
        <v>30</v>
      </c>
      <c r="V2420" t="s">
        <v>30</v>
      </c>
      <c r="W2420" t="s">
        <v>40</v>
      </c>
      <c r="X2420" t="s">
        <v>29</v>
      </c>
      <c r="Y2420" t="s">
        <v>29</v>
      </c>
      <c r="Z2420" t="s">
        <v>29</v>
      </c>
      <c r="AA2420" t="s">
        <v>30</v>
      </c>
      <c r="AB2420" t="s">
        <v>47</v>
      </c>
    </row>
    <row r="2421" spans="1:28" outlineLevel="1" x14ac:dyDescent="0.45">
      <c r="A2421">
        <v>7597808902</v>
      </c>
      <c r="B2421" s="1">
        <v>44323</v>
      </c>
      <c r="C2421" t="s">
        <v>3384</v>
      </c>
      <c r="D2421" t="s">
        <v>3385</v>
      </c>
      <c r="E2421" t="s">
        <v>52</v>
      </c>
      <c r="F2421" t="s">
        <v>5651</v>
      </c>
      <c r="G2421" t="s">
        <v>5708</v>
      </c>
      <c r="H2421" s="10">
        <v>134461.22</v>
      </c>
      <c r="J2421" t="s">
        <v>28</v>
      </c>
      <c r="K2421" t="s">
        <v>30</v>
      </c>
      <c r="L2421" t="s">
        <v>54</v>
      </c>
      <c r="M2421" t="s">
        <v>30</v>
      </c>
      <c r="N2421" t="s">
        <v>29</v>
      </c>
      <c r="O2421" t="s">
        <v>29</v>
      </c>
      <c r="P2421" t="s">
        <v>30</v>
      </c>
      <c r="Q2421" t="s">
        <v>30</v>
      </c>
      <c r="R2421" t="s">
        <v>30</v>
      </c>
      <c r="S2421" t="s">
        <v>30</v>
      </c>
      <c r="T2421" t="s">
        <v>30</v>
      </c>
      <c r="U2421" t="s">
        <v>29</v>
      </c>
      <c r="V2421" t="s">
        <v>30</v>
      </c>
      <c r="W2421" t="s">
        <v>31</v>
      </c>
      <c r="X2421" t="s">
        <v>30</v>
      </c>
      <c r="Y2421" t="s">
        <v>30</v>
      </c>
      <c r="Z2421" t="s">
        <v>29</v>
      </c>
      <c r="AA2421" t="s">
        <v>29</v>
      </c>
      <c r="AB2421" t="s">
        <v>32</v>
      </c>
    </row>
    <row r="2422" spans="1:28" outlineLevel="1" x14ac:dyDescent="0.45">
      <c r="A2422">
        <v>7610008904</v>
      </c>
      <c r="B2422" s="1">
        <v>44323</v>
      </c>
      <c r="C2422" t="s">
        <v>3462</v>
      </c>
      <c r="D2422" t="s">
        <v>3463</v>
      </c>
      <c r="E2422" t="s">
        <v>52</v>
      </c>
      <c r="F2422" t="s">
        <v>5651</v>
      </c>
      <c r="G2422" t="s">
        <v>5652</v>
      </c>
      <c r="H2422" s="10">
        <v>129058</v>
      </c>
      <c r="J2422" t="s">
        <v>28</v>
      </c>
      <c r="K2422" t="s">
        <v>30</v>
      </c>
      <c r="L2422" t="s">
        <v>54</v>
      </c>
      <c r="M2422" t="s">
        <v>29</v>
      </c>
      <c r="N2422" t="s">
        <v>29</v>
      </c>
      <c r="O2422" t="s">
        <v>30</v>
      </c>
      <c r="P2422" t="s">
        <v>30</v>
      </c>
      <c r="Q2422" t="s">
        <v>30</v>
      </c>
      <c r="R2422" t="s">
        <v>30</v>
      </c>
      <c r="S2422" t="s">
        <v>30</v>
      </c>
      <c r="T2422" t="s">
        <v>30</v>
      </c>
      <c r="U2422" t="s">
        <v>30</v>
      </c>
      <c r="V2422" t="s">
        <v>30</v>
      </c>
      <c r="W2422" t="s">
        <v>31</v>
      </c>
      <c r="X2422" t="s">
        <v>29</v>
      </c>
      <c r="Y2422" t="s">
        <v>30</v>
      </c>
      <c r="Z2422" t="s">
        <v>29</v>
      </c>
      <c r="AA2422" t="s">
        <v>29</v>
      </c>
      <c r="AB2422" t="s">
        <v>32</v>
      </c>
    </row>
    <row r="2423" spans="1:28" outlineLevel="1" x14ac:dyDescent="0.45">
      <c r="A2423">
        <v>2768839006</v>
      </c>
      <c r="B2423" s="1">
        <v>44334</v>
      </c>
      <c r="C2423" t="s">
        <v>1647</v>
      </c>
      <c r="D2423" t="s">
        <v>1648</v>
      </c>
      <c r="E2423" t="s">
        <v>52</v>
      </c>
      <c r="F2423" t="s">
        <v>5651</v>
      </c>
      <c r="G2423" t="s">
        <v>5890</v>
      </c>
      <c r="H2423" s="10">
        <v>128554.01</v>
      </c>
      <c r="J2423" t="s">
        <v>28</v>
      </c>
      <c r="K2423" t="s">
        <v>29</v>
      </c>
      <c r="L2423" t="s">
        <v>54</v>
      </c>
      <c r="M2423" t="s">
        <v>29</v>
      </c>
      <c r="N2423" t="s">
        <v>29</v>
      </c>
      <c r="O2423" t="s">
        <v>30</v>
      </c>
      <c r="P2423" t="s">
        <v>30</v>
      </c>
      <c r="Q2423" t="s">
        <v>30</v>
      </c>
      <c r="R2423" t="s">
        <v>30</v>
      </c>
      <c r="S2423" t="s">
        <v>29</v>
      </c>
      <c r="T2423" t="s">
        <v>30</v>
      </c>
      <c r="U2423" t="s">
        <v>30</v>
      </c>
      <c r="V2423" t="s">
        <v>29</v>
      </c>
      <c r="W2423" t="s">
        <v>31</v>
      </c>
      <c r="X2423" t="s">
        <v>29</v>
      </c>
      <c r="Y2423" t="s">
        <v>30</v>
      </c>
      <c r="Z2423" t="s">
        <v>29</v>
      </c>
      <c r="AA2423" t="s">
        <v>29</v>
      </c>
      <c r="AB2423" t="s">
        <v>38</v>
      </c>
    </row>
    <row r="2424" spans="1:28" outlineLevel="1" x14ac:dyDescent="0.45">
      <c r="A2424">
        <v>5244819003</v>
      </c>
      <c r="B2424" s="1">
        <v>44337</v>
      </c>
      <c r="C2424" t="s">
        <v>2297</v>
      </c>
      <c r="D2424" t="s">
        <v>2298</v>
      </c>
      <c r="E2424" t="s">
        <v>52</v>
      </c>
      <c r="F2424" t="s">
        <v>5651</v>
      </c>
      <c r="G2424" t="s">
        <v>5807</v>
      </c>
      <c r="H2424" s="10">
        <v>128390.96</v>
      </c>
      <c r="J2424" t="s">
        <v>28</v>
      </c>
      <c r="K2424" t="s">
        <v>29</v>
      </c>
      <c r="L2424" t="s">
        <v>54</v>
      </c>
      <c r="M2424" t="s">
        <v>30</v>
      </c>
      <c r="N2424" t="s">
        <v>29</v>
      </c>
      <c r="O2424" t="s">
        <v>29</v>
      </c>
      <c r="P2424" t="s">
        <v>30</v>
      </c>
      <c r="Q2424" t="s">
        <v>30</v>
      </c>
      <c r="R2424" t="s">
        <v>30</v>
      </c>
      <c r="S2424" t="s">
        <v>30</v>
      </c>
      <c r="T2424" t="s">
        <v>30</v>
      </c>
      <c r="U2424" t="s">
        <v>30</v>
      </c>
      <c r="V2424" t="s">
        <v>30</v>
      </c>
      <c r="W2424" t="s">
        <v>40</v>
      </c>
      <c r="X2424" t="s">
        <v>29</v>
      </c>
      <c r="Y2424" t="s">
        <v>29</v>
      </c>
      <c r="Z2424" t="s">
        <v>30</v>
      </c>
      <c r="AA2424" t="s">
        <v>30</v>
      </c>
      <c r="AB2424" t="s">
        <v>43</v>
      </c>
    </row>
    <row r="2425" spans="1:28" outlineLevel="1" x14ac:dyDescent="0.45">
      <c r="A2425">
        <v>1075989008</v>
      </c>
      <c r="B2425" s="1">
        <v>44328</v>
      </c>
      <c r="C2425" t="s">
        <v>277</v>
      </c>
      <c r="D2425" t="s">
        <v>278</v>
      </c>
      <c r="E2425" t="s">
        <v>52</v>
      </c>
      <c r="F2425" t="s">
        <v>5651</v>
      </c>
      <c r="G2425" t="s">
        <v>5652</v>
      </c>
      <c r="H2425" s="10">
        <v>109166</v>
      </c>
      <c r="J2425" t="s">
        <v>28</v>
      </c>
      <c r="K2425" t="s">
        <v>30</v>
      </c>
      <c r="L2425" t="s">
        <v>54</v>
      </c>
      <c r="M2425" t="s">
        <v>29</v>
      </c>
      <c r="N2425" t="s">
        <v>29</v>
      </c>
      <c r="O2425" t="s">
        <v>29</v>
      </c>
      <c r="P2425" t="s">
        <v>29</v>
      </c>
      <c r="Q2425" t="s">
        <v>30</v>
      </c>
      <c r="R2425" t="s">
        <v>30</v>
      </c>
      <c r="S2425" t="s">
        <v>30</v>
      </c>
      <c r="T2425" t="s">
        <v>30</v>
      </c>
      <c r="U2425" t="s">
        <v>29</v>
      </c>
      <c r="V2425" t="s">
        <v>30</v>
      </c>
      <c r="W2425" t="s">
        <v>33</v>
      </c>
      <c r="X2425" t="s">
        <v>29</v>
      </c>
      <c r="Y2425" t="s">
        <v>29</v>
      </c>
      <c r="Z2425" t="s">
        <v>29</v>
      </c>
      <c r="AA2425" t="s">
        <v>30</v>
      </c>
      <c r="AB2425" t="s">
        <v>32</v>
      </c>
    </row>
    <row r="2426" spans="1:28" outlineLevel="1" x14ac:dyDescent="0.45">
      <c r="A2426">
        <v>7599898900</v>
      </c>
      <c r="B2426" s="1">
        <v>44323</v>
      </c>
      <c r="C2426" t="s">
        <v>3397</v>
      </c>
      <c r="D2426" t="s">
        <v>3398</v>
      </c>
      <c r="E2426" t="s">
        <v>52</v>
      </c>
      <c r="F2426" t="s">
        <v>5651</v>
      </c>
      <c r="G2426" t="s">
        <v>5708</v>
      </c>
      <c r="H2426" s="10">
        <v>103547.17</v>
      </c>
      <c r="J2426" t="s">
        <v>28</v>
      </c>
      <c r="K2426" t="s">
        <v>30</v>
      </c>
      <c r="L2426" t="s">
        <v>54</v>
      </c>
      <c r="M2426" t="s">
        <v>29</v>
      </c>
      <c r="N2426" t="s">
        <v>29</v>
      </c>
      <c r="O2426" t="s">
        <v>29</v>
      </c>
      <c r="P2426" t="s">
        <v>29</v>
      </c>
      <c r="Q2426" t="s">
        <v>29</v>
      </c>
      <c r="R2426" t="s">
        <v>30</v>
      </c>
      <c r="S2426" t="s">
        <v>30</v>
      </c>
      <c r="T2426" t="s">
        <v>30</v>
      </c>
      <c r="U2426" t="s">
        <v>29</v>
      </c>
      <c r="V2426" t="s">
        <v>30</v>
      </c>
      <c r="W2426" t="s">
        <v>40</v>
      </c>
      <c r="X2426" t="s">
        <v>30</v>
      </c>
      <c r="Y2426" t="s">
        <v>29</v>
      </c>
      <c r="Z2426" t="s">
        <v>29</v>
      </c>
      <c r="AA2426" t="s">
        <v>30</v>
      </c>
      <c r="AB2426" t="s">
        <v>32</v>
      </c>
    </row>
    <row r="2427" spans="1:28" outlineLevel="1" x14ac:dyDescent="0.45">
      <c r="A2427">
        <v>2320819002</v>
      </c>
      <c r="B2427" s="1">
        <v>44331</v>
      </c>
      <c r="C2427" t="s">
        <v>785</v>
      </c>
      <c r="D2427" t="s">
        <v>786</v>
      </c>
      <c r="E2427" t="s">
        <v>52</v>
      </c>
      <c r="F2427" t="s">
        <v>5651</v>
      </c>
      <c r="G2427" t="s">
        <v>5788</v>
      </c>
      <c r="H2427" s="10">
        <v>102219</v>
      </c>
      <c r="J2427" t="s">
        <v>28</v>
      </c>
      <c r="K2427" t="s">
        <v>29</v>
      </c>
      <c r="L2427" t="s">
        <v>54</v>
      </c>
      <c r="M2427" t="s">
        <v>29</v>
      </c>
      <c r="N2427" t="s">
        <v>30</v>
      </c>
      <c r="O2427" t="s">
        <v>30</v>
      </c>
      <c r="P2427" t="s">
        <v>30</v>
      </c>
      <c r="Q2427" t="s">
        <v>30</v>
      </c>
      <c r="R2427" t="s">
        <v>30</v>
      </c>
      <c r="S2427" t="s">
        <v>30</v>
      </c>
      <c r="T2427" t="s">
        <v>30</v>
      </c>
      <c r="U2427" t="s">
        <v>30</v>
      </c>
      <c r="V2427" t="s">
        <v>30</v>
      </c>
      <c r="W2427" t="s">
        <v>31</v>
      </c>
      <c r="X2427" t="s">
        <v>29</v>
      </c>
      <c r="Y2427" t="s">
        <v>29</v>
      </c>
      <c r="Z2427" t="s">
        <v>29</v>
      </c>
      <c r="AA2427" t="s">
        <v>30</v>
      </c>
      <c r="AB2427" t="s">
        <v>32</v>
      </c>
    </row>
    <row r="2428" spans="1:28" outlineLevel="1" x14ac:dyDescent="0.45">
      <c r="A2428">
        <v>2723489004</v>
      </c>
      <c r="B2428" s="1">
        <v>44334</v>
      </c>
      <c r="C2428" t="s">
        <v>1437</v>
      </c>
      <c r="D2428" t="s">
        <v>1438</v>
      </c>
      <c r="E2428" t="s">
        <v>52</v>
      </c>
      <c r="F2428" t="s">
        <v>5651</v>
      </c>
      <c r="G2428" t="s">
        <v>5763</v>
      </c>
      <c r="H2428" s="10">
        <v>100455.43</v>
      </c>
      <c r="I2428" t="s">
        <v>128</v>
      </c>
      <c r="J2428" t="s">
        <v>28</v>
      </c>
      <c r="K2428" t="s">
        <v>29</v>
      </c>
      <c r="L2428" t="s">
        <v>54</v>
      </c>
      <c r="M2428" t="s">
        <v>30</v>
      </c>
      <c r="N2428" t="s">
        <v>30</v>
      </c>
      <c r="O2428" t="s">
        <v>30</v>
      </c>
      <c r="P2428" t="s">
        <v>30</v>
      </c>
      <c r="Q2428" t="s">
        <v>30</v>
      </c>
      <c r="R2428" t="s">
        <v>30</v>
      </c>
      <c r="S2428" t="s">
        <v>30</v>
      </c>
      <c r="T2428" t="s">
        <v>30</v>
      </c>
      <c r="U2428" t="s">
        <v>30</v>
      </c>
      <c r="V2428" t="s">
        <v>30</v>
      </c>
      <c r="W2428" t="s">
        <v>31</v>
      </c>
      <c r="X2428" t="s">
        <v>29</v>
      </c>
      <c r="Y2428" t="s">
        <v>30</v>
      </c>
      <c r="Z2428" t="s">
        <v>29</v>
      </c>
      <c r="AA2428" t="s">
        <v>29</v>
      </c>
      <c r="AB2428" t="s">
        <v>32</v>
      </c>
    </row>
    <row r="2429" spans="1:28" outlineLevel="1" x14ac:dyDescent="0.45">
      <c r="A2429">
        <v>1094839004</v>
      </c>
      <c r="B2429" s="1">
        <v>44329</v>
      </c>
      <c r="C2429" t="s">
        <v>384</v>
      </c>
      <c r="D2429" t="s">
        <v>385</v>
      </c>
      <c r="E2429" t="s">
        <v>52</v>
      </c>
      <c r="F2429" t="s">
        <v>5651</v>
      </c>
      <c r="G2429" t="s">
        <v>5708</v>
      </c>
      <c r="H2429" s="10">
        <v>98506.91</v>
      </c>
      <c r="J2429" t="s">
        <v>28</v>
      </c>
      <c r="K2429" t="s">
        <v>29</v>
      </c>
      <c r="L2429" t="s">
        <v>54</v>
      </c>
      <c r="M2429" t="s">
        <v>29</v>
      </c>
      <c r="N2429" t="s">
        <v>29</v>
      </c>
      <c r="O2429" t="s">
        <v>29</v>
      </c>
      <c r="P2429" t="s">
        <v>30</v>
      </c>
      <c r="Q2429" t="s">
        <v>30</v>
      </c>
      <c r="R2429" t="s">
        <v>30</v>
      </c>
      <c r="S2429" t="s">
        <v>30</v>
      </c>
      <c r="T2429" t="s">
        <v>30</v>
      </c>
      <c r="U2429" t="s">
        <v>30</v>
      </c>
      <c r="V2429" t="s">
        <v>30</v>
      </c>
      <c r="W2429" t="s">
        <v>31</v>
      </c>
      <c r="X2429" t="s">
        <v>30</v>
      </c>
      <c r="Y2429" t="s">
        <v>29</v>
      </c>
      <c r="Z2429" t="s">
        <v>29</v>
      </c>
      <c r="AA2429" t="s">
        <v>30</v>
      </c>
      <c r="AB2429" t="s">
        <v>32</v>
      </c>
    </row>
    <row r="2430" spans="1:28" outlineLevel="1" x14ac:dyDescent="0.45">
      <c r="A2430">
        <v>7879538902</v>
      </c>
      <c r="B2430" s="1">
        <v>44327</v>
      </c>
      <c r="C2430" t="s">
        <v>3893</v>
      </c>
      <c r="D2430" t="s">
        <v>3894</v>
      </c>
      <c r="E2430" t="s">
        <v>52</v>
      </c>
      <c r="F2430" t="s">
        <v>5651</v>
      </c>
      <c r="G2430" t="s">
        <v>5652</v>
      </c>
      <c r="H2430" s="10">
        <v>98083</v>
      </c>
      <c r="I2430" t="s">
        <v>36</v>
      </c>
      <c r="J2430" t="s">
        <v>28</v>
      </c>
      <c r="K2430" t="s">
        <v>30</v>
      </c>
      <c r="L2430" t="s">
        <v>54</v>
      </c>
      <c r="M2430" t="s">
        <v>29</v>
      </c>
      <c r="N2430" t="s">
        <v>29</v>
      </c>
      <c r="O2430" t="s">
        <v>30</v>
      </c>
      <c r="P2430" t="s">
        <v>29</v>
      </c>
      <c r="Q2430" t="s">
        <v>29</v>
      </c>
      <c r="R2430" t="s">
        <v>30</v>
      </c>
      <c r="S2430" t="s">
        <v>30</v>
      </c>
      <c r="T2430" t="s">
        <v>30</v>
      </c>
      <c r="U2430" t="s">
        <v>29</v>
      </c>
      <c r="V2430" t="s">
        <v>30</v>
      </c>
      <c r="W2430" t="s">
        <v>33</v>
      </c>
      <c r="X2430" t="s">
        <v>29</v>
      </c>
      <c r="Y2430" t="s">
        <v>30</v>
      </c>
      <c r="Z2430" t="s">
        <v>29</v>
      </c>
      <c r="AA2430" t="s">
        <v>30</v>
      </c>
      <c r="AB2430" t="s">
        <v>32</v>
      </c>
    </row>
    <row r="2431" spans="1:28" outlineLevel="1" x14ac:dyDescent="0.45">
      <c r="A2431">
        <v>7555338905</v>
      </c>
      <c r="B2431" s="1">
        <v>44323</v>
      </c>
      <c r="C2431" t="s">
        <v>3065</v>
      </c>
      <c r="D2431" t="s">
        <v>3066</v>
      </c>
      <c r="E2431" t="s">
        <v>52</v>
      </c>
      <c r="F2431" t="s">
        <v>5651</v>
      </c>
      <c r="G2431" t="s">
        <v>5763</v>
      </c>
      <c r="H2431" s="10">
        <v>96937.11</v>
      </c>
      <c r="J2431" t="s">
        <v>28</v>
      </c>
      <c r="K2431" t="s">
        <v>29</v>
      </c>
      <c r="L2431" t="s">
        <v>54</v>
      </c>
      <c r="M2431" t="s">
        <v>29</v>
      </c>
      <c r="N2431" t="s">
        <v>30</v>
      </c>
      <c r="O2431" t="s">
        <v>29</v>
      </c>
      <c r="P2431" t="s">
        <v>30</v>
      </c>
      <c r="Q2431" t="s">
        <v>29</v>
      </c>
      <c r="R2431" t="s">
        <v>30</v>
      </c>
      <c r="S2431" t="s">
        <v>30</v>
      </c>
      <c r="T2431" t="s">
        <v>30</v>
      </c>
      <c r="U2431" t="s">
        <v>30</v>
      </c>
      <c r="V2431" t="s">
        <v>30</v>
      </c>
      <c r="W2431" t="s">
        <v>31</v>
      </c>
      <c r="X2431" t="s">
        <v>29</v>
      </c>
      <c r="Y2431" t="s">
        <v>30</v>
      </c>
      <c r="Z2431" t="s">
        <v>29</v>
      </c>
      <c r="AA2431" t="s">
        <v>29</v>
      </c>
      <c r="AB2431" t="s">
        <v>32</v>
      </c>
    </row>
    <row r="2432" spans="1:28" outlineLevel="1" x14ac:dyDescent="0.45">
      <c r="A2432">
        <v>7535698900</v>
      </c>
      <c r="B2432" s="1">
        <v>44323</v>
      </c>
      <c r="C2432" t="s">
        <v>2837</v>
      </c>
      <c r="D2432" t="s">
        <v>2838</v>
      </c>
      <c r="E2432" t="s">
        <v>52</v>
      </c>
      <c r="F2432" t="s">
        <v>5651</v>
      </c>
      <c r="G2432" t="s">
        <v>5966</v>
      </c>
      <c r="H2432" s="10">
        <v>95440.22</v>
      </c>
      <c r="J2432" t="s">
        <v>28</v>
      </c>
      <c r="K2432" t="s">
        <v>29</v>
      </c>
      <c r="L2432" t="s">
        <v>54</v>
      </c>
      <c r="M2432" t="s">
        <v>29</v>
      </c>
      <c r="N2432" t="s">
        <v>30</v>
      </c>
      <c r="O2432" t="s">
        <v>29</v>
      </c>
      <c r="P2432" t="s">
        <v>30</v>
      </c>
      <c r="Q2432" t="s">
        <v>30</v>
      </c>
      <c r="R2432" t="s">
        <v>30</v>
      </c>
      <c r="S2432" t="s">
        <v>30</v>
      </c>
      <c r="T2432" t="s">
        <v>30</v>
      </c>
      <c r="U2432" t="s">
        <v>30</v>
      </c>
      <c r="V2432" t="s">
        <v>30</v>
      </c>
      <c r="W2432" t="s">
        <v>31</v>
      </c>
      <c r="X2432" t="s">
        <v>29</v>
      </c>
      <c r="Y2432" t="s">
        <v>29</v>
      </c>
      <c r="Z2432" t="s">
        <v>29</v>
      </c>
      <c r="AA2432" t="s">
        <v>30</v>
      </c>
      <c r="AB2432" t="s">
        <v>45</v>
      </c>
    </row>
    <row r="2433" spans="1:28" outlineLevel="1" x14ac:dyDescent="0.45">
      <c r="A2433">
        <v>2495349005</v>
      </c>
      <c r="B2433" s="1">
        <v>44332</v>
      </c>
      <c r="C2433" t="s">
        <v>1198</v>
      </c>
      <c r="D2433" t="s">
        <v>1199</v>
      </c>
      <c r="E2433" t="s">
        <v>52</v>
      </c>
      <c r="F2433" t="s">
        <v>5651</v>
      </c>
      <c r="G2433" t="s">
        <v>5652</v>
      </c>
      <c r="H2433" s="10">
        <v>94878.02</v>
      </c>
      <c r="J2433" t="s">
        <v>28</v>
      </c>
      <c r="K2433" t="s">
        <v>30</v>
      </c>
      <c r="L2433" t="s">
        <v>54</v>
      </c>
      <c r="M2433" t="s">
        <v>29</v>
      </c>
      <c r="N2433" t="s">
        <v>29</v>
      </c>
      <c r="O2433" t="s">
        <v>29</v>
      </c>
      <c r="P2433" t="s">
        <v>30</v>
      </c>
      <c r="Q2433" t="s">
        <v>30</v>
      </c>
      <c r="R2433" t="s">
        <v>30</v>
      </c>
      <c r="S2433" t="s">
        <v>30</v>
      </c>
      <c r="T2433" t="s">
        <v>30</v>
      </c>
      <c r="U2433" t="s">
        <v>30</v>
      </c>
      <c r="V2433" t="s">
        <v>30</v>
      </c>
      <c r="W2433" t="s">
        <v>33</v>
      </c>
      <c r="X2433" t="s">
        <v>29</v>
      </c>
      <c r="Y2433" t="s">
        <v>29</v>
      </c>
      <c r="Z2433" t="s">
        <v>29</v>
      </c>
      <c r="AA2433" t="s">
        <v>30</v>
      </c>
      <c r="AB2433" t="s">
        <v>43</v>
      </c>
    </row>
    <row r="2434" spans="1:28" outlineLevel="1" x14ac:dyDescent="0.45">
      <c r="A2434">
        <v>8910359003</v>
      </c>
      <c r="B2434" s="1">
        <v>44345</v>
      </c>
      <c r="C2434" t="s">
        <v>4806</v>
      </c>
      <c r="D2434" t="s">
        <v>4807</v>
      </c>
      <c r="E2434" t="s">
        <v>52</v>
      </c>
      <c r="F2434" t="s">
        <v>5651</v>
      </c>
      <c r="G2434" t="s">
        <v>5788</v>
      </c>
      <c r="H2434" s="10">
        <v>92829.35</v>
      </c>
      <c r="I2434" t="s">
        <v>916</v>
      </c>
      <c r="J2434" t="s">
        <v>28</v>
      </c>
      <c r="K2434" t="s">
        <v>29</v>
      </c>
      <c r="L2434" t="s">
        <v>54</v>
      </c>
      <c r="M2434" t="s">
        <v>29</v>
      </c>
      <c r="N2434" t="s">
        <v>29</v>
      </c>
      <c r="O2434" t="s">
        <v>29</v>
      </c>
      <c r="P2434" t="s">
        <v>30</v>
      </c>
      <c r="Q2434" t="s">
        <v>29</v>
      </c>
      <c r="R2434" t="s">
        <v>29</v>
      </c>
      <c r="S2434" t="s">
        <v>30</v>
      </c>
      <c r="T2434" t="s">
        <v>30</v>
      </c>
      <c r="U2434" t="s">
        <v>30</v>
      </c>
      <c r="V2434" t="s">
        <v>29</v>
      </c>
      <c r="W2434" t="s">
        <v>31</v>
      </c>
      <c r="X2434" t="s">
        <v>29</v>
      </c>
      <c r="Y2434" t="s">
        <v>29</v>
      </c>
      <c r="Z2434" t="s">
        <v>29</v>
      </c>
      <c r="AA2434" t="s">
        <v>29</v>
      </c>
      <c r="AB2434" t="s">
        <v>32</v>
      </c>
    </row>
    <row r="2435" spans="1:28" outlineLevel="1" x14ac:dyDescent="0.45">
      <c r="A2435">
        <v>9882909009</v>
      </c>
      <c r="B2435" s="1">
        <v>44351</v>
      </c>
      <c r="C2435" t="s">
        <v>5254</v>
      </c>
      <c r="D2435" t="s">
        <v>5255</v>
      </c>
      <c r="E2435" t="s">
        <v>52</v>
      </c>
      <c r="F2435" t="s">
        <v>5651</v>
      </c>
      <c r="G2435" t="s">
        <v>5708</v>
      </c>
      <c r="H2435" s="10">
        <v>80793</v>
      </c>
      <c r="J2435" t="s">
        <v>28</v>
      </c>
      <c r="K2435" t="s">
        <v>30</v>
      </c>
      <c r="L2435" t="s">
        <v>54</v>
      </c>
      <c r="M2435" t="s">
        <v>30</v>
      </c>
      <c r="N2435" t="s">
        <v>30</v>
      </c>
      <c r="O2435" t="s">
        <v>30</v>
      </c>
      <c r="P2435" t="s">
        <v>30</v>
      </c>
      <c r="Q2435" t="s">
        <v>30</v>
      </c>
      <c r="R2435" t="s">
        <v>30</v>
      </c>
      <c r="S2435" t="s">
        <v>30</v>
      </c>
      <c r="T2435" t="s">
        <v>30</v>
      </c>
      <c r="U2435" t="s">
        <v>30</v>
      </c>
      <c r="V2435" t="s">
        <v>30</v>
      </c>
      <c r="W2435" t="s">
        <v>40</v>
      </c>
      <c r="X2435" t="s">
        <v>30</v>
      </c>
      <c r="Y2435" t="s">
        <v>29</v>
      </c>
      <c r="Z2435" t="s">
        <v>29</v>
      </c>
      <c r="AA2435" t="s">
        <v>29</v>
      </c>
      <c r="AB2435" t="s">
        <v>32</v>
      </c>
    </row>
    <row r="2436" spans="1:28" outlineLevel="1" x14ac:dyDescent="0.45">
      <c r="A2436">
        <v>8837979004</v>
      </c>
      <c r="B2436" s="1">
        <v>44345</v>
      </c>
      <c r="C2436" t="s">
        <v>4425</v>
      </c>
      <c r="D2436" t="s">
        <v>4426</v>
      </c>
      <c r="E2436" t="s">
        <v>52</v>
      </c>
      <c r="F2436" t="s">
        <v>5651</v>
      </c>
      <c r="G2436" t="s">
        <v>5652</v>
      </c>
      <c r="H2436" s="10">
        <v>78348</v>
      </c>
      <c r="J2436" t="s">
        <v>28</v>
      </c>
      <c r="K2436" t="s">
        <v>30</v>
      </c>
      <c r="L2436" t="s">
        <v>54</v>
      </c>
      <c r="M2436" t="s">
        <v>30</v>
      </c>
      <c r="N2436" t="s">
        <v>30</v>
      </c>
      <c r="O2436" t="s">
        <v>30</v>
      </c>
      <c r="P2436" t="s">
        <v>30</v>
      </c>
      <c r="Q2436" t="s">
        <v>30</v>
      </c>
      <c r="R2436" t="s">
        <v>30</v>
      </c>
      <c r="S2436" t="s">
        <v>30</v>
      </c>
      <c r="T2436" t="s">
        <v>30</v>
      </c>
      <c r="U2436" t="s">
        <v>30</v>
      </c>
      <c r="V2436" t="s">
        <v>30</v>
      </c>
      <c r="W2436" t="s">
        <v>31</v>
      </c>
      <c r="X2436" t="s">
        <v>29</v>
      </c>
      <c r="Y2436" t="s">
        <v>29</v>
      </c>
      <c r="Z2436" t="s">
        <v>29</v>
      </c>
      <c r="AA2436" t="s">
        <v>29</v>
      </c>
      <c r="AB2436" t="s">
        <v>43</v>
      </c>
    </row>
    <row r="2437" spans="1:28" outlineLevel="1" x14ac:dyDescent="0.45">
      <c r="A2437">
        <v>3705669000</v>
      </c>
      <c r="B2437" s="1">
        <v>44335</v>
      </c>
      <c r="C2437" t="s">
        <v>1810</v>
      </c>
      <c r="D2437" t="s">
        <v>1811</v>
      </c>
      <c r="E2437" t="s">
        <v>52</v>
      </c>
      <c r="F2437" t="s">
        <v>5651</v>
      </c>
      <c r="G2437" t="s">
        <v>5652</v>
      </c>
      <c r="H2437" s="10">
        <v>74366.25</v>
      </c>
      <c r="J2437" t="s">
        <v>28</v>
      </c>
      <c r="K2437" t="s">
        <v>30</v>
      </c>
      <c r="L2437" t="s">
        <v>54</v>
      </c>
      <c r="M2437" t="s">
        <v>30</v>
      </c>
      <c r="N2437" t="s">
        <v>30</v>
      </c>
      <c r="O2437" t="s">
        <v>30</v>
      </c>
      <c r="P2437" t="s">
        <v>30</v>
      </c>
      <c r="Q2437" t="s">
        <v>30</v>
      </c>
      <c r="R2437" t="s">
        <v>30</v>
      </c>
      <c r="S2437" t="s">
        <v>30</v>
      </c>
      <c r="T2437" t="s">
        <v>30</v>
      </c>
      <c r="U2437" t="s">
        <v>30</v>
      </c>
      <c r="V2437" t="s">
        <v>30</v>
      </c>
      <c r="W2437" t="s">
        <v>40</v>
      </c>
      <c r="X2437" t="s">
        <v>29</v>
      </c>
      <c r="Y2437" t="s">
        <v>29</v>
      </c>
      <c r="Z2437" t="s">
        <v>29</v>
      </c>
      <c r="AA2437" t="s">
        <v>30</v>
      </c>
      <c r="AB2437" t="s">
        <v>43</v>
      </c>
    </row>
    <row r="2438" spans="1:28" outlineLevel="1" x14ac:dyDescent="0.45">
      <c r="A2438">
        <v>6613059001</v>
      </c>
      <c r="B2438" s="1">
        <v>44338</v>
      </c>
      <c r="C2438" t="s">
        <v>2449</v>
      </c>
      <c r="D2438" t="s">
        <v>2450</v>
      </c>
      <c r="E2438" t="s">
        <v>52</v>
      </c>
      <c r="F2438" t="s">
        <v>5651</v>
      </c>
      <c r="G2438" t="s">
        <v>5708</v>
      </c>
      <c r="H2438" s="10">
        <v>71316</v>
      </c>
      <c r="I2438" t="s">
        <v>804</v>
      </c>
      <c r="J2438" t="s">
        <v>28</v>
      </c>
      <c r="K2438" t="s">
        <v>29</v>
      </c>
      <c r="L2438" t="s">
        <v>54</v>
      </c>
      <c r="M2438" t="s">
        <v>29</v>
      </c>
      <c r="N2438" t="s">
        <v>30</v>
      </c>
      <c r="O2438" t="s">
        <v>29</v>
      </c>
      <c r="P2438" t="s">
        <v>30</v>
      </c>
      <c r="Q2438" t="s">
        <v>30</v>
      </c>
      <c r="R2438" t="s">
        <v>30</v>
      </c>
      <c r="S2438" t="s">
        <v>30</v>
      </c>
      <c r="T2438" t="s">
        <v>30</v>
      </c>
      <c r="U2438" t="s">
        <v>30</v>
      </c>
      <c r="V2438" t="s">
        <v>30</v>
      </c>
      <c r="W2438" t="s">
        <v>31</v>
      </c>
      <c r="X2438" t="s">
        <v>30</v>
      </c>
      <c r="Y2438" t="s">
        <v>29</v>
      </c>
      <c r="Z2438" t="s">
        <v>30</v>
      </c>
      <c r="AA2438" t="s">
        <v>29</v>
      </c>
      <c r="AB2438" t="s">
        <v>32</v>
      </c>
    </row>
    <row r="2439" spans="1:28" outlineLevel="1" x14ac:dyDescent="0.45">
      <c r="A2439">
        <v>7539229010</v>
      </c>
      <c r="B2439" s="1">
        <v>44341</v>
      </c>
      <c r="C2439" t="s">
        <v>2871</v>
      </c>
      <c r="D2439" t="s">
        <v>2872</v>
      </c>
      <c r="E2439" t="s">
        <v>52</v>
      </c>
      <c r="F2439" t="s">
        <v>5651</v>
      </c>
      <c r="G2439" t="s">
        <v>5763</v>
      </c>
      <c r="H2439" s="10">
        <v>69560.44</v>
      </c>
      <c r="J2439" t="s">
        <v>28</v>
      </c>
      <c r="K2439" t="s">
        <v>30</v>
      </c>
      <c r="L2439" t="s">
        <v>54</v>
      </c>
      <c r="M2439" t="s">
        <v>29</v>
      </c>
      <c r="N2439" t="s">
        <v>30</v>
      </c>
      <c r="O2439" t="s">
        <v>29</v>
      </c>
      <c r="P2439" t="s">
        <v>30</v>
      </c>
      <c r="Q2439" t="s">
        <v>30</v>
      </c>
      <c r="R2439" t="s">
        <v>30</v>
      </c>
      <c r="S2439" t="s">
        <v>29</v>
      </c>
      <c r="T2439" t="s">
        <v>30</v>
      </c>
      <c r="U2439" t="s">
        <v>30</v>
      </c>
      <c r="V2439" t="s">
        <v>30</v>
      </c>
      <c r="W2439" t="s">
        <v>31</v>
      </c>
      <c r="X2439" t="s">
        <v>29</v>
      </c>
      <c r="Y2439" t="s">
        <v>30</v>
      </c>
      <c r="Z2439" t="s">
        <v>29</v>
      </c>
      <c r="AA2439" t="s">
        <v>29</v>
      </c>
      <c r="AB2439" t="s">
        <v>45</v>
      </c>
    </row>
    <row r="2440" spans="1:28" outlineLevel="1" x14ac:dyDescent="0.45">
      <c r="A2440">
        <v>2772079006</v>
      </c>
      <c r="B2440" s="1">
        <v>44334</v>
      </c>
      <c r="C2440" t="s">
        <v>1659</v>
      </c>
      <c r="D2440" t="s">
        <v>1660</v>
      </c>
      <c r="E2440" t="s">
        <v>52</v>
      </c>
      <c r="F2440" t="s">
        <v>5651</v>
      </c>
      <c r="G2440" t="s">
        <v>5652</v>
      </c>
      <c r="H2440" s="10">
        <v>63547</v>
      </c>
      <c r="J2440" t="s">
        <v>28</v>
      </c>
      <c r="K2440" t="s">
        <v>30</v>
      </c>
      <c r="L2440" t="s">
        <v>54</v>
      </c>
      <c r="M2440" t="s">
        <v>29</v>
      </c>
      <c r="N2440" t="s">
        <v>30</v>
      </c>
      <c r="O2440" t="s">
        <v>29</v>
      </c>
      <c r="P2440" t="s">
        <v>30</v>
      </c>
      <c r="Q2440" t="s">
        <v>30</v>
      </c>
      <c r="R2440" t="s">
        <v>30</v>
      </c>
      <c r="S2440" t="s">
        <v>30</v>
      </c>
      <c r="T2440" t="s">
        <v>29</v>
      </c>
      <c r="U2440" t="s">
        <v>30</v>
      </c>
      <c r="V2440" t="s">
        <v>30</v>
      </c>
      <c r="W2440" t="s">
        <v>60</v>
      </c>
      <c r="X2440" t="s">
        <v>29</v>
      </c>
      <c r="Y2440" t="s">
        <v>30</v>
      </c>
      <c r="Z2440" t="s">
        <v>29</v>
      </c>
      <c r="AA2440" t="s">
        <v>29</v>
      </c>
      <c r="AB2440" t="s">
        <v>236</v>
      </c>
    </row>
    <row r="2441" spans="1:28" outlineLevel="1" x14ac:dyDescent="0.45">
      <c r="A2441">
        <v>7233049001</v>
      </c>
      <c r="B2441" s="1">
        <v>44339</v>
      </c>
      <c r="C2441" t="s">
        <v>2500</v>
      </c>
      <c r="D2441" t="s">
        <v>2501</v>
      </c>
      <c r="E2441" t="s">
        <v>52</v>
      </c>
      <c r="F2441" t="s">
        <v>5651</v>
      </c>
      <c r="G2441" t="s">
        <v>5763</v>
      </c>
      <c r="H2441" s="10">
        <v>56281.61</v>
      </c>
      <c r="J2441" t="s">
        <v>28</v>
      </c>
      <c r="K2441" t="s">
        <v>29</v>
      </c>
      <c r="L2441" t="s">
        <v>54</v>
      </c>
      <c r="M2441" t="s">
        <v>30</v>
      </c>
      <c r="N2441" t="s">
        <v>29</v>
      </c>
      <c r="O2441" t="s">
        <v>29</v>
      </c>
      <c r="P2441" t="s">
        <v>29</v>
      </c>
      <c r="Q2441" t="s">
        <v>29</v>
      </c>
      <c r="R2441" t="s">
        <v>30</v>
      </c>
      <c r="S2441" t="s">
        <v>30</v>
      </c>
      <c r="T2441" t="s">
        <v>30</v>
      </c>
      <c r="U2441" t="s">
        <v>29</v>
      </c>
      <c r="V2441" t="s">
        <v>30</v>
      </c>
      <c r="W2441" t="s">
        <v>270</v>
      </c>
      <c r="X2441" t="s">
        <v>29</v>
      </c>
      <c r="Y2441" t="s">
        <v>29</v>
      </c>
      <c r="Z2441" t="s">
        <v>29</v>
      </c>
      <c r="AA2441" t="s">
        <v>30</v>
      </c>
      <c r="AB2441" t="s">
        <v>32</v>
      </c>
    </row>
    <row r="2442" spans="1:28" outlineLevel="1" x14ac:dyDescent="0.45">
      <c r="A2442">
        <v>8856699009</v>
      </c>
      <c r="B2442" s="1">
        <v>44345</v>
      </c>
      <c r="C2442" t="s">
        <v>4535</v>
      </c>
      <c r="D2442" t="s">
        <v>4536</v>
      </c>
      <c r="E2442" t="s">
        <v>52</v>
      </c>
      <c r="F2442" t="s">
        <v>5651</v>
      </c>
      <c r="G2442" t="s">
        <v>5652</v>
      </c>
      <c r="H2442" s="10">
        <v>56228</v>
      </c>
      <c r="J2442" t="s">
        <v>28</v>
      </c>
      <c r="K2442" t="s">
        <v>30</v>
      </c>
      <c r="L2442" t="s">
        <v>54</v>
      </c>
      <c r="M2442" t="s">
        <v>29</v>
      </c>
      <c r="N2442" t="s">
        <v>30</v>
      </c>
      <c r="O2442" t="s">
        <v>29</v>
      </c>
      <c r="P2442" t="s">
        <v>29</v>
      </c>
      <c r="Q2442" t="s">
        <v>30</v>
      </c>
      <c r="R2442" t="s">
        <v>30</v>
      </c>
      <c r="S2442" t="s">
        <v>30</v>
      </c>
      <c r="T2442" t="s">
        <v>30</v>
      </c>
      <c r="U2442" t="s">
        <v>30</v>
      </c>
      <c r="V2442" t="s">
        <v>30</v>
      </c>
      <c r="W2442" t="s">
        <v>40</v>
      </c>
      <c r="X2442" t="s">
        <v>29</v>
      </c>
      <c r="Y2442" t="s">
        <v>29</v>
      </c>
      <c r="Z2442" t="s">
        <v>29</v>
      </c>
      <c r="AA2442" t="s">
        <v>29</v>
      </c>
      <c r="AB2442" t="s">
        <v>102</v>
      </c>
    </row>
    <row r="2443" spans="1:28" outlineLevel="1" x14ac:dyDescent="0.45">
      <c r="A2443">
        <v>2784939001</v>
      </c>
      <c r="B2443" s="1">
        <v>44334</v>
      </c>
      <c r="C2443" t="s">
        <v>1703</v>
      </c>
      <c r="D2443" t="s">
        <v>1704</v>
      </c>
      <c r="E2443" t="s">
        <v>52</v>
      </c>
      <c r="F2443" t="s">
        <v>5651</v>
      </c>
      <c r="G2443" t="s">
        <v>5652</v>
      </c>
      <c r="H2443" s="10">
        <v>55433.7</v>
      </c>
      <c r="J2443" t="s">
        <v>28</v>
      </c>
      <c r="K2443" t="s">
        <v>30</v>
      </c>
      <c r="L2443" t="s">
        <v>54</v>
      </c>
      <c r="M2443" t="s">
        <v>30</v>
      </c>
      <c r="N2443" t="s">
        <v>29</v>
      </c>
      <c r="O2443" t="s">
        <v>30</v>
      </c>
      <c r="P2443" t="s">
        <v>30</v>
      </c>
      <c r="Q2443" t="s">
        <v>29</v>
      </c>
      <c r="R2443" t="s">
        <v>30</v>
      </c>
      <c r="S2443" t="s">
        <v>30</v>
      </c>
      <c r="T2443" t="s">
        <v>30</v>
      </c>
      <c r="U2443" t="s">
        <v>30</v>
      </c>
      <c r="V2443" t="s">
        <v>29</v>
      </c>
      <c r="W2443" t="s">
        <v>31</v>
      </c>
      <c r="X2443" t="s">
        <v>29</v>
      </c>
      <c r="Y2443" t="s">
        <v>29</v>
      </c>
      <c r="Z2443" t="s">
        <v>29</v>
      </c>
      <c r="AA2443" t="s">
        <v>30</v>
      </c>
      <c r="AB2443" t="s">
        <v>38</v>
      </c>
    </row>
    <row r="2444" spans="1:28" outlineLevel="1" x14ac:dyDescent="0.45">
      <c r="A2444">
        <v>2498769008</v>
      </c>
      <c r="B2444" s="1">
        <v>44332</v>
      </c>
      <c r="C2444" t="s">
        <v>1212</v>
      </c>
      <c r="D2444" t="s">
        <v>1213</v>
      </c>
      <c r="E2444" t="s">
        <v>52</v>
      </c>
      <c r="F2444" t="s">
        <v>5651</v>
      </c>
      <c r="G2444" t="s">
        <v>5763</v>
      </c>
      <c r="H2444" s="10">
        <v>43044</v>
      </c>
      <c r="J2444" t="s">
        <v>28</v>
      </c>
      <c r="K2444" t="s">
        <v>29</v>
      </c>
      <c r="L2444" t="s">
        <v>54</v>
      </c>
      <c r="M2444" t="s">
        <v>29</v>
      </c>
      <c r="N2444" t="s">
        <v>29</v>
      </c>
      <c r="O2444" t="s">
        <v>29</v>
      </c>
      <c r="P2444" t="s">
        <v>29</v>
      </c>
      <c r="Q2444" t="s">
        <v>29</v>
      </c>
      <c r="R2444" t="s">
        <v>29</v>
      </c>
      <c r="S2444" t="s">
        <v>30</v>
      </c>
      <c r="T2444" t="s">
        <v>30</v>
      </c>
      <c r="U2444" t="s">
        <v>29</v>
      </c>
      <c r="V2444" t="s">
        <v>30</v>
      </c>
      <c r="W2444" t="s">
        <v>40</v>
      </c>
      <c r="X2444" t="s">
        <v>29</v>
      </c>
      <c r="Y2444" t="s">
        <v>29</v>
      </c>
      <c r="Z2444" t="s">
        <v>30</v>
      </c>
      <c r="AA2444" t="s">
        <v>29</v>
      </c>
      <c r="AB2444" t="s">
        <v>38</v>
      </c>
    </row>
    <row r="2445" spans="1:28" outlineLevel="1" x14ac:dyDescent="0.45">
      <c r="A2445">
        <v>7559968903</v>
      </c>
      <c r="B2445" s="1">
        <v>44323</v>
      </c>
      <c r="C2445" t="s">
        <v>3119</v>
      </c>
      <c r="D2445" t="s">
        <v>3120</v>
      </c>
      <c r="E2445" t="s">
        <v>52</v>
      </c>
      <c r="F2445" t="s">
        <v>5651</v>
      </c>
      <c r="G2445" t="s">
        <v>5763</v>
      </c>
      <c r="H2445" s="10">
        <v>40188</v>
      </c>
      <c r="I2445" t="s">
        <v>3121</v>
      </c>
      <c r="J2445" t="s">
        <v>28</v>
      </c>
      <c r="K2445" t="s">
        <v>29</v>
      </c>
      <c r="L2445" t="s">
        <v>54</v>
      </c>
      <c r="M2445" t="s">
        <v>29</v>
      </c>
      <c r="N2445" t="s">
        <v>29</v>
      </c>
      <c r="O2445" t="s">
        <v>29</v>
      </c>
      <c r="P2445" t="s">
        <v>29</v>
      </c>
      <c r="Q2445" t="s">
        <v>29</v>
      </c>
      <c r="R2445" t="s">
        <v>30</v>
      </c>
      <c r="S2445" t="s">
        <v>30</v>
      </c>
      <c r="T2445" t="s">
        <v>30</v>
      </c>
      <c r="U2445" t="s">
        <v>29</v>
      </c>
      <c r="V2445" t="s">
        <v>30</v>
      </c>
      <c r="W2445" t="s">
        <v>31</v>
      </c>
      <c r="X2445" t="s">
        <v>29</v>
      </c>
      <c r="Y2445" t="s">
        <v>30</v>
      </c>
      <c r="Z2445" t="s">
        <v>29</v>
      </c>
      <c r="AA2445" t="s">
        <v>29</v>
      </c>
      <c r="AB2445" t="s">
        <v>32</v>
      </c>
    </row>
    <row r="2446" spans="1:28" outlineLevel="1" x14ac:dyDescent="0.45">
      <c r="A2446">
        <v>7554028904</v>
      </c>
      <c r="B2446" s="1">
        <v>44323</v>
      </c>
      <c r="C2446" t="s">
        <v>3046</v>
      </c>
      <c r="D2446" t="s">
        <v>3047</v>
      </c>
      <c r="E2446" t="s">
        <v>52</v>
      </c>
      <c r="F2446" t="s">
        <v>5651</v>
      </c>
      <c r="G2446" t="s">
        <v>5788</v>
      </c>
      <c r="H2446" s="10">
        <v>38188</v>
      </c>
      <c r="J2446" t="s">
        <v>28</v>
      </c>
      <c r="K2446" t="s">
        <v>30</v>
      </c>
      <c r="L2446" t="s">
        <v>54</v>
      </c>
      <c r="M2446" t="s">
        <v>29</v>
      </c>
      <c r="N2446" t="s">
        <v>30</v>
      </c>
      <c r="O2446" t="s">
        <v>29</v>
      </c>
      <c r="P2446" t="s">
        <v>30</v>
      </c>
      <c r="Q2446" t="s">
        <v>29</v>
      </c>
      <c r="R2446" t="s">
        <v>30</v>
      </c>
      <c r="S2446" t="s">
        <v>30</v>
      </c>
      <c r="T2446" t="s">
        <v>30</v>
      </c>
      <c r="U2446" t="s">
        <v>30</v>
      </c>
      <c r="V2446" t="s">
        <v>30</v>
      </c>
      <c r="W2446" t="s">
        <v>31</v>
      </c>
      <c r="X2446" t="s">
        <v>29</v>
      </c>
      <c r="Y2446" t="s">
        <v>30</v>
      </c>
      <c r="Z2446" t="s">
        <v>29</v>
      </c>
      <c r="AA2446" t="s">
        <v>30</v>
      </c>
      <c r="AB2446" t="s">
        <v>56</v>
      </c>
    </row>
    <row r="2447" spans="1:28" outlineLevel="1" x14ac:dyDescent="0.45">
      <c r="A2447">
        <v>7605758901</v>
      </c>
      <c r="B2447" s="1">
        <v>44323</v>
      </c>
      <c r="C2447" t="s">
        <v>3424</v>
      </c>
      <c r="D2447" t="s">
        <v>3425</v>
      </c>
      <c r="E2447" t="s">
        <v>52</v>
      </c>
      <c r="F2447" t="s">
        <v>5651</v>
      </c>
      <c r="G2447" t="s">
        <v>5652</v>
      </c>
      <c r="H2447" s="10">
        <v>36048.5</v>
      </c>
      <c r="J2447" t="s">
        <v>28</v>
      </c>
      <c r="K2447" t="s">
        <v>30</v>
      </c>
      <c r="L2447" t="s">
        <v>54</v>
      </c>
      <c r="M2447" t="s">
        <v>30</v>
      </c>
      <c r="N2447" t="s">
        <v>29</v>
      </c>
      <c r="O2447" t="s">
        <v>29</v>
      </c>
      <c r="P2447" t="s">
        <v>29</v>
      </c>
      <c r="Q2447" t="s">
        <v>30</v>
      </c>
      <c r="R2447" t="s">
        <v>30</v>
      </c>
      <c r="S2447" t="s">
        <v>29</v>
      </c>
      <c r="T2447" t="s">
        <v>29</v>
      </c>
      <c r="U2447" t="s">
        <v>29</v>
      </c>
      <c r="V2447" t="s">
        <v>29</v>
      </c>
      <c r="W2447" t="s">
        <v>40</v>
      </c>
      <c r="X2447" t="s">
        <v>29</v>
      </c>
      <c r="Y2447" t="s">
        <v>29</v>
      </c>
      <c r="Z2447" t="s">
        <v>30</v>
      </c>
      <c r="AA2447" t="s">
        <v>30</v>
      </c>
      <c r="AB2447" t="s">
        <v>164</v>
      </c>
    </row>
    <row r="2448" spans="1:28" outlineLevel="1" x14ac:dyDescent="0.45">
      <c r="A2448">
        <v>8866899003</v>
      </c>
      <c r="B2448" s="1">
        <v>44345</v>
      </c>
      <c r="C2448" t="s">
        <v>4608</v>
      </c>
      <c r="D2448" t="s">
        <v>4609</v>
      </c>
      <c r="E2448" t="s">
        <v>52</v>
      </c>
      <c r="F2448" t="s">
        <v>5651</v>
      </c>
      <c r="G2448" t="s">
        <v>5807</v>
      </c>
      <c r="H2448" s="10">
        <v>32245</v>
      </c>
      <c r="J2448" t="s">
        <v>28</v>
      </c>
      <c r="K2448" t="s">
        <v>29</v>
      </c>
      <c r="L2448" t="s">
        <v>54</v>
      </c>
      <c r="M2448" t="s">
        <v>29</v>
      </c>
      <c r="N2448" t="s">
        <v>29</v>
      </c>
      <c r="O2448" t="s">
        <v>29</v>
      </c>
      <c r="P2448" t="s">
        <v>30</v>
      </c>
      <c r="Q2448" t="s">
        <v>30</v>
      </c>
      <c r="R2448" t="s">
        <v>30</v>
      </c>
      <c r="S2448" t="s">
        <v>30</v>
      </c>
      <c r="T2448" t="s">
        <v>30</v>
      </c>
      <c r="U2448" t="s">
        <v>29</v>
      </c>
      <c r="V2448" t="s">
        <v>30</v>
      </c>
      <c r="W2448" t="s">
        <v>33</v>
      </c>
      <c r="X2448" t="s">
        <v>29</v>
      </c>
      <c r="Y2448" t="s">
        <v>29</v>
      </c>
      <c r="Z2448" t="s">
        <v>29</v>
      </c>
      <c r="AA2448" t="s">
        <v>29</v>
      </c>
      <c r="AB2448" t="s">
        <v>39</v>
      </c>
    </row>
    <row r="2449" spans="1:28" outlineLevel="1" x14ac:dyDescent="0.45">
      <c r="A2449">
        <v>5235869005</v>
      </c>
      <c r="B2449" s="1">
        <v>44337</v>
      </c>
      <c r="C2449" t="s">
        <v>2257</v>
      </c>
      <c r="D2449" t="s">
        <v>2258</v>
      </c>
      <c r="E2449" t="s">
        <v>52</v>
      </c>
      <c r="F2449" t="s">
        <v>5651</v>
      </c>
      <c r="G2449" t="s">
        <v>5708</v>
      </c>
      <c r="H2449" s="10">
        <v>32099</v>
      </c>
      <c r="J2449" t="s">
        <v>28</v>
      </c>
      <c r="K2449" t="s">
        <v>30</v>
      </c>
      <c r="L2449" t="s">
        <v>54</v>
      </c>
      <c r="M2449" t="s">
        <v>29</v>
      </c>
      <c r="N2449" t="s">
        <v>29</v>
      </c>
      <c r="O2449" t="s">
        <v>29</v>
      </c>
      <c r="P2449" t="s">
        <v>30</v>
      </c>
      <c r="Q2449" t="s">
        <v>30</v>
      </c>
      <c r="R2449" t="s">
        <v>30</v>
      </c>
      <c r="S2449" t="s">
        <v>30</v>
      </c>
      <c r="T2449" t="s">
        <v>30</v>
      </c>
      <c r="U2449" t="s">
        <v>30</v>
      </c>
      <c r="V2449" t="s">
        <v>30</v>
      </c>
      <c r="W2449" t="s">
        <v>33</v>
      </c>
      <c r="X2449" t="s">
        <v>30</v>
      </c>
      <c r="Y2449" t="s">
        <v>29</v>
      </c>
      <c r="Z2449" t="s">
        <v>29</v>
      </c>
      <c r="AA2449" t="s">
        <v>30</v>
      </c>
      <c r="AB2449" t="s">
        <v>32</v>
      </c>
    </row>
    <row r="2450" spans="1:28" outlineLevel="1" x14ac:dyDescent="0.45">
      <c r="A2450">
        <v>8924999008</v>
      </c>
      <c r="B2450" s="1">
        <v>44345</v>
      </c>
      <c r="C2450" t="s">
        <v>4865</v>
      </c>
      <c r="D2450" t="s">
        <v>4866</v>
      </c>
      <c r="E2450" t="s">
        <v>52</v>
      </c>
      <c r="F2450" t="s">
        <v>5651</v>
      </c>
      <c r="G2450" t="s">
        <v>5763</v>
      </c>
      <c r="H2450" s="10">
        <v>28685.05</v>
      </c>
      <c r="J2450" t="s">
        <v>28</v>
      </c>
      <c r="K2450" t="s">
        <v>29</v>
      </c>
      <c r="L2450" t="s">
        <v>54</v>
      </c>
      <c r="M2450" t="s">
        <v>29</v>
      </c>
      <c r="N2450" t="s">
        <v>29</v>
      </c>
      <c r="O2450" t="s">
        <v>30</v>
      </c>
      <c r="P2450" t="s">
        <v>30</v>
      </c>
      <c r="Q2450" t="s">
        <v>30</v>
      </c>
      <c r="R2450" t="s">
        <v>30</v>
      </c>
      <c r="S2450" t="s">
        <v>30</v>
      </c>
      <c r="T2450" t="s">
        <v>30</v>
      </c>
      <c r="U2450" t="s">
        <v>30</v>
      </c>
      <c r="V2450" t="s">
        <v>30</v>
      </c>
      <c r="W2450" t="s">
        <v>33</v>
      </c>
      <c r="X2450" t="s">
        <v>29</v>
      </c>
      <c r="Y2450" t="s">
        <v>29</v>
      </c>
      <c r="Z2450" t="s">
        <v>29</v>
      </c>
      <c r="AA2450" t="s">
        <v>29</v>
      </c>
      <c r="AB2450" t="s">
        <v>32</v>
      </c>
    </row>
    <row r="2451" spans="1:28" outlineLevel="1" x14ac:dyDescent="0.45">
      <c r="A2451">
        <v>2228159002</v>
      </c>
      <c r="B2451" s="1">
        <v>44330</v>
      </c>
      <c r="C2451" t="s">
        <v>692</v>
      </c>
      <c r="D2451" t="s">
        <v>693</v>
      </c>
      <c r="E2451" t="s">
        <v>52</v>
      </c>
      <c r="F2451" t="s">
        <v>5651</v>
      </c>
      <c r="G2451" t="s">
        <v>5708</v>
      </c>
      <c r="H2451" s="10">
        <v>27316</v>
      </c>
      <c r="J2451" t="s">
        <v>28</v>
      </c>
      <c r="K2451" t="s">
        <v>30</v>
      </c>
      <c r="L2451" t="s">
        <v>54</v>
      </c>
      <c r="M2451" t="s">
        <v>29</v>
      </c>
      <c r="N2451" t="s">
        <v>30</v>
      </c>
      <c r="O2451" t="s">
        <v>30</v>
      </c>
      <c r="P2451" t="s">
        <v>30</v>
      </c>
      <c r="Q2451" t="s">
        <v>30</v>
      </c>
      <c r="R2451" t="s">
        <v>30</v>
      </c>
      <c r="S2451" t="s">
        <v>30</v>
      </c>
      <c r="T2451" t="s">
        <v>30</v>
      </c>
      <c r="U2451" t="s">
        <v>30</v>
      </c>
      <c r="V2451" t="s">
        <v>30</v>
      </c>
      <c r="W2451" t="s">
        <v>31</v>
      </c>
      <c r="X2451" t="s">
        <v>30</v>
      </c>
      <c r="Y2451" t="s">
        <v>29</v>
      </c>
      <c r="Z2451" t="s">
        <v>29</v>
      </c>
      <c r="AA2451" t="s">
        <v>30</v>
      </c>
      <c r="AB2451" t="s">
        <v>32</v>
      </c>
    </row>
    <row r="2452" spans="1:28" outlineLevel="1" x14ac:dyDescent="0.45">
      <c r="A2452">
        <v>2219209002</v>
      </c>
      <c r="B2452" s="1">
        <v>44330</v>
      </c>
      <c r="C2452" t="s">
        <v>648</v>
      </c>
      <c r="D2452" t="s">
        <v>649</v>
      </c>
      <c r="E2452" t="s">
        <v>52</v>
      </c>
      <c r="F2452" t="s">
        <v>5651</v>
      </c>
      <c r="G2452" t="s">
        <v>5763</v>
      </c>
      <c r="H2452" s="10">
        <v>27145</v>
      </c>
      <c r="J2452" t="s">
        <v>28</v>
      </c>
      <c r="K2452" t="s">
        <v>29</v>
      </c>
      <c r="L2452" t="s">
        <v>54</v>
      </c>
      <c r="M2452" t="s">
        <v>29</v>
      </c>
      <c r="N2452" t="s">
        <v>29</v>
      </c>
      <c r="O2452" t="s">
        <v>29</v>
      </c>
      <c r="P2452" t="s">
        <v>29</v>
      </c>
      <c r="Q2452" t="s">
        <v>29</v>
      </c>
      <c r="R2452" t="s">
        <v>29</v>
      </c>
      <c r="S2452" t="s">
        <v>30</v>
      </c>
      <c r="T2452" t="s">
        <v>30</v>
      </c>
      <c r="U2452" t="s">
        <v>29</v>
      </c>
      <c r="V2452" t="s">
        <v>30</v>
      </c>
      <c r="W2452" t="s">
        <v>31</v>
      </c>
      <c r="X2452" t="s">
        <v>29</v>
      </c>
      <c r="Y2452" t="s">
        <v>29</v>
      </c>
      <c r="Z2452" t="s">
        <v>29</v>
      </c>
      <c r="AA2452" t="s">
        <v>30</v>
      </c>
      <c r="AB2452" t="s">
        <v>32</v>
      </c>
    </row>
    <row r="2453" spans="1:28" outlineLevel="1" x14ac:dyDescent="0.45">
      <c r="A2453">
        <v>8840699004</v>
      </c>
      <c r="B2453" s="1">
        <v>44345</v>
      </c>
      <c r="C2453" t="s">
        <v>4439</v>
      </c>
      <c r="D2453" t="s">
        <v>4440</v>
      </c>
      <c r="E2453" t="s">
        <v>52</v>
      </c>
      <c r="F2453" t="s">
        <v>5651</v>
      </c>
      <c r="G2453" t="s">
        <v>5708</v>
      </c>
      <c r="H2453" s="10">
        <v>25258.05</v>
      </c>
      <c r="J2453" t="s">
        <v>28</v>
      </c>
      <c r="K2453" t="s">
        <v>30</v>
      </c>
      <c r="L2453" t="s">
        <v>54</v>
      </c>
      <c r="M2453" t="s">
        <v>29</v>
      </c>
      <c r="N2453" t="s">
        <v>30</v>
      </c>
      <c r="O2453" t="s">
        <v>29</v>
      </c>
      <c r="P2453" t="s">
        <v>29</v>
      </c>
      <c r="Q2453" t="s">
        <v>29</v>
      </c>
      <c r="R2453" t="s">
        <v>30</v>
      </c>
      <c r="S2453" t="s">
        <v>30</v>
      </c>
      <c r="T2453" t="s">
        <v>30</v>
      </c>
      <c r="U2453" t="s">
        <v>29</v>
      </c>
      <c r="V2453" t="s">
        <v>30</v>
      </c>
      <c r="W2453" t="s">
        <v>40</v>
      </c>
      <c r="X2453" t="s">
        <v>30</v>
      </c>
      <c r="Y2453" t="s">
        <v>29</v>
      </c>
      <c r="Z2453" t="s">
        <v>29</v>
      </c>
      <c r="AA2453" t="s">
        <v>29</v>
      </c>
      <c r="AB2453" t="s">
        <v>101</v>
      </c>
    </row>
    <row r="2454" spans="1:28" outlineLevel="1" x14ac:dyDescent="0.45">
      <c r="A2454">
        <v>2348829007</v>
      </c>
      <c r="B2454" s="1">
        <v>44331</v>
      </c>
      <c r="C2454" t="s">
        <v>919</v>
      </c>
      <c r="D2454" t="s">
        <v>920</v>
      </c>
      <c r="E2454" t="s">
        <v>52</v>
      </c>
      <c r="F2454" t="s">
        <v>5651</v>
      </c>
      <c r="G2454" t="s">
        <v>5807</v>
      </c>
      <c r="H2454" s="10">
        <v>21354.09</v>
      </c>
      <c r="J2454" t="s">
        <v>28</v>
      </c>
      <c r="K2454" t="s">
        <v>29</v>
      </c>
      <c r="L2454" t="s">
        <v>54</v>
      </c>
      <c r="M2454" t="s">
        <v>29</v>
      </c>
      <c r="N2454" t="s">
        <v>30</v>
      </c>
      <c r="O2454" t="s">
        <v>29</v>
      </c>
      <c r="P2454" t="s">
        <v>30</v>
      </c>
      <c r="Q2454" t="s">
        <v>30</v>
      </c>
      <c r="R2454" t="s">
        <v>30</v>
      </c>
      <c r="S2454" t="s">
        <v>30</v>
      </c>
      <c r="T2454" t="s">
        <v>30</v>
      </c>
      <c r="U2454" t="s">
        <v>30</v>
      </c>
      <c r="V2454" t="s">
        <v>30</v>
      </c>
      <c r="W2454" t="s">
        <v>31</v>
      </c>
      <c r="X2454" t="s">
        <v>29</v>
      </c>
      <c r="Y2454" t="s">
        <v>29</v>
      </c>
      <c r="Z2454" t="s">
        <v>29</v>
      </c>
      <c r="AA2454" t="s">
        <v>30</v>
      </c>
      <c r="AB2454" t="s">
        <v>59</v>
      </c>
    </row>
    <row r="2455" spans="1:28" outlineLevel="1" x14ac:dyDescent="0.45">
      <c r="A2455">
        <v>7611558907</v>
      </c>
      <c r="B2455" s="1">
        <v>44323</v>
      </c>
      <c r="C2455" t="s">
        <v>3470</v>
      </c>
      <c r="D2455" t="s">
        <v>3471</v>
      </c>
      <c r="E2455" t="s">
        <v>52</v>
      </c>
      <c r="F2455" t="s">
        <v>5651</v>
      </c>
      <c r="G2455" t="s">
        <v>5708</v>
      </c>
      <c r="H2455" s="10">
        <v>19611.330000000002</v>
      </c>
      <c r="J2455" t="s">
        <v>28</v>
      </c>
      <c r="K2455" t="s">
        <v>30</v>
      </c>
      <c r="L2455" t="s">
        <v>54</v>
      </c>
      <c r="M2455" t="s">
        <v>29</v>
      </c>
      <c r="N2455" t="s">
        <v>30</v>
      </c>
      <c r="O2455" t="s">
        <v>30</v>
      </c>
      <c r="P2455" t="s">
        <v>30</v>
      </c>
      <c r="Q2455" t="s">
        <v>30</v>
      </c>
      <c r="R2455" t="s">
        <v>30</v>
      </c>
      <c r="S2455" t="s">
        <v>30</v>
      </c>
      <c r="T2455" t="s">
        <v>30</v>
      </c>
      <c r="U2455" t="s">
        <v>30</v>
      </c>
      <c r="V2455" t="s">
        <v>30</v>
      </c>
      <c r="W2455" t="s">
        <v>60</v>
      </c>
      <c r="X2455" t="s">
        <v>30</v>
      </c>
      <c r="Y2455" t="s">
        <v>29</v>
      </c>
      <c r="Z2455" t="s">
        <v>29</v>
      </c>
      <c r="AA2455" t="s">
        <v>30</v>
      </c>
      <c r="AB2455" t="s">
        <v>39</v>
      </c>
    </row>
    <row r="2456" spans="1:28" outlineLevel="1" x14ac:dyDescent="0.45">
      <c r="A2456">
        <v>8864229008</v>
      </c>
      <c r="B2456" s="1">
        <v>44345</v>
      </c>
      <c r="C2456" t="s">
        <v>4585</v>
      </c>
      <c r="D2456" t="s">
        <v>4586</v>
      </c>
      <c r="E2456" t="s">
        <v>52</v>
      </c>
      <c r="F2456" t="s">
        <v>5651</v>
      </c>
      <c r="G2456" t="s">
        <v>5652</v>
      </c>
      <c r="H2456" s="10">
        <v>14336.03</v>
      </c>
      <c r="J2456" t="s">
        <v>28</v>
      </c>
      <c r="K2456" t="s">
        <v>30</v>
      </c>
      <c r="L2456" t="s">
        <v>54</v>
      </c>
      <c r="M2456" t="s">
        <v>29</v>
      </c>
      <c r="N2456" t="s">
        <v>30</v>
      </c>
      <c r="O2456" t="s">
        <v>29</v>
      </c>
      <c r="P2456" t="s">
        <v>30</v>
      </c>
      <c r="Q2456" t="s">
        <v>30</v>
      </c>
      <c r="R2456" t="s">
        <v>30</v>
      </c>
      <c r="S2456" t="s">
        <v>30</v>
      </c>
      <c r="T2456" t="s">
        <v>30</v>
      </c>
      <c r="U2456" t="s">
        <v>30</v>
      </c>
      <c r="V2456" t="s">
        <v>30</v>
      </c>
      <c r="W2456" t="s">
        <v>31</v>
      </c>
      <c r="X2456" t="s">
        <v>29</v>
      </c>
      <c r="Y2456" t="s">
        <v>29</v>
      </c>
      <c r="Z2456" t="s">
        <v>29</v>
      </c>
      <c r="AA2456" t="s">
        <v>29</v>
      </c>
      <c r="AB2456" t="s">
        <v>73</v>
      </c>
    </row>
    <row r="2457" spans="1:28" outlineLevel="1" x14ac:dyDescent="0.45">
      <c r="A2457">
        <v>7901618910</v>
      </c>
      <c r="B2457" s="1">
        <v>44327</v>
      </c>
      <c r="C2457" t="s">
        <v>4009</v>
      </c>
      <c r="D2457" t="s">
        <v>4010</v>
      </c>
      <c r="E2457" t="s">
        <v>52</v>
      </c>
      <c r="F2457" t="s">
        <v>5651</v>
      </c>
      <c r="G2457" t="s">
        <v>5788</v>
      </c>
      <c r="H2457" s="10">
        <v>7341</v>
      </c>
      <c r="I2457" t="s">
        <v>36</v>
      </c>
      <c r="J2457" t="s">
        <v>28</v>
      </c>
      <c r="K2457" t="s">
        <v>29</v>
      </c>
      <c r="L2457" t="s">
        <v>54</v>
      </c>
      <c r="M2457" t="s">
        <v>29</v>
      </c>
      <c r="N2457" t="s">
        <v>29</v>
      </c>
      <c r="O2457" t="s">
        <v>30</v>
      </c>
      <c r="P2457" t="s">
        <v>29</v>
      </c>
      <c r="Q2457" t="s">
        <v>30</v>
      </c>
      <c r="R2457" t="s">
        <v>30</v>
      </c>
      <c r="S2457" t="s">
        <v>30</v>
      </c>
      <c r="T2457" t="s">
        <v>30</v>
      </c>
      <c r="U2457" t="s">
        <v>29</v>
      </c>
      <c r="V2457" t="s">
        <v>30</v>
      </c>
      <c r="W2457" t="s">
        <v>40</v>
      </c>
      <c r="X2457" t="s">
        <v>29</v>
      </c>
      <c r="Y2457" t="s">
        <v>30</v>
      </c>
      <c r="Z2457" t="s">
        <v>29</v>
      </c>
      <c r="AA2457" t="s">
        <v>30</v>
      </c>
      <c r="AB2457" t="s">
        <v>32</v>
      </c>
    </row>
    <row r="2458" spans="1:28" outlineLevel="1" x14ac:dyDescent="0.45">
      <c r="A2458">
        <v>2718999010</v>
      </c>
      <c r="B2458" s="1">
        <v>44334</v>
      </c>
      <c r="C2458" t="s">
        <v>1412</v>
      </c>
      <c r="D2458" t="s">
        <v>1413</v>
      </c>
      <c r="E2458" t="s">
        <v>946</v>
      </c>
      <c r="F2458" t="s">
        <v>5651</v>
      </c>
      <c r="G2458" t="s">
        <v>5812</v>
      </c>
      <c r="H2458" s="10">
        <v>273388</v>
      </c>
      <c r="J2458" t="s">
        <v>42</v>
      </c>
      <c r="K2458" t="s">
        <v>30</v>
      </c>
      <c r="L2458" t="s">
        <v>119</v>
      </c>
      <c r="M2458" t="s">
        <v>29</v>
      </c>
      <c r="N2458" t="s">
        <v>29</v>
      </c>
      <c r="O2458" t="s">
        <v>29</v>
      </c>
      <c r="P2458" t="s">
        <v>30</v>
      </c>
      <c r="Q2458" t="s">
        <v>29</v>
      </c>
      <c r="R2458" t="s">
        <v>30</v>
      </c>
      <c r="S2458" t="s">
        <v>30</v>
      </c>
      <c r="T2458" t="s">
        <v>30</v>
      </c>
      <c r="U2458" t="s">
        <v>30</v>
      </c>
      <c r="V2458" t="s">
        <v>30</v>
      </c>
      <c r="W2458" t="s">
        <v>31</v>
      </c>
      <c r="X2458" t="s">
        <v>30</v>
      </c>
      <c r="Y2458" t="s">
        <v>29</v>
      </c>
      <c r="Z2458" t="s">
        <v>29</v>
      </c>
      <c r="AA2458" t="s">
        <v>30</v>
      </c>
      <c r="AB2458" t="s">
        <v>32</v>
      </c>
    </row>
    <row r="2459" spans="1:28" outlineLevel="1" x14ac:dyDescent="0.45">
      <c r="A2459">
        <v>7593438901</v>
      </c>
      <c r="B2459" s="1">
        <v>44323</v>
      </c>
      <c r="C2459" t="s">
        <v>3358</v>
      </c>
      <c r="D2459" t="s">
        <v>3359</v>
      </c>
      <c r="E2459" t="s">
        <v>946</v>
      </c>
      <c r="F2459" t="s">
        <v>5651</v>
      </c>
      <c r="G2459" t="s">
        <v>5988</v>
      </c>
      <c r="H2459" s="10">
        <v>166177.66</v>
      </c>
      <c r="J2459" t="s">
        <v>42</v>
      </c>
      <c r="K2459" t="s">
        <v>30</v>
      </c>
      <c r="L2459" t="s">
        <v>119</v>
      </c>
      <c r="M2459" t="s">
        <v>30</v>
      </c>
      <c r="N2459" t="s">
        <v>30</v>
      </c>
      <c r="O2459" t="s">
        <v>30</v>
      </c>
      <c r="P2459" t="s">
        <v>30</v>
      </c>
      <c r="Q2459" t="s">
        <v>30</v>
      </c>
      <c r="R2459" t="s">
        <v>30</v>
      </c>
      <c r="S2459" t="s">
        <v>30</v>
      </c>
      <c r="T2459" t="s">
        <v>30</v>
      </c>
      <c r="U2459" t="s">
        <v>30</v>
      </c>
      <c r="V2459" t="s">
        <v>30</v>
      </c>
      <c r="W2459" t="s">
        <v>40</v>
      </c>
      <c r="X2459" t="s">
        <v>29</v>
      </c>
      <c r="Y2459" t="s">
        <v>30</v>
      </c>
      <c r="Z2459" t="s">
        <v>29</v>
      </c>
      <c r="AA2459" t="s">
        <v>30</v>
      </c>
      <c r="AB2459" t="s">
        <v>32</v>
      </c>
    </row>
    <row r="2460" spans="1:28" outlineLevel="1" x14ac:dyDescent="0.45">
      <c r="A2460">
        <v>2354309000</v>
      </c>
      <c r="B2460" s="1">
        <v>44331</v>
      </c>
      <c r="C2460" t="s">
        <v>944</v>
      </c>
      <c r="D2460" t="s">
        <v>945</v>
      </c>
      <c r="E2460" t="s">
        <v>946</v>
      </c>
      <c r="F2460" t="s">
        <v>5651</v>
      </c>
      <c r="G2460" t="s">
        <v>5812</v>
      </c>
      <c r="H2460" s="10">
        <v>157792.64000000001</v>
      </c>
      <c r="J2460" t="s">
        <v>42</v>
      </c>
      <c r="K2460" t="s">
        <v>30</v>
      </c>
      <c r="L2460" t="s">
        <v>119</v>
      </c>
      <c r="M2460" t="s">
        <v>29</v>
      </c>
      <c r="N2460" t="s">
        <v>29</v>
      </c>
      <c r="O2460" t="s">
        <v>29</v>
      </c>
      <c r="P2460" t="s">
        <v>30</v>
      </c>
      <c r="Q2460" t="s">
        <v>30</v>
      </c>
      <c r="R2460" t="s">
        <v>30</v>
      </c>
      <c r="S2460" t="s">
        <v>30</v>
      </c>
      <c r="T2460" t="s">
        <v>30</v>
      </c>
      <c r="U2460" t="s">
        <v>30</v>
      </c>
      <c r="V2460" t="s">
        <v>30</v>
      </c>
      <c r="W2460" t="s">
        <v>40</v>
      </c>
      <c r="X2460" t="s">
        <v>30</v>
      </c>
      <c r="Y2460" t="s">
        <v>30</v>
      </c>
      <c r="Z2460" t="s">
        <v>29</v>
      </c>
      <c r="AA2460" t="s">
        <v>30</v>
      </c>
      <c r="AB2460" t="s">
        <v>32</v>
      </c>
    </row>
    <row r="2461" spans="1:28" outlineLevel="1" x14ac:dyDescent="0.45">
      <c r="A2461">
        <v>7569018904</v>
      </c>
      <c r="B2461" s="1">
        <v>44323</v>
      </c>
      <c r="C2461" t="s">
        <v>3223</v>
      </c>
      <c r="D2461" t="s">
        <v>3224</v>
      </c>
      <c r="E2461" t="s">
        <v>946</v>
      </c>
      <c r="F2461" t="s">
        <v>5651</v>
      </c>
      <c r="G2461" t="s">
        <v>5812</v>
      </c>
      <c r="H2461" s="10">
        <v>125627.22</v>
      </c>
      <c r="J2461" t="s">
        <v>42</v>
      </c>
      <c r="K2461" t="s">
        <v>30</v>
      </c>
      <c r="L2461" t="s">
        <v>119</v>
      </c>
      <c r="M2461" t="s">
        <v>30</v>
      </c>
      <c r="N2461" t="s">
        <v>30</v>
      </c>
      <c r="O2461" t="s">
        <v>30</v>
      </c>
      <c r="P2461" t="s">
        <v>30</v>
      </c>
      <c r="Q2461" t="s">
        <v>30</v>
      </c>
      <c r="R2461" t="s">
        <v>30</v>
      </c>
      <c r="S2461" t="s">
        <v>30</v>
      </c>
      <c r="T2461" t="s">
        <v>30</v>
      </c>
      <c r="U2461" t="s">
        <v>30</v>
      </c>
      <c r="V2461" t="s">
        <v>30</v>
      </c>
      <c r="W2461" t="s">
        <v>33</v>
      </c>
      <c r="X2461" t="s">
        <v>30</v>
      </c>
      <c r="Y2461" t="s">
        <v>29</v>
      </c>
      <c r="Z2461" t="s">
        <v>29</v>
      </c>
      <c r="AA2461" t="s">
        <v>30</v>
      </c>
      <c r="AB2461" t="s">
        <v>32</v>
      </c>
    </row>
    <row r="2462" spans="1:28" outlineLevel="1" x14ac:dyDescent="0.45">
      <c r="A2462">
        <v>7872218908</v>
      </c>
      <c r="B2462" s="1">
        <v>44327</v>
      </c>
      <c r="C2462" t="s">
        <v>3862</v>
      </c>
      <c r="D2462" t="s">
        <v>1868</v>
      </c>
      <c r="E2462" t="s">
        <v>946</v>
      </c>
      <c r="F2462" t="s">
        <v>5651</v>
      </c>
      <c r="G2462" t="s">
        <v>5812</v>
      </c>
      <c r="H2462" s="10">
        <v>112493</v>
      </c>
      <c r="J2462" t="s">
        <v>42</v>
      </c>
      <c r="K2462" t="s">
        <v>30</v>
      </c>
      <c r="L2462" t="s">
        <v>119</v>
      </c>
      <c r="M2462" t="s">
        <v>29</v>
      </c>
      <c r="N2462" t="s">
        <v>29</v>
      </c>
      <c r="O2462" t="s">
        <v>29</v>
      </c>
      <c r="P2462" t="s">
        <v>30</v>
      </c>
      <c r="Q2462" t="s">
        <v>30</v>
      </c>
      <c r="R2462" t="s">
        <v>30</v>
      </c>
      <c r="S2462" t="s">
        <v>30</v>
      </c>
      <c r="T2462" t="s">
        <v>30</v>
      </c>
      <c r="U2462" t="s">
        <v>30</v>
      </c>
      <c r="V2462" t="s">
        <v>30</v>
      </c>
      <c r="W2462" t="s">
        <v>40</v>
      </c>
      <c r="X2462" t="s">
        <v>30</v>
      </c>
      <c r="Y2462" t="s">
        <v>30</v>
      </c>
      <c r="Z2462" t="s">
        <v>29</v>
      </c>
      <c r="AA2462" t="s">
        <v>29</v>
      </c>
      <c r="AB2462" t="s">
        <v>32</v>
      </c>
    </row>
    <row r="2463" spans="1:28" outlineLevel="1" x14ac:dyDescent="0.45">
      <c r="A2463">
        <v>3715629003</v>
      </c>
      <c r="B2463" s="1">
        <v>44335</v>
      </c>
      <c r="C2463" t="s">
        <v>1867</v>
      </c>
      <c r="D2463" t="s">
        <v>1868</v>
      </c>
      <c r="E2463" t="s">
        <v>946</v>
      </c>
      <c r="F2463" t="s">
        <v>5651</v>
      </c>
      <c r="G2463" t="s">
        <v>5812</v>
      </c>
      <c r="H2463" s="10">
        <v>90259</v>
      </c>
      <c r="J2463" t="s">
        <v>42</v>
      </c>
      <c r="K2463" t="s">
        <v>30</v>
      </c>
      <c r="L2463" t="s">
        <v>119</v>
      </c>
      <c r="M2463" t="s">
        <v>29</v>
      </c>
      <c r="N2463" t="s">
        <v>29</v>
      </c>
      <c r="O2463" t="s">
        <v>29</v>
      </c>
      <c r="P2463" t="s">
        <v>30</v>
      </c>
      <c r="Q2463" t="s">
        <v>30</v>
      </c>
      <c r="R2463" t="s">
        <v>30</v>
      </c>
      <c r="S2463" t="s">
        <v>30</v>
      </c>
      <c r="T2463" t="s">
        <v>30</v>
      </c>
      <c r="U2463" t="s">
        <v>30</v>
      </c>
      <c r="V2463" t="s">
        <v>29</v>
      </c>
      <c r="W2463" t="s">
        <v>270</v>
      </c>
      <c r="X2463" t="s">
        <v>30</v>
      </c>
      <c r="Y2463" t="s">
        <v>30</v>
      </c>
      <c r="Z2463" t="s">
        <v>29</v>
      </c>
      <c r="AA2463" t="s">
        <v>29</v>
      </c>
      <c r="AB2463" t="s">
        <v>45</v>
      </c>
    </row>
    <row r="2464" spans="1:28" outlineLevel="1" x14ac:dyDescent="0.45">
      <c r="A2464">
        <v>7513459000</v>
      </c>
      <c r="B2464" s="1">
        <v>44341</v>
      </c>
      <c r="C2464" t="s">
        <v>2582</v>
      </c>
      <c r="D2464" t="s">
        <v>2583</v>
      </c>
      <c r="E2464" t="s">
        <v>946</v>
      </c>
      <c r="F2464" t="s">
        <v>5651</v>
      </c>
      <c r="G2464" t="s">
        <v>5812</v>
      </c>
      <c r="H2464" s="10">
        <v>68836</v>
      </c>
      <c r="J2464" t="s">
        <v>42</v>
      </c>
      <c r="K2464" t="s">
        <v>30</v>
      </c>
      <c r="L2464" t="s">
        <v>119</v>
      </c>
      <c r="M2464" t="s">
        <v>29</v>
      </c>
      <c r="N2464" t="s">
        <v>29</v>
      </c>
      <c r="O2464" t="s">
        <v>30</v>
      </c>
      <c r="P2464" t="s">
        <v>30</v>
      </c>
      <c r="Q2464" t="s">
        <v>30</v>
      </c>
      <c r="R2464" t="s">
        <v>30</v>
      </c>
      <c r="S2464" t="s">
        <v>30</v>
      </c>
      <c r="T2464" t="s">
        <v>30</v>
      </c>
      <c r="U2464" t="s">
        <v>29</v>
      </c>
      <c r="V2464" t="s">
        <v>30</v>
      </c>
      <c r="W2464" t="s">
        <v>40</v>
      </c>
      <c r="X2464" t="s">
        <v>30</v>
      </c>
      <c r="Y2464" t="s">
        <v>30</v>
      </c>
      <c r="Z2464" t="s">
        <v>29</v>
      </c>
      <c r="AA2464" t="s">
        <v>29</v>
      </c>
      <c r="AB2464" t="s">
        <v>32</v>
      </c>
    </row>
    <row r="2465" spans="1:28" outlineLevel="1" x14ac:dyDescent="0.45">
      <c r="A2465">
        <v>8025159010</v>
      </c>
      <c r="B2465" s="1">
        <v>44342</v>
      </c>
      <c r="C2465" t="s">
        <v>4126</v>
      </c>
      <c r="D2465" t="s">
        <v>4127</v>
      </c>
      <c r="E2465" t="s">
        <v>946</v>
      </c>
      <c r="F2465" t="s">
        <v>5651</v>
      </c>
      <c r="G2465" t="s">
        <v>5988</v>
      </c>
      <c r="H2465" s="10">
        <v>67769.38</v>
      </c>
      <c r="J2465" t="s">
        <v>42</v>
      </c>
      <c r="K2465" t="s">
        <v>30</v>
      </c>
      <c r="L2465" t="s">
        <v>119</v>
      </c>
      <c r="M2465" t="s">
        <v>30</v>
      </c>
      <c r="N2465" t="s">
        <v>30</v>
      </c>
      <c r="O2465" t="s">
        <v>30</v>
      </c>
      <c r="P2465" t="s">
        <v>30</v>
      </c>
      <c r="Q2465" t="s">
        <v>30</v>
      </c>
      <c r="R2465" t="s">
        <v>30</v>
      </c>
      <c r="S2465" t="s">
        <v>30</v>
      </c>
      <c r="T2465" t="s">
        <v>30</v>
      </c>
      <c r="U2465" t="s">
        <v>30</v>
      </c>
      <c r="V2465" t="s">
        <v>30</v>
      </c>
      <c r="W2465" t="s">
        <v>60</v>
      </c>
      <c r="X2465" t="s">
        <v>29</v>
      </c>
      <c r="Y2465" t="s">
        <v>30</v>
      </c>
      <c r="Z2465" t="s">
        <v>29</v>
      </c>
      <c r="AA2465" t="s">
        <v>29</v>
      </c>
      <c r="AB2465" t="s">
        <v>32</v>
      </c>
    </row>
    <row r="2466" spans="1:28" outlineLevel="1" x14ac:dyDescent="0.45">
      <c r="A2466">
        <v>8846049009</v>
      </c>
      <c r="B2466" s="1">
        <v>44345</v>
      </c>
      <c r="C2466" t="s">
        <v>4479</v>
      </c>
      <c r="D2466" t="s">
        <v>4480</v>
      </c>
      <c r="E2466" t="s">
        <v>946</v>
      </c>
      <c r="F2466" t="s">
        <v>5651</v>
      </c>
      <c r="G2466" t="s">
        <v>5988</v>
      </c>
      <c r="H2466" s="10">
        <v>65419.12</v>
      </c>
      <c r="I2466" t="s">
        <v>35</v>
      </c>
      <c r="J2466" t="s">
        <v>42</v>
      </c>
      <c r="K2466" t="s">
        <v>30</v>
      </c>
      <c r="L2466" t="s">
        <v>119</v>
      </c>
      <c r="M2466" t="s">
        <v>30</v>
      </c>
      <c r="N2466" t="s">
        <v>30</v>
      </c>
      <c r="O2466" t="s">
        <v>30</v>
      </c>
      <c r="P2466" t="s">
        <v>30</v>
      </c>
      <c r="Q2466" t="s">
        <v>30</v>
      </c>
      <c r="R2466" t="s">
        <v>30</v>
      </c>
      <c r="S2466" t="s">
        <v>30</v>
      </c>
      <c r="T2466" t="s">
        <v>30</v>
      </c>
      <c r="U2466" t="s">
        <v>30</v>
      </c>
      <c r="V2466" t="s">
        <v>30</v>
      </c>
      <c r="W2466" t="s">
        <v>31</v>
      </c>
      <c r="X2466" t="s">
        <v>29</v>
      </c>
      <c r="Y2466" t="s">
        <v>29</v>
      </c>
      <c r="Z2466" t="s">
        <v>29</v>
      </c>
      <c r="AA2466" t="s">
        <v>29</v>
      </c>
      <c r="AB2466" t="s">
        <v>32</v>
      </c>
    </row>
    <row r="2467" spans="1:28" outlineLevel="1" x14ac:dyDescent="0.45">
      <c r="A2467">
        <v>7543958906</v>
      </c>
      <c r="B2467" s="1">
        <v>44323</v>
      </c>
      <c r="C2467" t="s">
        <v>2923</v>
      </c>
      <c r="D2467" t="s">
        <v>2924</v>
      </c>
      <c r="E2467" t="s">
        <v>946</v>
      </c>
      <c r="F2467" t="s">
        <v>5651</v>
      </c>
      <c r="G2467" t="s">
        <v>5812</v>
      </c>
      <c r="H2467" s="10">
        <v>38732.42</v>
      </c>
      <c r="J2467" t="s">
        <v>42</v>
      </c>
      <c r="K2467" t="s">
        <v>30</v>
      </c>
      <c r="L2467" t="s">
        <v>119</v>
      </c>
      <c r="M2467" t="s">
        <v>29</v>
      </c>
      <c r="N2467" t="s">
        <v>29</v>
      </c>
      <c r="O2467" t="s">
        <v>30</v>
      </c>
      <c r="P2467" t="s">
        <v>29</v>
      </c>
      <c r="Q2467" t="s">
        <v>30</v>
      </c>
      <c r="R2467" t="s">
        <v>30</v>
      </c>
      <c r="S2467" t="s">
        <v>30</v>
      </c>
      <c r="T2467" t="s">
        <v>30</v>
      </c>
      <c r="U2467" t="s">
        <v>30</v>
      </c>
      <c r="V2467" t="s">
        <v>30</v>
      </c>
      <c r="W2467" t="s">
        <v>31</v>
      </c>
      <c r="X2467" t="s">
        <v>30</v>
      </c>
      <c r="Y2467" t="s">
        <v>30</v>
      </c>
      <c r="Z2467" t="s">
        <v>29</v>
      </c>
      <c r="AA2467" t="s">
        <v>29</v>
      </c>
      <c r="AB2467" t="s">
        <v>32</v>
      </c>
    </row>
    <row r="2468" spans="1:28" outlineLevel="1" x14ac:dyDescent="0.45">
      <c r="A2468">
        <v>7906018906</v>
      </c>
      <c r="B2468" s="1">
        <v>44327</v>
      </c>
      <c r="C2468" t="s">
        <v>4036</v>
      </c>
      <c r="D2468" t="s">
        <v>4037</v>
      </c>
      <c r="E2468" t="s">
        <v>497</v>
      </c>
      <c r="F2468" t="s">
        <v>5651</v>
      </c>
      <c r="G2468" t="s">
        <v>5846</v>
      </c>
      <c r="H2468" s="10">
        <v>20701</v>
      </c>
      <c r="J2468" t="s">
        <v>42</v>
      </c>
      <c r="K2468" t="s">
        <v>30</v>
      </c>
      <c r="L2468" t="s">
        <v>119</v>
      </c>
      <c r="M2468" t="s">
        <v>29</v>
      </c>
      <c r="N2468" t="s">
        <v>29</v>
      </c>
      <c r="O2468" t="s">
        <v>29</v>
      </c>
      <c r="P2468" t="s">
        <v>29</v>
      </c>
      <c r="Q2468" t="s">
        <v>30</v>
      </c>
      <c r="R2468" t="s">
        <v>30</v>
      </c>
      <c r="S2468" t="s">
        <v>30</v>
      </c>
      <c r="T2468" t="s">
        <v>29</v>
      </c>
      <c r="U2468" t="s">
        <v>29</v>
      </c>
      <c r="V2468" t="s">
        <v>30</v>
      </c>
      <c r="W2468" t="s">
        <v>60</v>
      </c>
      <c r="X2468" t="s">
        <v>29</v>
      </c>
      <c r="Y2468" t="s">
        <v>29</v>
      </c>
      <c r="Z2468" t="s">
        <v>30</v>
      </c>
      <c r="AA2468" t="s">
        <v>29</v>
      </c>
      <c r="AB2468" t="s">
        <v>32</v>
      </c>
    </row>
    <row r="2469" spans="1:28" outlineLevel="1" x14ac:dyDescent="0.45">
      <c r="A2469">
        <v>2492989003</v>
      </c>
      <c r="B2469" s="1">
        <v>44332</v>
      </c>
      <c r="C2469" t="s">
        <v>1182</v>
      </c>
      <c r="D2469" t="s">
        <v>1183</v>
      </c>
      <c r="E2469" t="s">
        <v>497</v>
      </c>
      <c r="F2469" t="s">
        <v>5651</v>
      </c>
      <c r="G2469" t="s">
        <v>5846</v>
      </c>
      <c r="H2469" s="10">
        <v>17018</v>
      </c>
      <c r="J2469" t="s">
        <v>42</v>
      </c>
      <c r="K2469" t="s">
        <v>30</v>
      </c>
      <c r="L2469" t="s">
        <v>119</v>
      </c>
      <c r="M2469" t="s">
        <v>29</v>
      </c>
      <c r="N2469" t="s">
        <v>30</v>
      </c>
      <c r="O2469" t="s">
        <v>29</v>
      </c>
      <c r="P2469" t="s">
        <v>30</v>
      </c>
      <c r="Q2469" t="s">
        <v>30</v>
      </c>
      <c r="R2469" t="s">
        <v>30</v>
      </c>
      <c r="S2469" t="s">
        <v>30</v>
      </c>
      <c r="T2469" t="s">
        <v>30</v>
      </c>
      <c r="U2469" t="s">
        <v>30</v>
      </c>
      <c r="V2469" t="s">
        <v>30</v>
      </c>
      <c r="W2469" t="s">
        <v>40</v>
      </c>
      <c r="X2469" t="s">
        <v>29</v>
      </c>
      <c r="Y2469" t="s">
        <v>30</v>
      </c>
      <c r="Z2469" t="s">
        <v>29</v>
      </c>
      <c r="AA2469" t="s">
        <v>30</v>
      </c>
      <c r="AB2469" t="s">
        <v>32</v>
      </c>
    </row>
    <row r="2470" spans="1:28" outlineLevel="1" x14ac:dyDescent="0.45">
      <c r="A2470">
        <v>4916179000</v>
      </c>
      <c r="B2470" s="1">
        <v>44336</v>
      </c>
      <c r="C2470" t="s">
        <v>2119</v>
      </c>
      <c r="D2470" t="s">
        <v>2120</v>
      </c>
      <c r="E2470" t="s">
        <v>497</v>
      </c>
      <c r="F2470" t="s">
        <v>5651</v>
      </c>
      <c r="G2470" t="s">
        <v>5846</v>
      </c>
      <c r="H2470" s="10">
        <v>15342</v>
      </c>
      <c r="J2470" t="s">
        <v>42</v>
      </c>
      <c r="K2470" t="s">
        <v>30</v>
      </c>
      <c r="L2470" t="s">
        <v>119</v>
      </c>
      <c r="M2470" t="s">
        <v>29</v>
      </c>
      <c r="N2470" t="s">
        <v>30</v>
      </c>
      <c r="O2470" t="s">
        <v>29</v>
      </c>
      <c r="P2470" t="s">
        <v>30</v>
      </c>
      <c r="Q2470" t="s">
        <v>30</v>
      </c>
      <c r="R2470" t="s">
        <v>30</v>
      </c>
      <c r="S2470" t="s">
        <v>30</v>
      </c>
      <c r="T2470" t="s">
        <v>30</v>
      </c>
      <c r="U2470" t="s">
        <v>30</v>
      </c>
      <c r="V2470" t="s">
        <v>30</v>
      </c>
      <c r="W2470" t="s">
        <v>40</v>
      </c>
      <c r="X2470" t="s">
        <v>29</v>
      </c>
      <c r="Y2470" t="s">
        <v>29</v>
      </c>
      <c r="Z2470" t="s">
        <v>29</v>
      </c>
      <c r="AA2470" t="s">
        <v>30</v>
      </c>
      <c r="AB2470" t="s">
        <v>45</v>
      </c>
    </row>
    <row r="2471" spans="1:28" outlineLevel="1" x14ac:dyDescent="0.45">
      <c r="A2471">
        <v>8940479005</v>
      </c>
      <c r="B2471" s="1">
        <v>44345</v>
      </c>
      <c r="C2471" t="s">
        <v>4933</v>
      </c>
      <c r="D2471" t="s">
        <v>4934</v>
      </c>
      <c r="E2471" t="s">
        <v>497</v>
      </c>
      <c r="F2471" t="s">
        <v>5651</v>
      </c>
      <c r="G2471" t="s">
        <v>5846</v>
      </c>
      <c r="H2471" s="10">
        <v>15265.81</v>
      </c>
      <c r="I2471" t="s">
        <v>35</v>
      </c>
      <c r="J2471" t="s">
        <v>42</v>
      </c>
      <c r="K2471" t="s">
        <v>29</v>
      </c>
      <c r="L2471" t="s">
        <v>119</v>
      </c>
      <c r="M2471" t="s">
        <v>30</v>
      </c>
      <c r="N2471" t="s">
        <v>30</v>
      </c>
      <c r="O2471" t="s">
        <v>30</v>
      </c>
      <c r="P2471" t="s">
        <v>30</v>
      </c>
      <c r="Q2471" t="s">
        <v>30</v>
      </c>
      <c r="R2471" t="s">
        <v>30</v>
      </c>
      <c r="S2471" t="s">
        <v>30</v>
      </c>
      <c r="T2471" t="s">
        <v>30</v>
      </c>
      <c r="U2471" t="s">
        <v>30</v>
      </c>
      <c r="V2471" t="s">
        <v>30</v>
      </c>
      <c r="W2471" t="s">
        <v>33</v>
      </c>
      <c r="X2471" t="s">
        <v>29</v>
      </c>
      <c r="Y2471" t="s">
        <v>29</v>
      </c>
      <c r="Z2471" t="s">
        <v>29</v>
      </c>
      <c r="AA2471" t="s">
        <v>29</v>
      </c>
      <c r="AB2471" t="s">
        <v>32</v>
      </c>
    </row>
    <row r="2472" spans="1:28" outlineLevel="1" x14ac:dyDescent="0.45">
      <c r="A2472">
        <v>2744709008</v>
      </c>
      <c r="B2472" s="1">
        <v>44334</v>
      </c>
      <c r="C2472" t="s">
        <v>1532</v>
      </c>
      <c r="D2472" t="s">
        <v>1533</v>
      </c>
      <c r="E2472" t="s">
        <v>1534</v>
      </c>
      <c r="F2472" t="s">
        <v>5651</v>
      </c>
      <c r="G2472" t="s">
        <v>5880</v>
      </c>
      <c r="H2472" s="10">
        <v>5019</v>
      </c>
      <c r="J2472" t="s">
        <v>42</v>
      </c>
      <c r="K2472" t="s">
        <v>29</v>
      </c>
      <c r="L2472" t="s">
        <v>54</v>
      </c>
      <c r="M2472" t="s">
        <v>30</v>
      </c>
      <c r="N2472" t="s">
        <v>29</v>
      </c>
      <c r="O2472" t="s">
        <v>29</v>
      </c>
      <c r="P2472" t="s">
        <v>30</v>
      </c>
      <c r="Q2472" t="s">
        <v>29</v>
      </c>
      <c r="R2472" t="s">
        <v>30</v>
      </c>
      <c r="S2472" t="s">
        <v>29</v>
      </c>
      <c r="T2472" t="s">
        <v>30</v>
      </c>
      <c r="U2472" t="s">
        <v>30</v>
      </c>
      <c r="V2472" t="s">
        <v>30</v>
      </c>
      <c r="W2472" t="s">
        <v>31</v>
      </c>
      <c r="X2472" t="s">
        <v>29</v>
      </c>
      <c r="Y2472" t="s">
        <v>30</v>
      </c>
      <c r="Z2472" t="s">
        <v>30</v>
      </c>
      <c r="AA2472" t="s">
        <v>29</v>
      </c>
      <c r="AB2472" t="s">
        <v>45</v>
      </c>
    </row>
    <row r="2473" spans="1:28" outlineLevel="1" x14ac:dyDescent="0.45">
      <c r="A2473">
        <v>9950229009</v>
      </c>
      <c r="B2473" s="1">
        <v>44354</v>
      </c>
      <c r="C2473" t="s">
        <v>5567</v>
      </c>
      <c r="D2473" t="s">
        <v>5568</v>
      </c>
      <c r="E2473" t="s">
        <v>1938</v>
      </c>
      <c r="F2473" t="s">
        <v>5651</v>
      </c>
      <c r="G2473">
        <v>27103</v>
      </c>
      <c r="H2473" s="10">
        <v>10000000</v>
      </c>
      <c r="I2473" t="s">
        <v>131</v>
      </c>
      <c r="J2473" t="s">
        <v>28</v>
      </c>
      <c r="K2473" t="s">
        <v>30</v>
      </c>
      <c r="L2473" t="s">
        <v>161</v>
      </c>
      <c r="M2473" t="s">
        <v>29</v>
      </c>
      <c r="N2473" t="s">
        <v>30</v>
      </c>
      <c r="O2473" t="s">
        <v>30</v>
      </c>
      <c r="P2473" t="s">
        <v>30</v>
      </c>
      <c r="Q2473" t="s">
        <v>30</v>
      </c>
      <c r="R2473" t="s">
        <v>30</v>
      </c>
      <c r="S2473" t="s">
        <v>30</v>
      </c>
      <c r="T2473" t="s">
        <v>30</v>
      </c>
      <c r="U2473" t="s">
        <v>30</v>
      </c>
      <c r="V2473" t="s">
        <v>30</v>
      </c>
      <c r="W2473" t="s">
        <v>40</v>
      </c>
      <c r="X2473" t="s">
        <v>29</v>
      </c>
      <c r="Y2473" t="s">
        <v>29</v>
      </c>
      <c r="Z2473" t="s">
        <v>29</v>
      </c>
      <c r="AA2473" t="s">
        <v>29</v>
      </c>
      <c r="AB2473" t="s">
        <v>32</v>
      </c>
    </row>
    <row r="2474" spans="1:28" outlineLevel="1" x14ac:dyDescent="0.45">
      <c r="A2474">
        <v>9914109000</v>
      </c>
      <c r="B2474" s="1">
        <v>44351</v>
      </c>
      <c r="C2474" t="s">
        <v>5403</v>
      </c>
      <c r="D2474" t="s">
        <v>5404</v>
      </c>
      <c r="E2474" t="s">
        <v>1938</v>
      </c>
      <c r="F2474" t="s">
        <v>5651</v>
      </c>
      <c r="G2474" t="s">
        <v>5784</v>
      </c>
      <c r="H2474" s="10">
        <v>994969</v>
      </c>
      <c r="J2474" t="s">
        <v>28</v>
      </c>
      <c r="K2474" t="s">
        <v>30</v>
      </c>
      <c r="L2474" t="s">
        <v>161</v>
      </c>
      <c r="M2474" t="s">
        <v>29</v>
      </c>
      <c r="N2474" t="s">
        <v>30</v>
      </c>
      <c r="O2474" t="s">
        <v>30</v>
      </c>
      <c r="P2474" t="s">
        <v>30</v>
      </c>
      <c r="Q2474" t="s">
        <v>30</v>
      </c>
      <c r="R2474" t="s">
        <v>30</v>
      </c>
      <c r="S2474" t="s">
        <v>30</v>
      </c>
      <c r="T2474" t="s">
        <v>30</v>
      </c>
      <c r="U2474" t="s">
        <v>30</v>
      </c>
      <c r="V2474" t="s">
        <v>30</v>
      </c>
      <c r="W2474" t="s">
        <v>31</v>
      </c>
      <c r="X2474" t="s">
        <v>30</v>
      </c>
      <c r="Y2474" t="s">
        <v>29</v>
      </c>
      <c r="Z2474" t="s">
        <v>29</v>
      </c>
      <c r="AA2474" t="s">
        <v>29</v>
      </c>
      <c r="AB2474" t="s">
        <v>38</v>
      </c>
    </row>
    <row r="2475" spans="1:28" outlineLevel="1" x14ac:dyDescent="0.45">
      <c r="A2475">
        <v>2499299000</v>
      </c>
      <c r="B2475" s="1">
        <v>44332</v>
      </c>
      <c r="C2475" t="s">
        <v>1218</v>
      </c>
      <c r="D2475" t="s">
        <v>1219</v>
      </c>
      <c r="E2475" t="s">
        <v>1938</v>
      </c>
      <c r="F2475" t="s">
        <v>5651</v>
      </c>
      <c r="G2475" t="s">
        <v>5784</v>
      </c>
      <c r="H2475" s="10">
        <v>889474.5</v>
      </c>
      <c r="J2475" t="s">
        <v>28</v>
      </c>
      <c r="K2475" t="s">
        <v>30</v>
      </c>
      <c r="L2475" t="s">
        <v>161</v>
      </c>
      <c r="M2475" t="s">
        <v>30</v>
      </c>
      <c r="N2475" t="s">
        <v>30</v>
      </c>
      <c r="O2475" t="s">
        <v>29</v>
      </c>
      <c r="P2475" t="s">
        <v>30</v>
      </c>
      <c r="Q2475" t="s">
        <v>30</v>
      </c>
      <c r="R2475" t="s">
        <v>30</v>
      </c>
      <c r="S2475" t="s">
        <v>30</v>
      </c>
      <c r="T2475" t="s">
        <v>30</v>
      </c>
      <c r="U2475" t="s">
        <v>30</v>
      </c>
      <c r="V2475" t="s">
        <v>30</v>
      </c>
      <c r="W2475" t="s">
        <v>31</v>
      </c>
      <c r="X2475" t="s">
        <v>30</v>
      </c>
      <c r="Y2475" t="s">
        <v>29</v>
      </c>
      <c r="Z2475" t="s">
        <v>29</v>
      </c>
      <c r="AA2475" t="s">
        <v>30</v>
      </c>
      <c r="AB2475" t="s">
        <v>79</v>
      </c>
    </row>
    <row r="2476" spans="1:28" outlineLevel="1" x14ac:dyDescent="0.45">
      <c r="A2476">
        <v>1134649110</v>
      </c>
      <c r="B2476" s="1">
        <v>44372</v>
      </c>
      <c r="C2476" t="s">
        <v>593</v>
      </c>
      <c r="D2476" t="s">
        <v>594</v>
      </c>
      <c r="E2476" t="s">
        <v>1938</v>
      </c>
      <c r="F2476" t="s">
        <v>5651</v>
      </c>
      <c r="G2476">
        <v>27103</v>
      </c>
      <c r="H2476" s="10">
        <v>704890</v>
      </c>
      <c r="J2476" t="s">
        <v>28</v>
      </c>
      <c r="K2476" t="s">
        <v>29</v>
      </c>
      <c r="L2476" t="s">
        <v>161</v>
      </c>
      <c r="M2476" t="s">
        <v>29</v>
      </c>
      <c r="N2476" t="s">
        <v>29</v>
      </c>
      <c r="O2476" t="s">
        <v>30</v>
      </c>
      <c r="P2476" t="s">
        <v>30</v>
      </c>
      <c r="Q2476" t="s">
        <v>30</v>
      </c>
      <c r="R2476" t="s">
        <v>30</v>
      </c>
      <c r="S2476" t="s">
        <v>30</v>
      </c>
      <c r="T2476" t="s">
        <v>30</v>
      </c>
      <c r="U2476" t="s">
        <v>29</v>
      </c>
      <c r="V2476" t="s">
        <v>30</v>
      </c>
      <c r="W2476" t="s">
        <v>40</v>
      </c>
      <c r="X2476" t="s">
        <v>29</v>
      </c>
      <c r="Y2476" t="s">
        <v>29</v>
      </c>
      <c r="Z2476" t="s">
        <v>29</v>
      </c>
      <c r="AA2476" t="s">
        <v>29</v>
      </c>
      <c r="AB2476" t="s">
        <v>47</v>
      </c>
    </row>
    <row r="2477" spans="1:28" outlineLevel="1" x14ac:dyDescent="0.45">
      <c r="A2477">
        <v>4881669004</v>
      </c>
      <c r="B2477" s="1">
        <v>44336</v>
      </c>
      <c r="C2477" t="s">
        <v>1936</v>
      </c>
      <c r="D2477" t="s">
        <v>1937</v>
      </c>
      <c r="E2477" t="s">
        <v>1938</v>
      </c>
      <c r="F2477" t="s">
        <v>5651</v>
      </c>
      <c r="G2477" t="s">
        <v>5784</v>
      </c>
      <c r="H2477" s="10">
        <v>600763.98</v>
      </c>
      <c r="J2477" t="s">
        <v>28</v>
      </c>
      <c r="K2477" t="s">
        <v>30</v>
      </c>
      <c r="L2477" t="s">
        <v>161</v>
      </c>
      <c r="M2477" t="s">
        <v>30</v>
      </c>
      <c r="N2477" t="s">
        <v>29</v>
      </c>
      <c r="O2477" t="s">
        <v>30</v>
      </c>
      <c r="P2477" t="s">
        <v>30</v>
      </c>
      <c r="Q2477" t="s">
        <v>29</v>
      </c>
      <c r="R2477" t="s">
        <v>30</v>
      </c>
      <c r="S2477" t="s">
        <v>30</v>
      </c>
      <c r="T2477" t="s">
        <v>30</v>
      </c>
      <c r="U2477" t="s">
        <v>29</v>
      </c>
      <c r="V2477" t="s">
        <v>30</v>
      </c>
      <c r="W2477" t="s">
        <v>33</v>
      </c>
      <c r="X2477" t="s">
        <v>30</v>
      </c>
      <c r="Y2477" t="s">
        <v>29</v>
      </c>
      <c r="Z2477" t="s">
        <v>29</v>
      </c>
      <c r="AA2477" t="s">
        <v>30</v>
      </c>
      <c r="AB2477" t="s">
        <v>228</v>
      </c>
    </row>
    <row r="2478" spans="1:28" outlineLevel="1" x14ac:dyDescent="0.45">
      <c r="A2478">
        <v>3707979003</v>
      </c>
      <c r="B2478" s="1">
        <v>44335</v>
      </c>
      <c r="C2478" t="s">
        <v>1819</v>
      </c>
      <c r="D2478" t="s">
        <v>1820</v>
      </c>
      <c r="E2478" t="s">
        <v>1938</v>
      </c>
      <c r="F2478" t="s">
        <v>5651</v>
      </c>
      <c r="G2478" t="s">
        <v>5784</v>
      </c>
      <c r="H2478" s="10">
        <v>575701</v>
      </c>
      <c r="J2478" t="s">
        <v>28</v>
      </c>
      <c r="K2478" t="s">
        <v>30</v>
      </c>
      <c r="L2478" t="s">
        <v>161</v>
      </c>
      <c r="M2478" t="s">
        <v>30</v>
      </c>
      <c r="N2478" t="s">
        <v>29</v>
      </c>
      <c r="O2478" t="s">
        <v>29</v>
      </c>
      <c r="P2478" t="s">
        <v>29</v>
      </c>
      <c r="Q2478" t="s">
        <v>30</v>
      </c>
      <c r="R2478" t="s">
        <v>30</v>
      </c>
      <c r="S2478" t="s">
        <v>30</v>
      </c>
      <c r="T2478" t="s">
        <v>30</v>
      </c>
      <c r="U2478" t="s">
        <v>29</v>
      </c>
      <c r="V2478" t="s">
        <v>30</v>
      </c>
      <c r="W2478" t="s">
        <v>40</v>
      </c>
      <c r="X2478" t="s">
        <v>30</v>
      </c>
      <c r="Y2478" t="s">
        <v>29</v>
      </c>
      <c r="Z2478" t="s">
        <v>29</v>
      </c>
      <c r="AA2478" t="s">
        <v>30</v>
      </c>
      <c r="AB2478" t="s">
        <v>32</v>
      </c>
    </row>
    <row r="2479" spans="1:28" outlineLevel="1" x14ac:dyDescent="0.45">
      <c r="A2479">
        <v>9888349008</v>
      </c>
      <c r="B2479" s="1">
        <v>44351</v>
      </c>
      <c r="C2479" t="s">
        <v>5283</v>
      </c>
      <c r="D2479" t="s">
        <v>5284</v>
      </c>
      <c r="E2479" t="s">
        <v>1938</v>
      </c>
      <c r="F2479" t="s">
        <v>5651</v>
      </c>
      <c r="G2479" t="s">
        <v>5730</v>
      </c>
      <c r="H2479" s="10">
        <v>567177</v>
      </c>
      <c r="J2479" t="s">
        <v>28</v>
      </c>
      <c r="K2479" t="s">
        <v>29</v>
      </c>
      <c r="L2479" t="s">
        <v>161</v>
      </c>
      <c r="M2479" t="s">
        <v>29</v>
      </c>
      <c r="N2479" t="s">
        <v>29</v>
      </c>
      <c r="O2479" t="s">
        <v>29</v>
      </c>
      <c r="P2479" t="s">
        <v>30</v>
      </c>
      <c r="Q2479" t="s">
        <v>30</v>
      </c>
      <c r="R2479" t="s">
        <v>30</v>
      </c>
      <c r="S2479" t="s">
        <v>30</v>
      </c>
      <c r="T2479" t="s">
        <v>30</v>
      </c>
      <c r="U2479" t="s">
        <v>30</v>
      </c>
      <c r="V2479" t="s">
        <v>30</v>
      </c>
      <c r="W2479" t="s">
        <v>40</v>
      </c>
      <c r="X2479" t="s">
        <v>29</v>
      </c>
      <c r="Y2479" t="s">
        <v>29</v>
      </c>
      <c r="Z2479" t="s">
        <v>29</v>
      </c>
      <c r="AA2479" t="s">
        <v>29</v>
      </c>
      <c r="AB2479" t="s">
        <v>32</v>
      </c>
    </row>
    <row r="2480" spans="1:28" outlineLevel="1" x14ac:dyDescent="0.45">
      <c r="A2480">
        <v>8990489006</v>
      </c>
      <c r="B2480" s="1">
        <v>44345</v>
      </c>
      <c r="C2480" t="s">
        <v>5177</v>
      </c>
      <c r="D2480" t="s">
        <v>5178</v>
      </c>
      <c r="E2480" t="s">
        <v>1938</v>
      </c>
      <c r="F2480" t="s">
        <v>5651</v>
      </c>
      <c r="G2480" t="s">
        <v>5784</v>
      </c>
      <c r="H2480" s="10">
        <v>505267.13</v>
      </c>
      <c r="J2480" t="s">
        <v>28</v>
      </c>
      <c r="K2480" t="s">
        <v>30</v>
      </c>
      <c r="L2480" t="s">
        <v>161</v>
      </c>
      <c r="M2480" t="s">
        <v>30</v>
      </c>
      <c r="N2480" t="s">
        <v>29</v>
      </c>
      <c r="O2480" t="s">
        <v>30</v>
      </c>
      <c r="P2480" t="s">
        <v>29</v>
      </c>
      <c r="Q2480" t="s">
        <v>30</v>
      </c>
      <c r="R2480" t="s">
        <v>29</v>
      </c>
      <c r="S2480" t="s">
        <v>30</v>
      </c>
      <c r="T2480" t="s">
        <v>30</v>
      </c>
      <c r="U2480" t="s">
        <v>29</v>
      </c>
      <c r="V2480" t="s">
        <v>30</v>
      </c>
      <c r="W2480" t="s">
        <v>40</v>
      </c>
      <c r="X2480" t="s">
        <v>30</v>
      </c>
      <c r="Y2480" t="s">
        <v>29</v>
      </c>
      <c r="Z2480" t="s">
        <v>29</v>
      </c>
      <c r="AA2480" t="s">
        <v>29</v>
      </c>
      <c r="AB2480" t="s">
        <v>32</v>
      </c>
    </row>
    <row r="2481" spans="1:28" outlineLevel="1" x14ac:dyDescent="0.45">
      <c r="A2481">
        <v>9953879000</v>
      </c>
      <c r="B2481" s="1">
        <v>44354</v>
      </c>
      <c r="C2481" t="s">
        <v>5585</v>
      </c>
      <c r="D2481" t="s">
        <v>5586</v>
      </c>
      <c r="E2481" t="s">
        <v>1938</v>
      </c>
      <c r="F2481" t="s">
        <v>5651</v>
      </c>
      <c r="G2481" t="s">
        <v>5784</v>
      </c>
      <c r="H2481" s="10">
        <v>460351.76</v>
      </c>
      <c r="J2481" t="s">
        <v>28</v>
      </c>
      <c r="K2481" t="s">
        <v>30</v>
      </c>
      <c r="L2481" t="s">
        <v>161</v>
      </c>
      <c r="M2481" t="s">
        <v>30</v>
      </c>
      <c r="N2481" t="s">
        <v>29</v>
      </c>
      <c r="O2481" t="s">
        <v>29</v>
      </c>
      <c r="P2481" t="s">
        <v>30</v>
      </c>
      <c r="Q2481" t="s">
        <v>30</v>
      </c>
      <c r="R2481" t="s">
        <v>30</v>
      </c>
      <c r="S2481" t="s">
        <v>30</v>
      </c>
      <c r="T2481" t="s">
        <v>30</v>
      </c>
      <c r="U2481" t="s">
        <v>30</v>
      </c>
      <c r="V2481" t="s">
        <v>30</v>
      </c>
      <c r="W2481" t="s">
        <v>40</v>
      </c>
      <c r="X2481" t="s">
        <v>30</v>
      </c>
      <c r="Y2481" t="s">
        <v>29</v>
      </c>
      <c r="Z2481" t="s">
        <v>29</v>
      </c>
      <c r="AA2481" t="s">
        <v>29</v>
      </c>
      <c r="AB2481" t="s">
        <v>43</v>
      </c>
    </row>
    <row r="2482" spans="1:28" outlineLevel="1" x14ac:dyDescent="0.45">
      <c r="A2482">
        <v>7224229005</v>
      </c>
      <c r="B2482" s="1">
        <v>44339</v>
      </c>
      <c r="C2482" t="s">
        <v>2464</v>
      </c>
      <c r="D2482" t="s">
        <v>2465</v>
      </c>
      <c r="E2482" t="s">
        <v>1938</v>
      </c>
      <c r="F2482" t="s">
        <v>5651</v>
      </c>
      <c r="G2482" t="s">
        <v>5784</v>
      </c>
      <c r="H2482" s="10">
        <v>458022.5</v>
      </c>
      <c r="J2482" t="s">
        <v>28</v>
      </c>
      <c r="K2482" t="s">
        <v>30</v>
      </c>
      <c r="L2482" t="s">
        <v>161</v>
      </c>
      <c r="M2482" t="s">
        <v>29</v>
      </c>
      <c r="N2482" t="s">
        <v>30</v>
      </c>
      <c r="O2482" t="s">
        <v>30</v>
      </c>
      <c r="P2482" t="s">
        <v>30</v>
      </c>
      <c r="Q2482" t="s">
        <v>30</v>
      </c>
      <c r="R2482" t="s">
        <v>30</v>
      </c>
      <c r="S2482" t="s">
        <v>30</v>
      </c>
      <c r="T2482" t="s">
        <v>30</v>
      </c>
      <c r="U2482" t="s">
        <v>30</v>
      </c>
      <c r="V2482" t="s">
        <v>30</v>
      </c>
      <c r="W2482" t="s">
        <v>31</v>
      </c>
      <c r="X2482" t="s">
        <v>30</v>
      </c>
      <c r="Y2482" t="s">
        <v>29</v>
      </c>
      <c r="Z2482" t="s">
        <v>29</v>
      </c>
      <c r="AA2482" t="s">
        <v>30</v>
      </c>
      <c r="AB2482" t="s">
        <v>43</v>
      </c>
    </row>
    <row r="2483" spans="1:28" outlineLevel="1" x14ac:dyDescent="0.45">
      <c r="A2483">
        <v>1132989103</v>
      </c>
      <c r="B2483" s="1">
        <v>44372</v>
      </c>
      <c r="C2483" t="s">
        <v>587</v>
      </c>
      <c r="D2483" t="s">
        <v>588</v>
      </c>
      <c r="E2483" t="s">
        <v>1938</v>
      </c>
      <c r="F2483" t="s">
        <v>5651</v>
      </c>
      <c r="G2483">
        <v>27106</v>
      </c>
      <c r="H2483" s="10">
        <v>455327.68</v>
      </c>
      <c r="I2483" t="s">
        <v>146</v>
      </c>
      <c r="J2483" t="s">
        <v>28</v>
      </c>
      <c r="K2483" t="s">
        <v>30</v>
      </c>
      <c r="L2483" t="s">
        <v>161</v>
      </c>
      <c r="M2483" t="s">
        <v>29</v>
      </c>
      <c r="N2483" t="s">
        <v>30</v>
      </c>
      <c r="O2483" t="s">
        <v>30</v>
      </c>
      <c r="P2483" t="s">
        <v>30</v>
      </c>
      <c r="Q2483" t="s">
        <v>30</v>
      </c>
      <c r="R2483" t="s">
        <v>30</v>
      </c>
      <c r="S2483" t="s">
        <v>30</v>
      </c>
      <c r="T2483" t="s">
        <v>30</v>
      </c>
      <c r="U2483" t="s">
        <v>30</v>
      </c>
      <c r="V2483" t="s">
        <v>30</v>
      </c>
      <c r="W2483" t="s">
        <v>31</v>
      </c>
      <c r="X2483" t="s">
        <v>29</v>
      </c>
      <c r="Y2483" t="s">
        <v>29</v>
      </c>
      <c r="Z2483" t="s">
        <v>29</v>
      </c>
      <c r="AA2483" t="s">
        <v>29</v>
      </c>
      <c r="AB2483" t="s">
        <v>32</v>
      </c>
    </row>
    <row r="2484" spans="1:28" outlineLevel="1" x14ac:dyDescent="0.45">
      <c r="A2484">
        <v>2731209001</v>
      </c>
      <c r="B2484" s="1">
        <v>44334</v>
      </c>
      <c r="C2484" t="s">
        <v>1468</v>
      </c>
      <c r="D2484" t="s">
        <v>1469</v>
      </c>
      <c r="E2484" t="s">
        <v>1938</v>
      </c>
      <c r="F2484" t="s">
        <v>5651</v>
      </c>
      <c r="G2484" t="s">
        <v>5784</v>
      </c>
      <c r="H2484" s="10">
        <v>443360</v>
      </c>
      <c r="J2484" t="s">
        <v>28</v>
      </c>
      <c r="K2484" t="s">
        <v>30</v>
      </c>
      <c r="L2484" t="s">
        <v>161</v>
      </c>
      <c r="M2484" t="s">
        <v>30</v>
      </c>
      <c r="N2484" t="s">
        <v>30</v>
      </c>
      <c r="O2484" t="s">
        <v>29</v>
      </c>
      <c r="P2484" t="s">
        <v>30</v>
      </c>
      <c r="Q2484" t="s">
        <v>30</v>
      </c>
      <c r="R2484" t="s">
        <v>30</v>
      </c>
      <c r="S2484" t="s">
        <v>30</v>
      </c>
      <c r="T2484" t="s">
        <v>30</v>
      </c>
      <c r="U2484" t="s">
        <v>30</v>
      </c>
      <c r="V2484" t="s">
        <v>30</v>
      </c>
      <c r="W2484" t="s">
        <v>40</v>
      </c>
      <c r="X2484" t="s">
        <v>30</v>
      </c>
      <c r="Y2484" t="s">
        <v>29</v>
      </c>
      <c r="Z2484" t="s">
        <v>29</v>
      </c>
      <c r="AA2484" t="s">
        <v>30</v>
      </c>
      <c r="AB2484" t="s">
        <v>38</v>
      </c>
    </row>
    <row r="2485" spans="1:28" outlineLevel="1" x14ac:dyDescent="0.45">
      <c r="A2485">
        <v>4892709009</v>
      </c>
      <c r="B2485" s="1">
        <v>44336</v>
      </c>
      <c r="C2485" t="s">
        <v>2000</v>
      </c>
      <c r="D2485" t="s">
        <v>2001</v>
      </c>
      <c r="E2485" t="s">
        <v>1938</v>
      </c>
      <c r="F2485" t="s">
        <v>5651</v>
      </c>
      <c r="G2485" t="s">
        <v>5784</v>
      </c>
      <c r="H2485" s="10">
        <v>428902.78</v>
      </c>
      <c r="J2485" t="s">
        <v>28</v>
      </c>
      <c r="K2485" t="s">
        <v>30</v>
      </c>
      <c r="L2485" t="s">
        <v>161</v>
      </c>
      <c r="M2485" t="s">
        <v>30</v>
      </c>
      <c r="N2485" t="s">
        <v>30</v>
      </c>
      <c r="O2485" t="s">
        <v>30</v>
      </c>
      <c r="P2485" t="s">
        <v>30</v>
      </c>
      <c r="Q2485" t="s">
        <v>30</v>
      </c>
      <c r="R2485" t="s">
        <v>30</v>
      </c>
      <c r="S2485" t="s">
        <v>30</v>
      </c>
      <c r="T2485" t="s">
        <v>30</v>
      </c>
      <c r="U2485" t="s">
        <v>30</v>
      </c>
      <c r="V2485" t="s">
        <v>30</v>
      </c>
      <c r="W2485" t="s">
        <v>31</v>
      </c>
      <c r="X2485" t="s">
        <v>30</v>
      </c>
      <c r="Y2485" t="s">
        <v>29</v>
      </c>
      <c r="Z2485" t="s">
        <v>30</v>
      </c>
      <c r="AA2485" t="s">
        <v>29</v>
      </c>
      <c r="AB2485" t="s">
        <v>43</v>
      </c>
    </row>
    <row r="2486" spans="1:28" outlineLevel="1" x14ac:dyDescent="0.45">
      <c r="A2486">
        <v>9934869002</v>
      </c>
      <c r="B2486" s="1">
        <v>44351</v>
      </c>
      <c r="C2486" t="s">
        <v>5537</v>
      </c>
      <c r="D2486" t="s">
        <v>5538</v>
      </c>
      <c r="E2486" t="s">
        <v>1938</v>
      </c>
      <c r="F2486" t="s">
        <v>5651</v>
      </c>
      <c r="G2486" t="s">
        <v>5784</v>
      </c>
      <c r="H2486" s="10">
        <v>424881.4</v>
      </c>
      <c r="J2486" t="s">
        <v>28</v>
      </c>
      <c r="K2486" t="s">
        <v>30</v>
      </c>
      <c r="L2486" t="s">
        <v>161</v>
      </c>
      <c r="M2486" t="s">
        <v>30</v>
      </c>
      <c r="N2486" t="s">
        <v>29</v>
      </c>
      <c r="O2486" t="s">
        <v>30</v>
      </c>
      <c r="P2486" t="s">
        <v>30</v>
      </c>
      <c r="Q2486" t="s">
        <v>30</v>
      </c>
      <c r="R2486" t="s">
        <v>30</v>
      </c>
      <c r="S2486" t="s">
        <v>30</v>
      </c>
      <c r="T2486" t="s">
        <v>30</v>
      </c>
      <c r="U2486" t="s">
        <v>30</v>
      </c>
      <c r="V2486" t="s">
        <v>30</v>
      </c>
      <c r="W2486" t="s">
        <v>40</v>
      </c>
      <c r="X2486" t="s">
        <v>30</v>
      </c>
      <c r="Y2486" t="s">
        <v>29</v>
      </c>
      <c r="Z2486" t="s">
        <v>29</v>
      </c>
      <c r="AA2486" t="s">
        <v>29</v>
      </c>
      <c r="AB2486" t="s">
        <v>43</v>
      </c>
    </row>
    <row r="2487" spans="1:28" outlineLevel="1" x14ac:dyDescent="0.45">
      <c r="A2487">
        <v>3702079005</v>
      </c>
      <c r="B2487" s="1">
        <v>44335</v>
      </c>
      <c r="C2487" t="s">
        <v>1787</v>
      </c>
      <c r="D2487" t="s">
        <v>1788</v>
      </c>
      <c r="E2487" t="s">
        <v>1938</v>
      </c>
      <c r="F2487" t="s">
        <v>5651</v>
      </c>
      <c r="G2487">
        <v>27103</v>
      </c>
      <c r="H2487" s="10">
        <v>415798.92</v>
      </c>
      <c r="J2487" t="s">
        <v>28</v>
      </c>
      <c r="K2487" t="s">
        <v>29</v>
      </c>
      <c r="L2487" t="s">
        <v>161</v>
      </c>
      <c r="M2487" t="s">
        <v>29</v>
      </c>
      <c r="N2487" t="s">
        <v>30</v>
      </c>
      <c r="O2487" t="s">
        <v>29</v>
      </c>
      <c r="P2487" t="s">
        <v>30</v>
      </c>
      <c r="Q2487" t="s">
        <v>29</v>
      </c>
      <c r="R2487" t="s">
        <v>30</v>
      </c>
      <c r="S2487" t="s">
        <v>30</v>
      </c>
      <c r="T2487" t="s">
        <v>30</v>
      </c>
      <c r="U2487" t="s">
        <v>30</v>
      </c>
      <c r="V2487" t="s">
        <v>30</v>
      </c>
      <c r="W2487" t="s">
        <v>33</v>
      </c>
      <c r="X2487" t="s">
        <v>29</v>
      </c>
      <c r="Y2487" t="s">
        <v>30</v>
      </c>
      <c r="Z2487" t="s">
        <v>29</v>
      </c>
      <c r="AA2487" t="s">
        <v>29</v>
      </c>
      <c r="AB2487" t="s">
        <v>32</v>
      </c>
    </row>
    <row r="2488" spans="1:28" outlineLevel="1" x14ac:dyDescent="0.45">
      <c r="A2488">
        <v>5213509001</v>
      </c>
      <c r="B2488" s="1">
        <v>44337</v>
      </c>
      <c r="C2488" t="s">
        <v>2127</v>
      </c>
      <c r="D2488" t="s">
        <v>2128</v>
      </c>
      <c r="E2488" t="s">
        <v>1938</v>
      </c>
      <c r="F2488" t="s">
        <v>5651</v>
      </c>
      <c r="G2488" t="s">
        <v>5784</v>
      </c>
      <c r="H2488" s="10">
        <v>407696.08</v>
      </c>
      <c r="J2488" t="s">
        <v>28</v>
      </c>
      <c r="K2488" t="s">
        <v>30</v>
      </c>
      <c r="L2488" t="s">
        <v>161</v>
      </c>
      <c r="M2488" t="s">
        <v>30</v>
      </c>
      <c r="N2488" t="s">
        <v>30</v>
      </c>
      <c r="O2488" t="s">
        <v>30</v>
      </c>
      <c r="P2488" t="s">
        <v>30</v>
      </c>
      <c r="Q2488" t="s">
        <v>30</v>
      </c>
      <c r="R2488" t="s">
        <v>30</v>
      </c>
      <c r="S2488" t="s">
        <v>30</v>
      </c>
      <c r="T2488" t="s">
        <v>30</v>
      </c>
      <c r="U2488" t="s">
        <v>30</v>
      </c>
      <c r="V2488" t="s">
        <v>30</v>
      </c>
      <c r="W2488" t="s">
        <v>31</v>
      </c>
      <c r="X2488" t="s">
        <v>30</v>
      </c>
      <c r="Y2488" t="s">
        <v>29</v>
      </c>
      <c r="Z2488" t="s">
        <v>29</v>
      </c>
      <c r="AA2488" t="s">
        <v>30</v>
      </c>
      <c r="AB2488" t="s">
        <v>32</v>
      </c>
    </row>
    <row r="2489" spans="1:28" outlineLevel="1" x14ac:dyDescent="0.45">
      <c r="A2489">
        <v>2473189004</v>
      </c>
      <c r="B2489" s="1">
        <v>44332</v>
      </c>
      <c r="C2489" t="s">
        <v>1090</v>
      </c>
      <c r="D2489" t="s">
        <v>1091</v>
      </c>
      <c r="E2489" t="s">
        <v>1938</v>
      </c>
      <c r="F2489" t="s">
        <v>5651</v>
      </c>
      <c r="G2489">
        <v>27103</v>
      </c>
      <c r="H2489" s="10">
        <v>391483</v>
      </c>
      <c r="J2489" t="s">
        <v>28</v>
      </c>
      <c r="K2489" t="s">
        <v>29</v>
      </c>
      <c r="L2489" t="s">
        <v>161</v>
      </c>
      <c r="M2489" t="s">
        <v>29</v>
      </c>
      <c r="N2489" t="s">
        <v>30</v>
      </c>
      <c r="O2489" t="s">
        <v>29</v>
      </c>
      <c r="P2489" t="s">
        <v>30</v>
      </c>
      <c r="Q2489" t="s">
        <v>30</v>
      </c>
      <c r="R2489" t="s">
        <v>30</v>
      </c>
      <c r="S2489" t="s">
        <v>30</v>
      </c>
      <c r="T2489" t="s">
        <v>30</v>
      </c>
      <c r="U2489" t="s">
        <v>30</v>
      </c>
      <c r="V2489" t="s">
        <v>30</v>
      </c>
      <c r="W2489" t="s">
        <v>31</v>
      </c>
      <c r="X2489" t="s">
        <v>29</v>
      </c>
      <c r="Y2489" t="s">
        <v>29</v>
      </c>
      <c r="Z2489" t="s">
        <v>29</v>
      </c>
      <c r="AA2489" t="s">
        <v>30</v>
      </c>
      <c r="AB2489" t="s">
        <v>45</v>
      </c>
    </row>
    <row r="2490" spans="1:28" outlineLevel="1" x14ac:dyDescent="0.45">
      <c r="A2490">
        <v>5229419003</v>
      </c>
      <c r="B2490" s="1">
        <v>44337</v>
      </c>
      <c r="C2490" t="s">
        <v>2217</v>
      </c>
      <c r="D2490" t="s">
        <v>2218</v>
      </c>
      <c r="E2490" t="s">
        <v>1938</v>
      </c>
      <c r="F2490" t="s">
        <v>5651</v>
      </c>
      <c r="G2490">
        <v>27106</v>
      </c>
      <c r="H2490" s="10">
        <v>366715</v>
      </c>
      <c r="J2490" t="s">
        <v>28</v>
      </c>
      <c r="K2490" t="s">
        <v>29</v>
      </c>
      <c r="L2490" t="s">
        <v>161</v>
      </c>
      <c r="M2490" t="s">
        <v>29</v>
      </c>
      <c r="N2490" t="s">
        <v>30</v>
      </c>
      <c r="O2490" t="s">
        <v>29</v>
      </c>
      <c r="P2490" t="s">
        <v>30</v>
      </c>
      <c r="Q2490" t="s">
        <v>30</v>
      </c>
      <c r="R2490" t="s">
        <v>30</v>
      </c>
      <c r="S2490" t="s">
        <v>30</v>
      </c>
      <c r="T2490" t="s">
        <v>30</v>
      </c>
      <c r="U2490" t="s">
        <v>29</v>
      </c>
      <c r="V2490" t="s">
        <v>30</v>
      </c>
      <c r="W2490" t="s">
        <v>40</v>
      </c>
      <c r="X2490" t="s">
        <v>29</v>
      </c>
      <c r="Y2490" t="s">
        <v>29</v>
      </c>
      <c r="Z2490" t="s">
        <v>29</v>
      </c>
      <c r="AA2490" t="s">
        <v>30</v>
      </c>
      <c r="AB2490" t="s">
        <v>32</v>
      </c>
    </row>
    <row r="2491" spans="1:28" outlineLevel="1" x14ac:dyDescent="0.45">
      <c r="A2491">
        <v>8889339002</v>
      </c>
      <c r="B2491" s="1">
        <v>44345</v>
      </c>
      <c r="C2491" t="s">
        <v>4729</v>
      </c>
      <c r="D2491" t="s">
        <v>4730</v>
      </c>
      <c r="E2491" t="s">
        <v>1938</v>
      </c>
      <c r="F2491" t="s">
        <v>5651</v>
      </c>
      <c r="G2491" t="s">
        <v>5730</v>
      </c>
      <c r="H2491" s="10">
        <v>349288.13</v>
      </c>
      <c r="J2491" t="s">
        <v>28</v>
      </c>
      <c r="K2491" t="s">
        <v>29</v>
      </c>
      <c r="L2491" t="s">
        <v>161</v>
      </c>
      <c r="M2491" t="s">
        <v>29</v>
      </c>
      <c r="N2491" t="s">
        <v>30</v>
      </c>
      <c r="O2491" t="s">
        <v>30</v>
      </c>
      <c r="P2491" t="s">
        <v>30</v>
      </c>
      <c r="Q2491" t="s">
        <v>30</v>
      </c>
      <c r="R2491" t="s">
        <v>30</v>
      </c>
      <c r="S2491" t="s">
        <v>30</v>
      </c>
      <c r="T2491" t="s">
        <v>30</v>
      </c>
      <c r="U2491" t="s">
        <v>30</v>
      </c>
      <c r="V2491" t="s">
        <v>30</v>
      </c>
      <c r="W2491" t="s">
        <v>40</v>
      </c>
      <c r="X2491" t="s">
        <v>29</v>
      </c>
      <c r="Y2491" t="s">
        <v>29</v>
      </c>
      <c r="Z2491" t="s">
        <v>29</v>
      </c>
      <c r="AA2491" t="s">
        <v>29</v>
      </c>
      <c r="AB2491" t="s">
        <v>32</v>
      </c>
    </row>
    <row r="2492" spans="1:28" outlineLevel="1" x14ac:dyDescent="0.45">
      <c r="A2492">
        <v>8858179010</v>
      </c>
      <c r="B2492" s="1">
        <v>44345</v>
      </c>
      <c r="C2492" t="s">
        <v>4543</v>
      </c>
      <c r="D2492" t="s">
        <v>4544</v>
      </c>
      <c r="E2492" t="s">
        <v>1938</v>
      </c>
      <c r="F2492" t="s">
        <v>5651</v>
      </c>
      <c r="G2492" t="s">
        <v>5784</v>
      </c>
      <c r="H2492" s="10">
        <v>331423</v>
      </c>
      <c r="J2492" t="s">
        <v>28</v>
      </c>
      <c r="K2492" t="s">
        <v>30</v>
      </c>
      <c r="L2492" t="s">
        <v>161</v>
      </c>
      <c r="M2492" t="s">
        <v>30</v>
      </c>
      <c r="N2492" t="s">
        <v>29</v>
      </c>
      <c r="O2492" t="s">
        <v>30</v>
      </c>
      <c r="P2492" t="s">
        <v>29</v>
      </c>
      <c r="Q2492" t="s">
        <v>29</v>
      </c>
      <c r="R2492" t="s">
        <v>30</v>
      </c>
      <c r="S2492" t="s">
        <v>30</v>
      </c>
      <c r="T2492" t="s">
        <v>30</v>
      </c>
      <c r="U2492" t="s">
        <v>29</v>
      </c>
      <c r="V2492" t="s">
        <v>29</v>
      </c>
      <c r="W2492" t="s">
        <v>40</v>
      </c>
      <c r="X2492" t="s">
        <v>30</v>
      </c>
      <c r="Y2492" t="s">
        <v>29</v>
      </c>
      <c r="Z2492" t="s">
        <v>29</v>
      </c>
      <c r="AA2492" t="s">
        <v>29</v>
      </c>
      <c r="AB2492" t="s">
        <v>43</v>
      </c>
    </row>
    <row r="2493" spans="1:28" outlineLevel="1" x14ac:dyDescent="0.45">
      <c r="A2493">
        <v>7540899009</v>
      </c>
      <c r="B2493" s="1">
        <v>44341</v>
      </c>
      <c r="C2493" t="s">
        <v>2892</v>
      </c>
      <c r="D2493" t="s">
        <v>2893</v>
      </c>
      <c r="E2493" t="s">
        <v>1938</v>
      </c>
      <c r="F2493" t="s">
        <v>5651</v>
      </c>
      <c r="G2493">
        <v>27103</v>
      </c>
      <c r="H2493" s="10">
        <v>320702.8</v>
      </c>
      <c r="J2493" t="s">
        <v>28</v>
      </c>
      <c r="K2493" t="s">
        <v>29</v>
      </c>
      <c r="L2493" t="s">
        <v>161</v>
      </c>
      <c r="M2493" t="s">
        <v>29</v>
      </c>
      <c r="N2493" t="s">
        <v>30</v>
      </c>
      <c r="O2493" t="s">
        <v>30</v>
      </c>
      <c r="P2493" t="s">
        <v>30</v>
      </c>
      <c r="Q2493" t="s">
        <v>30</v>
      </c>
      <c r="R2493" t="s">
        <v>30</v>
      </c>
      <c r="S2493" t="s">
        <v>30</v>
      </c>
      <c r="T2493" t="s">
        <v>30</v>
      </c>
      <c r="U2493" t="s">
        <v>30</v>
      </c>
      <c r="V2493" t="s">
        <v>30</v>
      </c>
      <c r="W2493" t="s">
        <v>40</v>
      </c>
      <c r="X2493" t="s">
        <v>29</v>
      </c>
      <c r="Y2493" t="s">
        <v>29</v>
      </c>
      <c r="Z2493" t="s">
        <v>29</v>
      </c>
      <c r="AA2493" t="s">
        <v>30</v>
      </c>
      <c r="AB2493" t="s">
        <v>32</v>
      </c>
    </row>
    <row r="2494" spans="1:28" outlineLevel="1" x14ac:dyDescent="0.45">
      <c r="A2494">
        <v>8843829001</v>
      </c>
      <c r="B2494" s="1">
        <v>44345</v>
      </c>
      <c r="C2494" t="s">
        <v>4467</v>
      </c>
      <c r="D2494" t="s">
        <v>4468</v>
      </c>
      <c r="E2494" t="s">
        <v>1938</v>
      </c>
      <c r="F2494" t="s">
        <v>5651</v>
      </c>
      <c r="G2494">
        <v>27127</v>
      </c>
      <c r="H2494" s="10">
        <v>315338.81</v>
      </c>
      <c r="J2494" t="s">
        <v>28</v>
      </c>
      <c r="K2494" t="s">
        <v>29</v>
      </c>
      <c r="L2494" t="s">
        <v>161</v>
      </c>
      <c r="M2494" t="s">
        <v>30</v>
      </c>
      <c r="N2494" t="s">
        <v>30</v>
      </c>
      <c r="O2494" t="s">
        <v>30</v>
      </c>
      <c r="P2494" t="s">
        <v>30</v>
      </c>
      <c r="Q2494" t="s">
        <v>30</v>
      </c>
      <c r="R2494" t="s">
        <v>30</v>
      </c>
      <c r="S2494" t="s">
        <v>30</v>
      </c>
      <c r="T2494" t="s">
        <v>30</v>
      </c>
      <c r="U2494" t="s">
        <v>30</v>
      </c>
      <c r="V2494" t="s">
        <v>30</v>
      </c>
      <c r="W2494" t="s">
        <v>40</v>
      </c>
      <c r="X2494" t="s">
        <v>29</v>
      </c>
      <c r="Y2494" t="s">
        <v>29</v>
      </c>
      <c r="Z2494" t="s">
        <v>29</v>
      </c>
      <c r="AA2494" t="s">
        <v>29</v>
      </c>
      <c r="AB2494" t="s">
        <v>32</v>
      </c>
    </row>
    <row r="2495" spans="1:28" outlineLevel="1" x14ac:dyDescent="0.45">
      <c r="A2495">
        <v>7664958902</v>
      </c>
      <c r="B2495" s="1">
        <v>44323</v>
      </c>
      <c r="C2495" t="s">
        <v>3787</v>
      </c>
      <c r="D2495" t="s">
        <v>3788</v>
      </c>
      <c r="E2495" t="s">
        <v>1938</v>
      </c>
      <c r="F2495" t="s">
        <v>5651</v>
      </c>
      <c r="G2495">
        <v>27106</v>
      </c>
      <c r="H2495" s="10">
        <v>311582.14</v>
      </c>
      <c r="J2495" t="s">
        <v>28</v>
      </c>
      <c r="K2495" t="s">
        <v>30</v>
      </c>
      <c r="L2495" t="s">
        <v>161</v>
      </c>
      <c r="M2495" t="s">
        <v>29</v>
      </c>
      <c r="N2495" t="s">
        <v>30</v>
      </c>
      <c r="O2495" t="s">
        <v>29</v>
      </c>
      <c r="P2495" t="s">
        <v>30</v>
      </c>
      <c r="Q2495" t="s">
        <v>30</v>
      </c>
      <c r="R2495" t="s">
        <v>30</v>
      </c>
      <c r="S2495" t="s">
        <v>30</v>
      </c>
      <c r="T2495" t="s">
        <v>30</v>
      </c>
      <c r="U2495" t="s">
        <v>30</v>
      </c>
      <c r="V2495" t="s">
        <v>30</v>
      </c>
      <c r="W2495" t="s">
        <v>40</v>
      </c>
      <c r="X2495" t="s">
        <v>29</v>
      </c>
      <c r="Y2495" t="s">
        <v>29</v>
      </c>
      <c r="Z2495" t="s">
        <v>29</v>
      </c>
      <c r="AA2495" t="s">
        <v>30</v>
      </c>
      <c r="AB2495" t="s">
        <v>45</v>
      </c>
    </row>
    <row r="2496" spans="1:28" outlineLevel="1" x14ac:dyDescent="0.45">
      <c r="A2496">
        <v>8886629000</v>
      </c>
      <c r="B2496" s="1">
        <v>44345</v>
      </c>
      <c r="C2496" t="s">
        <v>4713</v>
      </c>
      <c r="D2496" t="s">
        <v>4468</v>
      </c>
      <c r="E2496" t="s">
        <v>1938</v>
      </c>
      <c r="F2496" t="s">
        <v>5651</v>
      </c>
      <c r="G2496">
        <v>27127</v>
      </c>
      <c r="H2496" s="10">
        <v>301225.45</v>
      </c>
      <c r="J2496" t="s">
        <v>28</v>
      </c>
      <c r="K2496" t="s">
        <v>29</v>
      </c>
      <c r="L2496" t="s">
        <v>161</v>
      </c>
      <c r="M2496" t="s">
        <v>30</v>
      </c>
      <c r="N2496" t="s">
        <v>30</v>
      </c>
      <c r="O2496" t="s">
        <v>30</v>
      </c>
      <c r="P2496" t="s">
        <v>30</v>
      </c>
      <c r="Q2496" t="s">
        <v>30</v>
      </c>
      <c r="R2496" t="s">
        <v>30</v>
      </c>
      <c r="S2496" t="s">
        <v>30</v>
      </c>
      <c r="T2496" t="s">
        <v>30</v>
      </c>
      <c r="U2496" t="s">
        <v>30</v>
      </c>
      <c r="V2496" t="s">
        <v>30</v>
      </c>
      <c r="W2496" t="s">
        <v>40</v>
      </c>
      <c r="X2496" t="s">
        <v>29</v>
      </c>
      <c r="Y2496" t="s">
        <v>29</v>
      </c>
      <c r="Z2496" t="s">
        <v>29</v>
      </c>
      <c r="AA2496" t="s">
        <v>29</v>
      </c>
      <c r="AB2496" t="s">
        <v>32</v>
      </c>
    </row>
    <row r="2497" spans="1:28" outlineLevel="1" x14ac:dyDescent="0.45">
      <c r="A2497">
        <v>7504199003</v>
      </c>
      <c r="B2497" s="1">
        <v>44341</v>
      </c>
      <c r="C2497" t="s">
        <v>2558</v>
      </c>
      <c r="D2497" t="s">
        <v>2559</v>
      </c>
      <c r="E2497" t="s">
        <v>1938</v>
      </c>
      <c r="F2497" t="s">
        <v>5651</v>
      </c>
      <c r="G2497" t="s">
        <v>5784</v>
      </c>
      <c r="H2497" s="10">
        <v>290330</v>
      </c>
      <c r="J2497" t="s">
        <v>28</v>
      </c>
      <c r="K2497" t="s">
        <v>30</v>
      </c>
      <c r="L2497" t="s">
        <v>161</v>
      </c>
      <c r="M2497" t="s">
        <v>29</v>
      </c>
      <c r="N2497" t="s">
        <v>30</v>
      </c>
      <c r="O2497" t="s">
        <v>29</v>
      </c>
      <c r="P2497" t="s">
        <v>30</v>
      </c>
      <c r="Q2497" t="s">
        <v>30</v>
      </c>
      <c r="R2497" t="s">
        <v>30</v>
      </c>
      <c r="S2497" t="s">
        <v>30</v>
      </c>
      <c r="T2497" t="s">
        <v>30</v>
      </c>
      <c r="U2497" t="s">
        <v>30</v>
      </c>
      <c r="V2497" t="s">
        <v>30</v>
      </c>
      <c r="W2497" t="s">
        <v>31</v>
      </c>
      <c r="X2497" t="s">
        <v>30</v>
      </c>
      <c r="Y2497" t="s">
        <v>29</v>
      </c>
      <c r="Z2497" t="s">
        <v>29</v>
      </c>
      <c r="AA2497" t="s">
        <v>30</v>
      </c>
      <c r="AB2497" t="s">
        <v>47</v>
      </c>
    </row>
    <row r="2498" spans="1:28" outlineLevel="1" x14ac:dyDescent="0.45">
      <c r="A2498">
        <v>9950679004</v>
      </c>
      <c r="B2498" s="1">
        <v>44354</v>
      </c>
      <c r="C2498" t="s">
        <v>5569</v>
      </c>
      <c r="D2498" t="s">
        <v>5570</v>
      </c>
      <c r="E2498" t="s">
        <v>1938</v>
      </c>
      <c r="F2498" t="s">
        <v>5651</v>
      </c>
      <c r="G2498" t="s">
        <v>5784</v>
      </c>
      <c r="H2498" s="10">
        <v>288398.09000000003</v>
      </c>
      <c r="J2498" t="s">
        <v>28</v>
      </c>
      <c r="K2498" t="s">
        <v>30</v>
      </c>
      <c r="L2498" t="s">
        <v>161</v>
      </c>
      <c r="M2498" t="s">
        <v>29</v>
      </c>
      <c r="N2498" t="s">
        <v>29</v>
      </c>
      <c r="O2498" t="s">
        <v>30</v>
      </c>
      <c r="P2498" t="s">
        <v>30</v>
      </c>
      <c r="Q2498" t="s">
        <v>30</v>
      </c>
      <c r="R2498" t="s">
        <v>30</v>
      </c>
      <c r="S2498" t="s">
        <v>30</v>
      </c>
      <c r="T2498" t="s">
        <v>30</v>
      </c>
      <c r="U2498" t="s">
        <v>30</v>
      </c>
      <c r="V2498" t="s">
        <v>30</v>
      </c>
      <c r="W2498" t="s">
        <v>31</v>
      </c>
      <c r="X2498" t="s">
        <v>30</v>
      </c>
      <c r="Y2498" t="s">
        <v>29</v>
      </c>
      <c r="Z2498" t="s">
        <v>29</v>
      </c>
      <c r="AA2498" t="s">
        <v>29</v>
      </c>
      <c r="AB2498" t="s">
        <v>32</v>
      </c>
    </row>
    <row r="2499" spans="1:28" outlineLevel="1" x14ac:dyDescent="0.45">
      <c r="A2499">
        <v>2495169010</v>
      </c>
      <c r="B2499" s="1">
        <v>44332</v>
      </c>
      <c r="C2499" t="s">
        <v>1196</v>
      </c>
      <c r="D2499" t="s">
        <v>1197</v>
      </c>
      <c r="E2499" t="s">
        <v>1938</v>
      </c>
      <c r="F2499" t="s">
        <v>5651</v>
      </c>
      <c r="G2499">
        <v>27103</v>
      </c>
      <c r="H2499" s="10">
        <v>266182.40000000002</v>
      </c>
      <c r="J2499" t="s">
        <v>28</v>
      </c>
      <c r="K2499" t="s">
        <v>30</v>
      </c>
      <c r="L2499" t="s">
        <v>161</v>
      </c>
      <c r="M2499" t="s">
        <v>29</v>
      </c>
      <c r="N2499" t="s">
        <v>30</v>
      </c>
      <c r="O2499" t="s">
        <v>29</v>
      </c>
      <c r="P2499" t="s">
        <v>30</v>
      </c>
      <c r="Q2499" t="s">
        <v>30</v>
      </c>
      <c r="R2499" t="s">
        <v>30</v>
      </c>
      <c r="S2499" t="s">
        <v>30</v>
      </c>
      <c r="T2499" t="s">
        <v>30</v>
      </c>
      <c r="U2499" t="s">
        <v>30</v>
      </c>
      <c r="V2499" t="s">
        <v>30</v>
      </c>
      <c r="W2499" t="s">
        <v>31</v>
      </c>
      <c r="X2499" t="s">
        <v>29</v>
      </c>
      <c r="Y2499" t="s">
        <v>30</v>
      </c>
      <c r="Z2499" t="s">
        <v>29</v>
      </c>
      <c r="AA2499" t="s">
        <v>29</v>
      </c>
      <c r="AB2499" t="s">
        <v>32</v>
      </c>
    </row>
    <row r="2500" spans="1:28" outlineLevel="1" x14ac:dyDescent="0.45">
      <c r="A2500">
        <v>8970709003</v>
      </c>
      <c r="B2500" s="1">
        <v>44345</v>
      </c>
      <c r="C2500" t="s">
        <v>5082</v>
      </c>
      <c r="D2500" t="s">
        <v>5083</v>
      </c>
      <c r="E2500" t="s">
        <v>1938</v>
      </c>
      <c r="F2500" t="s">
        <v>5651</v>
      </c>
      <c r="G2500" t="s">
        <v>5730</v>
      </c>
      <c r="H2500" s="10">
        <v>248530</v>
      </c>
      <c r="J2500" t="s">
        <v>28</v>
      </c>
      <c r="K2500" t="s">
        <v>29</v>
      </c>
      <c r="L2500" t="s">
        <v>161</v>
      </c>
      <c r="M2500" t="s">
        <v>29</v>
      </c>
      <c r="N2500" t="s">
        <v>29</v>
      </c>
      <c r="O2500" t="s">
        <v>29</v>
      </c>
      <c r="P2500" t="s">
        <v>30</v>
      </c>
      <c r="Q2500" t="s">
        <v>30</v>
      </c>
      <c r="R2500" t="s">
        <v>30</v>
      </c>
      <c r="S2500" t="s">
        <v>30</v>
      </c>
      <c r="T2500" t="s">
        <v>30</v>
      </c>
      <c r="U2500" t="s">
        <v>29</v>
      </c>
      <c r="V2500" t="s">
        <v>30</v>
      </c>
      <c r="W2500" t="s">
        <v>40</v>
      </c>
      <c r="X2500" t="s">
        <v>29</v>
      </c>
      <c r="Y2500" t="s">
        <v>29</v>
      </c>
      <c r="Z2500" t="s">
        <v>29</v>
      </c>
      <c r="AA2500" t="s">
        <v>29</v>
      </c>
      <c r="AB2500" t="s">
        <v>38</v>
      </c>
    </row>
    <row r="2501" spans="1:28" outlineLevel="1" x14ac:dyDescent="0.45">
      <c r="A2501">
        <v>2481829006</v>
      </c>
      <c r="B2501" s="1">
        <v>44332</v>
      </c>
      <c r="C2501" t="s">
        <v>1138</v>
      </c>
      <c r="D2501" t="s">
        <v>1139</v>
      </c>
      <c r="E2501" t="s">
        <v>1938</v>
      </c>
      <c r="F2501" t="s">
        <v>5651</v>
      </c>
      <c r="G2501">
        <v>27103</v>
      </c>
      <c r="H2501" s="10">
        <v>248035</v>
      </c>
      <c r="J2501" t="s">
        <v>28</v>
      </c>
      <c r="K2501" t="s">
        <v>30</v>
      </c>
      <c r="L2501" t="s">
        <v>161</v>
      </c>
      <c r="M2501" t="s">
        <v>29</v>
      </c>
      <c r="N2501" t="s">
        <v>29</v>
      </c>
      <c r="O2501" t="s">
        <v>29</v>
      </c>
      <c r="P2501" t="s">
        <v>30</v>
      </c>
      <c r="Q2501" t="s">
        <v>29</v>
      </c>
      <c r="R2501" t="s">
        <v>30</v>
      </c>
      <c r="S2501" t="s">
        <v>30</v>
      </c>
      <c r="T2501" t="s">
        <v>30</v>
      </c>
      <c r="U2501" t="s">
        <v>30</v>
      </c>
      <c r="V2501" t="s">
        <v>30</v>
      </c>
      <c r="W2501" t="s">
        <v>33</v>
      </c>
      <c r="X2501" t="s">
        <v>29</v>
      </c>
      <c r="Y2501" t="s">
        <v>30</v>
      </c>
      <c r="Z2501" t="s">
        <v>29</v>
      </c>
      <c r="AA2501" t="s">
        <v>29</v>
      </c>
      <c r="AB2501" t="s">
        <v>32</v>
      </c>
    </row>
    <row r="2502" spans="1:28" outlineLevel="1" x14ac:dyDescent="0.45">
      <c r="A2502">
        <v>2781549007</v>
      </c>
      <c r="B2502" s="1">
        <v>44334</v>
      </c>
      <c r="C2502" t="s">
        <v>1692</v>
      </c>
      <c r="D2502" t="s">
        <v>1693</v>
      </c>
      <c r="E2502" t="s">
        <v>1938</v>
      </c>
      <c r="F2502" t="s">
        <v>5651</v>
      </c>
      <c r="G2502">
        <v>27103</v>
      </c>
      <c r="H2502" s="10">
        <v>246228</v>
      </c>
      <c r="J2502" t="s">
        <v>28</v>
      </c>
      <c r="K2502" t="s">
        <v>30</v>
      </c>
      <c r="L2502" t="s">
        <v>161</v>
      </c>
      <c r="M2502" t="s">
        <v>30</v>
      </c>
      <c r="N2502" t="s">
        <v>30</v>
      </c>
      <c r="O2502" t="s">
        <v>30</v>
      </c>
      <c r="P2502" t="s">
        <v>30</v>
      </c>
      <c r="Q2502" t="s">
        <v>30</v>
      </c>
      <c r="R2502" t="s">
        <v>30</v>
      </c>
      <c r="S2502" t="s">
        <v>30</v>
      </c>
      <c r="T2502" t="s">
        <v>30</v>
      </c>
      <c r="U2502" t="s">
        <v>30</v>
      </c>
      <c r="V2502" t="s">
        <v>30</v>
      </c>
      <c r="W2502" t="s">
        <v>40</v>
      </c>
      <c r="X2502" t="s">
        <v>29</v>
      </c>
      <c r="Y2502" t="s">
        <v>29</v>
      </c>
      <c r="Z2502" t="s">
        <v>29</v>
      </c>
      <c r="AA2502" t="s">
        <v>30</v>
      </c>
      <c r="AB2502" t="s">
        <v>43</v>
      </c>
    </row>
    <row r="2503" spans="1:28" outlineLevel="1" x14ac:dyDescent="0.45">
      <c r="A2503">
        <v>2725049005</v>
      </c>
      <c r="B2503" s="1">
        <v>44334</v>
      </c>
      <c r="C2503" t="s">
        <v>1453</v>
      </c>
      <c r="D2503" t="s">
        <v>1454</v>
      </c>
      <c r="E2503" t="s">
        <v>1938</v>
      </c>
      <c r="F2503" t="s">
        <v>5651</v>
      </c>
      <c r="G2503">
        <v>27127</v>
      </c>
      <c r="H2503" s="10">
        <v>235789.82</v>
      </c>
      <c r="J2503" t="s">
        <v>28</v>
      </c>
      <c r="K2503" t="s">
        <v>29</v>
      </c>
      <c r="L2503" t="s">
        <v>161</v>
      </c>
      <c r="M2503" t="s">
        <v>29</v>
      </c>
      <c r="N2503" t="s">
        <v>29</v>
      </c>
      <c r="O2503" t="s">
        <v>29</v>
      </c>
      <c r="P2503" t="s">
        <v>29</v>
      </c>
      <c r="Q2503" t="s">
        <v>29</v>
      </c>
      <c r="R2503" t="s">
        <v>30</v>
      </c>
      <c r="S2503" t="s">
        <v>30</v>
      </c>
      <c r="T2503" t="s">
        <v>30</v>
      </c>
      <c r="U2503" t="s">
        <v>29</v>
      </c>
      <c r="V2503" t="s">
        <v>30</v>
      </c>
      <c r="W2503" t="s">
        <v>31</v>
      </c>
      <c r="X2503" t="s">
        <v>29</v>
      </c>
      <c r="Y2503" t="s">
        <v>30</v>
      </c>
      <c r="Z2503" t="s">
        <v>29</v>
      </c>
      <c r="AA2503" t="s">
        <v>29</v>
      </c>
      <c r="AB2503" t="s">
        <v>43</v>
      </c>
    </row>
    <row r="2504" spans="1:28" outlineLevel="1" x14ac:dyDescent="0.45">
      <c r="A2504">
        <v>8960079000</v>
      </c>
      <c r="B2504" s="1">
        <v>44345</v>
      </c>
      <c r="C2504" t="s">
        <v>5021</v>
      </c>
      <c r="D2504" t="s">
        <v>5022</v>
      </c>
      <c r="E2504" t="s">
        <v>1938</v>
      </c>
      <c r="F2504" t="s">
        <v>5651</v>
      </c>
      <c r="G2504">
        <v>27103</v>
      </c>
      <c r="H2504" s="10">
        <v>232621.13</v>
      </c>
      <c r="J2504" t="s">
        <v>28</v>
      </c>
      <c r="K2504" t="s">
        <v>30</v>
      </c>
      <c r="L2504" t="s">
        <v>161</v>
      </c>
      <c r="M2504" t="s">
        <v>29</v>
      </c>
      <c r="N2504" t="s">
        <v>29</v>
      </c>
      <c r="O2504" t="s">
        <v>29</v>
      </c>
      <c r="P2504" t="s">
        <v>29</v>
      </c>
      <c r="Q2504" t="s">
        <v>29</v>
      </c>
      <c r="R2504" t="s">
        <v>30</v>
      </c>
      <c r="S2504" t="s">
        <v>30</v>
      </c>
      <c r="T2504" t="s">
        <v>30</v>
      </c>
      <c r="U2504" t="s">
        <v>29</v>
      </c>
      <c r="V2504" t="s">
        <v>30</v>
      </c>
      <c r="W2504" t="s">
        <v>40</v>
      </c>
      <c r="X2504" t="s">
        <v>29</v>
      </c>
      <c r="Y2504" t="s">
        <v>29</v>
      </c>
      <c r="Z2504" t="s">
        <v>29</v>
      </c>
      <c r="AA2504" t="s">
        <v>29</v>
      </c>
      <c r="AB2504" t="s">
        <v>32</v>
      </c>
    </row>
    <row r="2505" spans="1:28" outlineLevel="1" x14ac:dyDescent="0.45">
      <c r="A2505">
        <v>8015189004</v>
      </c>
      <c r="B2505" s="1">
        <v>44342</v>
      </c>
      <c r="C2505" t="s">
        <v>4088</v>
      </c>
      <c r="D2505" t="s">
        <v>4089</v>
      </c>
      <c r="E2505" t="s">
        <v>1938</v>
      </c>
      <c r="F2505" t="s">
        <v>5651</v>
      </c>
      <c r="G2505" t="s">
        <v>5784</v>
      </c>
      <c r="H2505" s="10">
        <v>216917.58</v>
      </c>
      <c r="J2505" t="s">
        <v>28</v>
      </c>
      <c r="K2505" t="s">
        <v>30</v>
      </c>
      <c r="L2505" t="s">
        <v>161</v>
      </c>
      <c r="M2505" t="s">
        <v>29</v>
      </c>
      <c r="N2505" t="s">
        <v>30</v>
      </c>
      <c r="O2505" t="s">
        <v>29</v>
      </c>
      <c r="P2505" t="s">
        <v>30</v>
      </c>
      <c r="Q2505" t="s">
        <v>30</v>
      </c>
      <c r="R2505" t="s">
        <v>30</v>
      </c>
      <c r="S2505" t="s">
        <v>30</v>
      </c>
      <c r="T2505" t="s">
        <v>30</v>
      </c>
      <c r="U2505" t="s">
        <v>30</v>
      </c>
      <c r="V2505" t="s">
        <v>30</v>
      </c>
      <c r="W2505" t="s">
        <v>40</v>
      </c>
      <c r="X2505" t="s">
        <v>30</v>
      </c>
      <c r="Y2505" t="s">
        <v>30</v>
      </c>
      <c r="Z2505" t="s">
        <v>29</v>
      </c>
      <c r="AA2505" t="s">
        <v>29</v>
      </c>
      <c r="AB2505" t="s">
        <v>32</v>
      </c>
    </row>
    <row r="2506" spans="1:28" outlineLevel="1" x14ac:dyDescent="0.45">
      <c r="A2506">
        <v>8861039004</v>
      </c>
      <c r="B2506" s="1">
        <v>44345</v>
      </c>
      <c r="C2506" t="s">
        <v>4562</v>
      </c>
      <c r="D2506" t="s">
        <v>4563</v>
      </c>
      <c r="E2506" t="s">
        <v>1938</v>
      </c>
      <c r="F2506" t="s">
        <v>5651</v>
      </c>
      <c r="G2506" t="s">
        <v>5784</v>
      </c>
      <c r="H2506" s="10">
        <v>213230</v>
      </c>
      <c r="J2506" t="s">
        <v>28</v>
      </c>
      <c r="K2506" t="s">
        <v>30</v>
      </c>
      <c r="L2506" t="s">
        <v>161</v>
      </c>
      <c r="M2506" t="s">
        <v>29</v>
      </c>
      <c r="N2506" t="s">
        <v>30</v>
      </c>
      <c r="O2506" t="s">
        <v>30</v>
      </c>
      <c r="P2506" t="s">
        <v>30</v>
      </c>
      <c r="Q2506" t="s">
        <v>30</v>
      </c>
      <c r="R2506" t="s">
        <v>30</v>
      </c>
      <c r="S2506" t="s">
        <v>30</v>
      </c>
      <c r="T2506" t="s">
        <v>30</v>
      </c>
      <c r="U2506" t="s">
        <v>30</v>
      </c>
      <c r="V2506" t="s">
        <v>30</v>
      </c>
      <c r="W2506" t="s">
        <v>31</v>
      </c>
      <c r="X2506" t="s">
        <v>30</v>
      </c>
      <c r="Y2506" t="s">
        <v>29</v>
      </c>
      <c r="Z2506" t="s">
        <v>29</v>
      </c>
      <c r="AA2506" t="s">
        <v>29</v>
      </c>
      <c r="AB2506" t="s">
        <v>32</v>
      </c>
    </row>
    <row r="2507" spans="1:28" outlineLevel="1" x14ac:dyDescent="0.45">
      <c r="A2507">
        <v>2346759006</v>
      </c>
      <c r="B2507" s="1">
        <v>44331</v>
      </c>
      <c r="C2507" t="s">
        <v>904</v>
      </c>
      <c r="D2507" t="s">
        <v>905</v>
      </c>
      <c r="E2507" t="s">
        <v>1938</v>
      </c>
      <c r="F2507" t="s">
        <v>5651</v>
      </c>
      <c r="G2507" t="s">
        <v>5806</v>
      </c>
      <c r="H2507" s="10">
        <v>211693</v>
      </c>
      <c r="J2507" t="s">
        <v>28</v>
      </c>
      <c r="K2507" t="s">
        <v>29</v>
      </c>
      <c r="L2507" t="s">
        <v>161</v>
      </c>
      <c r="M2507" t="s">
        <v>29</v>
      </c>
      <c r="N2507" t="s">
        <v>29</v>
      </c>
      <c r="O2507" t="s">
        <v>29</v>
      </c>
      <c r="P2507" t="s">
        <v>30</v>
      </c>
      <c r="Q2507" t="s">
        <v>30</v>
      </c>
      <c r="R2507" t="s">
        <v>30</v>
      </c>
      <c r="S2507" t="s">
        <v>30</v>
      </c>
      <c r="T2507" t="s">
        <v>30</v>
      </c>
      <c r="U2507" t="s">
        <v>30</v>
      </c>
      <c r="V2507" t="s">
        <v>30</v>
      </c>
      <c r="W2507" t="s">
        <v>31</v>
      </c>
      <c r="X2507" t="s">
        <v>30</v>
      </c>
      <c r="Y2507" t="s">
        <v>29</v>
      </c>
      <c r="Z2507" t="s">
        <v>29</v>
      </c>
      <c r="AA2507" t="s">
        <v>30</v>
      </c>
      <c r="AB2507" t="s">
        <v>32</v>
      </c>
    </row>
    <row r="2508" spans="1:28" outlineLevel="1" x14ac:dyDescent="0.45">
      <c r="A2508">
        <v>2472299000</v>
      </c>
      <c r="B2508" s="1">
        <v>44332</v>
      </c>
      <c r="C2508" t="s">
        <v>1084</v>
      </c>
      <c r="D2508" t="s">
        <v>1085</v>
      </c>
      <c r="E2508" t="s">
        <v>1938</v>
      </c>
      <c r="F2508" t="s">
        <v>5651</v>
      </c>
      <c r="G2508" t="s">
        <v>5730</v>
      </c>
      <c r="H2508" s="10">
        <v>203392.58</v>
      </c>
      <c r="J2508" t="s">
        <v>28</v>
      </c>
      <c r="K2508" t="s">
        <v>30</v>
      </c>
      <c r="L2508" t="s">
        <v>161</v>
      </c>
      <c r="M2508" t="s">
        <v>29</v>
      </c>
      <c r="N2508" t="s">
        <v>30</v>
      </c>
      <c r="O2508" t="s">
        <v>30</v>
      </c>
      <c r="P2508" t="s">
        <v>30</v>
      </c>
      <c r="Q2508" t="s">
        <v>30</v>
      </c>
      <c r="R2508" t="s">
        <v>30</v>
      </c>
      <c r="S2508" t="s">
        <v>30</v>
      </c>
      <c r="T2508" t="s">
        <v>30</v>
      </c>
      <c r="U2508" t="s">
        <v>30</v>
      </c>
      <c r="V2508" t="s">
        <v>30</v>
      </c>
      <c r="W2508" t="s">
        <v>40</v>
      </c>
      <c r="X2508" t="s">
        <v>29</v>
      </c>
      <c r="Y2508" t="s">
        <v>30</v>
      </c>
      <c r="Z2508" t="s">
        <v>29</v>
      </c>
      <c r="AA2508" t="s">
        <v>29</v>
      </c>
      <c r="AB2508" t="s">
        <v>45</v>
      </c>
    </row>
    <row r="2509" spans="1:28" outlineLevel="1" x14ac:dyDescent="0.45">
      <c r="A2509">
        <v>7519578910</v>
      </c>
      <c r="B2509" s="1">
        <v>44323</v>
      </c>
      <c r="C2509" t="s">
        <v>2652</v>
      </c>
      <c r="D2509" t="s">
        <v>2653</v>
      </c>
      <c r="E2509" t="s">
        <v>1938</v>
      </c>
      <c r="F2509" t="s">
        <v>5651</v>
      </c>
      <c r="G2509" t="s">
        <v>5784</v>
      </c>
      <c r="H2509" s="10">
        <v>182340.36</v>
      </c>
      <c r="J2509" t="s">
        <v>28</v>
      </c>
      <c r="K2509" t="s">
        <v>30</v>
      </c>
      <c r="L2509" t="s">
        <v>161</v>
      </c>
      <c r="M2509" t="s">
        <v>29</v>
      </c>
      <c r="N2509" t="s">
        <v>30</v>
      </c>
      <c r="O2509" t="s">
        <v>29</v>
      </c>
      <c r="P2509" t="s">
        <v>30</v>
      </c>
      <c r="Q2509" t="s">
        <v>30</v>
      </c>
      <c r="R2509" t="s">
        <v>30</v>
      </c>
      <c r="S2509" t="s">
        <v>30</v>
      </c>
      <c r="T2509" t="s">
        <v>30</v>
      </c>
      <c r="U2509" t="s">
        <v>30</v>
      </c>
      <c r="V2509" t="s">
        <v>30</v>
      </c>
      <c r="W2509" t="s">
        <v>31</v>
      </c>
      <c r="X2509" t="s">
        <v>30</v>
      </c>
      <c r="Y2509" t="s">
        <v>30</v>
      </c>
      <c r="Z2509" t="s">
        <v>29</v>
      </c>
      <c r="AA2509" t="s">
        <v>29</v>
      </c>
      <c r="AB2509" t="s">
        <v>32</v>
      </c>
    </row>
    <row r="2510" spans="1:28" outlineLevel="1" x14ac:dyDescent="0.45">
      <c r="A2510">
        <v>2473619002</v>
      </c>
      <c r="B2510" s="1">
        <v>44332</v>
      </c>
      <c r="C2510" t="s">
        <v>1098</v>
      </c>
      <c r="D2510" t="s">
        <v>1099</v>
      </c>
      <c r="E2510" t="s">
        <v>1938</v>
      </c>
      <c r="F2510" t="s">
        <v>5651</v>
      </c>
      <c r="G2510">
        <v>27103</v>
      </c>
      <c r="H2510" s="10">
        <v>178723</v>
      </c>
      <c r="J2510" t="s">
        <v>28</v>
      </c>
      <c r="K2510" t="s">
        <v>30</v>
      </c>
      <c r="L2510" t="s">
        <v>161</v>
      </c>
      <c r="M2510" t="s">
        <v>29</v>
      </c>
      <c r="N2510" t="s">
        <v>30</v>
      </c>
      <c r="O2510" t="s">
        <v>30</v>
      </c>
      <c r="P2510" t="s">
        <v>30</v>
      </c>
      <c r="Q2510" t="s">
        <v>30</v>
      </c>
      <c r="R2510" t="s">
        <v>30</v>
      </c>
      <c r="S2510" t="s">
        <v>30</v>
      </c>
      <c r="T2510" t="s">
        <v>30</v>
      </c>
      <c r="U2510" t="s">
        <v>30</v>
      </c>
      <c r="V2510" t="s">
        <v>30</v>
      </c>
      <c r="W2510" t="s">
        <v>31</v>
      </c>
      <c r="X2510" t="s">
        <v>29</v>
      </c>
      <c r="Y2510" t="s">
        <v>30</v>
      </c>
      <c r="Z2510" t="s">
        <v>29</v>
      </c>
      <c r="AA2510" t="s">
        <v>29</v>
      </c>
      <c r="AB2510" t="s">
        <v>32</v>
      </c>
    </row>
    <row r="2511" spans="1:28" outlineLevel="1" x14ac:dyDescent="0.45">
      <c r="A2511">
        <v>7594918905</v>
      </c>
      <c r="B2511" s="1">
        <v>44323</v>
      </c>
      <c r="C2511" t="s">
        <v>3366</v>
      </c>
      <c r="D2511" t="s">
        <v>3367</v>
      </c>
      <c r="E2511" t="s">
        <v>1938</v>
      </c>
      <c r="F2511" t="s">
        <v>5651</v>
      </c>
      <c r="G2511" t="s">
        <v>5784</v>
      </c>
      <c r="H2511" s="10">
        <v>176433</v>
      </c>
      <c r="J2511" t="s">
        <v>28</v>
      </c>
      <c r="K2511" t="s">
        <v>30</v>
      </c>
      <c r="L2511" t="s">
        <v>161</v>
      </c>
      <c r="M2511" t="s">
        <v>30</v>
      </c>
      <c r="N2511" t="s">
        <v>30</v>
      </c>
      <c r="O2511" t="s">
        <v>29</v>
      </c>
      <c r="P2511" t="s">
        <v>30</v>
      </c>
      <c r="Q2511" t="s">
        <v>30</v>
      </c>
      <c r="R2511" t="s">
        <v>30</v>
      </c>
      <c r="S2511" t="s">
        <v>30</v>
      </c>
      <c r="T2511" t="s">
        <v>30</v>
      </c>
      <c r="U2511" t="s">
        <v>30</v>
      </c>
      <c r="V2511" t="s">
        <v>30</v>
      </c>
      <c r="W2511" t="s">
        <v>40</v>
      </c>
      <c r="X2511" t="s">
        <v>30</v>
      </c>
      <c r="Y2511" t="s">
        <v>29</v>
      </c>
      <c r="Z2511" t="s">
        <v>29</v>
      </c>
      <c r="AA2511" t="s">
        <v>30</v>
      </c>
      <c r="AB2511" t="s">
        <v>32</v>
      </c>
    </row>
    <row r="2512" spans="1:28" outlineLevel="1" x14ac:dyDescent="0.45">
      <c r="A2512">
        <v>8984439006</v>
      </c>
      <c r="B2512" s="1">
        <v>44345</v>
      </c>
      <c r="C2512" t="s">
        <v>5155</v>
      </c>
      <c r="D2512" t="s">
        <v>5156</v>
      </c>
      <c r="E2512" t="s">
        <v>1938</v>
      </c>
      <c r="F2512" t="s">
        <v>5651</v>
      </c>
      <c r="G2512" t="s">
        <v>5784</v>
      </c>
      <c r="H2512" s="10">
        <v>162239.74</v>
      </c>
      <c r="J2512" t="s">
        <v>28</v>
      </c>
      <c r="K2512" t="s">
        <v>30</v>
      </c>
      <c r="L2512" t="s">
        <v>161</v>
      </c>
      <c r="M2512" t="s">
        <v>29</v>
      </c>
      <c r="N2512" t="s">
        <v>29</v>
      </c>
      <c r="O2512" t="s">
        <v>29</v>
      </c>
      <c r="P2512" t="s">
        <v>30</v>
      </c>
      <c r="Q2512" t="s">
        <v>30</v>
      </c>
      <c r="R2512" t="s">
        <v>30</v>
      </c>
      <c r="S2512" t="s">
        <v>30</v>
      </c>
      <c r="T2512" t="s">
        <v>30</v>
      </c>
      <c r="U2512" t="s">
        <v>30</v>
      </c>
      <c r="V2512" t="s">
        <v>30</v>
      </c>
      <c r="W2512" t="s">
        <v>31</v>
      </c>
      <c r="X2512" t="s">
        <v>30</v>
      </c>
      <c r="Y2512" t="s">
        <v>29</v>
      </c>
      <c r="Z2512" t="s">
        <v>29</v>
      </c>
      <c r="AA2512" t="s">
        <v>29</v>
      </c>
      <c r="AB2512" t="s">
        <v>43</v>
      </c>
    </row>
    <row r="2513" spans="1:28" outlineLevel="1" x14ac:dyDescent="0.45">
      <c r="A2513">
        <v>4884799003</v>
      </c>
      <c r="B2513" s="1">
        <v>44336</v>
      </c>
      <c r="C2513" t="s">
        <v>1954</v>
      </c>
      <c r="D2513" t="s">
        <v>1955</v>
      </c>
      <c r="E2513" t="s">
        <v>1938</v>
      </c>
      <c r="F2513" t="s">
        <v>5651</v>
      </c>
      <c r="G2513">
        <v>27103</v>
      </c>
      <c r="H2513" s="10">
        <v>161439</v>
      </c>
      <c r="I2513" t="s">
        <v>177</v>
      </c>
      <c r="J2513" t="s">
        <v>28</v>
      </c>
      <c r="K2513" t="s">
        <v>29</v>
      </c>
      <c r="L2513" t="s">
        <v>161</v>
      </c>
      <c r="M2513" t="s">
        <v>29</v>
      </c>
      <c r="N2513" t="s">
        <v>30</v>
      </c>
      <c r="O2513" t="s">
        <v>30</v>
      </c>
      <c r="P2513" t="s">
        <v>30</v>
      </c>
      <c r="Q2513" t="s">
        <v>30</v>
      </c>
      <c r="R2513" t="s">
        <v>30</v>
      </c>
      <c r="S2513" t="s">
        <v>30</v>
      </c>
      <c r="T2513" t="s">
        <v>30</v>
      </c>
      <c r="U2513" t="s">
        <v>30</v>
      </c>
      <c r="V2513" t="s">
        <v>30</v>
      </c>
      <c r="W2513" t="s">
        <v>31</v>
      </c>
      <c r="X2513" t="s">
        <v>29</v>
      </c>
      <c r="Y2513" t="s">
        <v>30</v>
      </c>
      <c r="Z2513" t="s">
        <v>29</v>
      </c>
      <c r="AA2513" t="s">
        <v>30</v>
      </c>
      <c r="AB2513" t="s">
        <v>32</v>
      </c>
    </row>
    <row r="2514" spans="1:28" outlineLevel="1" x14ac:dyDescent="0.45">
      <c r="A2514">
        <v>6603819000</v>
      </c>
      <c r="B2514" s="1">
        <v>44338</v>
      </c>
      <c r="C2514" t="s">
        <v>2412</v>
      </c>
      <c r="D2514" t="s">
        <v>2413</v>
      </c>
      <c r="E2514" t="s">
        <v>1938</v>
      </c>
      <c r="F2514" t="s">
        <v>5651</v>
      </c>
      <c r="G2514">
        <v>27103</v>
      </c>
      <c r="H2514" s="10">
        <v>153656</v>
      </c>
      <c r="J2514" t="s">
        <v>28</v>
      </c>
      <c r="K2514" t="s">
        <v>29</v>
      </c>
      <c r="L2514" t="s">
        <v>161</v>
      </c>
      <c r="M2514" t="s">
        <v>29</v>
      </c>
      <c r="N2514" t="s">
        <v>29</v>
      </c>
      <c r="O2514" t="s">
        <v>29</v>
      </c>
      <c r="P2514" t="s">
        <v>29</v>
      </c>
      <c r="Q2514" t="s">
        <v>30</v>
      </c>
      <c r="R2514" t="s">
        <v>29</v>
      </c>
      <c r="S2514" t="s">
        <v>30</v>
      </c>
      <c r="T2514" t="s">
        <v>30</v>
      </c>
      <c r="U2514" t="s">
        <v>29</v>
      </c>
      <c r="V2514" t="s">
        <v>30</v>
      </c>
      <c r="W2514" t="s">
        <v>40</v>
      </c>
      <c r="X2514" t="s">
        <v>29</v>
      </c>
      <c r="Y2514" t="s">
        <v>29</v>
      </c>
      <c r="Z2514" t="s">
        <v>29</v>
      </c>
      <c r="AA2514" t="s">
        <v>30</v>
      </c>
      <c r="AB2514" t="s">
        <v>47</v>
      </c>
    </row>
    <row r="2515" spans="1:28" outlineLevel="1" x14ac:dyDescent="0.45">
      <c r="A2515">
        <v>8969199008</v>
      </c>
      <c r="B2515" s="1">
        <v>44345</v>
      </c>
      <c r="C2515" t="s">
        <v>5069</v>
      </c>
      <c r="D2515" t="s">
        <v>5070</v>
      </c>
      <c r="E2515" t="s">
        <v>1938</v>
      </c>
      <c r="F2515" t="s">
        <v>5651</v>
      </c>
      <c r="G2515" t="s">
        <v>5784</v>
      </c>
      <c r="H2515" s="10">
        <v>151731.5</v>
      </c>
      <c r="J2515" t="s">
        <v>28</v>
      </c>
      <c r="K2515" t="s">
        <v>30</v>
      </c>
      <c r="L2515" t="s">
        <v>161</v>
      </c>
      <c r="M2515" t="s">
        <v>30</v>
      </c>
      <c r="N2515" t="s">
        <v>30</v>
      </c>
      <c r="O2515" t="s">
        <v>29</v>
      </c>
      <c r="P2515" t="s">
        <v>30</v>
      </c>
      <c r="Q2515" t="s">
        <v>30</v>
      </c>
      <c r="R2515" t="s">
        <v>30</v>
      </c>
      <c r="S2515" t="s">
        <v>30</v>
      </c>
      <c r="T2515" t="s">
        <v>30</v>
      </c>
      <c r="U2515" t="s">
        <v>30</v>
      </c>
      <c r="V2515" t="s">
        <v>30</v>
      </c>
      <c r="W2515" t="s">
        <v>40</v>
      </c>
      <c r="X2515" t="s">
        <v>30</v>
      </c>
      <c r="Y2515" t="s">
        <v>29</v>
      </c>
      <c r="Z2515" t="s">
        <v>29</v>
      </c>
      <c r="AA2515" t="s">
        <v>29</v>
      </c>
      <c r="AB2515" t="s">
        <v>144</v>
      </c>
    </row>
    <row r="2516" spans="1:28" outlineLevel="1" x14ac:dyDescent="0.45">
      <c r="A2516">
        <v>8902289006</v>
      </c>
      <c r="B2516" s="1">
        <v>44345</v>
      </c>
      <c r="C2516" t="s">
        <v>4768</v>
      </c>
      <c r="D2516" t="s">
        <v>4769</v>
      </c>
      <c r="E2516" t="s">
        <v>1938</v>
      </c>
      <c r="F2516" t="s">
        <v>5651</v>
      </c>
      <c r="G2516">
        <v>27106</v>
      </c>
      <c r="H2516" s="10">
        <v>139209</v>
      </c>
      <c r="J2516" t="s">
        <v>28</v>
      </c>
      <c r="K2516" t="s">
        <v>29</v>
      </c>
      <c r="L2516" t="s">
        <v>161</v>
      </c>
      <c r="M2516" t="s">
        <v>30</v>
      </c>
      <c r="N2516" t="s">
        <v>29</v>
      </c>
      <c r="O2516" t="s">
        <v>29</v>
      </c>
      <c r="P2516" t="s">
        <v>30</v>
      </c>
      <c r="Q2516" t="s">
        <v>30</v>
      </c>
      <c r="R2516" t="s">
        <v>30</v>
      </c>
      <c r="S2516" t="s">
        <v>30</v>
      </c>
      <c r="T2516" t="s">
        <v>30</v>
      </c>
      <c r="U2516" t="s">
        <v>29</v>
      </c>
      <c r="V2516" t="s">
        <v>30</v>
      </c>
      <c r="W2516" t="s">
        <v>40</v>
      </c>
      <c r="X2516" t="s">
        <v>29</v>
      </c>
      <c r="Y2516" t="s">
        <v>29</v>
      </c>
      <c r="Z2516" t="s">
        <v>29</v>
      </c>
      <c r="AA2516" t="s">
        <v>29</v>
      </c>
      <c r="AB2516" t="s">
        <v>641</v>
      </c>
    </row>
    <row r="2517" spans="1:28" outlineLevel="1" x14ac:dyDescent="0.45">
      <c r="A2517">
        <v>8972789009</v>
      </c>
      <c r="B2517" s="1">
        <v>44345</v>
      </c>
      <c r="C2517" t="s">
        <v>5097</v>
      </c>
      <c r="D2517" t="s">
        <v>5098</v>
      </c>
      <c r="E2517" t="s">
        <v>1938</v>
      </c>
      <c r="F2517" t="s">
        <v>5651</v>
      </c>
      <c r="G2517">
        <v>27127</v>
      </c>
      <c r="H2517" s="10">
        <v>137333</v>
      </c>
      <c r="J2517" t="s">
        <v>28</v>
      </c>
      <c r="K2517" t="s">
        <v>29</v>
      </c>
      <c r="L2517" t="s">
        <v>161</v>
      </c>
      <c r="M2517" t="s">
        <v>30</v>
      </c>
      <c r="N2517" t="s">
        <v>30</v>
      </c>
      <c r="O2517" t="s">
        <v>29</v>
      </c>
      <c r="P2517" t="s">
        <v>30</v>
      </c>
      <c r="Q2517" t="s">
        <v>30</v>
      </c>
      <c r="R2517" t="s">
        <v>30</v>
      </c>
      <c r="S2517" t="s">
        <v>30</v>
      </c>
      <c r="T2517" t="s">
        <v>30</v>
      </c>
      <c r="U2517" t="s">
        <v>30</v>
      </c>
      <c r="V2517" t="s">
        <v>30</v>
      </c>
      <c r="W2517" t="s">
        <v>31</v>
      </c>
      <c r="X2517" t="s">
        <v>29</v>
      </c>
      <c r="Y2517" t="s">
        <v>29</v>
      </c>
      <c r="Z2517" t="s">
        <v>29</v>
      </c>
      <c r="AA2517" t="s">
        <v>29</v>
      </c>
      <c r="AB2517" t="s">
        <v>43</v>
      </c>
    </row>
    <row r="2518" spans="1:28" outlineLevel="1" x14ac:dyDescent="0.45">
      <c r="A2518">
        <v>2767569006</v>
      </c>
      <c r="B2518" s="1">
        <v>44334</v>
      </c>
      <c r="C2518" t="s">
        <v>1641</v>
      </c>
      <c r="D2518" t="s">
        <v>1642</v>
      </c>
      <c r="E2518" t="s">
        <v>1938</v>
      </c>
      <c r="F2518" t="s">
        <v>5651</v>
      </c>
      <c r="G2518" t="s">
        <v>5784</v>
      </c>
      <c r="H2518" s="10">
        <v>136566.16</v>
      </c>
      <c r="J2518" t="s">
        <v>28</v>
      </c>
      <c r="K2518" t="s">
        <v>30</v>
      </c>
      <c r="L2518" t="s">
        <v>161</v>
      </c>
      <c r="M2518" t="s">
        <v>29</v>
      </c>
      <c r="N2518" t="s">
        <v>29</v>
      </c>
      <c r="O2518" t="s">
        <v>30</v>
      </c>
      <c r="P2518" t="s">
        <v>29</v>
      </c>
      <c r="Q2518" t="s">
        <v>29</v>
      </c>
      <c r="R2518" t="s">
        <v>30</v>
      </c>
      <c r="S2518" t="s">
        <v>30</v>
      </c>
      <c r="T2518" t="s">
        <v>30</v>
      </c>
      <c r="U2518" t="s">
        <v>29</v>
      </c>
      <c r="V2518" t="s">
        <v>30</v>
      </c>
      <c r="W2518" t="s">
        <v>31</v>
      </c>
      <c r="X2518" t="s">
        <v>30</v>
      </c>
      <c r="Y2518" t="s">
        <v>30</v>
      </c>
      <c r="Z2518" t="s">
        <v>29</v>
      </c>
      <c r="AA2518" t="s">
        <v>29</v>
      </c>
      <c r="AB2518" t="s">
        <v>32</v>
      </c>
    </row>
    <row r="2519" spans="1:28" outlineLevel="1" x14ac:dyDescent="0.45">
      <c r="A2519">
        <v>6603009004</v>
      </c>
      <c r="B2519" s="1">
        <v>44338</v>
      </c>
      <c r="C2519" t="s">
        <v>2404</v>
      </c>
      <c r="D2519" t="s">
        <v>2405</v>
      </c>
      <c r="E2519" t="s">
        <v>1938</v>
      </c>
      <c r="F2519" t="s">
        <v>5651</v>
      </c>
      <c r="G2519">
        <v>27127</v>
      </c>
      <c r="H2519" s="10">
        <v>133998</v>
      </c>
      <c r="J2519" t="s">
        <v>28</v>
      </c>
      <c r="K2519" t="s">
        <v>29</v>
      </c>
      <c r="L2519" t="s">
        <v>161</v>
      </c>
      <c r="M2519" t="s">
        <v>29</v>
      </c>
      <c r="N2519" t="s">
        <v>30</v>
      </c>
      <c r="O2519" t="s">
        <v>30</v>
      </c>
      <c r="P2519" t="s">
        <v>30</v>
      </c>
      <c r="Q2519" t="s">
        <v>30</v>
      </c>
      <c r="R2519" t="s">
        <v>30</v>
      </c>
      <c r="S2519" t="s">
        <v>30</v>
      </c>
      <c r="T2519" t="s">
        <v>30</v>
      </c>
      <c r="U2519" t="s">
        <v>30</v>
      </c>
      <c r="V2519" t="s">
        <v>30</v>
      </c>
      <c r="W2519" t="s">
        <v>49</v>
      </c>
      <c r="X2519" t="s">
        <v>29</v>
      </c>
      <c r="Y2519" t="s">
        <v>29</v>
      </c>
      <c r="Z2519" t="s">
        <v>29</v>
      </c>
      <c r="AA2519" t="s">
        <v>30</v>
      </c>
      <c r="AB2519" t="s">
        <v>43</v>
      </c>
    </row>
    <row r="2520" spans="1:28" outlineLevel="1" x14ac:dyDescent="0.45">
      <c r="A2520">
        <v>2348459003</v>
      </c>
      <c r="B2520" s="1">
        <v>44331</v>
      </c>
      <c r="C2520" t="s">
        <v>914</v>
      </c>
      <c r="D2520" t="s">
        <v>915</v>
      </c>
      <c r="E2520" t="s">
        <v>1938</v>
      </c>
      <c r="F2520" t="s">
        <v>5651</v>
      </c>
      <c r="G2520">
        <v>27127</v>
      </c>
      <c r="H2520" s="10">
        <v>128954</v>
      </c>
      <c r="I2520" t="s">
        <v>64</v>
      </c>
      <c r="J2520" t="s">
        <v>28</v>
      </c>
      <c r="K2520" t="s">
        <v>29</v>
      </c>
      <c r="L2520" t="s">
        <v>161</v>
      </c>
      <c r="M2520" t="s">
        <v>29</v>
      </c>
      <c r="N2520" t="s">
        <v>30</v>
      </c>
      <c r="O2520" t="s">
        <v>29</v>
      </c>
      <c r="P2520" t="s">
        <v>30</v>
      </c>
      <c r="Q2520" t="s">
        <v>30</v>
      </c>
      <c r="R2520" t="s">
        <v>30</v>
      </c>
      <c r="S2520" t="s">
        <v>30</v>
      </c>
      <c r="T2520" t="s">
        <v>30</v>
      </c>
      <c r="U2520" t="s">
        <v>30</v>
      </c>
      <c r="V2520" t="s">
        <v>30</v>
      </c>
      <c r="W2520" t="s">
        <v>33</v>
      </c>
      <c r="X2520" t="s">
        <v>29</v>
      </c>
      <c r="Y2520" t="s">
        <v>30</v>
      </c>
      <c r="Z2520" t="s">
        <v>29</v>
      </c>
      <c r="AA2520" t="s">
        <v>29</v>
      </c>
      <c r="AB2520" t="s">
        <v>32</v>
      </c>
    </row>
    <row r="2521" spans="1:28" outlineLevel="1" x14ac:dyDescent="0.45">
      <c r="A2521">
        <v>3718499007</v>
      </c>
      <c r="B2521" s="1">
        <v>44335</v>
      </c>
      <c r="C2521" t="s">
        <v>1884</v>
      </c>
      <c r="D2521" t="s">
        <v>1885</v>
      </c>
      <c r="E2521" t="s">
        <v>1938</v>
      </c>
      <c r="F2521" t="s">
        <v>5651</v>
      </c>
      <c r="G2521">
        <v>27103</v>
      </c>
      <c r="H2521" s="10">
        <v>124062.5</v>
      </c>
      <c r="J2521" t="s">
        <v>28</v>
      </c>
      <c r="K2521" t="s">
        <v>30</v>
      </c>
      <c r="L2521" t="s">
        <v>161</v>
      </c>
      <c r="M2521" t="s">
        <v>29</v>
      </c>
      <c r="N2521" t="s">
        <v>30</v>
      </c>
      <c r="O2521" t="s">
        <v>30</v>
      </c>
      <c r="P2521" t="s">
        <v>30</v>
      </c>
      <c r="Q2521" t="s">
        <v>30</v>
      </c>
      <c r="R2521" t="s">
        <v>30</v>
      </c>
      <c r="S2521" t="s">
        <v>30</v>
      </c>
      <c r="T2521" t="s">
        <v>30</v>
      </c>
      <c r="U2521" t="s">
        <v>30</v>
      </c>
      <c r="V2521" t="s">
        <v>30</v>
      </c>
      <c r="W2521" t="s">
        <v>40</v>
      </c>
      <c r="X2521" t="s">
        <v>29</v>
      </c>
      <c r="Y2521" t="s">
        <v>29</v>
      </c>
      <c r="Z2521" t="s">
        <v>29</v>
      </c>
      <c r="AA2521" t="s">
        <v>30</v>
      </c>
      <c r="AB2521" t="s">
        <v>32</v>
      </c>
    </row>
    <row r="2522" spans="1:28" outlineLevel="1" x14ac:dyDescent="0.45">
      <c r="A2522">
        <v>8940989005</v>
      </c>
      <c r="B2522" s="1">
        <v>44345</v>
      </c>
      <c r="C2522" t="s">
        <v>4937</v>
      </c>
      <c r="D2522" t="s">
        <v>4938</v>
      </c>
      <c r="E2522" t="s">
        <v>1938</v>
      </c>
      <c r="F2522" t="s">
        <v>5651</v>
      </c>
      <c r="G2522" t="s">
        <v>5784</v>
      </c>
      <c r="H2522" s="10">
        <v>123565.98</v>
      </c>
      <c r="J2522" t="s">
        <v>28</v>
      </c>
      <c r="K2522" t="s">
        <v>30</v>
      </c>
      <c r="L2522" t="s">
        <v>161</v>
      </c>
      <c r="M2522" t="s">
        <v>29</v>
      </c>
      <c r="N2522" t="s">
        <v>29</v>
      </c>
      <c r="O2522" t="s">
        <v>29</v>
      </c>
      <c r="P2522" t="s">
        <v>30</v>
      </c>
      <c r="Q2522" t="s">
        <v>29</v>
      </c>
      <c r="R2522" t="s">
        <v>30</v>
      </c>
      <c r="S2522" t="s">
        <v>30</v>
      </c>
      <c r="T2522" t="s">
        <v>30</v>
      </c>
      <c r="U2522" t="s">
        <v>29</v>
      </c>
      <c r="V2522" t="s">
        <v>30</v>
      </c>
      <c r="W2522" t="s">
        <v>60</v>
      </c>
      <c r="X2522" t="s">
        <v>30</v>
      </c>
      <c r="Y2522" t="s">
        <v>29</v>
      </c>
      <c r="Z2522" t="s">
        <v>29</v>
      </c>
      <c r="AA2522" t="s">
        <v>29</v>
      </c>
      <c r="AB2522" t="s">
        <v>62</v>
      </c>
    </row>
    <row r="2523" spans="1:28" outlineLevel="1" x14ac:dyDescent="0.45">
      <c r="A2523">
        <v>7573839009</v>
      </c>
      <c r="B2523" s="1">
        <v>44341</v>
      </c>
      <c r="C2523" t="s">
        <v>3268</v>
      </c>
      <c r="D2523" t="s">
        <v>3269</v>
      </c>
      <c r="E2523" t="s">
        <v>1938</v>
      </c>
      <c r="F2523" t="s">
        <v>5651</v>
      </c>
      <c r="G2523">
        <v>27106</v>
      </c>
      <c r="H2523" s="10">
        <v>121348.96</v>
      </c>
      <c r="J2523" t="s">
        <v>28</v>
      </c>
      <c r="K2523" t="s">
        <v>30</v>
      </c>
      <c r="L2523" t="s">
        <v>161</v>
      </c>
      <c r="M2523" t="s">
        <v>30</v>
      </c>
      <c r="N2523" t="s">
        <v>30</v>
      </c>
      <c r="O2523" t="s">
        <v>30</v>
      </c>
      <c r="P2523" t="s">
        <v>30</v>
      </c>
      <c r="Q2523" t="s">
        <v>30</v>
      </c>
      <c r="R2523" t="s">
        <v>30</v>
      </c>
      <c r="S2523" t="s">
        <v>30</v>
      </c>
      <c r="T2523" t="s">
        <v>30</v>
      </c>
      <c r="U2523" t="s">
        <v>30</v>
      </c>
      <c r="V2523" t="s">
        <v>30</v>
      </c>
      <c r="W2523" t="s">
        <v>40</v>
      </c>
      <c r="X2523" t="s">
        <v>29</v>
      </c>
      <c r="Y2523" t="s">
        <v>29</v>
      </c>
      <c r="Z2523" t="s">
        <v>29</v>
      </c>
      <c r="AA2523" t="s">
        <v>30</v>
      </c>
      <c r="AB2523" t="s">
        <v>32</v>
      </c>
    </row>
    <row r="2524" spans="1:28" outlineLevel="1" x14ac:dyDescent="0.45">
      <c r="A2524">
        <v>2722979007</v>
      </c>
      <c r="B2524" s="1">
        <v>44334</v>
      </c>
      <c r="C2524" t="s">
        <v>1431</v>
      </c>
      <c r="D2524" t="s">
        <v>1432</v>
      </c>
      <c r="E2524" t="s">
        <v>1938</v>
      </c>
      <c r="F2524" t="s">
        <v>5651</v>
      </c>
      <c r="G2524" t="s">
        <v>5784</v>
      </c>
      <c r="H2524" s="10">
        <v>116947</v>
      </c>
      <c r="J2524" t="s">
        <v>28</v>
      </c>
      <c r="K2524" t="s">
        <v>30</v>
      </c>
      <c r="L2524" t="s">
        <v>161</v>
      </c>
      <c r="M2524" t="s">
        <v>29</v>
      </c>
      <c r="N2524" t="s">
        <v>29</v>
      </c>
      <c r="O2524" t="s">
        <v>29</v>
      </c>
      <c r="P2524" t="s">
        <v>30</v>
      </c>
      <c r="Q2524" t="s">
        <v>30</v>
      </c>
      <c r="R2524" t="s">
        <v>30</v>
      </c>
      <c r="S2524" t="s">
        <v>29</v>
      </c>
      <c r="T2524" t="s">
        <v>30</v>
      </c>
      <c r="U2524" t="s">
        <v>29</v>
      </c>
      <c r="V2524" t="s">
        <v>29</v>
      </c>
      <c r="W2524" t="s">
        <v>270</v>
      </c>
      <c r="X2524" t="s">
        <v>30</v>
      </c>
      <c r="Y2524" t="s">
        <v>29</v>
      </c>
      <c r="Z2524" t="s">
        <v>29</v>
      </c>
      <c r="AA2524" t="s">
        <v>30</v>
      </c>
      <c r="AB2524" t="s">
        <v>253</v>
      </c>
    </row>
    <row r="2525" spans="1:28" outlineLevel="1" x14ac:dyDescent="0.45">
      <c r="A2525">
        <v>7600558901</v>
      </c>
      <c r="B2525" s="1">
        <v>44323</v>
      </c>
      <c r="C2525" t="s">
        <v>3403</v>
      </c>
      <c r="D2525" t="s">
        <v>3404</v>
      </c>
      <c r="E2525" t="s">
        <v>1938</v>
      </c>
      <c r="F2525" t="s">
        <v>5651</v>
      </c>
      <c r="G2525">
        <v>27127</v>
      </c>
      <c r="H2525" s="10">
        <v>114667</v>
      </c>
      <c r="J2525" t="s">
        <v>28</v>
      </c>
      <c r="K2525" t="s">
        <v>29</v>
      </c>
      <c r="L2525" t="s">
        <v>161</v>
      </c>
      <c r="M2525" t="s">
        <v>29</v>
      </c>
      <c r="N2525" t="s">
        <v>29</v>
      </c>
      <c r="O2525" t="s">
        <v>29</v>
      </c>
      <c r="P2525" t="s">
        <v>30</v>
      </c>
      <c r="Q2525" t="s">
        <v>30</v>
      </c>
      <c r="R2525" t="s">
        <v>30</v>
      </c>
      <c r="S2525" t="s">
        <v>30</v>
      </c>
      <c r="T2525" t="s">
        <v>30</v>
      </c>
      <c r="U2525" t="s">
        <v>30</v>
      </c>
      <c r="V2525" t="s">
        <v>30</v>
      </c>
      <c r="W2525" t="s">
        <v>31</v>
      </c>
      <c r="X2525" t="s">
        <v>29</v>
      </c>
      <c r="Y2525" t="s">
        <v>30</v>
      </c>
      <c r="Z2525" t="s">
        <v>29</v>
      </c>
      <c r="AA2525" t="s">
        <v>30</v>
      </c>
      <c r="AB2525" t="s">
        <v>38</v>
      </c>
    </row>
    <row r="2526" spans="1:28" outlineLevel="1" x14ac:dyDescent="0.45">
      <c r="A2526">
        <v>8955619002</v>
      </c>
      <c r="B2526" s="1">
        <v>44345</v>
      </c>
      <c r="C2526" t="s">
        <v>5003</v>
      </c>
      <c r="D2526" t="s">
        <v>5004</v>
      </c>
      <c r="E2526" t="s">
        <v>1938</v>
      </c>
      <c r="F2526" t="s">
        <v>5651</v>
      </c>
      <c r="G2526" t="s">
        <v>5730</v>
      </c>
      <c r="H2526" s="10">
        <v>112826.49</v>
      </c>
      <c r="J2526" t="s">
        <v>28</v>
      </c>
      <c r="K2526" t="s">
        <v>29</v>
      </c>
      <c r="L2526" t="s">
        <v>161</v>
      </c>
      <c r="M2526" t="s">
        <v>29</v>
      </c>
      <c r="N2526" t="s">
        <v>29</v>
      </c>
      <c r="O2526" t="s">
        <v>29</v>
      </c>
      <c r="P2526" t="s">
        <v>30</v>
      </c>
      <c r="Q2526" t="s">
        <v>29</v>
      </c>
      <c r="R2526" t="s">
        <v>30</v>
      </c>
      <c r="S2526" t="s">
        <v>30</v>
      </c>
      <c r="T2526" t="s">
        <v>30</v>
      </c>
      <c r="U2526" t="s">
        <v>29</v>
      </c>
      <c r="V2526" t="s">
        <v>30</v>
      </c>
      <c r="W2526" t="s">
        <v>40</v>
      </c>
      <c r="X2526" t="s">
        <v>29</v>
      </c>
      <c r="Y2526" t="s">
        <v>29</v>
      </c>
      <c r="Z2526" t="s">
        <v>29</v>
      </c>
      <c r="AA2526" t="s">
        <v>29</v>
      </c>
      <c r="AB2526" t="s">
        <v>43</v>
      </c>
    </row>
    <row r="2527" spans="1:28" outlineLevel="1" x14ac:dyDescent="0.45">
      <c r="A2527">
        <v>8984519006</v>
      </c>
      <c r="B2527" s="1">
        <v>44345</v>
      </c>
      <c r="C2527" t="s">
        <v>5157</v>
      </c>
      <c r="D2527" t="s">
        <v>5158</v>
      </c>
      <c r="E2527" t="s">
        <v>1938</v>
      </c>
      <c r="F2527" t="s">
        <v>5651</v>
      </c>
      <c r="G2527" t="s">
        <v>5784</v>
      </c>
      <c r="H2527" s="10">
        <v>111919</v>
      </c>
      <c r="J2527" t="s">
        <v>28</v>
      </c>
      <c r="K2527" t="s">
        <v>30</v>
      </c>
      <c r="L2527" t="s">
        <v>161</v>
      </c>
      <c r="M2527" t="s">
        <v>30</v>
      </c>
      <c r="N2527" t="s">
        <v>30</v>
      </c>
      <c r="O2527" t="s">
        <v>29</v>
      </c>
      <c r="P2527" t="s">
        <v>30</v>
      </c>
      <c r="Q2527" t="s">
        <v>30</v>
      </c>
      <c r="R2527" t="s">
        <v>30</v>
      </c>
      <c r="S2527" t="s">
        <v>30</v>
      </c>
      <c r="T2527" t="s">
        <v>30</v>
      </c>
      <c r="U2527" t="s">
        <v>30</v>
      </c>
      <c r="V2527" t="s">
        <v>30</v>
      </c>
      <c r="W2527" t="s">
        <v>31</v>
      </c>
      <c r="X2527" t="s">
        <v>30</v>
      </c>
      <c r="Y2527" t="s">
        <v>29</v>
      </c>
      <c r="Z2527" t="s">
        <v>29</v>
      </c>
      <c r="AA2527" t="s">
        <v>29</v>
      </c>
      <c r="AB2527" t="s">
        <v>32</v>
      </c>
    </row>
    <row r="2528" spans="1:28" outlineLevel="1" x14ac:dyDescent="0.45">
      <c r="A2528">
        <v>7238399000</v>
      </c>
      <c r="B2528" s="1">
        <v>44339</v>
      </c>
      <c r="C2528" t="s">
        <v>2525</v>
      </c>
      <c r="D2528" t="s">
        <v>2526</v>
      </c>
      <c r="E2528" t="s">
        <v>1938</v>
      </c>
      <c r="F2528" t="s">
        <v>5651</v>
      </c>
      <c r="G2528">
        <v>27106</v>
      </c>
      <c r="H2528" s="10">
        <v>105000</v>
      </c>
      <c r="J2528" t="s">
        <v>28</v>
      </c>
      <c r="K2528" t="s">
        <v>30</v>
      </c>
      <c r="L2528" t="s">
        <v>161</v>
      </c>
      <c r="M2528" t="s">
        <v>29</v>
      </c>
      <c r="N2528" t="s">
        <v>29</v>
      </c>
      <c r="O2528" t="s">
        <v>29</v>
      </c>
      <c r="P2528" t="s">
        <v>29</v>
      </c>
      <c r="Q2528" t="s">
        <v>30</v>
      </c>
      <c r="R2528" t="s">
        <v>29</v>
      </c>
      <c r="S2528" t="s">
        <v>30</v>
      </c>
      <c r="T2528" t="s">
        <v>29</v>
      </c>
      <c r="U2528" t="s">
        <v>29</v>
      </c>
      <c r="V2528" t="s">
        <v>30</v>
      </c>
      <c r="W2528" t="s">
        <v>229</v>
      </c>
      <c r="X2528" t="s">
        <v>29</v>
      </c>
      <c r="Y2528" t="s">
        <v>29</v>
      </c>
      <c r="Z2528" t="s">
        <v>30</v>
      </c>
      <c r="AA2528" t="s">
        <v>30</v>
      </c>
      <c r="AB2528" t="s">
        <v>45</v>
      </c>
    </row>
    <row r="2529" spans="1:28" outlineLevel="1" x14ac:dyDescent="0.45">
      <c r="A2529">
        <v>8870219001</v>
      </c>
      <c r="B2529" s="1">
        <v>44345</v>
      </c>
      <c r="C2529" t="s">
        <v>4629</v>
      </c>
      <c r="D2529" t="s">
        <v>4630</v>
      </c>
      <c r="E2529" t="s">
        <v>1938</v>
      </c>
      <c r="F2529" t="s">
        <v>5651</v>
      </c>
      <c r="G2529" t="s">
        <v>5806</v>
      </c>
      <c r="H2529" s="10">
        <v>104156.68</v>
      </c>
      <c r="J2529" t="s">
        <v>28</v>
      </c>
      <c r="K2529" t="s">
        <v>30</v>
      </c>
      <c r="L2529" t="s">
        <v>161</v>
      </c>
      <c r="M2529" t="s">
        <v>30</v>
      </c>
      <c r="N2529" t="s">
        <v>29</v>
      </c>
      <c r="O2529" t="s">
        <v>30</v>
      </c>
      <c r="P2529" t="s">
        <v>30</v>
      </c>
      <c r="Q2529" t="s">
        <v>30</v>
      </c>
      <c r="R2529" t="s">
        <v>30</v>
      </c>
      <c r="S2529" t="s">
        <v>30</v>
      </c>
      <c r="T2529" t="s">
        <v>30</v>
      </c>
      <c r="U2529" t="s">
        <v>30</v>
      </c>
      <c r="V2529" t="s">
        <v>30</v>
      </c>
      <c r="W2529" t="s">
        <v>40</v>
      </c>
      <c r="X2529" t="s">
        <v>30</v>
      </c>
      <c r="Y2529" t="s">
        <v>29</v>
      </c>
      <c r="Z2529" t="s">
        <v>29</v>
      </c>
      <c r="AA2529" t="s">
        <v>29</v>
      </c>
      <c r="AB2529" t="s">
        <v>43</v>
      </c>
    </row>
    <row r="2530" spans="1:28" outlineLevel="1" x14ac:dyDescent="0.45">
      <c r="A2530">
        <v>4890929001</v>
      </c>
      <c r="B2530" s="1">
        <v>44336</v>
      </c>
      <c r="C2530" t="s">
        <v>1994</v>
      </c>
      <c r="D2530" t="s">
        <v>1995</v>
      </c>
      <c r="E2530" t="s">
        <v>1938</v>
      </c>
      <c r="F2530" t="s">
        <v>5651</v>
      </c>
      <c r="G2530" t="s">
        <v>5806</v>
      </c>
      <c r="H2530" s="10">
        <v>100422.56</v>
      </c>
      <c r="J2530" t="s">
        <v>28</v>
      </c>
      <c r="K2530" t="s">
        <v>30</v>
      </c>
      <c r="L2530" t="s">
        <v>161</v>
      </c>
      <c r="M2530" t="s">
        <v>29</v>
      </c>
      <c r="N2530" t="s">
        <v>30</v>
      </c>
      <c r="O2530" t="s">
        <v>30</v>
      </c>
      <c r="P2530" t="s">
        <v>30</v>
      </c>
      <c r="Q2530" t="s">
        <v>30</v>
      </c>
      <c r="R2530" t="s">
        <v>30</v>
      </c>
      <c r="S2530" t="s">
        <v>30</v>
      </c>
      <c r="T2530" t="s">
        <v>30</v>
      </c>
      <c r="U2530" t="s">
        <v>30</v>
      </c>
      <c r="V2530" t="s">
        <v>30</v>
      </c>
      <c r="W2530" t="s">
        <v>40</v>
      </c>
      <c r="X2530" t="s">
        <v>30</v>
      </c>
      <c r="Y2530" t="s">
        <v>30</v>
      </c>
      <c r="Z2530" t="s">
        <v>29</v>
      </c>
      <c r="AA2530" t="s">
        <v>29</v>
      </c>
      <c r="AB2530" t="s">
        <v>32</v>
      </c>
    </row>
    <row r="2531" spans="1:28" outlineLevel="1" x14ac:dyDescent="0.45">
      <c r="A2531">
        <v>8615759002</v>
      </c>
      <c r="B2531" s="1">
        <v>44343</v>
      </c>
      <c r="C2531" t="s">
        <v>4330</v>
      </c>
      <c r="D2531" t="s">
        <v>4331</v>
      </c>
      <c r="E2531" t="s">
        <v>1938</v>
      </c>
      <c r="F2531" t="s">
        <v>5651</v>
      </c>
      <c r="G2531">
        <v>27103</v>
      </c>
      <c r="H2531" s="10">
        <v>97654.73</v>
      </c>
      <c r="J2531" t="s">
        <v>28</v>
      </c>
      <c r="K2531" t="s">
        <v>30</v>
      </c>
      <c r="L2531" t="s">
        <v>161</v>
      </c>
      <c r="M2531" t="s">
        <v>29</v>
      </c>
      <c r="N2531" t="s">
        <v>29</v>
      </c>
      <c r="O2531" t="s">
        <v>29</v>
      </c>
      <c r="P2531" t="s">
        <v>29</v>
      </c>
      <c r="Q2531" t="s">
        <v>29</v>
      </c>
      <c r="R2531" t="s">
        <v>30</v>
      </c>
      <c r="S2531" t="s">
        <v>30</v>
      </c>
      <c r="T2531" t="s">
        <v>30</v>
      </c>
      <c r="U2531" t="s">
        <v>30</v>
      </c>
      <c r="V2531" t="s">
        <v>30</v>
      </c>
      <c r="W2531" t="s">
        <v>31</v>
      </c>
      <c r="X2531" t="s">
        <v>29</v>
      </c>
      <c r="Y2531" t="s">
        <v>29</v>
      </c>
      <c r="Z2531" t="s">
        <v>29</v>
      </c>
      <c r="AA2531" t="s">
        <v>29</v>
      </c>
      <c r="AB2531" t="s">
        <v>1157</v>
      </c>
    </row>
    <row r="2532" spans="1:28" outlineLevel="1" x14ac:dyDescent="0.45">
      <c r="A2532">
        <v>7643958903</v>
      </c>
      <c r="B2532" s="1">
        <v>44323</v>
      </c>
      <c r="C2532" t="s">
        <v>3657</v>
      </c>
      <c r="D2532" t="s">
        <v>3658</v>
      </c>
      <c r="E2532" t="s">
        <v>1938</v>
      </c>
      <c r="F2532" t="s">
        <v>5651</v>
      </c>
      <c r="G2532">
        <v>27127</v>
      </c>
      <c r="H2532" s="10">
        <v>92294.75</v>
      </c>
      <c r="J2532" t="s">
        <v>28</v>
      </c>
      <c r="K2532" t="s">
        <v>29</v>
      </c>
      <c r="L2532" t="s">
        <v>161</v>
      </c>
      <c r="M2532" t="s">
        <v>29</v>
      </c>
      <c r="N2532" t="s">
        <v>29</v>
      </c>
      <c r="O2532" t="s">
        <v>30</v>
      </c>
      <c r="P2532" t="s">
        <v>30</v>
      </c>
      <c r="Q2532" t="s">
        <v>30</v>
      </c>
      <c r="R2532" t="s">
        <v>30</v>
      </c>
      <c r="S2532" t="s">
        <v>30</v>
      </c>
      <c r="T2532" t="s">
        <v>30</v>
      </c>
      <c r="U2532" t="s">
        <v>30</v>
      </c>
      <c r="V2532" t="s">
        <v>30</v>
      </c>
      <c r="W2532" t="s">
        <v>31</v>
      </c>
      <c r="X2532" t="s">
        <v>29</v>
      </c>
      <c r="Y2532" t="s">
        <v>29</v>
      </c>
      <c r="Z2532" t="s">
        <v>29</v>
      </c>
      <c r="AA2532" t="s">
        <v>30</v>
      </c>
      <c r="AB2532" t="s">
        <v>67</v>
      </c>
    </row>
    <row r="2533" spans="1:28" outlineLevel="1" x14ac:dyDescent="0.45">
      <c r="A2533">
        <v>8020819008</v>
      </c>
      <c r="B2533" s="1">
        <v>44342</v>
      </c>
      <c r="C2533" t="s">
        <v>4106</v>
      </c>
      <c r="D2533" t="s">
        <v>4107</v>
      </c>
      <c r="E2533" t="s">
        <v>1938</v>
      </c>
      <c r="F2533" t="s">
        <v>5651</v>
      </c>
      <c r="G2533">
        <v>27103</v>
      </c>
      <c r="H2533" s="10">
        <v>86746</v>
      </c>
      <c r="J2533" t="s">
        <v>28</v>
      </c>
      <c r="K2533" t="s">
        <v>29</v>
      </c>
      <c r="L2533" t="s">
        <v>161</v>
      </c>
      <c r="M2533" t="s">
        <v>29</v>
      </c>
      <c r="N2533" t="s">
        <v>29</v>
      </c>
      <c r="O2533" t="s">
        <v>29</v>
      </c>
      <c r="P2533" t="s">
        <v>30</v>
      </c>
      <c r="Q2533" t="s">
        <v>30</v>
      </c>
      <c r="R2533" t="s">
        <v>30</v>
      </c>
      <c r="S2533" t="s">
        <v>30</v>
      </c>
      <c r="T2533" t="s">
        <v>30</v>
      </c>
      <c r="U2533" t="s">
        <v>30</v>
      </c>
      <c r="V2533" t="s">
        <v>30</v>
      </c>
      <c r="W2533" t="s">
        <v>40</v>
      </c>
      <c r="X2533" t="s">
        <v>29</v>
      </c>
      <c r="Y2533" t="s">
        <v>29</v>
      </c>
      <c r="Z2533" t="s">
        <v>29</v>
      </c>
      <c r="AA2533" t="s">
        <v>30</v>
      </c>
      <c r="AB2533" t="s">
        <v>144</v>
      </c>
    </row>
    <row r="2534" spans="1:28" outlineLevel="1" x14ac:dyDescent="0.45">
      <c r="A2534">
        <v>7899138908</v>
      </c>
      <c r="B2534" s="1">
        <v>44327</v>
      </c>
      <c r="C2534" t="s">
        <v>3999</v>
      </c>
      <c r="D2534" t="s">
        <v>4000</v>
      </c>
      <c r="E2534" t="s">
        <v>1938</v>
      </c>
      <c r="F2534" t="s">
        <v>5651</v>
      </c>
      <c r="G2534">
        <v>27106</v>
      </c>
      <c r="H2534" s="10">
        <v>82910.22</v>
      </c>
      <c r="J2534" t="s">
        <v>28</v>
      </c>
      <c r="K2534" t="s">
        <v>30</v>
      </c>
      <c r="L2534" t="s">
        <v>161</v>
      </c>
      <c r="M2534" t="s">
        <v>30</v>
      </c>
      <c r="N2534" t="s">
        <v>30</v>
      </c>
      <c r="O2534" t="s">
        <v>30</v>
      </c>
      <c r="P2534" t="s">
        <v>30</v>
      </c>
      <c r="Q2534" t="s">
        <v>30</v>
      </c>
      <c r="R2534" t="s">
        <v>30</v>
      </c>
      <c r="S2534" t="s">
        <v>30</v>
      </c>
      <c r="T2534" t="s">
        <v>30</v>
      </c>
      <c r="U2534" t="s">
        <v>30</v>
      </c>
      <c r="V2534" t="s">
        <v>30</v>
      </c>
      <c r="W2534" t="s">
        <v>40</v>
      </c>
      <c r="X2534" t="s">
        <v>29</v>
      </c>
      <c r="Y2534" t="s">
        <v>30</v>
      </c>
      <c r="Z2534" t="s">
        <v>29</v>
      </c>
      <c r="AA2534" t="s">
        <v>29</v>
      </c>
      <c r="AB2534" t="s">
        <v>32</v>
      </c>
    </row>
    <row r="2535" spans="1:28" outlineLevel="1" x14ac:dyDescent="0.45">
      <c r="A2535">
        <v>2324739010</v>
      </c>
      <c r="B2535" s="1">
        <v>44331</v>
      </c>
      <c r="C2535" t="s">
        <v>812</v>
      </c>
      <c r="D2535" t="s">
        <v>813</v>
      </c>
      <c r="E2535" t="s">
        <v>1938</v>
      </c>
      <c r="F2535" t="s">
        <v>5651</v>
      </c>
      <c r="G2535" t="s">
        <v>5730</v>
      </c>
      <c r="H2535" s="10">
        <v>80597</v>
      </c>
      <c r="J2535" t="s">
        <v>28</v>
      </c>
      <c r="K2535" t="s">
        <v>30</v>
      </c>
      <c r="L2535" t="s">
        <v>161</v>
      </c>
      <c r="M2535" t="s">
        <v>29</v>
      </c>
      <c r="N2535" t="s">
        <v>30</v>
      </c>
      <c r="O2535" t="s">
        <v>30</v>
      </c>
      <c r="P2535" t="s">
        <v>30</v>
      </c>
      <c r="Q2535" t="s">
        <v>30</v>
      </c>
      <c r="R2535" t="s">
        <v>30</v>
      </c>
      <c r="S2535" t="s">
        <v>30</v>
      </c>
      <c r="T2535" t="s">
        <v>30</v>
      </c>
      <c r="U2535" t="s">
        <v>30</v>
      </c>
      <c r="V2535" t="s">
        <v>30</v>
      </c>
      <c r="W2535" t="s">
        <v>31</v>
      </c>
      <c r="X2535" t="s">
        <v>29</v>
      </c>
      <c r="Y2535" t="s">
        <v>29</v>
      </c>
      <c r="Z2535" t="s">
        <v>29</v>
      </c>
      <c r="AA2535" t="s">
        <v>30</v>
      </c>
      <c r="AB2535" t="s">
        <v>32</v>
      </c>
    </row>
    <row r="2536" spans="1:28" outlineLevel="1" x14ac:dyDescent="0.45">
      <c r="A2536">
        <v>7517478900</v>
      </c>
      <c r="B2536" s="1">
        <v>44323</v>
      </c>
      <c r="C2536" t="s">
        <v>2632</v>
      </c>
      <c r="D2536" t="s">
        <v>2633</v>
      </c>
      <c r="E2536" t="s">
        <v>1938</v>
      </c>
      <c r="F2536" t="s">
        <v>5651</v>
      </c>
      <c r="G2536">
        <v>27103</v>
      </c>
      <c r="H2536" s="10">
        <v>80361.279999999999</v>
      </c>
      <c r="J2536" t="s">
        <v>28</v>
      </c>
      <c r="K2536" t="s">
        <v>30</v>
      </c>
      <c r="L2536" t="s">
        <v>161</v>
      </c>
      <c r="M2536" t="s">
        <v>30</v>
      </c>
      <c r="N2536" t="s">
        <v>30</v>
      </c>
      <c r="O2536" t="s">
        <v>30</v>
      </c>
      <c r="P2536" t="s">
        <v>30</v>
      </c>
      <c r="Q2536" t="s">
        <v>30</v>
      </c>
      <c r="R2536" t="s">
        <v>30</v>
      </c>
      <c r="S2536" t="s">
        <v>30</v>
      </c>
      <c r="T2536" t="s">
        <v>30</v>
      </c>
      <c r="U2536" t="s">
        <v>30</v>
      </c>
      <c r="V2536" t="s">
        <v>30</v>
      </c>
      <c r="W2536" t="s">
        <v>40</v>
      </c>
      <c r="X2536" t="s">
        <v>29</v>
      </c>
      <c r="Y2536" t="s">
        <v>29</v>
      </c>
      <c r="Z2536" t="s">
        <v>29</v>
      </c>
      <c r="AA2536" t="s">
        <v>30</v>
      </c>
      <c r="AB2536" t="s">
        <v>32</v>
      </c>
    </row>
    <row r="2537" spans="1:28" outlineLevel="1" x14ac:dyDescent="0.45">
      <c r="A2537">
        <v>2723369003</v>
      </c>
      <c r="B2537" s="1">
        <v>44334</v>
      </c>
      <c r="C2537" t="s">
        <v>1433</v>
      </c>
      <c r="D2537" t="s">
        <v>1434</v>
      </c>
      <c r="E2537" t="s">
        <v>1938</v>
      </c>
      <c r="F2537" t="s">
        <v>5651</v>
      </c>
      <c r="G2537" t="s">
        <v>5730</v>
      </c>
      <c r="H2537" s="10">
        <v>75305.34</v>
      </c>
      <c r="J2537" t="s">
        <v>28</v>
      </c>
      <c r="K2537" t="s">
        <v>29</v>
      </c>
      <c r="L2537" t="s">
        <v>161</v>
      </c>
      <c r="M2537" t="s">
        <v>30</v>
      </c>
      <c r="N2537" t="s">
        <v>30</v>
      </c>
      <c r="O2537" t="s">
        <v>30</v>
      </c>
      <c r="P2537" t="s">
        <v>30</v>
      </c>
      <c r="Q2537" t="s">
        <v>30</v>
      </c>
      <c r="R2537" t="s">
        <v>30</v>
      </c>
      <c r="S2537" t="s">
        <v>30</v>
      </c>
      <c r="T2537" t="s">
        <v>30</v>
      </c>
      <c r="U2537" t="s">
        <v>30</v>
      </c>
      <c r="V2537" t="s">
        <v>30</v>
      </c>
      <c r="W2537" t="s">
        <v>40</v>
      </c>
      <c r="X2537" t="s">
        <v>29</v>
      </c>
      <c r="Y2537" t="s">
        <v>30</v>
      </c>
      <c r="Z2537" t="s">
        <v>29</v>
      </c>
      <c r="AA2537" t="s">
        <v>29</v>
      </c>
      <c r="AB2537" t="s">
        <v>32</v>
      </c>
    </row>
    <row r="2538" spans="1:28" outlineLevel="1" x14ac:dyDescent="0.45">
      <c r="A2538">
        <v>8971719008</v>
      </c>
      <c r="B2538" s="1">
        <v>44345</v>
      </c>
      <c r="C2538" t="s">
        <v>5090</v>
      </c>
      <c r="D2538" t="s">
        <v>5091</v>
      </c>
      <c r="E2538" t="s">
        <v>1938</v>
      </c>
      <c r="F2538" t="s">
        <v>5651</v>
      </c>
      <c r="G2538">
        <v>27103</v>
      </c>
      <c r="H2538" s="10">
        <v>72166</v>
      </c>
      <c r="J2538" t="s">
        <v>28</v>
      </c>
      <c r="K2538" t="s">
        <v>30</v>
      </c>
      <c r="L2538" t="s">
        <v>161</v>
      </c>
      <c r="M2538" t="s">
        <v>29</v>
      </c>
      <c r="N2538" t="s">
        <v>29</v>
      </c>
      <c r="O2538" t="s">
        <v>29</v>
      </c>
      <c r="P2538" t="s">
        <v>29</v>
      </c>
      <c r="Q2538" t="s">
        <v>29</v>
      </c>
      <c r="R2538" t="s">
        <v>29</v>
      </c>
      <c r="S2538" t="s">
        <v>30</v>
      </c>
      <c r="T2538" t="s">
        <v>29</v>
      </c>
      <c r="U2538" t="s">
        <v>29</v>
      </c>
      <c r="V2538" t="s">
        <v>29</v>
      </c>
      <c r="W2538" t="s">
        <v>40</v>
      </c>
      <c r="X2538" t="s">
        <v>29</v>
      </c>
      <c r="Y2538" t="s">
        <v>29</v>
      </c>
      <c r="Z2538" t="s">
        <v>29</v>
      </c>
      <c r="AA2538" t="s">
        <v>29</v>
      </c>
      <c r="AB2538" t="s">
        <v>47</v>
      </c>
    </row>
    <row r="2539" spans="1:28" outlineLevel="1" x14ac:dyDescent="0.45">
      <c r="A2539">
        <v>8960539007</v>
      </c>
      <c r="B2539" s="1">
        <v>44345</v>
      </c>
      <c r="C2539" t="s">
        <v>5025</v>
      </c>
      <c r="D2539" t="s">
        <v>5026</v>
      </c>
      <c r="E2539" t="s">
        <v>1938</v>
      </c>
      <c r="F2539" t="s">
        <v>5651</v>
      </c>
      <c r="G2539">
        <v>27127</v>
      </c>
      <c r="H2539" s="10">
        <v>71755.789999999994</v>
      </c>
      <c r="J2539" t="s">
        <v>28</v>
      </c>
      <c r="K2539" t="s">
        <v>29</v>
      </c>
      <c r="L2539" t="s">
        <v>161</v>
      </c>
      <c r="M2539" t="s">
        <v>29</v>
      </c>
      <c r="N2539" t="s">
        <v>30</v>
      </c>
      <c r="O2539" t="s">
        <v>29</v>
      </c>
      <c r="P2539" t="s">
        <v>30</v>
      </c>
      <c r="Q2539" t="s">
        <v>29</v>
      </c>
      <c r="R2539" t="s">
        <v>30</v>
      </c>
      <c r="S2539" t="s">
        <v>30</v>
      </c>
      <c r="T2539" t="s">
        <v>29</v>
      </c>
      <c r="U2539" t="s">
        <v>30</v>
      </c>
      <c r="V2539" t="s">
        <v>30</v>
      </c>
      <c r="W2539" t="s">
        <v>31</v>
      </c>
      <c r="X2539" t="s">
        <v>29</v>
      </c>
      <c r="Y2539" t="s">
        <v>29</v>
      </c>
      <c r="Z2539" t="s">
        <v>29</v>
      </c>
      <c r="AA2539" t="s">
        <v>29</v>
      </c>
      <c r="AB2539" t="s">
        <v>32</v>
      </c>
    </row>
    <row r="2540" spans="1:28" outlineLevel="1" x14ac:dyDescent="0.45">
      <c r="A2540">
        <v>5251089007</v>
      </c>
      <c r="B2540" s="1">
        <v>44337</v>
      </c>
      <c r="C2540" t="s">
        <v>2335</v>
      </c>
      <c r="D2540" t="s">
        <v>2336</v>
      </c>
      <c r="E2540" t="s">
        <v>1938</v>
      </c>
      <c r="F2540" t="s">
        <v>5651</v>
      </c>
      <c r="G2540" t="s">
        <v>5806</v>
      </c>
      <c r="H2540" s="10">
        <v>71540</v>
      </c>
      <c r="J2540" t="s">
        <v>28</v>
      </c>
      <c r="K2540" t="s">
        <v>29</v>
      </c>
      <c r="L2540" t="s">
        <v>161</v>
      </c>
      <c r="M2540" t="s">
        <v>29</v>
      </c>
      <c r="N2540" t="s">
        <v>30</v>
      </c>
      <c r="O2540" t="s">
        <v>30</v>
      </c>
      <c r="P2540" t="s">
        <v>30</v>
      </c>
      <c r="Q2540" t="s">
        <v>30</v>
      </c>
      <c r="R2540" t="s">
        <v>30</v>
      </c>
      <c r="S2540" t="s">
        <v>30</v>
      </c>
      <c r="T2540" t="s">
        <v>30</v>
      </c>
      <c r="U2540" t="s">
        <v>30</v>
      </c>
      <c r="V2540" t="s">
        <v>30</v>
      </c>
      <c r="W2540" t="s">
        <v>40</v>
      </c>
      <c r="X2540" t="s">
        <v>30</v>
      </c>
      <c r="Y2540" t="s">
        <v>29</v>
      </c>
      <c r="Z2540" t="s">
        <v>30</v>
      </c>
      <c r="AA2540" t="s">
        <v>29</v>
      </c>
      <c r="AB2540" t="s">
        <v>32</v>
      </c>
    </row>
    <row r="2541" spans="1:28" outlineLevel="1" x14ac:dyDescent="0.45">
      <c r="A2541">
        <v>7521458908</v>
      </c>
      <c r="B2541" s="1">
        <v>44323</v>
      </c>
      <c r="C2541" t="s">
        <v>2669</v>
      </c>
      <c r="D2541" t="s">
        <v>2670</v>
      </c>
      <c r="E2541" t="s">
        <v>1938</v>
      </c>
      <c r="F2541" t="s">
        <v>5651</v>
      </c>
      <c r="G2541">
        <v>27103</v>
      </c>
      <c r="H2541" s="10">
        <v>66632.320000000007</v>
      </c>
      <c r="J2541" t="s">
        <v>28</v>
      </c>
      <c r="K2541" t="s">
        <v>29</v>
      </c>
      <c r="L2541" t="s">
        <v>161</v>
      </c>
      <c r="M2541" t="s">
        <v>29</v>
      </c>
      <c r="N2541" t="s">
        <v>29</v>
      </c>
      <c r="O2541" t="s">
        <v>29</v>
      </c>
      <c r="P2541" t="s">
        <v>29</v>
      </c>
      <c r="Q2541" t="s">
        <v>29</v>
      </c>
      <c r="R2541" t="s">
        <v>29</v>
      </c>
      <c r="S2541" t="s">
        <v>30</v>
      </c>
      <c r="T2541" t="s">
        <v>30</v>
      </c>
      <c r="U2541" t="s">
        <v>29</v>
      </c>
      <c r="V2541" t="s">
        <v>29</v>
      </c>
      <c r="W2541" t="s">
        <v>40</v>
      </c>
      <c r="X2541" t="s">
        <v>29</v>
      </c>
      <c r="Y2541" t="s">
        <v>30</v>
      </c>
      <c r="Z2541" t="s">
        <v>29</v>
      </c>
      <c r="AA2541" t="s">
        <v>29</v>
      </c>
      <c r="AB2541" t="s">
        <v>32</v>
      </c>
    </row>
    <row r="2542" spans="1:28" outlineLevel="1" x14ac:dyDescent="0.45">
      <c r="A2542">
        <v>8979199001</v>
      </c>
      <c r="B2542" s="1">
        <v>44345</v>
      </c>
      <c r="C2542" t="s">
        <v>5132</v>
      </c>
      <c r="D2542" t="s">
        <v>5133</v>
      </c>
      <c r="E2542" t="s">
        <v>1938</v>
      </c>
      <c r="F2542" t="s">
        <v>5651</v>
      </c>
      <c r="G2542">
        <v>27103</v>
      </c>
      <c r="H2542" s="10">
        <v>63577.1</v>
      </c>
      <c r="J2542" t="s">
        <v>28</v>
      </c>
      <c r="K2542" t="s">
        <v>29</v>
      </c>
      <c r="L2542" t="s">
        <v>161</v>
      </c>
      <c r="M2542" t="s">
        <v>29</v>
      </c>
      <c r="N2542" t="s">
        <v>29</v>
      </c>
      <c r="O2542" t="s">
        <v>29</v>
      </c>
      <c r="P2542" t="s">
        <v>30</v>
      </c>
      <c r="Q2542" t="s">
        <v>29</v>
      </c>
      <c r="R2542" t="s">
        <v>29</v>
      </c>
      <c r="S2542" t="s">
        <v>30</v>
      </c>
      <c r="T2542" t="s">
        <v>30</v>
      </c>
      <c r="U2542" t="s">
        <v>29</v>
      </c>
      <c r="V2542" t="s">
        <v>30</v>
      </c>
      <c r="W2542" t="s">
        <v>60</v>
      </c>
      <c r="X2542" t="s">
        <v>29</v>
      </c>
      <c r="Y2542" t="s">
        <v>29</v>
      </c>
      <c r="Z2542" t="s">
        <v>29</v>
      </c>
      <c r="AA2542" t="s">
        <v>29</v>
      </c>
      <c r="AB2542" t="s">
        <v>73</v>
      </c>
    </row>
    <row r="2543" spans="1:28" outlineLevel="1" x14ac:dyDescent="0.45">
      <c r="A2543">
        <v>9900759006</v>
      </c>
      <c r="B2543" s="1">
        <v>44351</v>
      </c>
      <c r="C2543" t="s">
        <v>5348</v>
      </c>
      <c r="D2543" t="s">
        <v>5349</v>
      </c>
      <c r="E2543" t="s">
        <v>1938</v>
      </c>
      <c r="F2543" t="s">
        <v>5651</v>
      </c>
      <c r="G2543" t="s">
        <v>5784</v>
      </c>
      <c r="H2543" s="10">
        <v>59043</v>
      </c>
      <c r="J2543" t="s">
        <v>28</v>
      </c>
      <c r="K2543" t="s">
        <v>30</v>
      </c>
      <c r="L2543" t="s">
        <v>161</v>
      </c>
      <c r="M2543" t="s">
        <v>30</v>
      </c>
      <c r="N2543" t="s">
        <v>29</v>
      </c>
      <c r="O2543" t="s">
        <v>29</v>
      </c>
      <c r="P2543" t="s">
        <v>29</v>
      </c>
      <c r="Q2543" t="s">
        <v>29</v>
      </c>
      <c r="R2543" t="s">
        <v>30</v>
      </c>
      <c r="S2543" t="s">
        <v>30</v>
      </c>
      <c r="T2543" t="s">
        <v>30</v>
      </c>
      <c r="U2543" t="s">
        <v>29</v>
      </c>
      <c r="V2543" t="s">
        <v>30</v>
      </c>
      <c r="W2543" t="s">
        <v>31</v>
      </c>
      <c r="X2543" t="s">
        <v>30</v>
      </c>
      <c r="Y2543" t="s">
        <v>29</v>
      </c>
      <c r="Z2543" t="s">
        <v>29</v>
      </c>
      <c r="AA2543" t="s">
        <v>29</v>
      </c>
      <c r="AB2543" t="s">
        <v>139</v>
      </c>
    </row>
    <row r="2544" spans="1:28" outlineLevel="1" x14ac:dyDescent="0.45">
      <c r="A2544">
        <v>9988699005</v>
      </c>
      <c r="B2544" s="1">
        <v>44358</v>
      </c>
      <c r="C2544" t="s">
        <v>5622</v>
      </c>
      <c r="D2544" t="s">
        <v>5623</v>
      </c>
      <c r="E2544" t="s">
        <v>1938</v>
      </c>
      <c r="F2544" t="s">
        <v>5651</v>
      </c>
      <c r="G2544">
        <v>27127</v>
      </c>
      <c r="H2544" s="10">
        <v>57018.09</v>
      </c>
      <c r="J2544" t="s">
        <v>28</v>
      </c>
      <c r="K2544" t="s">
        <v>29</v>
      </c>
      <c r="L2544" t="s">
        <v>161</v>
      </c>
      <c r="M2544" t="s">
        <v>30</v>
      </c>
      <c r="N2544" t="s">
        <v>30</v>
      </c>
      <c r="O2544" t="s">
        <v>29</v>
      </c>
      <c r="P2544" t="s">
        <v>30</v>
      </c>
      <c r="Q2544" t="s">
        <v>30</v>
      </c>
      <c r="R2544" t="s">
        <v>30</v>
      </c>
      <c r="S2544" t="s">
        <v>30</v>
      </c>
      <c r="T2544" t="s">
        <v>30</v>
      </c>
      <c r="U2544" t="s">
        <v>30</v>
      </c>
      <c r="V2544" t="s">
        <v>30</v>
      </c>
      <c r="W2544" t="s">
        <v>31</v>
      </c>
      <c r="X2544" t="s">
        <v>29</v>
      </c>
      <c r="Y2544" t="s">
        <v>29</v>
      </c>
      <c r="Z2544" t="s">
        <v>29</v>
      </c>
      <c r="AA2544" t="s">
        <v>29</v>
      </c>
      <c r="AB2544" t="s">
        <v>43</v>
      </c>
    </row>
    <row r="2545" spans="1:28" outlineLevel="1" x14ac:dyDescent="0.45">
      <c r="A2545">
        <v>4894539010</v>
      </c>
      <c r="B2545" s="1">
        <v>44336</v>
      </c>
      <c r="C2545" t="s">
        <v>2019</v>
      </c>
      <c r="D2545" t="s">
        <v>2020</v>
      </c>
      <c r="E2545" t="s">
        <v>1938</v>
      </c>
      <c r="F2545" t="s">
        <v>5651</v>
      </c>
      <c r="G2545" t="s">
        <v>5784</v>
      </c>
      <c r="H2545" s="10">
        <v>56880</v>
      </c>
      <c r="J2545" t="s">
        <v>28</v>
      </c>
      <c r="K2545" t="s">
        <v>29</v>
      </c>
      <c r="L2545" t="s">
        <v>161</v>
      </c>
      <c r="M2545" t="s">
        <v>30</v>
      </c>
      <c r="N2545" t="s">
        <v>29</v>
      </c>
      <c r="O2545" t="s">
        <v>29</v>
      </c>
      <c r="P2545" t="s">
        <v>29</v>
      </c>
      <c r="Q2545" t="s">
        <v>29</v>
      </c>
      <c r="R2545" t="s">
        <v>30</v>
      </c>
      <c r="S2545" t="s">
        <v>30</v>
      </c>
      <c r="T2545" t="s">
        <v>30</v>
      </c>
      <c r="U2545" t="s">
        <v>29</v>
      </c>
      <c r="V2545" t="s">
        <v>29</v>
      </c>
      <c r="W2545" t="s">
        <v>31</v>
      </c>
      <c r="X2545" t="s">
        <v>30</v>
      </c>
      <c r="Y2545" t="s">
        <v>29</v>
      </c>
      <c r="Z2545" t="s">
        <v>29</v>
      </c>
      <c r="AA2545" t="s">
        <v>30</v>
      </c>
      <c r="AB2545" t="s">
        <v>32</v>
      </c>
    </row>
    <row r="2546" spans="1:28" outlineLevel="1" x14ac:dyDescent="0.45">
      <c r="A2546">
        <v>1110149010</v>
      </c>
      <c r="B2546" s="1">
        <v>44329</v>
      </c>
      <c r="C2546" t="s">
        <v>498</v>
      </c>
      <c r="D2546" t="s">
        <v>499</v>
      </c>
      <c r="E2546" t="s">
        <v>1938</v>
      </c>
      <c r="F2546" t="s">
        <v>5651</v>
      </c>
      <c r="G2546" t="s">
        <v>5730</v>
      </c>
      <c r="H2546" s="10">
        <v>52077.98</v>
      </c>
      <c r="J2546" t="s">
        <v>28</v>
      </c>
      <c r="K2546" t="s">
        <v>29</v>
      </c>
      <c r="L2546" t="s">
        <v>161</v>
      </c>
      <c r="M2546" t="s">
        <v>29</v>
      </c>
      <c r="N2546" t="s">
        <v>30</v>
      </c>
      <c r="O2546" t="s">
        <v>29</v>
      </c>
      <c r="P2546" t="s">
        <v>30</v>
      </c>
      <c r="Q2546" t="s">
        <v>30</v>
      </c>
      <c r="R2546" t="s">
        <v>30</v>
      </c>
      <c r="S2546" t="s">
        <v>30</v>
      </c>
      <c r="T2546" t="s">
        <v>30</v>
      </c>
      <c r="U2546" t="s">
        <v>30</v>
      </c>
      <c r="V2546" t="s">
        <v>30</v>
      </c>
      <c r="W2546" t="s">
        <v>33</v>
      </c>
      <c r="X2546" t="s">
        <v>29</v>
      </c>
      <c r="Y2546" t="s">
        <v>30</v>
      </c>
      <c r="Z2546" t="s">
        <v>29</v>
      </c>
      <c r="AA2546" t="s">
        <v>30</v>
      </c>
      <c r="AB2546" t="s">
        <v>32</v>
      </c>
    </row>
    <row r="2547" spans="1:28" outlineLevel="1" x14ac:dyDescent="0.45">
      <c r="A2547">
        <v>2473499003</v>
      </c>
      <c r="B2547" s="1">
        <v>44332</v>
      </c>
      <c r="C2547" t="s">
        <v>1094</v>
      </c>
      <c r="D2547" t="s">
        <v>1095</v>
      </c>
      <c r="E2547" t="s">
        <v>1938</v>
      </c>
      <c r="F2547" t="s">
        <v>5651</v>
      </c>
      <c r="G2547" t="s">
        <v>5784</v>
      </c>
      <c r="H2547" s="10">
        <v>45613.31</v>
      </c>
      <c r="J2547" t="s">
        <v>28</v>
      </c>
      <c r="K2547" t="s">
        <v>30</v>
      </c>
      <c r="L2547" t="s">
        <v>161</v>
      </c>
      <c r="M2547" t="s">
        <v>29</v>
      </c>
      <c r="N2547" t="s">
        <v>30</v>
      </c>
      <c r="O2547" t="s">
        <v>29</v>
      </c>
      <c r="P2547" t="s">
        <v>30</v>
      </c>
      <c r="Q2547" t="s">
        <v>30</v>
      </c>
      <c r="R2547" t="s">
        <v>30</v>
      </c>
      <c r="S2547" t="s">
        <v>30</v>
      </c>
      <c r="T2547" t="s">
        <v>30</v>
      </c>
      <c r="U2547" t="s">
        <v>30</v>
      </c>
      <c r="V2547" t="s">
        <v>30</v>
      </c>
      <c r="W2547" t="s">
        <v>40</v>
      </c>
      <c r="X2547" t="s">
        <v>30</v>
      </c>
      <c r="Y2547" t="s">
        <v>30</v>
      </c>
      <c r="Z2547" t="s">
        <v>29</v>
      </c>
      <c r="AA2547" t="s">
        <v>29</v>
      </c>
      <c r="AB2547" t="s">
        <v>32</v>
      </c>
    </row>
    <row r="2548" spans="1:28" outlineLevel="1" x14ac:dyDescent="0.45">
      <c r="A2548">
        <v>8964059002</v>
      </c>
      <c r="B2548" s="1">
        <v>44345</v>
      </c>
      <c r="C2548" t="s">
        <v>5044</v>
      </c>
      <c r="D2548" t="s">
        <v>5045</v>
      </c>
      <c r="E2548" t="s">
        <v>1938</v>
      </c>
      <c r="F2548" t="s">
        <v>5651</v>
      </c>
      <c r="G2548">
        <v>27103</v>
      </c>
      <c r="H2548" s="10">
        <v>41490.32</v>
      </c>
      <c r="J2548" t="s">
        <v>28</v>
      </c>
      <c r="K2548" t="s">
        <v>30</v>
      </c>
      <c r="L2548" t="s">
        <v>161</v>
      </c>
      <c r="M2548" t="s">
        <v>29</v>
      </c>
      <c r="N2548" t="s">
        <v>29</v>
      </c>
      <c r="O2548" t="s">
        <v>29</v>
      </c>
      <c r="P2548" t="s">
        <v>30</v>
      </c>
      <c r="Q2548" t="s">
        <v>30</v>
      </c>
      <c r="R2548" t="s">
        <v>30</v>
      </c>
      <c r="S2548" t="s">
        <v>30</v>
      </c>
      <c r="T2548" t="s">
        <v>30</v>
      </c>
      <c r="U2548" t="s">
        <v>30</v>
      </c>
      <c r="V2548" t="s">
        <v>29</v>
      </c>
      <c r="W2548" t="s">
        <v>31</v>
      </c>
      <c r="X2548" t="s">
        <v>29</v>
      </c>
      <c r="Y2548" t="s">
        <v>29</v>
      </c>
      <c r="Z2548" t="s">
        <v>29</v>
      </c>
      <c r="AA2548" t="s">
        <v>29</v>
      </c>
      <c r="AB2548" t="s">
        <v>73</v>
      </c>
    </row>
    <row r="2549" spans="1:28" outlineLevel="1" x14ac:dyDescent="0.45">
      <c r="A2549">
        <v>2493369007</v>
      </c>
      <c r="B2549" s="1">
        <v>44332</v>
      </c>
      <c r="C2549" t="s">
        <v>1186</v>
      </c>
      <c r="D2549" t="s">
        <v>1187</v>
      </c>
      <c r="E2549" t="s">
        <v>1938</v>
      </c>
      <c r="F2549" t="s">
        <v>5651</v>
      </c>
      <c r="G2549">
        <v>27103</v>
      </c>
      <c r="H2549" s="10">
        <v>40029.620000000003</v>
      </c>
      <c r="J2549" t="s">
        <v>28</v>
      </c>
      <c r="K2549" t="s">
        <v>29</v>
      </c>
      <c r="L2549" t="s">
        <v>161</v>
      </c>
      <c r="M2549" t="s">
        <v>30</v>
      </c>
      <c r="N2549" t="s">
        <v>30</v>
      </c>
      <c r="O2549" t="s">
        <v>29</v>
      </c>
      <c r="P2549" t="s">
        <v>30</v>
      </c>
      <c r="Q2549" t="s">
        <v>30</v>
      </c>
      <c r="R2549" t="s">
        <v>30</v>
      </c>
      <c r="S2549" t="s">
        <v>30</v>
      </c>
      <c r="T2549" t="s">
        <v>30</v>
      </c>
      <c r="U2549" t="s">
        <v>30</v>
      </c>
      <c r="V2549" t="s">
        <v>30</v>
      </c>
      <c r="W2549" t="s">
        <v>40</v>
      </c>
      <c r="X2549" t="s">
        <v>29</v>
      </c>
      <c r="Y2549" t="s">
        <v>29</v>
      </c>
      <c r="Z2549" t="s">
        <v>29</v>
      </c>
      <c r="AA2549" t="s">
        <v>30</v>
      </c>
      <c r="AB2549" t="s">
        <v>32</v>
      </c>
    </row>
    <row r="2550" spans="1:28" outlineLevel="1" x14ac:dyDescent="0.45">
      <c r="A2550">
        <v>2241699005</v>
      </c>
      <c r="B2550" s="1">
        <v>44330</v>
      </c>
      <c r="C2550" t="s">
        <v>765</v>
      </c>
      <c r="D2550" t="s">
        <v>766</v>
      </c>
      <c r="E2550" t="s">
        <v>1938</v>
      </c>
      <c r="F2550" t="s">
        <v>5651</v>
      </c>
      <c r="G2550" t="s">
        <v>5784</v>
      </c>
      <c r="H2550" s="10">
        <v>40019.06</v>
      </c>
      <c r="J2550" t="s">
        <v>28</v>
      </c>
      <c r="K2550" t="s">
        <v>30</v>
      </c>
      <c r="L2550" t="s">
        <v>161</v>
      </c>
      <c r="M2550" t="s">
        <v>29</v>
      </c>
      <c r="N2550" t="s">
        <v>29</v>
      </c>
      <c r="O2550" t="s">
        <v>29</v>
      </c>
      <c r="P2550" t="s">
        <v>29</v>
      </c>
      <c r="Q2550" t="s">
        <v>29</v>
      </c>
      <c r="R2550" t="s">
        <v>29</v>
      </c>
      <c r="S2550" t="s">
        <v>30</v>
      </c>
      <c r="T2550" t="s">
        <v>30</v>
      </c>
      <c r="U2550" t="s">
        <v>29</v>
      </c>
      <c r="V2550" t="s">
        <v>29</v>
      </c>
      <c r="W2550" t="s">
        <v>31</v>
      </c>
      <c r="X2550" t="s">
        <v>30</v>
      </c>
      <c r="Y2550" t="s">
        <v>29</v>
      </c>
      <c r="Z2550" t="s">
        <v>29</v>
      </c>
      <c r="AA2550" t="s">
        <v>30</v>
      </c>
      <c r="AB2550" t="s">
        <v>62</v>
      </c>
    </row>
    <row r="2551" spans="1:28" outlineLevel="1" x14ac:dyDescent="0.45">
      <c r="A2551">
        <v>7608408907</v>
      </c>
      <c r="B2551" s="1">
        <v>44323</v>
      </c>
      <c r="C2551" t="s">
        <v>3450</v>
      </c>
      <c r="D2551" t="s">
        <v>3451</v>
      </c>
      <c r="E2551" t="s">
        <v>1938</v>
      </c>
      <c r="F2551" t="s">
        <v>5651</v>
      </c>
      <c r="G2551" t="s">
        <v>5806</v>
      </c>
      <c r="H2551" s="10">
        <v>36757.949999999997</v>
      </c>
      <c r="J2551" t="s">
        <v>28</v>
      </c>
      <c r="K2551" t="s">
        <v>30</v>
      </c>
      <c r="L2551" t="s">
        <v>161</v>
      </c>
      <c r="M2551" t="s">
        <v>29</v>
      </c>
      <c r="N2551" t="s">
        <v>29</v>
      </c>
      <c r="O2551" t="s">
        <v>29</v>
      </c>
      <c r="P2551" t="s">
        <v>30</v>
      </c>
      <c r="Q2551" t="s">
        <v>29</v>
      </c>
      <c r="R2551" t="s">
        <v>30</v>
      </c>
      <c r="S2551" t="s">
        <v>29</v>
      </c>
      <c r="T2551" t="s">
        <v>30</v>
      </c>
      <c r="U2551" t="s">
        <v>30</v>
      </c>
      <c r="V2551" t="s">
        <v>30</v>
      </c>
      <c r="W2551" t="s">
        <v>31</v>
      </c>
      <c r="X2551" t="s">
        <v>30</v>
      </c>
      <c r="Y2551" t="s">
        <v>29</v>
      </c>
      <c r="Z2551" t="s">
        <v>29</v>
      </c>
      <c r="AA2551" t="s">
        <v>30</v>
      </c>
      <c r="AB2551" t="s">
        <v>32</v>
      </c>
    </row>
    <row r="2552" spans="1:28" outlineLevel="1" x14ac:dyDescent="0.45">
      <c r="A2552">
        <v>9904579008</v>
      </c>
      <c r="B2552" s="1">
        <v>44351</v>
      </c>
      <c r="C2552" t="s">
        <v>5374</v>
      </c>
      <c r="D2552" t="s">
        <v>5375</v>
      </c>
      <c r="E2552" t="s">
        <v>1938</v>
      </c>
      <c r="F2552" t="s">
        <v>5651</v>
      </c>
      <c r="G2552" t="s">
        <v>5730</v>
      </c>
      <c r="H2552" s="10">
        <v>34419</v>
      </c>
      <c r="J2552" t="s">
        <v>28</v>
      </c>
      <c r="K2552" t="s">
        <v>29</v>
      </c>
      <c r="L2552" t="s">
        <v>161</v>
      </c>
      <c r="M2552" t="s">
        <v>29</v>
      </c>
      <c r="N2552" t="s">
        <v>30</v>
      </c>
      <c r="O2552" t="s">
        <v>30</v>
      </c>
      <c r="P2552" t="s">
        <v>30</v>
      </c>
      <c r="Q2552" t="s">
        <v>30</v>
      </c>
      <c r="R2552" t="s">
        <v>30</v>
      </c>
      <c r="S2552" t="s">
        <v>30</v>
      </c>
      <c r="T2552" t="s">
        <v>30</v>
      </c>
      <c r="U2552" t="s">
        <v>30</v>
      </c>
      <c r="V2552" t="s">
        <v>30</v>
      </c>
      <c r="W2552" t="s">
        <v>31</v>
      </c>
      <c r="X2552" t="s">
        <v>29</v>
      </c>
      <c r="Y2552" t="s">
        <v>29</v>
      </c>
      <c r="Z2552" t="s">
        <v>29</v>
      </c>
      <c r="AA2552" t="s">
        <v>29</v>
      </c>
      <c r="AB2552" t="s">
        <v>47</v>
      </c>
    </row>
    <row r="2553" spans="1:28" outlineLevel="1" x14ac:dyDescent="0.45">
      <c r="A2553">
        <v>8038559000</v>
      </c>
      <c r="B2553" s="1">
        <v>44342</v>
      </c>
      <c r="C2553" t="s">
        <v>4203</v>
      </c>
      <c r="D2553" t="s">
        <v>4204</v>
      </c>
      <c r="E2553" t="s">
        <v>1938</v>
      </c>
      <c r="F2553" t="s">
        <v>5651</v>
      </c>
      <c r="G2553" t="s">
        <v>5784</v>
      </c>
      <c r="H2553" s="10">
        <v>33221</v>
      </c>
      <c r="J2553" t="s">
        <v>28</v>
      </c>
      <c r="K2553" t="s">
        <v>30</v>
      </c>
      <c r="L2553" t="s">
        <v>161</v>
      </c>
      <c r="M2553" t="s">
        <v>29</v>
      </c>
      <c r="N2553" t="s">
        <v>30</v>
      </c>
      <c r="O2553" t="s">
        <v>30</v>
      </c>
      <c r="P2553" t="s">
        <v>30</v>
      </c>
      <c r="Q2553" t="s">
        <v>30</v>
      </c>
      <c r="R2553" t="s">
        <v>30</v>
      </c>
      <c r="S2553" t="s">
        <v>30</v>
      </c>
      <c r="T2553" t="s">
        <v>30</v>
      </c>
      <c r="U2553" t="s">
        <v>30</v>
      </c>
      <c r="V2553" t="s">
        <v>30</v>
      </c>
      <c r="W2553" t="s">
        <v>49</v>
      </c>
      <c r="X2553" t="s">
        <v>30</v>
      </c>
      <c r="Y2553" t="s">
        <v>29</v>
      </c>
      <c r="Z2553" t="s">
        <v>29</v>
      </c>
      <c r="AA2553" t="s">
        <v>30</v>
      </c>
      <c r="AB2553" t="s">
        <v>32</v>
      </c>
    </row>
    <row r="2554" spans="1:28" outlineLevel="1" x14ac:dyDescent="0.45">
      <c r="A2554">
        <v>2723419005</v>
      </c>
      <c r="B2554" s="1">
        <v>44334</v>
      </c>
      <c r="C2554" t="s">
        <v>1435</v>
      </c>
      <c r="D2554" t="s">
        <v>1436</v>
      </c>
      <c r="E2554" t="s">
        <v>1938</v>
      </c>
      <c r="F2554" t="s">
        <v>5651</v>
      </c>
      <c r="G2554">
        <v>27127</v>
      </c>
      <c r="H2554" s="10">
        <v>32783.620000000003</v>
      </c>
      <c r="J2554" t="s">
        <v>28</v>
      </c>
      <c r="K2554" t="s">
        <v>29</v>
      </c>
      <c r="L2554" t="s">
        <v>161</v>
      </c>
      <c r="M2554" t="s">
        <v>30</v>
      </c>
      <c r="N2554" t="s">
        <v>30</v>
      </c>
      <c r="O2554" t="s">
        <v>29</v>
      </c>
      <c r="P2554" t="s">
        <v>30</v>
      </c>
      <c r="Q2554" t="s">
        <v>30</v>
      </c>
      <c r="R2554" t="s">
        <v>30</v>
      </c>
      <c r="S2554" t="s">
        <v>30</v>
      </c>
      <c r="T2554" t="s">
        <v>30</v>
      </c>
      <c r="U2554" t="s">
        <v>30</v>
      </c>
      <c r="V2554" t="s">
        <v>30</v>
      </c>
      <c r="W2554" t="s">
        <v>31</v>
      </c>
      <c r="X2554" t="s">
        <v>29</v>
      </c>
      <c r="Y2554" t="s">
        <v>30</v>
      </c>
      <c r="Z2554" t="s">
        <v>29</v>
      </c>
      <c r="AA2554" t="s">
        <v>30</v>
      </c>
      <c r="AB2554" t="s">
        <v>47</v>
      </c>
    </row>
    <row r="2555" spans="1:28" outlineLevel="1" x14ac:dyDescent="0.45">
      <c r="A2555">
        <v>2504479001</v>
      </c>
      <c r="B2555" s="1">
        <v>44332</v>
      </c>
      <c r="C2555" t="s">
        <v>1238</v>
      </c>
      <c r="D2555" t="s">
        <v>1239</v>
      </c>
      <c r="E2555" t="s">
        <v>1938</v>
      </c>
      <c r="F2555" t="s">
        <v>5651</v>
      </c>
      <c r="G2555">
        <v>27103</v>
      </c>
      <c r="H2555" s="10">
        <v>27121.96</v>
      </c>
      <c r="J2555" t="s">
        <v>28</v>
      </c>
      <c r="K2555" t="s">
        <v>29</v>
      </c>
      <c r="L2555" t="s">
        <v>161</v>
      </c>
      <c r="M2555" t="s">
        <v>30</v>
      </c>
      <c r="N2555" t="s">
        <v>29</v>
      </c>
      <c r="O2555" t="s">
        <v>30</v>
      </c>
      <c r="P2555" t="s">
        <v>29</v>
      </c>
      <c r="Q2555" t="s">
        <v>30</v>
      </c>
      <c r="R2555" t="s">
        <v>30</v>
      </c>
      <c r="S2555" t="s">
        <v>30</v>
      </c>
      <c r="T2555" t="s">
        <v>30</v>
      </c>
      <c r="U2555" t="s">
        <v>30</v>
      </c>
      <c r="V2555" t="s">
        <v>30</v>
      </c>
      <c r="W2555" t="s">
        <v>31</v>
      </c>
      <c r="X2555" t="s">
        <v>29</v>
      </c>
      <c r="Y2555" t="s">
        <v>29</v>
      </c>
      <c r="Z2555" t="s">
        <v>29</v>
      </c>
      <c r="AA2555" t="s">
        <v>30</v>
      </c>
      <c r="AB2555" t="s">
        <v>67</v>
      </c>
    </row>
    <row r="2556" spans="1:28" outlineLevel="1" x14ac:dyDescent="0.45">
      <c r="A2556">
        <v>8930139004</v>
      </c>
      <c r="B2556" s="1">
        <v>44345</v>
      </c>
      <c r="C2556" t="s">
        <v>4901</v>
      </c>
      <c r="D2556" t="s">
        <v>4902</v>
      </c>
      <c r="E2556" t="s">
        <v>1938</v>
      </c>
      <c r="F2556" t="s">
        <v>5651</v>
      </c>
      <c r="G2556">
        <v>27127</v>
      </c>
      <c r="H2556" s="10">
        <v>18981</v>
      </c>
      <c r="J2556" t="s">
        <v>28</v>
      </c>
      <c r="K2556" t="s">
        <v>29</v>
      </c>
      <c r="L2556" t="s">
        <v>161</v>
      </c>
      <c r="M2556" t="s">
        <v>30</v>
      </c>
      <c r="N2556" t="s">
        <v>29</v>
      </c>
      <c r="O2556" t="s">
        <v>29</v>
      </c>
      <c r="P2556" t="s">
        <v>30</v>
      </c>
      <c r="Q2556" t="s">
        <v>30</v>
      </c>
      <c r="R2556" t="s">
        <v>30</v>
      </c>
      <c r="S2556" t="s">
        <v>30</v>
      </c>
      <c r="T2556" t="s">
        <v>30</v>
      </c>
      <c r="U2556" t="s">
        <v>30</v>
      </c>
      <c r="V2556" t="s">
        <v>30</v>
      </c>
      <c r="W2556" t="s">
        <v>40</v>
      </c>
      <c r="X2556" t="s">
        <v>29</v>
      </c>
      <c r="Y2556" t="s">
        <v>29</v>
      </c>
      <c r="Z2556" t="s">
        <v>29</v>
      </c>
      <c r="AA2556" t="s">
        <v>29</v>
      </c>
      <c r="AB2556" t="s">
        <v>32</v>
      </c>
    </row>
    <row r="2557" spans="1:28" outlineLevel="1" x14ac:dyDescent="0.45">
      <c r="A2557">
        <v>2710429009</v>
      </c>
      <c r="B2557" s="1">
        <v>44334</v>
      </c>
      <c r="C2557" t="s">
        <v>1374</v>
      </c>
      <c r="D2557" t="s">
        <v>1375</v>
      </c>
      <c r="E2557" t="s">
        <v>1938</v>
      </c>
      <c r="F2557" t="s">
        <v>5651</v>
      </c>
      <c r="G2557">
        <v>27103</v>
      </c>
      <c r="H2557" s="10">
        <v>18414.12</v>
      </c>
      <c r="I2557" t="s">
        <v>457</v>
      </c>
      <c r="J2557" t="s">
        <v>28</v>
      </c>
      <c r="K2557" t="s">
        <v>29</v>
      </c>
      <c r="L2557" t="s">
        <v>161</v>
      </c>
      <c r="M2557" t="s">
        <v>30</v>
      </c>
      <c r="N2557" t="s">
        <v>30</v>
      </c>
      <c r="O2557" t="s">
        <v>30</v>
      </c>
      <c r="P2557" t="s">
        <v>30</v>
      </c>
      <c r="Q2557" t="s">
        <v>30</v>
      </c>
      <c r="R2557" t="s">
        <v>30</v>
      </c>
      <c r="S2557" t="s">
        <v>30</v>
      </c>
      <c r="T2557" t="s">
        <v>30</v>
      </c>
      <c r="U2557" t="s">
        <v>30</v>
      </c>
      <c r="V2557" t="s">
        <v>30</v>
      </c>
      <c r="W2557" t="s">
        <v>31</v>
      </c>
      <c r="X2557" t="s">
        <v>29</v>
      </c>
      <c r="Y2557" t="s">
        <v>30</v>
      </c>
      <c r="Z2557" t="s">
        <v>29</v>
      </c>
      <c r="AA2557" t="s">
        <v>29</v>
      </c>
      <c r="AB2557" t="s">
        <v>32</v>
      </c>
    </row>
    <row r="2558" spans="1:28" outlineLevel="1" x14ac:dyDescent="0.45">
      <c r="A2558">
        <v>7513399006</v>
      </c>
      <c r="B2558" s="1">
        <v>44341</v>
      </c>
      <c r="C2558" t="s">
        <v>2580</v>
      </c>
      <c r="D2558" t="s">
        <v>2581</v>
      </c>
      <c r="E2558" t="s">
        <v>1938</v>
      </c>
      <c r="F2558" t="s">
        <v>5651</v>
      </c>
      <c r="G2558">
        <v>27103</v>
      </c>
      <c r="H2558" s="10">
        <v>11297</v>
      </c>
      <c r="J2558" t="s">
        <v>28</v>
      </c>
      <c r="K2558" t="s">
        <v>30</v>
      </c>
      <c r="L2558" t="s">
        <v>161</v>
      </c>
      <c r="M2558" t="s">
        <v>30</v>
      </c>
      <c r="N2558" t="s">
        <v>30</v>
      </c>
      <c r="O2558" t="s">
        <v>30</v>
      </c>
      <c r="P2558" t="s">
        <v>30</v>
      </c>
      <c r="Q2558" t="s">
        <v>30</v>
      </c>
      <c r="R2558" t="s">
        <v>30</v>
      </c>
      <c r="S2558" t="s">
        <v>30</v>
      </c>
      <c r="T2558" t="s">
        <v>30</v>
      </c>
      <c r="U2558" t="s">
        <v>30</v>
      </c>
      <c r="V2558" t="s">
        <v>30</v>
      </c>
      <c r="W2558" t="s">
        <v>40</v>
      </c>
      <c r="X2558" t="s">
        <v>29</v>
      </c>
      <c r="Y2558" t="s">
        <v>30</v>
      </c>
      <c r="Z2558" t="s">
        <v>29</v>
      </c>
      <c r="AA2558" t="s">
        <v>29</v>
      </c>
      <c r="AB2558" t="s">
        <v>32</v>
      </c>
    </row>
    <row r="2559" spans="1:28" outlineLevel="1" x14ac:dyDescent="0.45">
      <c r="A2559">
        <v>2775219006</v>
      </c>
      <c r="B2559" s="1">
        <v>44334</v>
      </c>
      <c r="C2559" t="s">
        <v>1669</v>
      </c>
      <c r="D2559" t="s">
        <v>1670</v>
      </c>
      <c r="E2559" t="s">
        <v>1938</v>
      </c>
      <c r="F2559" t="s">
        <v>5651</v>
      </c>
      <c r="G2559" t="s">
        <v>5891</v>
      </c>
      <c r="H2559" s="10">
        <v>6974.68</v>
      </c>
      <c r="J2559" t="s">
        <v>28</v>
      </c>
      <c r="K2559" t="s">
        <v>30</v>
      </c>
      <c r="L2559" t="s">
        <v>161</v>
      </c>
      <c r="M2559" t="s">
        <v>29</v>
      </c>
      <c r="N2559" t="s">
        <v>29</v>
      </c>
      <c r="O2559" t="s">
        <v>29</v>
      </c>
      <c r="P2559" t="s">
        <v>30</v>
      </c>
      <c r="Q2559" t="s">
        <v>29</v>
      </c>
      <c r="R2559" t="s">
        <v>30</v>
      </c>
      <c r="S2559" t="s">
        <v>29</v>
      </c>
      <c r="T2559" t="s">
        <v>30</v>
      </c>
      <c r="U2559" t="s">
        <v>30</v>
      </c>
      <c r="V2559" t="s">
        <v>29</v>
      </c>
      <c r="W2559" t="s">
        <v>31</v>
      </c>
      <c r="X2559" t="s">
        <v>30</v>
      </c>
      <c r="Y2559" t="s">
        <v>29</v>
      </c>
      <c r="Z2559" t="s">
        <v>29</v>
      </c>
      <c r="AA2559" t="s">
        <v>30</v>
      </c>
      <c r="AB2559" t="s">
        <v>45</v>
      </c>
    </row>
    <row r="2560" spans="1:28" outlineLevel="1" x14ac:dyDescent="0.45">
      <c r="A2560">
        <v>8905219002</v>
      </c>
      <c r="B2560" s="1">
        <v>44345</v>
      </c>
      <c r="C2560" t="s">
        <v>4788</v>
      </c>
      <c r="D2560" t="s">
        <v>4789</v>
      </c>
      <c r="E2560" t="s">
        <v>1938</v>
      </c>
      <c r="F2560" t="s">
        <v>5651</v>
      </c>
      <c r="G2560" t="s">
        <v>5730</v>
      </c>
      <c r="H2560" s="10">
        <v>6891</v>
      </c>
      <c r="J2560" t="s">
        <v>28</v>
      </c>
      <c r="K2560" t="s">
        <v>29</v>
      </c>
      <c r="L2560" t="s">
        <v>161</v>
      </c>
      <c r="M2560" t="s">
        <v>29</v>
      </c>
      <c r="N2560" t="s">
        <v>29</v>
      </c>
      <c r="O2560" t="s">
        <v>29</v>
      </c>
      <c r="P2560" t="s">
        <v>30</v>
      </c>
      <c r="Q2560" t="s">
        <v>30</v>
      </c>
      <c r="R2560" t="s">
        <v>30</v>
      </c>
      <c r="S2560" t="s">
        <v>30</v>
      </c>
      <c r="T2560" t="s">
        <v>30</v>
      </c>
      <c r="U2560" t="s">
        <v>30</v>
      </c>
      <c r="V2560" t="s">
        <v>30</v>
      </c>
      <c r="W2560" t="s">
        <v>40</v>
      </c>
      <c r="X2560" t="s">
        <v>29</v>
      </c>
      <c r="Y2560" t="s">
        <v>29</v>
      </c>
      <c r="Z2560" t="s">
        <v>29</v>
      </c>
      <c r="AA2560" t="s">
        <v>29</v>
      </c>
      <c r="AB2560" t="s">
        <v>32</v>
      </c>
    </row>
    <row r="2561" spans="1:28" outlineLevel="1" x14ac:dyDescent="0.45">
      <c r="A2561">
        <v>5216199010</v>
      </c>
      <c r="B2561" s="1">
        <v>44337</v>
      </c>
      <c r="C2561" t="s">
        <v>2148</v>
      </c>
      <c r="D2561" t="s">
        <v>2149</v>
      </c>
      <c r="E2561" t="s">
        <v>2150</v>
      </c>
      <c r="F2561" t="s">
        <v>5651</v>
      </c>
      <c r="G2561" t="s">
        <v>5926</v>
      </c>
      <c r="H2561" s="10">
        <v>170923</v>
      </c>
      <c r="J2561" t="s">
        <v>28</v>
      </c>
      <c r="K2561" t="s">
        <v>29</v>
      </c>
      <c r="L2561" t="s">
        <v>119</v>
      </c>
      <c r="M2561" t="s">
        <v>29</v>
      </c>
      <c r="N2561" t="s">
        <v>30</v>
      </c>
      <c r="O2561" t="s">
        <v>30</v>
      </c>
      <c r="P2561" t="s">
        <v>30</v>
      </c>
      <c r="Q2561" t="s">
        <v>30</v>
      </c>
      <c r="R2561" t="s">
        <v>30</v>
      </c>
      <c r="S2561" t="s">
        <v>30</v>
      </c>
      <c r="T2561" t="s">
        <v>30</v>
      </c>
      <c r="U2561" t="s">
        <v>30</v>
      </c>
      <c r="V2561" t="s">
        <v>30</v>
      </c>
      <c r="W2561" t="s">
        <v>31</v>
      </c>
      <c r="X2561" t="s">
        <v>29</v>
      </c>
      <c r="Y2561" t="s">
        <v>30</v>
      </c>
      <c r="Z2561" t="s">
        <v>30</v>
      </c>
      <c r="AA2561" t="s">
        <v>30</v>
      </c>
      <c r="AB2561" t="s">
        <v>32</v>
      </c>
    </row>
    <row r="2562" spans="1:28" outlineLevel="1" x14ac:dyDescent="0.45">
      <c r="A2562">
        <v>8976359006</v>
      </c>
      <c r="B2562" s="1">
        <v>44345</v>
      </c>
      <c r="C2562" t="s">
        <v>5115</v>
      </c>
      <c r="D2562" t="s">
        <v>5116</v>
      </c>
      <c r="E2562" t="s">
        <v>2150</v>
      </c>
      <c r="F2562" t="s">
        <v>5651</v>
      </c>
      <c r="G2562" t="s">
        <v>5926</v>
      </c>
      <c r="H2562" s="10">
        <v>115394</v>
      </c>
      <c r="J2562" t="s">
        <v>28</v>
      </c>
      <c r="K2562" t="s">
        <v>29</v>
      </c>
      <c r="L2562" t="s">
        <v>119</v>
      </c>
      <c r="M2562" t="s">
        <v>30</v>
      </c>
      <c r="N2562" t="s">
        <v>29</v>
      </c>
      <c r="O2562" t="s">
        <v>29</v>
      </c>
      <c r="P2562" t="s">
        <v>29</v>
      </c>
      <c r="Q2562" t="s">
        <v>30</v>
      </c>
      <c r="R2562" t="s">
        <v>30</v>
      </c>
      <c r="S2562" t="s">
        <v>30</v>
      </c>
      <c r="T2562" t="s">
        <v>30</v>
      </c>
      <c r="U2562" t="s">
        <v>30</v>
      </c>
      <c r="V2562" t="s">
        <v>30</v>
      </c>
      <c r="W2562" t="s">
        <v>31</v>
      </c>
      <c r="X2562" t="s">
        <v>29</v>
      </c>
      <c r="Y2562" t="s">
        <v>29</v>
      </c>
      <c r="Z2562" t="s">
        <v>29</v>
      </c>
      <c r="AA2562" t="s">
        <v>29</v>
      </c>
      <c r="AB2562" t="s">
        <v>43</v>
      </c>
    </row>
    <row r="2563" spans="1:28" outlineLevel="1" x14ac:dyDescent="0.45">
      <c r="A2563">
        <v>5248329006</v>
      </c>
      <c r="B2563" s="1">
        <v>44337</v>
      </c>
      <c r="C2563" t="s">
        <v>2317</v>
      </c>
      <c r="D2563" t="s">
        <v>1825</v>
      </c>
      <c r="E2563" t="s">
        <v>2150</v>
      </c>
      <c r="F2563" t="s">
        <v>5651</v>
      </c>
      <c r="G2563" t="s">
        <v>5926</v>
      </c>
      <c r="H2563" s="10">
        <v>64287.11</v>
      </c>
      <c r="J2563" t="s">
        <v>28</v>
      </c>
      <c r="K2563" t="s">
        <v>29</v>
      </c>
      <c r="L2563" t="s">
        <v>119</v>
      </c>
      <c r="M2563" t="s">
        <v>30</v>
      </c>
      <c r="N2563" t="s">
        <v>30</v>
      </c>
      <c r="O2563" t="s">
        <v>30</v>
      </c>
      <c r="P2563" t="s">
        <v>30</v>
      </c>
      <c r="Q2563" t="s">
        <v>30</v>
      </c>
      <c r="R2563" t="s">
        <v>30</v>
      </c>
      <c r="S2563" t="s">
        <v>30</v>
      </c>
      <c r="T2563" t="s">
        <v>30</v>
      </c>
      <c r="U2563" t="s">
        <v>30</v>
      </c>
      <c r="V2563" t="s">
        <v>30</v>
      </c>
      <c r="W2563" t="s">
        <v>31</v>
      </c>
      <c r="X2563" t="s">
        <v>29</v>
      </c>
      <c r="Y2563" t="s">
        <v>29</v>
      </c>
      <c r="Z2563" t="s">
        <v>30</v>
      </c>
      <c r="AA2563" t="s">
        <v>30</v>
      </c>
      <c r="AB2563" t="s">
        <v>164</v>
      </c>
    </row>
    <row r="2564" spans="1:28" outlineLevel="1" x14ac:dyDescent="0.45">
      <c r="A2564">
        <v>8887939001</v>
      </c>
      <c r="B2564" s="1">
        <v>44345</v>
      </c>
      <c r="C2564" t="s">
        <v>4720</v>
      </c>
      <c r="D2564" t="s">
        <v>4721</v>
      </c>
      <c r="E2564" t="s">
        <v>4722</v>
      </c>
      <c r="F2564" t="s">
        <v>5651</v>
      </c>
      <c r="G2564" t="s">
        <v>5663</v>
      </c>
      <c r="H2564" s="10">
        <v>20652.849999999999</v>
      </c>
      <c r="J2564" t="s">
        <v>28</v>
      </c>
      <c r="K2564" t="s">
        <v>30</v>
      </c>
      <c r="L2564" t="s">
        <v>127</v>
      </c>
      <c r="M2564" t="s">
        <v>29</v>
      </c>
      <c r="N2564" t="s">
        <v>29</v>
      </c>
      <c r="O2564" t="s">
        <v>30</v>
      </c>
      <c r="P2564" t="s">
        <v>30</v>
      </c>
      <c r="Q2564" t="s">
        <v>30</v>
      </c>
      <c r="R2564" t="s">
        <v>30</v>
      </c>
      <c r="S2564" t="s">
        <v>30</v>
      </c>
      <c r="T2564" t="s">
        <v>30</v>
      </c>
      <c r="U2564" t="s">
        <v>30</v>
      </c>
      <c r="V2564" t="s">
        <v>30</v>
      </c>
      <c r="W2564" t="s">
        <v>40</v>
      </c>
      <c r="X2564" t="s">
        <v>29</v>
      </c>
      <c r="Y2564" t="s">
        <v>29</v>
      </c>
      <c r="Z2564" t="s">
        <v>29</v>
      </c>
      <c r="AA2564" t="s">
        <v>29</v>
      </c>
      <c r="AB2564" t="s">
        <v>43</v>
      </c>
    </row>
    <row r="2565" spans="1:28" outlineLevel="1" x14ac:dyDescent="0.45">
      <c r="A2565">
        <v>2235589000</v>
      </c>
      <c r="B2565" s="1">
        <v>44330</v>
      </c>
      <c r="C2565" t="s">
        <v>729</v>
      </c>
      <c r="D2565" t="s">
        <v>730</v>
      </c>
      <c r="E2565" t="s">
        <v>731</v>
      </c>
      <c r="F2565" t="s">
        <v>5651</v>
      </c>
      <c r="G2565" t="s">
        <v>5777</v>
      </c>
      <c r="H2565" s="10">
        <v>117088</v>
      </c>
      <c r="J2565" t="s">
        <v>42</v>
      </c>
      <c r="K2565" t="s">
        <v>30</v>
      </c>
      <c r="L2565" t="s">
        <v>150</v>
      </c>
      <c r="M2565" t="s">
        <v>30</v>
      </c>
      <c r="N2565" t="s">
        <v>30</v>
      </c>
      <c r="O2565" t="s">
        <v>30</v>
      </c>
      <c r="P2565" t="s">
        <v>30</v>
      </c>
      <c r="Q2565" t="s">
        <v>30</v>
      </c>
      <c r="R2565" t="s">
        <v>30</v>
      </c>
      <c r="S2565" t="s">
        <v>30</v>
      </c>
      <c r="T2565" t="s">
        <v>30</v>
      </c>
      <c r="U2565" t="s">
        <v>30</v>
      </c>
      <c r="V2565" t="s">
        <v>30</v>
      </c>
      <c r="W2565" t="s">
        <v>40</v>
      </c>
      <c r="X2565" t="s">
        <v>29</v>
      </c>
      <c r="Y2565" t="s">
        <v>29</v>
      </c>
      <c r="Z2565" t="s">
        <v>29</v>
      </c>
      <c r="AA2565" t="s">
        <v>30</v>
      </c>
      <c r="AB2565" t="s">
        <v>32</v>
      </c>
    </row>
    <row r="2566" spans="1:28" outlineLevel="1" x14ac:dyDescent="0.45">
      <c r="A2566">
        <v>8941739002</v>
      </c>
      <c r="B2566" s="1">
        <v>44345</v>
      </c>
      <c r="C2566" t="s">
        <v>4949</v>
      </c>
      <c r="D2566" t="s">
        <v>4950</v>
      </c>
      <c r="E2566" t="s">
        <v>731</v>
      </c>
      <c r="F2566" t="s">
        <v>5651</v>
      </c>
      <c r="G2566" t="s">
        <v>5777</v>
      </c>
      <c r="H2566" s="10">
        <v>83656</v>
      </c>
      <c r="J2566" t="s">
        <v>42</v>
      </c>
      <c r="K2566" t="s">
        <v>30</v>
      </c>
      <c r="L2566" t="s">
        <v>150</v>
      </c>
      <c r="M2566" t="s">
        <v>29</v>
      </c>
      <c r="N2566" t="s">
        <v>29</v>
      </c>
      <c r="O2566" t="s">
        <v>29</v>
      </c>
      <c r="P2566" t="s">
        <v>29</v>
      </c>
      <c r="Q2566" t="s">
        <v>29</v>
      </c>
      <c r="R2566" t="s">
        <v>29</v>
      </c>
      <c r="S2566" t="s">
        <v>30</v>
      </c>
      <c r="T2566" t="s">
        <v>30</v>
      </c>
      <c r="U2566" t="s">
        <v>29</v>
      </c>
      <c r="V2566" t="s">
        <v>30</v>
      </c>
      <c r="W2566" t="s">
        <v>33</v>
      </c>
      <c r="X2566" t="s">
        <v>29</v>
      </c>
      <c r="Y2566" t="s">
        <v>29</v>
      </c>
      <c r="Z2566" t="s">
        <v>29</v>
      </c>
      <c r="AA2566" t="s">
        <v>29</v>
      </c>
      <c r="AB2566" t="s">
        <v>32</v>
      </c>
    </row>
    <row r="2567" spans="1:28" outlineLevel="1" x14ac:dyDescent="0.45">
      <c r="A2567">
        <v>7558788906</v>
      </c>
      <c r="B2567" s="1">
        <v>44323</v>
      </c>
      <c r="C2567" t="s">
        <v>3098</v>
      </c>
      <c r="D2567" t="s">
        <v>3099</v>
      </c>
      <c r="E2567" t="s">
        <v>722</v>
      </c>
      <c r="F2567" t="s">
        <v>5651</v>
      </c>
      <c r="G2567" t="s">
        <v>5977</v>
      </c>
      <c r="H2567" s="10">
        <v>39690.15</v>
      </c>
      <c r="J2567" t="s">
        <v>42</v>
      </c>
      <c r="K2567" t="s">
        <v>29</v>
      </c>
      <c r="L2567" t="s">
        <v>96</v>
      </c>
      <c r="M2567" t="s">
        <v>29</v>
      </c>
      <c r="N2567" t="s">
        <v>29</v>
      </c>
      <c r="O2567" t="s">
        <v>29</v>
      </c>
      <c r="P2567" t="s">
        <v>29</v>
      </c>
      <c r="Q2567" t="s">
        <v>29</v>
      </c>
      <c r="R2567" t="s">
        <v>30</v>
      </c>
      <c r="S2567" t="s">
        <v>30</v>
      </c>
      <c r="T2567" t="s">
        <v>29</v>
      </c>
      <c r="U2567" t="s">
        <v>29</v>
      </c>
      <c r="V2567" t="s">
        <v>29</v>
      </c>
      <c r="W2567" t="s">
        <v>60</v>
      </c>
      <c r="X2567" t="s">
        <v>29</v>
      </c>
      <c r="Y2567" t="s">
        <v>29</v>
      </c>
      <c r="Z2567" t="s">
        <v>29</v>
      </c>
      <c r="AA2567" t="s">
        <v>30</v>
      </c>
      <c r="AB2567" t="s">
        <v>39</v>
      </c>
    </row>
    <row r="2568" spans="1:28" outlineLevel="1" x14ac:dyDescent="0.45">
      <c r="A2568">
        <v>2238299002</v>
      </c>
      <c r="B2568" s="1">
        <v>44330</v>
      </c>
      <c r="C2568" t="s">
        <v>746</v>
      </c>
      <c r="D2568" t="s">
        <v>747</v>
      </c>
      <c r="E2568" t="s">
        <v>748</v>
      </c>
      <c r="F2568" t="s">
        <v>5651</v>
      </c>
      <c r="G2568" t="s">
        <v>5781</v>
      </c>
      <c r="H2568" s="10">
        <v>274636.2</v>
      </c>
      <c r="J2568" t="s">
        <v>42</v>
      </c>
      <c r="K2568" t="s">
        <v>29</v>
      </c>
      <c r="L2568" t="s">
        <v>119</v>
      </c>
      <c r="M2568" t="s">
        <v>30</v>
      </c>
      <c r="N2568" t="s">
        <v>30</v>
      </c>
      <c r="O2568" t="s">
        <v>29</v>
      </c>
      <c r="P2568" t="s">
        <v>30</v>
      </c>
      <c r="Q2568" t="s">
        <v>30</v>
      </c>
      <c r="R2568" t="s">
        <v>30</v>
      </c>
      <c r="S2568" t="s">
        <v>30</v>
      </c>
      <c r="T2568" t="s">
        <v>30</v>
      </c>
      <c r="U2568" t="s">
        <v>30</v>
      </c>
      <c r="V2568" t="s">
        <v>30</v>
      </c>
      <c r="W2568" t="s">
        <v>40</v>
      </c>
      <c r="X2568" t="s">
        <v>29</v>
      </c>
      <c r="Y2568" t="s">
        <v>29</v>
      </c>
      <c r="Z2568" t="s">
        <v>30</v>
      </c>
      <c r="AA2568" t="s">
        <v>30</v>
      </c>
      <c r="AB2568" t="s">
        <v>32</v>
      </c>
    </row>
    <row r="2569" spans="1:28" outlineLevel="1" x14ac:dyDescent="0.45">
      <c r="A2569">
        <v>2746799006</v>
      </c>
      <c r="B2569" s="1">
        <v>44334</v>
      </c>
      <c r="C2569" t="s">
        <v>1548</v>
      </c>
      <c r="D2569" t="s">
        <v>1549</v>
      </c>
      <c r="E2569" t="s">
        <v>748</v>
      </c>
      <c r="F2569" t="s">
        <v>5651</v>
      </c>
      <c r="G2569" t="s">
        <v>5781</v>
      </c>
      <c r="H2569" s="10">
        <v>239096</v>
      </c>
      <c r="J2569" t="s">
        <v>42</v>
      </c>
      <c r="K2569" t="s">
        <v>30</v>
      </c>
      <c r="L2569" t="s">
        <v>119</v>
      </c>
      <c r="M2569" t="s">
        <v>29</v>
      </c>
      <c r="N2569" t="s">
        <v>30</v>
      </c>
      <c r="O2569" t="s">
        <v>29</v>
      </c>
      <c r="P2569" t="s">
        <v>30</v>
      </c>
      <c r="Q2569" t="s">
        <v>30</v>
      </c>
      <c r="R2569" t="s">
        <v>30</v>
      </c>
      <c r="S2569" t="s">
        <v>30</v>
      </c>
      <c r="T2569" t="s">
        <v>30</v>
      </c>
      <c r="U2569" t="s">
        <v>30</v>
      </c>
      <c r="V2569" t="s">
        <v>30</v>
      </c>
      <c r="W2569" t="s">
        <v>40</v>
      </c>
      <c r="X2569" t="s">
        <v>29</v>
      </c>
      <c r="Y2569" t="s">
        <v>30</v>
      </c>
      <c r="Z2569" t="s">
        <v>29</v>
      </c>
      <c r="AA2569" t="s">
        <v>30</v>
      </c>
      <c r="AB2569" t="s">
        <v>32</v>
      </c>
    </row>
    <row r="2570" spans="1:28" x14ac:dyDescent="0.45">
      <c r="B2570" s="1"/>
      <c r="H2570" s="5">
        <f>SUM(Table1[GrantAmount])</f>
        <v>645610228.63000095</v>
      </c>
    </row>
  </sheetData>
  <phoneticPr fontId="18" type="noConversion"/>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807E43-F8B5-4C2F-9439-28BCA3941D48}">
  <dimension ref="A3:C303"/>
  <sheetViews>
    <sheetView workbookViewId="0">
      <selection activeCell="A3" sqref="A3"/>
    </sheetView>
  </sheetViews>
  <sheetFormatPr defaultRowHeight="14.25" x14ac:dyDescent="0.45"/>
  <cols>
    <col min="1" max="1" width="16.59765625" bestFit="1" customWidth="1"/>
    <col min="2" max="2" width="18.265625" bestFit="1" customWidth="1"/>
    <col min="3" max="3" width="18.86328125" bestFit="1" customWidth="1"/>
    <col min="4" max="4" width="10.19921875" bestFit="1" customWidth="1"/>
    <col min="5" max="5" width="11.73046875" bestFit="1" customWidth="1"/>
    <col min="6" max="6" width="15.46484375" bestFit="1" customWidth="1"/>
    <col min="7" max="7" width="11.73046875" bestFit="1" customWidth="1"/>
    <col min="8" max="8" width="15.46484375" bestFit="1" customWidth="1"/>
    <col min="9" max="9" width="11.73046875" bestFit="1" customWidth="1"/>
    <col min="10" max="10" width="15.46484375" bestFit="1" customWidth="1"/>
    <col min="11" max="11" width="11.73046875" bestFit="1" customWidth="1"/>
    <col min="12" max="12" width="15.46484375" bestFit="1" customWidth="1"/>
    <col min="13" max="13" width="11.73046875" bestFit="1" customWidth="1"/>
    <col min="14" max="14" width="15.46484375" bestFit="1" customWidth="1"/>
    <col min="15" max="15" width="11.73046875" bestFit="1" customWidth="1"/>
    <col min="16" max="16" width="15.46484375" bestFit="1" customWidth="1"/>
    <col min="17" max="17" width="11.73046875" bestFit="1" customWidth="1"/>
    <col min="18" max="18" width="15.46484375" bestFit="1" customWidth="1"/>
    <col min="19" max="19" width="11.73046875" bestFit="1" customWidth="1"/>
    <col min="20" max="20" width="15.46484375" bestFit="1" customWidth="1"/>
    <col min="21" max="21" width="11.73046875" bestFit="1" customWidth="1"/>
    <col min="22" max="22" width="15.46484375" bestFit="1" customWidth="1"/>
    <col min="23" max="23" width="11.73046875" bestFit="1" customWidth="1"/>
    <col min="24" max="24" width="15.46484375" bestFit="1" customWidth="1"/>
    <col min="25" max="25" width="11.73046875" bestFit="1" customWidth="1"/>
    <col min="26" max="26" width="15.46484375" bestFit="1" customWidth="1"/>
    <col min="27" max="27" width="11.73046875" bestFit="1" customWidth="1"/>
    <col min="28" max="28" width="15.46484375" bestFit="1" customWidth="1"/>
    <col min="29" max="29" width="11.73046875" bestFit="1" customWidth="1"/>
    <col min="30" max="30" width="15.46484375" bestFit="1" customWidth="1"/>
    <col min="31" max="31" width="11.73046875" bestFit="1" customWidth="1"/>
    <col min="32" max="32" width="15.46484375" bestFit="1" customWidth="1"/>
    <col min="33" max="33" width="11.73046875" bestFit="1" customWidth="1"/>
    <col min="34" max="34" width="15.46484375" bestFit="1" customWidth="1"/>
    <col min="35" max="35" width="11.73046875" bestFit="1" customWidth="1"/>
    <col min="36" max="36" width="15.46484375" bestFit="1" customWidth="1"/>
    <col min="37" max="37" width="11.73046875" bestFit="1" customWidth="1"/>
    <col min="38" max="38" width="15.46484375" bestFit="1" customWidth="1"/>
    <col min="39" max="39" width="11.73046875" bestFit="1" customWidth="1"/>
    <col min="40" max="40" width="15.46484375" bestFit="1" customWidth="1"/>
    <col min="41" max="41" width="11.73046875" bestFit="1" customWidth="1"/>
    <col min="42" max="42" width="15.46484375" bestFit="1" customWidth="1"/>
    <col min="43" max="43" width="11.73046875" bestFit="1" customWidth="1"/>
    <col min="44" max="44" width="15.46484375" bestFit="1" customWidth="1"/>
    <col min="45" max="45" width="11.73046875" bestFit="1" customWidth="1"/>
    <col min="46" max="46" width="15.46484375" bestFit="1" customWidth="1"/>
    <col min="47" max="47" width="11.73046875" bestFit="1" customWidth="1"/>
    <col min="48" max="48" width="15.46484375" bestFit="1" customWidth="1"/>
    <col min="49" max="49" width="11.73046875" bestFit="1" customWidth="1"/>
    <col min="50" max="50" width="15.46484375" bestFit="1" customWidth="1"/>
    <col min="51" max="51" width="11.73046875" bestFit="1" customWidth="1"/>
    <col min="52" max="52" width="15.46484375" bestFit="1" customWidth="1"/>
    <col min="53" max="53" width="11.73046875" bestFit="1" customWidth="1"/>
    <col min="54" max="54" width="15.46484375" bestFit="1" customWidth="1"/>
    <col min="55" max="55" width="11.73046875" bestFit="1" customWidth="1"/>
    <col min="56" max="56" width="15.46484375" bestFit="1" customWidth="1"/>
    <col min="57" max="57" width="11.73046875" bestFit="1" customWidth="1"/>
    <col min="58" max="58" width="15.46484375" bestFit="1" customWidth="1"/>
    <col min="59" max="59" width="11.73046875" bestFit="1" customWidth="1"/>
    <col min="60" max="60" width="15.46484375" bestFit="1" customWidth="1"/>
    <col min="61" max="61" width="11.73046875" bestFit="1" customWidth="1"/>
    <col min="62" max="62" width="15.46484375" bestFit="1" customWidth="1"/>
    <col min="63" max="63" width="11.73046875" bestFit="1" customWidth="1"/>
    <col min="64" max="64" width="15.46484375" bestFit="1" customWidth="1"/>
    <col min="65" max="65" width="11.73046875" bestFit="1" customWidth="1"/>
    <col min="66" max="66" width="15.46484375" bestFit="1" customWidth="1"/>
    <col min="67" max="67" width="11.73046875" bestFit="1" customWidth="1"/>
    <col min="68" max="68" width="15.46484375" bestFit="1" customWidth="1"/>
    <col min="69" max="69" width="11.73046875" bestFit="1" customWidth="1"/>
    <col min="70" max="70" width="15.46484375" bestFit="1" customWidth="1"/>
    <col min="71" max="71" width="11.73046875" bestFit="1" customWidth="1"/>
    <col min="72" max="72" width="15.46484375" bestFit="1" customWidth="1"/>
    <col min="73" max="73" width="11.73046875" bestFit="1" customWidth="1"/>
    <col min="74" max="74" width="15.46484375" bestFit="1" customWidth="1"/>
    <col min="75" max="75" width="11.73046875" bestFit="1" customWidth="1"/>
    <col min="76" max="76" width="15.46484375" bestFit="1" customWidth="1"/>
    <col min="77" max="77" width="11.73046875" bestFit="1" customWidth="1"/>
    <col min="78" max="78" width="15.46484375" bestFit="1" customWidth="1"/>
    <col min="79" max="79" width="11.73046875" bestFit="1" customWidth="1"/>
    <col min="80" max="80" width="15.46484375" bestFit="1" customWidth="1"/>
    <col min="81" max="81" width="11.73046875" bestFit="1" customWidth="1"/>
    <col min="82" max="82" width="15.46484375" bestFit="1" customWidth="1"/>
    <col min="83" max="83" width="11.73046875" bestFit="1" customWidth="1"/>
    <col min="84" max="84" width="15.46484375" bestFit="1" customWidth="1"/>
    <col min="85" max="85" width="11.73046875" bestFit="1" customWidth="1"/>
    <col min="86" max="86" width="15.46484375" bestFit="1" customWidth="1"/>
    <col min="87" max="87" width="11.73046875" bestFit="1" customWidth="1"/>
    <col min="88" max="88" width="15.46484375" bestFit="1" customWidth="1"/>
    <col min="89" max="89" width="11.73046875" bestFit="1" customWidth="1"/>
    <col min="90" max="90" width="15.46484375" bestFit="1" customWidth="1"/>
    <col min="91" max="91" width="11.73046875" bestFit="1" customWidth="1"/>
    <col min="92" max="92" width="15.46484375" bestFit="1" customWidth="1"/>
    <col min="93" max="93" width="11.73046875" bestFit="1" customWidth="1"/>
    <col min="94" max="94" width="15.46484375" bestFit="1" customWidth="1"/>
    <col min="95" max="95" width="11.73046875" bestFit="1" customWidth="1"/>
    <col min="96" max="96" width="15.46484375" bestFit="1" customWidth="1"/>
    <col min="97" max="97" width="11.73046875" bestFit="1" customWidth="1"/>
    <col min="98" max="98" width="15.46484375" bestFit="1" customWidth="1"/>
    <col min="99" max="99" width="11.73046875" bestFit="1" customWidth="1"/>
    <col min="100" max="100" width="15.46484375" bestFit="1" customWidth="1"/>
    <col min="101" max="101" width="11.73046875" bestFit="1" customWidth="1"/>
    <col min="102" max="102" width="15.46484375" bestFit="1" customWidth="1"/>
    <col min="103" max="103" width="11.73046875" bestFit="1" customWidth="1"/>
    <col min="104" max="104" width="15.46484375" bestFit="1" customWidth="1"/>
    <col min="105" max="105" width="11.73046875" bestFit="1" customWidth="1"/>
    <col min="106" max="106" width="15.46484375" bestFit="1" customWidth="1"/>
    <col min="107" max="107" width="11.73046875" bestFit="1" customWidth="1"/>
    <col min="108" max="108" width="15.46484375" bestFit="1" customWidth="1"/>
    <col min="109" max="109" width="11.73046875" bestFit="1" customWidth="1"/>
    <col min="110" max="110" width="15.46484375" bestFit="1" customWidth="1"/>
    <col min="111" max="111" width="11.73046875" bestFit="1" customWidth="1"/>
    <col min="112" max="112" width="15.46484375" bestFit="1" customWidth="1"/>
    <col min="113" max="113" width="11.73046875" bestFit="1" customWidth="1"/>
    <col min="114" max="114" width="15.46484375" bestFit="1" customWidth="1"/>
    <col min="115" max="115" width="11.73046875" bestFit="1" customWidth="1"/>
    <col min="116" max="116" width="15.46484375" bestFit="1" customWidth="1"/>
    <col min="117" max="117" width="11.73046875" bestFit="1" customWidth="1"/>
    <col min="118" max="118" width="15.46484375" bestFit="1" customWidth="1"/>
    <col min="119" max="119" width="11.73046875" bestFit="1" customWidth="1"/>
    <col min="120" max="120" width="15.46484375" bestFit="1" customWidth="1"/>
    <col min="121" max="121" width="11.73046875" bestFit="1" customWidth="1"/>
    <col min="122" max="122" width="15.46484375" bestFit="1" customWidth="1"/>
    <col min="123" max="123" width="11.73046875" bestFit="1" customWidth="1"/>
    <col min="124" max="124" width="15.46484375" bestFit="1" customWidth="1"/>
    <col min="125" max="125" width="11.73046875" bestFit="1" customWidth="1"/>
    <col min="126" max="126" width="15.46484375" bestFit="1" customWidth="1"/>
    <col min="127" max="127" width="11.73046875" bestFit="1" customWidth="1"/>
    <col min="128" max="128" width="15.46484375" bestFit="1" customWidth="1"/>
    <col min="129" max="129" width="11.73046875" bestFit="1" customWidth="1"/>
    <col min="130" max="130" width="15.46484375" bestFit="1" customWidth="1"/>
    <col min="131" max="131" width="11.73046875" bestFit="1" customWidth="1"/>
    <col min="132" max="132" width="15.46484375" bestFit="1" customWidth="1"/>
    <col min="133" max="133" width="11.73046875" bestFit="1" customWidth="1"/>
    <col min="134" max="134" width="15.46484375" bestFit="1" customWidth="1"/>
    <col min="135" max="135" width="11.73046875" bestFit="1" customWidth="1"/>
    <col min="136" max="136" width="15.46484375" bestFit="1" customWidth="1"/>
    <col min="137" max="137" width="11.73046875" bestFit="1" customWidth="1"/>
    <col min="138" max="138" width="15.46484375" bestFit="1" customWidth="1"/>
    <col min="139" max="139" width="11.73046875" bestFit="1" customWidth="1"/>
    <col min="140" max="140" width="15.46484375" bestFit="1" customWidth="1"/>
    <col min="141" max="141" width="11.73046875" bestFit="1" customWidth="1"/>
    <col min="142" max="142" width="15.46484375" bestFit="1" customWidth="1"/>
    <col min="143" max="143" width="11.73046875" bestFit="1" customWidth="1"/>
    <col min="144" max="144" width="15.46484375" bestFit="1" customWidth="1"/>
    <col min="145" max="145" width="11.73046875" bestFit="1" customWidth="1"/>
    <col min="146" max="146" width="15.46484375" bestFit="1" customWidth="1"/>
    <col min="147" max="147" width="11.73046875" bestFit="1" customWidth="1"/>
    <col min="148" max="148" width="15.46484375" bestFit="1" customWidth="1"/>
    <col min="149" max="149" width="11.73046875" bestFit="1" customWidth="1"/>
    <col min="150" max="150" width="15.46484375" bestFit="1" customWidth="1"/>
    <col min="151" max="151" width="11.73046875" bestFit="1" customWidth="1"/>
    <col min="152" max="152" width="15.46484375" bestFit="1" customWidth="1"/>
    <col min="153" max="153" width="11.73046875" bestFit="1" customWidth="1"/>
    <col min="154" max="154" width="15.46484375" bestFit="1" customWidth="1"/>
    <col min="155" max="155" width="11.73046875" bestFit="1" customWidth="1"/>
    <col min="156" max="156" width="15.46484375" bestFit="1" customWidth="1"/>
    <col min="157" max="157" width="11.73046875" bestFit="1" customWidth="1"/>
    <col min="158" max="158" width="15.46484375" bestFit="1" customWidth="1"/>
    <col min="159" max="159" width="11.73046875" bestFit="1" customWidth="1"/>
    <col min="160" max="160" width="15.46484375" bestFit="1" customWidth="1"/>
    <col min="161" max="161" width="11.73046875" bestFit="1" customWidth="1"/>
    <col min="162" max="162" width="15.46484375" bestFit="1" customWidth="1"/>
    <col min="163" max="163" width="11.73046875" bestFit="1" customWidth="1"/>
    <col min="164" max="164" width="15.46484375" bestFit="1" customWidth="1"/>
    <col min="165" max="165" width="11.73046875" bestFit="1" customWidth="1"/>
    <col min="166" max="166" width="15.46484375" bestFit="1" customWidth="1"/>
    <col min="167" max="167" width="11.73046875" bestFit="1" customWidth="1"/>
    <col min="168" max="168" width="15.46484375" bestFit="1" customWidth="1"/>
    <col min="169" max="169" width="11.73046875" bestFit="1" customWidth="1"/>
    <col min="170" max="170" width="15.46484375" bestFit="1" customWidth="1"/>
    <col min="171" max="171" width="11.73046875" bestFit="1" customWidth="1"/>
    <col min="172" max="172" width="15.46484375" bestFit="1" customWidth="1"/>
    <col min="173" max="173" width="11.73046875" bestFit="1" customWidth="1"/>
    <col min="174" max="174" width="15.46484375" bestFit="1" customWidth="1"/>
    <col min="175" max="175" width="11.73046875" bestFit="1" customWidth="1"/>
    <col min="176" max="176" width="15.46484375" bestFit="1" customWidth="1"/>
    <col min="177" max="177" width="11.73046875" bestFit="1" customWidth="1"/>
    <col min="178" max="178" width="15.46484375" bestFit="1" customWidth="1"/>
    <col min="179" max="179" width="11.73046875" bestFit="1" customWidth="1"/>
    <col min="180" max="180" width="15.46484375" bestFit="1" customWidth="1"/>
    <col min="181" max="181" width="11.73046875" bestFit="1" customWidth="1"/>
    <col min="182" max="182" width="15.46484375" bestFit="1" customWidth="1"/>
    <col min="183" max="183" width="11.73046875" bestFit="1" customWidth="1"/>
    <col min="184" max="184" width="15.46484375" bestFit="1" customWidth="1"/>
    <col min="185" max="185" width="11.73046875" bestFit="1" customWidth="1"/>
    <col min="186" max="186" width="15.46484375" bestFit="1" customWidth="1"/>
    <col min="187" max="187" width="11.73046875" bestFit="1" customWidth="1"/>
    <col min="188" max="188" width="15.46484375" bestFit="1" customWidth="1"/>
    <col min="189" max="189" width="11.73046875" bestFit="1" customWidth="1"/>
    <col min="190" max="190" width="15.46484375" bestFit="1" customWidth="1"/>
    <col min="191" max="191" width="11.73046875" bestFit="1" customWidth="1"/>
    <col min="192" max="192" width="15.46484375" bestFit="1" customWidth="1"/>
    <col min="193" max="193" width="11.73046875" bestFit="1" customWidth="1"/>
    <col min="194" max="194" width="15.46484375" bestFit="1" customWidth="1"/>
    <col min="195" max="195" width="11.73046875" bestFit="1" customWidth="1"/>
    <col min="196" max="196" width="15.46484375" bestFit="1" customWidth="1"/>
    <col min="197" max="197" width="11.73046875" bestFit="1" customWidth="1"/>
    <col min="198" max="198" width="15.46484375" bestFit="1" customWidth="1"/>
    <col min="199" max="199" width="11.73046875" bestFit="1" customWidth="1"/>
    <col min="200" max="200" width="15.46484375" bestFit="1" customWidth="1"/>
    <col min="201" max="201" width="11.73046875" bestFit="1" customWidth="1"/>
    <col min="202" max="202" width="15.46484375" bestFit="1" customWidth="1"/>
    <col min="203" max="203" width="11.73046875" bestFit="1" customWidth="1"/>
    <col min="204" max="204" width="15.46484375" bestFit="1" customWidth="1"/>
    <col min="205" max="205" width="11.73046875" bestFit="1" customWidth="1"/>
    <col min="206" max="206" width="15.46484375" bestFit="1" customWidth="1"/>
    <col min="207" max="207" width="11.73046875" bestFit="1" customWidth="1"/>
    <col min="208" max="208" width="15.46484375" bestFit="1" customWidth="1"/>
    <col min="209" max="209" width="11.73046875" bestFit="1" customWidth="1"/>
    <col min="210" max="210" width="15.46484375" bestFit="1" customWidth="1"/>
    <col min="211" max="211" width="12.73046875" bestFit="1" customWidth="1"/>
    <col min="212" max="212" width="16.46484375" bestFit="1" customWidth="1"/>
    <col min="213" max="213" width="12.73046875" bestFit="1" customWidth="1"/>
    <col min="214" max="214" width="16.46484375" bestFit="1" customWidth="1"/>
    <col min="215" max="215" width="12.73046875" bestFit="1" customWidth="1"/>
    <col min="216" max="216" width="16.46484375" bestFit="1" customWidth="1"/>
    <col min="217" max="217" width="12.73046875" bestFit="1" customWidth="1"/>
    <col min="218" max="218" width="16.46484375" bestFit="1" customWidth="1"/>
    <col min="219" max="219" width="12.73046875" bestFit="1" customWidth="1"/>
    <col min="220" max="220" width="16.46484375" bestFit="1" customWidth="1"/>
    <col min="221" max="221" width="12.73046875" bestFit="1" customWidth="1"/>
    <col min="222" max="222" width="16.46484375" bestFit="1" customWidth="1"/>
    <col min="223" max="223" width="12.73046875" bestFit="1" customWidth="1"/>
    <col min="224" max="224" width="16.46484375" bestFit="1" customWidth="1"/>
    <col min="225" max="225" width="12.73046875" bestFit="1" customWidth="1"/>
    <col min="226" max="226" width="16.46484375" bestFit="1" customWidth="1"/>
    <col min="227" max="227" width="12.73046875" bestFit="1" customWidth="1"/>
    <col min="228" max="228" width="16.46484375" bestFit="1" customWidth="1"/>
    <col min="229" max="229" width="12.73046875" bestFit="1" customWidth="1"/>
    <col min="230" max="230" width="16.46484375" bestFit="1" customWidth="1"/>
    <col min="231" max="231" width="12.73046875" bestFit="1" customWidth="1"/>
    <col min="232" max="232" width="16.46484375" bestFit="1" customWidth="1"/>
    <col min="233" max="233" width="12.73046875" bestFit="1" customWidth="1"/>
    <col min="234" max="234" width="16.46484375" bestFit="1" customWidth="1"/>
    <col min="235" max="235" width="12.73046875" bestFit="1" customWidth="1"/>
    <col min="236" max="236" width="16.46484375" bestFit="1" customWidth="1"/>
    <col min="237" max="237" width="12.73046875" bestFit="1" customWidth="1"/>
    <col min="238" max="238" width="16.46484375" bestFit="1" customWidth="1"/>
    <col min="239" max="239" width="12.73046875" bestFit="1" customWidth="1"/>
    <col min="240" max="240" width="16.46484375" bestFit="1" customWidth="1"/>
    <col min="241" max="241" width="12.73046875" bestFit="1" customWidth="1"/>
    <col min="242" max="242" width="16.46484375" bestFit="1" customWidth="1"/>
    <col min="243" max="243" width="12.73046875" bestFit="1" customWidth="1"/>
    <col min="244" max="244" width="16.46484375" bestFit="1" customWidth="1"/>
    <col min="245" max="245" width="12.73046875" bestFit="1" customWidth="1"/>
    <col min="246" max="246" width="16.46484375" bestFit="1" customWidth="1"/>
    <col min="247" max="247" width="12.73046875" bestFit="1" customWidth="1"/>
    <col min="248" max="248" width="16.46484375" bestFit="1" customWidth="1"/>
    <col min="249" max="249" width="12.73046875" bestFit="1" customWidth="1"/>
    <col min="250" max="250" width="16.46484375" bestFit="1" customWidth="1"/>
    <col min="251" max="251" width="12.73046875" bestFit="1" customWidth="1"/>
    <col min="252" max="252" width="16.46484375" bestFit="1" customWidth="1"/>
    <col min="253" max="253" width="12.73046875" bestFit="1" customWidth="1"/>
    <col min="254" max="254" width="16.46484375" bestFit="1" customWidth="1"/>
    <col min="255" max="255" width="12.73046875" bestFit="1" customWidth="1"/>
    <col min="256" max="256" width="16.46484375" bestFit="1" customWidth="1"/>
    <col min="257" max="257" width="12.73046875" bestFit="1" customWidth="1"/>
    <col min="258" max="258" width="16.46484375" bestFit="1" customWidth="1"/>
    <col min="259" max="259" width="12.73046875" bestFit="1" customWidth="1"/>
    <col min="260" max="260" width="16.46484375" bestFit="1" customWidth="1"/>
    <col min="261" max="261" width="12.73046875" bestFit="1" customWidth="1"/>
    <col min="262" max="262" width="16.46484375" bestFit="1" customWidth="1"/>
    <col min="263" max="263" width="12.73046875" bestFit="1" customWidth="1"/>
    <col min="264" max="264" width="16.46484375" bestFit="1" customWidth="1"/>
    <col min="265" max="265" width="12.73046875" bestFit="1" customWidth="1"/>
    <col min="266" max="266" width="16.46484375" bestFit="1" customWidth="1"/>
    <col min="267" max="267" width="12.73046875" bestFit="1" customWidth="1"/>
    <col min="268" max="268" width="16.46484375" bestFit="1" customWidth="1"/>
    <col min="269" max="269" width="12.73046875" bestFit="1" customWidth="1"/>
    <col min="270" max="270" width="16.46484375" bestFit="1" customWidth="1"/>
    <col min="271" max="271" width="12.73046875" bestFit="1" customWidth="1"/>
    <col min="272" max="272" width="16.46484375" bestFit="1" customWidth="1"/>
    <col min="273" max="273" width="12.73046875" bestFit="1" customWidth="1"/>
    <col min="274" max="274" width="16.46484375" bestFit="1" customWidth="1"/>
    <col min="275" max="275" width="12.73046875" bestFit="1" customWidth="1"/>
    <col min="276" max="276" width="16.46484375" bestFit="1" customWidth="1"/>
    <col min="277" max="277" width="12.73046875" bestFit="1" customWidth="1"/>
    <col min="278" max="278" width="16.46484375" bestFit="1" customWidth="1"/>
    <col min="279" max="279" width="12.73046875" bestFit="1" customWidth="1"/>
    <col min="280" max="280" width="16.46484375" bestFit="1" customWidth="1"/>
    <col min="281" max="281" width="12.73046875" bestFit="1" customWidth="1"/>
    <col min="282" max="282" width="16.46484375" bestFit="1" customWidth="1"/>
    <col min="283" max="283" width="12.73046875" bestFit="1" customWidth="1"/>
    <col min="284" max="284" width="16.46484375" bestFit="1" customWidth="1"/>
    <col min="285" max="285" width="12.73046875" bestFit="1" customWidth="1"/>
    <col min="286" max="286" width="16.46484375" bestFit="1" customWidth="1"/>
    <col min="287" max="287" width="12.73046875" bestFit="1" customWidth="1"/>
    <col min="288" max="288" width="16.46484375" bestFit="1" customWidth="1"/>
    <col min="289" max="289" width="12.73046875" bestFit="1" customWidth="1"/>
    <col min="290" max="290" width="16.46484375" bestFit="1" customWidth="1"/>
    <col min="291" max="291" width="12.73046875" bestFit="1" customWidth="1"/>
    <col min="292" max="292" width="16.46484375" bestFit="1" customWidth="1"/>
    <col min="293" max="293" width="12.73046875" bestFit="1" customWidth="1"/>
    <col min="294" max="294" width="16.46484375" bestFit="1" customWidth="1"/>
    <col min="295" max="295" width="12.73046875" bestFit="1" customWidth="1"/>
    <col min="296" max="296" width="16.46484375" bestFit="1" customWidth="1"/>
    <col min="297" max="297" width="12.73046875" bestFit="1" customWidth="1"/>
    <col min="298" max="298" width="16.46484375" bestFit="1" customWidth="1"/>
    <col min="299" max="299" width="12.73046875" bestFit="1" customWidth="1"/>
    <col min="300" max="300" width="16.46484375" bestFit="1" customWidth="1"/>
    <col min="301" max="301" width="12.73046875" bestFit="1" customWidth="1"/>
    <col min="302" max="302" width="16.46484375" bestFit="1" customWidth="1"/>
    <col min="303" max="303" width="12.73046875" bestFit="1" customWidth="1"/>
    <col min="304" max="304" width="16.46484375" bestFit="1" customWidth="1"/>
    <col min="305" max="305" width="12.73046875" bestFit="1" customWidth="1"/>
    <col min="306" max="306" width="16.46484375" bestFit="1" customWidth="1"/>
    <col min="307" max="307" width="12.73046875" bestFit="1" customWidth="1"/>
    <col min="308" max="308" width="16.46484375" bestFit="1" customWidth="1"/>
    <col min="309" max="309" width="12.73046875" bestFit="1" customWidth="1"/>
    <col min="310" max="310" width="16.46484375" bestFit="1" customWidth="1"/>
    <col min="311" max="311" width="12.73046875" bestFit="1" customWidth="1"/>
    <col min="312" max="312" width="16.46484375" bestFit="1" customWidth="1"/>
    <col min="313" max="313" width="12.73046875" bestFit="1" customWidth="1"/>
    <col min="314" max="314" width="16.46484375" bestFit="1" customWidth="1"/>
    <col min="315" max="315" width="12.73046875" bestFit="1" customWidth="1"/>
    <col min="316" max="316" width="16.46484375" bestFit="1" customWidth="1"/>
    <col min="317" max="317" width="12.73046875" bestFit="1" customWidth="1"/>
    <col min="318" max="318" width="16.46484375" bestFit="1" customWidth="1"/>
    <col min="319" max="319" width="12.73046875" bestFit="1" customWidth="1"/>
    <col min="320" max="320" width="16.46484375" bestFit="1" customWidth="1"/>
    <col min="321" max="321" width="12.73046875" bestFit="1" customWidth="1"/>
    <col min="322" max="322" width="16.46484375" bestFit="1" customWidth="1"/>
    <col min="323" max="323" width="12.73046875" bestFit="1" customWidth="1"/>
    <col min="324" max="324" width="16.46484375" bestFit="1" customWidth="1"/>
    <col min="325" max="325" width="12.73046875" bestFit="1" customWidth="1"/>
    <col min="326" max="326" width="16.46484375" bestFit="1" customWidth="1"/>
    <col min="327" max="327" width="12.73046875" bestFit="1" customWidth="1"/>
    <col min="328" max="328" width="16.46484375" bestFit="1" customWidth="1"/>
    <col min="329" max="329" width="12.73046875" bestFit="1" customWidth="1"/>
    <col min="330" max="330" width="16.46484375" bestFit="1" customWidth="1"/>
    <col min="331" max="331" width="12.73046875" bestFit="1" customWidth="1"/>
    <col min="332" max="332" width="16.46484375" bestFit="1" customWidth="1"/>
    <col min="333" max="333" width="12.73046875" bestFit="1" customWidth="1"/>
    <col min="334" max="334" width="16.46484375" bestFit="1" customWidth="1"/>
    <col min="335" max="335" width="12.73046875" bestFit="1" customWidth="1"/>
    <col min="336" max="336" width="16.46484375" bestFit="1" customWidth="1"/>
    <col min="337" max="337" width="12.73046875" bestFit="1" customWidth="1"/>
    <col min="338" max="338" width="16.46484375" bestFit="1" customWidth="1"/>
    <col min="339" max="339" width="12.73046875" bestFit="1" customWidth="1"/>
    <col min="340" max="340" width="16.46484375" bestFit="1" customWidth="1"/>
    <col min="341" max="341" width="12.73046875" bestFit="1" customWidth="1"/>
    <col min="342" max="342" width="16.46484375" bestFit="1" customWidth="1"/>
    <col min="343" max="343" width="12.73046875" bestFit="1" customWidth="1"/>
    <col min="344" max="344" width="16.46484375" bestFit="1" customWidth="1"/>
    <col min="345" max="345" width="12.73046875" bestFit="1" customWidth="1"/>
    <col min="346" max="346" width="16.46484375" bestFit="1" customWidth="1"/>
    <col min="347" max="347" width="12.73046875" bestFit="1" customWidth="1"/>
    <col min="348" max="348" width="16.46484375" bestFit="1" customWidth="1"/>
    <col min="349" max="349" width="12.73046875" bestFit="1" customWidth="1"/>
    <col min="350" max="350" width="16.46484375" bestFit="1" customWidth="1"/>
    <col min="351" max="351" width="12.73046875" bestFit="1" customWidth="1"/>
    <col min="352" max="352" width="16.46484375" bestFit="1" customWidth="1"/>
    <col min="353" max="353" width="12.73046875" bestFit="1" customWidth="1"/>
    <col min="354" max="354" width="16.46484375" bestFit="1" customWidth="1"/>
    <col min="355" max="355" width="12.73046875" bestFit="1" customWidth="1"/>
    <col min="356" max="356" width="16.46484375" bestFit="1" customWidth="1"/>
    <col min="357" max="357" width="12.73046875" bestFit="1" customWidth="1"/>
    <col min="358" max="358" width="16.46484375" bestFit="1" customWidth="1"/>
    <col min="359" max="359" width="12.73046875" bestFit="1" customWidth="1"/>
    <col min="360" max="360" width="16.46484375" bestFit="1" customWidth="1"/>
    <col min="361" max="361" width="12.73046875" bestFit="1" customWidth="1"/>
    <col min="362" max="362" width="16.46484375" bestFit="1" customWidth="1"/>
    <col min="363" max="363" width="12.73046875" bestFit="1" customWidth="1"/>
    <col min="364" max="364" width="16.46484375" bestFit="1" customWidth="1"/>
    <col min="365" max="365" width="12.73046875" bestFit="1" customWidth="1"/>
    <col min="366" max="366" width="16.46484375" bestFit="1" customWidth="1"/>
    <col min="367" max="367" width="12.73046875" bestFit="1" customWidth="1"/>
    <col min="368" max="368" width="16.46484375" bestFit="1" customWidth="1"/>
    <col min="369" max="369" width="12.73046875" bestFit="1" customWidth="1"/>
    <col min="370" max="370" width="16.46484375" bestFit="1" customWidth="1"/>
    <col min="371" max="371" width="12.73046875" bestFit="1" customWidth="1"/>
    <col min="372" max="372" width="16.46484375" bestFit="1" customWidth="1"/>
    <col min="373" max="373" width="12.73046875" bestFit="1" customWidth="1"/>
    <col min="374" max="374" width="16.46484375" bestFit="1" customWidth="1"/>
    <col min="375" max="375" width="12.73046875" bestFit="1" customWidth="1"/>
    <col min="376" max="376" width="16.46484375" bestFit="1" customWidth="1"/>
    <col min="377" max="377" width="12.73046875" bestFit="1" customWidth="1"/>
    <col min="378" max="378" width="16.46484375" bestFit="1" customWidth="1"/>
    <col min="379" max="379" width="12.73046875" bestFit="1" customWidth="1"/>
    <col min="380" max="380" width="16.46484375" bestFit="1" customWidth="1"/>
    <col min="381" max="381" width="12.73046875" bestFit="1" customWidth="1"/>
    <col min="382" max="382" width="16.46484375" bestFit="1" customWidth="1"/>
    <col min="383" max="383" width="12.73046875" bestFit="1" customWidth="1"/>
    <col min="384" max="384" width="16.46484375" bestFit="1" customWidth="1"/>
    <col min="385" max="385" width="12.73046875" bestFit="1" customWidth="1"/>
    <col min="386" max="386" width="16.46484375" bestFit="1" customWidth="1"/>
    <col min="387" max="387" width="12.73046875" bestFit="1" customWidth="1"/>
    <col min="388" max="388" width="16.46484375" bestFit="1" customWidth="1"/>
    <col min="389" max="389" width="12.73046875" bestFit="1" customWidth="1"/>
    <col min="390" max="390" width="16.46484375" bestFit="1" customWidth="1"/>
    <col min="391" max="391" width="12.73046875" bestFit="1" customWidth="1"/>
    <col min="392" max="392" width="16.46484375" bestFit="1" customWidth="1"/>
    <col min="393" max="393" width="12.73046875" bestFit="1" customWidth="1"/>
    <col min="394" max="394" width="16.46484375" bestFit="1" customWidth="1"/>
    <col min="395" max="395" width="12.73046875" bestFit="1" customWidth="1"/>
    <col min="396" max="396" width="16.46484375" bestFit="1" customWidth="1"/>
    <col min="397" max="397" width="12.73046875" bestFit="1" customWidth="1"/>
    <col min="398" max="398" width="16.46484375" bestFit="1" customWidth="1"/>
    <col min="399" max="399" width="12.73046875" bestFit="1" customWidth="1"/>
    <col min="400" max="400" width="16.46484375" bestFit="1" customWidth="1"/>
    <col min="401" max="401" width="12.73046875" bestFit="1" customWidth="1"/>
    <col min="402" max="402" width="16.46484375" bestFit="1" customWidth="1"/>
    <col min="403" max="403" width="12.73046875" bestFit="1" customWidth="1"/>
    <col min="404" max="404" width="16.46484375" bestFit="1" customWidth="1"/>
    <col min="405" max="405" width="12.73046875" bestFit="1" customWidth="1"/>
    <col min="406" max="406" width="16.46484375" bestFit="1" customWidth="1"/>
    <col min="407" max="407" width="12.73046875" bestFit="1" customWidth="1"/>
    <col min="408" max="408" width="16.46484375" bestFit="1" customWidth="1"/>
    <col min="409" max="409" width="12.73046875" bestFit="1" customWidth="1"/>
    <col min="410" max="410" width="16.46484375" bestFit="1" customWidth="1"/>
    <col min="411" max="411" width="12.73046875" bestFit="1" customWidth="1"/>
    <col min="412" max="412" width="16.46484375" bestFit="1" customWidth="1"/>
    <col min="413" max="413" width="12.73046875" bestFit="1" customWidth="1"/>
    <col min="414" max="414" width="16.46484375" bestFit="1" customWidth="1"/>
    <col min="415" max="415" width="12.73046875" bestFit="1" customWidth="1"/>
    <col min="416" max="416" width="16.46484375" bestFit="1" customWidth="1"/>
    <col min="417" max="417" width="12.73046875" bestFit="1" customWidth="1"/>
    <col min="418" max="418" width="16.46484375" bestFit="1" customWidth="1"/>
    <col min="419" max="419" width="12.73046875" bestFit="1" customWidth="1"/>
    <col min="420" max="420" width="16.46484375" bestFit="1" customWidth="1"/>
    <col min="421" max="421" width="12.73046875" bestFit="1" customWidth="1"/>
    <col min="422" max="422" width="16.46484375" bestFit="1" customWidth="1"/>
    <col min="423" max="423" width="12.73046875" bestFit="1" customWidth="1"/>
    <col min="424" max="424" width="16.46484375" bestFit="1" customWidth="1"/>
    <col min="425" max="425" width="12.73046875" bestFit="1" customWidth="1"/>
    <col min="426" max="426" width="16.46484375" bestFit="1" customWidth="1"/>
    <col min="427" max="427" width="12.73046875" bestFit="1" customWidth="1"/>
    <col min="428" max="428" width="16.46484375" bestFit="1" customWidth="1"/>
    <col min="429" max="429" width="12.73046875" bestFit="1" customWidth="1"/>
    <col min="430" max="430" width="16.46484375" bestFit="1" customWidth="1"/>
    <col min="431" max="431" width="12.73046875" bestFit="1" customWidth="1"/>
    <col min="432" max="432" width="16.46484375" bestFit="1" customWidth="1"/>
    <col min="433" max="433" width="12.73046875" bestFit="1" customWidth="1"/>
    <col min="434" max="434" width="16.46484375" bestFit="1" customWidth="1"/>
    <col min="435" max="435" width="12.73046875" bestFit="1" customWidth="1"/>
    <col min="436" max="436" width="16.46484375" bestFit="1" customWidth="1"/>
    <col min="437" max="437" width="12.73046875" bestFit="1" customWidth="1"/>
    <col min="438" max="438" width="16.46484375" bestFit="1" customWidth="1"/>
    <col min="439" max="439" width="12.73046875" bestFit="1" customWidth="1"/>
    <col min="440" max="440" width="16.46484375" bestFit="1" customWidth="1"/>
    <col min="441" max="441" width="12.73046875" bestFit="1" customWidth="1"/>
    <col min="442" max="442" width="16.46484375" bestFit="1" customWidth="1"/>
    <col min="443" max="443" width="12.73046875" bestFit="1" customWidth="1"/>
    <col min="444" max="444" width="16.46484375" bestFit="1" customWidth="1"/>
    <col min="445" max="445" width="12.73046875" bestFit="1" customWidth="1"/>
    <col min="446" max="446" width="16.46484375" bestFit="1" customWidth="1"/>
    <col min="447" max="447" width="12.73046875" bestFit="1" customWidth="1"/>
    <col min="448" max="448" width="16.46484375" bestFit="1" customWidth="1"/>
    <col min="449" max="449" width="12.73046875" bestFit="1" customWidth="1"/>
    <col min="450" max="450" width="16.46484375" bestFit="1" customWidth="1"/>
    <col min="451" max="451" width="12.73046875" bestFit="1" customWidth="1"/>
    <col min="452" max="452" width="16.46484375" bestFit="1" customWidth="1"/>
    <col min="453" max="453" width="12.73046875" bestFit="1" customWidth="1"/>
    <col min="454" max="454" width="16.46484375" bestFit="1" customWidth="1"/>
    <col min="455" max="455" width="12.73046875" bestFit="1" customWidth="1"/>
    <col min="456" max="456" width="16.46484375" bestFit="1" customWidth="1"/>
    <col min="457" max="457" width="12.73046875" bestFit="1" customWidth="1"/>
    <col min="458" max="458" width="16.46484375" bestFit="1" customWidth="1"/>
    <col min="459" max="459" width="12.73046875" bestFit="1" customWidth="1"/>
    <col min="460" max="460" width="16.46484375" bestFit="1" customWidth="1"/>
    <col min="461" max="461" width="12.73046875" bestFit="1" customWidth="1"/>
    <col min="462" max="462" width="16.46484375" bestFit="1" customWidth="1"/>
    <col min="463" max="463" width="12.73046875" bestFit="1" customWidth="1"/>
    <col min="464" max="464" width="16.46484375" bestFit="1" customWidth="1"/>
    <col min="465" max="465" width="12.73046875" bestFit="1" customWidth="1"/>
    <col min="466" max="466" width="16.46484375" bestFit="1" customWidth="1"/>
    <col min="467" max="467" width="12.73046875" bestFit="1" customWidth="1"/>
    <col min="468" max="468" width="16.46484375" bestFit="1" customWidth="1"/>
    <col min="469" max="469" width="12.73046875" bestFit="1" customWidth="1"/>
    <col min="470" max="470" width="16.46484375" bestFit="1" customWidth="1"/>
    <col min="471" max="471" width="12.73046875" bestFit="1" customWidth="1"/>
    <col min="472" max="472" width="16.46484375" bestFit="1" customWidth="1"/>
    <col min="473" max="473" width="12.73046875" bestFit="1" customWidth="1"/>
    <col min="474" max="474" width="16.46484375" bestFit="1" customWidth="1"/>
    <col min="475" max="475" width="12.73046875" bestFit="1" customWidth="1"/>
    <col min="476" max="476" width="16.46484375" bestFit="1" customWidth="1"/>
    <col min="477" max="477" width="12.73046875" bestFit="1" customWidth="1"/>
    <col min="478" max="478" width="16.46484375" bestFit="1" customWidth="1"/>
    <col min="479" max="479" width="12.73046875" bestFit="1" customWidth="1"/>
    <col min="480" max="480" width="16.46484375" bestFit="1" customWidth="1"/>
    <col min="481" max="481" width="12.73046875" bestFit="1" customWidth="1"/>
    <col min="482" max="482" width="16.46484375" bestFit="1" customWidth="1"/>
    <col min="483" max="483" width="12.73046875" bestFit="1" customWidth="1"/>
    <col min="484" max="484" width="16.46484375" bestFit="1" customWidth="1"/>
    <col min="485" max="485" width="12.73046875" bestFit="1" customWidth="1"/>
    <col min="486" max="486" width="16.46484375" bestFit="1" customWidth="1"/>
    <col min="487" max="487" width="12.73046875" bestFit="1" customWidth="1"/>
    <col min="488" max="488" width="16.46484375" bestFit="1" customWidth="1"/>
    <col min="489" max="489" width="12.73046875" bestFit="1" customWidth="1"/>
    <col min="490" max="490" width="16.46484375" bestFit="1" customWidth="1"/>
    <col min="491" max="491" width="12.73046875" bestFit="1" customWidth="1"/>
    <col min="492" max="492" width="16.46484375" bestFit="1" customWidth="1"/>
    <col min="493" max="493" width="12.73046875" bestFit="1" customWidth="1"/>
    <col min="494" max="494" width="16.46484375" bestFit="1" customWidth="1"/>
    <col min="495" max="495" width="12.73046875" bestFit="1" customWidth="1"/>
    <col min="496" max="496" width="16.46484375" bestFit="1" customWidth="1"/>
    <col min="497" max="497" width="12.73046875" bestFit="1" customWidth="1"/>
    <col min="498" max="498" width="16.46484375" bestFit="1" customWidth="1"/>
    <col min="499" max="499" width="12.73046875" bestFit="1" customWidth="1"/>
    <col min="500" max="500" width="16.46484375" bestFit="1" customWidth="1"/>
    <col min="501" max="501" width="12.73046875" bestFit="1" customWidth="1"/>
    <col min="502" max="502" width="16.46484375" bestFit="1" customWidth="1"/>
    <col min="503" max="503" width="12.73046875" bestFit="1" customWidth="1"/>
    <col min="504" max="504" width="16.46484375" bestFit="1" customWidth="1"/>
    <col min="505" max="505" width="12.73046875" bestFit="1" customWidth="1"/>
    <col min="506" max="506" width="16.46484375" bestFit="1" customWidth="1"/>
    <col min="507" max="507" width="12.73046875" bestFit="1" customWidth="1"/>
    <col min="508" max="508" width="16.46484375" bestFit="1" customWidth="1"/>
    <col min="509" max="509" width="12.73046875" bestFit="1" customWidth="1"/>
    <col min="510" max="510" width="16.46484375" bestFit="1" customWidth="1"/>
    <col min="511" max="511" width="12.73046875" bestFit="1" customWidth="1"/>
    <col min="512" max="512" width="16.46484375" bestFit="1" customWidth="1"/>
    <col min="513" max="513" width="12.73046875" bestFit="1" customWidth="1"/>
    <col min="514" max="514" width="16.46484375" bestFit="1" customWidth="1"/>
    <col min="515" max="515" width="12.73046875" bestFit="1" customWidth="1"/>
    <col min="516" max="516" width="16.46484375" bestFit="1" customWidth="1"/>
    <col min="517" max="517" width="12.73046875" bestFit="1" customWidth="1"/>
    <col min="518" max="518" width="16.46484375" bestFit="1" customWidth="1"/>
    <col min="519" max="519" width="12.73046875" bestFit="1" customWidth="1"/>
    <col min="520" max="520" width="16.46484375" bestFit="1" customWidth="1"/>
    <col min="521" max="521" width="12.73046875" bestFit="1" customWidth="1"/>
    <col min="522" max="522" width="16.46484375" bestFit="1" customWidth="1"/>
    <col min="523" max="523" width="12.73046875" bestFit="1" customWidth="1"/>
    <col min="524" max="524" width="16.46484375" bestFit="1" customWidth="1"/>
    <col min="525" max="525" width="12.73046875" bestFit="1" customWidth="1"/>
    <col min="526" max="526" width="16.46484375" bestFit="1" customWidth="1"/>
    <col min="527" max="527" width="12.73046875" bestFit="1" customWidth="1"/>
    <col min="528" max="528" width="16.46484375" bestFit="1" customWidth="1"/>
    <col min="529" max="529" width="12.73046875" bestFit="1" customWidth="1"/>
    <col min="530" max="530" width="16.46484375" bestFit="1" customWidth="1"/>
    <col min="531" max="531" width="12.73046875" bestFit="1" customWidth="1"/>
    <col min="532" max="532" width="16.46484375" bestFit="1" customWidth="1"/>
    <col min="533" max="533" width="12.73046875" bestFit="1" customWidth="1"/>
    <col min="534" max="534" width="16.46484375" bestFit="1" customWidth="1"/>
    <col min="535" max="535" width="12.73046875" bestFit="1" customWidth="1"/>
    <col min="536" max="536" width="16.46484375" bestFit="1" customWidth="1"/>
    <col min="537" max="537" width="12.73046875" bestFit="1" customWidth="1"/>
    <col min="538" max="538" width="16.46484375" bestFit="1" customWidth="1"/>
    <col min="539" max="539" width="12.73046875" bestFit="1" customWidth="1"/>
    <col min="540" max="540" width="16.46484375" bestFit="1" customWidth="1"/>
    <col min="541" max="541" width="12.73046875" bestFit="1" customWidth="1"/>
    <col min="542" max="542" width="16.46484375" bestFit="1" customWidth="1"/>
    <col min="543" max="543" width="12.73046875" bestFit="1" customWidth="1"/>
    <col min="544" max="544" width="16.46484375" bestFit="1" customWidth="1"/>
    <col min="545" max="545" width="12.73046875" bestFit="1" customWidth="1"/>
    <col min="546" max="546" width="16.46484375" bestFit="1" customWidth="1"/>
    <col min="547" max="547" width="12.73046875" bestFit="1" customWidth="1"/>
    <col min="548" max="548" width="16.46484375" bestFit="1" customWidth="1"/>
    <col min="549" max="549" width="12.73046875" bestFit="1" customWidth="1"/>
    <col min="550" max="550" width="16.46484375" bestFit="1" customWidth="1"/>
    <col min="551" max="551" width="12.73046875" bestFit="1" customWidth="1"/>
    <col min="552" max="552" width="16.46484375" bestFit="1" customWidth="1"/>
    <col min="553" max="553" width="12.73046875" bestFit="1" customWidth="1"/>
    <col min="554" max="554" width="16.46484375" bestFit="1" customWidth="1"/>
    <col min="555" max="555" width="12.73046875" bestFit="1" customWidth="1"/>
    <col min="556" max="556" width="16.46484375" bestFit="1" customWidth="1"/>
    <col min="557" max="557" width="12.73046875" bestFit="1" customWidth="1"/>
    <col min="558" max="558" width="16.46484375" bestFit="1" customWidth="1"/>
    <col min="559" max="559" width="12.73046875" bestFit="1" customWidth="1"/>
    <col min="560" max="560" width="16.46484375" bestFit="1" customWidth="1"/>
    <col min="561" max="561" width="12.73046875" bestFit="1" customWidth="1"/>
    <col min="562" max="562" width="16.46484375" bestFit="1" customWidth="1"/>
    <col min="563" max="563" width="12.73046875" bestFit="1" customWidth="1"/>
    <col min="564" max="564" width="16.46484375" bestFit="1" customWidth="1"/>
    <col min="565" max="565" width="12.73046875" bestFit="1" customWidth="1"/>
    <col min="566" max="566" width="16.46484375" bestFit="1" customWidth="1"/>
    <col min="567" max="567" width="12.73046875" bestFit="1" customWidth="1"/>
    <col min="568" max="568" width="16.46484375" bestFit="1" customWidth="1"/>
    <col min="569" max="569" width="12.73046875" bestFit="1" customWidth="1"/>
    <col min="570" max="570" width="16.46484375" bestFit="1" customWidth="1"/>
    <col min="571" max="571" width="12.73046875" bestFit="1" customWidth="1"/>
    <col min="572" max="572" width="16.46484375" bestFit="1" customWidth="1"/>
    <col min="573" max="573" width="12.73046875" bestFit="1" customWidth="1"/>
    <col min="574" max="574" width="16.46484375" bestFit="1" customWidth="1"/>
    <col min="575" max="575" width="12.73046875" bestFit="1" customWidth="1"/>
    <col min="576" max="576" width="16.46484375" bestFit="1" customWidth="1"/>
    <col min="577" max="577" width="12.73046875" bestFit="1" customWidth="1"/>
    <col min="578" max="578" width="16.46484375" bestFit="1" customWidth="1"/>
    <col min="579" max="579" width="12.73046875" bestFit="1" customWidth="1"/>
    <col min="580" max="580" width="16.46484375" bestFit="1" customWidth="1"/>
    <col min="581" max="581" width="12.73046875" bestFit="1" customWidth="1"/>
    <col min="582" max="582" width="16.46484375" bestFit="1" customWidth="1"/>
    <col min="583" max="583" width="12.73046875" bestFit="1" customWidth="1"/>
    <col min="584" max="584" width="16.46484375" bestFit="1" customWidth="1"/>
    <col min="585" max="585" width="12.73046875" bestFit="1" customWidth="1"/>
    <col min="586" max="586" width="16.46484375" bestFit="1" customWidth="1"/>
    <col min="587" max="587" width="12.73046875" bestFit="1" customWidth="1"/>
    <col min="588" max="588" width="16.46484375" bestFit="1" customWidth="1"/>
    <col min="589" max="589" width="12.73046875" bestFit="1" customWidth="1"/>
    <col min="590" max="590" width="16.46484375" bestFit="1" customWidth="1"/>
    <col min="591" max="591" width="12.73046875" bestFit="1" customWidth="1"/>
    <col min="592" max="592" width="16.46484375" bestFit="1" customWidth="1"/>
    <col min="593" max="593" width="12.73046875" bestFit="1" customWidth="1"/>
    <col min="594" max="594" width="16.46484375" bestFit="1" customWidth="1"/>
    <col min="595" max="595" width="12.73046875" bestFit="1" customWidth="1"/>
    <col min="596" max="596" width="16.46484375" bestFit="1" customWidth="1"/>
    <col min="597" max="597" width="12.73046875" bestFit="1" customWidth="1"/>
    <col min="598" max="598" width="16.46484375" bestFit="1" customWidth="1"/>
    <col min="599" max="599" width="12.73046875" bestFit="1" customWidth="1"/>
    <col min="600" max="600" width="16.46484375" bestFit="1" customWidth="1"/>
    <col min="601" max="601" width="12.73046875" bestFit="1" customWidth="1"/>
    <col min="602" max="602" width="16.46484375" bestFit="1" customWidth="1"/>
    <col min="603" max="603" width="12.73046875" bestFit="1" customWidth="1"/>
    <col min="604" max="604" width="16.46484375" bestFit="1" customWidth="1"/>
    <col min="605" max="605" width="12.73046875" bestFit="1" customWidth="1"/>
    <col min="606" max="606" width="16.46484375" bestFit="1" customWidth="1"/>
    <col min="607" max="607" width="12.73046875" bestFit="1" customWidth="1"/>
    <col min="608" max="608" width="16.46484375" bestFit="1" customWidth="1"/>
    <col min="609" max="609" width="12.73046875" bestFit="1" customWidth="1"/>
    <col min="610" max="610" width="16.46484375" bestFit="1" customWidth="1"/>
    <col min="611" max="611" width="12.73046875" bestFit="1" customWidth="1"/>
    <col min="612" max="612" width="16.46484375" bestFit="1" customWidth="1"/>
    <col min="613" max="613" width="12.73046875" bestFit="1" customWidth="1"/>
    <col min="614" max="614" width="16.46484375" bestFit="1" customWidth="1"/>
    <col min="615" max="615" width="12.73046875" bestFit="1" customWidth="1"/>
    <col min="616" max="616" width="16.46484375" bestFit="1" customWidth="1"/>
    <col min="617" max="617" width="12.73046875" bestFit="1" customWidth="1"/>
    <col min="618" max="618" width="16.46484375" bestFit="1" customWidth="1"/>
    <col min="619" max="619" width="12.73046875" bestFit="1" customWidth="1"/>
    <col min="620" max="620" width="16.46484375" bestFit="1" customWidth="1"/>
    <col min="621" max="621" width="12.73046875" bestFit="1" customWidth="1"/>
    <col min="622" max="622" width="16.46484375" bestFit="1" customWidth="1"/>
    <col min="623" max="623" width="12.73046875" bestFit="1" customWidth="1"/>
    <col min="624" max="624" width="16.46484375" bestFit="1" customWidth="1"/>
    <col min="625" max="625" width="12.73046875" bestFit="1" customWidth="1"/>
    <col min="626" max="626" width="16.46484375" bestFit="1" customWidth="1"/>
    <col min="627" max="627" width="12.73046875" bestFit="1" customWidth="1"/>
    <col min="628" max="628" width="16.46484375" bestFit="1" customWidth="1"/>
    <col min="629" max="629" width="12.73046875" bestFit="1" customWidth="1"/>
    <col min="630" max="630" width="16.46484375" bestFit="1" customWidth="1"/>
    <col min="631" max="631" width="12.73046875" bestFit="1" customWidth="1"/>
    <col min="632" max="632" width="16.46484375" bestFit="1" customWidth="1"/>
    <col min="633" max="633" width="12.73046875" bestFit="1" customWidth="1"/>
    <col min="634" max="634" width="16.46484375" bestFit="1" customWidth="1"/>
    <col min="635" max="635" width="12.73046875" bestFit="1" customWidth="1"/>
    <col min="636" max="636" width="16.46484375" bestFit="1" customWidth="1"/>
    <col min="637" max="637" width="12.73046875" bestFit="1" customWidth="1"/>
    <col min="638" max="638" width="16.46484375" bestFit="1" customWidth="1"/>
    <col min="639" max="639" width="12.73046875" bestFit="1" customWidth="1"/>
    <col min="640" max="640" width="16.46484375" bestFit="1" customWidth="1"/>
    <col min="641" max="641" width="12.73046875" bestFit="1" customWidth="1"/>
    <col min="642" max="642" width="16.46484375" bestFit="1" customWidth="1"/>
    <col min="643" max="643" width="12.73046875" bestFit="1" customWidth="1"/>
    <col min="644" max="644" width="16.46484375" bestFit="1" customWidth="1"/>
    <col min="645" max="645" width="12.73046875" bestFit="1" customWidth="1"/>
    <col min="646" max="646" width="16.46484375" bestFit="1" customWidth="1"/>
    <col min="647" max="647" width="12.73046875" bestFit="1" customWidth="1"/>
    <col min="648" max="648" width="16.46484375" bestFit="1" customWidth="1"/>
    <col min="649" max="649" width="12.73046875" bestFit="1" customWidth="1"/>
    <col min="650" max="650" width="16.46484375" bestFit="1" customWidth="1"/>
    <col min="651" max="651" width="12.73046875" bestFit="1" customWidth="1"/>
    <col min="652" max="652" width="16.46484375" bestFit="1" customWidth="1"/>
    <col min="653" max="653" width="12.73046875" bestFit="1" customWidth="1"/>
    <col min="654" max="654" width="16.46484375" bestFit="1" customWidth="1"/>
    <col min="655" max="655" width="12.73046875" bestFit="1" customWidth="1"/>
    <col min="656" max="656" width="16.46484375" bestFit="1" customWidth="1"/>
    <col min="657" max="657" width="12.73046875" bestFit="1" customWidth="1"/>
    <col min="658" max="658" width="16.46484375" bestFit="1" customWidth="1"/>
    <col min="659" max="659" width="12.73046875" bestFit="1" customWidth="1"/>
    <col min="660" max="660" width="16.46484375" bestFit="1" customWidth="1"/>
    <col min="661" max="661" width="12.73046875" bestFit="1" customWidth="1"/>
    <col min="662" max="662" width="16.46484375" bestFit="1" customWidth="1"/>
    <col min="663" max="663" width="12.73046875" bestFit="1" customWidth="1"/>
    <col min="664" max="664" width="16.46484375" bestFit="1" customWidth="1"/>
    <col min="665" max="665" width="12.73046875" bestFit="1" customWidth="1"/>
    <col min="666" max="666" width="16.46484375" bestFit="1" customWidth="1"/>
    <col min="667" max="667" width="12.73046875" bestFit="1" customWidth="1"/>
    <col min="668" max="668" width="16.46484375" bestFit="1" customWidth="1"/>
    <col min="669" max="669" width="12.73046875" bestFit="1" customWidth="1"/>
    <col min="670" max="670" width="16.46484375" bestFit="1" customWidth="1"/>
    <col min="671" max="671" width="12.73046875" bestFit="1" customWidth="1"/>
    <col min="672" max="672" width="16.46484375" bestFit="1" customWidth="1"/>
    <col min="673" max="673" width="12.73046875" bestFit="1" customWidth="1"/>
    <col min="674" max="674" width="16.46484375" bestFit="1" customWidth="1"/>
    <col min="675" max="675" width="12.73046875" bestFit="1" customWidth="1"/>
    <col min="676" max="676" width="16.46484375" bestFit="1" customWidth="1"/>
    <col min="677" max="677" width="12.73046875" bestFit="1" customWidth="1"/>
    <col min="678" max="678" width="16.46484375" bestFit="1" customWidth="1"/>
    <col min="679" max="679" width="12.73046875" bestFit="1" customWidth="1"/>
    <col min="680" max="680" width="16.46484375" bestFit="1" customWidth="1"/>
    <col min="681" max="681" width="12.73046875" bestFit="1" customWidth="1"/>
    <col min="682" max="682" width="16.46484375" bestFit="1" customWidth="1"/>
    <col min="683" max="683" width="12.73046875" bestFit="1" customWidth="1"/>
    <col min="684" max="684" width="16.46484375" bestFit="1" customWidth="1"/>
    <col min="685" max="685" width="12.73046875" bestFit="1" customWidth="1"/>
    <col min="686" max="686" width="16.46484375" bestFit="1" customWidth="1"/>
    <col min="687" max="687" width="12.73046875" bestFit="1" customWidth="1"/>
    <col min="688" max="688" width="16.46484375" bestFit="1" customWidth="1"/>
    <col min="689" max="689" width="12.73046875" bestFit="1" customWidth="1"/>
    <col min="690" max="690" width="16.46484375" bestFit="1" customWidth="1"/>
    <col min="691" max="691" width="12.73046875" bestFit="1" customWidth="1"/>
    <col min="692" max="692" width="16.46484375" bestFit="1" customWidth="1"/>
    <col min="693" max="693" width="12.73046875" bestFit="1" customWidth="1"/>
    <col min="694" max="694" width="16.46484375" bestFit="1" customWidth="1"/>
    <col min="695" max="695" width="12.73046875" bestFit="1" customWidth="1"/>
    <col min="696" max="696" width="16.46484375" bestFit="1" customWidth="1"/>
    <col min="697" max="697" width="12.73046875" bestFit="1" customWidth="1"/>
    <col min="698" max="698" width="16.46484375" bestFit="1" customWidth="1"/>
    <col min="699" max="699" width="12.73046875" bestFit="1" customWidth="1"/>
    <col min="700" max="700" width="16.46484375" bestFit="1" customWidth="1"/>
    <col min="701" max="701" width="12.73046875" bestFit="1" customWidth="1"/>
    <col min="702" max="702" width="16.46484375" bestFit="1" customWidth="1"/>
    <col min="703" max="703" width="12.73046875" bestFit="1" customWidth="1"/>
    <col min="704" max="704" width="16.46484375" bestFit="1" customWidth="1"/>
    <col min="705" max="705" width="12.73046875" bestFit="1" customWidth="1"/>
    <col min="706" max="706" width="16.46484375" bestFit="1" customWidth="1"/>
    <col min="707" max="707" width="12.73046875" bestFit="1" customWidth="1"/>
    <col min="708" max="708" width="16.46484375" bestFit="1" customWidth="1"/>
    <col min="709" max="709" width="12.73046875" bestFit="1" customWidth="1"/>
    <col min="710" max="710" width="16.46484375" bestFit="1" customWidth="1"/>
    <col min="711" max="711" width="12.73046875" bestFit="1" customWidth="1"/>
    <col min="712" max="712" width="16.46484375" bestFit="1" customWidth="1"/>
    <col min="713" max="713" width="12.73046875" bestFit="1" customWidth="1"/>
    <col min="714" max="714" width="16.46484375" bestFit="1" customWidth="1"/>
    <col min="715" max="715" width="12.73046875" bestFit="1" customWidth="1"/>
    <col min="716" max="716" width="16.46484375" bestFit="1" customWidth="1"/>
    <col min="717" max="717" width="12.73046875" bestFit="1" customWidth="1"/>
    <col min="718" max="718" width="16.46484375" bestFit="1" customWidth="1"/>
    <col min="719" max="719" width="12.73046875" bestFit="1" customWidth="1"/>
    <col min="720" max="720" width="16.46484375" bestFit="1" customWidth="1"/>
    <col min="721" max="721" width="12.73046875" bestFit="1" customWidth="1"/>
    <col min="722" max="722" width="16.46484375" bestFit="1" customWidth="1"/>
    <col min="723" max="723" width="12.73046875" bestFit="1" customWidth="1"/>
    <col min="724" max="724" width="16.46484375" bestFit="1" customWidth="1"/>
    <col min="725" max="725" width="12.73046875" bestFit="1" customWidth="1"/>
    <col min="726" max="726" width="16.46484375" bestFit="1" customWidth="1"/>
    <col min="727" max="727" width="12.73046875" bestFit="1" customWidth="1"/>
    <col min="728" max="728" width="16.46484375" bestFit="1" customWidth="1"/>
    <col min="729" max="729" width="12.73046875" bestFit="1" customWidth="1"/>
    <col min="730" max="730" width="16.46484375" bestFit="1" customWidth="1"/>
    <col min="731" max="731" width="12.73046875" bestFit="1" customWidth="1"/>
    <col min="732" max="732" width="16.46484375" bestFit="1" customWidth="1"/>
    <col min="733" max="733" width="12.73046875" bestFit="1" customWidth="1"/>
    <col min="734" max="734" width="16.46484375" bestFit="1" customWidth="1"/>
    <col min="735" max="735" width="12.73046875" bestFit="1" customWidth="1"/>
    <col min="736" max="736" width="16.46484375" bestFit="1" customWidth="1"/>
    <col min="737" max="737" width="12.73046875" bestFit="1" customWidth="1"/>
    <col min="738" max="738" width="16.46484375" bestFit="1" customWidth="1"/>
    <col min="739" max="739" width="12.73046875" bestFit="1" customWidth="1"/>
    <col min="740" max="740" width="16.46484375" bestFit="1" customWidth="1"/>
    <col min="741" max="741" width="12.73046875" bestFit="1" customWidth="1"/>
    <col min="742" max="742" width="16.46484375" bestFit="1" customWidth="1"/>
    <col min="743" max="743" width="12.73046875" bestFit="1" customWidth="1"/>
    <col min="744" max="744" width="16.46484375" bestFit="1" customWidth="1"/>
    <col min="745" max="745" width="12.73046875" bestFit="1" customWidth="1"/>
    <col min="746" max="746" width="16.46484375" bestFit="1" customWidth="1"/>
    <col min="747" max="747" width="12.73046875" bestFit="1" customWidth="1"/>
    <col min="748" max="748" width="16.46484375" bestFit="1" customWidth="1"/>
    <col min="749" max="749" width="12.73046875" bestFit="1" customWidth="1"/>
    <col min="750" max="750" width="16.46484375" bestFit="1" customWidth="1"/>
    <col min="751" max="751" width="12.73046875" bestFit="1" customWidth="1"/>
    <col min="752" max="752" width="16.46484375" bestFit="1" customWidth="1"/>
    <col min="753" max="753" width="12.73046875" bestFit="1" customWidth="1"/>
    <col min="754" max="754" width="16.46484375" bestFit="1" customWidth="1"/>
    <col min="755" max="755" width="12.73046875" bestFit="1" customWidth="1"/>
    <col min="756" max="756" width="16.46484375" bestFit="1" customWidth="1"/>
    <col min="757" max="757" width="12.73046875" bestFit="1" customWidth="1"/>
    <col min="758" max="758" width="16.46484375" bestFit="1" customWidth="1"/>
    <col min="759" max="759" width="12.73046875" bestFit="1" customWidth="1"/>
    <col min="760" max="760" width="16.46484375" bestFit="1" customWidth="1"/>
    <col min="761" max="761" width="12.73046875" bestFit="1" customWidth="1"/>
    <col min="762" max="762" width="16.46484375" bestFit="1" customWidth="1"/>
    <col min="763" max="763" width="12.73046875" bestFit="1" customWidth="1"/>
    <col min="764" max="764" width="16.46484375" bestFit="1" customWidth="1"/>
    <col min="765" max="765" width="12.73046875" bestFit="1" customWidth="1"/>
    <col min="766" max="766" width="16.46484375" bestFit="1" customWidth="1"/>
    <col min="767" max="767" width="12.73046875" bestFit="1" customWidth="1"/>
    <col min="768" max="768" width="16.46484375" bestFit="1" customWidth="1"/>
    <col min="769" max="769" width="12.73046875" bestFit="1" customWidth="1"/>
    <col min="770" max="770" width="16.46484375" bestFit="1" customWidth="1"/>
    <col min="771" max="771" width="12.73046875" bestFit="1" customWidth="1"/>
    <col min="772" max="772" width="16.46484375" bestFit="1" customWidth="1"/>
    <col min="773" max="773" width="12.73046875" bestFit="1" customWidth="1"/>
    <col min="774" max="774" width="16.46484375" bestFit="1" customWidth="1"/>
    <col min="775" max="775" width="12.73046875" bestFit="1" customWidth="1"/>
    <col min="776" max="776" width="16.46484375" bestFit="1" customWidth="1"/>
    <col min="777" max="777" width="12.73046875" bestFit="1" customWidth="1"/>
    <col min="778" max="778" width="16.46484375" bestFit="1" customWidth="1"/>
    <col min="779" max="779" width="12.73046875" bestFit="1" customWidth="1"/>
    <col min="780" max="780" width="16.46484375" bestFit="1" customWidth="1"/>
    <col min="781" max="781" width="12.73046875" bestFit="1" customWidth="1"/>
    <col min="782" max="782" width="16.46484375" bestFit="1" customWidth="1"/>
    <col min="783" max="783" width="12.73046875" bestFit="1" customWidth="1"/>
    <col min="784" max="784" width="16.46484375" bestFit="1" customWidth="1"/>
    <col min="785" max="785" width="12.73046875" bestFit="1" customWidth="1"/>
    <col min="786" max="786" width="16.46484375" bestFit="1" customWidth="1"/>
    <col min="787" max="787" width="12.73046875" bestFit="1" customWidth="1"/>
    <col min="788" max="788" width="16.46484375" bestFit="1" customWidth="1"/>
    <col min="789" max="789" width="12.73046875" bestFit="1" customWidth="1"/>
    <col min="790" max="790" width="16.46484375" bestFit="1" customWidth="1"/>
    <col min="791" max="791" width="12.73046875" bestFit="1" customWidth="1"/>
    <col min="792" max="792" width="16.46484375" bestFit="1" customWidth="1"/>
    <col min="793" max="793" width="12.73046875" bestFit="1" customWidth="1"/>
    <col min="794" max="794" width="16.46484375" bestFit="1" customWidth="1"/>
    <col min="795" max="795" width="12.73046875" bestFit="1" customWidth="1"/>
    <col min="796" max="796" width="16.46484375" bestFit="1" customWidth="1"/>
    <col min="797" max="797" width="12.73046875" bestFit="1" customWidth="1"/>
    <col min="798" max="798" width="16.46484375" bestFit="1" customWidth="1"/>
    <col min="799" max="799" width="12.73046875" bestFit="1" customWidth="1"/>
    <col min="800" max="800" width="16.46484375" bestFit="1" customWidth="1"/>
    <col min="801" max="801" width="12.73046875" bestFit="1" customWidth="1"/>
    <col min="802" max="802" width="16.46484375" bestFit="1" customWidth="1"/>
    <col min="803" max="803" width="12.73046875" bestFit="1" customWidth="1"/>
    <col min="804" max="804" width="16.46484375" bestFit="1" customWidth="1"/>
    <col min="805" max="805" width="12.73046875" bestFit="1" customWidth="1"/>
    <col min="806" max="806" width="16.46484375" bestFit="1" customWidth="1"/>
    <col min="807" max="807" width="12.73046875" bestFit="1" customWidth="1"/>
    <col min="808" max="808" width="16.46484375" bestFit="1" customWidth="1"/>
    <col min="809" max="809" width="12.73046875" bestFit="1" customWidth="1"/>
    <col min="810" max="810" width="16.46484375" bestFit="1" customWidth="1"/>
    <col min="811" max="811" width="12.73046875" bestFit="1" customWidth="1"/>
    <col min="812" max="812" width="16.46484375" bestFit="1" customWidth="1"/>
    <col min="813" max="813" width="12.73046875" bestFit="1" customWidth="1"/>
    <col min="814" max="814" width="16.46484375" bestFit="1" customWidth="1"/>
    <col min="815" max="815" width="12.73046875" bestFit="1" customWidth="1"/>
    <col min="816" max="816" width="16.46484375" bestFit="1" customWidth="1"/>
    <col min="817" max="817" width="12.73046875" bestFit="1" customWidth="1"/>
    <col min="818" max="818" width="16.46484375" bestFit="1" customWidth="1"/>
    <col min="819" max="819" width="12.73046875" bestFit="1" customWidth="1"/>
    <col min="820" max="820" width="16.46484375" bestFit="1" customWidth="1"/>
    <col min="821" max="821" width="12.73046875" bestFit="1" customWidth="1"/>
    <col min="822" max="822" width="16.46484375" bestFit="1" customWidth="1"/>
    <col min="823" max="823" width="12.73046875" bestFit="1" customWidth="1"/>
    <col min="824" max="824" width="16.46484375" bestFit="1" customWidth="1"/>
    <col min="825" max="825" width="12.73046875" bestFit="1" customWidth="1"/>
    <col min="826" max="826" width="16.46484375" bestFit="1" customWidth="1"/>
    <col min="827" max="827" width="12.73046875" bestFit="1" customWidth="1"/>
    <col min="828" max="828" width="16.46484375" bestFit="1" customWidth="1"/>
    <col min="829" max="829" width="12.73046875" bestFit="1" customWidth="1"/>
    <col min="830" max="830" width="16.46484375" bestFit="1" customWidth="1"/>
    <col min="831" max="831" width="12.73046875" bestFit="1" customWidth="1"/>
    <col min="832" max="832" width="16.46484375" bestFit="1" customWidth="1"/>
    <col min="833" max="833" width="12.73046875" bestFit="1" customWidth="1"/>
    <col min="834" max="834" width="16.46484375" bestFit="1" customWidth="1"/>
    <col min="835" max="835" width="12.73046875" bestFit="1" customWidth="1"/>
    <col min="836" max="836" width="16.46484375" bestFit="1" customWidth="1"/>
    <col min="837" max="837" width="12.73046875" bestFit="1" customWidth="1"/>
    <col min="838" max="838" width="16.46484375" bestFit="1" customWidth="1"/>
    <col min="839" max="839" width="12.73046875" bestFit="1" customWidth="1"/>
    <col min="840" max="840" width="16.46484375" bestFit="1" customWidth="1"/>
    <col min="841" max="841" width="12.73046875" bestFit="1" customWidth="1"/>
    <col min="842" max="842" width="16.46484375" bestFit="1" customWidth="1"/>
    <col min="843" max="843" width="12.73046875" bestFit="1" customWidth="1"/>
    <col min="844" max="844" width="16.46484375" bestFit="1" customWidth="1"/>
    <col min="845" max="845" width="12.73046875" bestFit="1" customWidth="1"/>
    <col min="846" max="846" width="16.46484375" bestFit="1" customWidth="1"/>
    <col min="847" max="847" width="12.73046875" bestFit="1" customWidth="1"/>
    <col min="848" max="848" width="16.46484375" bestFit="1" customWidth="1"/>
    <col min="849" max="849" width="12.73046875" bestFit="1" customWidth="1"/>
    <col min="850" max="850" width="16.46484375" bestFit="1" customWidth="1"/>
    <col min="851" max="851" width="12.73046875" bestFit="1" customWidth="1"/>
    <col min="852" max="852" width="16.46484375" bestFit="1" customWidth="1"/>
    <col min="853" max="853" width="12.73046875" bestFit="1" customWidth="1"/>
    <col min="854" max="854" width="16.46484375" bestFit="1" customWidth="1"/>
    <col min="855" max="855" width="12.73046875" bestFit="1" customWidth="1"/>
    <col min="856" max="856" width="16.46484375" bestFit="1" customWidth="1"/>
    <col min="857" max="857" width="12.73046875" bestFit="1" customWidth="1"/>
    <col min="858" max="858" width="16.46484375" bestFit="1" customWidth="1"/>
    <col min="859" max="859" width="12.73046875" bestFit="1" customWidth="1"/>
    <col min="860" max="860" width="16.46484375" bestFit="1" customWidth="1"/>
    <col min="861" max="861" width="12.73046875" bestFit="1" customWidth="1"/>
    <col min="862" max="862" width="16.46484375" bestFit="1" customWidth="1"/>
    <col min="863" max="863" width="12.73046875" bestFit="1" customWidth="1"/>
    <col min="864" max="864" width="16.46484375" bestFit="1" customWidth="1"/>
    <col min="865" max="865" width="12.73046875" bestFit="1" customWidth="1"/>
    <col min="866" max="866" width="16.46484375" bestFit="1" customWidth="1"/>
    <col min="867" max="867" width="12.73046875" bestFit="1" customWidth="1"/>
    <col min="868" max="868" width="16.46484375" bestFit="1" customWidth="1"/>
    <col min="869" max="869" width="12.73046875" bestFit="1" customWidth="1"/>
    <col min="870" max="870" width="16.46484375" bestFit="1" customWidth="1"/>
    <col min="871" max="871" width="12.73046875" bestFit="1" customWidth="1"/>
    <col min="872" max="872" width="16.46484375" bestFit="1" customWidth="1"/>
    <col min="873" max="873" width="12.73046875" bestFit="1" customWidth="1"/>
    <col min="874" max="874" width="16.46484375" bestFit="1" customWidth="1"/>
    <col min="875" max="875" width="12.73046875" bestFit="1" customWidth="1"/>
    <col min="876" max="876" width="16.46484375" bestFit="1" customWidth="1"/>
    <col min="877" max="877" width="12.73046875" bestFit="1" customWidth="1"/>
    <col min="878" max="878" width="16.46484375" bestFit="1" customWidth="1"/>
    <col min="879" max="879" width="12.73046875" bestFit="1" customWidth="1"/>
    <col min="880" max="880" width="16.46484375" bestFit="1" customWidth="1"/>
    <col min="881" max="881" width="12.73046875" bestFit="1" customWidth="1"/>
    <col min="882" max="882" width="16.46484375" bestFit="1" customWidth="1"/>
    <col min="883" max="883" width="12.73046875" bestFit="1" customWidth="1"/>
    <col min="884" max="884" width="16.46484375" bestFit="1" customWidth="1"/>
    <col min="885" max="885" width="12.73046875" bestFit="1" customWidth="1"/>
    <col min="886" max="886" width="16.46484375" bestFit="1" customWidth="1"/>
    <col min="887" max="887" width="12.73046875" bestFit="1" customWidth="1"/>
    <col min="888" max="888" width="16.46484375" bestFit="1" customWidth="1"/>
    <col min="889" max="889" width="12.73046875" bestFit="1" customWidth="1"/>
    <col min="890" max="890" width="16.46484375" bestFit="1" customWidth="1"/>
    <col min="891" max="891" width="12.73046875" bestFit="1" customWidth="1"/>
    <col min="892" max="892" width="16.46484375" bestFit="1" customWidth="1"/>
    <col min="893" max="893" width="12.73046875" bestFit="1" customWidth="1"/>
    <col min="894" max="894" width="16.46484375" bestFit="1" customWidth="1"/>
    <col min="895" max="895" width="12.73046875" bestFit="1" customWidth="1"/>
    <col min="896" max="896" width="16.46484375" bestFit="1" customWidth="1"/>
    <col min="897" max="897" width="12.73046875" bestFit="1" customWidth="1"/>
    <col min="898" max="898" width="16.46484375" bestFit="1" customWidth="1"/>
    <col min="899" max="899" width="12.73046875" bestFit="1" customWidth="1"/>
    <col min="900" max="900" width="16.46484375" bestFit="1" customWidth="1"/>
    <col min="901" max="901" width="12.73046875" bestFit="1" customWidth="1"/>
    <col min="902" max="902" width="16.46484375" bestFit="1" customWidth="1"/>
    <col min="903" max="903" width="12.73046875" bestFit="1" customWidth="1"/>
    <col min="904" max="904" width="16.46484375" bestFit="1" customWidth="1"/>
    <col min="905" max="905" width="12.73046875" bestFit="1" customWidth="1"/>
    <col min="906" max="906" width="16.46484375" bestFit="1" customWidth="1"/>
    <col min="907" max="907" width="12.73046875" bestFit="1" customWidth="1"/>
    <col min="908" max="908" width="16.46484375" bestFit="1" customWidth="1"/>
    <col min="909" max="909" width="12.73046875" bestFit="1" customWidth="1"/>
    <col min="910" max="910" width="16.46484375" bestFit="1" customWidth="1"/>
    <col min="911" max="911" width="12.73046875" bestFit="1" customWidth="1"/>
    <col min="912" max="912" width="16.46484375" bestFit="1" customWidth="1"/>
    <col min="913" max="913" width="12.73046875" bestFit="1" customWidth="1"/>
    <col min="914" max="914" width="16.46484375" bestFit="1" customWidth="1"/>
    <col min="915" max="915" width="12.73046875" bestFit="1" customWidth="1"/>
    <col min="916" max="916" width="16.46484375" bestFit="1" customWidth="1"/>
    <col min="917" max="917" width="12.73046875" bestFit="1" customWidth="1"/>
    <col min="918" max="918" width="16.46484375" bestFit="1" customWidth="1"/>
    <col min="919" max="919" width="12.73046875" bestFit="1" customWidth="1"/>
    <col min="920" max="920" width="16.46484375" bestFit="1" customWidth="1"/>
    <col min="921" max="921" width="12.73046875" bestFit="1" customWidth="1"/>
    <col min="922" max="922" width="16.46484375" bestFit="1" customWidth="1"/>
    <col min="923" max="923" width="12.73046875" bestFit="1" customWidth="1"/>
    <col min="924" max="924" width="16.46484375" bestFit="1" customWidth="1"/>
    <col min="925" max="925" width="12.73046875" bestFit="1" customWidth="1"/>
    <col min="926" max="926" width="16.46484375" bestFit="1" customWidth="1"/>
    <col min="927" max="927" width="12.73046875" bestFit="1" customWidth="1"/>
    <col min="928" max="928" width="16.46484375" bestFit="1" customWidth="1"/>
    <col min="929" max="929" width="12.73046875" bestFit="1" customWidth="1"/>
    <col min="930" max="930" width="16.46484375" bestFit="1" customWidth="1"/>
    <col min="931" max="931" width="12.73046875" bestFit="1" customWidth="1"/>
    <col min="932" max="932" width="16.46484375" bestFit="1" customWidth="1"/>
    <col min="933" max="933" width="12.73046875" bestFit="1" customWidth="1"/>
    <col min="934" max="934" width="16.46484375" bestFit="1" customWidth="1"/>
    <col min="935" max="935" width="12.73046875" bestFit="1" customWidth="1"/>
    <col min="936" max="936" width="16.46484375" bestFit="1" customWidth="1"/>
    <col min="937" max="937" width="12.73046875" bestFit="1" customWidth="1"/>
    <col min="938" max="938" width="16.46484375" bestFit="1" customWidth="1"/>
    <col min="939" max="939" width="12.73046875" bestFit="1" customWidth="1"/>
    <col min="940" max="940" width="16.46484375" bestFit="1" customWidth="1"/>
    <col min="941" max="941" width="12.73046875" bestFit="1" customWidth="1"/>
    <col min="942" max="942" width="16.46484375" bestFit="1" customWidth="1"/>
    <col min="943" max="943" width="12.73046875" bestFit="1" customWidth="1"/>
    <col min="944" max="944" width="16.46484375" bestFit="1" customWidth="1"/>
    <col min="945" max="945" width="12.73046875" bestFit="1" customWidth="1"/>
    <col min="946" max="946" width="16.46484375" bestFit="1" customWidth="1"/>
    <col min="947" max="947" width="12.73046875" bestFit="1" customWidth="1"/>
    <col min="948" max="948" width="16.46484375" bestFit="1" customWidth="1"/>
    <col min="949" max="949" width="12.73046875" bestFit="1" customWidth="1"/>
    <col min="950" max="950" width="16.46484375" bestFit="1" customWidth="1"/>
    <col min="951" max="951" width="12.73046875" bestFit="1" customWidth="1"/>
    <col min="952" max="952" width="16.46484375" bestFit="1" customWidth="1"/>
    <col min="953" max="953" width="12.73046875" bestFit="1" customWidth="1"/>
    <col min="954" max="954" width="16.46484375" bestFit="1" customWidth="1"/>
    <col min="955" max="955" width="12.73046875" bestFit="1" customWidth="1"/>
    <col min="956" max="956" width="16.46484375" bestFit="1" customWidth="1"/>
    <col min="957" max="957" width="12.73046875" bestFit="1" customWidth="1"/>
    <col min="958" max="958" width="16.46484375" bestFit="1" customWidth="1"/>
    <col min="959" max="959" width="12.73046875" bestFit="1" customWidth="1"/>
    <col min="960" max="960" width="16.46484375" bestFit="1" customWidth="1"/>
    <col min="961" max="961" width="12.73046875" bestFit="1" customWidth="1"/>
    <col min="962" max="962" width="16.46484375" bestFit="1" customWidth="1"/>
    <col min="963" max="963" width="12.73046875" bestFit="1" customWidth="1"/>
    <col min="964" max="964" width="16.46484375" bestFit="1" customWidth="1"/>
    <col min="965" max="965" width="12.73046875" bestFit="1" customWidth="1"/>
    <col min="966" max="966" width="16.46484375" bestFit="1" customWidth="1"/>
    <col min="967" max="967" width="12.73046875" bestFit="1" customWidth="1"/>
    <col min="968" max="968" width="16.46484375" bestFit="1" customWidth="1"/>
    <col min="969" max="969" width="12.73046875" bestFit="1" customWidth="1"/>
    <col min="970" max="970" width="16.46484375" bestFit="1" customWidth="1"/>
    <col min="971" max="971" width="12.73046875" bestFit="1" customWidth="1"/>
    <col min="972" max="972" width="16.46484375" bestFit="1" customWidth="1"/>
    <col min="973" max="973" width="12.73046875" bestFit="1" customWidth="1"/>
    <col min="974" max="974" width="16.46484375" bestFit="1" customWidth="1"/>
    <col min="975" max="975" width="12.73046875" bestFit="1" customWidth="1"/>
    <col min="976" max="976" width="16.46484375" bestFit="1" customWidth="1"/>
    <col min="977" max="977" width="12.73046875" bestFit="1" customWidth="1"/>
    <col min="978" max="978" width="16.46484375" bestFit="1" customWidth="1"/>
    <col min="979" max="979" width="12.73046875" bestFit="1" customWidth="1"/>
    <col min="980" max="980" width="16.46484375" bestFit="1" customWidth="1"/>
    <col min="981" max="981" width="12.73046875" bestFit="1" customWidth="1"/>
    <col min="982" max="982" width="16.46484375" bestFit="1" customWidth="1"/>
    <col min="983" max="983" width="12.73046875" bestFit="1" customWidth="1"/>
    <col min="984" max="984" width="16.46484375" bestFit="1" customWidth="1"/>
    <col min="985" max="985" width="12.73046875" bestFit="1" customWidth="1"/>
    <col min="986" max="986" width="16.46484375" bestFit="1" customWidth="1"/>
    <col min="987" max="987" width="12.73046875" bestFit="1" customWidth="1"/>
    <col min="988" max="988" width="16.46484375" bestFit="1" customWidth="1"/>
    <col min="989" max="989" width="12.73046875" bestFit="1" customWidth="1"/>
    <col min="990" max="990" width="16.46484375" bestFit="1" customWidth="1"/>
    <col min="991" max="991" width="12.73046875" bestFit="1" customWidth="1"/>
    <col min="992" max="992" width="16.46484375" bestFit="1" customWidth="1"/>
    <col min="993" max="993" width="12.73046875" bestFit="1" customWidth="1"/>
    <col min="994" max="994" width="16.46484375" bestFit="1" customWidth="1"/>
    <col min="995" max="995" width="12.73046875" bestFit="1" customWidth="1"/>
    <col min="996" max="996" width="16.46484375" bestFit="1" customWidth="1"/>
    <col min="997" max="997" width="12.73046875" bestFit="1" customWidth="1"/>
    <col min="998" max="998" width="16.46484375" bestFit="1" customWidth="1"/>
    <col min="999" max="999" width="12.73046875" bestFit="1" customWidth="1"/>
    <col min="1000" max="1000" width="16.46484375" bestFit="1" customWidth="1"/>
    <col min="1001" max="1001" width="12.73046875" bestFit="1" customWidth="1"/>
    <col min="1002" max="1002" width="16.46484375" bestFit="1" customWidth="1"/>
    <col min="1003" max="1003" width="12.73046875" bestFit="1" customWidth="1"/>
    <col min="1004" max="1004" width="16.46484375" bestFit="1" customWidth="1"/>
    <col min="1005" max="1005" width="12.73046875" bestFit="1" customWidth="1"/>
    <col min="1006" max="1006" width="16.46484375" bestFit="1" customWidth="1"/>
    <col min="1007" max="1007" width="12.73046875" bestFit="1" customWidth="1"/>
    <col min="1008" max="1008" width="16.46484375" bestFit="1" customWidth="1"/>
    <col min="1009" max="1009" width="12.73046875" bestFit="1" customWidth="1"/>
    <col min="1010" max="1010" width="16.46484375" bestFit="1" customWidth="1"/>
    <col min="1011" max="1011" width="12.73046875" bestFit="1" customWidth="1"/>
    <col min="1012" max="1012" width="16.46484375" bestFit="1" customWidth="1"/>
    <col min="1013" max="1013" width="12.73046875" bestFit="1" customWidth="1"/>
    <col min="1014" max="1014" width="16.46484375" bestFit="1" customWidth="1"/>
    <col min="1015" max="1015" width="12.73046875" bestFit="1" customWidth="1"/>
    <col min="1016" max="1016" width="16.46484375" bestFit="1" customWidth="1"/>
    <col min="1017" max="1017" width="12.73046875" bestFit="1" customWidth="1"/>
    <col min="1018" max="1018" width="16.46484375" bestFit="1" customWidth="1"/>
    <col min="1019" max="1019" width="12.73046875" bestFit="1" customWidth="1"/>
    <col min="1020" max="1020" width="16.46484375" bestFit="1" customWidth="1"/>
    <col min="1021" max="1021" width="12.73046875" bestFit="1" customWidth="1"/>
    <col min="1022" max="1022" width="16.46484375" bestFit="1" customWidth="1"/>
    <col min="1023" max="1023" width="12.73046875" bestFit="1" customWidth="1"/>
    <col min="1024" max="1024" width="16.46484375" bestFit="1" customWidth="1"/>
    <col min="1025" max="1025" width="12.73046875" bestFit="1" customWidth="1"/>
    <col min="1026" max="1026" width="16.46484375" bestFit="1" customWidth="1"/>
    <col min="1027" max="1027" width="12.73046875" bestFit="1" customWidth="1"/>
    <col min="1028" max="1028" width="16.46484375" bestFit="1" customWidth="1"/>
    <col min="1029" max="1029" width="12.73046875" bestFit="1" customWidth="1"/>
    <col min="1030" max="1030" width="16.46484375" bestFit="1" customWidth="1"/>
    <col min="1031" max="1031" width="12.73046875" bestFit="1" customWidth="1"/>
    <col min="1032" max="1032" width="16.46484375" bestFit="1" customWidth="1"/>
    <col min="1033" max="1033" width="12.73046875" bestFit="1" customWidth="1"/>
    <col min="1034" max="1034" width="16.46484375" bestFit="1" customWidth="1"/>
    <col min="1035" max="1035" width="12.73046875" bestFit="1" customWidth="1"/>
    <col min="1036" max="1036" width="16.46484375" bestFit="1" customWidth="1"/>
    <col min="1037" max="1037" width="12.73046875" bestFit="1" customWidth="1"/>
    <col min="1038" max="1038" width="16.46484375" bestFit="1" customWidth="1"/>
    <col min="1039" max="1039" width="12.73046875" bestFit="1" customWidth="1"/>
    <col min="1040" max="1040" width="16.46484375" bestFit="1" customWidth="1"/>
    <col min="1041" max="1041" width="12.73046875" bestFit="1" customWidth="1"/>
    <col min="1042" max="1042" width="16.46484375" bestFit="1" customWidth="1"/>
    <col min="1043" max="1043" width="12.73046875" bestFit="1" customWidth="1"/>
    <col min="1044" max="1044" width="16.46484375" bestFit="1" customWidth="1"/>
    <col min="1045" max="1045" width="12.73046875" bestFit="1" customWidth="1"/>
    <col min="1046" max="1046" width="16.46484375" bestFit="1" customWidth="1"/>
    <col min="1047" max="1047" width="12.73046875" bestFit="1" customWidth="1"/>
    <col min="1048" max="1048" width="16.46484375" bestFit="1" customWidth="1"/>
    <col min="1049" max="1049" width="12.73046875" bestFit="1" customWidth="1"/>
    <col min="1050" max="1050" width="16.46484375" bestFit="1" customWidth="1"/>
    <col min="1051" max="1051" width="12.73046875" bestFit="1" customWidth="1"/>
    <col min="1052" max="1052" width="16.46484375" bestFit="1" customWidth="1"/>
    <col min="1053" max="1053" width="12.73046875" bestFit="1" customWidth="1"/>
    <col min="1054" max="1054" width="16.46484375" bestFit="1" customWidth="1"/>
    <col min="1055" max="1055" width="12.73046875" bestFit="1" customWidth="1"/>
    <col min="1056" max="1056" width="16.46484375" bestFit="1" customWidth="1"/>
    <col min="1057" max="1057" width="12.73046875" bestFit="1" customWidth="1"/>
    <col min="1058" max="1058" width="16.46484375" bestFit="1" customWidth="1"/>
    <col min="1059" max="1059" width="12.73046875" bestFit="1" customWidth="1"/>
    <col min="1060" max="1060" width="16.46484375" bestFit="1" customWidth="1"/>
    <col min="1061" max="1061" width="12.73046875" bestFit="1" customWidth="1"/>
    <col min="1062" max="1062" width="16.46484375" bestFit="1" customWidth="1"/>
    <col min="1063" max="1063" width="12.73046875" bestFit="1" customWidth="1"/>
    <col min="1064" max="1064" width="16.46484375" bestFit="1" customWidth="1"/>
    <col min="1065" max="1065" width="12.73046875" bestFit="1" customWidth="1"/>
    <col min="1066" max="1066" width="16.46484375" bestFit="1" customWidth="1"/>
    <col min="1067" max="1067" width="12.73046875" bestFit="1" customWidth="1"/>
    <col min="1068" max="1068" width="16.46484375" bestFit="1" customWidth="1"/>
    <col min="1069" max="1069" width="12.73046875" bestFit="1" customWidth="1"/>
    <col min="1070" max="1070" width="16.46484375" bestFit="1" customWidth="1"/>
    <col min="1071" max="1071" width="12.73046875" bestFit="1" customWidth="1"/>
    <col min="1072" max="1072" width="16.46484375" bestFit="1" customWidth="1"/>
    <col min="1073" max="1073" width="12.73046875" bestFit="1" customWidth="1"/>
    <col min="1074" max="1074" width="16.46484375" bestFit="1" customWidth="1"/>
    <col min="1075" max="1075" width="12.73046875" bestFit="1" customWidth="1"/>
    <col min="1076" max="1076" width="16.46484375" bestFit="1" customWidth="1"/>
    <col min="1077" max="1077" width="12.73046875" bestFit="1" customWidth="1"/>
    <col min="1078" max="1078" width="16.46484375" bestFit="1" customWidth="1"/>
    <col min="1079" max="1079" width="12.73046875" bestFit="1" customWidth="1"/>
    <col min="1080" max="1080" width="16.46484375" bestFit="1" customWidth="1"/>
    <col min="1081" max="1081" width="12.73046875" bestFit="1" customWidth="1"/>
    <col min="1082" max="1082" width="16.46484375" bestFit="1" customWidth="1"/>
    <col min="1083" max="1083" width="12.73046875" bestFit="1" customWidth="1"/>
    <col min="1084" max="1084" width="16.46484375" bestFit="1" customWidth="1"/>
    <col min="1085" max="1085" width="12.73046875" bestFit="1" customWidth="1"/>
    <col min="1086" max="1086" width="16.46484375" bestFit="1" customWidth="1"/>
    <col min="1087" max="1087" width="12.73046875" bestFit="1" customWidth="1"/>
    <col min="1088" max="1088" width="16.46484375" bestFit="1" customWidth="1"/>
    <col min="1089" max="1089" width="12.73046875" bestFit="1" customWidth="1"/>
    <col min="1090" max="1090" width="16.46484375" bestFit="1" customWidth="1"/>
    <col min="1091" max="1091" width="12.73046875" bestFit="1" customWidth="1"/>
    <col min="1092" max="1092" width="16.46484375" bestFit="1" customWidth="1"/>
    <col min="1093" max="1093" width="12.73046875" bestFit="1" customWidth="1"/>
    <col min="1094" max="1094" width="16.46484375" bestFit="1" customWidth="1"/>
    <col min="1095" max="1095" width="12.73046875" bestFit="1" customWidth="1"/>
    <col min="1096" max="1096" width="16.46484375" bestFit="1" customWidth="1"/>
    <col min="1097" max="1097" width="12.73046875" bestFit="1" customWidth="1"/>
    <col min="1098" max="1098" width="16.46484375" bestFit="1" customWidth="1"/>
    <col min="1099" max="1099" width="12.73046875" bestFit="1" customWidth="1"/>
    <col min="1100" max="1100" width="16.46484375" bestFit="1" customWidth="1"/>
    <col min="1101" max="1101" width="12.73046875" bestFit="1" customWidth="1"/>
    <col min="1102" max="1102" width="16.46484375" bestFit="1" customWidth="1"/>
    <col min="1103" max="1103" width="12.73046875" bestFit="1" customWidth="1"/>
    <col min="1104" max="1104" width="16.46484375" bestFit="1" customWidth="1"/>
    <col min="1105" max="1105" width="12.73046875" bestFit="1" customWidth="1"/>
    <col min="1106" max="1106" width="16.46484375" bestFit="1" customWidth="1"/>
    <col min="1107" max="1107" width="12.73046875" bestFit="1" customWidth="1"/>
    <col min="1108" max="1108" width="16.46484375" bestFit="1" customWidth="1"/>
    <col min="1109" max="1109" width="12.73046875" bestFit="1" customWidth="1"/>
    <col min="1110" max="1110" width="16.46484375" bestFit="1" customWidth="1"/>
    <col min="1111" max="1111" width="12.73046875" bestFit="1" customWidth="1"/>
    <col min="1112" max="1112" width="16.46484375" bestFit="1" customWidth="1"/>
    <col min="1113" max="1113" width="12.73046875" bestFit="1" customWidth="1"/>
    <col min="1114" max="1114" width="16.46484375" bestFit="1" customWidth="1"/>
    <col min="1115" max="1115" width="12.73046875" bestFit="1" customWidth="1"/>
    <col min="1116" max="1116" width="16.46484375" bestFit="1" customWidth="1"/>
    <col min="1117" max="1117" width="12.73046875" bestFit="1" customWidth="1"/>
    <col min="1118" max="1118" width="16.46484375" bestFit="1" customWidth="1"/>
    <col min="1119" max="1119" width="12.73046875" bestFit="1" customWidth="1"/>
    <col min="1120" max="1120" width="16.46484375" bestFit="1" customWidth="1"/>
    <col min="1121" max="1121" width="12.73046875" bestFit="1" customWidth="1"/>
    <col min="1122" max="1122" width="16.46484375" bestFit="1" customWidth="1"/>
    <col min="1123" max="1123" width="12.73046875" bestFit="1" customWidth="1"/>
    <col min="1124" max="1124" width="16.46484375" bestFit="1" customWidth="1"/>
    <col min="1125" max="1125" width="12.73046875" bestFit="1" customWidth="1"/>
    <col min="1126" max="1126" width="16.46484375" bestFit="1" customWidth="1"/>
    <col min="1127" max="1127" width="12.73046875" bestFit="1" customWidth="1"/>
    <col min="1128" max="1128" width="16.46484375" bestFit="1" customWidth="1"/>
    <col min="1129" max="1129" width="12.73046875" bestFit="1" customWidth="1"/>
    <col min="1130" max="1130" width="16.46484375" bestFit="1" customWidth="1"/>
    <col min="1131" max="1131" width="12.73046875" bestFit="1" customWidth="1"/>
    <col min="1132" max="1132" width="16.46484375" bestFit="1" customWidth="1"/>
    <col min="1133" max="1133" width="12.73046875" bestFit="1" customWidth="1"/>
    <col min="1134" max="1134" width="16.46484375" bestFit="1" customWidth="1"/>
    <col min="1135" max="1135" width="12.73046875" bestFit="1" customWidth="1"/>
    <col min="1136" max="1136" width="16.46484375" bestFit="1" customWidth="1"/>
    <col min="1137" max="1137" width="12.73046875" bestFit="1" customWidth="1"/>
    <col min="1138" max="1138" width="16.46484375" bestFit="1" customWidth="1"/>
    <col min="1139" max="1139" width="12.73046875" bestFit="1" customWidth="1"/>
    <col min="1140" max="1140" width="16.46484375" bestFit="1" customWidth="1"/>
    <col min="1141" max="1141" width="12.73046875" bestFit="1" customWidth="1"/>
    <col min="1142" max="1142" width="16.46484375" bestFit="1" customWidth="1"/>
    <col min="1143" max="1143" width="12.73046875" bestFit="1" customWidth="1"/>
    <col min="1144" max="1144" width="16.46484375" bestFit="1" customWidth="1"/>
    <col min="1145" max="1145" width="12.73046875" bestFit="1" customWidth="1"/>
    <col min="1146" max="1146" width="16.46484375" bestFit="1" customWidth="1"/>
    <col min="1147" max="1147" width="12.73046875" bestFit="1" customWidth="1"/>
    <col min="1148" max="1148" width="16.46484375" bestFit="1" customWidth="1"/>
    <col min="1149" max="1149" width="12.73046875" bestFit="1" customWidth="1"/>
    <col min="1150" max="1150" width="16.46484375" bestFit="1" customWidth="1"/>
    <col min="1151" max="1151" width="12.73046875" bestFit="1" customWidth="1"/>
    <col min="1152" max="1152" width="16.46484375" bestFit="1" customWidth="1"/>
    <col min="1153" max="1153" width="12.73046875" bestFit="1" customWidth="1"/>
    <col min="1154" max="1154" width="16.46484375" bestFit="1" customWidth="1"/>
    <col min="1155" max="1155" width="12.73046875" bestFit="1" customWidth="1"/>
    <col min="1156" max="1156" width="16.46484375" bestFit="1" customWidth="1"/>
    <col min="1157" max="1157" width="12.73046875" bestFit="1" customWidth="1"/>
    <col min="1158" max="1158" width="16.46484375" bestFit="1" customWidth="1"/>
    <col min="1159" max="1159" width="12.73046875" bestFit="1" customWidth="1"/>
    <col min="1160" max="1160" width="16.46484375" bestFit="1" customWidth="1"/>
    <col min="1161" max="1161" width="12.73046875" bestFit="1" customWidth="1"/>
    <col min="1162" max="1162" width="16.46484375" bestFit="1" customWidth="1"/>
    <col min="1163" max="1163" width="12.73046875" bestFit="1" customWidth="1"/>
    <col min="1164" max="1164" width="16.46484375" bestFit="1" customWidth="1"/>
    <col min="1165" max="1165" width="12.73046875" bestFit="1" customWidth="1"/>
    <col min="1166" max="1166" width="16.46484375" bestFit="1" customWidth="1"/>
    <col min="1167" max="1167" width="12.73046875" bestFit="1" customWidth="1"/>
    <col min="1168" max="1168" width="16.46484375" bestFit="1" customWidth="1"/>
    <col min="1169" max="1169" width="12.73046875" bestFit="1" customWidth="1"/>
    <col min="1170" max="1170" width="16.46484375" bestFit="1" customWidth="1"/>
    <col min="1171" max="1171" width="12.73046875" bestFit="1" customWidth="1"/>
    <col min="1172" max="1172" width="16.46484375" bestFit="1" customWidth="1"/>
    <col min="1173" max="1173" width="12.73046875" bestFit="1" customWidth="1"/>
    <col min="1174" max="1174" width="16.46484375" bestFit="1" customWidth="1"/>
    <col min="1175" max="1175" width="12.73046875" bestFit="1" customWidth="1"/>
    <col min="1176" max="1176" width="16.46484375" bestFit="1" customWidth="1"/>
    <col min="1177" max="1177" width="12.73046875" bestFit="1" customWidth="1"/>
    <col min="1178" max="1178" width="16.46484375" bestFit="1" customWidth="1"/>
    <col min="1179" max="1179" width="12.73046875" bestFit="1" customWidth="1"/>
    <col min="1180" max="1180" width="16.46484375" bestFit="1" customWidth="1"/>
    <col min="1181" max="1181" width="12.73046875" bestFit="1" customWidth="1"/>
    <col min="1182" max="1182" width="16.46484375" bestFit="1" customWidth="1"/>
    <col min="1183" max="1183" width="12.73046875" bestFit="1" customWidth="1"/>
    <col min="1184" max="1184" width="16.46484375" bestFit="1" customWidth="1"/>
    <col min="1185" max="1185" width="12.73046875" bestFit="1" customWidth="1"/>
    <col min="1186" max="1186" width="16.46484375" bestFit="1" customWidth="1"/>
    <col min="1187" max="1187" width="12.73046875" bestFit="1" customWidth="1"/>
    <col min="1188" max="1188" width="16.46484375" bestFit="1" customWidth="1"/>
    <col min="1189" max="1189" width="12.73046875" bestFit="1" customWidth="1"/>
    <col min="1190" max="1190" width="16.46484375" bestFit="1" customWidth="1"/>
    <col min="1191" max="1191" width="12.73046875" bestFit="1" customWidth="1"/>
    <col min="1192" max="1192" width="16.46484375" bestFit="1" customWidth="1"/>
    <col min="1193" max="1193" width="12.73046875" bestFit="1" customWidth="1"/>
    <col min="1194" max="1194" width="16.46484375" bestFit="1" customWidth="1"/>
    <col min="1195" max="1195" width="12.73046875" bestFit="1" customWidth="1"/>
    <col min="1196" max="1196" width="16.46484375" bestFit="1" customWidth="1"/>
    <col min="1197" max="1197" width="12.73046875" bestFit="1" customWidth="1"/>
    <col min="1198" max="1198" width="16.46484375" bestFit="1" customWidth="1"/>
    <col min="1199" max="1199" width="12.73046875" bestFit="1" customWidth="1"/>
    <col min="1200" max="1200" width="16.46484375" bestFit="1" customWidth="1"/>
    <col min="1201" max="1201" width="12.73046875" bestFit="1" customWidth="1"/>
    <col min="1202" max="1202" width="16.46484375" bestFit="1" customWidth="1"/>
    <col min="1203" max="1203" width="12.73046875" bestFit="1" customWidth="1"/>
    <col min="1204" max="1204" width="16.46484375" bestFit="1" customWidth="1"/>
    <col min="1205" max="1205" width="12.73046875" bestFit="1" customWidth="1"/>
    <col min="1206" max="1206" width="16.46484375" bestFit="1" customWidth="1"/>
    <col min="1207" max="1207" width="12.73046875" bestFit="1" customWidth="1"/>
    <col min="1208" max="1208" width="16.46484375" bestFit="1" customWidth="1"/>
    <col min="1209" max="1209" width="12.73046875" bestFit="1" customWidth="1"/>
    <col min="1210" max="1210" width="16.46484375" bestFit="1" customWidth="1"/>
    <col min="1211" max="1211" width="12.73046875" bestFit="1" customWidth="1"/>
    <col min="1212" max="1212" width="16.46484375" bestFit="1" customWidth="1"/>
    <col min="1213" max="1213" width="12.73046875" bestFit="1" customWidth="1"/>
    <col min="1214" max="1214" width="16.46484375" bestFit="1" customWidth="1"/>
    <col min="1215" max="1215" width="12.73046875" bestFit="1" customWidth="1"/>
    <col min="1216" max="1216" width="16.46484375" bestFit="1" customWidth="1"/>
    <col min="1217" max="1217" width="12.73046875" bestFit="1" customWidth="1"/>
    <col min="1218" max="1218" width="16.46484375" bestFit="1" customWidth="1"/>
    <col min="1219" max="1219" width="12.73046875" bestFit="1" customWidth="1"/>
    <col min="1220" max="1220" width="16.46484375" bestFit="1" customWidth="1"/>
    <col min="1221" max="1221" width="12.73046875" bestFit="1" customWidth="1"/>
    <col min="1222" max="1222" width="16.46484375" bestFit="1" customWidth="1"/>
    <col min="1223" max="1223" width="12.73046875" bestFit="1" customWidth="1"/>
    <col min="1224" max="1224" width="16.46484375" bestFit="1" customWidth="1"/>
    <col min="1225" max="1225" width="12.73046875" bestFit="1" customWidth="1"/>
    <col min="1226" max="1226" width="16.46484375" bestFit="1" customWidth="1"/>
    <col min="1227" max="1227" width="12.73046875" bestFit="1" customWidth="1"/>
    <col min="1228" max="1228" width="16.46484375" bestFit="1" customWidth="1"/>
    <col min="1229" max="1229" width="12.73046875" bestFit="1" customWidth="1"/>
    <col min="1230" max="1230" width="16.46484375" bestFit="1" customWidth="1"/>
    <col min="1231" max="1231" width="12.73046875" bestFit="1" customWidth="1"/>
    <col min="1232" max="1232" width="16.46484375" bestFit="1" customWidth="1"/>
    <col min="1233" max="1233" width="12.73046875" bestFit="1" customWidth="1"/>
    <col min="1234" max="1234" width="16.46484375" bestFit="1" customWidth="1"/>
    <col min="1235" max="1235" width="12.73046875" bestFit="1" customWidth="1"/>
    <col min="1236" max="1236" width="16.46484375" bestFit="1" customWidth="1"/>
    <col min="1237" max="1237" width="12.73046875" bestFit="1" customWidth="1"/>
    <col min="1238" max="1238" width="16.46484375" bestFit="1" customWidth="1"/>
    <col min="1239" max="1239" width="12.73046875" bestFit="1" customWidth="1"/>
    <col min="1240" max="1240" width="16.46484375" bestFit="1" customWidth="1"/>
    <col min="1241" max="1241" width="12.73046875" bestFit="1" customWidth="1"/>
    <col min="1242" max="1242" width="16.46484375" bestFit="1" customWidth="1"/>
    <col min="1243" max="1243" width="12.73046875" bestFit="1" customWidth="1"/>
    <col min="1244" max="1244" width="16.46484375" bestFit="1" customWidth="1"/>
    <col min="1245" max="1245" width="12.73046875" bestFit="1" customWidth="1"/>
    <col min="1246" max="1246" width="16.46484375" bestFit="1" customWidth="1"/>
    <col min="1247" max="1247" width="12.73046875" bestFit="1" customWidth="1"/>
    <col min="1248" max="1248" width="16.46484375" bestFit="1" customWidth="1"/>
    <col min="1249" max="1249" width="12.73046875" bestFit="1" customWidth="1"/>
    <col min="1250" max="1250" width="16.46484375" bestFit="1" customWidth="1"/>
    <col min="1251" max="1251" width="12.73046875" bestFit="1" customWidth="1"/>
    <col min="1252" max="1252" width="16.46484375" bestFit="1" customWidth="1"/>
    <col min="1253" max="1253" width="12.73046875" bestFit="1" customWidth="1"/>
    <col min="1254" max="1254" width="16.46484375" bestFit="1" customWidth="1"/>
    <col min="1255" max="1255" width="12.73046875" bestFit="1" customWidth="1"/>
    <col min="1256" max="1256" width="16.46484375" bestFit="1" customWidth="1"/>
    <col min="1257" max="1257" width="12.73046875" bestFit="1" customWidth="1"/>
    <col min="1258" max="1258" width="16.46484375" bestFit="1" customWidth="1"/>
    <col min="1259" max="1259" width="12.73046875" bestFit="1" customWidth="1"/>
    <col min="1260" max="1260" width="16.46484375" bestFit="1" customWidth="1"/>
    <col min="1261" max="1261" width="12.73046875" bestFit="1" customWidth="1"/>
    <col min="1262" max="1262" width="16.46484375" bestFit="1" customWidth="1"/>
    <col min="1263" max="1263" width="12.73046875" bestFit="1" customWidth="1"/>
    <col min="1264" max="1264" width="16.46484375" bestFit="1" customWidth="1"/>
    <col min="1265" max="1265" width="12.73046875" bestFit="1" customWidth="1"/>
    <col min="1266" max="1266" width="16.46484375" bestFit="1" customWidth="1"/>
    <col min="1267" max="1267" width="12.73046875" bestFit="1" customWidth="1"/>
    <col min="1268" max="1268" width="16.46484375" bestFit="1" customWidth="1"/>
    <col min="1269" max="1269" width="12.73046875" bestFit="1" customWidth="1"/>
    <col min="1270" max="1270" width="16.46484375" bestFit="1" customWidth="1"/>
    <col min="1271" max="1271" width="12.73046875" bestFit="1" customWidth="1"/>
    <col min="1272" max="1272" width="16.46484375" bestFit="1" customWidth="1"/>
    <col min="1273" max="1273" width="12.73046875" bestFit="1" customWidth="1"/>
    <col min="1274" max="1274" width="16.46484375" bestFit="1" customWidth="1"/>
    <col min="1275" max="1275" width="12.73046875" bestFit="1" customWidth="1"/>
    <col min="1276" max="1276" width="16.46484375" bestFit="1" customWidth="1"/>
    <col min="1277" max="1277" width="12.73046875" bestFit="1" customWidth="1"/>
    <col min="1278" max="1278" width="16.46484375" bestFit="1" customWidth="1"/>
    <col min="1279" max="1279" width="12.73046875" bestFit="1" customWidth="1"/>
    <col min="1280" max="1280" width="16.46484375" bestFit="1" customWidth="1"/>
    <col min="1281" max="1281" width="12.73046875" bestFit="1" customWidth="1"/>
    <col min="1282" max="1282" width="16.46484375" bestFit="1" customWidth="1"/>
    <col min="1283" max="1283" width="12.73046875" bestFit="1" customWidth="1"/>
    <col min="1284" max="1284" width="16.46484375" bestFit="1" customWidth="1"/>
    <col min="1285" max="1285" width="12.73046875" bestFit="1" customWidth="1"/>
    <col min="1286" max="1286" width="16.46484375" bestFit="1" customWidth="1"/>
    <col min="1287" max="1287" width="12.73046875" bestFit="1" customWidth="1"/>
    <col min="1288" max="1288" width="16.46484375" bestFit="1" customWidth="1"/>
    <col min="1289" max="1289" width="12.73046875" bestFit="1" customWidth="1"/>
    <col min="1290" max="1290" width="16.46484375" bestFit="1" customWidth="1"/>
    <col min="1291" max="1291" width="12.73046875" bestFit="1" customWidth="1"/>
    <col min="1292" max="1292" width="16.46484375" bestFit="1" customWidth="1"/>
    <col min="1293" max="1293" width="12.73046875" bestFit="1" customWidth="1"/>
    <col min="1294" max="1294" width="16.46484375" bestFit="1" customWidth="1"/>
    <col min="1295" max="1295" width="12.73046875" bestFit="1" customWidth="1"/>
    <col min="1296" max="1296" width="16.46484375" bestFit="1" customWidth="1"/>
    <col min="1297" max="1297" width="12.73046875" bestFit="1" customWidth="1"/>
    <col min="1298" max="1298" width="16.46484375" bestFit="1" customWidth="1"/>
    <col min="1299" max="1299" width="12.73046875" bestFit="1" customWidth="1"/>
    <col min="1300" max="1300" width="16.46484375" bestFit="1" customWidth="1"/>
    <col min="1301" max="1301" width="12.73046875" bestFit="1" customWidth="1"/>
    <col min="1302" max="1302" width="16.46484375" bestFit="1" customWidth="1"/>
    <col min="1303" max="1303" width="12.73046875" bestFit="1" customWidth="1"/>
    <col min="1304" max="1304" width="16.46484375" bestFit="1" customWidth="1"/>
    <col min="1305" max="1305" width="12.73046875" bestFit="1" customWidth="1"/>
    <col min="1306" max="1306" width="16.46484375" bestFit="1" customWidth="1"/>
    <col min="1307" max="1307" width="12.73046875" bestFit="1" customWidth="1"/>
    <col min="1308" max="1308" width="16.46484375" bestFit="1" customWidth="1"/>
    <col min="1309" max="1309" width="12.73046875" bestFit="1" customWidth="1"/>
    <col min="1310" max="1310" width="16.46484375" bestFit="1" customWidth="1"/>
    <col min="1311" max="1311" width="12.73046875" bestFit="1" customWidth="1"/>
    <col min="1312" max="1312" width="16.46484375" bestFit="1" customWidth="1"/>
    <col min="1313" max="1313" width="12.73046875" bestFit="1" customWidth="1"/>
    <col min="1314" max="1314" width="16.46484375" bestFit="1" customWidth="1"/>
    <col min="1315" max="1315" width="12.73046875" bestFit="1" customWidth="1"/>
    <col min="1316" max="1316" width="16.46484375" bestFit="1" customWidth="1"/>
    <col min="1317" max="1317" width="12.73046875" bestFit="1" customWidth="1"/>
    <col min="1318" max="1318" width="16.46484375" bestFit="1" customWidth="1"/>
    <col min="1319" max="1319" width="12.73046875" bestFit="1" customWidth="1"/>
    <col min="1320" max="1320" width="16.46484375" bestFit="1" customWidth="1"/>
    <col min="1321" max="1321" width="12.73046875" bestFit="1" customWidth="1"/>
    <col min="1322" max="1322" width="16.46484375" bestFit="1" customWidth="1"/>
    <col min="1323" max="1323" width="12.73046875" bestFit="1" customWidth="1"/>
    <col min="1324" max="1324" width="16.46484375" bestFit="1" customWidth="1"/>
    <col min="1325" max="1325" width="12.73046875" bestFit="1" customWidth="1"/>
    <col min="1326" max="1326" width="16.46484375" bestFit="1" customWidth="1"/>
    <col min="1327" max="1327" width="12.73046875" bestFit="1" customWidth="1"/>
    <col min="1328" max="1328" width="16.46484375" bestFit="1" customWidth="1"/>
    <col min="1329" max="1329" width="12.73046875" bestFit="1" customWidth="1"/>
    <col min="1330" max="1330" width="16.46484375" bestFit="1" customWidth="1"/>
    <col min="1331" max="1331" width="12.73046875" bestFit="1" customWidth="1"/>
    <col min="1332" max="1332" width="16.46484375" bestFit="1" customWidth="1"/>
    <col min="1333" max="1333" width="12.73046875" bestFit="1" customWidth="1"/>
    <col min="1334" max="1334" width="16.46484375" bestFit="1" customWidth="1"/>
    <col min="1335" max="1335" width="12.73046875" bestFit="1" customWidth="1"/>
    <col min="1336" max="1336" width="16.46484375" bestFit="1" customWidth="1"/>
    <col min="1337" max="1337" width="12.73046875" bestFit="1" customWidth="1"/>
    <col min="1338" max="1338" width="16.46484375" bestFit="1" customWidth="1"/>
    <col min="1339" max="1339" width="12.73046875" bestFit="1" customWidth="1"/>
    <col min="1340" max="1340" width="16.46484375" bestFit="1" customWidth="1"/>
    <col min="1341" max="1341" width="12.73046875" bestFit="1" customWidth="1"/>
    <col min="1342" max="1342" width="16.46484375" bestFit="1" customWidth="1"/>
    <col min="1343" max="1343" width="12.73046875" bestFit="1" customWidth="1"/>
    <col min="1344" max="1344" width="16.46484375" bestFit="1" customWidth="1"/>
    <col min="1345" max="1345" width="12.73046875" bestFit="1" customWidth="1"/>
    <col min="1346" max="1346" width="16.46484375" bestFit="1" customWidth="1"/>
    <col min="1347" max="1347" width="12.73046875" bestFit="1" customWidth="1"/>
    <col min="1348" max="1348" width="16.46484375" bestFit="1" customWidth="1"/>
    <col min="1349" max="1349" width="12.73046875" bestFit="1" customWidth="1"/>
    <col min="1350" max="1350" width="16.46484375" bestFit="1" customWidth="1"/>
    <col min="1351" max="1351" width="12.73046875" bestFit="1" customWidth="1"/>
    <col min="1352" max="1352" width="16.46484375" bestFit="1" customWidth="1"/>
    <col min="1353" max="1353" width="12.73046875" bestFit="1" customWidth="1"/>
    <col min="1354" max="1354" width="16.46484375" bestFit="1" customWidth="1"/>
    <col min="1355" max="1355" width="12.73046875" bestFit="1" customWidth="1"/>
    <col min="1356" max="1356" width="16.46484375" bestFit="1" customWidth="1"/>
    <col min="1357" max="1357" width="12.73046875" bestFit="1" customWidth="1"/>
    <col min="1358" max="1358" width="16.46484375" bestFit="1" customWidth="1"/>
    <col min="1359" max="1359" width="12.73046875" bestFit="1" customWidth="1"/>
    <col min="1360" max="1360" width="16.46484375" bestFit="1" customWidth="1"/>
    <col min="1361" max="1361" width="12.73046875" bestFit="1" customWidth="1"/>
    <col min="1362" max="1362" width="16.46484375" bestFit="1" customWidth="1"/>
    <col min="1363" max="1363" width="12.73046875" bestFit="1" customWidth="1"/>
    <col min="1364" max="1364" width="16.46484375" bestFit="1" customWidth="1"/>
    <col min="1365" max="1365" width="12.73046875" bestFit="1" customWidth="1"/>
    <col min="1366" max="1366" width="16.46484375" bestFit="1" customWidth="1"/>
    <col min="1367" max="1367" width="12.73046875" bestFit="1" customWidth="1"/>
    <col min="1368" max="1368" width="16.46484375" bestFit="1" customWidth="1"/>
    <col min="1369" max="1369" width="12.73046875" bestFit="1" customWidth="1"/>
    <col min="1370" max="1370" width="16.46484375" bestFit="1" customWidth="1"/>
    <col min="1371" max="1371" width="12.73046875" bestFit="1" customWidth="1"/>
    <col min="1372" max="1372" width="16.46484375" bestFit="1" customWidth="1"/>
    <col min="1373" max="1373" width="12.73046875" bestFit="1" customWidth="1"/>
    <col min="1374" max="1374" width="16.46484375" bestFit="1" customWidth="1"/>
    <col min="1375" max="1375" width="12.73046875" bestFit="1" customWidth="1"/>
    <col min="1376" max="1376" width="16.46484375" bestFit="1" customWidth="1"/>
    <col min="1377" max="1377" width="12.73046875" bestFit="1" customWidth="1"/>
    <col min="1378" max="1378" width="16.46484375" bestFit="1" customWidth="1"/>
    <col min="1379" max="1379" width="12.73046875" bestFit="1" customWidth="1"/>
    <col min="1380" max="1380" width="16.46484375" bestFit="1" customWidth="1"/>
    <col min="1381" max="1381" width="12.73046875" bestFit="1" customWidth="1"/>
    <col min="1382" max="1382" width="16.46484375" bestFit="1" customWidth="1"/>
    <col min="1383" max="1383" width="12.73046875" bestFit="1" customWidth="1"/>
    <col min="1384" max="1384" width="16.46484375" bestFit="1" customWidth="1"/>
    <col min="1385" max="1385" width="12.73046875" bestFit="1" customWidth="1"/>
    <col min="1386" max="1386" width="16.46484375" bestFit="1" customWidth="1"/>
    <col min="1387" max="1387" width="12.73046875" bestFit="1" customWidth="1"/>
    <col min="1388" max="1388" width="16.46484375" bestFit="1" customWidth="1"/>
    <col min="1389" max="1389" width="12.73046875" bestFit="1" customWidth="1"/>
    <col min="1390" max="1390" width="16.46484375" bestFit="1" customWidth="1"/>
    <col min="1391" max="1391" width="12.73046875" bestFit="1" customWidth="1"/>
    <col min="1392" max="1392" width="16.46484375" bestFit="1" customWidth="1"/>
    <col min="1393" max="1393" width="12.73046875" bestFit="1" customWidth="1"/>
    <col min="1394" max="1394" width="16.46484375" bestFit="1" customWidth="1"/>
    <col min="1395" max="1395" width="12.73046875" bestFit="1" customWidth="1"/>
    <col min="1396" max="1396" width="16.46484375" bestFit="1" customWidth="1"/>
    <col min="1397" max="1397" width="12.73046875" bestFit="1" customWidth="1"/>
    <col min="1398" max="1398" width="16.46484375" bestFit="1" customWidth="1"/>
    <col min="1399" max="1399" width="12.73046875" bestFit="1" customWidth="1"/>
    <col min="1400" max="1400" width="16.46484375" bestFit="1" customWidth="1"/>
    <col min="1401" max="1401" width="12.73046875" bestFit="1" customWidth="1"/>
    <col min="1402" max="1402" width="16.46484375" bestFit="1" customWidth="1"/>
    <col min="1403" max="1403" width="12.73046875" bestFit="1" customWidth="1"/>
    <col min="1404" max="1404" width="16.46484375" bestFit="1" customWidth="1"/>
    <col min="1405" max="1405" width="12.73046875" bestFit="1" customWidth="1"/>
    <col min="1406" max="1406" width="16.46484375" bestFit="1" customWidth="1"/>
    <col min="1407" max="1407" width="12.73046875" bestFit="1" customWidth="1"/>
    <col min="1408" max="1408" width="16.46484375" bestFit="1" customWidth="1"/>
    <col min="1409" max="1409" width="12.73046875" bestFit="1" customWidth="1"/>
    <col min="1410" max="1410" width="16.46484375" bestFit="1" customWidth="1"/>
    <col min="1411" max="1411" width="12.73046875" bestFit="1" customWidth="1"/>
    <col min="1412" max="1412" width="16.46484375" bestFit="1" customWidth="1"/>
    <col min="1413" max="1413" width="12.73046875" bestFit="1" customWidth="1"/>
    <col min="1414" max="1414" width="16.46484375" bestFit="1" customWidth="1"/>
    <col min="1415" max="1415" width="12.73046875" bestFit="1" customWidth="1"/>
    <col min="1416" max="1416" width="16.46484375" bestFit="1" customWidth="1"/>
    <col min="1417" max="1417" width="12.73046875" bestFit="1" customWidth="1"/>
    <col min="1418" max="1418" width="16.46484375" bestFit="1" customWidth="1"/>
    <col min="1419" max="1419" width="12.73046875" bestFit="1" customWidth="1"/>
    <col min="1420" max="1420" width="16.46484375" bestFit="1" customWidth="1"/>
    <col min="1421" max="1421" width="12.73046875" bestFit="1" customWidth="1"/>
    <col min="1422" max="1422" width="16.46484375" bestFit="1" customWidth="1"/>
    <col min="1423" max="1423" width="12.73046875" bestFit="1" customWidth="1"/>
    <col min="1424" max="1424" width="16.46484375" bestFit="1" customWidth="1"/>
    <col min="1425" max="1425" width="12.73046875" bestFit="1" customWidth="1"/>
    <col min="1426" max="1426" width="16.46484375" bestFit="1" customWidth="1"/>
    <col min="1427" max="1427" width="12.73046875" bestFit="1" customWidth="1"/>
    <col min="1428" max="1428" width="16.46484375" bestFit="1" customWidth="1"/>
    <col min="1429" max="1429" width="12.73046875" bestFit="1" customWidth="1"/>
    <col min="1430" max="1430" width="16.46484375" bestFit="1" customWidth="1"/>
    <col min="1431" max="1431" width="12.73046875" bestFit="1" customWidth="1"/>
    <col min="1432" max="1432" width="16.46484375" bestFit="1" customWidth="1"/>
    <col min="1433" max="1433" width="12.73046875" bestFit="1" customWidth="1"/>
    <col min="1434" max="1434" width="16.46484375" bestFit="1" customWidth="1"/>
    <col min="1435" max="1435" width="12.73046875" bestFit="1" customWidth="1"/>
    <col min="1436" max="1436" width="16.46484375" bestFit="1" customWidth="1"/>
    <col min="1437" max="1437" width="12.73046875" bestFit="1" customWidth="1"/>
    <col min="1438" max="1438" width="16.46484375" bestFit="1" customWidth="1"/>
    <col min="1439" max="1439" width="12.73046875" bestFit="1" customWidth="1"/>
    <col min="1440" max="1440" width="16.46484375" bestFit="1" customWidth="1"/>
    <col min="1441" max="1441" width="12.73046875" bestFit="1" customWidth="1"/>
    <col min="1442" max="1442" width="16.46484375" bestFit="1" customWidth="1"/>
    <col min="1443" max="1443" width="12.73046875" bestFit="1" customWidth="1"/>
    <col min="1444" max="1444" width="16.46484375" bestFit="1" customWidth="1"/>
    <col min="1445" max="1445" width="12.73046875" bestFit="1" customWidth="1"/>
    <col min="1446" max="1446" width="16.46484375" bestFit="1" customWidth="1"/>
    <col min="1447" max="1447" width="12.73046875" bestFit="1" customWidth="1"/>
    <col min="1448" max="1448" width="16.46484375" bestFit="1" customWidth="1"/>
    <col min="1449" max="1449" width="12.73046875" bestFit="1" customWidth="1"/>
    <col min="1450" max="1450" width="16.46484375" bestFit="1" customWidth="1"/>
    <col min="1451" max="1451" width="12.73046875" bestFit="1" customWidth="1"/>
    <col min="1452" max="1452" width="16.46484375" bestFit="1" customWidth="1"/>
    <col min="1453" max="1453" width="12.73046875" bestFit="1" customWidth="1"/>
    <col min="1454" max="1454" width="16.46484375" bestFit="1" customWidth="1"/>
    <col min="1455" max="1455" width="12.73046875" bestFit="1" customWidth="1"/>
    <col min="1456" max="1456" width="16.46484375" bestFit="1" customWidth="1"/>
    <col min="1457" max="1457" width="12.73046875" bestFit="1" customWidth="1"/>
    <col min="1458" max="1458" width="16.46484375" bestFit="1" customWidth="1"/>
    <col min="1459" max="1459" width="12.73046875" bestFit="1" customWidth="1"/>
    <col min="1460" max="1460" width="16.46484375" bestFit="1" customWidth="1"/>
    <col min="1461" max="1461" width="12.73046875" bestFit="1" customWidth="1"/>
    <col min="1462" max="1462" width="16.46484375" bestFit="1" customWidth="1"/>
    <col min="1463" max="1463" width="12.73046875" bestFit="1" customWidth="1"/>
    <col min="1464" max="1464" width="16.46484375" bestFit="1" customWidth="1"/>
    <col min="1465" max="1465" width="12.73046875" bestFit="1" customWidth="1"/>
    <col min="1466" max="1466" width="16.46484375" bestFit="1" customWidth="1"/>
    <col min="1467" max="1467" width="12.73046875" bestFit="1" customWidth="1"/>
    <col min="1468" max="1468" width="16.46484375" bestFit="1" customWidth="1"/>
    <col min="1469" max="1469" width="12.73046875" bestFit="1" customWidth="1"/>
    <col min="1470" max="1470" width="16.46484375" bestFit="1" customWidth="1"/>
    <col min="1471" max="1471" width="12.73046875" bestFit="1" customWidth="1"/>
    <col min="1472" max="1472" width="16.46484375" bestFit="1" customWidth="1"/>
    <col min="1473" max="1473" width="12.73046875" bestFit="1" customWidth="1"/>
    <col min="1474" max="1474" width="16.46484375" bestFit="1" customWidth="1"/>
    <col min="1475" max="1475" width="12.73046875" bestFit="1" customWidth="1"/>
    <col min="1476" max="1476" width="16.46484375" bestFit="1" customWidth="1"/>
    <col min="1477" max="1477" width="12.73046875" bestFit="1" customWidth="1"/>
    <col min="1478" max="1478" width="16.46484375" bestFit="1" customWidth="1"/>
    <col min="1479" max="1479" width="12.73046875" bestFit="1" customWidth="1"/>
    <col min="1480" max="1480" width="16.46484375" bestFit="1" customWidth="1"/>
    <col min="1481" max="1481" width="12.73046875" bestFit="1" customWidth="1"/>
    <col min="1482" max="1482" width="16.46484375" bestFit="1" customWidth="1"/>
    <col min="1483" max="1483" width="12.73046875" bestFit="1" customWidth="1"/>
    <col min="1484" max="1484" width="16.46484375" bestFit="1" customWidth="1"/>
    <col min="1485" max="1485" width="12.73046875" bestFit="1" customWidth="1"/>
    <col min="1486" max="1486" width="16.46484375" bestFit="1" customWidth="1"/>
    <col min="1487" max="1487" width="12.73046875" bestFit="1" customWidth="1"/>
    <col min="1488" max="1488" width="16.46484375" bestFit="1" customWidth="1"/>
    <col min="1489" max="1489" width="12.73046875" bestFit="1" customWidth="1"/>
    <col min="1490" max="1490" width="16.46484375" bestFit="1" customWidth="1"/>
    <col min="1491" max="1491" width="12.73046875" bestFit="1" customWidth="1"/>
    <col min="1492" max="1492" width="16.46484375" bestFit="1" customWidth="1"/>
    <col min="1493" max="1493" width="12.73046875" bestFit="1" customWidth="1"/>
    <col min="1494" max="1494" width="16.46484375" bestFit="1" customWidth="1"/>
    <col min="1495" max="1495" width="12.73046875" bestFit="1" customWidth="1"/>
    <col min="1496" max="1496" width="16.46484375" bestFit="1" customWidth="1"/>
    <col min="1497" max="1497" width="12.73046875" bestFit="1" customWidth="1"/>
    <col min="1498" max="1498" width="16.46484375" bestFit="1" customWidth="1"/>
    <col min="1499" max="1499" width="12.73046875" bestFit="1" customWidth="1"/>
    <col min="1500" max="1500" width="16.46484375" bestFit="1" customWidth="1"/>
    <col min="1501" max="1501" width="12.73046875" bestFit="1" customWidth="1"/>
    <col min="1502" max="1502" width="16.46484375" bestFit="1" customWidth="1"/>
    <col min="1503" max="1503" width="12.73046875" bestFit="1" customWidth="1"/>
    <col min="1504" max="1504" width="16.46484375" bestFit="1" customWidth="1"/>
    <col min="1505" max="1505" width="12.73046875" bestFit="1" customWidth="1"/>
    <col min="1506" max="1506" width="16.46484375" bestFit="1" customWidth="1"/>
    <col min="1507" max="1507" width="12.73046875" bestFit="1" customWidth="1"/>
    <col min="1508" max="1508" width="16.46484375" bestFit="1" customWidth="1"/>
    <col min="1509" max="1509" width="12.73046875" bestFit="1" customWidth="1"/>
    <col min="1510" max="1510" width="16.46484375" bestFit="1" customWidth="1"/>
    <col min="1511" max="1511" width="12.73046875" bestFit="1" customWidth="1"/>
    <col min="1512" max="1512" width="16.46484375" bestFit="1" customWidth="1"/>
    <col min="1513" max="1513" width="12.73046875" bestFit="1" customWidth="1"/>
    <col min="1514" max="1514" width="16.46484375" bestFit="1" customWidth="1"/>
    <col min="1515" max="1515" width="12.73046875" bestFit="1" customWidth="1"/>
    <col min="1516" max="1516" width="16.46484375" bestFit="1" customWidth="1"/>
    <col min="1517" max="1517" width="12.73046875" bestFit="1" customWidth="1"/>
    <col min="1518" max="1518" width="16.46484375" bestFit="1" customWidth="1"/>
    <col min="1519" max="1519" width="12.73046875" bestFit="1" customWidth="1"/>
    <col min="1520" max="1520" width="16.46484375" bestFit="1" customWidth="1"/>
    <col min="1521" max="1521" width="12.73046875" bestFit="1" customWidth="1"/>
    <col min="1522" max="1522" width="16.46484375" bestFit="1" customWidth="1"/>
    <col min="1523" max="1523" width="12.73046875" bestFit="1" customWidth="1"/>
    <col min="1524" max="1524" width="16.46484375" bestFit="1" customWidth="1"/>
    <col min="1525" max="1525" width="12.73046875" bestFit="1" customWidth="1"/>
    <col min="1526" max="1526" width="16.46484375" bestFit="1" customWidth="1"/>
    <col min="1527" max="1527" width="12.73046875" bestFit="1" customWidth="1"/>
    <col min="1528" max="1528" width="16.46484375" bestFit="1" customWidth="1"/>
    <col min="1529" max="1529" width="12.73046875" bestFit="1" customWidth="1"/>
    <col min="1530" max="1530" width="16.46484375" bestFit="1" customWidth="1"/>
    <col min="1531" max="1531" width="12.73046875" bestFit="1" customWidth="1"/>
    <col min="1532" max="1532" width="16.46484375" bestFit="1" customWidth="1"/>
    <col min="1533" max="1534" width="10.9296875" bestFit="1" customWidth="1"/>
    <col min="1535" max="1535" width="16.46484375" bestFit="1" customWidth="1"/>
    <col min="1536" max="1536" width="12.73046875" bestFit="1" customWidth="1"/>
    <col min="1537" max="1537" width="16.46484375" bestFit="1" customWidth="1"/>
    <col min="1538" max="1538" width="12.73046875" bestFit="1" customWidth="1"/>
    <col min="1539" max="1539" width="16.46484375" bestFit="1" customWidth="1"/>
    <col min="1540" max="1540" width="12.73046875" bestFit="1" customWidth="1"/>
    <col min="1541" max="1541" width="16.46484375" bestFit="1" customWidth="1"/>
    <col min="1542" max="1542" width="12.73046875" bestFit="1" customWidth="1"/>
    <col min="1543" max="1543" width="16.46484375" bestFit="1" customWidth="1"/>
    <col min="1544" max="1544" width="12.73046875" bestFit="1" customWidth="1"/>
    <col min="1545" max="1545" width="16.46484375" bestFit="1" customWidth="1"/>
    <col min="1546" max="1546" width="12.73046875" bestFit="1" customWidth="1"/>
    <col min="1547" max="1547" width="16.46484375" bestFit="1" customWidth="1"/>
    <col min="1548" max="1548" width="12.73046875" bestFit="1" customWidth="1"/>
    <col min="1549" max="1549" width="16.46484375" bestFit="1" customWidth="1"/>
    <col min="1550" max="1550" width="12.73046875" bestFit="1" customWidth="1"/>
    <col min="1551" max="1551" width="16.46484375" bestFit="1" customWidth="1"/>
    <col min="1552" max="1552" width="12.73046875" bestFit="1" customWidth="1"/>
    <col min="1553" max="1553" width="16.46484375" bestFit="1" customWidth="1"/>
    <col min="1554" max="1554" width="12.73046875" bestFit="1" customWidth="1"/>
    <col min="1555" max="1555" width="16.46484375" bestFit="1" customWidth="1"/>
    <col min="1556" max="1556" width="12.73046875" bestFit="1" customWidth="1"/>
    <col min="1557" max="1557" width="16.46484375" bestFit="1" customWidth="1"/>
    <col min="1558" max="1558" width="12.73046875" bestFit="1" customWidth="1"/>
    <col min="1559" max="1559" width="16.46484375" bestFit="1" customWidth="1"/>
    <col min="1560" max="1560" width="12.73046875" bestFit="1" customWidth="1"/>
    <col min="1561" max="1561" width="16.46484375" bestFit="1" customWidth="1"/>
    <col min="1562" max="1562" width="12.73046875" bestFit="1" customWidth="1"/>
    <col min="1563" max="1563" width="16.46484375" bestFit="1" customWidth="1"/>
    <col min="1564" max="1564" width="12.73046875" bestFit="1" customWidth="1"/>
    <col min="1565" max="1565" width="16.46484375" bestFit="1" customWidth="1"/>
    <col min="1566" max="1566" width="12.73046875" bestFit="1" customWidth="1"/>
    <col min="1567" max="1567" width="16.46484375" bestFit="1" customWidth="1"/>
    <col min="1568" max="1568" width="12.73046875" bestFit="1" customWidth="1"/>
    <col min="1569" max="1569" width="16.46484375" bestFit="1" customWidth="1"/>
    <col min="1570" max="1570" width="12.73046875" bestFit="1" customWidth="1"/>
    <col min="1571" max="1571" width="16.46484375" bestFit="1" customWidth="1"/>
    <col min="1572" max="1572" width="12.73046875" bestFit="1" customWidth="1"/>
    <col min="1573" max="1573" width="16.46484375" bestFit="1" customWidth="1"/>
    <col min="1574" max="1574" width="12.73046875" bestFit="1" customWidth="1"/>
    <col min="1575" max="1575" width="16.46484375" bestFit="1" customWidth="1"/>
    <col min="1576" max="1576" width="12.73046875" bestFit="1" customWidth="1"/>
    <col min="1577" max="1577" width="16.46484375" bestFit="1" customWidth="1"/>
    <col min="1578" max="1578" width="12.73046875" bestFit="1" customWidth="1"/>
    <col min="1579" max="1579" width="16.46484375" bestFit="1" customWidth="1"/>
    <col min="1580" max="1580" width="12.73046875" bestFit="1" customWidth="1"/>
    <col min="1581" max="1581" width="16.46484375" bestFit="1" customWidth="1"/>
    <col min="1582" max="1582" width="12.73046875" bestFit="1" customWidth="1"/>
    <col min="1583" max="1583" width="16.46484375" bestFit="1" customWidth="1"/>
    <col min="1584" max="1584" width="12.73046875" bestFit="1" customWidth="1"/>
    <col min="1585" max="1585" width="16.46484375" bestFit="1" customWidth="1"/>
    <col min="1586" max="1586" width="12.73046875" bestFit="1" customWidth="1"/>
    <col min="1587" max="1587" width="16.46484375" bestFit="1" customWidth="1"/>
    <col min="1588" max="1588" width="12.73046875" bestFit="1" customWidth="1"/>
    <col min="1589" max="1589" width="16.46484375" bestFit="1" customWidth="1"/>
    <col min="1590" max="1590" width="12.73046875" bestFit="1" customWidth="1"/>
    <col min="1591" max="1591" width="16.46484375" bestFit="1" customWidth="1"/>
    <col min="1592" max="1592" width="12.73046875" bestFit="1" customWidth="1"/>
    <col min="1593" max="1593" width="16.46484375" bestFit="1" customWidth="1"/>
    <col min="1594" max="1594" width="12.73046875" bestFit="1" customWidth="1"/>
    <col min="1595" max="1595" width="16.46484375" bestFit="1" customWidth="1"/>
    <col min="1596" max="1596" width="12.73046875" bestFit="1" customWidth="1"/>
    <col min="1597" max="1597" width="16.46484375" bestFit="1" customWidth="1"/>
    <col min="1598" max="1598" width="12.73046875" bestFit="1" customWidth="1"/>
    <col min="1599" max="1599" width="16.46484375" bestFit="1" customWidth="1"/>
    <col min="1600" max="1600" width="12.73046875" bestFit="1" customWidth="1"/>
    <col min="1601" max="1601" width="16.46484375" bestFit="1" customWidth="1"/>
    <col min="1602" max="1602" width="12.73046875" bestFit="1" customWidth="1"/>
    <col min="1603" max="1603" width="16.46484375" bestFit="1" customWidth="1"/>
    <col min="1604" max="1604" width="12.73046875" bestFit="1" customWidth="1"/>
    <col min="1605" max="1605" width="16.46484375" bestFit="1" customWidth="1"/>
    <col min="1606" max="1606" width="12.73046875" bestFit="1" customWidth="1"/>
    <col min="1607" max="1607" width="16.46484375" bestFit="1" customWidth="1"/>
    <col min="1608" max="1608" width="12.73046875" bestFit="1" customWidth="1"/>
    <col min="1609" max="1609" width="16.46484375" bestFit="1" customWidth="1"/>
    <col min="1610" max="1610" width="12.73046875" bestFit="1" customWidth="1"/>
    <col min="1611" max="1611" width="16.46484375" bestFit="1" customWidth="1"/>
    <col min="1612" max="1612" width="12.73046875" bestFit="1" customWidth="1"/>
    <col min="1613" max="1613" width="16.46484375" bestFit="1" customWidth="1"/>
    <col min="1614" max="1614" width="12.73046875" bestFit="1" customWidth="1"/>
    <col min="1615" max="1615" width="16.46484375" bestFit="1" customWidth="1"/>
    <col min="1616" max="1616" width="12.73046875" bestFit="1" customWidth="1"/>
    <col min="1617" max="1617" width="16.46484375" bestFit="1" customWidth="1"/>
    <col min="1618" max="1618" width="12.73046875" bestFit="1" customWidth="1"/>
    <col min="1619" max="1619" width="16.46484375" bestFit="1" customWidth="1"/>
    <col min="1620" max="1620" width="12.73046875" bestFit="1" customWidth="1"/>
    <col min="1621" max="1621" width="16.46484375" bestFit="1" customWidth="1"/>
    <col min="1622" max="1622" width="12.73046875" bestFit="1" customWidth="1"/>
    <col min="1623" max="1623" width="16.46484375" bestFit="1" customWidth="1"/>
    <col min="1624" max="1624" width="12.73046875" bestFit="1" customWidth="1"/>
    <col min="1625" max="1625" width="16.46484375" bestFit="1" customWidth="1"/>
    <col min="1626" max="1626" width="12.73046875" bestFit="1" customWidth="1"/>
    <col min="1627" max="1627" width="16.46484375" bestFit="1" customWidth="1"/>
    <col min="1628" max="1628" width="12.73046875" bestFit="1" customWidth="1"/>
    <col min="1629" max="1629" width="16.46484375" bestFit="1" customWidth="1"/>
    <col min="1630" max="1630" width="12.73046875" bestFit="1" customWidth="1"/>
    <col min="1631" max="1631" width="16.46484375" bestFit="1" customWidth="1"/>
    <col min="1632" max="1632" width="12.73046875" bestFit="1" customWidth="1"/>
    <col min="1633" max="1633" width="16.46484375" bestFit="1" customWidth="1"/>
    <col min="1634" max="1634" width="12.73046875" bestFit="1" customWidth="1"/>
    <col min="1635" max="1635" width="16.46484375" bestFit="1" customWidth="1"/>
    <col min="1636" max="1636" width="12.73046875" bestFit="1" customWidth="1"/>
    <col min="1637" max="1637" width="16.46484375" bestFit="1" customWidth="1"/>
    <col min="1638" max="1638" width="12.73046875" bestFit="1" customWidth="1"/>
    <col min="1639" max="1639" width="16.46484375" bestFit="1" customWidth="1"/>
    <col min="1640" max="1640" width="12.73046875" bestFit="1" customWidth="1"/>
    <col min="1641" max="1641" width="16.46484375" bestFit="1" customWidth="1"/>
    <col min="1642" max="1642" width="12.73046875" bestFit="1" customWidth="1"/>
    <col min="1643" max="1643" width="16.46484375" bestFit="1" customWidth="1"/>
    <col min="1644" max="1644" width="12.73046875" bestFit="1" customWidth="1"/>
    <col min="1645" max="1645" width="16.46484375" bestFit="1" customWidth="1"/>
    <col min="1646" max="1646" width="12.73046875" bestFit="1" customWidth="1"/>
    <col min="1647" max="1647" width="16.46484375" bestFit="1" customWidth="1"/>
    <col min="1648" max="1648" width="12.73046875" bestFit="1" customWidth="1"/>
    <col min="1649" max="1649" width="16.46484375" bestFit="1" customWidth="1"/>
    <col min="1650" max="1650" width="12.73046875" bestFit="1" customWidth="1"/>
    <col min="1651" max="1651" width="16.46484375" bestFit="1" customWidth="1"/>
    <col min="1652" max="1652" width="12.73046875" bestFit="1" customWidth="1"/>
    <col min="1653" max="1653" width="16.46484375" bestFit="1" customWidth="1"/>
    <col min="1654" max="1654" width="12.73046875" bestFit="1" customWidth="1"/>
    <col min="1655" max="1655" width="16.46484375" bestFit="1" customWidth="1"/>
    <col min="1656" max="1656" width="12.73046875" bestFit="1" customWidth="1"/>
    <col min="1657" max="1657" width="16.46484375" bestFit="1" customWidth="1"/>
    <col min="1658" max="1658" width="12.73046875" bestFit="1" customWidth="1"/>
    <col min="1659" max="1659" width="16.46484375" bestFit="1" customWidth="1"/>
    <col min="1660" max="1660" width="12.73046875" bestFit="1" customWidth="1"/>
    <col min="1661" max="1661" width="16.46484375" bestFit="1" customWidth="1"/>
    <col min="1662" max="1662" width="12.73046875" bestFit="1" customWidth="1"/>
    <col min="1663" max="1663" width="16.46484375" bestFit="1" customWidth="1"/>
    <col min="1664" max="1664" width="12.73046875" bestFit="1" customWidth="1"/>
    <col min="1665" max="1665" width="16.46484375" bestFit="1" customWidth="1"/>
    <col min="1666" max="1666" width="12.73046875" bestFit="1" customWidth="1"/>
    <col min="1667" max="1667" width="16.46484375" bestFit="1" customWidth="1"/>
    <col min="1668" max="1668" width="12.73046875" bestFit="1" customWidth="1"/>
    <col min="1669" max="1669" width="16.46484375" bestFit="1" customWidth="1"/>
    <col min="1670" max="1670" width="12.73046875" bestFit="1" customWidth="1"/>
    <col min="1671" max="1671" width="16.46484375" bestFit="1" customWidth="1"/>
    <col min="1672" max="1672" width="12.73046875" bestFit="1" customWidth="1"/>
    <col min="1673" max="1673" width="16.46484375" bestFit="1" customWidth="1"/>
    <col min="1674" max="1674" width="12.73046875" bestFit="1" customWidth="1"/>
    <col min="1675" max="1675" width="16.46484375" bestFit="1" customWidth="1"/>
    <col min="1676" max="1676" width="12.73046875" bestFit="1" customWidth="1"/>
    <col min="1677" max="1677" width="16.46484375" bestFit="1" customWidth="1"/>
    <col min="1678" max="1678" width="12.73046875" bestFit="1" customWidth="1"/>
    <col min="1679" max="1679" width="16.46484375" bestFit="1" customWidth="1"/>
    <col min="1680" max="1680" width="12.73046875" bestFit="1" customWidth="1"/>
    <col min="1681" max="1681" width="16.46484375" bestFit="1" customWidth="1"/>
    <col min="1682" max="1682" width="12.73046875" bestFit="1" customWidth="1"/>
    <col min="1683" max="1683" width="16.46484375" bestFit="1" customWidth="1"/>
    <col min="1684" max="1684" width="12.73046875" bestFit="1" customWidth="1"/>
    <col min="1685" max="1685" width="16.46484375" bestFit="1" customWidth="1"/>
    <col min="1686" max="1686" width="12.73046875" bestFit="1" customWidth="1"/>
    <col min="1687" max="1687" width="16.46484375" bestFit="1" customWidth="1"/>
    <col min="1688" max="1688" width="12.73046875" bestFit="1" customWidth="1"/>
    <col min="1689" max="1689" width="16.46484375" bestFit="1" customWidth="1"/>
    <col min="1690" max="1690" width="12.73046875" bestFit="1" customWidth="1"/>
    <col min="1691" max="1691" width="16.46484375" bestFit="1" customWidth="1"/>
    <col min="1692" max="1692" width="12.73046875" bestFit="1" customWidth="1"/>
    <col min="1693" max="1693" width="16.46484375" bestFit="1" customWidth="1"/>
    <col min="1694" max="1694" width="12.73046875" bestFit="1" customWidth="1"/>
    <col min="1695" max="1695" width="16.46484375" bestFit="1" customWidth="1"/>
    <col min="1696" max="1696" width="12.73046875" bestFit="1" customWidth="1"/>
    <col min="1697" max="1697" width="16.46484375" bestFit="1" customWidth="1"/>
    <col min="1698" max="1698" width="12.73046875" bestFit="1" customWidth="1"/>
    <col min="1699" max="1699" width="16.46484375" bestFit="1" customWidth="1"/>
    <col min="1700" max="1700" width="12.73046875" bestFit="1" customWidth="1"/>
    <col min="1701" max="1701" width="16.46484375" bestFit="1" customWidth="1"/>
    <col min="1702" max="1702" width="12.73046875" bestFit="1" customWidth="1"/>
    <col min="1703" max="1703" width="16.46484375" bestFit="1" customWidth="1"/>
    <col min="1704" max="1704" width="12.73046875" bestFit="1" customWidth="1"/>
    <col min="1705" max="1705" width="16.46484375" bestFit="1" customWidth="1"/>
    <col min="1706" max="1706" width="12.73046875" bestFit="1" customWidth="1"/>
    <col min="1707" max="1707" width="16.46484375" bestFit="1" customWidth="1"/>
    <col min="1708" max="1708" width="12.73046875" bestFit="1" customWidth="1"/>
    <col min="1709" max="1709" width="16.46484375" bestFit="1" customWidth="1"/>
    <col min="1710" max="1710" width="12.73046875" bestFit="1" customWidth="1"/>
    <col min="1711" max="1711" width="16.46484375" bestFit="1" customWidth="1"/>
    <col min="1712" max="1712" width="12.73046875" bestFit="1" customWidth="1"/>
    <col min="1713" max="1713" width="16.46484375" bestFit="1" customWidth="1"/>
    <col min="1714" max="1714" width="12.73046875" bestFit="1" customWidth="1"/>
    <col min="1715" max="1715" width="16.46484375" bestFit="1" customWidth="1"/>
    <col min="1716" max="1716" width="12.73046875" bestFit="1" customWidth="1"/>
    <col min="1717" max="1717" width="16.46484375" bestFit="1" customWidth="1"/>
    <col min="1718" max="1718" width="12.73046875" bestFit="1" customWidth="1"/>
    <col min="1719" max="1719" width="16.46484375" bestFit="1" customWidth="1"/>
    <col min="1720" max="1720" width="12.73046875" bestFit="1" customWidth="1"/>
    <col min="1721" max="1721" width="16.46484375" bestFit="1" customWidth="1"/>
    <col min="1722" max="1722" width="12.73046875" bestFit="1" customWidth="1"/>
    <col min="1723" max="1723" width="16.46484375" bestFit="1" customWidth="1"/>
    <col min="1724" max="1724" width="12.73046875" bestFit="1" customWidth="1"/>
    <col min="1725" max="1725" width="16.46484375" bestFit="1" customWidth="1"/>
    <col min="1726" max="1726" width="12.73046875" bestFit="1" customWidth="1"/>
    <col min="1727" max="1727" width="16.46484375" bestFit="1" customWidth="1"/>
    <col min="1728" max="1728" width="12.73046875" bestFit="1" customWidth="1"/>
    <col min="1729" max="1729" width="16.46484375" bestFit="1" customWidth="1"/>
    <col min="1730" max="1730" width="12.73046875" bestFit="1" customWidth="1"/>
    <col min="1731" max="1731" width="16.46484375" bestFit="1" customWidth="1"/>
    <col min="1732" max="1732" width="12.73046875" bestFit="1" customWidth="1"/>
    <col min="1733" max="1733" width="16.46484375" bestFit="1" customWidth="1"/>
    <col min="1734" max="1734" width="12.73046875" bestFit="1" customWidth="1"/>
    <col min="1735" max="1735" width="16.46484375" bestFit="1" customWidth="1"/>
    <col min="1736" max="1736" width="12.73046875" bestFit="1" customWidth="1"/>
    <col min="1737" max="1737" width="16.46484375" bestFit="1" customWidth="1"/>
    <col min="1738" max="1738" width="12.73046875" bestFit="1" customWidth="1"/>
    <col min="1739" max="1739" width="16.46484375" bestFit="1" customWidth="1"/>
    <col min="1740" max="1740" width="12.73046875" bestFit="1" customWidth="1"/>
    <col min="1741" max="1741" width="16.46484375" bestFit="1" customWidth="1"/>
    <col min="1742" max="1742" width="12.73046875" bestFit="1" customWidth="1"/>
    <col min="1743" max="1743" width="16.46484375" bestFit="1" customWidth="1"/>
    <col min="1744" max="1744" width="12.73046875" bestFit="1" customWidth="1"/>
    <col min="1745" max="1745" width="16.46484375" bestFit="1" customWidth="1"/>
    <col min="1746" max="1746" width="12.73046875" bestFit="1" customWidth="1"/>
    <col min="1747" max="1747" width="16.46484375" bestFit="1" customWidth="1"/>
    <col min="1748" max="1748" width="12.73046875" bestFit="1" customWidth="1"/>
    <col min="1749" max="1749" width="16.46484375" bestFit="1" customWidth="1"/>
    <col min="1750" max="1750" width="12.73046875" bestFit="1" customWidth="1"/>
    <col min="1751" max="1751" width="16.46484375" bestFit="1" customWidth="1"/>
    <col min="1752" max="1752" width="12.73046875" bestFit="1" customWidth="1"/>
    <col min="1753" max="1753" width="16.46484375" bestFit="1" customWidth="1"/>
    <col min="1754" max="1754" width="12.73046875" bestFit="1" customWidth="1"/>
    <col min="1755" max="1755" width="16.46484375" bestFit="1" customWidth="1"/>
    <col min="1756" max="1756" width="12.73046875" bestFit="1" customWidth="1"/>
    <col min="1757" max="1757" width="16.46484375" bestFit="1" customWidth="1"/>
    <col min="1758" max="1758" width="12.73046875" bestFit="1" customWidth="1"/>
    <col min="1759" max="1759" width="16.46484375" bestFit="1" customWidth="1"/>
    <col min="1760" max="1760" width="12.73046875" bestFit="1" customWidth="1"/>
    <col min="1761" max="1761" width="16.46484375" bestFit="1" customWidth="1"/>
    <col min="1762" max="1762" width="12.73046875" bestFit="1" customWidth="1"/>
    <col min="1763" max="1763" width="16.46484375" bestFit="1" customWidth="1"/>
    <col min="1764" max="1764" width="12.73046875" bestFit="1" customWidth="1"/>
    <col min="1765" max="1765" width="16.46484375" bestFit="1" customWidth="1"/>
    <col min="1766" max="1766" width="12.73046875" bestFit="1" customWidth="1"/>
    <col min="1767" max="1767" width="16.46484375" bestFit="1" customWidth="1"/>
    <col min="1768" max="1768" width="12.73046875" bestFit="1" customWidth="1"/>
    <col min="1769" max="1769" width="16.46484375" bestFit="1" customWidth="1"/>
    <col min="1770" max="1770" width="12.73046875" bestFit="1" customWidth="1"/>
    <col min="1771" max="1771" width="16.46484375" bestFit="1" customWidth="1"/>
    <col min="1772" max="1772" width="12.73046875" bestFit="1" customWidth="1"/>
    <col min="1773" max="1773" width="16.46484375" bestFit="1" customWidth="1"/>
    <col min="1774" max="1774" width="12.73046875" bestFit="1" customWidth="1"/>
    <col min="1775" max="1775" width="16.46484375" bestFit="1" customWidth="1"/>
    <col min="1776" max="1776" width="12.73046875" bestFit="1" customWidth="1"/>
    <col min="1777" max="1777" width="16.46484375" bestFit="1" customWidth="1"/>
    <col min="1778" max="1778" width="12.73046875" bestFit="1" customWidth="1"/>
    <col min="1779" max="1779" width="16.46484375" bestFit="1" customWidth="1"/>
    <col min="1780" max="1780" width="12.73046875" bestFit="1" customWidth="1"/>
    <col min="1781" max="1781" width="16.46484375" bestFit="1" customWidth="1"/>
    <col min="1782" max="1782" width="12.73046875" bestFit="1" customWidth="1"/>
    <col min="1783" max="1783" width="16.46484375" bestFit="1" customWidth="1"/>
    <col min="1784" max="1784" width="12.73046875" bestFit="1" customWidth="1"/>
    <col min="1785" max="1785" width="16.46484375" bestFit="1" customWidth="1"/>
    <col min="1786" max="1786" width="12.73046875" bestFit="1" customWidth="1"/>
    <col min="1787" max="1787" width="16.46484375" bestFit="1" customWidth="1"/>
    <col min="1788" max="1788" width="12.73046875" bestFit="1" customWidth="1"/>
    <col min="1789" max="1789" width="16.46484375" bestFit="1" customWidth="1"/>
    <col min="1790" max="1790" width="12.73046875" bestFit="1" customWidth="1"/>
    <col min="1791" max="1791" width="16.46484375" bestFit="1" customWidth="1"/>
    <col min="1792" max="1792" width="12.73046875" bestFit="1" customWidth="1"/>
    <col min="1793" max="1793" width="16.46484375" bestFit="1" customWidth="1"/>
    <col min="1794" max="1794" width="12.73046875" bestFit="1" customWidth="1"/>
    <col min="1795" max="1795" width="16.46484375" bestFit="1" customWidth="1"/>
    <col min="1796" max="1796" width="12.73046875" bestFit="1" customWidth="1"/>
    <col min="1797" max="1797" width="16.46484375" bestFit="1" customWidth="1"/>
    <col min="1798" max="1798" width="12.73046875" bestFit="1" customWidth="1"/>
    <col min="1799" max="1799" width="16.46484375" bestFit="1" customWidth="1"/>
    <col min="1800" max="1800" width="12.73046875" bestFit="1" customWidth="1"/>
    <col min="1801" max="1801" width="16.46484375" bestFit="1" customWidth="1"/>
    <col min="1802" max="1802" width="12.73046875" bestFit="1" customWidth="1"/>
    <col min="1803" max="1803" width="16.46484375" bestFit="1" customWidth="1"/>
    <col min="1804" max="1804" width="12.73046875" bestFit="1" customWidth="1"/>
    <col min="1805" max="1805" width="16.46484375" bestFit="1" customWidth="1"/>
    <col min="1806" max="1806" width="12.73046875" bestFit="1" customWidth="1"/>
    <col min="1807" max="1807" width="16.46484375" bestFit="1" customWidth="1"/>
    <col min="1808" max="1808" width="12.73046875" bestFit="1" customWidth="1"/>
    <col min="1809" max="1809" width="16.46484375" bestFit="1" customWidth="1"/>
    <col min="1810" max="1810" width="12.73046875" bestFit="1" customWidth="1"/>
    <col min="1811" max="1811" width="16.46484375" bestFit="1" customWidth="1"/>
    <col min="1812" max="1812" width="12.73046875" bestFit="1" customWidth="1"/>
    <col min="1813" max="1813" width="16.46484375" bestFit="1" customWidth="1"/>
    <col min="1814" max="1814" width="12.73046875" bestFit="1" customWidth="1"/>
    <col min="1815" max="1815" width="16.46484375" bestFit="1" customWidth="1"/>
    <col min="1816" max="1816" width="12.73046875" bestFit="1" customWidth="1"/>
    <col min="1817" max="1817" width="16.46484375" bestFit="1" customWidth="1"/>
    <col min="1818" max="1818" width="12.73046875" bestFit="1" customWidth="1"/>
    <col min="1819" max="1819" width="16.46484375" bestFit="1" customWidth="1"/>
    <col min="1820" max="1820" width="12.73046875" bestFit="1" customWidth="1"/>
    <col min="1821" max="1821" width="16.46484375" bestFit="1" customWidth="1"/>
    <col min="1822" max="1822" width="12.73046875" bestFit="1" customWidth="1"/>
    <col min="1823" max="1823" width="16.46484375" bestFit="1" customWidth="1"/>
    <col min="1824" max="1824" width="12.73046875" bestFit="1" customWidth="1"/>
    <col min="1825" max="1825" width="16.46484375" bestFit="1" customWidth="1"/>
    <col min="1826" max="1826" width="12.73046875" bestFit="1" customWidth="1"/>
    <col min="1827" max="1827" width="16.46484375" bestFit="1" customWidth="1"/>
    <col min="1828" max="1828" width="12.73046875" bestFit="1" customWidth="1"/>
    <col min="1829" max="1829" width="16.46484375" bestFit="1" customWidth="1"/>
    <col min="1830" max="1830" width="12.73046875" bestFit="1" customWidth="1"/>
    <col min="1831" max="1831" width="16.46484375" bestFit="1" customWidth="1"/>
    <col min="1832" max="1832" width="12.73046875" bestFit="1" customWidth="1"/>
    <col min="1833" max="1833" width="16.46484375" bestFit="1" customWidth="1"/>
    <col min="1834" max="1834" width="12.73046875" bestFit="1" customWidth="1"/>
    <col min="1835" max="1835" width="16.46484375" bestFit="1" customWidth="1"/>
    <col min="1836" max="1836" width="12.73046875" bestFit="1" customWidth="1"/>
    <col min="1837" max="1837" width="16.46484375" bestFit="1" customWidth="1"/>
    <col min="1838" max="1838" width="12.73046875" bestFit="1" customWidth="1"/>
    <col min="1839" max="1839" width="16.46484375" bestFit="1" customWidth="1"/>
    <col min="1840" max="1840" width="12.73046875" bestFit="1" customWidth="1"/>
    <col min="1841" max="1841" width="16.46484375" bestFit="1" customWidth="1"/>
    <col min="1842" max="1842" width="12.73046875" bestFit="1" customWidth="1"/>
    <col min="1843" max="1843" width="16.46484375" bestFit="1" customWidth="1"/>
    <col min="1844" max="1844" width="12.73046875" bestFit="1" customWidth="1"/>
    <col min="1845" max="1845" width="16.46484375" bestFit="1" customWidth="1"/>
    <col min="1846" max="1846" width="12.73046875" bestFit="1" customWidth="1"/>
    <col min="1847" max="1847" width="16.46484375" bestFit="1" customWidth="1"/>
    <col min="1848" max="1848" width="12.73046875" bestFit="1" customWidth="1"/>
    <col min="1849" max="1849" width="16.46484375" bestFit="1" customWidth="1"/>
    <col min="1850" max="1850" width="12.73046875" bestFit="1" customWidth="1"/>
    <col min="1851" max="1851" width="16.46484375" bestFit="1" customWidth="1"/>
    <col min="1852" max="1852" width="12.73046875" bestFit="1" customWidth="1"/>
    <col min="1853" max="1853" width="16.46484375" bestFit="1" customWidth="1"/>
    <col min="1854" max="1854" width="12.73046875" bestFit="1" customWidth="1"/>
    <col min="1855" max="1855" width="16.46484375" bestFit="1" customWidth="1"/>
    <col min="1856" max="1856" width="12.73046875" bestFit="1" customWidth="1"/>
    <col min="1857" max="1857" width="16.46484375" bestFit="1" customWidth="1"/>
    <col min="1858" max="1858" width="12.73046875" bestFit="1" customWidth="1"/>
    <col min="1859" max="1859" width="16.46484375" bestFit="1" customWidth="1"/>
    <col min="1860" max="1860" width="12.73046875" bestFit="1" customWidth="1"/>
    <col min="1861" max="1861" width="16.46484375" bestFit="1" customWidth="1"/>
    <col min="1862" max="1862" width="12.73046875" bestFit="1" customWidth="1"/>
    <col min="1863" max="1863" width="16.46484375" bestFit="1" customWidth="1"/>
    <col min="1864" max="1864" width="12.73046875" bestFit="1" customWidth="1"/>
    <col min="1865" max="1865" width="16.46484375" bestFit="1" customWidth="1"/>
    <col min="1866" max="1866" width="12.73046875" bestFit="1" customWidth="1"/>
    <col min="1867" max="1867" width="16.46484375" bestFit="1" customWidth="1"/>
    <col min="1868" max="1868" width="12.73046875" bestFit="1" customWidth="1"/>
    <col min="1869" max="1869" width="16.46484375" bestFit="1" customWidth="1"/>
    <col min="1870" max="1870" width="12.73046875" bestFit="1" customWidth="1"/>
    <col min="1871" max="1871" width="16.46484375" bestFit="1" customWidth="1"/>
    <col min="1872" max="1872" width="12.73046875" bestFit="1" customWidth="1"/>
    <col min="1873" max="1873" width="16.46484375" bestFit="1" customWidth="1"/>
    <col min="1874" max="1874" width="12.73046875" bestFit="1" customWidth="1"/>
    <col min="1875" max="1875" width="16.46484375" bestFit="1" customWidth="1"/>
    <col min="1876" max="1876" width="12.73046875" bestFit="1" customWidth="1"/>
    <col min="1877" max="1877" width="16.46484375" bestFit="1" customWidth="1"/>
    <col min="1878" max="1878" width="12.73046875" bestFit="1" customWidth="1"/>
    <col min="1879" max="1879" width="16.46484375" bestFit="1" customWidth="1"/>
    <col min="1880" max="1880" width="12.73046875" bestFit="1" customWidth="1"/>
    <col min="1881" max="1881" width="16.46484375" bestFit="1" customWidth="1"/>
    <col min="1882" max="1882" width="12.73046875" bestFit="1" customWidth="1"/>
    <col min="1883" max="1883" width="16.46484375" bestFit="1" customWidth="1"/>
    <col min="1884" max="1884" width="12.73046875" bestFit="1" customWidth="1"/>
    <col min="1885" max="1885" width="16.46484375" bestFit="1" customWidth="1"/>
    <col min="1886" max="1886" width="12.73046875" bestFit="1" customWidth="1"/>
    <col min="1887" max="1887" width="16.46484375" bestFit="1" customWidth="1"/>
    <col min="1888" max="1888" width="12.73046875" bestFit="1" customWidth="1"/>
    <col min="1889" max="1889" width="16.46484375" bestFit="1" customWidth="1"/>
    <col min="1890" max="1890" width="12.73046875" bestFit="1" customWidth="1"/>
    <col min="1891" max="1891" width="16.46484375" bestFit="1" customWidth="1"/>
    <col min="1892" max="1892" width="12.73046875" bestFit="1" customWidth="1"/>
    <col min="1893" max="1893" width="16.46484375" bestFit="1" customWidth="1"/>
    <col min="1894" max="1894" width="12.73046875" bestFit="1" customWidth="1"/>
    <col min="1895" max="1895" width="16.46484375" bestFit="1" customWidth="1"/>
    <col min="1896" max="1896" width="12.73046875" bestFit="1" customWidth="1"/>
    <col min="1897" max="1897" width="16.46484375" bestFit="1" customWidth="1"/>
    <col min="1898" max="1898" width="12.73046875" bestFit="1" customWidth="1"/>
    <col min="1899" max="1899" width="16.46484375" bestFit="1" customWidth="1"/>
    <col min="1900" max="1900" width="12.73046875" bestFit="1" customWidth="1"/>
    <col min="1901" max="1901" width="16.46484375" bestFit="1" customWidth="1"/>
    <col min="1902" max="1902" width="12.73046875" bestFit="1" customWidth="1"/>
    <col min="1903" max="1903" width="16.46484375" bestFit="1" customWidth="1"/>
    <col min="1904" max="1904" width="12.73046875" bestFit="1" customWidth="1"/>
    <col min="1905" max="1905" width="16.46484375" bestFit="1" customWidth="1"/>
    <col min="1906" max="1906" width="12.73046875" bestFit="1" customWidth="1"/>
    <col min="1907" max="1907" width="16.46484375" bestFit="1" customWidth="1"/>
    <col min="1908" max="1908" width="12.73046875" bestFit="1" customWidth="1"/>
    <col min="1909" max="1909" width="16.46484375" bestFit="1" customWidth="1"/>
    <col min="1910" max="1910" width="12.73046875" bestFit="1" customWidth="1"/>
    <col min="1911" max="1911" width="16.46484375" bestFit="1" customWidth="1"/>
    <col min="1912" max="1912" width="12.73046875" bestFit="1" customWidth="1"/>
    <col min="1913" max="1913" width="16.46484375" bestFit="1" customWidth="1"/>
    <col min="1914" max="1914" width="12.73046875" bestFit="1" customWidth="1"/>
    <col min="1915" max="1915" width="16.46484375" bestFit="1" customWidth="1"/>
    <col min="1916" max="1916" width="12.73046875" bestFit="1" customWidth="1"/>
    <col min="1917" max="1917" width="16.46484375" bestFit="1" customWidth="1"/>
    <col min="1918" max="1918" width="12.73046875" bestFit="1" customWidth="1"/>
    <col min="1919" max="1919" width="16.46484375" bestFit="1" customWidth="1"/>
    <col min="1920" max="1920" width="12.73046875" bestFit="1" customWidth="1"/>
    <col min="1921" max="1921" width="16.46484375" bestFit="1" customWidth="1"/>
    <col min="1922" max="1922" width="12.73046875" bestFit="1" customWidth="1"/>
    <col min="1923" max="1923" width="16.46484375" bestFit="1" customWidth="1"/>
    <col min="1924" max="1924" width="12.73046875" bestFit="1" customWidth="1"/>
    <col min="1925" max="1925" width="16.46484375" bestFit="1" customWidth="1"/>
    <col min="1926" max="1926" width="12.73046875" bestFit="1" customWidth="1"/>
    <col min="1927" max="1927" width="16.46484375" bestFit="1" customWidth="1"/>
    <col min="1928" max="1928" width="12.73046875" bestFit="1" customWidth="1"/>
    <col min="1929" max="1929" width="16.46484375" bestFit="1" customWidth="1"/>
    <col min="1930" max="1930" width="12.73046875" bestFit="1" customWidth="1"/>
    <col min="1931" max="1931" width="16.46484375" bestFit="1" customWidth="1"/>
    <col min="1932" max="1932" width="12.73046875" bestFit="1" customWidth="1"/>
    <col min="1933" max="1933" width="16.46484375" bestFit="1" customWidth="1"/>
    <col min="1934" max="1934" width="12.73046875" bestFit="1" customWidth="1"/>
    <col min="1935" max="1935" width="16.46484375" bestFit="1" customWidth="1"/>
    <col min="1936" max="1936" width="12.73046875" bestFit="1" customWidth="1"/>
    <col min="1937" max="1937" width="16.46484375" bestFit="1" customWidth="1"/>
    <col min="1938" max="1938" width="12.73046875" bestFit="1" customWidth="1"/>
    <col min="1939" max="1939" width="16.46484375" bestFit="1" customWidth="1"/>
    <col min="1940" max="1940" width="12.73046875" bestFit="1" customWidth="1"/>
    <col min="1941" max="1941" width="16.46484375" bestFit="1" customWidth="1"/>
    <col min="1942" max="1942" width="12.73046875" bestFit="1" customWidth="1"/>
    <col min="1943" max="1943" width="16.46484375" bestFit="1" customWidth="1"/>
    <col min="1944" max="1944" width="12.73046875" bestFit="1" customWidth="1"/>
    <col min="1945" max="1945" width="16.46484375" bestFit="1" customWidth="1"/>
    <col min="1946" max="1946" width="12.73046875" bestFit="1" customWidth="1"/>
    <col min="1947" max="1947" width="16.46484375" bestFit="1" customWidth="1"/>
    <col min="1948" max="1948" width="12.73046875" bestFit="1" customWidth="1"/>
    <col min="1949" max="1949" width="16.46484375" bestFit="1" customWidth="1"/>
    <col min="1950" max="1950" width="12.73046875" bestFit="1" customWidth="1"/>
    <col min="1951" max="1951" width="16.46484375" bestFit="1" customWidth="1"/>
    <col min="1952" max="1952" width="12.73046875" bestFit="1" customWidth="1"/>
    <col min="1953" max="1953" width="16.46484375" bestFit="1" customWidth="1"/>
    <col min="1954" max="1954" width="12.73046875" bestFit="1" customWidth="1"/>
    <col min="1955" max="1955" width="16.46484375" bestFit="1" customWidth="1"/>
    <col min="1956" max="1956" width="12.73046875" bestFit="1" customWidth="1"/>
    <col min="1957" max="1957" width="16.46484375" bestFit="1" customWidth="1"/>
    <col min="1958" max="1958" width="12.73046875" bestFit="1" customWidth="1"/>
    <col min="1959" max="1959" width="16.46484375" bestFit="1" customWidth="1"/>
    <col min="1960" max="1960" width="12.73046875" bestFit="1" customWidth="1"/>
    <col min="1961" max="1961" width="16.46484375" bestFit="1" customWidth="1"/>
    <col min="1962" max="1962" width="12.73046875" bestFit="1" customWidth="1"/>
    <col min="1963" max="1963" width="16.46484375" bestFit="1" customWidth="1"/>
    <col min="1964" max="1964" width="12.73046875" bestFit="1" customWidth="1"/>
    <col min="1965" max="1965" width="16.46484375" bestFit="1" customWidth="1"/>
    <col min="1966" max="1966" width="12.73046875" bestFit="1" customWidth="1"/>
    <col min="1967" max="1967" width="16.46484375" bestFit="1" customWidth="1"/>
    <col min="1968" max="1968" width="12.73046875" bestFit="1" customWidth="1"/>
    <col min="1969" max="1969" width="16.46484375" bestFit="1" customWidth="1"/>
    <col min="1970" max="1970" width="12.73046875" bestFit="1" customWidth="1"/>
    <col min="1971" max="1971" width="16.46484375" bestFit="1" customWidth="1"/>
    <col min="1972" max="1972" width="12.73046875" bestFit="1" customWidth="1"/>
    <col min="1973" max="1973" width="16.46484375" bestFit="1" customWidth="1"/>
    <col min="1974" max="1974" width="12.73046875" bestFit="1" customWidth="1"/>
    <col min="1975" max="1975" width="16.46484375" bestFit="1" customWidth="1"/>
    <col min="1976" max="1976" width="12.73046875" bestFit="1" customWidth="1"/>
    <col min="1977" max="1977" width="16.46484375" bestFit="1" customWidth="1"/>
    <col min="1978" max="1978" width="12.73046875" bestFit="1" customWidth="1"/>
    <col min="1979" max="1979" width="16.46484375" bestFit="1" customWidth="1"/>
    <col min="1980" max="1980" width="12.73046875" bestFit="1" customWidth="1"/>
    <col min="1981" max="1981" width="16.46484375" bestFit="1" customWidth="1"/>
    <col min="1982" max="1982" width="12.73046875" bestFit="1" customWidth="1"/>
    <col min="1983" max="1983" width="16.46484375" bestFit="1" customWidth="1"/>
    <col min="1984" max="1984" width="12.73046875" bestFit="1" customWidth="1"/>
    <col min="1985" max="1985" width="16.46484375" bestFit="1" customWidth="1"/>
    <col min="1986" max="1986" width="12.73046875" bestFit="1" customWidth="1"/>
    <col min="1987" max="1987" width="16.46484375" bestFit="1" customWidth="1"/>
    <col min="1988" max="1988" width="12.73046875" bestFit="1" customWidth="1"/>
    <col min="1989" max="1989" width="16.46484375" bestFit="1" customWidth="1"/>
    <col min="1990" max="1990" width="12.73046875" bestFit="1" customWidth="1"/>
    <col min="1991" max="1991" width="16.46484375" bestFit="1" customWidth="1"/>
    <col min="1992" max="1992" width="12.73046875" bestFit="1" customWidth="1"/>
    <col min="1993" max="1993" width="16.46484375" bestFit="1" customWidth="1"/>
    <col min="1994" max="1994" width="12.73046875" bestFit="1" customWidth="1"/>
    <col min="1995" max="1995" width="16.46484375" bestFit="1" customWidth="1"/>
    <col min="1996" max="1996" width="12.73046875" bestFit="1" customWidth="1"/>
    <col min="1997" max="1997" width="16.46484375" bestFit="1" customWidth="1"/>
    <col min="1998" max="1998" width="12.73046875" bestFit="1" customWidth="1"/>
    <col min="1999" max="1999" width="16.46484375" bestFit="1" customWidth="1"/>
    <col min="2000" max="2000" width="12.73046875" bestFit="1" customWidth="1"/>
    <col min="2001" max="2001" width="16.46484375" bestFit="1" customWidth="1"/>
    <col min="2002" max="2002" width="12.73046875" bestFit="1" customWidth="1"/>
    <col min="2003" max="2003" width="16.46484375" bestFit="1" customWidth="1"/>
    <col min="2004" max="2004" width="12.73046875" bestFit="1" customWidth="1"/>
    <col min="2005" max="2005" width="16.46484375" bestFit="1" customWidth="1"/>
    <col min="2006" max="2006" width="12.73046875" bestFit="1" customWidth="1"/>
    <col min="2007" max="2007" width="16.46484375" bestFit="1" customWidth="1"/>
    <col min="2008" max="2008" width="12.73046875" bestFit="1" customWidth="1"/>
    <col min="2009" max="2009" width="16.46484375" bestFit="1" customWidth="1"/>
    <col min="2010" max="2010" width="12.73046875" bestFit="1" customWidth="1"/>
    <col min="2011" max="2011" width="16.46484375" bestFit="1" customWidth="1"/>
    <col min="2012" max="2012" width="12.73046875" bestFit="1" customWidth="1"/>
    <col min="2013" max="2013" width="16.46484375" bestFit="1" customWidth="1"/>
    <col min="2014" max="2014" width="12.73046875" bestFit="1" customWidth="1"/>
    <col min="2015" max="2015" width="16.46484375" bestFit="1" customWidth="1"/>
    <col min="2016" max="2016" width="12.73046875" bestFit="1" customWidth="1"/>
    <col min="2017" max="2017" width="16.46484375" bestFit="1" customWidth="1"/>
    <col min="2018" max="2018" width="12.73046875" bestFit="1" customWidth="1"/>
    <col min="2019" max="2019" width="16.46484375" bestFit="1" customWidth="1"/>
    <col min="2020" max="2020" width="12.73046875" bestFit="1" customWidth="1"/>
    <col min="2021" max="2021" width="16.46484375" bestFit="1" customWidth="1"/>
    <col min="2022" max="2022" width="12.73046875" bestFit="1" customWidth="1"/>
    <col min="2023" max="2023" width="16.46484375" bestFit="1" customWidth="1"/>
    <col min="2024" max="2024" width="12.73046875" bestFit="1" customWidth="1"/>
    <col min="2025" max="2025" width="16.46484375" bestFit="1" customWidth="1"/>
    <col min="2026" max="2026" width="12.73046875" bestFit="1" customWidth="1"/>
    <col min="2027" max="2027" width="16.46484375" bestFit="1" customWidth="1"/>
    <col min="2028" max="2028" width="12.73046875" bestFit="1" customWidth="1"/>
    <col min="2029" max="2029" width="16.46484375" bestFit="1" customWidth="1"/>
    <col min="2030" max="2030" width="12.73046875" bestFit="1" customWidth="1"/>
    <col min="2031" max="2031" width="16.46484375" bestFit="1" customWidth="1"/>
    <col min="2032" max="2032" width="12.73046875" bestFit="1" customWidth="1"/>
    <col min="2033" max="2033" width="16.46484375" bestFit="1" customWidth="1"/>
    <col min="2034" max="2034" width="12.73046875" bestFit="1" customWidth="1"/>
    <col min="2035" max="2035" width="16.46484375" bestFit="1" customWidth="1"/>
    <col min="2036" max="2036" width="12.73046875" bestFit="1" customWidth="1"/>
    <col min="2037" max="2037" width="16.46484375" bestFit="1" customWidth="1"/>
    <col min="2038" max="2038" width="12.73046875" bestFit="1" customWidth="1"/>
    <col min="2039" max="2039" width="16.46484375" bestFit="1" customWidth="1"/>
    <col min="2040" max="2040" width="12.73046875" bestFit="1" customWidth="1"/>
    <col min="2041" max="2041" width="16.46484375" bestFit="1" customWidth="1"/>
    <col min="2042" max="2042" width="12.73046875" bestFit="1" customWidth="1"/>
    <col min="2043" max="2043" width="16.46484375" bestFit="1" customWidth="1"/>
    <col min="2044" max="2044" width="12.73046875" bestFit="1" customWidth="1"/>
    <col min="2045" max="2045" width="16.46484375" bestFit="1" customWidth="1"/>
    <col min="2046" max="2046" width="12.73046875" bestFit="1" customWidth="1"/>
    <col min="2047" max="2047" width="16.46484375" bestFit="1" customWidth="1"/>
    <col min="2048" max="2048" width="12.73046875" bestFit="1" customWidth="1"/>
    <col min="2049" max="2049" width="16.46484375" bestFit="1" customWidth="1"/>
    <col min="2050" max="2050" width="12.73046875" bestFit="1" customWidth="1"/>
    <col min="2051" max="2051" width="16.46484375" bestFit="1" customWidth="1"/>
    <col min="2052" max="2052" width="12.73046875" bestFit="1" customWidth="1"/>
    <col min="2053" max="2053" width="16.46484375" bestFit="1" customWidth="1"/>
    <col min="2054" max="2054" width="12.73046875" bestFit="1" customWidth="1"/>
    <col min="2055" max="2055" width="16.46484375" bestFit="1" customWidth="1"/>
    <col min="2056" max="2056" width="12.73046875" bestFit="1" customWidth="1"/>
    <col min="2057" max="2057" width="16.46484375" bestFit="1" customWidth="1"/>
    <col min="2058" max="2058" width="12.73046875" bestFit="1" customWidth="1"/>
    <col min="2059" max="2059" width="16.46484375" bestFit="1" customWidth="1"/>
    <col min="2060" max="2060" width="12.73046875" bestFit="1" customWidth="1"/>
    <col min="2061" max="2061" width="16.46484375" bestFit="1" customWidth="1"/>
    <col min="2062" max="2062" width="12.73046875" bestFit="1" customWidth="1"/>
    <col min="2063" max="2063" width="16.46484375" bestFit="1" customWidth="1"/>
    <col min="2064" max="2064" width="12.73046875" bestFit="1" customWidth="1"/>
    <col min="2065" max="2065" width="16.46484375" bestFit="1" customWidth="1"/>
    <col min="2066" max="2066" width="12.73046875" bestFit="1" customWidth="1"/>
    <col min="2067" max="2067" width="16.46484375" bestFit="1" customWidth="1"/>
    <col min="2068" max="2068" width="12.73046875" bestFit="1" customWidth="1"/>
    <col min="2069" max="2069" width="16.46484375" bestFit="1" customWidth="1"/>
    <col min="2070" max="2070" width="12.73046875" bestFit="1" customWidth="1"/>
    <col min="2071" max="2071" width="16.46484375" bestFit="1" customWidth="1"/>
    <col min="2072" max="2072" width="12.73046875" bestFit="1" customWidth="1"/>
    <col min="2073" max="2073" width="16.46484375" bestFit="1" customWidth="1"/>
    <col min="2074" max="2074" width="12.73046875" bestFit="1" customWidth="1"/>
    <col min="2075" max="2075" width="16.46484375" bestFit="1" customWidth="1"/>
    <col min="2076" max="2076" width="12.73046875" bestFit="1" customWidth="1"/>
    <col min="2077" max="2077" width="16.46484375" bestFit="1" customWidth="1"/>
    <col min="2078" max="2078" width="12.73046875" bestFit="1" customWidth="1"/>
    <col min="2079" max="2079" width="16.46484375" bestFit="1" customWidth="1"/>
    <col min="2080" max="2080" width="12.73046875" bestFit="1" customWidth="1"/>
    <col min="2081" max="2081" width="16.46484375" bestFit="1" customWidth="1"/>
    <col min="2082" max="2082" width="12.73046875" bestFit="1" customWidth="1"/>
    <col min="2083" max="2083" width="16.46484375" bestFit="1" customWidth="1"/>
    <col min="2084" max="2084" width="12.73046875" bestFit="1" customWidth="1"/>
    <col min="2085" max="2085" width="16.46484375" bestFit="1" customWidth="1"/>
    <col min="2086" max="2086" width="12.73046875" bestFit="1" customWidth="1"/>
    <col min="2087" max="2087" width="16.46484375" bestFit="1" customWidth="1"/>
    <col min="2088" max="2088" width="12.73046875" bestFit="1" customWidth="1"/>
    <col min="2089" max="2089" width="16.46484375" bestFit="1" customWidth="1"/>
    <col min="2090" max="2090" width="12.73046875" bestFit="1" customWidth="1"/>
    <col min="2091" max="2091" width="16.46484375" bestFit="1" customWidth="1"/>
    <col min="2092" max="2092" width="12.73046875" bestFit="1" customWidth="1"/>
    <col min="2093" max="2093" width="16.46484375" bestFit="1" customWidth="1"/>
    <col min="2094" max="2094" width="12.73046875" bestFit="1" customWidth="1"/>
    <col min="2095" max="2095" width="16.46484375" bestFit="1" customWidth="1"/>
    <col min="2096" max="2096" width="12.73046875" bestFit="1" customWidth="1"/>
    <col min="2097" max="2097" width="16.46484375" bestFit="1" customWidth="1"/>
    <col min="2098" max="2098" width="12.73046875" bestFit="1" customWidth="1"/>
    <col min="2099" max="2099" width="16.46484375" bestFit="1" customWidth="1"/>
    <col min="2100" max="2100" width="12.73046875" bestFit="1" customWidth="1"/>
    <col min="2101" max="2101" width="16.46484375" bestFit="1" customWidth="1"/>
    <col min="2102" max="2102" width="12.73046875" bestFit="1" customWidth="1"/>
    <col min="2103" max="2103" width="16.46484375" bestFit="1" customWidth="1"/>
    <col min="2104" max="2104" width="12.73046875" bestFit="1" customWidth="1"/>
    <col min="2105" max="2105" width="16.46484375" bestFit="1" customWidth="1"/>
    <col min="2106" max="2106" width="12.73046875" bestFit="1" customWidth="1"/>
    <col min="2107" max="2107" width="16.46484375" bestFit="1" customWidth="1"/>
    <col min="2108" max="2108" width="12.73046875" bestFit="1" customWidth="1"/>
    <col min="2109" max="2109" width="16.46484375" bestFit="1" customWidth="1"/>
    <col min="2110" max="2110" width="12.73046875" bestFit="1" customWidth="1"/>
    <col min="2111" max="2111" width="16.46484375" bestFit="1" customWidth="1"/>
    <col min="2112" max="2112" width="12.73046875" bestFit="1" customWidth="1"/>
    <col min="2113" max="2113" width="16.46484375" bestFit="1" customWidth="1"/>
    <col min="2114" max="2114" width="12.73046875" bestFit="1" customWidth="1"/>
    <col min="2115" max="2115" width="16.46484375" bestFit="1" customWidth="1"/>
    <col min="2116" max="2116" width="12.73046875" bestFit="1" customWidth="1"/>
    <col min="2117" max="2117" width="16.46484375" bestFit="1" customWidth="1"/>
    <col min="2118" max="2118" width="12.73046875" bestFit="1" customWidth="1"/>
    <col min="2119" max="2119" width="16.46484375" bestFit="1" customWidth="1"/>
    <col min="2120" max="2120" width="12.73046875" bestFit="1" customWidth="1"/>
    <col min="2121" max="2121" width="16.46484375" bestFit="1" customWidth="1"/>
    <col min="2122" max="2122" width="12.73046875" bestFit="1" customWidth="1"/>
    <col min="2123" max="2123" width="16.46484375" bestFit="1" customWidth="1"/>
    <col min="2124" max="2124" width="12.73046875" bestFit="1" customWidth="1"/>
    <col min="2125" max="2125" width="16.46484375" bestFit="1" customWidth="1"/>
    <col min="2126" max="2126" width="12.73046875" bestFit="1" customWidth="1"/>
    <col min="2127" max="2127" width="16.46484375" bestFit="1" customWidth="1"/>
    <col min="2128" max="2128" width="12.73046875" bestFit="1" customWidth="1"/>
    <col min="2129" max="2129" width="16.46484375" bestFit="1" customWidth="1"/>
    <col min="2130" max="2130" width="12.73046875" bestFit="1" customWidth="1"/>
    <col min="2131" max="2131" width="16.46484375" bestFit="1" customWidth="1"/>
    <col min="2132" max="2132" width="12.73046875" bestFit="1" customWidth="1"/>
    <col min="2133" max="2133" width="16.46484375" bestFit="1" customWidth="1"/>
    <col min="2134" max="2134" width="12.73046875" bestFit="1" customWidth="1"/>
    <col min="2135" max="2135" width="16.46484375" bestFit="1" customWidth="1"/>
    <col min="2136" max="2136" width="12.73046875" bestFit="1" customWidth="1"/>
    <col min="2137" max="2137" width="16.46484375" bestFit="1" customWidth="1"/>
    <col min="2138" max="2138" width="12.73046875" bestFit="1" customWidth="1"/>
    <col min="2139" max="2139" width="16.46484375" bestFit="1" customWidth="1"/>
    <col min="2140" max="2140" width="12.73046875" bestFit="1" customWidth="1"/>
    <col min="2141" max="2141" width="16.46484375" bestFit="1" customWidth="1"/>
    <col min="2142" max="2142" width="12.73046875" bestFit="1" customWidth="1"/>
    <col min="2143" max="2143" width="16.46484375" bestFit="1" customWidth="1"/>
    <col min="2144" max="2144" width="12.73046875" bestFit="1" customWidth="1"/>
    <col min="2145" max="2145" width="16.46484375" bestFit="1" customWidth="1"/>
    <col min="2146" max="2146" width="12.73046875" bestFit="1" customWidth="1"/>
    <col min="2147" max="2147" width="16.46484375" bestFit="1" customWidth="1"/>
    <col min="2148" max="2148" width="12.73046875" bestFit="1" customWidth="1"/>
    <col min="2149" max="2149" width="16.46484375" bestFit="1" customWidth="1"/>
    <col min="2150" max="2150" width="12.73046875" bestFit="1" customWidth="1"/>
    <col min="2151" max="2151" width="16.46484375" bestFit="1" customWidth="1"/>
    <col min="2152" max="2152" width="12.73046875" bestFit="1" customWidth="1"/>
    <col min="2153" max="2153" width="16.46484375" bestFit="1" customWidth="1"/>
    <col min="2154" max="2154" width="12.73046875" bestFit="1" customWidth="1"/>
    <col min="2155" max="2155" width="16.46484375" bestFit="1" customWidth="1"/>
    <col min="2156" max="2156" width="12.73046875" bestFit="1" customWidth="1"/>
    <col min="2157" max="2157" width="16.46484375" bestFit="1" customWidth="1"/>
    <col min="2158" max="2158" width="12.73046875" bestFit="1" customWidth="1"/>
    <col min="2159" max="2159" width="16.46484375" bestFit="1" customWidth="1"/>
    <col min="2160" max="2160" width="12.73046875" bestFit="1" customWidth="1"/>
    <col min="2161" max="2161" width="16.46484375" bestFit="1" customWidth="1"/>
    <col min="2162" max="2162" width="12.73046875" bestFit="1" customWidth="1"/>
    <col min="2163" max="2163" width="16.46484375" bestFit="1" customWidth="1"/>
    <col min="2164" max="2164" width="12.73046875" bestFit="1" customWidth="1"/>
    <col min="2165" max="2165" width="16.46484375" bestFit="1" customWidth="1"/>
    <col min="2166" max="2166" width="12.73046875" bestFit="1" customWidth="1"/>
    <col min="2167" max="2167" width="16.46484375" bestFit="1" customWidth="1"/>
    <col min="2168" max="2168" width="12.73046875" bestFit="1" customWidth="1"/>
    <col min="2169" max="2169" width="16.46484375" bestFit="1" customWidth="1"/>
    <col min="2170" max="2170" width="12.73046875" bestFit="1" customWidth="1"/>
    <col min="2171" max="2171" width="16.46484375" bestFit="1" customWidth="1"/>
    <col min="2172" max="2172" width="12.73046875" bestFit="1" customWidth="1"/>
    <col min="2173" max="2173" width="16.46484375" bestFit="1" customWidth="1"/>
    <col min="2174" max="2174" width="12.73046875" bestFit="1" customWidth="1"/>
    <col min="2175" max="2175" width="16.46484375" bestFit="1" customWidth="1"/>
    <col min="2176" max="2176" width="12.73046875" bestFit="1" customWidth="1"/>
    <col min="2177" max="2177" width="16.46484375" bestFit="1" customWidth="1"/>
    <col min="2178" max="2178" width="12.73046875" bestFit="1" customWidth="1"/>
    <col min="2179" max="2179" width="16.46484375" bestFit="1" customWidth="1"/>
    <col min="2180" max="2180" width="12.73046875" bestFit="1" customWidth="1"/>
    <col min="2181" max="2181" width="16.46484375" bestFit="1" customWidth="1"/>
    <col min="2182" max="2182" width="12.73046875" bestFit="1" customWidth="1"/>
    <col min="2183" max="2183" width="16.46484375" bestFit="1" customWidth="1"/>
    <col min="2184" max="2184" width="12.73046875" bestFit="1" customWidth="1"/>
    <col min="2185" max="2185" width="16.46484375" bestFit="1" customWidth="1"/>
    <col min="2186" max="2186" width="12.73046875" bestFit="1" customWidth="1"/>
    <col min="2187" max="2187" width="16.46484375" bestFit="1" customWidth="1"/>
    <col min="2188" max="2188" width="12.73046875" bestFit="1" customWidth="1"/>
    <col min="2189" max="2189" width="16.46484375" bestFit="1" customWidth="1"/>
    <col min="2190" max="2190" width="12.73046875" bestFit="1" customWidth="1"/>
    <col min="2191" max="2191" width="16.46484375" bestFit="1" customWidth="1"/>
    <col min="2192" max="2192" width="12.73046875" bestFit="1" customWidth="1"/>
    <col min="2193" max="2193" width="16.46484375" bestFit="1" customWidth="1"/>
    <col min="2194" max="2194" width="12.73046875" bestFit="1" customWidth="1"/>
    <col min="2195" max="2195" width="16.46484375" bestFit="1" customWidth="1"/>
    <col min="2196" max="2196" width="12.73046875" bestFit="1" customWidth="1"/>
    <col min="2197" max="2197" width="16.46484375" bestFit="1" customWidth="1"/>
    <col min="2198" max="2198" width="12.73046875" bestFit="1" customWidth="1"/>
    <col min="2199" max="2199" width="16.46484375" bestFit="1" customWidth="1"/>
    <col min="2200" max="2200" width="12.73046875" bestFit="1" customWidth="1"/>
    <col min="2201" max="2201" width="16.46484375" bestFit="1" customWidth="1"/>
    <col min="2202" max="2202" width="12.73046875" bestFit="1" customWidth="1"/>
    <col min="2203" max="2203" width="16.46484375" bestFit="1" customWidth="1"/>
    <col min="2204" max="2204" width="12.73046875" bestFit="1" customWidth="1"/>
    <col min="2205" max="2205" width="16.46484375" bestFit="1" customWidth="1"/>
    <col min="2206" max="2206" width="12.73046875" bestFit="1" customWidth="1"/>
    <col min="2207" max="2207" width="16.46484375" bestFit="1" customWidth="1"/>
    <col min="2208" max="2208" width="12.73046875" bestFit="1" customWidth="1"/>
    <col min="2209" max="2209" width="16.46484375" bestFit="1" customWidth="1"/>
    <col min="2210" max="2210" width="12.73046875" bestFit="1" customWidth="1"/>
    <col min="2211" max="2211" width="16.46484375" bestFit="1" customWidth="1"/>
    <col min="2212" max="2212" width="12.73046875" bestFit="1" customWidth="1"/>
    <col min="2213" max="2213" width="16.46484375" bestFit="1" customWidth="1"/>
    <col min="2214" max="2214" width="12.73046875" bestFit="1" customWidth="1"/>
    <col min="2215" max="2215" width="16.46484375" bestFit="1" customWidth="1"/>
    <col min="2216" max="2216" width="12.73046875" bestFit="1" customWidth="1"/>
    <col min="2217" max="2217" width="16.46484375" bestFit="1" customWidth="1"/>
    <col min="2218" max="2218" width="12.73046875" bestFit="1" customWidth="1"/>
    <col min="2219" max="2219" width="16.46484375" bestFit="1" customWidth="1"/>
    <col min="2220" max="2220" width="12.73046875" bestFit="1" customWidth="1"/>
    <col min="2221" max="2221" width="16.46484375" bestFit="1" customWidth="1"/>
    <col min="2222" max="2222" width="12.73046875" bestFit="1" customWidth="1"/>
    <col min="2223" max="2223" width="16.46484375" bestFit="1" customWidth="1"/>
    <col min="2224" max="2224" width="12.73046875" bestFit="1" customWidth="1"/>
    <col min="2225" max="2225" width="16.46484375" bestFit="1" customWidth="1"/>
    <col min="2226" max="2226" width="12.73046875" bestFit="1" customWidth="1"/>
    <col min="2227" max="2227" width="16.46484375" bestFit="1" customWidth="1"/>
    <col min="2228" max="2228" width="12.73046875" bestFit="1" customWidth="1"/>
    <col min="2229" max="2229" width="16.46484375" bestFit="1" customWidth="1"/>
    <col min="2230" max="2230" width="12.73046875" bestFit="1" customWidth="1"/>
    <col min="2231" max="2231" width="16.46484375" bestFit="1" customWidth="1"/>
    <col min="2232" max="2232" width="12.73046875" bestFit="1" customWidth="1"/>
    <col min="2233" max="2233" width="16.46484375" bestFit="1" customWidth="1"/>
    <col min="2234" max="2234" width="12.73046875" bestFit="1" customWidth="1"/>
    <col min="2235" max="2235" width="16.46484375" bestFit="1" customWidth="1"/>
    <col min="2236" max="2236" width="12.73046875" bestFit="1" customWidth="1"/>
    <col min="2237" max="2237" width="16.46484375" bestFit="1" customWidth="1"/>
    <col min="2238" max="2238" width="12.73046875" bestFit="1" customWidth="1"/>
    <col min="2239" max="2239" width="16.46484375" bestFit="1" customWidth="1"/>
    <col min="2240" max="2240" width="12.73046875" bestFit="1" customWidth="1"/>
    <col min="2241" max="2241" width="16.46484375" bestFit="1" customWidth="1"/>
    <col min="2242" max="2242" width="12.73046875" bestFit="1" customWidth="1"/>
    <col min="2243" max="2243" width="16.46484375" bestFit="1" customWidth="1"/>
    <col min="2244" max="2244" width="12.73046875" bestFit="1" customWidth="1"/>
    <col min="2245" max="2245" width="16.46484375" bestFit="1" customWidth="1"/>
    <col min="2246" max="2246" width="12.73046875" bestFit="1" customWidth="1"/>
    <col min="2247" max="2247" width="16.46484375" bestFit="1" customWidth="1"/>
    <col min="2248" max="2248" width="12.73046875" bestFit="1" customWidth="1"/>
    <col min="2249" max="2249" width="16.46484375" bestFit="1" customWidth="1"/>
    <col min="2250" max="2250" width="12.73046875" bestFit="1" customWidth="1"/>
    <col min="2251" max="2251" width="16.46484375" bestFit="1" customWidth="1"/>
    <col min="2252" max="2252" width="12.73046875" bestFit="1" customWidth="1"/>
    <col min="2253" max="2253" width="16.46484375" bestFit="1" customWidth="1"/>
    <col min="2254" max="2254" width="12.73046875" bestFit="1" customWidth="1"/>
    <col min="2255" max="2255" width="16.46484375" bestFit="1" customWidth="1"/>
    <col min="2256" max="2256" width="12.73046875" bestFit="1" customWidth="1"/>
    <col min="2257" max="2257" width="16.46484375" bestFit="1" customWidth="1"/>
    <col min="2258" max="2258" width="12.73046875" bestFit="1" customWidth="1"/>
    <col min="2259" max="2259" width="16.46484375" bestFit="1" customWidth="1"/>
    <col min="2260" max="2260" width="12.73046875" bestFit="1" customWidth="1"/>
    <col min="2261" max="2261" width="16.46484375" bestFit="1" customWidth="1"/>
    <col min="2262" max="2262" width="12.73046875" bestFit="1" customWidth="1"/>
    <col min="2263" max="2263" width="16.46484375" bestFit="1" customWidth="1"/>
    <col min="2264" max="2264" width="12.73046875" bestFit="1" customWidth="1"/>
    <col min="2265" max="2265" width="16.46484375" bestFit="1" customWidth="1"/>
    <col min="2266" max="2266" width="12.73046875" bestFit="1" customWidth="1"/>
    <col min="2267" max="2267" width="16.46484375" bestFit="1" customWidth="1"/>
    <col min="2268" max="2268" width="12.73046875" bestFit="1" customWidth="1"/>
    <col min="2269" max="2269" width="16.46484375" bestFit="1" customWidth="1"/>
    <col min="2270" max="2270" width="12.73046875" bestFit="1" customWidth="1"/>
    <col min="2271" max="2271" width="16.46484375" bestFit="1" customWidth="1"/>
    <col min="2272" max="2272" width="12.73046875" bestFit="1" customWidth="1"/>
    <col min="2273" max="2273" width="16.46484375" bestFit="1" customWidth="1"/>
    <col min="2274" max="2274" width="12.73046875" bestFit="1" customWidth="1"/>
    <col min="2275" max="2275" width="16.46484375" bestFit="1" customWidth="1"/>
    <col min="2276" max="2276" width="12.73046875" bestFit="1" customWidth="1"/>
    <col min="2277" max="2277" width="16.46484375" bestFit="1" customWidth="1"/>
    <col min="2278" max="2278" width="12.73046875" bestFit="1" customWidth="1"/>
    <col min="2279" max="2279" width="16.46484375" bestFit="1" customWidth="1"/>
    <col min="2280" max="2280" width="12.73046875" bestFit="1" customWidth="1"/>
    <col min="2281" max="2281" width="16.46484375" bestFit="1" customWidth="1"/>
    <col min="2282" max="2282" width="12.73046875" bestFit="1" customWidth="1"/>
    <col min="2283" max="2283" width="16.46484375" bestFit="1" customWidth="1"/>
    <col min="2284" max="2284" width="12.73046875" bestFit="1" customWidth="1"/>
    <col min="2285" max="2285" width="16.46484375" bestFit="1" customWidth="1"/>
    <col min="2286" max="2286" width="12.73046875" bestFit="1" customWidth="1"/>
    <col min="2287" max="2287" width="16.46484375" bestFit="1" customWidth="1"/>
    <col min="2288" max="2288" width="12.73046875" bestFit="1" customWidth="1"/>
    <col min="2289" max="2289" width="16.46484375" bestFit="1" customWidth="1"/>
    <col min="2290" max="2290" width="12.73046875" bestFit="1" customWidth="1"/>
    <col min="2291" max="2291" width="16.46484375" bestFit="1" customWidth="1"/>
    <col min="2292" max="2292" width="12.73046875" bestFit="1" customWidth="1"/>
    <col min="2293" max="2293" width="16.46484375" bestFit="1" customWidth="1"/>
    <col min="2294" max="2294" width="12.73046875" bestFit="1" customWidth="1"/>
    <col min="2295" max="2295" width="16.46484375" bestFit="1" customWidth="1"/>
    <col min="2296" max="2296" width="12.73046875" bestFit="1" customWidth="1"/>
    <col min="2297" max="2297" width="16.46484375" bestFit="1" customWidth="1"/>
    <col min="2298" max="2298" width="12.73046875" bestFit="1" customWidth="1"/>
    <col min="2299" max="2299" width="16.46484375" bestFit="1" customWidth="1"/>
    <col min="2300" max="2300" width="12.73046875" bestFit="1" customWidth="1"/>
    <col min="2301" max="2301" width="16.46484375" bestFit="1" customWidth="1"/>
    <col min="2302" max="2302" width="12.73046875" bestFit="1" customWidth="1"/>
    <col min="2303" max="2303" width="16.46484375" bestFit="1" customWidth="1"/>
    <col min="2304" max="2304" width="12.73046875" bestFit="1" customWidth="1"/>
    <col min="2305" max="2305" width="16.46484375" bestFit="1" customWidth="1"/>
    <col min="2306" max="2306" width="12.73046875" bestFit="1" customWidth="1"/>
    <col min="2307" max="2307" width="16.46484375" bestFit="1" customWidth="1"/>
    <col min="2308" max="2308" width="12.73046875" bestFit="1" customWidth="1"/>
    <col min="2309" max="2309" width="16.46484375" bestFit="1" customWidth="1"/>
    <col min="2310" max="2310" width="12.73046875" bestFit="1" customWidth="1"/>
    <col min="2311" max="2311" width="16.46484375" bestFit="1" customWidth="1"/>
    <col min="2312" max="2312" width="12.73046875" bestFit="1" customWidth="1"/>
    <col min="2313" max="2313" width="16.46484375" bestFit="1" customWidth="1"/>
    <col min="2314" max="2314" width="12.73046875" bestFit="1" customWidth="1"/>
    <col min="2315" max="2315" width="16.46484375" bestFit="1" customWidth="1"/>
    <col min="2316" max="2316" width="12.73046875" bestFit="1" customWidth="1"/>
    <col min="2317" max="2317" width="16.46484375" bestFit="1" customWidth="1"/>
    <col min="2318" max="2318" width="12.73046875" bestFit="1" customWidth="1"/>
    <col min="2319" max="2319" width="16.46484375" bestFit="1" customWidth="1"/>
    <col min="2320" max="2320" width="12.73046875" bestFit="1" customWidth="1"/>
    <col min="2321" max="2321" width="16.46484375" bestFit="1" customWidth="1"/>
    <col min="2322" max="2322" width="12.73046875" bestFit="1" customWidth="1"/>
    <col min="2323" max="2323" width="16.46484375" bestFit="1" customWidth="1"/>
    <col min="2324" max="2324" width="12.73046875" bestFit="1" customWidth="1"/>
    <col min="2325" max="2325" width="16.46484375" bestFit="1" customWidth="1"/>
    <col min="2326" max="2326" width="12.73046875" bestFit="1" customWidth="1"/>
    <col min="2327" max="2327" width="16.46484375" bestFit="1" customWidth="1"/>
    <col min="2328" max="2328" width="12.73046875" bestFit="1" customWidth="1"/>
    <col min="2329" max="2329" width="16.46484375" bestFit="1" customWidth="1"/>
    <col min="2330" max="2330" width="12.73046875" bestFit="1" customWidth="1"/>
    <col min="2331" max="2331" width="16.46484375" bestFit="1" customWidth="1"/>
    <col min="2332" max="2332" width="12.73046875" bestFit="1" customWidth="1"/>
    <col min="2333" max="2333" width="16.46484375" bestFit="1" customWidth="1"/>
    <col min="2334" max="2334" width="12.73046875" bestFit="1" customWidth="1"/>
    <col min="2335" max="2335" width="16.46484375" bestFit="1" customWidth="1"/>
    <col min="2336" max="2336" width="12.73046875" bestFit="1" customWidth="1"/>
    <col min="2337" max="2337" width="16.46484375" bestFit="1" customWidth="1"/>
    <col min="2338" max="2338" width="12.73046875" bestFit="1" customWidth="1"/>
    <col min="2339" max="2339" width="16.46484375" bestFit="1" customWidth="1"/>
    <col min="2340" max="2340" width="12.73046875" bestFit="1" customWidth="1"/>
    <col min="2341" max="2341" width="16.46484375" bestFit="1" customWidth="1"/>
    <col min="2342" max="2342" width="12.73046875" bestFit="1" customWidth="1"/>
    <col min="2343" max="2343" width="16.46484375" bestFit="1" customWidth="1"/>
    <col min="2344" max="2344" width="12.73046875" bestFit="1" customWidth="1"/>
    <col min="2345" max="2345" width="16.46484375" bestFit="1" customWidth="1"/>
    <col min="2346" max="2346" width="12.73046875" bestFit="1" customWidth="1"/>
    <col min="2347" max="2347" width="16.46484375" bestFit="1" customWidth="1"/>
    <col min="2348" max="2348" width="12.73046875" bestFit="1" customWidth="1"/>
    <col min="2349" max="2349" width="16.46484375" bestFit="1" customWidth="1"/>
    <col min="2350" max="2350" width="12.73046875" bestFit="1" customWidth="1"/>
    <col min="2351" max="2351" width="16.46484375" bestFit="1" customWidth="1"/>
    <col min="2352" max="2352" width="12.73046875" bestFit="1" customWidth="1"/>
    <col min="2353" max="2353" width="16.46484375" bestFit="1" customWidth="1"/>
    <col min="2354" max="2354" width="12.73046875" bestFit="1" customWidth="1"/>
    <col min="2355" max="2355" width="16.46484375" bestFit="1" customWidth="1"/>
    <col min="2356" max="2356" width="13.73046875" bestFit="1" customWidth="1"/>
    <col min="2357" max="2357" width="17.53125" bestFit="1" customWidth="1"/>
    <col min="2358" max="2358" width="13.73046875" bestFit="1" customWidth="1"/>
    <col min="2359" max="2359" width="17.53125" bestFit="1" customWidth="1"/>
    <col min="2360" max="2360" width="13.73046875" bestFit="1" customWidth="1"/>
    <col min="2361" max="2361" width="17.53125" bestFit="1" customWidth="1"/>
    <col min="2362" max="2362" width="13.73046875" bestFit="1" customWidth="1"/>
    <col min="2363" max="2363" width="17.53125" bestFit="1" customWidth="1"/>
    <col min="2364" max="2364" width="13.73046875" bestFit="1" customWidth="1"/>
    <col min="2365" max="2365" width="17.53125" bestFit="1" customWidth="1"/>
    <col min="2366" max="2366" width="13.73046875" bestFit="1" customWidth="1"/>
    <col min="2367" max="2367" width="17.53125" bestFit="1" customWidth="1"/>
    <col min="2368" max="2368" width="13.73046875" bestFit="1" customWidth="1"/>
    <col min="2369" max="2369" width="17.53125" bestFit="1" customWidth="1"/>
    <col min="2370" max="2370" width="13.73046875" bestFit="1" customWidth="1"/>
    <col min="2371" max="2371" width="17.53125" bestFit="1" customWidth="1"/>
    <col min="2372" max="2372" width="13.73046875" bestFit="1" customWidth="1"/>
    <col min="2373" max="2373" width="17.53125" bestFit="1" customWidth="1"/>
    <col min="2374" max="2374" width="13.73046875" bestFit="1" customWidth="1"/>
    <col min="2375" max="2375" width="17.53125" bestFit="1" customWidth="1"/>
    <col min="2376" max="2376" width="13.73046875" bestFit="1" customWidth="1"/>
    <col min="2377" max="2377" width="17.53125" bestFit="1" customWidth="1"/>
    <col min="2378" max="2378" width="13.73046875" bestFit="1" customWidth="1"/>
    <col min="2379" max="2379" width="17.53125" bestFit="1" customWidth="1"/>
    <col min="2380" max="2380" width="13.73046875" bestFit="1" customWidth="1"/>
    <col min="2381" max="2381" width="17.53125" bestFit="1" customWidth="1"/>
    <col min="2382" max="2382" width="13.73046875" bestFit="1" customWidth="1"/>
    <col min="2383" max="2383" width="17.53125" bestFit="1" customWidth="1"/>
    <col min="2384" max="2384" width="13.73046875" bestFit="1" customWidth="1"/>
    <col min="2385" max="2385" width="17.53125" bestFit="1" customWidth="1"/>
    <col min="2386" max="2386" width="13.73046875" bestFit="1" customWidth="1"/>
    <col min="2387" max="2387" width="17.53125" bestFit="1" customWidth="1"/>
    <col min="2388" max="2388" width="13.73046875" bestFit="1" customWidth="1"/>
    <col min="2389" max="2389" width="17.53125" bestFit="1" customWidth="1"/>
    <col min="2390" max="2390" width="13.73046875" bestFit="1" customWidth="1"/>
    <col min="2391" max="2391" width="17.53125" bestFit="1" customWidth="1"/>
    <col min="2392" max="2392" width="13.73046875" bestFit="1" customWidth="1"/>
    <col min="2393" max="2393" width="17.53125" bestFit="1" customWidth="1"/>
    <col min="2394" max="2394" width="13.73046875" bestFit="1" customWidth="1"/>
    <col min="2395" max="2395" width="17.53125" bestFit="1" customWidth="1"/>
    <col min="2396" max="2396" width="13.73046875" bestFit="1" customWidth="1"/>
    <col min="2397" max="2397" width="17.53125" bestFit="1" customWidth="1"/>
    <col min="2398" max="2398" width="13.73046875" bestFit="1" customWidth="1"/>
    <col min="2399" max="2399" width="17.53125" bestFit="1" customWidth="1"/>
    <col min="2400" max="2400" width="13.73046875" bestFit="1" customWidth="1"/>
    <col min="2401" max="2401" width="17.53125" bestFit="1" customWidth="1"/>
    <col min="2402" max="2402" width="13.73046875" bestFit="1" customWidth="1"/>
    <col min="2403" max="2403" width="17.53125" bestFit="1" customWidth="1"/>
    <col min="2404" max="2404" width="13.73046875" bestFit="1" customWidth="1"/>
    <col min="2405" max="2405" width="17.53125" bestFit="1" customWidth="1"/>
    <col min="2406" max="2406" width="13.73046875" bestFit="1" customWidth="1"/>
    <col min="2407" max="2407" width="17.53125" bestFit="1" customWidth="1"/>
    <col min="2408" max="2408" width="13.73046875" bestFit="1" customWidth="1"/>
    <col min="2409" max="2409" width="17.53125" bestFit="1" customWidth="1"/>
    <col min="2410" max="2410" width="13.73046875" bestFit="1" customWidth="1"/>
    <col min="2411" max="2411" width="17.53125" bestFit="1" customWidth="1"/>
    <col min="2412" max="2412" width="13.73046875" bestFit="1" customWidth="1"/>
    <col min="2413" max="2413" width="17.53125" bestFit="1" customWidth="1"/>
    <col min="2414" max="2414" width="13.73046875" bestFit="1" customWidth="1"/>
    <col min="2415" max="2415" width="17.53125" bestFit="1" customWidth="1"/>
    <col min="2416" max="2416" width="13.73046875" bestFit="1" customWidth="1"/>
    <col min="2417" max="2417" width="17.53125" bestFit="1" customWidth="1"/>
    <col min="2418" max="2418" width="13.73046875" bestFit="1" customWidth="1"/>
    <col min="2419" max="2419" width="17.53125" bestFit="1" customWidth="1"/>
    <col min="2420" max="2420" width="13.73046875" bestFit="1" customWidth="1"/>
    <col min="2421" max="2421" width="17.53125" bestFit="1" customWidth="1"/>
    <col min="2422" max="2422" width="13.73046875" bestFit="1" customWidth="1"/>
    <col min="2423" max="2423" width="17.53125" bestFit="1" customWidth="1"/>
    <col min="2424" max="2424" width="13.73046875" bestFit="1" customWidth="1"/>
    <col min="2425" max="2425" width="17.53125" bestFit="1" customWidth="1"/>
    <col min="2426" max="2426" width="13.73046875" bestFit="1" customWidth="1"/>
    <col min="2427" max="2427" width="17.53125" bestFit="1" customWidth="1"/>
    <col min="2428" max="2428" width="13.73046875" bestFit="1" customWidth="1"/>
    <col min="2429" max="2429" width="17.53125" bestFit="1" customWidth="1"/>
    <col min="2430" max="2430" width="13.73046875" bestFit="1" customWidth="1"/>
    <col min="2431" max="2431" width="17.53125" bestFit="1" customWidth="1"/>
    <col min="2432" max="2432" width="13.73046875" bestFit="1" customWidth="1"/>
    <col min="2433" max="2433" width="17.53125" bestFit="1" customWidth="1"/>
    <col min="2434" max="2434" width="13.73046875" bestFit="1" customWidth="1"/>
    <col min="2435" max="2435" width="17.53125" bestFit="1" customWidth="1"/>
    <col min="2436" max="2436" width="13.73046875" bestFit="1" customWidth="1"/>
    <col min="2437" max="2437" width="17.53125" bestFit="1" customWidth="1"/>
    <col min="2438" max="2438" width="13.73046875" bestFit="1" customWidth="1"/>
    <col min="2439" max="2439" width="17.53125" bestFit="1" customWidth="1"/>
    <col min="2440" max="2440" width="13.73046875" bestFit="1" customWidth="1"/>
    <col min="2441" max="2441" width="17.53125" bestFit="1" customWidth="1"/>
    <col min="2442" max="2442" width="13.73046875" bestFit="1" customWidth="1"/>
    <col min="2443" max="2443" width="17.53125" bestFit="1" customWidth="1"/>
    <col min="2444" max="2444" width="13.73046875" bestFit="1" customWidth="1"/>
    <col min="2445" max="2445" width="17.53125" bestFit="1" customWidth="1"/>
    <col min="2446" max="2446" width="13.73046875" bestFit="1" customWidth="1"/>
    <col min="2447" max="2447" width="17.53125" bestFit="1" customWidth="1"/>
    <col min="2448" max="2448" width="13.73046875" bestFit="1" customWidth="1"/>
    <col min="2449" max="2449" width="17.53125" bestFit="1" customWidth="1"/>
    <col min="2450" max="2450" width="13.73046875" bestFit="1" customWidth="1"/>
    <col min="2451" max="2451" width="17.53125" bestFit="1" customWidth="1"/>
    <col min="2452" max="2452" width="13.73046875" bestFit="1" customWidth="1"/>
    <col min="2453" max="2453" width="17.53125" bestFit="1" customWidth="1"/>
    <col min="2454" max="2454" width="13.73046875" bestFit="1" customWidth="1"/>
    <col min="2455" max="2455" width="17.53125" bestFit="1" customWidth="1"/>
    <col min="2456" max="2456" width="13.73046875" bestFit="1" customWidth="1"/>
    <col min="2457" max="2457" width="17.53125" bestFit="1" customWidth="1"/>
    <col min="2458" max="2458" width="13.73046875" bestFit="1" customWidth="1"/>
    <col min="2459" max="2459" width="17.53125" bestFit="1" customWidth="1"/>
    <col min="2460" max="2460" width="13.73046875" bestFit="1" customWidth="1"/>
    <col min="2461" max="2461" width="17.53125" bestFit="1" customWidth="1"/>
    <col min="2462" max="2462" width="13.73046875" bestFit="1" customWidth="1"/>
    <col min="2463" max="2463" width="17.53125" bestFit="1" customWidth="1"/>
    <col min="2464" max="2464" width="13.73046875" bestFit="1" customWidth="1"/>
    <col min="2465" max="2465" width="17.53125" bestFit="1" customWidth="1"/>
    <col min="2466" max="2466" width="13.73046875" bestFit="1" customWidth="1"/>
    <col min="2467" max="2467" width="17.53125" bestFit="1" customWidth="1"/>
    <col min="2468" max="2468" width="13.73046875" bestFit="1" customWidth="1"/>
    <col min="2469" max="2469" width="17.53125" bestFit="1" customWidth="1"/>
    <col min="2470" max="2470" width="13.73046875" bestFit="1" customWidth="1"/>
    <col min="2471" max="2471" width="17.53125" bestFit="1" customWidth="1"/>
    <col min="2472" max="2472" width="13.73046875" bestFit="1" customWidth="1"/>
    <col min="2473" max="2473" width="17.53125" bestFit="1" customWidth="1"/>
    <col min="2474" max="2474" width="13.73046875" bestFit="1" customWidth="1"/>
    <col min="2475" max="2475" width="17.53125" bestFit="1" customWidth="1"/>
    <col min="2476" max="2476" width="13.73046875" bestFit="1" customWidth="1"/>
    <col min="2477" max="2477" width="17.53125" bestFit="1" customWidth="1"/>
    <col min="2478" max="2478" width="13.73046875" bestFit="1" customWidth="1"/>
    <col min="2479" max="2479" width="17.53125" bestFit="1" customWidth="1"/>
    <col min="2480" max="2480" width="13.73046875" bestFit="1" customWidth="1"/>
    <col min="2481" max="2481" width="17.53125" bestFit="1" customWidth="1"/>
    <col min="2482" max="2482" width="13.73046875" bestFit="1" customWidth="1"/>
    <col min="2483" max="2483" width="17.53125" bestFit="1" customWidth="1"/>
    <col min="2484" max="2484" width="13.73046875" bestFit="1" customWidth="1"/>
    <col min="2485" max="2485" width="17.53125" bestFit="1" customWidth="1"/>
    <col min="2486" max="2486" width="13.73046875" bestFit="1" customWidth="1"/>
    <col min="2487" max="2487" width="17.53125" bestFit="1" customWidth="1"/>
    <col min="2488" max="2488" width="13.73046875" bestFit="1" customWidth="1"/>
    <col min="2489" max="2489" width="17.53125" bestFit="1" customWidth="1"/>
    <col min="2490" max="2490" width="13.73046875" bestFit="1" customWidth="1"/>
    <col min="2491" max="2491" width="17.53125" bestFit="1" customWidth="1"/>
    <col min="2492" max="2492" width="13.73046875" bestFit="1" customWidth="1"/>
    <col min="2493" max="2493" width="17.53125" bestFit="1" customWidth="1"/>
    <col min="2494" max="2494" width="13.73046875" bestFit="1" customWidth="1"/>
    <col min="2495" max="2495" width="17.53125" bestFit="1" customWidth="1"/>
    <col min="2496" max="2496" width="13.73046875" bestFit="1" customWidth="1"/>
    <col min="2497" max="2497" width="17.53125" bestFit="1" customWidth="1"/>
    <col min="2498" max="2498" width="13.73046875" bestFit="1" customWidth="1"/>
    <col min="2499" max="2499" width="17.53125" bestFit="1" customWidth="1"/>
    <col min="2500" max="2500" width="13.73046875" bestFit="1" customWidth="1"/>
    <col min="2501" max="2501" width="17.53125" bestFit="1" customWidth="1"/>
    <col min="2502" max="2502" width="13.73046875" bestFit="1" customWidth="1"/>
    <col min="2503" max="2503" width="17.53125" bestFit="1" customWidth="1"/>
    <col min="2504" max="2504" width="13.73046875" bestFit="1" customWidth="1"/>
    <col min="2505" max="2505" width="17.53125" bestFit="1" customWidth="1"/>
    <col min="2506" max="2506" width="13.73046875" bestFit="1" customWidth="1"/>
    <col min="2507" max="2507" width="17.53125" bestFit="1" customWidth="1"/>
    <col min="2508" max="2508" width="13.73046875" bestFit="1" customWidth="1"/>
    <col min="2509" max="2509" width="17.53125" bestFit="1" customWidth="1"/>
    <col min="2510" max="2510" width="13.73046875" bestFit="1" customWidth="1"/>
    <col min="2511" max="2511" width="17.53125" bestFit="1" customWidth="1"/>
    <col min="2512" max="2512" width="13.73046875" bestFit="1" customWidth="1"/>
    <col min="2513" max="2513" width="17.53125" bestFit="1" customWidth="1"/>
    <col min="2514" max="2514" width="13.73046875" bestFit="1" customWidth="1"/>
    <col min="2515" max="2515" width="17.53125" bestFit="1" customWidth="1"/>
    <col min="2516" max="2516" width="13.73046875" bestFit="1" customWidth="1"/>
    <col min="2517" max="2517" width="17.53125" bestFit="1" customWidth="1"/>
    <col min="2518" max="2518" width="13.73046875" bestFit="1" customWidth="1"/>
    <col min="2519" max="2519" width="17.53125" bestFit="1" customWidth="1"/>
    <col min="2520" max="2520" width="13.73046875" bestFit="1" customWidth="1"/>
    <col min="2521" max="2521" width="17.53125" bestFit="1" customWidth="1"/>
    <col min="2522" max="2522" width="13.73046875" bestFit="1" customWidth="1"/>
    <col min="2523" max="2523" width="17.53125" bestFit="1" customWidth="1"/>
    <col min="2524" max="2524" width="13.73046875" bestFit="1" customWidth="1"/>
    <col min="2525" max="2525" width="17.53125" bestFit="1" customWidth="1"/>
    <col min="2526" max="2526" width="13.73046875" bestFit="1" customWidth="1"/>
    <col min="2527" max="2527" width="17.53125" bestFit="1" customWidth="1"/>
    <col min="2528" max="2528" width="13.73046875" bestFit="1" customWidth="1"/>
    <col min="2529" max="2529" width="17.53125" bestFit="1" customWidth="1"/>
    <col min="2530" max="2530" width="13.73046875" bestFit="1" customWidth="1"/>
    <col min="2531" max="2531" width="17.53125" bestFit="1" customWidth="1"/>
    <col min="2532" max="2532" width="13.73046875" bestFit="1" customWidth="1"/>
    <col min="2533" max="2533" width="17.53125" bestFit="1" customWidth="1"/>
    <col min="2534" max="2534" width="13.73046875" bestFit="1" customWidth="1"/>
    <col min="2535" max="2535" width="17.53125" bestFit="1" customWidth="1"/>
    <col min="2536" max="2536" width="13.73046875" bestFit="1" customWidth="1"/>
    <col min="2537" max="2537" width="17.53125" bestFit="1" customWidth="1"/>
    <col min="2538" max="2538" width="13.73046875" bestFit="1" customWidth="1"/>
    <col min="2539" max="2539" width="17.53125" bestFit="1" customWidth="1"/>
    <col min="2540" max="2540" width="13.73046875" bestFit="1" customWidth="1"/>
    <col min="2541" max="2541" width="17.53125" bestFit="1" customWidth="1"/>
    <col min="2542" max="2542" width="13.73046875" bestFit="1" customWidth="1"/>
    <col min="2543" max="2543" width="17.53125" bestFit="1" customWidth="1"/>
    <col min="2544" max="2544" width="13.73046875" bestFit="1" customWidth="1"/>
    <col min="2545" max="2545" width="17.53125" bestFit="1" customWidth="1"/>
    <col min="2546" max="2546" width="13.73046875" bestFit="1" customWidth="1"/>
    <col min="2547" max="2547" width="17.53125" bestFit="1" customWidth="1"/>
    <col min="2548" max="2548" width="13.73046875" bestFit="1" customWidth="1"/>
    <col min="2549" max="2549" width="17.53125" bestFit="1" customWidth="1"/>
    <col min="2550" max="2550" width="13.73046875" bestFit="1" customWidth="1"/>
    <col min="2551" max="2551" width="17.53125" bestFit="1" customWidth="1"/>
    <col min="2552" max="2552" width="13.73046875" bestFit="1" customWidth="1"/>
    <col min="2553" max="2553" width="17.53125" bestFit="1" customWidth="1"/>
    <col min="2554" max="2554" width="13.73046875" bestFit="1" customWidth="1"/>
    <col min="2555" max="2555" width="17.53125" bestFit="1" customWidth="1"/>
    <col min="2556" max="2556" width="13.73046875" bestFit="1" customWidth="1"/>
    <col min="2557" max="2557" width="17.53125" bestFit="1" customWidth="1"/>
    <col min="2558" max="2558" width="13.73046875" bestFit="1" customWidth="1"/>
    <col min="2559" max="2559" width="17.53125" bestFit="1" customWidth="1"/>
    <col min="2560" max="2560" width="13.73046875" bestFit="1" customWidth="1"/>
    <col min="2561" max="2561" width="17.53125" bestFit="1" customWidth="1"/>
    <col min="2562" max="2562" width="13.73046875" bestFit="1" customWidth="1"/>
    <col min="2563" max="2563" width="17.53125" bestFit="1" customWidth="1"/>
    <col min="2564" max="2564" width="13.73046875" bestFit="1" customWidth="1"/>
    <col min="2565" max="2565" width="17.53125" bestFit="1" customWidth="1"/>
    <col min="2566" max="2566" width="13.73046875" bestFit="1" customWidth="1"/>
    <col min="2567" max="2567" width="17.53125" bestFit="1" customWidth="1"/>
    <col min="2568" max="2568" width="13.73046875" bestFit="1" customWidth="1"/>
    <col min="2569" max="2569" width="17.53125" bestFit="1" customWidth="1"/>
    <col min="2570" max="2570" width="13.73046875" bestFit="1" customWidth="1"/>
    <col min="2571" max="2571" width="17.53125" bestFit="1" customWidth="1"/>
    <col min="2572" max="2572" width="13.73046875" bestFit="1" customWidth="1"/>
    <col min="2573" max="2573" width="17.53125" bestFit="1" customWidth="1"/>
    <col min="2574" max="2574" width="13.73046875" bestFit="1" customWidth="1"/>
    <col min="2575" max="2575" width="17.53125" bestFit="1" customWidth="1"/>
    <col min="2576" max="2576" width="13.73046875" bestFit="1" customWidth="1"/>
    <col min="2577" max="2577" width="17.53125" bestFit="1" customWidth="1"/>
    <col min="2578" max="2578" width="13.73046875" bestFit="1" customWidth="1"/>
    <col min="2579" max="2579" width="17.53125" bestFit="1" customWidth="1"/>
    <col min="2580" max="2580" width="13.73046875" bestFit="1" customWidth="1"/>
    <col min="2581" max="2581" width="17.53125" bestFit="1" customWidth="1"/>
    <col min="2582" max="2582" width="13.73046875" bestFit="1" customWidth="1"/>
    <col min="2583" max="2583" width="17.53125" bestFit="1" customWidth="1"/>
    <col min="2584" max="2584" width="13.73046875" bestFit="1" customWidth="1"/>
    <col min="2585" max="2585" width="17.53125" bestFit="1" customWidth="1"/>
    <col min="2586" max="2586" width="13.73046875" bestFit="1" customWidth="1"/>
    <col min="2587" max="2587" width="17.53125" bestFit="1" customWidth="1"/>
    <col min="2588" max="2588" width="13.73046875" bestFit="1" customWidth="1"/>
    <col min="2589" max="2589" width="17.53125" bestFit="1" customWidth="1"/>
    <col min="2590" max="2590" width="13.73046875" bestFit="1" customWidth="1"/>
    <col min="2591" max="2591" width="17.53125" bestFit="1" customWidth="1"/>
    <col min="2592" max="2592" width="13.73046875" bestFit="1" customWidth="1"/>
    <col min="2593" max="2593" width="17.53125" bestFit="1" customWidth="1"/>
    <col min="2594" max="2594" width="13.73046875" bestFit="1" customWidth="1"/>
    <col min="2595" max="2595" width="17.53125" bestFit="1" customWidth="1"/>
    <col min="2596" max="2596" width="13.73046875" bestFit="1" customWidth="1"/>
    <col min="2597" max="2597" width="17.53125" bestFit="1" customWidth="1"/>
    <col min="2598" max="2598" width="13.73046875" bestFit="1" customWidth="1"/>
    <col min="2599" max="2599" width="17.53125" bestFit="1" customWidth="1"/>
    <col min="2600" max="2600" width="13.73046875" bestFit="1" customWidth="1"/>
    <col min="2601" max="2601" width="17.53125" bestFit="1" customWidth="1"/>
    <col min="2602" max="2602" width="13.73046875" bestFit="1" customWidth="1"/>
    <col min="2603" max="2603" width="17.53125" bestFit="1" customWidth="1"/>
    <col min="2604" max="2604" width="13.73046875" bestFit="1" customWidth="1"/>
    <col min="2605" max="2605" width="17.53125" bestFit="1" customWidth="1"/>
    <col min="2606" max="2606" width="13.73046875" bestFit="1" customWidth="1"/>
    <col min="2607" max="2607" width="17.53125" bestFit="1" customWidth="1"/>
    <col min="2608" max="2608" width="13.73046875" bestFit="1" customWidth="1"/>
    <col min="2609" max="2609" width="17.53125" bestFit="1" customWidth="1"/>
    <col min="2610" max="2610" width="13.73046875" bestFit="1" customWidth="1"/>
    <col min="2611" max="2611" width="17.53125" bestFit="1" customWidth="1"/>
    <col min="2612" max="2612" width="13.73046875" bestFit="1" customWidth="1"/>
    <col min="2613" max="2613" width="17.53125" bestFit="1" customWidth="1"/>
    <col min="2614" max="2614" width="13.73046875" bestFit="1" customWidth="1"/>
    <col min="2615" max="2615" width="17.53125" bestFit="1" customWidth="1"/>
    <col min="2616" max="2616" width="13.73046875" bestFit="1" customWidth="1"/>
    <col min="2617" max="2617" width="17.53125" bestFit="1" customWidth="1"/>
    <col min="2618" max="2618" width="13.73046875" bestFit="1" customWidth="1"/>
    <col min="2619" max="2619" width="17.53125" bestFit="1" customWidth="1"/>
    <col min="2620" max="2620" width="13.73046875" bestFit="1" customWidth="1"/>
    <col min="2621" max="2621" width="17.53125" bestFit="1" customWidth="1"/>
    <col min="2622" max="2622" width="13.73046875" bestFit="1" customWidth="1"/>
    <col min="2623" max="2623" width="17.53125" bestFit="1" customWidth="1"/>
    <col min="2624" max="2624" width="13.73046875" bestFit="1" customWidth="1"/>
    <col min="2625" max="2625" width="17.53125" bestFit="1" customWidth="1"/>
    <col min="2626" max="2626" width="13.73046875" bestFit="1" customWidth="1"/>
    <col min="2627" max="2627" width="17.53125" bestFit="1" customWidth="1"/>
    <col min="2628" max="2628" width="13.73046875" bestFit="1" customWidth="1"/>
    <col min="2629" max="2629" width="17.53125" bestFit="1" customWidth="1"/>
    <col min="2630" max="2630" width="13.73046875" bestFit="1" customWidth="1"/>
    <col min="2631" max="2631" width="17.53125" bestFit="1" customWidth="1"/>
    <col min="2632" max="2632" width="13.73046875" bestFit="1" customWidth="1"/>
    <col min="2633" max="2633" width="17.53125" bestFit="1" customWidth="1"/>
    <col min="2634" max="2634" width="13.73046875" bestFit="1" customWidth="1"/>
    <col min="2635" max="2635" width="17.53125" bestFit="1" customWidth="1"/>
    <col min="2636" max="2636" width="13.73046875" bestFit="1" customWidth="1"/>
    <col min="2637" max="2637" width="17.53125" bestFit="1" customWidth="1"/>
    <col min="2638" max="2638" width="13.73046875" bestFit="1" customWidth="1"/>
    <col min="2639" max="2639" width="17.53125" bestFit="1" customWidth="1"/>
    <col min="2640" max="2640" width="13.73046875" bestFit="1" customWidth="1"/>
    <col min="2641" max="2641" width="17.53125" bestFit="1" customWidth="1"/>
    <col min="2642" max="2642" width="13.73046875" bestFit="1" customWidth="1"/>
    <col min="2643" max="2643" width="17.53125" bestFit="1" customWidth="1"/>
    <col min="2644" max="2644" width="13.73046875" bestFit="1" customWidth="1"/>
    <col min="2645" max="2645" width="17.53125" bestFit="1" customWidth="1"/>
    <col min="2646" max="2646" width="13.73046875" bestFit="1" customWidth="1"/>
    <col min="2647" max="2647" width="17.53125" bestFit="1" customWidth="1"/>
    <col min="2648" max="2648" width="13.73046875" bestFit="1" customWidth="1"/>
    <col min="2649" max="2649" width="17.53125" bestFit="1" customWidth="1"/>
    <col min="2650" max="2650" width="13.73046875" bestFit="1" customWidth="1"/>
    <col min="2651" max="2651" width="17.53125" bestFit="1" customWidth="1"/>
    <col min="2652" max="2652" width="13.73046875" bestFit="1" customWidth="1"/>
    <col min="2653" max="2653" width="17.53125" bestFit="1" customWidth="1"/>
    <col min="2654" max="2654" width="13.73046875" bestFit="1" customWidth="1"/>
    <col min="2655" max="2655" width="17.53125" bestFit="1" customWidth="1"/>
    <col min="2656" max="2656" width="13.73046875" bestFit="1" customWidth="1"/>
    <col min="2657" max="2657" width="17.53125" bestFit="1" customWidth="1"/>
    <col min="2658" max="2658" width="13.73046875" bestFit="1" customWidth="1"/>
    <col min="2659" max="2659" width="17.53125" bestFit="1" customWidth="1"/>
    <col min="2660" max="2660" width="13.73046875" bestFit="1" customWidth="1"/>
    <col min="2661" max="2661" width="17.53125" bestFit="1" customWidth="1"/>
    <col min="2662" max="2662" width="13.73046875" bestFit="1" customWidth="1"/>
    <col min="2663" max="2663" width="17.53125" bestFit="1" customWidth="1"/>
    <col min="2664" max="2664" width="13.73046875" bestFit="1" customWidth="1"/>
    <col min="2665" max="2665" width="17.53125" bestFit="1" customWidth="1"/>
    <col min="2666" max="2666" width="13.73046875" bestFit="1" customWidth="1"/>
    <col min="2667" max="2667" width="17.53125" bestFit="1" customWidth="1"/>
    <col min="2668" max="2668" width="13.73046875" bestFit="1" customWidth="1"/>
    <col min="2669" max="2669" width="17.53125" bestFit="1" customWidth="1"/>
    <col min="2670" max="2670" width="13.73046875" bestFit="1" customWidth="1"/>
    <col min="2671" max="2671" width="17.53125" bestFit="1" customWidth="1"/>
    <col min="2672" max="2672" width="13.73046875" bestFit="1" customWidth="1"/>
    <col min="2673" max="2673" width="17.53125" bestFit="1" customWidth="1"/>
    <col min="2674" max="2674" width="13.73046875" bestFit="1" customWidth="1"/>
    <col min="2675" max="2675" width="17.53125" bestFit="1" customWidth="1"/>
    <col min="2676" max="2676" width="13.73046875" bestFit="1" customWidth="1"/>
    <col min="2677" max="2677" width="17.53125" bestFit="1" customWidth="1"/>
    <col min="2678" max="2678" width="13.73046875" bestFit="1" customWidth="1"/>
    <col min="2679" max="2679" width="17.53125" bestFit="1" customWidth="1"/>
    <col min="2680" max="2680" width="13.73046875" bestFit="1" customWidth="1"/>
    <col min="2681" max="2681" width="17.53125" bestFit="1" customWidth="1"/>
    <col min="2682" max="2682" width="13.73046875" bestFit="1" customWidth="1"/>
    <col min="2683" max="2683" width="17.53125" bestFit="1" customWidth="1"/>
    <col min="2684" max="2684" width="13.73046875" bestFit="1" customWidth="1"/>
    <col min="2685" max="2685" width="17.53125" bestFit="1" customWidth="1"/>
    <col min="2686" max="2686" width="13.73046875" bestFit="1" customWidth="1"/>
    <col min="2687" max="2687" width="17.53125" bestFit="1" customWidth="1"/>
    <col min="2688" max="2688" width="13.73046875" bestFit="1" customWidth="1"/>
    <col min="2689" max="2689" width="17.53125" bestFit="1" customWidth="1"/>
    <col min="2690" max="2690" width="13.73046875" bestFit="1" customWidth="1"/>
    <col min="2691" max="2691" width="17.53125" bestFit="1" customWidth="1"/>
    <col min="2692" max="2692" width="13.73046875" bestFit="1" customWidth="1"/>
    <col min="2693" max="2693" width="17.53125" bestFit="1" customWidth="1"/>
    <col min="2694" max="2694" width="13.73046875" bestFit="1" customWidth="1"/>
    <col min="2695" max="2695" width="17.53125" bestFit="1" customWidth="1"/>
    <col min="2696" max="2696" width="13.73046875" bestFit="1" customWidth="1"/>
    <col min="2697" max="2697" width="17.53125" bestFit="1" customWidth="1"/>
    <col min="2698" max="2698" width="13.73046875" bestFit="1" customWidth="1"/>
    <col min="2699" max="2699" width="17.53125" bestFit="1" customWidth="1"/>
    <col min="2700" max="2700" width="13.73046875" bestFit="1" customWidth="1"/>
    <col min="2701" max="2701" width="17.53125" bestFit="1" customWidth="1"/>
    <col min="2702" max="2702" width="13.73046875" bestFit="1" customWidth="1"/>
    <col min="2703" max="2703" width="17.53125" bestFit="1" customWidth="1"/>
    <col min="2704" max="2704" width="13.73046875" bestFit="1" customWidth="1"/>
    <col min="2705" max="2705" width="17.53125" bestFit="1" customWidth="1"/>
    <col min="2706" max="2706" width="13.73046875" bestFit="1" customWidth="1"/>
    <col min="2707" max="2707" width="17.53125" bestFit="1" customWidth="1"/>
    <col min="2708" max="2708" width="13.73046875" bestFit="1" customWidth="1"/>
    <col min="2709" max="2709" width="17.53125" bestFit="1" customWidth="1"/>
    <col min="2710" max="2710" width="13.73046875" bestFit="1" customWidth="1"/>
    <col min="2711" max="2711" width="17.53125" bestFit="1" customWidth="1"/>
    <col min="2712" max="2712" width="13.73046875" bestFit="1" customWidth="1"/>
    <col min="2713" max="2713" width="17.53125" bestFit="1" customWidth="1"/>
    <col min="2714" max="2714" width="13.73046875" bestFit="1" customWidth="1"/>
    <col min="2715" max="2715" width="17.53125" bestFit="1" customWidth="1"/>
    <col min="2716" max="2716" width="13.73046875" bestFit="1" customWidth="1"/>
    <col min="2717" max="2717" width="17.53125" bestFit="1" customWidth="1"/>
    <col min="2718" max="2718" width="13.73046875" bestFit="1" customWidth="1"/>
    <col min="2719" max="2719" width="17.53125" bestFit="1" customWidth="1"/>
    <col min="2720" max="2720" width="13.73046875" bestFit="1" customWidth="1"/>
    <col min="2721" max="2721" width="17.53125" bestFit="1" customWidth="1"/>
    <col min="2722" max="2722" width="13.73046875" bestFit="1" customWidth="1"/>
    <col min="2723" max="2723" width="17.53125" bestFit="1" customWidth="1"/>
    <col min="2724" max="2724" width="13.73046875" bestFit="1" customWidth="1"/>
    <col min="2725" max="2725" width="17.53125" bestFit="1" customWidth="1"/>
    <col min="2726" max="2726" width="13.73046875" bestFit="1" customWidth="1"/>
    <col min="2727" max="2727" width="17.53125" bestFit="1" customWidth="1"/>
    <col min="2728" max="2728" width="13.73046875" bestFit="1" customWidth="1"/>
    <col min="2729" max="2729" width="17.53125" bestFit="1" customWidth="1"/>
    <col min="2730" max="2730" width="13.73046875" bestFit="1" customWidth="1"/>
    <col min="2731" max="2731" width="17.53125" bestFit="1" customWidth="1"/>
    <col min="2732" max="2732" width="13.73046875" bestFit="1" customWidth="1"/>
    <col min="2733" max="2733" width="17.53125" bestFit="1" customWidth="1"/>
    <col min="2734" max="2734" width="13.73046875" bestFit="1" customWidth="1"/>
    <col min="2735" max="2735" width="17.53125" bestFit="1" customWidth="1"/>
    <col min="2736" max="2736" width="13.73046875" bestFit="1" customWidth="1"/>
    <col min="2737" max="2737" width="17.53125" bestFit="1" customWidth="1"/>
    <col min="2738" max="2738" width="13.73046875" bestFit="1" customWidth="1"/>
    <col min="2739" max="2739" width="17.53125" bestFit="1" customWidth="1"/>
    <col min="2740" max="2740" width="13.73046875" bestFit="1" customWidth="1"/>
    <col min="2741" max="2741" width="17.53125" bestFit="1" customWidth="1"/>
    <col min="2742" max="2742" width="13.73046875" bestFit="1" customWidth="1"/>
    <col min="2743" max="2743" width="17.53125" bestFit="1" customWidth="1"/>
    <col min="2744" max="2744" width="13.73046875" bestFit="1" customWidth="1"/>
    <col min="2745" max="2745" width="17.53125" bestFit="1" customWidth="1"/>
    <col min="2746" max="2746" width="13.73046875" bestFit="1" customWidth="1"/>
    <col min="2747" max="2747" width="17.53125" bestFit="1" customWidth="1"/>
    <col min="2748" max="2748" width="13.73046875" bestFit="1" customWidth="1"/>
    <col min="2749" max="2749" width="17.53125" bestFit="1" customWidth="1"/>
    <col min="2750" max="2750" width="13.73046875" bestFit="1" customWidth="1"/>
    <col min="2751" max="2751" width="17.53125" bestFit="1" customWidth="1"/>
    <col min="2752" max="2752" width="13.73046875" bestFit="1" customWidth="1"/>
    <col min="2753" max="2753" width="17.53125" bestFit="1" customWidth="1"/>
    <col min="2754" max="2754" width="13.73046875" bestFit="1" customWidth="1"/>
    <col min="2755" max="2755" width="17.53125" bestFit="1" customWidth="1"/>
    <col min="2756" max="2756" width="13.73046875" bestFit="1" customWidth="1"/>
    <col min="2757" max="2757" width="17.53125" bestFit="1" customWidth="1"/>
    <col min="2758" max="2758" width="13.73046875" bestFit="1" customWidth="1"/>
    <col min="2759" max="2759" width="17.53125" bestFit="1" customWidth="1"/>
    <col min="2760" max="2760" width="13.73046875" bestFit="1" customWidth="1"/>
    <col min="2761" max="2761" width="17.53125" bestFit="1" customWidth="1"/>
    <col min="2762" max="2762" width="13.73046875" bestFit="1" customWidth="1"/>
    <col min="2763" max="2763" width="17.53125" bestFit="1" customWidth="1"/>
    <col min="2764" max="2764" width="13.73046875" bestFit="1" customWidth="1"/>
    <col min="2765" max="2765" width="17.53125" bestFit="1" customWidth="1"/>
    <col min="2766" max="2766" width="13.73046875" bestFit="1" customWidth="1"/>
    <col min="2767" max="2767" width="17.53125" bestFit="1" customWidth="1"/>
    <col min="2768" max="2768" width="13.73046875" bestFit="1" customWidth="1"/>
    <col min="2769" max="2769" width="17.53125" bestFit="1" customWidth="1"/>
    <col min="2770" max="2770" width="13.73046875" bestFit="1" customWidth="1"/>
    <col min="2771" max="2771" width="17.53125" bestFit="1" customWidth="1"/>
    <col min="2772" max="2772" width="13.73046875" bestFit="1" customWidth="1"/>
    <col min="2773" max="2773" width="17.53125" bestFit="1" customWidth="1"/>
    <col min="2774" max="2774" width="13.73046875" bestFit="1" customWidth="1"/>
    <col min="2775" max="2775" width="17.53125" bestFit="1" customWidth="1"/>
    <col min="2776" max="2776" width="13.73046875" bestFit="1" customWidth="1"/>
    <col min="2777" max="2777" width="17.53125" bestFit="1" customWidth="1"/>
    <col min="2778" max="2778" width="13.73046875" bestFit="1" customWidth="1"/>
    <col min="2779" max="2779" width="17.53125" bestFit="1" customWidth="1"/>
    <col min="2780" max="2780" width="13.73046875" bestFit="1" customWidth="1"/>
    <col min="2781" max="2781" width="17.53125" bestFit="1" customWidth="1"/>
    <col min="2782" max="2782" width="13.73046875" bestFit="1" customWidth="1"/>
    <col min="2783" max="2783" width="17.53125" bestFit="1" customWidth="1"/>
    <col min="2784" max="2784" width="13.73046875" bestFit="1" customWidth="1"/>
    <col min="2785" max="2785" width="17.53125" bestFit="1" customWidth="1"/>
    <col min="2786" max="2786" width="13.73046875" bestFit="1" customWidth="1"/>
    <col min="2787" max="2787" width="17.53125" bestFit="1" customWidth="1"/>
    <col min="2788" max="2788" width="13.73046875" bestFit="1" customWidth="1"/>
    <col min="2789" max="2789" width="17.53125" bestFit="1" customWidth="1"/>
    <col min="2790" max="2790" width="13.73046875" bestFit="1" customWidth="1"/>
    <col min="2791" max="2791" width="17.53125" bestFit="1" customWidth="1"/>
    <col min="2792" max="2792" width="13.73046875" bestFit="1" customWidth="1"/>
    <col min="2793" max="2793" width="17.53125" bestFit="1" customWidth="1"/>
    <col min="2794" max="2794" width="13.73046875" bestFit="1" customWidth="1"/>
    <col min="2795" max="2795" width="17.53125" bestFit="1" customWidth="1"/>
    <col min="2796" max="2796" width="13.73046875" bestFit="1" customWidth="1"/>
    <col min="2797" max="2797" width="17.53125" bestFit="1" customWidth="1"/>
    <col min="2798" max="2798" width="13.73046875" bestFit="1" customWidth="1"/>
    <col min="2799" max="2799" width="17.53125" bestFit="1" customWidth="1"/>
    <col min="2800" max="2800" width="13.73046875" bestFit="1" customWidth="1"/>
    <col min="2801" max="2801" width="17.53125" bestFit="1" customWidth="1"/>
    <col min="2802" max="2802" width="13.73046875" bestFit="1" customWidth="1"/>
    <col min="2803" max="2803" width="17.53125" bestFit="1" customWidth="1"/>
    <col min="2804" max="2804" width="13.73046875" bestFit="1" customWidth="1"/>
    <col min="2805" max="2805" width="17.53125" bestFit="1" customWidth="1"/>
    <col min="2806" max="2806" width="13.73046875" bestFit="1" customWidth="1"/>
    <col min="2807" max="2807" width="17.53125" bestFit="1" customWidth="1"/>
    <col min="2808" max="2808" width="13.73046875" bestFit="1" customWidth="1"/>
    <col min="2809" max="2809" width="17.53125" bestFit="1" customWidth="1"/>
    <col min="2810" max="2810" width="13.73046875" bestFit="1" customWidth="1"/>
    <col min="2811" max="2811" width="17.53125" bestFit="1" customWidth="1"/>
    <col min="2812" max="2812" width="13.73046875" bestFit="1" customWidth="1"/>
    <col min="2813" max="2813" width="17.53125" bestFit="1" customWidth="1"/>
    <col min="2814" max="2814" width="13.73046875" bestFit="1" customWidth="1"/>
    <col min="2815" max="2815" width="17.53125" bestFit="1" customWidth="1"/>
    <col min="2816" max="2816" width="13.73046875" bestFit="1" customWidth="1"/>
    <col min="2817" max="2817" width="17.53125" bestFit="1" customWidth="1"/>
    <col min="2818" max="2818" width="13.73046875" bestFit="1" customWidth="1"/>
    <col min="2819" max="2819" width="17.53125" bestFit="1" customWidth="1"/>
    <col min="2820" max="2820" width="13.73046875" bestFit="1" customWidth="1"/>
    <col min="2821" max="2821" width="17.53125" bestFit="1" customWidth="1"/>
    <col min="2822" max="2822" width="13.73046875" bestFit="1" customWidth="1"/>
    <col min="2823" max="2823" width="17.53125" bestFit="1" customWidth="1"/>
    <col min="2824" max="2824" width="13.73046875" bestFit="1" customWidth="1"/>
    <col min="2825" max="2825" width="17.53125" bestFit="1" customWidth="1"/>
    <col min="2826" max="2826" width="13.73046875" bestFit="1" customWidth="1"/>
    <col min="2827" max="2827" width="17.53125" bestFit="1" customWidth="1"/>
    <col min="2828" max="2828" width="13.73046875" bestFit="1" customWidth="1"/>
    <col min="2829" max="2829" width="17.53125" bestFit="1" customWidth="1"/>
    <col min="2830" max="2830" width="13.73046875" bestFit="1" customWidth="1"/>
    <col min="2831" max="2831" width="17.53125" bestFit="1" customWidth="1"/>
    <col min="2832" max="2832" width="13.73046875" bestFit="1" customWidth="1"/>
    <col min="2833" max="2833" width="17.53125" bestFit="1" customWidth="1"/>
    <col min="2834" max="2834" width="13.73046875" bestFit="1" customWidth="1"/>
    <col min="2835" max="2835" width="17.53125" bestFit="1" customWidth="1"/>
    <col min="2836" max="2836" width="13.73046875" bestFit="1" customWidth="1"/>
    <col min="2837" max="2837" width="17.53125" bestFit="1" customWidth="1"/>
    <col min="2838" max="2838" width="13.73046875" bestFit="1" customWidth="1"/>
    <col min="2839" max="2839" width="17.53125" bestFit="1" customWidth="1"/>
    <col min="2840" max="2840" width="13.73046875" bestFit="1" customWidth="1"/>
    <col min="2841" max="2841" width="17.53125" bestFit="1" customWidth="1"/>
    <col min="2842" max="2842" width="13.73046875" bestFit="1" customWidth="1"/>
    <col min="2843" max="2843" width="17.53125" bestFit="1" customWidth="1"/>
    <col min="2844" max="2844" width="13.73046875" bestFit="1" customWidth="1"/>
    <col min="2845" max="2845" width="17.53125" bestFit="1" customWidth="1"/>
    <col min="2846" max="2846" width="13.73046875" bestFit="1" customWidth="1"/>
    <col min="2847" max="2847" width="17.53125" bestFit="1" customWidth="1"/>
    <col min="2848" max="2848" width="13.73046875" bestFit="1" customWidth="1"/>
    <col min="2849" max="2849" width="17.53125" bestFit="1" customWidth="1"/>
    <col min="2850" max="2850" width="13.73046875" bestFit="1" customWidth="1"/>
    <col min="2851" max="2851" width="17.53125" bestFit="1" customWidth="1"/>
    <col min="2852" max="2852" width="13.73046875" bestFit="1" customWidth="1"/>
    <col min="2853" max="2853" width="17.53125" bestFit="1" customWidth="1"/>
    <col min="2854" max="2854" width="13.73046875" bestFit="1" customWidth="1"/>
    <col min="2855" max="2855" width="17.53125" bestFit="1" customWidth="1"/>
    <col min="2856" max="2856" width="13.73046875" bestFit="1" customWidth="1"/>
    <col min="2857" max="2857" width="17.53125" bestFit="1" customWidth="1"/>
    <col min="2858" max="2858" width="13.73046875" bestFit="1" customWidth="1"/>
    <col min="2859" max="2859" width="17.53125" bestFit="1" customWidth="1"/>
    <col min="2860" max="2860" width="13.73046875" bestFit="1" customWidth="1"/>
    <col min="2861" max="2861" width="17.53125" bestFit="1" customWidth="1"/>
    <col min="2862" max="2862" width="13.73046875" bestFit="1" customWidth="1"/>
    <col min="2863" max="2863" width="17.53125" bestFit="1" customWidth="1"/>
    <col min="2864" max="2864" width="13.73046875" bestFit="1" customWidth="1"/>
    <col min="2865" max="2865" width="17.53125" bestFit="1" customWidth="1"/>
    <col min="2866" max="2866" width="13.73046875" bestFit="1" customWidth="1"/>
    <col min="2867" max="2867" width="17.53125" bestFit="1" customWidth="1"/>
    <col min="2868" max="2868" width="13.73046875" bestFit="1" customWidth="1"/>
    <col min="2869" max="2869" width="17.53125" bestFit="1" customWidth="1"/>
    <col min="2870" max="2870" width="13.73046875" bestFit="1" customWidth="1"/>
    <col min="2871" max="2871" width="17.53125" bestFit="1" customWidth="1"/>
    <col min="2872" max="2872" width="13.73046875" bestFit="1" customWidth="1"/>
    <col min="2873" max="2873" width="17.53125" bestFit="1" customWidth="1"/>
    <col min="2874" max="2874" width="13.73046875" bestFit="1" customWidth="1"/>
    <col min="2875" max="2875" width="17.53125" bestFit="1" customWidth="1"/>
    <col min="2876" max="2876" width="13.73046875" bestFit="1" customWidth="1"/>
    <col min="2877" max="2877" width="17.53125" bestFit="1" customWidth="1"/>
    <col min="2878" max="2878" width="13.73046875" bestFit="1" customWidth="1"/>
    <col min="2879" max="2879" width="17.53125" bestFit="1" customWidth="1"/>
    <col min="2880" max="2880" width="13.73046875" bestFit="1" customWidth="1"/>
    <col min="2881" max="2881" width="17.53125" bestFit="1" customWidth="1"/>
    <col min="2882" max="2882" width="13.73046875" bestFit="1" customWidth="1"/>
    <col min="2883" max="2883" width="17.53125" bestFit="1" customWidth="1"/>
    <col min="2884" max="2884" width="13.73046875" bestFit="1" customWidth="1"/>
    <col min="2885" max="2885" width="17.53125" bestFit="1" customWidth="1"/>
    <col min="2886" max="2886" width="13.73046875" bestFit="1" customWidth="1"/>
    <col min="2887" max="2887" width="17.53125" bestFit="1" customWidth="1"/>
    <col min="2888" max="2888" width="13.73046875" bestFit="1" customWidth="1"/>
    <col min="2889" max="2889" width="17.53125" bestFit="1" customWidth="1"/>
    <col min="2890" max="2890" width="13.73046875" bestFit="1" customWidth="1"/>
    <col min="2891" max="2891" width="17.53125" bestFit="1" customWidth="1"/>
    <col min="2892" max="2892" width="13.73046875" bestFit="1" customWidth="1"/>
    <col min="2893" max="2893" width="17.53125" bestFit="1" customWidth="1"/>
    <col min="2894" max="2894" width="13.73046875" bestFit="1" customWidth="1"/>
    <col min="2895" max="2895" width="17.53125" bestFit="1" customWidth="1"/>
    <col min="2896" max="2896" width="13.73046875" bestFit="1" customWidth="1"/>
    <col min="2897" max="2897" width="17.53125" bestFit="1" customWidth="1"/>
    <col min="2898" max="2898" width="13.73046875" bestFit="1" customWidth="1"/>
    <col min="2899" max="2899" width="17.53125" bestFit="1" customWidth="1"/>
    <col min="2900" max="2900" width="13.73046875" bestFit="1" customWidth="1"/>
    <col min="2901" max="2901" width="17.53125" bestFit="1" customWidth="1"/>
    <col min="2902" max="2902" width="13.73046875" bestFit="1" customWidth="1"/>
    <col min="2903" max="2903" width="17.53125" bestFit="1" customWidth="1"/>
    <col min="2904" max="2904" width="13.73046875" bestFit="1" customWidth="1"/>
    <col min="2905" max="2905" width="17.53125" bestFit="1" customWidth="1"/>
    <col min="2906" max="2906" width="13.73046875" bestFit="1" customWidth="1"/>
    <col min="2907" max="2907" width="17.53125" bestFit="1" customWidth="1"/>
    <col min="2908" max="2908" width="13.73046875" bestFit="1" customWidth="1"/>
    <col min="2909" max="2909" width="17.53125" bestFit="1" customWidth="1"/>
    <col min="2910" max="2910" width="13.73046875" bestFit="1" customWidth="1"/>
    <col min="2911" max="2911" width="17.53125" bestFit="1" customWidth="1"/>
    <col min="2912" max="2912" width="13.73046875" bestFit="1" customWidth="1"/>
    <col min="2913" max="2913" width="17.53125" bestFit="1" customWidth="1"/>
    <col min="2914" max="2914" width="13.73046875" bestFit="1" customWidth="1"/>
    <col min="2915" max="2915" width="17.53125" bestFit="1" customWidth="1"/>
    <col min="2916" max="2916" width="13.73046875" bestFit="1" customWidth="1"/>
    <col min="2917" max="2917" width="17.53125" bestFit="1" customWidth="1"/>
    <col min="2918" max="2918" width="13.73046875" bestFit="1" customWidth="1"/>
    <col min="2919" max="2919" width="17.53125" bestFit="1" customWidth="1"/>
    <col min="2920" max="2920" width="13.73046875" bestFit="1" customWidth="1"/>
    <col min="2921" max="2921" width="17.53125" bestFit="1" customWidth="1"/>
    <col min="2922" max="2922" width="13.73046875" bestFit="1" customWidth="1"/>
    <col min="2923" max="2923" width="17.53125" bestFit="1" customWidth="1"/>
    <col min="2924" max="2924" width="13.73046875" bestFit="1" customWidth="1"/>
    <col min="2925" max="2925" width="17.53125" bestFit="1" customWidth="1"/>
    <col min="2926" max="2926" width="13.73046875" bestFit="1" customWidth="1"/>
    <col min="2927" max="2927" width="17.53125" bestFit="1" customWidth="1"/>
    <col min="2928" max="2928" width="13.73046875" bestFit="1" customWidth="1"/>
    <col min="2929" max="2929" width="17.53125" bestFit="1" customWidth="1"/>
    <col min="2930" max="2930" width="13.73046875" bestFit="1" customWidth="1"/>
    <col min="2931" max="2931" width="17.53125" bestFit="1" customWidth="1"/>
    <col min="2932" max="2932" width="13.73046875" bestFit="1" customWidth="1"/>
    <col min="2933" max="2933" width="17.53125" bestFit="1" customWidth="1"/>
    <col min="2934" max="2934" width="13.73046875" bestFit="1" customWidth="1"/>
    <col min="2935" max="2935" width="17.53125" bestFit="1" customWidth="1"/>
    <col min="2936" max="2936" width="13.73046875" bestFit="1" customWidth="1"/>
    <col min="2937" max="2937" width="17.53125" bestFit="1" customWidth="1"/>
    <col min="2938" max="2938" width="13.73046875" bestFit="1" customWidth="1"/>
    <col min="2939" max="2939" width="17.53125" bestFit="1" customWidth="1"/>
    <col min="2940" max="2940" width="13.73046875" bestFit="1" customWidth="1"/>
    <col min="2941" max="2941" width="17.53125" bestFit="1" customWidth="1"/>
    <col min="2942" max="2942" width="13.73046875" bestFit="1" customWidth="1"/>
    <col min="2943" max="2943" width="17.53125" bestFit="1" customWidth="1"/>
    <col min="2944" max="2944" width="13.73046875" bestFit="1" customWidth="1"/>
    <col min="2945" max="2945" width="17.53125" bestFit="1" customWidth="1"/>
    <col min="2946" max="2946" width="13.73046875" bestFit="1" customWidth="1"/>
    <col min="2947" max="2947" width="17.53125" bestFit="1" customWidth="1"/>
    <col min="2948" max="2948" width="13.73046875" bestFit="1" customWidth="1"/>
    <col min="2949" max="2949" width="17.53125" bestFit="1" customWidth="1"/>
    <col min="2950" max="2950" width="13.73046875" bestFit="1" customWidth="1"/>
    <col min="2951" max="2951" width="17.53125" bestFit="1" customWidth="1"/>
    <col min="2952" max="2952" width="13.73046875" bestFit="1" customWidth="1"/>
    <col min="2953" max="2953" width="17.53125" bestFit="1" customWidth="1"/>
    <col min="2954" max="2954" width="13.73046875" bestFit="1" customWidth="1"/>
    <col min="2955" max="2955" width="17.53125" bestFit="1" customWidth="1"/>
    <col min="2956" max="2956" width="13.73046875" bestFit="1" customWidth="1"/>
    <col min="2957" max="2957" width="17.53125" bestFit="1" customWidth="1"/>
    <col min="2958" max="2958" width="13.73046875" bestFit="1" customWidth="1"/>
    <col min="2959" max="2959" width="17.53125" bestFit="1" customWidth="1"/>
    <col min="2960" max="2960" width="13.73046875" bestFit="1" customWidth="1"/>
    <col min="2961" max="2961" width="17.53125" bestFit="1" customWidth="1"/>
    <col min="2962" max="2962" width="13.73046875" bestFit="1" customWidth="1"/>
    <col min="2963" max="2963" width="17.53125" bestFit="1" customWidth="1"/>
    <col min="2964" max="2964" width="13.73046875" bestFit="1" customWidth="1"/>
    <col min="2965" max="2965" width="17.53125" bestFit="1" customWidth="1"/>
    <col min="2966" max="2966" width="13.73046875" bestFit="1" customWidth="1"/>
    <col min="2967" max="2967" width="17.53125" bestFit="1" customWidth="1"/>
    <col min="2968" max="2968" width="13.73046875" bestFit="1" customWidth="1"/>
    <col min="2969" max="2969" width="17.53125" bestFit="1" customWidth="1"/>
    <col min="2970" max="2970" width="13.73046875" bestFit="1" customWidth="1"/>
    <col min="2971" max="2971" width="17.53125" bestFit="1" customWidth="1"/>
    <col min="2972" max="2972" width="13.73046875" bestFit="1" customWidth="1"/>
    <col min="2973" max="2973" width="17.53125" bestFit="1" customWidth="1"/>
    <col min="2974" max="2974" width="13.73046875" bestFit="1" customWidth="1"/>
    <col min="2975" max="2975" width="17.53125" bestFit="1" customWidth="1"/>
    <col min="2976" max="2976" width="13.73046875" bestFit="1" customWidth="1"/>
    <col min="2977" max="2977" width="17.53125" bestFit="1" customWidth="1"/>
    <col min="2978" max="2978" width="13.73046875" bestFit="1" customWidth="1"/>
    <col min="2979" max="2979" width="17.53125" bestFit="1" customWidth="1"/>
    <col min="2980" max="2980" width="13.73046875" bestFit="1" customWidth="1"/>
    <col min="2981" max="2981" width="17.53125" bestFit="1" customWidth="1"/>
    <col min="2982" max="2982" width="13.73046875" bestFit="1" customWidth="1"/>
    <col min="2983" max="2983" width="17.53125" bestFit="1" customWidth="1"/>
    <col min="2984" max="2984" width="13.73046875" bestFit="1" customWidth="1"/>
    <col min="2985" max="2985" width="17.53125" bestFit="1" customWidth="1"/>
    <col min="2986" max="2986" width="13.73046875" bestFit="1" customWidth="1"/>
    <col min="2987" max="2987" width="17.53125" bestFit="1" customWidth="1"/>
    <col min="2988" max="2988" width="13.73046875" bestFit="1" customWidth="1"/>
    <col min="2989" max="2989" width="17.53125" bestFit="1" customWidth="1"/>
    <col min="2990" max="2990" width="13.73046875" bestFit="1" customWidth="1"/>
    <col min="2991" max="2991" width="17.53125" bestFit="1" customWidth="1"/>
    <col min="2992" max="2992" width="13.73046875" bestFit="1" customWidth="1"/>
    <col min="2993" max="2993" width="17.53125" bestFit="1" customWidth="1"/>
    <col min="2994" max="2994" width="13.73046875" bestFit="1" customWidth="1"/>
    <col min="2995" max="2995" width="17.53125" bestFit="1" customWidth="1"/>
    <col min="2996" max="2996" width="13.73046875" bestFit="1" customWidth="1"/>
    <col min="2997" max="2997" width="17.53125" bestFit="1" customWidth="1"/>
    <col min="2998" max="2998" width="13.73046875" bestFit="1" customWidth="1"/>
    <col min="2999" max="2999" width="17.53125" bestFit="1" customWidth="1"/>
    <col min="3000" max="3000" width="13.73046875" bestFit="1" customWidth="1"/>
    <col min="3001" max="3001" width="17.53125" bestFit="1" customWidth="1"/>
    <col min="3002" max="3002" width="13.73046875" bestFit="1" customWidth="1"/>
    <col min="3003" max="3003" width="17.53125" bestFit="1" customWidth="1"/>
    <col min="3004" max="3004" width="13.73046875" bestFit="1" customWidth="1"/>
    <col min="3005" max="3005" width="17.53125" bestFit="1" customWidth="1"/>
    <col min="3006" max="3006" width="13.73046875" bestFit="1" customWidth="1"/>
    <col min="3007" max="3007" width="17.53125" bestFit="1" customWidth="1"/>
    <col min="3008" max="3008" width="13.73046875" bestFit="1" customWidth="1"/>
    <col min="3009" max="3009" width="17.53125" bestFit="1" customWidth="1"/>
    <col min="3010" max="3010" width="13.73046875" bestFit="1" customWidth="1"/>
    <col min="3011" max="3011" width="17.53125" bestFit="1" customWidth="1"/>
    <col min="3012" max="3012" width="13.73046875" bestFit="1" customWidth="1"/>
    <col min="3013" max="3013" width="17.53125" bestFit="1" customWidth="1"/>
    <col min="3014" max="3014" width="13.73046875" bestFit="1" customWidth="1"/>
    <col min="3015" max="3015" width="17.53125" bestFit="1" customWidth="1"/>
    <col min="3016" max="3016" width="13.73046875" bestFit="1" customWidth="1"/>
    <col min="3017" max="3017" width="17.53125" bestFit="1" customWidth="1"/>
    <col min="3018" max="3018" width="13.73046875" bestFit="1" customWidth="1"/>
    <col min="3019" max="3019" width="17.53125" bestFit="1" customWidth="1"/>
    <col min="3020" max="3020" width="13.73046875" bestFit="1" customWidth="1"/>
    <col min="3021" max="3021" width="17.53125" bestFit="1" customWidth="1"/>
    <col min="3022" max="3022" width="13.73046875" bestFit="1" customWidth="1"/>
    <col min="3023" max="3023" width="17.53125" bestFit="1" customWidth="1"/>
    <col min="3024" max="3024" width="13.73046875" bestFit="1" customWidth="1"/>
    <col min="3025" max="3025" width="17.53125" bestFit="1" customWidth="1"/>
    <col min="3026" max="3026" width="13.73046875" bestFit="1" customWidth="1"/>
    <col min="3027" max="3027" width="17.53125" bestFit="1" customWidth="1"/>
    <col min="3028" max="3028" width="13.73046875" bestFit="1" customWidth="1"/>
    <col min="3029" max="3029" width="17.53125" bestFit="1" customWidth="1"/>
    <col min="3030" max="3030" width="13.73046875" bestFit="1" customWidth="1"/>
    <col min="3031" max="3031" width="17.53125" bestFit="1" customWidth="1"/>
    <col min="3032" max="3032" width="13.73046875" bestFit="1" customWidth="1"/>
    <col min="3033" max="3033" width="17.53125" bestFit="1" customWidth="1"/>
    <col min="3034" max="3034" width="13.73046875" bestFit="1" customWidth="1"/>
    <col min="3035" max="3035" width="17.53125" bestFit="1" customWidth="1"/>
    <col min="3036" max="3036" width="13.73046875" bestFit="1" customWidth="1"/>
    <col min="3037" max="3037" width="17.53125" bestFit="1" customWidth="1"/>
    <col min="3038" max="3038" width="13.73046875" bestFit="1" customWidth="1"/>
    <col min="3039" max="3039" width="17.53125" bestFit="1" customWidth="1"/>
    <col min="3040" max="3040" width="13.73046875" bestFit="1" customWidth="1"/>
    <col min="3041" max="3041" width="17.53125" bestFit="1" customWidth="1"/>
    <col min="3042" max="3042" width="13.73046875" bestFit="1" customWidth="1"/>
    <col min="3043" max="3043" width="17.53125" bestFit="1" customWidth="1"/>
    <col min="3044" max="3044" width="13.73046875" bestFit="1" customWidth="1"/>
    <col min="3045" max="3045" width="17.53125" bestFit="1" customWidth="1"/>
    <col min="3046" max="3046" width="13.73046875" bestFit="1" customWidth="1"/>
    <col min="3047" max="3047" width="17.53125" bestFit="1" customWidth="1"/>
    <col min="3048" max="3048" width="13.73046875" bestFit="1" customWidth="1"/>
    <col min="3049" max="3049" width="17.53125" bestFit="1" customWidth="1"/>
    <col min="3050" max="3050" width="13.73046875" bestFit="1" customWidth="1"/>
    <col min="3051" max="3051" width="17.53125" bestFit="1" customWidth="1"/>
    <col min="3052" max="3052" width="13.73046875" bestFit="1" customWidth="1"/>
    <col min="3053" max="3053" width="17.53125" bestFit="1" customWidth="1"/>
    <col min="3054" max="3054" width="13.73046875" bestFit="1" customWidth="1"/>
    <col min="3055" max="3055" width="17.53125" bestFit="1" customWidth="1"/>
    <col min="3056" max="3056" width="13.73046875" bestFit="1" customWidth="1"/>
    <col min="3057" max="3057" width="17.53125" bestFit="1" customWidth="1"/>
    <col min="3058" max="3058" width="13.73046875" bestFit="1" customWidth="1"/>
    <col min="3059" max="3059" width="17.53125" bestFit="1" customWidth="1"/>
    <col min="3060" max="3060" width="13.73046875" bestFit="1" customWidth="1"/>
    <col min="3061" max="3061" width="17.53125" bestFit="1" customWidth="1"/>
    <col min="3062" max="3062" width="13.73046875" bestFit="1" customWidth="1"/>
    <col min="3063" max="3063" width="17.53125" bestFit="1" customWidth="1"/>
    <col min="3064" max="3064" width="13.73046875" bestFit="1" customWidth="1"/>
    <col min="3065" max="3065" width="17.53125" bestFit="1" customWidth="1"/>
    <col min="3066" max="3066" width="13.73046875" bestFit="1" customWidth="1"/>
    <col min="3067" max="3067" width="17.53125" bestFit="1" customWidth="1"/>
    <col min="3068" max="3068" width="13.73046875" bestFit="1" customWidth="1"/>
    <col min="3069" max="3069" width="17.53125" bestFit="1" customWidth="1"/>
    <col min="3070" max="3070" width="13.73046875" bestFit="1" customWidth="1"/>
    <col min="3071" max="3071" width="17.53125" bestFit="1" customWidth="1"/>
    <col min="3072" max="3072" width="13.73046875" bestFit="1" customWidth="1"/>
    <col min="3073" max="3073" width="17.53125" bestFit="1" customWidth="1"/>
    <col min="3074" max="3074" width="13.73046875" bestFit="1" customWidth="1"/>
    <col min="3075" max="3075" width="17.53125" bestFit="1" customWidth="1"/>
    <col min="3076" max="3076" width="13.73046875" bestFit="1" customWidth="1"/>
    <col min="3077" max="3077" width="17.53125" bestFit="1" customWidth="1"/>
    <col min="3078" max="3078" width="13.73046875" bestFit="1" customWidth="1"/>
    <col min="3079" max="3079" width="17.53125" bestFit="1" customWidth="1"/>
    <col min="3080" max="3080" width="13.73046875" bestFit="1" customWidth="1"/>
    <col min="3081" max="3081" width="17.53125" bestFit="1" customWidth="1"/>
    <col min="3082" max="3082" width="13.73046875" bestFit="1" customWidth="1"/>
    <col min="3083" max="3083" width="17.53125" bestFit="1" customWidth="1"/>
    <col min="3084" max="3084" width="13.73046875" bestFit="1" customWidth="1"/>
    <col min="3085" max="3085" width="17.53125" bestFit="1" customWidth="1"/>
    <col min="3086" max="3086" width="13.73046875" bestFit="1" customWidth="1"/>
    <col min="3087" max="3087" width="17.53125" bestFit="1" customWidth="1"/>
    <col min="3088" max="3088" width="13.73046875" bestFit="1" customWidth="1"/>
    <col min="3089" max="3089" width="17.53125" bestFit="1" customWidth="1"/>
    <col min="3090" max="3090" width="13.73046875" bestFit="1" customWidth="1"/>
    <col min="3091" max="3091" width="17.53125" bestFit="1" customWidth="1"/>
    <col min="3092" max="3092" width="13.73046875" bestFit="1" customWidth="1"/>
    <col min="3093" max="3093" width="17.53125" bestFit="1" customWidth="1"/>
    <col min="3094" max="3094" width="13.73046875" bestFit="1" customWidth="1"/>
    <col min="3095" max="3095" width="17.53125" bestFit="1" customWidth="1"/>
    <col min="3096" max="3096" width="13.73046875" bestFit="1" customWidth="1"/>
    <col min="3097" max="3097" width="17.53125" bestFit="1" customWidth="1"/>
    <col min="3098" max="3098" width="13.73046875" bestFit="1" customWidth="1"/>
    <col min="3099" max="3099" width="17.53125" bestFit="1" customWidth="1"/>
    <col min="3100" max="3100" width="13.73046875" bestFit="1" customWidth="1"/>
    <col min="3101" max="3101" width="17.53125" bestFit="1" customWidth="1"/>
    <col min="3102" max="3102" width="13.73046875" bestFit="1" customWidth="1"/>
    <col min="3103" max="3103" width="17.53125" bestFit="1" customWidth="1"/>
    <col min="3104" max="3104" width="13.73046875" bestFit="1" customWidth="1"/>
    <col min="3105" max="3105" width="17.53125" bestFit="1" customWidth="1"/>
    <col min="3106" max="3106" width="13.73046875" bestFit="1" customWidth="1"/>
    <col min="3107" max="3107" width="17.53125" bestFit="1" customWidth="1"/>
    <col min="3108" max="3108" width="13.73046875" bestFit="1" customWidth="1"/>
    <col min="3109" max="3109" width="17.53125" bestFit="1" customWidth="1"/>
    <col min="3110" max="3110" width="13.73046875" bestFit="1" customWidth="1"/>
    <col min="3111" max="3111" width="17.53125" bestFit="1" customWidth="1"/>
    <col min="3112" max="3112" width="13.73046875" bestFit="1" customWidth="1"/>
    <col min="3113" max="3113" width="17.53125" bestFit="1" customWidth="1"/>
    <col min="3114" max="3114" width="13.73046875" bestFit="1" customWidth="1"/>
    <col min="3115" max="3115" width="17.53125" bestFit="1" customWidth="1"/>
    <col min="3116" max="3116" width="13.73046875" bestFit="1" customWidth="1"/>
    <col min="3117" max="3117" width="17.53125" bestFit="1" customWidth="1"/>
    <col min="3118" max="3118" width="13.73046875" bestFit="1" customWidth="1"/>
    <col min="3119" max="3119" width="17.53125" bestFit="1" customWidth="1"/>
    <col min="3120" max="3120" width="13.73046875" bestFit="1" customWidth="1"/>
    <col min="3121" max="3121" width="17.53125" bestFit="1" customWidth="1"/>
    <col min="3122" max="3122" width="13.73046875" bestFit="1" customWidth="1"/>
    <col min="3123" max="3123" width="17.53125" bestFit="1" customWidth="1"/>
    <col min="3124" max="3124" width="13.73046875" bestFit="1" customWidth="1"/>
    <col min="3125" max="3125" width="17.53125" bestFit="1" customWidth="1"/>
    <col min="3126" max="3126" width="13.73046875" bestFit="1" customWidth="1"/>
    <col min="3127" max="3127" width="17.53125" bestFit="1" customWidth="1"/>
    <col min="3128" max="3128" width="13.73046875" bestFit="1" customWidth="1"/>
    <col min="3129" max="3129" width="17.53125" bestFit="1" customWidth="1"/>
    <col min="3130" max="3130" width="13.73046875" bestFit="1" customWidth="1"/>
    <col min="3131" max="3131" width="17.53125" bestFit="1" customWidth="1"/>
    <col min="3132" max="3132" width="13.73046875" bestFit="1" customWidth="1"/>
    <col min="3133" max="3133" width="17.53125" bestFit="1" customWidth="1"/>
    <col min="3134" max="3134" width="13.73046875" bestFit="1" customWidth="1"/>
    <col min="3135" max="3135" width="17.53125" bestFit="1" customWidth="1"/>
    <col min="3136" max="3136" width="13.73046875" bestFit="1" customWidth="1"/>
    <col min="3137" max="3137" width="17.53125" bestFit="1" customWidth="1"/>
    <col min="3138" max="3138" width="13.73046875" bestFit="1" customWidth="1"/>
    <col min="3139" max="3139" width="17.53125" bestFit="1" customWidth="1"/>
    <col min="3140" max="3140" width="13.73046875" bestFit="1" customWidth="1"/>
    <col min="3141" max="3141" width="17.53125" bestFit="1" customWidth="1"/>
    <col min="3142" max="3142" width="13.73046875" bestFit="1" customWidth="1"/>
    <col min="3143" max="3143" width="17.53125" bestFit="1" customWidth="1"/>
    <col min="3144" max="3144" width="13.73046875" bestFit="1" customWidth="1"/>
    <col min="3145" max="3145" width="17.53125" bestFit="1" customWidth="1"/>
    <col min="3146" max="3146" width="13.73046875" bestFit="1" customWidth="1"/>
    <col min="3147" max="3147" width="17.53125" bestFit="1" customWidth="1"/>
    <col min="3148" max="3148" width="13.73046875" bestFit="1" customWidth="1"/>
    <col min="3149" max="3149" width="17.53125" bestFit="1" customWidth="1"/>
    <col min="3150" max="3150" width="13.73046875" bestFit="1" customWidth="1"/>
    <col min="3151" max="3151" width="17.53125" bestFit="1" customWidth="1"/>
    <col min="3152" max="3152" width="13.73046875" bestFit="1" customWidth="1"/>
    <col min="3153" max="3153" width="17.53125" bestFit="1" customWidth="1"/>
    <col min="3154" max="3154" width="13.73046875" bestFit="1" customWidth="1"/>
    <col min="3155" max="3155" width="17.53125" bestFit="1" customWidth="1"/>
    <col min="3156" max="3156" width="13.73046875" bestFit="1" customWidth="1"/>
    <col min="3157" max="3157" width="17.53125" bestFit="1" customWidth="1"/>
    <col min="3158" max="3158" width="13.73046875" bestFit="1" customWidth="1"/>
    <col min="3159" max="3159" width="17.53125" bestFit="1" customWidth="1"/>
    <col min="3160" max="3160" width="13.73046875" bestFit="1" customWidth="1"/>
    <col min="3161" max="3161" width="17.53125" bestFit="1" customWidth="1"/>
    <col min="3162" max="3162" width="13.73046875" bestFit="1" customWidth="1"/>
    <col min="3163" max="3163" width="17.53125" bestFit="1" customWidth="1"/>
    <col min="3164" max="3164" width="13.73046875" bestFit="1" customWidth="1"/>
    <col min="3165" max="3165" width="17.53125" bestFit="1" customWidth="1"/>
    <col min="3166" max="3166" width="13.73046875" bestFit="1" customWidth="1"/>
    <col min="3167" max="3167" width="17.53125" bestFit="1" customWidth="1"/>
    <col min="3168" max="3168" width="13.73046875" bestFit="1" customWidth="1"/>
    <col min="3169" max="3169" width="17.53125" bestFit="1" customWidth="1"/>
    <col min="3170" max="3170" width="13.73046875" bestFit="1" customWidth="1"/>
    <col min="3171" max="3171" width="17.53125" bestFit="1" customWidth="1"/>
    <col min="3172" max="3172" width="13.73046875" bestFit="1" customWidth="1"/>
    <col min="3173" max="3173" width="17.53125" bestFit="1" customWidth="1"/>
    <col min="3174" max="3174" width="13.73046875" bestFit="1" customWidth="1"/>
    <col min="3175" max="3175" width="17.53125" bestFit="1" customWidth="1"/>
    <col min="3176" max="3176" width="13.73046875" bestFit="1" customWidth="1"/>
    <col min="3177" max="3177" width="17.53125" bestFit="1" customWidth="1"/>
    <col min="3178" max="3178" width="13.73046875" bestFit="1" customWidth="1"/>
    <col min="3179" max="3179" width="17.53125" bestFit="1" customWidth="1"/>
    <col min="3180" max="3180" width="13.73046875" bestFit="1" customWidth="1"/>
    <col min="3181" max="3181" width="17.53125" bestFit="1" customWidth="1"/>
    <col min="3182" max="3182" width="13.73046875" bestFit="1" customWidth="1"/>
    <col min="3183" max="3183" width="17.53125" bestFit="1" customWidth="1"/>
    <col min="3184" max="3184" width="13.73046875" bestFit="1" customWidth="1"/>
    <col min="3185" max="3185" width="17.53125" bestFit="1" customWidth="1"/>
    <col min="3186" max="3186" width="13.73046875" bestFit="1" customWidth="1"/>
    <col min="3187" max="3187" width="17.53125" bestFit="1" customWidth="1"/>
    <col min="3188" max="3188" width="13.73046875" bestFit="1" customWidth="1"/>
    <col min="3189" max="3189" width="17.53125" bestFit="1" customWidth="1"/>
    <col min="3190" max="3190" width="13.73046875" bestFit="1" customWidth="1"/>
    <col min="3191" max="3191" width="17.53125" bestFit="1" customWidth="1"/>
    <col min="3192" max="3192" width="13.73046875" bestFit="1" customWidth="1"/>
    <col min="3193" max="3193" width="17.53125" bestFit="1" customWidth="1"/>
    <col min="3194" max="3194" width="13.73046875" bestFit="1" customWidth="1"/>
    <col min="3195" max="3195" width="17.53125" bestFit="1" customWidth="1"/>
    <col min="3196" max="3196" width="13.73046875" bestFit="1" customWidth="1"/>
    <col min="3197" max="3197" width="17.53125" bestFit="1" customWidth="1"/>
    <col min="3198" max="3198" width="13.73046875" bestFit="1" customWidth="1"/>
    <col min="3199" max="3199" width="17.53125" bestFit="1" customWidth="1"/>
    <col min="3200" max="3200" width="13.73046875" bestFit="1" customWidth="1"/>
    <col min="3201" max="3201" width="17.53125" bestFit="1" customWidth="1"/>
    <col min="3202" max="3202" width="13.73046875" bestFit="1" customWidth="1"/>
    <col min="3203" max="3203" width="17.53125" bestFit="1" customWidth="1"/>
    <col min="3204" max="3204" width="13.73046875" bestFit="1" customWidth="1"/>
    <col min="3205" max="3205" width="17.53125" bestFit="1" customWidth="1"/>
    <col min="3206" max="3206" width="13.73046875" bestFit="1" customWidth="1"/>
    <col min="3207" max="3207" width="17.53125" bestFit="1" customWidth="1"/>
    <col min="3208" max="3208" width="13.73046875" bestFit="1" customWidth="1"/>
    <col min="3209" max="3209" width="17.53125" bestFit="1" customWidth="1"/>
    <col min="3210" max="3210" width="13.73046875" bestFit="1" customWidth="1"/>
    <col min="3211" max="3211" width="17.53125" bestFit="1" customWidth="1"/>
    <col min="3212" max="3212" width="13.73046875" bestFit="1" customWidth="1"/>
    <col min="3213" max="3213" width="17.53125" bestFit="1" customWidth="1"/>
    <col min="3214" max="3214" width="13.73046875" bestFit="1" customWidth="1"/>
    <col min="3215" max="3215" width="17.53125" bestFit="1" customWidth="1"/>
    <col min="3216" max="3216" width="13.73046875" bestFit="1" customWidth="1"/>
    <col min="3217" max="3217" width="17.53125" bestFit="1" customWidth="1"/>
    <col min="3218" max="3218" width="13.73046875" bestFit="1" customWidth="1"/>
    <col min="3219" max="3219" width="17.53125" bestFit="1" customWidth="1"/>
    <col min="3220" max="3220" width="13.73046875" bestFit="1" customWidth="1"/>
    <col min="3221" max="3221" width="17.53125" bestFit="1" customWidth="1"/>
    <col min="3222" max="3222" width="13.73046875" bestFit="1" customWidth="1"/>
    <col min="3223" max="3223" width="17.53125" bestFit="1" customWidth="1"/>
    <col min="3224" max="3224" width="13.73046875" bestFit="1" customWidth="1"/>
    <col min="3225" max="3225" width="17.53125" bestFit="1" customWidth="1"/>
    <col min="3226" max="3226" width="13.73046875" bestFit="1" customWidth="1"/>
    <col min="3227" max="3227" width="17.53125" bestFit="1" customWidth="1"/>
    <col min="3228" max="3228" width="13.73046875" bestFit="1" customWidth="1"/>
    <col min="3229" max="3229" width="17.53125" bestFit="1" customWidth="1"/>
    <col min="3230" max="3230" width="13.73046875" bestFit="1" customWidth="1"/>
    <col min="3231" max="3231" width="17.53125" bestFit="1" customWidth="1"/>
    <col min="3232" max="3232" width="13.73046875" bestFit="1" customWidth="1"/>
    <col min="3233" max="3233" width="17.53125" bestFit="1" customWidth="1"/>
    <col min="3234" max="3234" width="13.73046875" bestFit="1" customWidth="1"/>
    <col min="3235" max="3235" width="17.53125" bestFit="1" customWidth="1"/>
    <col min="3236" max="3236" width="13.73046875" bestFit="1" customWidth="1"/>
    <col min="3237" max="3237" width="17.53125" bestFit="1" customWidth="1"/>
    <col min="3238" max="3238" width="13.73046875" bestFit="1" customWidth="1"/>
    <col min="3239" max="3239" width="17.53125" bestFit="1" customWidth="1"/>
    <col min="3240" max="3240" width="13.73046875" bestFit="1" customWidth="1"/>
    <col min="3241" max="3241" width="17.53125" bestFit="1" customWidth="1"/>
    <col min="3242" max="3242" width="13.73046875" bestFit="1" customWidth="1"/>
    <col min="3243" max="3243" width="17.53125" bestFit="1" customWidth="1"/>
    <col min="3244" max="3244" width="13.73046875" bestFit="1" customWidth="1"/>
    <col min="3245" max="3245" width="17.53125" bestFit="1" customWidth="1"/>
    <col min="3246" max="3246" width="13.73046875" bestFit="1" customWidth="1"/>
    <col min="3247" max="3247" width="17.53125" bestFit="1" customWidth="1"/>
    <col min="3248" max="3248" width="13.73046875" bestFit="1" customWidth="1"/>
    <col min="3249" max="3249" width="17.53125" bestFit="1" customWidth="1"/>
    <col min="3250" max="3250" width="13.73046875" bestFit="1" customWidth="1"/>
    <col min="3251" max="3251" width="17.53125" bestFit="1" customWidth="1"/>
    <col min="3252" max="3252" width="13.73046875" bestFit="1" customWidth="1"/>
    <col min="3253" max="3253" width="17.53125" bestFit="1" customWidth="1"/>
    <col min="3254" max="3254" width="13.73046875" bestFit="1" customWidth="1"/>
    <col min="3255" max="3255" width="17.53125" bestFit="1" customWidth="1"/>
    <col min="3256" max="3256" width="13.73046875" bestFit="1" customWidth="1"/>
    <col min="3257" max="3257" width="17.53125" bestFit="1" customWidth="1"/>
    <col min="3258" max="3258" width="13.73046875" bestFit="1" customWidth="1"/>
    <col min="3259" max="3259" width="17.53125" bestFit="1" customWidth="1"/>
    <col min="3260" max="3260" width="13.73046875" bestFit="1" customWidth="1"/>
    <col min="3261" max="3261" width="17.53125" bestFit="1" customWidth="1"/>
    <col min="3262" max="3262" width="13.73046875" bestFit="1" customWidth="1"/>
    <col min="3263" max="3263" width="17.53125" bestFit="1" customWidth="1"/>
    <col min="3264" max="3264" width="13.73046875" bestFit="1" customWidth="1"/>
    <col min="3265" max="3265" width="17.53125" bestFit="1" customWidth="1"/>
    <col min="3266" max="3266" width="13.73046875" bestFit="1" customWidth="1"/>
    <col min="3267" max="3267" width="17.53125" bestFit="1" customWidth="1"/>
    <col min="3268" max="3268" width="13.73046875" bestFit="1" customWidth="1"/>
    <col min="3269" max="3269" width="17.53125" bestFit="1" customWidth="1"/>
    <col min="3270" max="3270" width="13.73046875" bestFit="1" customWidth="1"/>
    <col min="3271" max="3271" width="17.53125" bestFit="1" customWidth="1"/>
    <col min="3272" max="3272" width="13.73046875" bestFit="1" customWidth="1"/>
    <col min="3273" max="3273" width="17.53125" bestFit="1" customWidth="1"/>
    <col min="3274" max="3274" width="13.73046875" bestFit="1" customWidth="1"/>
    <col min="3275" max="3275" width="17.53125" bestFit="1" customWidth="1"/>
    <col min="3276" max="3276" width="13.73046875" bestFit="1" customWidth="1"/>
    <col min="3277" max="3277" width="17.53125" bestFit="1" customWidth="1"/>
    <col min="3278" max="3278" width="13.73046875" bestFit="1" customWidth="1"/>
    <col min="3279" max="3279" width="17.53125" bestFit="1" customWidth="1"/>
    <col min="3280" max="3280" width="13.73046875" bestFit="1" customWidth="1"/>
    <col min="3281" max="3281" width="17.53125" bestFit="1" customWidth="1"/>
    <col min="3282" max="3282" width="13.73046875" bestFit="1" customWidth="1"/>
    <col min="3283" max="3283" width="17.53125" bestFit="1" customWidth="1"/>
    <col min="3284" max="3284" width="13.73046875" bestFit="1" customWidth="1"/>
    <col min="3285" max="3285" width="17.53125" bestFit="1" customWidth="1"/>
    <col min="3286" max="3286" width="13.73046875" bestFit="1" customWidth="1"/>
    <col min="3287" max="3287" width="17.53125" bestFit="1" customWidth="1"/>
    <col min="3288" max="3288" width="13.73046875" bestFit="1" customWidth="1"/>
    <col min="3289" max="3289" width="17.53125" bestFit="1" customWidth="1"/>
    <col min="3290" max="3290" width="13.73046875" bestFit="1" customWidth="1"/>
    <col min="3291" max="3291" width="17.53125" bestFit="1" customWidth="1"/>
    <col min="3292" max="3292" width="13.73046875" bestFit="1" customWidth="1"/>
    <col min="3293" max="3293" width="17.53125" bestFit="1" customWidth="1"/>
    <col min="3294" max="3294" width="13.73046875" bestFit="1" customWidth="1"/>
    <col min="3295" max="3295" width="17.53125" bestFit="1" customWidth="1"/>
    <col min="3296" max="3296" width="13.73046875" bestFit="1" customWidth="1"/>
    <col min="3297" max="3297" width="17.53125" bestFit="1" customWidth="1"/>
    <col min="3298" max="3298" width="13.73046875" bestFit="1" customWidth="1"/>
    <col min="3299" max="3299" width="17.53125" bestFit="1" customWidth="1"/>
    <col min="3300" max="3300" width="13.73046875" bestFit="1" customWidth="1"/>
    <col min="3301" max="3301" width="17.53125" bestFit="1" customWidth="1"/>
    <col min="3302" max="3302" width="13.73046875" bestFit="1" customWidth="1"/>
    <col min="3303" max="3303" width="17.53125" bestFit="1" customWidth="1"/>
    <col min="3304" max="3304" width="13.73046875" bestFit="1" customWidth="1"/>
    <col min="3305" max="3305" width="17.53125" bestFit="1" customWidth="1"/>
    <col min="3306" max="3306" width="13.73046875" bestFit="1" customWidth="1"/>
    <col min="3307" max="3307" width="17.53125" bestFit="1" customWidth="1"/>
    <col min="3308" max="3308" width="13.73046875" bestFit="1" customWidth="1"/>
    <col min="3309" max="3309" width="17.53125" bestFit="1" customWidth="1"/>
    <col min="3310" max="3310" width="13.73046875" bestFit="1" customWidth="1"/>
    <col min="3311" max="3311" width="17.53125" bestFit="1" customWidth="1"/>
    <col min="3312" max="3312" width="13.73046875" bestFit="1" customWidth="1"/>
    <col min="3313" max="3313" width="17.53125" bestFit="1" customWidth="1"/>
    <col min="3314" max="3314" width="13.73046875" bestFit="1" customWidth="1"/>
    <col min="3315" max="3315" width="17.53125" bestFit="1" customWidth="1"/>
    <col min="3316" max="3316" width="13.73046875" bestFit="1" customWidth="1"/>
    <col min="3317" max="3317" width="17.53125" bestFit="1" customWidth="1"/>
    <col min="3318" max="3318" width="13.73046875" bestFit="1" customWidth="1"/>
    <col min="3319" max="3319" width="17.53125" bestFit="1" customWidth="1"/>
    <col min="3320" max="3320" width="13.73046875" bestFit="1" customWidth="1"/>
    <col min="3321" max="3321" width="17.53125" bestFit="1" customWidth="1"/>
    <col min="3322" max="3322" width="13.73046875" bestFit="1" customWidth="1"/>
    <col min="3323" max="3323" width="17.53125" bestFit="1" customWidth="1"/>
    <col min="3324" max="3324" width="13.73046875" bestFit="1" customWidth="1"/>
    <col min="3325" max="3325" width="17.53125" bestFit="1" customWidth="1"/>
    <col min="3326" max="3326" width="13.73046875" bestFit="1" customWidth="1"/>
    <col min="3327" max="3327" width="17.53125" bestFit="1" customWidth="1"/>
    <col min="3328" max="3328" width="13.73046875" bestFit="1" customWidth="1"/>
    <col min="3329" max="3329" width="17.53125" bestFit="1" customWidth="1"/>
    <col min="3330" max="3330" width="13.73046875" bestFit="1" customWidth="1"/>
    <col min="3331" max="3331" width="17.53125" bestFit="1" customWidth="1"/>
    <col min="3332" max="3332" width="13.73046875" bestFit="1" customWidth="1"/>
    <col min="3333" max="3333" width="17.53125" bestFit="1" customWidth="1"/>
    <col min="3334" max="3334" width="13.73046875" bestFit="1" customWidth="1"/>
    <col min="3335" max="3335" width="17.53125" bestFit="1" customWidth="1"/>
    <col min="3336" max="3336" width="13.73046875" bestFit="1" customWidth="1"/>
    <col min="3337" max="3337" width="17.53125" bestFit="1" customWidth="1"/>
    <col min="3338" max="3338" width="13.73046875" bestFit="1" customWidth="1"/>
    <col min="3339" max="3339" width="17.53125" bestFit="1" customWidth="1"/>
    <col min="3340" max="3340" width="13.73046875" bestFit="1" customWidth="1"/>
    <col min="3341" max="3341" width="17.53125" bestFit="1" customWidth="1"/>
    <col min="3342" max="3342" width="13.73046875" bestFit="1" customWidth="1"/>
    <col min="3343" max="3343" width="17.53125" bestFit="1" customWidth="1"/>
    <col min="3344" max="3344" width="13.73046875" bestFit="1" customWidth="1"/>
    <col min="3345" max="3345" width="17.53125" bestFit="1" customWidth="1"/>
    <col min="3346" max="3346" width="13.73046875" bestFit="1" customWidth="1"/>
    <col min="3347" max="3347" width="17.53125" bestFit="1" customWidth="1"/>
    <col min="3348" max="3348" width="13.73046875" bestFit="1" customWidth="1"/>
    <col min="3349" max="3349" width="17.53125" bestFit="1" customWidth="1"/>
    <col min="3350" max="3350" width="13.73046875" bestFit="1" customWidth="1"/>
    <col min="3351" max="3351" width="17.53125" bestFit="1" customWidth="1"/>
    <col min="3352" max="3352" width="13.73046875" bestFit="1" customWidth="1"/>
    <col min="3353" max="3353" width="17.53125" bestFit="1" customWidth="1"/>
    <col min="3354" max="3354" width="13.73046875" bestFit="1" customWidth="1"/>
    <col min="3355" max="3355" width="17.53125" bestFit="1" customWidth="1"/>
    <col min="3356" max="3356" width="13.73046875" bestFit="1" customWidth="1"/>
    <col min="3357" max="3357" width="17.53125" bestFit="1" customWidth="1"/>
    <col min="3358" max="3358" width="13.73046875" bestFit="1" customWidth="1"/>
    <col min="3359" max="3359" width="17.53125" bestFit="1" customWidth="1"/>
    <col min="3360" max="3360" width="13.73046875" bestFit="1" customWidth="1"/>
    <col min="3361" max="3361" width="17.53125" bestFit="1" customWidth="1"/>
    <col min="3362" max="3362" width="13.73046875" bestFit="1" customWidth="1"/>
    <col min="3363" max="3363" width="17.53125" bestFit="1" customWidth="1"/>
    <col min="3364" max="3364" width="13.73046875" bestFit="1" customWidth="1"/>
    <col min="3365" max="3365" width="17.53125" bestFit="1" customWidth="1"/>
    <col min="3366" max="3366" width="13.73046875" bestFit="1" customWidth="1"/>
    <col min="3367" max="3367" width="17.53125" bestFit="1" customWidth="1"/>
    <col min="3368" max="3368" width="13.73046875" bestFit="1" customWidth="1"/>
    <col min="3369" max="3369" width="17.53125" bestFit="1" customWidth="1"/>
    <col min="3370" max="3370" width="13.73046875" bestFit="1" customWidth="1"/>
    <col min="3371" max="3371" width="17.53125" bestFit="1" customWidth="1"/>
    <col min="3372" max="3372" width="13.73046875" bestFit="1" customWidth="1"/>
    <col min="3373" max="3373" width="17.53125" bestFit="1" customWidth="1"/>
    <col min="3374" max="3374" width="13.73046875" bestFit="1" customWidth="1"/>
    <col min="3375" max="3375" width="17.53125" bestFit="1" customWidth="1"/>
    <col min="3376" max="3376" width="13.73046875" bestFit="1" customWidth="1"/>
    <col min="3377" max="3377" width="17.53125" bestFit="1" customWidth="1"/>
    <col min="3378" max="3378" width="13.73046875" bestFit="1" customWidth="1"/>
    <col min="3379" max="3379" width="17.53125" bestFit="1" customWidth="1"/>
    <col min="3380" max="3380" width="13.73046875" bestFit="1" customWidth="1"/>
    <col min="3381" max="3381" width="17.53125" bestFit="1" customWidth="1"/>
    <col min="3382" max="3382" width="13.73046875" bestFit="1" customWidth="1"/>
    <col min="3383" max="3383" width="17.53125" bestFit="1" customWidth="1"/>
    <col min="3384" max="3384" width="13.73046875" bestFit="1" customWidth="1"/>
    <col min="3385" max="3385" width="17.53125" bestFit="1" customWidth="1"/>
    <col min="3386" max="3386" width="13.73046875" bestFit="1" customWidth="1"/>
    <col min="3387" max="3387" width="17.53125" bestFit="1" customWidth="1"/>
    <col min="3388" max="3388" width="13.73046875" bestFit="1" customWidth="1"/>
    <col min="3389" max="3389" width="17.53125" bestFit="1" customWidth="1"/>
    <col min="3390" max="3390" width="13.73046875" bestFit="1" customWidth="1"/>
    <col min="3391" max="3391" width="17.53125" bestFit="1" customWidth="1"/>
    <col min="3392" max="3392" width="13.73046875" bestFit="1" customWidth="1"/>
    <col min="3393" max="3393" width="17.53125" bestFit="1" customWidth="1"/>
    <col min="3394" max="3394" width="13.73046875" bestFit="1" customWidth="1"/>
    <col min="3395" max="3395" width="17.53125" bestFit="1" customWidth="1"/>
    <col min="3396" max="3396" width="13.73046875" bestFit="1" customWidth="1"/>
    <col min="3397" max="3397" width="17.53125" bestFit="1" customWidth="1"/>
    <col min="3398" max="3398" width="13.73046875" bestFit="1" customWidth="1"/>
    <col min="3399" max="3399" width="17.53125" bestFit="1" customWidth="1"/>
    <col min="3400" max="3400" width="13.73046875" bestFit="1" customWidth="1"/>
    <col min="3401" max="3401" width="17.53125" bestFit="1" customWidth="1"/>
    <col min="3402" max="3402" width="13.73046875" bestFit="1" customWidth="1"/>
    <col min="3403" max="3403" width="17.53125" bestFit="1" customWidth="1"/>
    <col min="3404" max="3404" width="13.73046875" bestFit="1" customWidth="1"/>
    <col min="3405" max="3405" width="17.53125" bestFit="1" customWidth="1"/>
    <col min="3406" max="3406" width="13.73046875" bestFit="1" customWidth="1"/>
    <col min="3407" max="3407" width="17.53125" bestFit="1" customWidth="1"/>
    <col min="3408" max="3408" width="13.73046875" bestFit="1" customWidth="1"/>
    <col min="3409" max="3409" width="17.53125" bestFit="1" customWidth="1"/>
    <col min="3410" max="3410" width="13.73046875" bestFit="1" customWidth="1"/>
    <col min="3411" max="3411" width="17.53125" bestFit="1" customWidth="1"/>
    <col min="3412" max="3412" width="13.73046875" bestFit="1" customWidth="1"/>
    <col min="3413" max="3413" width="17.53125" bestFit="1" customWidth="1"/>
    <col min="3414" max="3414" width="13.73046875" bestFit="1" customWidth="1"/>
    <col min="3415" max="3415" width="17.53125" bestFit="1" customWidth="1"/>
    <col min="3416" max="3416" width="13.73046875" bestFit="1" customWidth="1"/>
    <col min="3417" max="3417" width="17.53125" bestFit="1" customWidth="1"/>
    <col min="3418" max="3418" width="13.73046875" bestFit="1" customWidth="1"/>
    <col min="3419" max="3419" width="17.53125" bestFit="1" customWidth="1"/>
    <col min="3420" max="3420" width="13.73046875" bestFit="1" customWidth="1"/>
    <col min="3421" max="3421" width="17.53125" bestFit="1" customWidth="1"/>
    <col min="3422" max="3422" width="13.73046875" bestFit="1" customWidth="1"/>
    <col min="3423" max="3423" width="17.53125" bestFit="1" customWidth="1"/>
    <col min="3424" max="3424" width="13.73046875" bestFit="1" customWidth="1"/>
    <col min="3425" max="3425" width="17.53125" bestFit="1" customWidth="1"/>
    <col min="3426" max="3426" width="13.73046875" bestFit="1" customWidth="1"/>
    <col min="3427" max="3427" width="17.53125" bestFit="1" customWidth="1"/>
    <col min="3428" max="3428" width="13.73046875" bestFit="1" customWidth="1"/>
    <col min="3429" max="3429" width="17.53125" bestFit="1" customWidth="1"/>
    <col min="3430" max="3430" width="13.73046875" bestFit="1" customWidth="1"/>
    <col min="3431" max="3431" width="17.53125" bestFit="1" customWidth="1"/>
    <col min="3432" max="3432" width="13.73046875" bestFit="1" customWidth="1"/>
    <col min="3433" max="3433" width="17.53125" bestFit="1" customWidth="1"/>
    <col min="3434" max="3434" width="13.73046875" bestFit="1" customWidth="1"/>
    <col min="3435" max="3435" width="17.53125" bestFit="1" customWidth="1"/>
    <col min="3436" max="3436" width="13.73046875" bestFit="1" customWidth="1"/>
    <col min="3437" max="3437" width="17.53125" bestFit="1" customWidth="1"/>
    <col min="3438" max="3438" width="13.73046875" bestFit="1" customWidth="1"/>
    <col min="3439" max="3439" width="17.53125" bestFit="1" customWidth="1"/>
    <col min="3440" max="3440" width="13.73046875" bestFit="1" customWidth="1"/>
    <col min="3441" max="3441" width="17.53125" bestFit="1" customWidth="1"/>
    <col min="3442" max="3442" width="13.73046875" bestFit="1" customWidth="1"/>
    <col min="3443" max="3443" width="17.53125" bestFit="1" customWidth="1"/>
    <col min="3444" max="3444" width="13.73046875" bestFit="1" customWidth="1"/>
    <col min="3445" max="3445" width="17.53125" bestFit="1" customWidth="1"/>
    <col min="3446" max="3446" width="13.73046875" bestFit="1" customWidth="1"/>
    <col min="3447" max="3447" width="17.53125" bestFit="1" customWidth="1"/>
    <col min="3448" max="3448" width="13.73046875" bestFit="1" customWidth="1"/>
    <col min="3449" max="3449" width="17.53125" bestFit="1" customWidth="1"/>
    <col min="3450" max="3450" width="13.73046875" bestFit="1" customWidth="1"/>
    <col min="3451" max="3451" width="17.53125" bestFit="1" customWidth="1"/>
    <col min="3452" max="3452" width="13.73046875" bestFit="1" customWidth="1"/>
    <col min="3453" max="3453" width="17.53125" bestFit="1" customWidth="1"/>
    <col min="3454" max="3454" width="13.73046875" bestFit="1" customWidth="1"/>
    <col min="3455" max="3455" width="17.53125" bestFit="1" customWidth="1"/>
    <col min="3456" max="3456" width="13.73046875" bestFit="1" customWidth="1"/>
    <col min="3457" max="3457" width="17.53125" bestFit="1" customWidth="1"/>
    <col min="3458" max="3458" width="13.73046875" bestFit="1" customWidth="1"/>
    <col min="3459" max="3459" width="17.53125" bestFit="1" customWidth="1"/>
    <col min="3460" max="3460" width="13.73046875" bestFit="1" customWidth="1"/>
    <col min="3461" max="3461" width="17.53125" bestFit="1" customWidth="1"/>
    <col min="3462" max="3462" width="13.73046875" bestFit="1" customWidth="1"/>
    <col min="3463" max="3463" width="17.53125" bestFit="1" customWidth="1"/>
    <col min="3464" max="3464" width="13.73046875" bestFit="1" customWidth="1"/>
    <col min="3465" max="3465" width="17.53125" bestFit="1" customWidth="1"/>
    <col min="3466" max="3466" width="13.73046875" bestFit="1" customWidth="1"/>
    <col min="3467" max="3467" width="17.53125" bestFit="1" customWidth="1"/>
    <col min="3468" max="3468" width="13.73046875" bestFit="1" customWidth="1"/>
    <col min="3469" max="3469" width="17.53125" bestFit="1" customWidth="1"/>
    <col min="3470" max="3470" width="13.73046875" bestFit="1" customWidth="1"/>
    <col min="3471" max="3471" width="17.53125" bestFit="1" customWidth="1"/>
    <col min="3472" max="3472" width="13.73046875" bestFit="1" customWidth="1"/>
    <col min="3473" max="3473" width="17.53125" bestFit="1" customWidth="1"/>
    <col min="3474" max="3474" width="13.73046875" bestFit="1" customWidth="1"/>
    <col min="3475" max="3475" width="17.53125" bestFit="1" customWidth="1"/>
    <col min="3476" max="3476" width="13.73046875" bestFit="1" customWidth="1"/>
    <col min="3477" max="3477" width="17.53125" bestFit="1" customWidth="1"/>
    <col min="3478" max="3478" width="13.73046875" bestFit="1" customWidth="1"/>
    <col min="3479" max="3479" width="17.53125" bestFit="1" customWidth="1"/>
    <col min="3480" max="3480" width="13.73046875" bestFit="1" customWidth="1"/>
    <col min="3481" max="3481" width="17.53125" bestFit="1" customWidth="1"/>
    <col min="3482" max="3482" width="13.73046875" bestFit="1" customWidth="1"/>
    <col min="3483" max="3483" width="17.53125" bestFit="1" customWidth="1"/>
    <col min="3484" max="3484" width="13.73046875" bestFit="1" customWidth="1"/>
    <col min="3485" max="3485" width="17.53125" bestFit="1" customWidth="1"/>
    <col min="3486" max="3486" width="13.73046875" bestFit="1" customWidth="1"/>
    <col min="3487" max="3487" width="17.53125" bestFit="1" customWidth="1"/>
    <col min="3488" max="3488" width="13.73046875" bestFit="1" customWidth="1"/>
    <col min="3489" max="3489" width="17.53125" bestFit="1" customWidth="1"/>
    <col min="3490" max="3490" width="13.73046875" bestFit="1" customWidth="1"/>
    <col min="3491" max="3491" width="17.53125" bestFit="1" customWidth="1"/>
    <col min="3492" max="3492" width="13.73046875" bestFit="1" customWidth="1"/>
    <col min="3493" max="3493" width="17.53125" bestFit="1" customWidth="1"/>
    <col min="3494" max="3494" width="13.73046875" bestFit="1" customWidth="1"/>
    <col min="3495" max="3495" width="17.53125" bestFit="1" customWidth="1"/>
    <col min="3496" max="3496" width="13.73046875" bestFit="1" customWidth="1"/>
    <col min="3497" max="3497" width="17.53125" bestFit="1" customWidth="1"/>
    <col min="3498" max="3498" width="13.73046875" bestFit="1" customWidth="1"/>
    <col min="3499" max="3499" width="17.53125" bestFit="1" customWidth="1"/>
    <col min="3500" max="3500" width="13.73046875" bestFit="1" customWidth="1"/>
    <col min="3501" max="3501" width="17.53125" bestFit="1" customWidth="1"/>
    <col min="3502" max="3502" width="13.73046875" bestFit="1" customWidth="1"/>
    <col min="3503" max="3503" width="17.53125" bestFit="1" customWidth="1"/>
    <col min="3504" max="3504" width="13.73046875" bestFit="1" customWidth="1"/>
    <col min="3505" max="3505" width="17.53125" bestFit="1" customWidth="1"/>
    <col min="3506" max="3506" width="13.73046875" bestFit="1" customWidth="1"/>
    <col min="3507" max="3507" width="17.53125" bestFit="1" customWidth="1"/>
    <col min="3508" max="3508" width="13.73046875" bestFit="1" customWidth="1"/>
    <col min="3509" max="3509" width="17.53125" bestFit="1" customWidth="1"/>
    <col min="3510" max="3510" width="13.73046875" bestFit="1" customWidth="1"/>
    <col min="3511" max="3511" width="17.53125" bestFit="1" customWidth="1"/>
    <col min="3512" max="3512" width="13.73046875" bestFit="1" customWidth="1"/>
    <col min="3513" max="3513" width="17.53125" bestFit="1" customWidth="1"/>
    <col min="3514" max="3514" width="13.73046875" bestFit="1" customWidth="1"/>
    <col min="3515" max="3515" width="17.53125" bestFit="1" customWidth="1"/>
    <col min="3516" max="3516" width="13.73046875" bestFit="1" customWidth="1"/>
    <col min="3517" max="3517" width="17.53125" bestFit="1" customWidth="1"/>
    <col min="3518" max="3518" width="13.73046875" bestFit="1" customWidth="1"/>
    <col min="3519" max="3519" width="17.53125" bestFit="1" customWidth="1"/>
    <col min="3520" max="3520" width="13.73046875" bestFit="1" customWidth="1"/>
    <col min="3521" max="3521" width="17.53125" bestFit="1" customWidth="1"/>
    <col min="3522" max="3522" width="13.73046875" bestFit="1" customWidth="1"/>
    <col min="3523" max="3523" width="17.53125" bestFit="1" customWidth="1"/>
    <col min="3524" max="3524" width="13.73046875" bestFit="1" customWidth="1"/>
    <col min="3525" max="3525" width="17.53125" bestFit="1" customWidth="1"/>
    <col min="3526" max="3526" width="13.73046875" bestFit="1" customWidth="1"/>
    <col min="3527" max="3527" width="17.53125" bestFit="1" customWidth="1"/>
    <col min="3528" max="3528" width="13.73046875" bestFit="1" customWidth="1"/>
    <col min="3529" max="3529" width="17.53125" bestFit="1" customWidth="1"/>
    <col min="3530" max="3530" width="13.73046875" bestFit="1" customWidth="1"/>
    <col min="3531" max="3531" width="17.53125" bestFit="1" customWidth="1"/>
    <col min="3532" max="3532" width="13.73046875" bestFit="1" customWidth="1"/>
    <col min="3533" max="3533" width="17.53125" bestFit="1" customWidth="1"/>
    <col min="3534" max="3534" width="13.73046875" bestFit="1" customWidth="1"/>
    <col min="3535" max="3535" width="17.53125" bestFit="1" customWidth="1"/>
    <col min="3536" max="3536" width="13.73046875" bestFit="1" customWidth="1"/>
    <col min="3537" max="3537" width="17.53125" bestFit="1" customWidth="1"/>
    <col min="3538" max="3538" width="13.73046875" bestFit="1" customWidth="1"/>
    <col min="3539" max="3539" width="17.53125" bestFit="1" customWidth="1"/>
    <col min="3540" max="3540" width="13.73046875" bestFit="1" customWidth="1"/>
    <col min="3541" max="3541" width="17.53125" bestFit="1" customWidth="1"/>
    <col min="3542" max="3542" width="13.73046875" bestFit="1" customWidth="1"/>
    <col min="3543" max="3543" width="17.53125" bestFit="1" customWidth="1"/>
    <col min="3544" max="3544" width="13.73046875" bestFit="1" customWidth="1"/>
    <col min="3545" max="3545" width="17.53125" bestFit="1" customWidth="1"/>
    <col min="3546" max="3546" width="13.73046875" bestFit="1" customWidth="1"/>
    <col min="3547" max="3547" width="17.53125" bestFit="1" customWidth="1"/>
    <col min="3548" max="3548" width="13.73046875" bestFit="1" customWidth="1"/>
    <col min="3549" max="3549" width="17.53125" bestFit="1" customWidth="1"/>
    <col min="3550" max="3550" width="13.73046875" bestFit="1" customWidth="1"/>
    <col min="3551" max="3551" width="17.53125" bestFit="1" customWidth="1"/>
    <col min="3552" max="3552" width="13.73046875" bestFit="1" customWidth="1"/>
    <col min="3553" max="3553" width="17.53125" bestFit="1" customWidth="1"/>
    <col min="3554" max="3554" width="13.73046875" bestFit="1" customWidth="1"/>
    <col min="3555" max="3555" width="17.53125" bestFit="1" customWidth="1"/>
    <col min="3556" max="3556" width="13.73046875" bestFit="1" customWidth="1"/>
    <col min="3557" max="3557" width="17.53125" bestFit="1" customWidth="1"/>
    <col min="3558" max="3558" width="13.73046875" bestFit="1" customWidth="1"/>
    <col min="3559" max="3559" width="17.53125" bestFit="1" customWidth="1"/>
    <col min="3560" max="3560" width="13.73046875" bestFit="1" customWidth="1"/>
    <col min="3561" max="3561" width="17.53125" bestFit="1" customWidth="1"/>
    <col min="3562" max="3562" width="13.73046875" bestFit="1" customWidth="1"/>
    <col min="3563" max="3563" width="17.53125" bestFit="1" customWidth="1"/>
    <col min="3564" max="3564" width="13.73046875" bestFit="1" customWidth="1"/>
    <col min="3565" max="3565" width="17.53125" bestFit="1" customWidth="1"/>
    <col min="3566" max="3566" width="13.73046875" bestFit="1" customWidth="1"/>
    <col min="3567" max="3567" width="17.53125" bestFit="1" customWidth="1"/>
    <col min="3568" max="3568" width="13.73046875" bestFit="1" customWidth="1"/>
    <col min="3569" max="3569" width="17.53125" bestFit="1" customWidth="1"/>
    <col min="3570" max="3570" width="13.73046875" bestFit="1" customWidth="1"/>
    <col min="3571" max="3571" width="17.53125" bestFit="1" customWidth="1"/>
    <col min="3572" max="3572" width="13.73046875" bestFit="1" customWidth="1"/>
    <col min="3573" max="3573" width="17.53125" bestFit="1" customWidth="1"/>
    <col min="3574" max="3574" width="13.73046875" bestFit="1" customWidth="1"/>
    <col min="3575" max="3575" width="17.53125" bestFit="1" customWidth="1"/>
    <col min="3576" max="3576" width="13.73046875" bestFit="1" customWidth="1"/>
    <col min="3577" max="3577" width="17.53125" bestFit="1" customWidth="1"/>
    <col min="3578" max="3578" width="13.73046875" bestFit="1" customWidth="1"/>
    <col min="3579" max="3579" width="17.53125" bestFit="1" customWidth="1"/>
    <col min="3580" max="3580" width="13.73046875" bestFit="1" customWidth="1"/>
    <col min="3581" max="3581" width="17.53125" bestFit="1" customWidth="1"/>
    <col min="3582" max="3582" width="13.73046875" bestFit="1" customWidth="1"/>
    <col min="3583" max="3583" width="17.53125" bestFit="1" customWidth="1"/>
    <col min="3584" max="3584" width="13.73046875" bestFit="1" customWidth="1"/>
    <col min="3585" max="3585" width="17.53125" bestFit="1" customWidth="1"/>
    <col min="3586" max="3586" width="13.73046875" bestFit="1" customWidth="1"/>
    <col min="3587" max="3587" width="17.53125" bestFit="1" customWidth="1"/>
    <col min="3588" max="3588" width="13.73046875" bestFit="1" customWidth="1"/>
    <col min="3589" max="3589" width="17.53125" bestFit="1" customWidth="1"/>
    <col min="3590" max="3590" width="13.73046875" bestFit="1" customWidth="1"/>
    <col min="3591" max="3591" width="17.53125" bestFit="1" customWidth="1"/>
    <col min="3592" max="3592" width="13.73046875" bestFit="1" customWidth="1"/>
    <col min="3593" max="3593" width="17.53125" bestFit="1" customWidth="1"/>
    <col min="3594" max="3594" width="13.73046875" bestFit="1" customWidth="1"/>
    <col min="3595" max="3595" width="17.53125" bestFit="1" customWidth="1"/>
    <col min="3596" max="3596" width="13.73046875" bestFit="1" customWidth="1"/>
    <col min="3597" max="3597" width="17.53125" bestFit="1" customWidth="1"/>
    <col min="3598" max="3598" width="13.73046875" bestFit="1" customWidth="1"/>
    <col min="3599" max="3599" width="17.53125" bestFit="1" customWidth="1"/>
    <col min="3600" max="3600" width="13.73046875" bestFit="1" customWidth="1"/>
    <col min="3601" max="3601" width="17.53125" bestFit="1" customWidth="1"/>
    <col min="3602" max="3602" width="13.73046875" bestFit="1" customWidth="1"/>
    <col min="3603" max="3603" width="17.53125" bestFit="1" customWidth="1"/>
    <col min="3604" max="3604" width="13.73046875" bestFit="1" customWidth="1"/>
    <col min="3605" max="3605" width="17.53125" bestFit="1" customWidth="1"/>
    <col min="3606" max="3606" width="13.73046875" bestFit="1" customWidth="1"/>
    <col min="3607" max="3607" width="17.53125" bestFit="1" customWidth="1"/>
    <col min="3608" max="3608" width="13.73046875" bestFit="1" customWidth="1"/>
    <col min="3609" max="3609" width="17.53125" bestFit="1" customWidth="1"/>
    <col min="3610" max="3610" width="13.73046875" bestFit="1" customWidth="1"/>
    <col min="3611" max="3611" width="17.53125" bestFit="1" customWidth="1"/>
    <col min="3612" max="3612" width="13.73046875" bestFit="1" customWidth="1"/>
    <col min="3613" max="3613" width="17.53125" bestFit="1" customWidth="1"/>
    <col min="3614" max="3614" width="13.73046875" bestFit="1" customWidth="1"/>
    <col min="3615" max="3615" width="17.53125" bestFit="1" customWidth="1"/>
    <col min="3616" max="3616" width="13.73046875" bestFit="1" customWidth="1"/>
    <col min="3617" max="3617" width="17.53125" bestFit="1" customWidth="1"/>
    <col min="3618" max="3618" width="13.73046875" bestFit="1" customWidth="1"/>
    <col min="3619" max="3619" width="17.53125" bestFit="1" customWidth="1"/>
    <col min="3620" max="3620" width="13.73046875" bestFit="1" customWidth="1"/>
    <col min="3621" max="3621" width="17.53125" bestFit="1" customWidth="1"/>
    <col min="3622" max="3622" width="13.73046875" bestFit="1" customWidth="1"/>
    <col min="3623" max="3623" width="17.53125" bestFit="1" customWidth="1"/>
    <col min="3624" max="3624" width="13.73046875" bestFit="1" customWidth="1"/>
    <col min="3625" max="3625" width="17.53125" bestFit="1" customWidth="1"/>
    <col min="3626" max="3626" width="13.73046875" bestFit="1" customWidth="1"/>
    <col min="3627" max="3627" width="17.53125" bestFit="1" customWidth="1"/>
    <col min="3628" max="3628" width="13.73046875" bestFit="1" customWidth="1"/>
    <col min="3629" max="3629" width="17.53125" bestFit="1" customWidth="1"/>
    <col min="3630" max="3630" width="13.73046875" bestFit="1" customWidth="1"/>
    <col min="3631" max="3631" width="17.53125" bestFit="1" customWidth="1"/>
    <col min="3632" max="3632" width="13.73046875" bestFit="1" customWidth="1"/>
    <col min="3633" max="3633" width="17.53125" bestFit="1" customWidth="1"/>
    <col min="3634" max="3634" width="13.73046875" bestFit="1" customWidth="1"/>
    <col min="3635" max="3635" width="17.53125" bestFit="1" customWidth="1"/>
    <col min="3636" max="3636" width="13.73046875" bestFit="1" customWidth="1"/>
    <col min="3637" max="3637" width="17.53125" bestFit="1" customWidth="1"/>
    <col min="3638" max="3638" width="13.73046875" bestFit="1" customWidth="1"/>
    <col min="3639" max="3639" width="17.53125" bestFit="1" customWidth="1"/>
    <col min="3640" max="3640" width="13.73046875" bestFit="1" customWidth="1"/>
    <col min="3641" max="3641" width="17.53125" bestFit="1" customWidth="1"/>
    <col min="3642" max="3642" width="13.73046875" bestFit="1" customWidth="1"/>
    <col min="3643" max="3643" width="17.53125" bestFit="1" customWidth="1"/>
    <col min="3644" max="3644" width="13.73046875" bestFit="1" customWidth="1"/>
    <col min="3645" max="3645" width="17.53125" bestFit="1" customWidth="1"/>
    <col min="3646" max="3646" width="13.73046875" bestFit="1" customWidth="1"/>
    <col min="3647" max="3647" width="17.53125" bestFit="1" customWidth="1"/>
    <col min="3648" max="3648" width="13.73046875" bestFit="1" customWidth="1"/>
    <col min="3649" max="3649" width="17.53125" bestFit="1" customWidth="1"/>
    <col min="3650" max="3650" width="13.73046875" bestFit="1" customWidth="1"/>
    <col min="3651" max="3651" width="17.53125" bestFit="1" customWidth="1"/>
    <col min="3652" max="3652" width="13.73046875" bestFit="1" customWidth="1"/>
    <col min="3653" max="3653" width="17.53125" bestFit="1" customWidth="1"/>
    <col min="3654" max="3654" width="13.73046875" bestFit="1" customWidth="1"/>
    <col min="3655" max="3655" width="17.53125" bestFit="1" customWidth="1"/>
    <col min="3656" max="3656" width="13.73046875" bestFit="1" customWidth="1"/>
    <col min="3657" max="3657" width="17.53125" bestFit="1" customWidth="1"/>
    <col min="3658" max="3658" width="13.73046875" bestFit="1" customWidth="1"/>
    <col min="3659" max="3659" width="17.53125" bestFit="1" customWidth="1"/>
    <col min="3660" max="3660" width="13.73046875" bestFit="1" customWidth="1"/>
    <col min="3661" max="3661" width="17.53125" bestFit="1" customWidth="1"/>
    <col min="3662" max="3662" width="13.73046875" bestFit="1" customWidth="1"/>
    <col min="3663" max="3663" width="17.53125" bestFit="1" customWidth="1"/>
    <col min="3664" max="3664" width="13.73046875" bestFit="1" customWidth="1"/>
    <col min="3665" max="3665" width="17.53125" bestFit="1" customWidth="1"/>
    <col min="3666" max="3666" width="13.73046875" bestFit="1" customWidth="1"/>
    <col min="3667" max="3667" width="17.53125" bestFit="1" customWidth="1"/>
    <col min="3668" max="3668" width="13.73046875" bestFit="1" customWidth="1"/>
    <col min="3669" max="3669" width="17.53125" bestFit="1" customWidth="1"/>
    <col min="3670" max="3670" width="13.73046875" bestFit="1" customWidth="1"/>
    <col min="3671" max="3671" width="17.53125" bestFit="1" customWidth="1"/>
    <col min="3672" max="3672" width="13.73046875" bestFit="1" customWidth="1"/>
    <col min="3673" max="3673" width="17.53125" bestFit="1" customWidth="1"/>
    <col min="3674" max="3674" width="13.73046875" bestFit="1" customWidth="1"/>
    <col min="3675" max="3675" width="17.53125" bestFit="1" customWidth="1"/>
    <col min="3676" max="3676" width="13.73046875" bestFit="1" customWidth="1"/>
    <col min="3677" max="3677" width="17.53125" bestFit="1" customWidth="1"/>
    <col min="3678" max="3678" width="13.73046875" bestFit="1" customWidth="1"/>
    <col min="3679" max="3679" width="17.53125" bestFit="1" customWidth="1"/>
    <col min="3680" max="3680" width="13.73046875" bestFit="1" customWidth="1"/>
    <col min="3681" max="3681" width="17.53125" bestFit="1" customWidth="1"/>
    <col min="3682" max="3682" width="13.73046875" bestFit="1" customWidth="1"/>
    <col min="3683" max="3683" width="17.53125" bestFit="1" customWidth="1"/>
    <col min="3684" max="3684" width="13.73046875" bestFit="1" customWidth="1"/>
    <col min="3685" max="3685" width="17.53125" bestFit="1" customWidth="1"/>
    <col min="3686" max="3686" width="13.73046875" bestFit="1" customWidth="1"/>
    <col min="3687" max="3687" width="17.53125" bestFit="1" customWidth="1"/>
    <col min="3688" max="3688" width="13.73046875" bestFit="1" customWidth="1"/>
    <col min="3689" max="3689" width="17.53125" bestFit="1" customWidth="1"/>
    <col min="3690" max="3690" width="13.73046875" bestFit="1" customWidth="1"/>
    <col min="3691" max="3691" width="17.53125" bestFit="1" customWidth="1"/>
    <col min="3692" max="3692" width="13.73046875" bestFit="1" customWidth="1"/>
    <col min="3693" max="3693" width="17.53125" bestFit="1" customWidth="1"/>
    <col min="3694" max="3694" width="13.73046875" bestFit="1" customWidth="1"/>
    <col min="3695" max="3695" width="17.53125" bestFit="1" customWidth="1"/>
    <col min="3696" max="3696" width="13.73046875" bestFit="1" customWidth="1"/>
    <col min="3697" max="3697" width="17.53125" bestFit="1" customWidth="1"/>
    <col min="3698" max="3698" width="13.73046875" bestFit="1" customWidth="1"/>
    <col min="3699" max="3699" width="17.53125" bestFit="1" customWidth="1"/>
    <col min="3700" max="3700" width="13.73046875" bestFit="1" customWidth="1"/>
    <col min="3701" max="3701" width="17.53125" bestFit="1" customWidth="1"/>
    <col min="3702" max="3702" width="13.73046875" bestFit="1" customWidth="1"/>
    <col min="3703" max="3703" width="17.53125" bestFit="1" customWidth="1"/>
    <col min="3704" max="3704" width="13.73046875" bestFit="1" customWidth="1"/>
    <col min="3705" max="3705" width="17.53125" bestFit="1" customWidth="1"/>
    <col min="3706" max="3706" width="13.73046875" bestFit="1" customWidth="1"/>
    <col min="3707" max="3707" width="17.53125" bestFit="1" customWidth="1"/>
    <col min="3708" max="3708" width="13.73046875" bestFit="1" customWidth="1"/>
    <col min="3709" max="3709" width="17.53125" bestFit="1" customWidth="1"/>
    <col min="3710" max="3710" width="13.73046875" bestFit="1" customWidth="1"/>
    <col min="3711" max="3711" width="17.53125" bestFit="1" customWidth="1"/>
    <col min="3712" max="3712" width="13.73046875" bestFit="1" customWidth="1"/>
    <col min="3713" max="3713" width="17.53125" bestFit="1" customWidth="1"/>
    <col min="3714" max="3714" width="13.73046875" bestFit="1" customWidth="1"/>
    <col min="3715" max="3715" width="17.53125" bestFit="1" customWidth="1"/>
    <col min="3716" max="3716" width="13.73046875" bestFit="1" customWidth="1"/>
    <col min="3717" max="3717" width="17.53125" bestFit="1" customWidth="1"/>
    <col min="3718" max="3718" width="13.73046875" bestFit="1" customWidth="1"/>
    <col min="3719" max="3719" width="17.53125" bestFit="1" customWidth="1"/>
    <col min="3720" max="3720" width="13.73046875" bestFit="1" customWidth="1"/>
    <col min="3721" max="3721" width="17.53125" bestFit="1" customWidth="1"/>
    <col min="3722" max="3722" width="13.73046875" bestFit="1" customWidth="1"/>
    <col min="3723" max="3723" width="17.53125" bestFit="1" customWidth="1"/>
    <col min="3724" max="3724" width="13.73046875" bestFit="1" customWidth="1"/>
    <col min="3725" max="3725" width="17.53125" bestFit="1" customWidth="1"/>
    <col min="3726" max="3726" width="13.73046875" bestFit="1" customWidth="1"/>
    <col min="3727" max="3727" width="17.53125" bestFit="1" customWidth="1"/>
    <col min="3728" max="3728" width="13.73046875" bestFit="1" customWidth="1"/>
    <col min="3729" max="3729" width="17.53125" bestFit="1" customWidth="1"/>
    <col min="3730" max="3730" width="13.73046875" bestFit="1" customWidth="1"/>
    <col min="3731" max="3731" width="17.53125" bestFit="1" customWidth="1"/>
    <col min="3732" max="3732" width="13.73046875" bestFit="1" customWidth="1"/>
    <col min="3733" max="3733" width="17.53125" bestFit="1" customWidth="1"/>
    <col min="3734" max="3734" width="13.73046875" bestFit="1" customWidth="1"/>
    <col min="3735" max="3735" width="17.53125" bestFit="1" customWidth="1"/>
    <col min="3736" max="3736" width="13.73046875" bestFit="1" customWidth="1"/>
    <col min="3737" max="3737" width="17.53125" bestFit="1" customWidth="1"/>
    <col min="3738" max="3738" width="13.73046875" bestFit="1" customWidth="1"/>
    <col min="3739" max="3739" width="17.53125" bestFit="1" customWidth="1"/>
    <col min="3740" max="3740" width="13.73046875" bestFit="1" customWidth="1"/>
    <col min="3741" max="3741" width="17.53125" bestFit="1" customWidth="1"/>
    <col min="3742" max="3742" width="13.73046875" bestFit="1" customWidth="1"/>
    <col min="3743" max="3743" width="17.53125" bestFit="1" customWidth="1"/>
    <col min="3744" max="3744" width="13.73046875" bestFit="1" customWidth="1"/>
    <col min="3745" max="3745" width="17.53125" bestFit="1" customWidth="1"/>
    <col min="3746" max="3746" width="13.73046875" bestFit="1" customWidth="1"/>
    <col min="3747" max="3747" width="17.53125" bestFit="1" customWidth="1"/>
    <col min="3748" max="3748" width="13.73046875" bestFit="1" customWidth="1"/>
    <col min="3749" max="3749" width="17.53125" bestFit="1" customWidth="1"/>
    <col min="3750" max="3750" width="13.73046875" bestFit="1" customWidth="1"/>
    <col min="3751" max="3751" width="17.53125" bestFit="1" customWidth="1"/>
    <col min="3752" max="3752" width="13.73046875" bestFit="1" customWidth="1"/>
    <col min="3753" max="3753" width="17.53125" bestFit="1" customWidth="1"/>
    <col min="3754" max="3754" width="13.73046875" bestFit="1" customWidth="1"/>
    <col min="3755" max="3755" width="17.53125" bestFit="1" customWidth="1"/>
    <col min="3756" max="3756" width="13.73046875" bestFit="1" customWidth="1"/>
    <col min="3757" max="3757" width="17.53125" bestFit="1" customWidth="1"/>
    <col min="3758" max="3758" width="13.73046875" bestFit="1" customWidth="1"/>
    <col min="3759" max="3759" width="17.53125" bestFit="1" customWidth="1"/>
    <col min="3760" max="3760" width="13.73046875" bestFit="1" customWidth="1"/>
    <col min="3761" max="3761" width="17.53125" bestFit="1" customWidth="1"/>
    <col min="3762" max="3762" width="13.73046875" bestFit="1" customWidth="1"/>
    <col min="3763" max="3763" width="17.53125" bestFit="1" customWidth="1"/>
    <col min="3764" max="3764" width="13.73046875" bestFit="1" customWidth="1"/>
    <col min="3765" max="3765" width="17.53125" bestFit="1" customWidth="1"/>
    <col min="3766" max="3766" width="13.73046875" bestFit="1" customWidth="1"/>
    <col min="3767" max="3767" width="17.53125" bestFit="1" customWidth="1"/>
    <col min="3768" max="3768" width="13.73046875" bestFit="1" customWidth="1"/>
    <col min="3769" max="3769" width="17.53125" bestFit="1" customWidth="1"/>
    <col min="3770" max="3770" width="13.73046875" bestFit="1" customWidth="1"/>
    <col min="3771" max="3771" width="17.53125" bestFit="1" customWidth="1"/>
    <col min="3772" max="3772" width="13.73046875" bestFit="1" customWidth="1"/>
    <col min="3773" max="3773" width="17.53125" bestFit="1" customWidth="1"/>
    <col min="3774" max="3774" width="13.73046875" bestFit="1" customWidth="1"/>
    <col min="3775" max="3775" width="17.53125" bestFit="1" customWidth="1"/>
    <col min="3776" max="3776" width="13.73046875" bestFit="1" customWidth="1"/>
    <col min="3777" max="3777" width="17.53125" bestFit="1" customWidth="1"/>
    <col min="3778" max="3778" width="13.73046875" bestFit="1" customWidth="1"/>
    <col min="3779" max="3779" width="17.53125" bestFit="1" customWidth="1"/>
    <col min="3780" max="3780" width="13.73046875" bestFit="1" customWidth="1"/>
    <col min="3781" max="3781" width="17.53125" bestFit="1" customWidth="1"/>
    <col min="3782" max="3782" width="13.73046875" bestFit="1" customWidth="1"/>
    <col min="3783" max="3783" width="17.53125" bestFit="1" customWidth="1"/>
    <col min="3784" max="3784" width="13.73046875" bestFit="1" customWidth="1"/>
    <col min="3785" max="3785" width="17.53125" bestFit="1" customWidth="1"/>
    <col min="3786" max="3786" width="13.73046875" bestFit="1" customWidth="1"/>
    <col min="3787" max="3787" width="17.53125" bestFit="1" customWidth="1"/>
    <col min="3788" max="3788" width="13.73046875" bestFit="1" customWidth="1"/>
    <col min="3789" max="3789" width="17.53125" bestFit="1" customWidth="1"/>
    <col min="3790" max="3790" width="13.73046875" bestFit="1" customWidth="1"/>
    <col min="3791" max="3791" width="17.53125" bestFit="1" customWidth="1"/>
    <col min="3792" max="3792" width="13.73046875" bestFit="1" customWidth="1"/>
    <col min="3793" max="3793" width="17.53125" bestFit="1" customWidth="1"/>
    <col min="3794" max="3794" width="13.73046875" bestFit="1" customWidth="1"/>
    <col min="3795" max="3795" width="17.53125" bestFit="1" customWidth="1"/>
    <col min="3796" max="3796" width="13.73046875" bestFit="1" customWidth="1"/>
    <col min="3797" max="3797" width="17.53125" bestFit="1" customWidth="1"/>
    <col min="3798" max="3798" width="13.73046875" bestFit="1" customWidth="1"/>
    <col min="3799" max="3799" width="17.53125" bestFit="1" customWidth="1"/>
    <col min="3800" max="3800" width="13.73046875" bestFit="1" customWidth="1"/>
    <col min="3801" max="3801" width="17.53125" bestFit="1" customWidth="1"/>
    <col min="3802" max="3802" width="13.73046875" bestFit="1" customWidth="1"/>
    <col min="3803" max="3803" width="17.53125" bestFit="1" customWidth="1"/>
    <col min="3804" max="3804" width="13.73046875" bestFit="1" customWidth="1"/>
    <col min="3805" max="3805" width="17.53125" bestFit="1" customWidth="1"/>
    <col min="3806" max="3806" width="13.73046875" bestFit="1" customWidth="1"/>
    <col min="3807" max="3807" width="17.53125" bestFit="1" customWidth="1"/>
    <col min="3808" max="3808" width="13.73046875" bestFit="1" customWidth="1"/>
    <col min="3809" max="3809" width="17.53125" bestFit="1" customWidth="1"/>
    <col min="3810" max="3810" width="13.73046875" bestFit="1" customWidth="1"/>
    <col min="3811" max="3811" width="17.53125" bestFit="1" customWidth="1"/>
    <col min="3812" max="3812" width="13.73046875" bestFit="1" customWidth="1"/>
    <col min="3813" max="3813" width="17.53125" bestFit="1" customWidth="1"/>
    <col min="3814" max="3814" width="13.73046875" bestFit="1" customWidth="1"/>
    <col min="3815" max="3815" width="17.53125" bestFit="1" customWidth="1"/>
    <col min="3816" max="3816" width="13.73046875" bestFit="1" customWidth="1"/>
    <col min="3817" max="3817" width="17.53125" bestFit="1" customWidth="1"/>
    <col min="3818" max="3818" width="13.73046875" bestFit="1" customWidth="1"/>
    <col min="3819" max="3819" width="17.53125" bestFit="1" customWidth="1"/>
    <col min="3820" max="3820" width="13.73046875" bestFit="1" customWidth="1"/>
    <col min="3821" max="3821" width="17.53125" bestFit="1" customWidth="1"/>
    <col min="3822" max="3822" width="13.73046875" bestFit="1" customWidth="1"/>
    <col min="3823" max="3823" width="17.53125" bestFit="1" customWidth="1"/>
    <col min="3824" max="3824" width="13.73046875" bestFit="1" customWidth="1"/>
    <col min="3825" max="3825" width="17.53125" bestFit="1" customWidth="1"/>
    <col min="3826" max="3826" width="13.73046875" bestFit="1" customWidth="1"/>
    <col min="3827" max="3827" width="17.53125" bestFit="1" customWidth="1"/>
    <col min="3828" max="3828" width="13.73046875" bestFit="1" customWidth="1"/>
    <col min="3829" max="3829" width="17.53125" bestFit="1" customWidth="1"/>
    <col min="3830" max="3830" width="13.73046875" bestFit="1" customWidth="1"/>
    <col min="3831" max="3831" width="17.53125" bestFit="1" customWidth="1"/>
    <col min="3832" max="3832" width="13.73046875" bestFit="1" customWidth="1"/>
    <col min="3833" max="3833" width="17.53125" bestFit="1" customWidth="1"/>
    <col min="3834" max="3834" width="13.73046875" bestFit="1" customWidth="1"/>
    <col min="3835" max="3835" width="17.53125" bestFit="1" customWidth="1"/>
    <col min="3836" max="3836" width="13.73046875" bestFit="1" customWidth="1"/>
    <col min="3837" max="3837" width="17.53125" bestFit="1" customWidth="1"/>
    <col min="3838" max="3838" width="13.73046875" bestFit="1" customWidth="1"/>
    <col min="3839" max="3839" width="17.53125" bestFit="1" customWidth="1"/>
    <col min="3840" max="3840" width="13.73046875" bestFit="1" customWidth="1"/>
    <col min="3841" max="3841" width="17.53125" bestFit="1" customWidth="1"/>
    <col min="3842" max="3842" width="13.73046875" bestFit="1" customWidth="1"/>
    <col min="3843" max="3843" width="17.53125" bestFit="1" customWidth="1"/>
    <col min="3844" max="3844" width="13.73046875" bestFit="1" customWidth="1"/>
    <col min="3845" max="3845" width="17.53125" bestFit="1" customWidth="1"/>
    <col min="3846" max="3846" width="13.73046875" bestFit="1" customWidth="1"/>
    <col min="3847" max="3847" width="17.53125" bestFit="1" customWidth="1"/>
    <col min="3848" max="3848" width="13.73046875" bestFit="1" customWidth="1"/>
    <col min="3849" max="3849" width="17.53125" bestFit="1" customWidth="1"/>
    <col min="3850" max="3850" width="13.73046875" bestFit="1" customWidth="1"/>
    <col min="3851" max="3851" width="17.53125" bestFit="1" customWidth="1"/>
    <col min="3852" max="3852" width="13.73046875" bestFit="1" customWidth="1"/>
    <col min="3853" max="3853" width="17.53125" bestFit="1" customWidth="1"/>
    <col min="3854" max="3854" width="13.73046875" bestFit="1" customWidth="1"/>
    <col min="3855" max="3855" width="17.53125" bestFit="1" customWidth="1"/>
    <col min="3856" max="3856" width="13.73046875" bestFit="1" customWidth="1"/>
    <col min="3857" max="3857" width="17.53125" bestFit="1" customWidth="1"/>
    <col min="3858" max="3858" width="13.73046875" bestFit="1" customWidth="1"/>
    <col min="3859" max="3859" width="17.53125" bestFit="1" customWidth="1"/>
    <col min="3860" max="3860" width="13.73046875" bestFit="1" customWidth="1"/>
    <col min="3861" max="3861" width="17.53125" bestFit="1" customWidth="1"/>
    <col min="3862" max="3862" width="13.73046875" bestFit="1" customWidth="1"/>
    <col min="3863" max="3863" width="17.53125" bestFit="1" customWidth="1"/>
    <col min="3864" max="3864" width="13.73046875" bestFit="1" customWidth="1"/>
    <col min="3865" max="3865" width="17.53125" bestFit="1" customWidth="1"/>
    <col min="3866" max="3866" width="13.73046875" bestFit="1" customWidth="1"/>
    <col min="3867" max="3867" width="17.53125" bestFit="1" customWidth="1"/>
    <col min="3868" max="3868" width="13.73046875" bestFit="1" customWidth="1"/>
    <col min="3869" max="3869" width="17.53125" bestFit="1" customWidth="1"/>
    <col min="3870" max="3870" width="13.73046875" bestFit="1" customWidth="1"/>
    <col min="3871" max="3871" width="17.53125" bestFit="1" customWidth="1"/>
    <col min="3872" max="3872" width="13.73046875" bestFit="1" customWidth="1"/>
    <col min="3873" max="3873" width="17.53125" bestFit="1" customWidth="1"/>
    <col min="3874" max="3874" width="13.73046875" bestFit="1" customWidth="1"/>
    <col min="3875" max="3875" width="17.53125" bestFit="1" customWidth="1"/>
    <col min="3876" max="3876" width="13.73046875" bestFit="1" customWidth="1"/>
    <col min="3877" max="3877" width="17.53125" bestFit="1" customWidth="1"/>
    <col min="3878" max="3878" width="13.73046875" bestFit="1" customWidth="1"/>
    <col min="3879" max="3879" width="17.53125" bestFit="1" customWidth="1"/>
    <col min="3880" max="3880" width="13.73046875" bestFit="1" customWidth="1"/>
    <col min="3881" max="3881" width="17.53125" bestFit="1" customWidth="1"/>
    <col min="3882" max="3882" width="13.73046875" bestFit="1" customWidth="1"/>
    <col min="3883" max="3883" width="17.53125" bestFit="1" customWidth="1"/>
    <col min="3884" max="3884" width="13.73046875" bestFit="1" customWidth="1"/>
    <col min="3885" max="3885" width="17.53125" bestFit="1" customWidth="1"/>
    <col min="3886" max="3886" width="13.73046875" bestFit="1" customWidth="1"/>
    <col min="3887" max="3887" width="17.53125" bestFit="1" customWidth="1"/>
    <col min="3888" max="3888" width="13.73046875" bestFit="1" customWidth="1"/>
    <col min="3889" max="3889" width="17.53125" bestFit="1" customWidth="1"/>
    <col min="3890" max="3890" width="13.73046875" bestFit="1" customWidth="1"/>
    <col min="3891" max="3891" width="17.53125" bestFit="1" customWidth="1"/>
    <col min="3892" max="3892" width="13.73046875" bestFit="1" customWidth="1"/>
    <col min="3893" max="3893" width="17.53125" bestFit="1" customWidth="1"/>
    <col min="3894" max="3894" width="13.73046875" bestFit="1" customWidth="1"/>
    <col min="3895" max="3895" width="17.53125" bestFit="1" customWidth="1"/>
    <col min="3896" max="3896" width="13.73046875" bestFit="1" customWidth="1"/>
    <col min="3897" max="3897" width="17.53125" bestFit="1" customWidth="1"/>
    <col min="3898" max="3898" width="13.73046875" bestFit="1" customWidth="1"/>
    <col min="3899" max="3899" width="17.53125" bestFit="1" customWidth="1"/>
    <col min="3900" max="3900" width="13.73046875" bestFit="1" customWidth="1"/>
    <col min="3901" max="3901" width="17.53125" bestFit="1" customWidth="1"/>
    <col min="3902" max="3902" width="13.73046875" bestFit="1" customWidth="1"/>
    <col min="3903" max="3903" width="17.53125" bestFit="1" customWidth="1"/>
    <col min="3904" max="3904" width="13.73046875" bestFit="1" customWidth="1"/>
    <col min="3905" max="3905" width="17.53125" bestFit="1" customWidth="1"/>
    <col min="3906" max="3906" width="13.73046875" bestFit="1" customWidth="1"/>
    <col min="3907" max="3907" width="17.53125" bestFit="1" customWidth="1"/>
    <col min="3908" max="3908" width="13.73046875" bestFit="1" customWidth="1"/>
    <col min="3909" max="3909" width="17.53125" bestFit="1" customWidth="1"/>
    <col min="3910" max="3910" width="13.73046875" bestFit="1" customWidth="1"/>
    <col min="3911" max="3911" width="17.53125" bestFit="1" customWidth="1"/>
    <col min="3912" max="3912" width="13.73046875" bestFit="1" customWidth="1"/>
    <col min="3913" max="3913" width="17.53125" bestFit="1" customWidth="1"/>
    <col min="3914" max="3914" width="13.73046875" bestFit="1" customWidth="1"/>
    <col min="3915" max="3915" width="17.53125" bestFit="1" customWidth="1"/>
    <col min="3916" max="3916" width="13.73046875" bestFit="1" customWidth="1"/>
    <col min="3917" max="3917" width="17.53125" bestFit="1" customWidth="1"/>
    <col min="3918" max="3918" width="13.73046875" bestFit="1" customWidth="1"/>
    <col min="3919" max="3919" width="17.53125" bestFit="1" customWidth="1"/>
    <col min="3920" max="3920" width="13.73046875" bestFit="1" customWidth="1"/>
    <col min="3921" max="3921" width="17.53125" bestFit="1" customWidth="1"/>
    <col min="3922" max="3922" width="13.73046875" bestFit="1" customWidth="1"/>
    <col min="3923" max="3923" width="17.53125" bestFit="1" customWidth="1"/>
    <col min="3924" max="3924" width="13.73046875" bestFit="1" customWidth="1"/>
    <col min="3925" max="3925" width="17.53125" bestFit="1" customWidth="1"/>
    <col min="3926" max="3926" width="13.73046875" bestFit="1" customWidth="1"/>
    <col min="3927" max="3927" width="17.53125" bestFit="1" customWidth="1"/>
    <col min="3928" max="3928" width="13.73046875" bestFit="1" customWidth="1"/>
    <col min="3929" max="3929" width="17.53125" bestFit="1" customWidth="1"/>
    <col min="3930" max="3930" width="13.73046875" bestFit="1" customWidth="1"/>
    <col min="3931" max="3931" width="17.53125" bestFit="1" customWidth="1"/>
    <col min="3932" max="3932" width="13.73046875" bestFit="1" customWidth="1"/>
    <col min="3933" max="3933" width="17.53125" bestFit="1" customWidth="1"/>
    <col min="3934" max="3934" width="13.73046875" bestFit="1" customWidth="1"/>
    <col min="3935" max="3935" width="17.53125" bestFit="1" customWidth="1"/>
    <col min="3936" max="3936" width="13.73046875" bestFit="1" customWidth="1"/>
    <col min="3937" max="3937" width="17.53125" bestFit="1" customWidth="1"/>
    <col min="3938" max="3938" width="13.73046875" bestFit="1" customWidth="1"/>
    <col min="3939" max="3939" width="17.53125" bestFit="1" customWidth="1"/>
    <col min="3940" max="3940" width="13.73046875" bestFit="1" customWidth="1"/>
    <col min="3941" max="3941" width="17.53125" bestFit="1" customWidth="1"/>
    <col min="3942" max="3942" width="13.73046875" bestFit="1" customWidth="1"/>
    <col min="3943" max="3943" width="17.53125" bestFit="1" customWidth="1"/>
    <col min="3944" max="3944" width="13.73046875" bestFit="1" customWidth="1"/>
    <col min="3945" max="3945" width="17.53125" bestFit="1" customWidth="1"/>
    <col min="3946" max="3946" width="13.73046875" bestFit="1" customWidth="1"/>
    <col min="3947" max="3947" width="17.53125" bestFit="1" customWidth="1"/>
    <col min="3948" max="3948" width="13.73046875" bestFit="1" customWidth="1"/>
    <col min="3949" max="3949" width="17.53125" bestFit="1" customWidth="1"/>
    <col min="3950" max="3950" width="13.73046875" bestFit="1" customWidth="1"/>
    <col min="3951" max="3951" width="17.53125" bestFit="1" customWidth="1"/>
    <col min="3952" max="3952" width="13.73046875" bestFit="1" customWidth="1"/>
    <col min="3953" max="3953" width="17.53125" bestFit="1" customWidth="1"/>
    <col min="3954" max="3954" width="13.73046875" bestFit="1" customWidth="1"/>
    <col min="3955" max="3955" width="17.53125" bestFit="1" customWidth="1"/>
    <col min="3956" max="3956" width="13.73046875" bestFit="1" customWidth="1"/>
    <col min="3957" max="3957" width="17.53125" bestFit="1" customWidth="1"/>
    <col min="3958" max="3958" width="13.73046875" bestFit="1" customWidth="1"/>
    <col min="3959" max="3959" width="17.53125" bestFit="1" customWidth="1"/>
    <col min="3960" max="3960" width="13.73046875" bestFit="1" customWidth="1"/>
    <col min="3961" max="3961" width="17.53125" bestFit="1" customWidth="1"/>
    <col min="3962" max="3962" width="13.73046875" bestFit="1" customWidth="1"/>
    <col min="3963" max="3963" width="17.53125" bestFit="1" customWidth="1"/>
    <col min="3964" max="3964" width="13.73046875" bestFit="1" customWidth="1"/>
    <col min="3965" max="3965" width="17.53125" bestFit="1" customWidth="1"/>
    <col min="3966" max="3966" width="13.73046875" bestFit="1" customWidth="1"/>
    <col min="3967" max="3967" width="17.53125" bestFit="1" customWidth="1"/>
    <col min="3968" max="3968" width="13.73046875" bestFit="1" customWidth="1"/>
    <col min="3969" max="3969" width="17.53125" bestFit="1" customWidth="1"/>
    <col min="3970" max="3970" width="13.73046875" bestFit="1" customWidth="1"/>
    <col min="3971" max="3971" width="17.53125" bestFit="1" customWidth="1"/>
    <col min="3972" max="3972" width="13.73046875" bestFit="1" customWidth="1"/>
    <col min="3973" max="3973" width="17.53125" bestFit="1" customWidth="1"/>
    <col min="3974" max="3974" width="13.73046875" bestFit="1" customWidth="1"/>
    <col min="3975" max="3975" width="17.53125" bestFit="1" customWidth="1"/>
    <col min="3976" max="3976" width="13.73046875" bestFit="1" customWidth="1"/>
    <col min="3977" max="3977" width="17.53125" bestFit="1" customWidth="1"/>
    <col min="3978" max="3978" width="13.73046875" bestFit="1" customWidth="1"/>
    <col min="3979" max="3979" width="17.53125" bestFit="1" customWidth="1"/>
    <col min="3980" max="3980" width="13.73046875" bestFit="1" customWidth="1"/>
    <col min="3981" max="3981" width="17.53125" bestFit="1" customWidth="1"/>
    <col min="3982" max="3982" width="13.73046875" bestFit="1" customWidth="1"/>
    <col min="3983" max="3983" width="17.53125" bestFit="1" customWidth="1"/>
    <col min="3984" max="3984" width="13.73046875" bestFit="1" customWidth="1"/>
    <col min="3985" max="3985" width="17.53125" bestFit="1" customWidth="1"/>
    <col min="3986" max="3986" width="13.73046875" bestFit="1" customWidth="1"/>
    <col min="3987" max="3987" width="17.53125" bestFit="1" customWidth="1"/>
    <col min="3988" max="3988" width="13.73046875" bestFit="1" customWidth="1"/>
    <col min="3989" max="3989" width="17.53125" bestFit="1" customWidth="1"/>
    <col min="3990" max="3990" width="13.73046875" bestFit="1" customWidth="1"/>
    <col min="3991" max="3991" width="17.53125" bestFit="1" customWidth="1"/>
    <col min="3992" max="3992" width="13.73046875" bestFit="1" customWidth="1"/>
    <col min="3993" max="3993" width="17.53125" bestFit="1" customWidth="1"/>
    <col min="3994" max="3994" width="13.73046875" bestFit="1" customWidth="1"/>
    <col min="3995" max="3995" width="17.53125" bestFit="1" customWidth="1"/>
    <col min="3996" max="3996" width="13.73046875" bestFit="1" customWidth="1"/>
    <col min="3997" max="3997" width="17.53125" bestFit="1" customWidth="1"/>
    <col min="3998" max="3998" width="13.73046875" bestFit="1" customWidth="1"/>
    <col min="3999" max="3999" width="17.53125" bestFit="1" customWidth="1"/>
    <col min="4000" max="4000" width="13.73046875" bestFit="1" customWidth="1"/>
    <col min="4001" max="4001" width="17.53125" bestFit="1" customWidth="1"/>
    <col min="4002" max="4002" width="13.73046875" bestFit="1" customWidth="1"/>
    <col min="4003" max="4003" width="17.53125" bestFit="1" customWidth="1"/>
    <col min="4004" max="4004" width="13.73046875" bestFit="1" customWidth="1"/>
    <col min="4005" max="4005" width="17.53125" bestFit="1" customWidth="1"/>
    <col min="4006" max="4006" width="13.73046875" bestFit="1" customWidth="1"/>
    <col min="4007" max="4007" width="17.53125" bestFit="1" customWidth="1"/>
    <col min="4008" max="4008" width="13.73046875" bestFit="1" customWidth="1"/>
    <col min="4009" max="4009" width="17.53125" bestFit="1" customWidth="1"/>
    <col min="4010" max="4010" width="13.73046875" bestFit="1" customWidth="1"/>
    <col min="4011" max="4011" width="17.53125" bestFit="1" customWidth="1"/>
    <col min="4012" max="4012" width="13.73046875" bestFit="1" customWidth="1"/>
    <col min="4013" max="4013" width="17.53125" bestFit="1" customWidth="1"/>
    <col min="4014" max="4014" width="13.73046875" bestFit="1" customWidth="1"/>
    <col min="4015" max="4015" width="17.53125" bestFit="1" customWidth="1"/>
    <col min="4016" max="4016" width="13.73046875" bestFit="1" customWidth="1"/>
    <col min="4017" max="4017" width="17.53125" bestFit="1" customWidth="1"/>
    <col min="4018" max="4018" width="13.73046875" bestFit="1" customWidth="1"/>
    <col min="4019" max="4019" width="17.53125" bestFit="1" customWidth="1"/>
    <col min="4020" max="4020" width="13.73046875" bestFit="1" customWidth="1"/>
    <col min="4021" max="4021" width="17.53125" bestFit="1" customWidth="1"/>
    <col min="4022" max="4022" width="13.73046875" bestFit="1" customWidth="1"/>
    <col min="4023" max="4023" width="17.53125" bestFit="1" customWidth="1"/>
    <col min="4024" max="4024" width="13.73046875" bestFit="1" customWidth="1"/>
    <col min="4025" max="4025" width="17.53125" bestFit="1" customWidth="1"/>
    <col min="4026" max="4026" width="13.73046875" bestFit="1" customWidth="1"/>
    <col min="4027" max="4027" width="17.53125" bestFit="1" customWidth="1"/>
    <col min="4028" max="4028" width="13.73046875" bestFit="1" customWidth="1"/>
    <col min="4029" max="4029" width="17.53125" bestFit="1" customWidth="1"/>
    <col min="4030" max="4030" width="13.73046875" bestFit="1" customWidth="1"/>
    <col min="4031" max="4031" width="17.53125" bestFit="1" customWidth="1"/>
    <col min="4032" max="4032" width="13.73046875" bestFit="1" customWidth="1"/>
    <col min="4033" max="4033" width="17.53125" bestFit="1" customWidth="1"/>
    <col min="4034" max="4034" width="13.73046875" bestFit="1" customWidth="1"/>
    <col min="4035" max="4035" width="17.53125" bestFit="1" customWidth="1"/>
    <col min="4036" max="4036" width="13.73046875" bestFit="1" customWidth="1"/>
    <col min="4037" max="4037" width="17.53125" bestFit="1" customWidth="1"/>
    <col min="4038" max="4038" width="13.73046875" bestFit="1" customWidth="1"/>
    <col min="4039" max="4039" width="17.53125" bestFit="1" customWidth="1"/>
    <col min="4040" max="4040" width="13.73046875" bestFit="1" customWidth="1"/>
    <col min="4041" max="4041" width="17.53125" bestFit="1" customWidth="1"/>
    <col min="4042" max="4042" width="13.73046875" bestFit="1" customWidth="1"/>
    <col min="4043" max="4043" width="17.53125" bestFit="1" customWidth="1"/>
    <col min="4044" max="4044" width="13.73046875" bestFit="1" customWidth="1"/>
    <col min="4045" max="4045" width="17.53125" bestFit="1" customWidth="1"/>
    <col min="4046" max="4046" width="13.73046875" bestFit="1" customWidth="1"/>
    <col min="4047" max="4047" width="17.53125" bestFit="1" customWidth="1"/>
    <col min="4048" max="4048" width="13.73046875" bestFit="1" customWidth="1"/>
    <col min="4049" max="4049" width="17.53125" bestFit="1" customWidth="1"/>
    <col min="4050" max="4050" width="13.73046875" bestFit="1" customWidth="1"/>
    <col min="4051" max="4051" width="17.53125" bestFit="1" customWidth="1"/>
    <col min="4052" max="4052" width="13.73046875" bestFit="1" customWidth="1"/>
    <col min="4053" max="4053" width="17.53125" bestFit="1" customWidth="1"/>
    <col min="4054" max="4054" width="13.73046875" bestFit="1" customWidth="1"/>
    <col min="4055" max="4055" width="17.53125" bestFit="1" customWidth="1"/>
    <col min="4056" max="4056" width="13.73046875" bestFit="1" customWidth="1"/>
    <col min="4057" max="4057" width="17.53125" bestFit="1" customWidth="1"/>
    <col min="4058" max="4058" width="13.73046875" bestFit="1" customWidth="1"/>
    <col min="4059" max="4059" width="17.53125" bestFit="1" customWidth="1"/>
    <col min="4060" max="4060" width="13.73046875" bestFit="1" customWidth="1"/>
    <col min="4061" max="4061" width="17.53125" bestFit="1" customWidth="1"/>
    <col min="4062" max="4062" width="13.73046875" bestFit="1" customWidth="1"/>
    <col min="4063" max="4063" width="17.53125" bestFit="1" customWidth="1"/>
    <col min="4064" max="4064" width="13.73046875" bestFit="1" customWidth="1"/>
    <col min="4065" max="4065" width="17.53125" bestFit="1" customWidth="1"/>
    <col min="4066" max="4066" width="13.73046875" bestFit="1" customWidth="1"/>
    <col min="4067" max="4067" width="17.53125" bestFit="1" customWidth="1"/>
    <col min="4068" max="4068" width="13.73046875" bestFit="1" customWidth="1"/>
    <col min="4069" max="4069" width="17.53125" bestFit="1" customWidth="1"/>
    <col min="4070" max="4070" width="13.73046875" bestFit="1" customWidth="1"/>
    <col min="4071" max="4071" width="17.53125" bestFit="1" customWidth="1"/>
    <col min="4072" max="4072" width="13.73046875" bestFit="1" customWidth="1"/>
    <col min="4073" max="4073" width="17.53125" bestFit="1" customWidth="1"/>
    <col min="4074" max="4074" width="13.73046875" bestFit="1" customWidth="1"/>
    <col min="4075" max="4075" width="17.53125" bestFit="1" customWidth="1"/>
    <col min="4076" max="4076" width="13.73046875" bestFit="1" customWidth="1"/>
    <col min="4077" max="4077" width="17.53125" bestFit="1" customWidth="1"/>
    <col min="4078" max="4078" width="13.73046875" bestFit="1" customWidth="1"/>
    <col min="4079" max="4079" width="17.53125" bestFit="1" customWidth="1"/>
    <col min="4080" max="4080" width="13.73046875" bestFit="1" customWidth="1"/>
    <col min="4081" max="4081" width="17.53125" bestFit="1" customWidth="1"/>
    <col min="4082" max="4082" width="13.73046875" bestFit="1" customWidth="1"/>
    <col min="4083" max="4083" width="17.53125" bestFit="1" customWidth="1"/>
    <col min="4084" max="4084" width="13.73046875" bestFit="1" customWidth="1"/>
    <col min="4085" max="4085" width="17.53125" bestFit="1" customWidth="1"/>
    <col min="4086" max="4086" width="13.73046875" bestFit="1" customWidth="1"/>
    <col min="4087" max="4087" width="17.53125" bestFit="1" customWidth="1"/>
    <col min="4088" max="4088" width="13.73046875" bestFit="1" customWidth="1"/>
    <col min="4089" max="4089" width="17.53125" bestFit="1" customWidth="1"/>
    <col min="4090" max="4090" width="13.73046875" bestFit="1" customWidth="1"/>
    <col min="4091" max="4091" width="17.53125" bestFit="1" customWidth="1"/>
    <col min="4092" max="4092" width="13.73046875" bestFit="1" customWidth="1"/>
    <col min="4093" max="4093" width="17.53125" bestFit="1" customWidth="1"/>
    <col min="4094" max="4094" width="13.73046875" bestFit="1" customWidth="1"/>
    <col min="4095" max="4095" width="17.53125" bestFit="1" customWidth="1"/>
    <col min="4096" max="4096" width="13.73046875" bestFit="1" customWidth="1"/>
    <col min="4097" max="4097" width="17.53125" bestFit="1" customWidth="1"/>
    <col min="4098" max="4098" width="13.73046875" bestFit="1" customWidth="1"/>
    <col min="4099" max="4099" width="17.53125" bestFit="1" customWidth="1"/>
    <col min="4100" max="4100" width="13.73046875" bestFit="1" customWidth="1"/>
    <col min="4101" max="4101" width="17.53125" bestFit="1" customWidth="1"/>
    <col min="4102" max="4102" width="13.73046875" bestFit="1" customWidth="1"/>
    <col min="4103" max="4103" width="17.53125" bestFit="1" customWidth="1"/>
    <col min="4104" max="4104" width="13.73046875" bestFit="1" customWidth="1"/>
    <col min="4105" max="4105" width="17.53125" bestFit="1" customWidth="1"/>
    <col min="4106" max="4106" width="13.73046875" bestFit="1" customWidth="1"/>
    <col min="4107" max="4107" width="17.53125" bestFit="1" customWidth="1"/>
    <col min="4108" max="4108" width="13.73046875" bestFit="1" customWidth="1"/>
    <col min="4109" max="4109" width="17.53125" bestFit="1" customWidth="1"/>
    <col min="4110" max="4110" width="13.73046875" bestFit="1" customWidth="1"/>
    <col min="4111" max="4111" width="17.53125" bestFit="1" customWidth="1"/>
    <col min="4112" max="4112" width="13.73046875" bestFit="1" customWidth="1"/>
    <col min="4113" max="4113" width="17.53125" bestFit="1" customWidth="1"/>
    <col min="4114" max="4114" width="13.73046875" bestFit="1" customWidth="1"/>
    <col min="4115" max="4115" width="17.53125" bestFit="1" customWidth="1"/>
    <col min="4116" max="4116" width="13.73046875" bestFit="1" customWidth="1"/>
    <col min="4117" max="4117" width="17.53125" bestFit="1" customWidth="1"/>
    <col min="4118" max="4118" width="13.73046875" bestFit="1" customWidth="1"/>
    <col min="4119" max="4119" width="17.53125" bestFit="1" customWidth="1"/>
    <col min="4120" max="4120" width="13.73046875" bestFit="1" customWidth="1"/>
    <col min="4121" max="4121" width="17.53125" bestFit="1" customWidth="1"/>
    <col min="4122" max="4122" width="13.73046875" bestFit="1" customWidth="1"/>
    <col min="4123" max="4123" width="17.53125" bestFit="1" customWidth="1"/>
    <col min="4124" max="4124" width="13.73046875" bestFit="1" customWidth="1"/>
    <col min="4125" max="4125" width="17.53125" bestFit="1" customWidth="1"/>
    <col min="4126" max="4126" width="13.73046875" bestFit="1" customWidth="1"/>
    <col min="4127" max="4127" width="17.53125" bestFit="1" customWidth="1"/>
    <col min="4128" max="4128" width="13.73046875" bestFit="1" customWidth="1"/>
    <col min="4129" max="4129" width="17.53125" bestFit="1" customWidth="1"/>
    <col min="4130" max="4130" width="13.73046875" bestFit="1" customWidth="1"/>
    <col min="4131" max="4131" width="17.53125" bestFit="1" customWidth="1"/>
    <col min="4132" max="4132" width="13.73046875" bestFit="1" customWidth="1"/>
    <col min="4133" max="4133" width="17.53125" bestFit="1" customWidth="1"/>
    <col min="4134" max="4134" width="13.73046875" bestFit="1" customWidth="1"/>
    <col min="4135" max="4135" width="17.53125" bestFit="1" customWidth="1"/>
    <col min="4136" max="4136" width="13.73046875" bestFit="1" customWidth="1"/>
    <col min="4137" max="4137" width="17.53125" bestFit="1" customWidth="1"/>
    <col min="4138" max="4138" width="13.73046875" bestFit="1" customWidth="1"/>
    <col min="4139" max="4139" width="17.53125" bestFit="1" customWidth="1"/>
    <col min="4140" max="4140" width="13.73046875" bestFit="1" customWidth="1"/>
    <col min="4141" max="4141" width="17.53125" bestFit="1" customWidth="1"/>
    <col min="4142" max="4142" width="13.73046875" bestFit="1" customWidth="1"/>
    <col min="4143" max="4143" width="17.53125" bestFit="1" customWidth="1"/>
    <col min="4144" max="4144" width="13.73046875" bestFit="1" customWidth="1"/>
    <col min="4145" max="4145" width="17.53125" bestFit="1" customWidth="1"/>
    <col min="4146" max="4146" width="13.73046875" bestFit="1" customWidth="1"/>
    <col min="4147" max="4147" width="17.53125" bestFit="1" customWidth="1"/>
    <col min="4148" max="4148" width="13.73046875" bestFit="1" customWidth="1"/>
    <col min="4149" max="4149" width="17.53125" bestFit="1" customWidth="1"/>
    <col min="4150" max="4150" width="13.73046875" bestFit="1" customWidth="1"/>
    <col min="4151" max="4151" width="17.53125" bestFit="1" customWidth="1"/>
    <col min="4152" max="4152" width="13.73046875" bestFit="1" customWidth="1"/>
    <col min="4153" max="4153" width="17.53125" bestFit="1" customWidth="1"/>
    <col min="4154" max="4154" width="13.73046875" bestFit="1" customWidth="1"/>
    <col min="4155" max="4155" width="17.53125" bestFit="1" customWidth="1"/>
    <col min="4156" max="4156" width="13.73046875" bestFit="1" customWidth="1"/>
    <col min="4157" max="4157" width="17.53125" bestFit="1" customWidth="1"/>
    <col min="4158" max="4158" width="13.73046875" bestFit="1" customWidth="1"/>
    <col min="4159" max="4159" width="17.53125" bestFit="1" customWidth="1"/>
    <col min="4160" max="4160" width="13.73046875" bestFit="1" customWidth="1"/>
    <col min="4161" max="4161" width="17.53125" bestFit="1" customWidth="1"/>
    <col min="4162" max="4162" width="13.73046875" bestFit="1" customWidth="1"/>
    <col min="4163" max="4163" width="17.53125" bestFit="1" customWidth="1"/>
    <col min="4164" max="4164" width="13.73046875" bestFit="1" customWidth="1"/>
    <col min="4165" max="4165" width="17.53125" bestFit="1" customWidth="1"/>
    <col min="4166" max="4166" width="13.73046875" bestFit="1" customWidth="1"/>
    <col min="4167" max="4167" width="17.53125" bestFit="1" customWidth="1"/>
    <col min="4168" max="4168" width="13.73046875" bestFit="1" customWidth="1"/>
    <col min="4169" max="4169" width="17.53125" bestFit="1" customWidth="1"/>
    <col min="4170" max="4170" width="13.73046875" bestFit="1" customWidth="1"/>
    <col min="4171" max="4171" width="17.53125" bestFit="1" customWidth="1"/>
    <col min="4172" max="4172" width="13.73046875" bestFit="1" customWidth="1"/>
    <col min="4173" max="4173" width="17.53125" bestFit="1" customWidth="1"/>
    <col min="4174" max="4174" width="13.73046875" bestFit="1" customWidth="1"/>
    <col min="4175" max="4175" width="17.53125" bestFit="1" customWidth="1"/>
    <col min="4176" max="4176" width="13.73046875" bestFit="1" customWidth="1"/>
    <col min="4177" max="4177" width="17.53125" bestFit="1" customWidth="1"/>
    <col min="4178" max="4178" width="13.73046875" bestFit="1" customWidth="1"/>
    <col min="4179" max="4179" width="17.53125" bestFit="1" customWidth="1"/>
    <col min="4180" max="4180" width="13.73046875" bestFit="1" customWidth="1"/>
    <col min="4181" max="4181" width="17.53125" bestFit="1" customWidth="1"/>
    <col min="4182" max="4182" width="13.73046875" bestFit="1" customWidth="1"/>
    <col min="4183" max="4183" width="17.53125" bestFit="1" customWidth="1"/>
    <col min="4184" max="4184" width="13.73046875" bestFit="1" customWidth="1"/>
    <col min="4185" max="4185" width="17.53125" bestFit="1" customWidth="1"/>
    <col min="4186" max="4186" width="13.73046875" bestFit="1" customWidth="1"/>
    <col min="4187" max="4187" width="17.53125" bestFit="1" customWidth="1"/>
    <col min="4188" max="4188" width="13.73046875" bestFit="1" customWidth="1"/>
    <col min="4189" max="4189" width="17.53125" bestFit="1" customWidth="1"/>
    <col min="4190" max="4190" width="13.73046875" bestFit="1" customWidth="1"/>
    <col min="4191" max="4191" width="17.53125" bestFit="1" customWidth="1"/>
    <col min="4192" max="4192" width="13.73046875" bestFit="1" customWidth="1"/>
    <col min="4193" max="4193" width="17.53125" bestFit="1" customWidth="1"/>
    <col min="4194" max="4194" width="13.73046875" bestFit="1" customWidth="1"/>
    <col min="4195" max="4195" width="17.53125" bestFit="1" customWidth="1"/>
    <col min="4196" max="4196" width="13.73046875" bestFit="1" customWidth="1"/>
    <col min="4197" max="4197" width="17.53125" bestFit="1" customWidth="1"/>
    <col min="4198" max="4198" width="13.73046875" bestFit="1" customWidth="1"/>
    <col min="4199" max="4199" width="17.53125" bestFit="1" customWidth="1"/>
    <col min="4200" max="4200" width="13.73046875" bestFit="1" customWidth="1"/>
    <col min="4201" max="4201" width="17.53125" bestFit="1" customWidth="1"/>
    <col min="4202" max="4202" width="13.73046875" bestFit="1" customWidth="1"/>
    <col min="4203" max="4203" width="17.53125" bestFit="1" customWidth="1"/>
    <col min="4204" max="4204" width="13.73046875" bestFit="1" customWidth="1"/>
    <col min="4205" max="4205" width="17.53125" bestFit="1" customWidth="1"/>
    <col min="4206" max="4206" width="13.73046875" bestFit="1" customWidth="1"/>
    <col min="4207" max="4207" width="17.53125" bestFit="1" customWidth="1"/>
    <col min="4208" max="4208" width="13.73046875" bestFit="1" customWidth="1"/>
    <col min="4209" max="4209" width="17.53125" bestFit="1" customWidth="1"/>
    <col min="4210" max="4210" width="13.73046875" bestFit="1" customWidth="1"/>
    <col min="4211" max="4211" width="17.53125" bestFit="1" customWidth="1"/>
    <col min="4212" max="4212" width="13.73046875" bestFit="1" customWidth="1"/>
    <col min="4213" max="4213" width="17.53125" bestFit="1" customWidth="1"/>
    <col min="4214" max="4214" width="13.73046875" bestFit="1" customWidth="1"/>
    <col min="4215" max="4215" width="17.53125" bestFit="1" customWidth="1"/>
    <col min="4216" max="4216" width="13.73046875" bestFit="1" customWidth="1"/>
    <col min="4217" max="4217" width="17.53125" bestFit="1" customWidth="1"/>
    <col min="4218" max="4218" width="13.73046875" bestFit="1" customWidth="1"/>
    <col min="4219" max="4219" width="17.53125" bestFit="1" customWidth="1"/>
    <col min="4220" max="4220" width="13.73046875" bestFit="1" customWidth="1"/>
    <col min="4221" max="4221" width="17.53125" bestFit="1" customWidth="1"/>
    <col min="4222" max="4222" width="13.73046875" bestFit="1" customWidth="1"/>
    <col min="4223" max="4223" width="17.53125" bestFit="1" customWidth="1"/>
    <col min="4224" max="4224" width="13.73046875" bestFit="1" customWidth="1"/>
    <col min="4225" max="4225" width="17.53125" bestFit="1" customWidth="1"/>
    <col min="4226" max="4226" width="13.73046875" bestFit="1" customWidth="1"/>
    <col min="4227" max="4227" width="17.53125" bestFit="1" customWidth="1"/>
    <col min="4228" max="4228" width="13.73046875" bestFit="1" customWidth="1"/>
    <col min="4229" max="4229" width="17.53125" bestFit="1" customWidth="1"/>
    <col min="4230" max="4230" width="13.73046875" bestFit="1" customWidth="1"/>
    <col min="4231" max="4231" width="17.53125" bestFit="1" customWidth="1"/>
    <col min="4232" max="4232" width="13.73046875" bestFit="1" customWidth="1"/>
    <col min="4233" max="4233" width="17.53125" bestFit="1" customWidth="1"/>
    <col min="4234" max="4234" width="13.73046875" bestFit="1" customWidth="1"/>
    <col min="4235" max="4235" width="17.53125" bestFit="1" customWidth="1"/>
    <col min="4236" max="4236" width="13.73046875" bestFit="1" customWidth="1"/>
    <col min="4237" max="4237" width="17.53125" bestFit="1" customWidth="1"/>
    <col min="4238" max="4238" width="13.73046875" bestFit="1" customWidth="1"/>
    <col min="4239" max="4239" width="17.53125" bestFit="1" customWidth="1"/>
    <col min="4240" max="4240" width="13.73046875" bestFit="1" customWidth="1"/>
    <col min="4241" max="4241" width="17.53125" bestFit="1" customWidth="1"/>
    <col min="4242" max="4242" width="13.73046875" bestFit="1" customWidth="1"/>
    <col min="4243" max="4243" width="17.53125" bestFit="1" customWidth="1"/>
    <col min="4244" max="4244" width="13.73046875" bestFit="1" customWidth="1"/>
    <col min="4245" max="4245" width="17.53125" bestFit="1" customWidth="1"/>
    <col min="4246" max="4246" width="13.73046875" bestFit="1" customWidth="1"/>
    <col min="4247" max="4247" width="17.53125" bestFit="1" customWidth="1"/>
    <col min="4248" max="4248" width="13.73046875" bestFit="1" customWidth="1"/>
    <col min="4249" max="4249" width="17.53125" bestFit="1" customWidth="1"/>
    <col min="4250" max="4250" width="13.73046875" bestFit="1" customWidth="1"/>
    <col min="4251" max="4251" width="17.53125" bestFit="1" customWidth="1"/>
    <col min="4252" max="4252" width="13.73046875" bestFit="1" customWidth="1"/>
    <col min="4253" max="4253" width="17.53125" bestFit="1" customWidth="1"/>
    <col min="4254" max="4254" width="13.73046875" bestFit="1" customWidth="1"/>
    <col min="4255" max="4255" width="17.53125" bestFit="1" customWidth="1"/>
    <col min="4256" max="4256" width="13.73046875" bestFit="1" customWidth="1"/>
    <col min="4257" max="4257" width="17.53125" bestFit="1" customWidth="1"/>
    <col min="4258" max="4258" width="13.73046875" bestFit="1" customWidth="1"/>
    <col min="4259" max="4259" width="17.53125" bestFit="1" customWidth="1"/>
    <col min="4260" max="4260" width="13.73046875" bestFit="1" customWidth="1"/>
    <col min="4261" max="4261" width="17.53125" bestFit="1" customWidth="1"/>
    <col min="4262" max="4262" width="13.73046875" bestFit="1" customWidth="1"/>
    <col min="4263" max="4263" width="17.53125" bestFit="1" customWidth="1"/>
    <col min="4264" max="4264" width="13.73046875" bestFit="1" customWidth="1"/>
    <col min="4265" max="4265" width="17.53125" bestFit="1" customWidth="1"/>
    <col min="4266" max="4266" width="13.73046875" bestFit="1" customWidth="1"/>
    <col min="4267" max="4267" width="17.53125" bestFit="1" customWidth="1"/>
    <col min="4268" max="4268" width="13.73046875" bestFit="1" customWidth="1"/>
    <col min="4269" max="4269" width="17.53125" bestFit="1" customWidth="1"/>
    <col min="4270" max="4270" width="13.73046875" bestFit="1" customWidth="1"/>
    <col min="4271" max="4271" width="17.53125" bestFit="1" customWidth="1"/>
    <col min="4272" max="4272" width="13.73046875" bestFit="1" customWidth="1"/>
    <col min="4273" max="4273" width="17.53125" bestFit="1" customWidth="1"/>
    <col min="4274" max="4274" width="13.73046875" bestFit="1" customWidth="1"/>
    <col min="4275" max="4275" width="17.53125" bestFit="1" customWidth="1"/>
    <col min="4276" max="4276" width="13.73046875" bestFit="1" customWidth="1"/>
    <col min="4277" max="4277" width="17.53125" bestFit="1" customWidth="1"/>
    <col min="4278" max="4278" width="13.73046875" bestFit="1" customWidth="1"/>
    <col min="4279" max="4279" width="17.53125" bestFit="1" customWidth="1"/>
    <col min="4280" max="4280" width="13.73046875" bestFit="1" customWidth="1"/>
    <col min="4281" max="4281" width="17.53125" bestFit="1" customWidth="1"/>
    <col min="4282" max="4282" width="13.73046875" bestFit="1" customWidth="1"/>
    <col min="4283" max="4283" width="17.53125" bestFit="1" customWidth="1"/>
    <col min="4284" max="4284" width="13.73046875" bestFit="1" customWidth="1"/>
    <col min="4285" max="4285" width="17.53125" bestFit="1" customWidth="1"/>
    <col min="4286" max="4286" width="13.73046875" bestFit="1" customWidth="1"/>
    <col min="4287" max="4287" width="17.53125" bestFit="1" customWidth="1"/>
    <col min="4288" max="4288" width="13.73046875" bestFit="1" customWidth="1"/>
    <col min="4289" max="4289" width="17.53125" bestFit="1" customWidth="1"/>
    <col min="4290" max="4290" width="13.73046875" bestFit="1" customWidth="1"/>
    <col min="4291" max="4291" width="17.53125" bestFit="1" customWidth="1"/>
    <col min="4292" max="4292" width="13.73046875" bestFit="1" customWidth="1"/>
    <col min="4293" max="4293" width="17.53125" bestFit="1" customWidth="1"/>
    <col min="4294" max="4294" width="13.73046875" bestFit="1" customWidth="1"/>
    <col min="4295" max="4295" width="17.53125" bestFit="1" customWidth="1"/>
    <col min="4296" max="4296" width="13.73046875" bestFit="1" customWidth="1"/>
    <col min="4297" max="4297" width="17.53125" bestFit="1" customWidth="1"/>
    <col min="4298" max="4298" width="13.73046875" bestFit="1" customWidth="1"/>
    <col min="4299" max="4299" width="17.53125" bestFit="1" customWidth="1"/>
    <col min="4300" max="4300" width="13.73046875" bestFit="1" customWidth="1"/>
    <col min="4301" max="4301" width="17.53125" bestFit="1" customWidth="1"/>
    <col min="4302" max="4302" width="13.73046875" bestFit="1" customWidth="1"/>
    <col min="4303" max="4303" width="17.53125" bestFit="1" customWidth="1"/>
    <col min="4304" max="4304" width="13.73046875" bestFit="1" customWidth="1"/>
    <col min="4305" max="4305" width="17.53125" bestFit="1" customWidth="1"/>
    <col min="4306" max="4306" width="13.73046875" bestFit="1" customWidth="1"/>
    <col min="4307" max="4307" width="17.53125" bestFit="1" customWidth="1"/>
    <col min="4308" max="4308" width="13.73046875" bestFit="1" customWidth="1"/>
    <col min="4309" max="4309" width="17.53125" bestFit="1" customWidth="1"/>
    <col min="4310" max="4310" width="13.73046875" bestFit="1" customWidth="1"/>
    <col min="4311" max="4311" width="17.53125" bestFit="1" customWidth="1"/>
    <col min="4312" max="4312" width="13.73046875" bestFit="1" customWidth="1"/>
    <col min="4313" max="4313" width="17.53125" bestFit="1" customWidth="1"/>
    <col min="4314" max="4314" width="13.73046875" bestFit="1" customWidth="1"/>
    <col min="4315" max="4315" width="17.53125" bestFit="1" customWidth="1"/>
    <col min="4316" max="4316" width="13.73046875" bestFit="1" customWidth="1"/>
    <col min="4317" max="4317" width="17.53125" bestFit="1" customWidth="1"/>
    <col min="4318" max="4318" width="13.73046875" bestFit="1" customWidth="1"/>
    <col min="4319" max="4319" width="17.53125" bestFit="1" customWidth="1"/>
    <col min="4320" max="4320" width="13.73046875" bestFit="1" customWidth="1"/>
    <col min="4321" max="4321" width="17.53125" bestFit="1" customWidth="1"/>
    <col min="4322" max="4322" width="13.73046875" bestFit="1" customWidth="1"/>
    <col min="4323" max="4323" width="17.53125" bestFit="1" customWidth="1"/>
    <col min="4324" max="4324" width="13.73046875" bestFit="1" customWidth="1"/>
    <col min="4325" max="4325" width="17.53125" bestFit="1" customWidth="1"/>
    <col min="4326" max="4326" width="13.73046875" bestFit="1" customWidth="1"/>
    <col min="4327" max="4327" width="17.53125" bestFit="1" customWidth="1"/>
    <col min="4328" max="4328" width="13.73046875" bestFit="1" customWidth="1"/>
    <col min="4329" max="4329" width="17.53125" bestFit="1" customWidth="1"/>
    <col min="4330" max="4330" width="13.73046875" bestFit="1" customWidth="1"/>
    <col min="4331" max="4331" width="17.53125" bestFit="1" customWidth="1"/>
    <col min="4332" max="4332" width="13.73046875" bestFit="1" customWidth="1"/>
    <col min="4333" max="4333" width="17.53125" bestFit="1" customWidth="1"/>
    <col min="4334" max="4334" width="13.73046875" bestFit="1" customWidth="1"/>
    <col min="4335" max="4335" width="17.53125" bestFit="1" customWidth="1"/>
    <col min="4336" max="4336" width="13.73046875" bestFit="1" customWidth="1"/>
    <col min="4337" max="4337" width="17.53125" bestFit="1" customWidth="1"/>
    <col min="4338" max="4338" width="13.73046875" bestFit="1" customWidth="1"/>
    <col min="4339" max="4339" width="17.53125" bestFit="1" customWidth="1"/>
    <col min="4340" max="4340" width="13.73046875" bestFit="1" customWidth="1"/>
    <col min="4341" max="4341" width="17.53125" bestFit="1" customWidth="1"/>
    <col min="4342" max="4342" width="13.73046875" bestFit="1" customWidth="1"/>
    <col min="4343" max="4343" width="17.53125" bestFit="1" customWidth="1"/>
    <col min="4344" max="4344" width="13.73046875" bestFit="1" customWidth="1"/>
    <col min="4345" max="4345" width="17.53125" bestFit="1" customWidth="1"/>
    <col min="4346" max="4346" width="13.73046875" bestFit="1" customWidth="1"/>
    <col min="4347" max="4347" width="17.53125" bestFit="1" customWidth="1"/>
    <col min="4348" max="4348" width="13.73046875" bestFit="1" customWidth="1"/>
    <col min="4349" max="4349" width="17.53125" bestFit="1" customWidth="1"/>
    <col min="4350" max="4350" width="13.73046875" bestFit="1" customWidth="1"/>
    <col min="4351" max="4351" width="17.53125" bestFit="1" customWidth="1"/>
    <col min="4352" max="4352" width="13.73046875" bestFit="1" customWidth="1"/>
    <col min="4353" max="4353" width="17.53125" bestFit="1" customWidth="1"/>
    <col min="4354" max="4354" width="13.73046875" bestFit="1" customWidth="1"/>
    <col min="4355" max="4355" width="17.53125" bestFit="1" customWidth="1"/>
    <col min="4356" max="4356" width="13.73046875" bestFit="1" customWidth="1"/>
    <col min="4357" max="4357" width="17.53125" bestFit="1" customWidth="1"/>
    <col min="4358" max="4358" width="13.73046875" bestFit="1" customWidth="1"/>
    <col min="4359" max="4359" width="17.53125" bestFit="1" customWidth="1"/>
    <col min="4360" max="4360" width="13.73046875" bestFit="1" customWidth="1"/>
    <col min="4361" max="4361" width="17.53125" bestFit="1" customWidth="1"/>
    <col min="4362" max="4362" width="13.73046875" bestFit="1" customWidth="1"/>
    <col min="4363" max="4363" width="17.53125" bestFit="1" customWidth="1"/>
    <col min="4364" max="4364" width="13.73046875" bestFit="1" customWidth="1"/>
    <col min="4365" max="4365" width="17.53125" bestFit="1" customWidth="1"/>
    <col min="4366" max="4366" width="13.73046875" bestFit="1" customWidth="1"/>
    <col min="4367" max="4367" width="17.53125" bestFit="1" customWidth="1"/>
    <col min="4368" max="4368" width="13.73046875" bestFit="1" customWidth="1"/>
    <col min="4369" max="4369" width="17.53125" bestFit="1" customWidth="1"/>
    <col min="4370" max="4370" width="13.73046875" bestFit="1" customWidth="1"/>
    <col min="4371" max="4371" width="17.53125" bestFit="1" customWidth="1"/>
    <col min="4372" max="4372" width="13.73046875" bestFit="1" customWidth="1"/>
    <col min="4373" max="4373" width="17.53125" bestFit="1" customWidth="1"/>
    <col min="4374" max="4374" width="13.73046875" bestFit="1" customWidth="1"/>
    <col min="4375" max="4375" width="17.53125" bestFit="1" customWidth="1"/>
    <col min="4376" max="4376" width="13.73046875" bestFit="1" customWidth="1"/>
    <col min="4377" max="4377" width="17.53125" bestFit="1" customWidth="1"/>
    <col min="4378" max="4378" width="13.73046875" bestFit="1" customWidth="1"/>
    <col min="4379" max="4379" width="17.53125" bestFit="1" customWidth="1"/>
    <col min="4380" max="4380" width="13.73046875" bestFit="1" customWidth="1"/>
    <col min="4381" max="4381" width="17.53125" bestFit="1" customWidth="1"/>
    <col min="4382" max="4382" width="13.73046875" bestFit="1" customWidth="1"/>
    <col min="4383" max="4383" width="17.53125" bestFit="1" customWidth="1"/>
    <col min="4384" max="4384" width="13.73046875" bestFit="1" customWidth="1"/>
    <col min="4385" max="4385" width="17.53125" bestFit="1" customWidth="1"/>
    <col min="4386" max="4386" width="13.73046875" bestFit="1" customWidth="1"/>
    <col min="4387" max="4387" width="17.53125" bestFit="1" customWidth="1"/>
    <col min="4388" max="4388" width="13.73046875" bestFit="1" customWidth="1"/>
    <col min="4389" max="4389" width="17.53125" bestFit="1" customWidth="1"/>
    <col min="4390" max="4390" width="13.73046875" bestFit="1" customWidth="1"/>
    <col min="4391" max="4391" width="17.53125" bestFit="1" customWidth="1"/>
    <col min="4392" max="4392" width="13.73046875" bestFit="1" customWidth="1"/>
    <col min="4393" max="4393" width="17.53125" bestFit="1" customWidth="1"/>
    <col min="4394" max="4394" width="13.73046875" bestFit="1" customWidth="1"/>
    <col min="4395" max="4395" width="17.53125" bestFit="1" customWidth="1"/>
    <col min="4396" max="4396" width="13.73046875" bestFit="1" customWidth="1"/>
    <col min="4397" max="4397" width="17.53125" bestFit="1" customWidth="1"/>
    <col min="4398" max="4398" width="13.73046875" bestFit="1" customWidth="1"/>
    <col min="4399" max="4399" width="17.53125" bestFit="1" customWidth="1"/>
    <col min="4400" max="4400" width="13.73046875" bestFit="1" customWidth="1"/>
    <col min="4401" max="4401" width="17.53125" bestFit="1" customWidth="1"/>
    <col min="4402" max="4402" width="13.73046875" bestFit="1" customWidth="1"/>
    <col min="4403" max="4403" width="17.53125" bestFit="1" customWidth="1"/>
    <col min="4404" max="4404" width="13.73046875" bestFit="1" customWidth="1"/>
    <col min="4405" max="4405" width="17.53125" bestFit="1" customWidth="1"/>
    <col min="4406" max="4406" width="13.73046875" bestFit="1" customWidth="1"/>
    <col min="4407" max="4407" width="17.53125" bestFit="1" customWidth="1"/>
    <col min="4408" max="4408" width="13.73046875" bestFit="1" customWidth="1"/>
    <col min="4409" max="4409" width="17.53125" bestFit="1" customWidth="1"/>
    <col min="4410" max="4410" width="13.73046875" bestFit="1" customWidth="1"/>
    <col min="4411" max="4411" width="17.53125" bestFit="1" customWidth="1"/>
    <col min="4412" max="4412" width="13.73046875" bestFit="1" customWidth="1"/>
    <col min="4413" max="4413" width="17.53125" bestFit="1" customWidth="1"/>
    <col min="4414" max="4414" width="13.73046875" bestFit="1" customWidth="1"/>
    <col min="4415" max="4415" width="17.53125" bestFit="1" customWidth="1"/>
    <col min="4416" max="4416" width="13.73046875" bestFit="1" customWidth="1"/>
    <col min="4417" max="4417" width="17.53125" bestFit="1" customWidth="1"/>
    <col min="4418" max="4418" width="13.73046875" bestFit="1" customWidth="1"/>
    <col min="4419" max="4419" width="17.53125" bestFit="1" customWidth="1"/>
    <col min="4420" max="4420" width="13.73046875" bestFit="1" customWidth="1"/>
    <col min="4421" max="4421" width="17.53125" bestFit="1" customWidth="1"/>
    <col min="4422" max="4422" width="13.73046875" bestFit="1" customWidth="1"/>
    <col min="4423" max="4423" width="17.53125" bestFit="1" customWidth="1"/>
    <col min="4424" max="4424" width="13.73046875" bestFit="1" customWidth="1"/>
    <col min="4425" max="4425" width="17.53125" bestFit="1" customWidth="1"/>
    <col min="4426" max="4426" width="13.73046875" bestFit="1" customWidth="1"/>
    <col min="4427" max="4427" width="17.53125" bestFit="1" customWidth="1"/>
    <col min="4428" max="4428" width="13.73046875" bestFit="1" customWidth="1"/>
    <col min="4429" max="4429" width="17.53125" bestFit="1" customWidth="1"/>
    <col min="4430" max="4430" width="13.73046875" bestFit="1" customWidth="1"/>
    <col min="4431" max="4431" width="17.53125" bestFit="1" customWidth="1"/>
    <col min="4432" max="4432" width="13.73046875" bestFit="1" customWidth="1"/>
    <col min="4433" max="4433" width="17.53125" bestFit="1" customWidth="1"/>
    <col min="4434" max="4434" width="13.73046875" bestFit="1" customWidth="1"/>
    <col min="4435" max="4435" width="17.53125" bestFit="1" customWidth="1"/>
    <col min="4436" max="4436" width="13.73046875" bestFit="1" customWidth="1"/>
    <col min="4437" max="4437" width="17.53125" bestFit="1" customWidth="1"/>
    <col min="4438" max="4438" width="13.73046875" bestFit="1" customWidth="1"/>
    <col min="4439" max="4439" width="17.53125" bestFit="1" customWidth="1"/>
    <col min="4440" max="4440" width="13.73046875" bestFit="1" customWidth="1"/>
    <col min="4441" max="4441" width="17.53125" bestFit="1" customWidth="1"/>
    <col min="4442" max="4442" width="13.73046875" bestFit="1" customWidth="1"/>
    <col min="4443" max="4443" width="17.53125" bestFit="1" customWidth="1"/>
    <col min="4444" max="4444" width="13.73046875" bestFit="1" customWidth="1"/>
    <col min="4445" max="4445" width="17.53125" bestFit="1" customWidth="1"/>
    <col min="4446" max="4446" width="13.73046875" bestFit="1" customWidth="1"/>
    <col min="4447" max="4447" width="17.53125" bestFit="1" customWidth="1"/>
    <col min="4448" max="4448" width="13.73046875" bestFit="1" customWidth="1"/>
    <col min="4449" max="4449" width="17.53125" bestFit="1" customWidth="1"/>
    <col min="4450" max="4450" width="13.73046875" bestFit="1" customWidth="1"/>
    <col min="4451" max="4451" width="17.53125" bestFit="1" customWidth="1"/>
    <col min="4452" max="4452" width="13.73046875" bestFit="1" customWidth="1"/>
    <col min="4453" max="4453" width="17.53125" bestFit="1" customWidth="1"/>
    <col min="4454" max="4454" width="13.73046875" bestFit="1" customWidth="1"/>
    <col min="4455" max="4455" width="17.53125" bestFit="1" customWidth="1"/>
    <col min="4456" max="4456" width="13.73046875" bestFit="1" customWidth="1"/>
    <col min="4457" max="4457" width="17.53125" bestFit="1" customWidth="1"/>
    <col min="4458" max="4458" width="13.73046875" bestFit="1" customWidth="1"/>
    <col min="4459" max="4459" width="17.53125" bestFit="1" customWidth="1"/>
    <col min="4460" max="4460" width="13.73046875" bestFit="1" customWidth="1"/>
    <col min="4461" max="4461" width="17.53125" bestFit="1" customWidth="1"/>
    <col min="4462" max="4462" width="13.73046875" bestFit="1" customWidth="1"/>
    <col min="4463" max="4463" width="17.53125" bestFit="1" customWidth="1"/>
    <col min="4464" max="4464" width="13.73046875" bestFit="1" customWidth="1"/>
    <col min="4465" max="4465" width="17.53125" bestFit="1" customWidth="1"/>
    <col min="4466" max="4466" width="13.73046875" bestFit="1" customWidth="1"/>
    <col min="4467" max="4467" width="17.53125" bestFit="1" customWidth="1"/>
    <col min="4468" max="4468" width="13.73046875" bestFit="1" customWidth="1"/>
    <col min="4469" max="4469" width="17.53125" bestFit="1" customWidth="1"/>
    <col min="4470" max="4470" width="13.73046875" bestFit="1" customWidth="1"/>
    <col min="4471" max="4471" width="17.53125" bestFit="1" customWidth="1"/>
    <col min="4472" max="4472" width="13.73046875" bestFit="1" customWidth="1"/>
    <col min="4473" max="4473" width="17.53125" bestFit="1" customWidth="1"/>
    <col min="4474" max="4474" width="13.73046875" bestFit="1" customWidth="1"/>
    <col min="4475" max="4475" width="17.53125" bestFit="1" customWidth="1"/>
    <col min="4476" max="4476" width="13.73046875" bestFit="1" customWidth="1"/>
    <col min="4477" max="4477" width="17.53125" bestFit="1" customWidth="1"/>
    <col min="4478" max="4478" width="13.73046875" bestFit="1" customWidth="1"/>
    <col min="4479" max="4479" width="17.53125" bestFit="1" customWidth="1"/>
    <col min="4480" max="4480" width="13.73046875" bestFit="1" customWidth="1"/>
    <col min="4481" max="4481" width="17.53125" bestFit="1" customWidth="1"/>
    <col min="4482" max="4482" width="13.73046875" bestFit="1" customWidth="1"/>
    <col min="4483" max="4483" width="17.53125" bestFit="1" customWidth="1"/>
    <col min="4484" max="4484" width="13.73046875" bestFit="1" customWidth="1"/>
    <col min="4485" max="4485" width="17.53125" bestFit="1" customWidth="1"/>
    <col min="4486" max="4486" width="13.73046875" bestFit="1" customWidth="1"/>
    <col min="4487" max="4487" width="17.53125" bestFit="1" customWidth="1"/>
    <col min="4488" max="4488" width="13.73046875" bestFit="1" customWidth="1"/>
    <col min="4489" max="4489" width="17.53125" bestFit="1" customWidth="1"/>
    <col min="4490" max="4490" width="13.73046875" bestFit="1" customWidth="1"/>
    <col min="4491" max="4491" width="17.53125" bestFit="1" customWidth="1"/>
    <col min="4492" max="4492" width="13.73046875" bestFit="1" customWidth="1"/>
    <col min="4493" max="4493" width="17.53125" bestFit="1" customWidth="1"/>
    <col min="4494" max="4494" width="13.73046875" bestFit="1" customWidth="1"/>
    <col min="4495" max="4495" width="17.53125" bestFit="1" customWidth="1"/>
    <col min="4496" max="4496" width="13.73046875" bestFit="1" customWidth="1"/>
    <col min="4497" max="4497" width="17.53125" bestFit="1" customWidth="1"/>
    <col min="4498" max="4498" width="13.73046875" bestFit="1" customWidth="1"/>
    <col min="4499" max="4499" width="17.53125" bestFit="1" customWidth="1"/>
    <col min="4500" max="4500" width="13.73046875" bestFit="1" customWidth="1"/>
    <col min="4501" max="4501" width="17.53125" bestFit="1" customWidth="1"/>
    <col min="4502" max="4502" width="13.73046875" bestFit="1" customWidth="1"/>
    <col min="4503" max="4503" width="17.53125" bestFit="1" customWidth="1"/>
    <col min="4504" max="4504" width="13.73046875" bestFit="1" customWidth="1"/>
    <col min="4505" max="4505" width="17.53125" bestFit="1" customWidth="1"/>
    <col min="4506" max="4506" width="13.73046875" bestFit="1" customWidth="1"/>
    <col min="4507" max="4507" width="17.53125" bestFit="1" customWidth="1"/>
    <col min="4508" max="4508" width="13.73046875" bestFit="1" customWidth="1"/>
    <col min="4509" max="4509" width="17.53125" bestFit="1" customWidth="1"/>
    <col min="4510" max="4510" width="13.73046875" bestFit="1" customWidth="1"/>
    <col min="4511" max="4511" width="17.53125" bestFit="1" customWidth="1"/>
    <col min="4512" max="4512" width="13.73046875" bestFit="1" customWidth="1"/>
    <col min="4513" max="4513" width="17.53125" bestFit="1" customWidth="1"/>
    <col min="4514" max="4514" width="13.73046875" bestFit="1" customWidth="1"/>
    <col min="4515" max="4515" width="17.53125" bestFit="1" customWidth="1"/>
    <col min="4516" max="4516" width="13.73046875" bestFit="1" customWidth="1"/>
    <col min="4517" max="4517" width="17.53125" bestFit="1" customWidth="1"/>
    <col min="4518" max="4518" width="13.73046875" bestFit="1" customWidth="1"/>
    <col min="4519" max="4519" width="17.53125" bestFit="1" customWidth="1"/>
    <col min="4520" max="4520" width="13.73046875" bestFit="1" customWidth="1"/>
    <col min="4521" max="4521" width="17.53125" bestFit="1" customWidth="1"/>
    <col min="4522" max="4522" width="13.73046875" bestFit="1" customWidth="1"/>
    <col min="4523" max="4523" width="17.53125" bestFit="1" customWidth="1"/>
    <col min="4524" max="4524" width="13.73046875" bestFit="1" customWidth="1"/>
    <col min="4525" max="4525" width="17.53125" bestFit="1" customWidth="1"/>
    <col min="4526" max="4526" width="13.73046875" bestFit="1" customWidth="1"/>
    <col min="4527" max="4527" width="17.53125" bestFit="1" customWidth="1"/>
    <col min="4528" max="4528" width="13.73046875" bestFit="1" customWidth="1"/>
    <col min="4529" max="4529" width="17.53125" bestFit="1" customWidth="1"/>
    <col min="4530" max="4530" width="13.73046875" bestFit="1" customWidth="1"/>
    <col min="4531" max="4531" width="17.53125" bestFit="1" customWidth="1"/>
    <col min="4532" max="4532" width="13.73046875" bestFit="1" customWidth="1"/>
    <col min="4533" max="4533" width="17.53125" bestFit="1" customWidth="1"/>
    <col min="4534" max="4534" width="13.73046875" bestFit="1" customWidth="1"/>
    <col min="4535" max="4535" width="17.53125" bestFit="1" customWidth="1"/>
    <col min="4536" max="4536" width="13.73046875" bestFit="1" customWidth="1"/>
    <col min="4537" max="4537" width="17.53125" bestFit="1" customWidth="1"/>
    <col min="4538" max="4538" width="13.73046875" bestFit="1" customWidth="1"/>
    <col min="4539" max="4539" width="17.53125" bestFit="1" customWidth="1"/>
    <col min="4540" max="4540" width="13.73046875" bestFit="1" customWidth="1"/>
    <col min="4541" max="4541" width="17.53125" bestFit="1" customWidth="1"/>
    <col min="4542" max="4542" width="13.73046875" bestFit="1" customWidth="1"/>
    <col min="4543" max="4543" width="17.53125" bestFit="1" customWidth="1"/>
    <col min="4544" max="4544" width="13.73046875" bestFit="1" customWidth="1"/>
    <col min="4545" max="4545" width="17.53125" bestFit="1" customWidth="1"/>
    <col min="4546" max="4546" width="13.73046875" bestFit="1" customWidth="1"/>
    <col min="4547" max="4547" width="17.53125" bestFit="1" customWidth="1"/>
    <col min="4548" max="4548" width="13.73046875" bestFit="1" customWidth="1"/>
    <col min="4549" max="4549" width="17.53125" bestFit="1" customWidth="1"/>
    <col min="4550" max="4550" width="13.73046875" bestFit="1" customWidth="1"/>
    <col min="4551" max="4551" width="17.53125" bestFit="1" customWidth="1"/>
    <col min="4552" max="4552" width="13.73046875" bestFit="1" customWidth="1"/>
    <col min="4553" max="4553" width="17.53125" bestFit="1" customWidth="1"/>
    <col min="4554" max="4554" width="13.73046875" bestFit="1" customWidth="1"/>
    <col min="4555" max="4555" width="17.53125" bestFit="1" customWidth="1"/>
    <col min="4556" max="4556" width="13.73046875" bestFit="1" customWidth="1"/>
    <col min="4557" max="4557" width="17.53125" bestFit="1" customWidth="1"/>
    <col min="4558" max="4558" width="13.73046875" bestFit="1" customWidth="1"/>
    <col min="4559" max="4559" width="17.53125" bestFit="1" customWidth="1"/>
    <col min="4560" max="4560" width="13.73046875" bestFit="1" customWidth="1"/>
    <col min="4561" max="4561" width="17.53125" bestFit="1" customWidth="1"/>
    <col min="4562" max="4562" width="13.73046875" bestFit="1" customWidth="1"/>
    <col min="4563" max="4563" width="17.53125" bestFit="1" customWidth="1"/>
    <col min="4564" max="4564" width="13.73046875" bestFit="1" customWidth="1"/>
    <col min="4565" max="4565" width="17.53125" bestFit="1" customWidth="1"/>
    <col min="4566" max="4566" width="13.73046875" bestFit="1" customWidth="1"/>
    <col min="4567" max="4567" width="17.53125" bestFit="1" customWidth="1"/>
    <col min="4568" max="4568" width="13.73046875" bestFit="1" customWidth="1"/>
    <col min="4569" max="4569" width="17.53125" bestFit="1" customWidth="1"/>
    <col min="4570" max="4570" width="13.73046875" bestFit="1" customWidth="1"/>
    <col min="4571" max="4571" width="17.53125" bestFit="1" customWidth="1"/>
    <col min="4572" max="4572" width="13.73046875" bestFit="1" customWidth="1"/>
    <col min="4573" max="4573" width="17.53125" bestFit="1" customWidth="1"/>
    <col min="4574" max="4574" width="13.73046875" bestFit="1" customWidth="1"/>
    <col min="4575" max="4575" width="17.53125" bestFit="1" customWidth="1"/>
    <col min="4576" max="4576" width="13.73046875" bestFit="1" customWidth="1"/>
    <col min="4577" max="4577" width="17.53125" bestFit="1" customWidth="1"/>
    <col min="4578" max="4578" width="13.73046875" bestFit="1" customWidth="1"/>
    <col min="4579" max="4579" width="17.53125" bestFit="1" customWidth="1"/>
    <col min="4580" max="4580" width="13.73046875" bestFit="1" customWidth="1"/>
    <col min="4581" max="4581" width="17.53125" bestFit="1" customWidth="1"/>
    <col min="4582" max="4582" width="13.73046875" bestFit="1" customWidth="1"/>
    <col min="4583" max="4583" width="17.53125" bestFit="1" customWidth="1"/>
    <col min="4584" max="4584" width="13.73046875" bestFit="1" customWidth="1"/>
    <col min="4585" max="4585" width="17.53125" bestFit="1" customWidth="1"/>
    <col min="4586" max="4586" width="13.73046875" bestFit="1" customWidth="1"/>
    <col min="4587" max="4587" width="17.53125" bestFit="1" customWidth="1"/>
    <col min="4588" max="4588" width="13.73046875" bestFit="1" customWidth="1"/>
    <col min="4589" max="4589" width="17.53125" bestFit="1" customWidth="1"/>
    <col min="4590" max="4590" width="13.73046875" bestFit="1" customWidth="1"/>
    <col min="4591" max="4591" width="17.53125" bestFit="1" customWidth="1"/>
    <col min="4592" max="4592" width="13.73046875" bestFit="1" customWidth="1"/>
    <col min="4593" max="4593" width="17.53125" bestFit="1" customWidth="1"/>
    <col min="4594" max="4594" width="13.73046875" bestFit="1" customWidth="1"/>
    <col min="4595" max="4595" width="17.53125" bestFit="1" customWidth="1"/>
    <col min="4596" max="4596" width="13.73046875" bestFit="1" customWidth="1"/>
    <col min="4597" max="4597" width="17.53125" bestFit="1" customWidth="1"/>
    <col min="4598" max="4598" width="13.73046875" bestFit="1" customWidth="1"/>
    <col min="4599" max="4599" width="17.53125" bestFit="1" customWidth="1"/>
    <col min="4600" max="4600" width="13.73046875" bestFit="1" customWidth="1"/>
    <col min="4601" max="4601" width="17.53125" bestFit="1" customWidth="1"/>
    <col min="4602" max="4602" width="13.73046875" bestFit="1" customWidth="1"/>
    <col min="4603" max="4603" width="17.53125" bestFit="1" customWidth="1"/>
    <col min="4604" max="4604" width="13.73046875" bestFit="1" customWidth="1"/>
    <col min="4605" max="4605" width="17.53125" bestFit="1" customWidth="1"/>
    <col min="4606" max="4606" width="13.73046875" bestFit="1" customWidth="1"/>
    <col min="4607" max="4607" width="17.53125" bestFit="1" customWidth="1"/>
    <col min="4608" max="4608" width="13.73046875" bestFit="1" customWidth="1"/>
    <col min="4609" max="4609" width="17.53125" bestFit="1" customWidth="1"/>
    <col min="4610" max="4610" width="13.73046875" bestFit="1" customWidth="1"/>
    <col min="4611" max="4611" width="17.53125" bestFit="1" customWidth="1"/>
    <col min="4612" max="4612" width="13.73046875" bestFit="1" customWidth="1"/>
    <col min="4613" max="4613" width="17.53125" bestFit="1" customWidth="1"/>
    <col min="4614" max="4614" width="13.73046875" bestFit="1" customWidth="1"/>
    <col min="4615" max="4615" width="17.53125" bestFit="1" customWidth="1"/>
    <col min="4616" max="4616" width="13.73046875" bestFit="1" customWidth="1"/>
    <col min="4617" max="4617" width="17.53125" bestFit="1" customWidth="1"/>
    <col min="4618" max="4618" width="13.73046875" bestFit="1" customWidth="1"/>
    <col min="4619" max="4619" width="17.53125" bestFit="1" customWidth="1"/>
    <col min="4620" max="4620" width="13.73046875" bestFit="1" customWidth="1"/>
    <col min="4621" max="4621" width="17.53125" bestFit="1" customWidth="1"/>
    <col min="4622" max="4622" width="13.73046875" bestFit="1" customWidth="1"/>
    <col min="4623" max="4623" width="17.53125" bestFit="1" customWidth="1"/>
    <col min="4624" max="4624" width="13.73046875" bestFit="1" customWidth="1"/>
    <col min="4625" max="4625" width="17.53125" bestFit="1" customWidth="1"/>
    <col min="4626" max="4626" width="13.73046875" bestFit="1" customWidth="1"/>
    <col min="4627" max="4627" width="17.53125" bestFit="1" customWidth="1"/>
    <col min="4628" max="4628" width="13.73046875" bestFit="1" customWidth="1"/>
    <col min="4629" max="4629" width="17.53125" bestFit="1" customWidth="1"/>
    <col min="4630" max="4630" width="13.73046875" bestFit="1" customWidth="1"/>
    <col min="4631" max="4631" width="17.53125" bestFit="1" customWidth="1"/>
    <col min="4632" max="4632" width="13.73046875" bestFit="1" customWidth="1"/>
    <col min="4633" max="4633" width="17.53125" bestFit="1" customWidth="1"/>
    <col min="4634" max="4634" width="13.73046875" bestFit="1" customWidth="1"/>
    <col min="4635" max="4635" width="17.53125" bestFit="1" customWidth="1"/>
    <col min="4636" max="4636" width="13.73046875" bestFit="1" customWidth="1"/>
    <col min="4637" max="4637" width="17.53125" bestFit="1" customWidth="1"/>
    <col min="4638" max="4638" width="13.73046875" bestFit="1" customWidth="1"/>
    <col min="4639" max="4639" width="17.53125" bestFit="1" customWidth="1"/>
    <col min="4640" max="4640" width="13.73046875" bestFit="1" customWidth="1"/>
    <col min="4641" max="4641" width="17.53125" bestFit="1" customWidth="1"/>
    <col min="4642" max="4642" width="13.73046875" bestFit="1" customWidth="1"/>
    <col min="4643" max="4643" width="17.53125" bestFit="1" customWidth="1"/>
    <col min="4644" max="4644" width="13.73046875" bestFit="1" customWidth="1"/>
    <col min="4645" max="4645" width="17.53125" bestFit="1" customWidth="1"/>
    <col min="4646" max="4646" width="13.73046875" bestFit="1" customWidth="1"/>
    <col min="4647" max="4647" width="17.53125" bestFit="1" customWidth="1"/>
    <col min="4648" max="4648" width="13.73046875" bestFit="1" customWidth="1"/>
    <col min="4649" max="4649" width="17.53125" bestFit="1" customWidth="1"/>
    <col min="4650" max="4650" width="13.73046875" bestFit="1" customWidth="1"/>
    <col min="4651" max="4651" width="17.53125" bestFit="1" customWidth="1"/>
    <col min="4652" max="4652" width="13.73046875" bestFit="1" customWidth="1"/>
    <col min="4653" max="4653" width="17.53125" bestFit="1" customWidth="1"/>
    <col min="4654" max="4654" width="13.73046875" bestFit="1" customWidth="1"/>
    <col min="4655" max="4655" width="17.53125" bestFit="1" customWidth="1"/>
    <col min="4656" max="4656" width="13.73046875" bestFit="1" customWidth="1"/>
    <col min="4657" max="4657" width="17.53125" bestFit="1" customWidth="1"/>
    <col min="4658" max="4658" width="13.73046875" bestFit="1" customWidth="1"/>
    <col min="4659" max="4659" width="17.53125" bestFit="1" customWidth="1"/>
    <col min="4660" max="4660" width="13.73046875" bestFit="1" customWidth="1"/>
    <col min="4661" max="4661" width="17.53125" bestFit="1" customWidth="1"/>
    <col min="4662" max="4662" width="13.73046875" bestFit="1" customWidth="1"/>
    <col min="4663" max="4663" width="17.53125" bestFit="1" customWidth="1"/>
    <col min="4664" max="4664" width="13.73046875" bestFit="1" customWidth="1"/>
    <col min="4665" max="4665" width="17.53125" bestFit="1" customWidth="1"/>
    <col min="4666" max="4666" width="13.73046875" bestFit="1" customWidth="1"/>
    <col min="4667" max="4667" width="17.53125" bestFit="1" customWidth="1"/>
    <col min="4668" max="4668" width="13.73046875" bestFit="1" customWidth="1"/>
    <col min="4669" max="4669" width="17.53125" bestFit="1" customWidth="1"/>
    <col min="4670" max="4670" width="13.73046875" bestFit="1" customWidth="1"/>
    <col min="4671" max="4671" width="17.53125" bestFit="1" customWidth="1"/>
    <col min="4672" max="4672" width="13.73046875" bestFit="1" customWidth="1"/>
    <col min="4673" max="4673" width="17.53125" bestFit="1" customWidth="1"/>
    <col min="4674" max="4674" width="13.73046875" bestFit="1" customWidth="1"/>
    <col min="4675" max="4675" width="17.53125" bestFit="1" customWidth="1"/>
    <col min="4676" max="4676" width="13.73046875" bestFit="1" customWidth="1"/>
    <col min="4677" max="4677" width="17.53125" bestFit="1" customWidth="1"/>
    <col min="4678" max="4678" width="13.73046875" bestFit="1" customWidth="1"/>
    <col min="4679" max="4679" width="17.53125" bestFit="1" customWidth="1"/>
    <col min="4680" max="4680" width="13.73046875" bestFit="1" customWidth="1"/>
    <col min="4681" max="4681" width="17.53125" bestFit="1" customWidth="1"/>
    <col min="4682" max="4682" width="13.73046875" bestFit="1" customWidth="1"/>
    <col min="4683" max="4683" width="17.53125" bestFit="1" customWidth="1"/>
    <col min="4684" max="4684" width="13.73046875" bestFit="1" customWidth="1"/>
    <col min="4685" max="4685" width="17.53125" bestFit="1" customWidth="1"/>
    <col min="4686" max="4686" width="13.73046875" bestFit="1" customWidth="1"/>
    <col min="4687" max="4687" width="17.53125" bestFit="1" customWidth="1"/>
    <col min="4688" max="4688" width="13.73046875" bestFit="1" customWidth="1"/>
    <col min="4689" max="4689" width="17.53125" bestFit="1" customWidth="1"/>
    <col min="4690" max="4690" width="13.73046875" bestFit="1" customWidth="1"/>
    <col min="4691" max="4691" width="17.53125" bestFit="1" customWidth="1"/>
    <col min="4692" max="4692" width="13.73046875" bestFit="1" customWidth="1"/>
    <col min="4693" max="4693" width="17.53125" bestFit="1" customWidth="1"/>
    <col min="4694" max="4694" width="13.73046875" bestFit="1" customWidth="1"/>
    <col min="4695" max="4695" width="17.53125" bestFit="1" customWidth="1"/>
    <col min="4696" max="4696" width="13.73046875" bestFit="1" customWidth="1"/>
    <col min="4697" max="4697" width="17.53125" bestFit="1" customWidth="1"/>
    <col min="4698" max="4698" width="13.73046875" bestFit="1" customWidth="1"/>
    <col min="4699" max="4699" width="17.53125" bestFit="1" customWidth="1"/>
    <col min="4700" max="4700" width="13.73046875" bestFit="1" customWidth="1"/>
    <col min="4701" max="4701" width="17.53125" bestFit="1" customWidth="1"/>
    <col min="4702" max="4702" width="13.73046875" bestFit="1" customWidth="1"/>
    <col min="4703" max="4703" width="17.53125" bestFit="1" customWidth="1"/>
    <col min="4704" max="4704" width="13.73046875" bestFit="1" customWidth="1"/>
    <col min="4705" max="4705" width="17.53125" bestFit="1" customWidth="1"/>
    <col min="4706" max="4706" width="13.73046875" bestFit="1" customWidth="1"/>
    <col min="4707" max="4707" width="17.53125" bestFit="1" customWidth="1"/>
    <col min="4708" max="4708" width="13.73046875" bestFit="1" customWidth="1"/>
    <col min="4709" max="4709" width="17.53125" bestFit="1" customWidth="1"/>
    <col min="4710" max="4710" width="13.73046875" bestFit="1" customWidth="1"/>
    <col min="4711" max="4711" width="17.53125" bestFit="1" customWidth="1"/>
    <col min="4712" max="4712" width="13.73046875" bestFit="1" customWidth="1"/>
    <col min="4713" max="4713" width="17.53125" bestFit="1" customWidth="1"/>
    <col min="4714" max="4714" width="13.73046875" bestFit="1" customWidth="1"/>
    <col min="4715" max="4715" width="17.53125" bestFit="1" customWidth="1"/>
    <col min="4716" max="4716" width="13.73046875" bestFit="1" customWidth="1"/>
    <col min="4717" max="4717" width="17.53125" bestFit="1" customWidth="1"/>
    <col min="4718" max="4718" width="13.73046875" bestFit="1" customWidth="1"/>
    <col min="4719" max="4719" width="17.53125" bestFit="1" customWidth="1"/>
    <col min="4720" max="4720" width="13.73046875" bestFit="1" customWidth="1"/>
    <col min="4721" max="4721" width="17.53125" bestFit="1" customWidth="1"/>
    <col min="4722" max="4722" width="13.73046875" bestFit="1" customWidth="1"/>
    <col min="4723" max="4723" width="17.53125" bestFit="1" customWidth="1"/>
    <col min="4724" max="4724" width="13.73046875" bestFit="1" customWidth="1"/>
    <col min="4725" max="4725" width="17.53125" bestFit="1" customWidth="1"/>
    <col min="4726" max="4726" width="13.73046875" bestFit="1" customWidth="1"/>
    <col min="4727" max="4727" width="17.53125" bestFit="1" customWidth="1"/>
    <col min="4728" max="4728" width="13.73046875" bestFit="1" customWidth="1"/>
    <col min="4729" max="4729" width="17.53125" bestFit="1" customWidth="1"/>
    <col min="4730" max="4730" width="13.73046875" bestFit="1" customWidth="1"/>
    <col min="4731" max="4731" width="17.53125" bestFit="1" customWidth="1"/>
    <col min="4732" max="4732" width="13.73046875" bestFit="1" customWidth="1"/>
    <col min="4733" max="4733" width="17.53125" bestFit="1" customWidth="1"/>
    <col min="4734" max="4734" width="13.73046875" bestFit="1" customWidth="1"/>
    <col min="4735" max="4735" width="17.53125" bestFit="1" customWidth="1"/>
    <col min="4736" max="4736" width="13.73046875" bestFit="1" customWidth="1"/>
    <col min="4737" max="4737" width="17.53125" bestFit="1" customWidth="1"/>
    <col min="4738" max="4738" width="13.73046875" bestFit="1" customWidth="1"/>
    <col min="4739" max="4739" width="17.53125" bestFit="1" customWidth="1"/>
    <col min="4740" max="4740" width="13.73046875" bestFit="1" customWidth="1"/>
    <col min="4741" max="4741" width="17.53125" bestFit="1" customWidth="1"/>
    <col min="4742" max="4742" width="13.73046875" bestFit="1" customWidth="1"/>
    <col min="4743" max="4743" width="17.53125" bestFit="1" customWidth="1"/>
    <col min="4744" max="4744" width="13.73046875" bestFit="1" customWidth="1"/>
    <col min="4745" max="4745" width="17.53125" bestFit="1" customWidth="1"/>
    <col min="4746" max="4746" width="13.73046875" bestFit="1" customWidth="1"/>
    <col min="4747" max="4747" width="17.53125" bestFit="1" customWidth="1"/>
    <col min="4748" max="4748" width="13.73046875" bestFit="1" customWidth="1"/>
    <col min="4749" max="4749" width="17.53125" bestFit="1" customWidth="1"/>
    <col min="4750" max="4750" width="13.73046875" bestFit="1" customWidth="1"/>
    <col min="4751" max="4751" width="17.53125" bestFit="1" customWidth="1"/>
    <col min="4752" max="4752" width="13.73046875" bestFit="1" customWidth="1"/>
    <col min="4753" max="4753" width="17.53125" bestFit="1" customWidth="1"/>
    <col min="4754" max="4754" width="13.73046875" bestFit="1" customWidth="1"/>
    <col min="4755" max="4755" width="17.53125" bestFit="1" customWidth="1"/>
    <col min="4756" max="4756" width="13.73046875" bestFit="1" customWidth="1"/>
    <col min="4757" max="4757" width="17.53125" bestFit="1" customWidth="1"/>
    <col min="4758" max="4758" width="13.73046875" bestFit="1" customWidth="1"/>
    <col min="4759" max="4759" width="17.53125" bestFit="1" customWidth="1"/>
    <col min="4760" max="4760" width="13.73046875" bestFit="1" customWidth="1"/>
    <col min="4761" max="4761" width="17.53125" bestFit="1" customWidth="1"/>
    <col min="4762" max="4762" width="13.73046875" bestFit="1" customWidth="1"/>
    <col min="4763" max="4763" width="17.53125" bestFit="1" customWidth="1"/>
    <col min="4764" max="4764" width="13.73046875" bestFit="1" customWidth="1"/>
    <col min="4765" max="4765" width="17.53125" bestFit="1" customWidth="1"/>
    <col min="4766" max="4766" width="13.73046875" bestFit="1" customWidth="1"/>
    <col min="4767" max="4767" width="17.53125" bestFit="1" customWidth="1"/>
    <col min="4768" max="4768" width="13.73046875" bestFit="1" customWidth="1"/>
    <col min="4769" max="4769" width="17.53125" bestFit="1" customWidth="1"/>
    <col min="4770" max="4770" width="13.73046875" bestFit="1" customWidth="1"/>
    <col min="4771" max="4771" width="17.53125" bestFit="1" customWidth="1"/>
    <col min="4772" max="4772" width="13.73046875" bestFit="1" customWidth="1"/>
    <col min="4773" max="4773" width="17.53125" bestFit="1" customWidth="1"/>
    <col min="4774" max="4774" width="13.73046875" bestFit="1" customWidth="1"/>
    <col min="4775" max="4775" width="17.53125" bestFit="1" customWidth="1"/>
    <col min="4776" max="4776" width="13.73046875" bestFit="1" customWidth="1"/>
    <col min="4777" max="4777" width="17.53125" bestFit="1" customWidth="1"/>
    <col min="4778" max="4778" width="13.73046875" bestFit="1" customWidth="1"/>
    <col min="4779" max="4779" width="17.53125" bestFit="1" customWidth="1"/>
    <col min="4780" max="4780" width="13.73046875" bestFit="1" customWidth="1"/>
    <col min="4781" max="4781" width="17.53125" bestFit="1" customWidth="1"/>
    <col min="4782" max="4782" width="13.73046875" bestFit="1" customWidth="1"/>
    <col min="4783" max="4783" width="17.53125" bestFit="1" customWidth="1"/>
    <col min="4784" max="4784" width="13.73046875" bestFit="1" customWidth="1"/>
    <col min="4785" max="4785" width="17.53125" bestFit="1" customWidth="1"/>
    <col min="4786" max="4786" width="13.73046875" bestFit="1" customWidth="1"/>
    <col min="4787" max="4787" width="17.53125" bestFit="1" customWidth="1"/>
    <col min="4788" max="4788" width="13.73046875" bestFit="1" customWidth="1"/>
    <col min="4789" max="4789" width="17.53125" bestFit="1" customWidth="1"/>
    <col min="4790" max="4790" width="13.73046875" bestFit="1" customWidth="1"/>
    <col min="4791" max="4791" width="17.53125" bestFit="1" customWidth="1"/>
    <col min="4792" max="4792" width="13.73046875" bestFit="1" customWidth="1"/>
    <col min="4793" max="4793" width="17.53125" bestFit="1" customWidth="1"/>
    <col min="4794" max="4794" width="13.73046875" bestFit="1" customWidth="1"/>
    <col min="4795" max="4795" width="17.53125" bestFit="1" customWidth="1"/>
    <col min="4796" max="4796" width="13.73046875" bestFit="1" customWidth="1"/>
    <col min="4797" max="4797" width="17.53125" bestFit="1" customWidth="1"/>
    <col min="4798" max="4798" width="13.73046875" bestFit="1" customWidth="1"/>
    <col min="4799" max="4799" width="17.53125" bestFit="1" customWidth="1"/>
    <col min="4800" max="4800" width="13.73046875" bestFit="1" customWidth="1"/>
    <col min="4801" max="4801" width="17.53125" bestFit="1" customWidth="1"/>
    <col min="4802" max="4802" width="13.73046875" bestFit="1" customWidth="1"/>
    <col min="4803" max="4803" width="17.53125" bestFit="1" customWidth="1"/>
    <col min="4804" max="4804" width="13.73046875" bestFit="1" customWidth="1"/>
    <col min="4805" max="4805" width="17.53125" bestFit="1" customWidth="1"/>
    <col min="4806" max="4806" width="13.73046875" bestFit="1" customWidth="1"/>
    <col min="4807" max="4807" width="17.53125" bestFit="1" customWidth="1"/>
    <col min="4808" max="4808" width="13.73046875" bestFit="1" customWidth="1"/>
    <col min="4809" max="4809" width="17.53125" bestFit="1" customWidth="1"/>
    <col min="4810" max="4810" width="13.73046875" bestFit="1" customWidth="1"/>
    <col min="4811" max="4811" width="17.53125" bestFit="1" customWidth="1"/>
    <col min="4812" max="4812" width="13.73046875" bestFit="1" customWidth="1"/>
    <col min="4813" max="4813" width="17.53125" bestFit="1" customWidth="1"/>
    <col min="4814" max="4814" width="13.73046875" bestFit="1" customWidth="1"/>
    <col min="4815" max="4815" width="17.53125" bestFit="1" customWidth="1"/>
    <col min="4816" max="4816" width="13.73046875" bestFit="1" customWidth="1"/>
    <col min="4817" max="4817" width="17.53125" bestFit="1" customWidth="1"/>
    <col min="4818" max="4818" width="13.73046875" bestFit="1" customWidth="1"/>
    <col min="4819" max="4819" width="17.53125" bestFit="1" customWidth="1"/>
    <col min="4820" max="4820" width="13.73046875" bestFit="1" customWidth="1"/>
    <col min="4821" max="4821" width="17.53125" bestFit="1" customWidth="1"/>
    <col min="4822" max="4822" width="13.73046875" bestFit="1" customWidth="1"/>
    <col min="4823" max="4823" width="17.53125" bestFit="1" customWidth="1"/>
    <col min="4824" max="4824" width="13.73046875" bestFit="1" customWidth="1"/>
    <col min="4825" max="4825" width="17.53125" bestFit="1" customWidth="1"/>
    <col min="4826" max="4826" width="13.73046875" bestFit="1" customWidth="1"/>
    <col min="4827" max="4827" width="17.53125" bestFit="1" customWidth="1"/>
    <col min="4828" max="4828" width="13.73046875" bestFit="1" customWidth="1"/>
    <col min="4829" max="4829" width="17.53125" bestFit="1" customWidth="1"/>
    <col min="4830" max="4830" width="13.73046875" bestFit="1" customWidth="1"/>
    <col min="4831" max="4831" width="17.53125" bestFit="1" customWidth="1"/>
    <col min="4832" max="4832" width="13.73046875" bestFit="1" customWidth="1"/>
    <col min="4833" max="4833" width="17.53125" bestFit="1" customWidth="1"/>
    <col min="4834" max="4834" width="13.73046875" bestFit="1" customWidth="1"/>
    <col min="4835" max="4835" width="17.53125" bestFit="1" customWidth="1"/>
    <col min="4836" max="4836" width="13.73046875" bestFit="1" customWidth="1"/>
    <col min="4837" max="4837" width="17.53125" bestFit="1" customWidth="1"/>
    <col min="4838" max="4838" width="13.73046875" bestFit="1" customWidth="1"/>
    <col min="4839" max="4839" width="17.53125" bestFit="1" customWidth="1"/>
    <col min="4840" max="4840" width="13.73046875" bestFit="1" customWidth="1"/>
    <col min="4841" max="4841" width="17.53125" bestFit="1" customWidth="1"/>
    <col min="4842" max="4842" width="13.73046875" bestFit="1" customWidth="1"/>
    <col min="4843" max="4843" width="17.53125" bestFit="1" customWidth="1"/>
    <col min="4844" max="4844" width="13.73046875" bestFit="1" customWidth="1"/>
    <col min="4845" max="4845" width="17.53125" bestFit="1" customWidth="1"/>
    <col min="4846" max="4846" width="13.73046875" bestFit="1" customWidth="1"/>
    <col min="4847" max="4847" width="17.53125" bestFit="1" customWidth="1"/>
    <col min="4848" max="4848" width="13.73046875" bestFit="1" customWidth="1"/>
    <col min="4849" max="4849" width="17.53125" bestFit="1" customWidth="1"/>
    <col min="4850" max="4850" width="13.73046875" bestFit="1" customWidth="1"/>
    <col min="4851" max="4851" width="17.53125" bestFit="1" customWidth="1"/>
    <col min="4852" max="4852" width="13.73046875" bestFit="1" customWidth="1"/>
    <col min="4853" max="4853" width="17.53125" bestFit="1" customWidth="1"/>
    <col min="4854" max="4854" width="13.73046875" bestFit="1" customWidth="1"/>
    <col min="4855" max="4855" width="17.53125" bestFit="1" customWidth="1"/>
    <col min="4856" max="4856" width="13.73046875" bestFit="1" customWidth="1"/>
    <col min="4857" max="4857" width="17.53125" bestFit="1" customWidth="1"/>
    <col min="4858" max="4858" width="13.73046875" bestFit="1" customWidth="1"/>
    <col min="4859" max="4859" width="17.53125" bestFit="1" customWidth="1"/>
    <col min="4860" max="4860" width="13.73046875" bestFit="1" customWidth="1"/>
    <col min="4861" max="4861" width="17.53125" bestFit="1" customWidth="1"/>
    <col min="4862" max="4862" width="13.73046875" bestFit="1" customWidth="1"/>
    <col min="4863" max="4863" width="17.53125" bestFit="1" customWidth="1"/>
    <col min="4864" max="4864" width="13.73046875" bestFit="1" customWidth="1"/>
    <col min="4865" max="4865" width="17.53125" bestFit="1" customWidth="1"/>
    <col min="4866" max="4866" width="13.73046875" bestFit="1" customWidth="1"/>
    <col min="4867" max="4867" width="17.53125" bestFit="1" customWidth="1"/>
    <col min="4868" max="4868" width="13.73046875" bestFit="1" customWidth="1"/>
    <col min="4869" max="4869" width="17.53125" bestFit="1" customWidth="1"/>
    <col min="4870" max="4870" width="13.73046875" bestFit="1" customWidth="1"/>
    <col min="4871" max="4871" width="17.53125" bestFit="1" customWidth="1"/>
    <col min="4872" max="4872" width="13.73046875" bestFit="1" customWidth="1"/>
    <col min="4873" max="4873" width="17.53125" bestFit="1" customWidth="1"/>
    <col min="4874" max="4874" width="13.73046875" bestFit="1" customWidth="1"/>
    <col min="4875" max="4875" width="17.53125" bestFit="1" customWidth="1"/>
    <col min="4876" max="4876" width="13.73046875" bestFit="1" customWidth="1"/>
    <col min="4877" max="4877" width="17.53125" bestFit="1" customWidth="1"/>
    <col min="4878" max="4878" width="13.73046875" bestFit="1" customWidth="1"/>
    <col min="4879" max="4879" width="17.53125" bestFit="1" customWidth="1"/>
    <col min="4880" max="4880" width="13.73046875" bestFit="1" customWidth="1"/>
    <col min="4881" max="4881" width="17.53125" bestFit="1" customWidth="1"/>
    <col min="4882" max="4882" width="13.73046875" bestFit="1" customWidth="1"/>
    <col min="4883" max="4883" width="17.53125" bestFit="1" customWidth="1"/>
    <col min="4884" max="4884" width="13.73046875" bestFit="1" customWidth="1"/>
    <col min="4885" max="4885" width="17.53125" bestFit="1" customWidth="1"/>
    <col min="4886" max="4886" width="13.73046875" bestFit="1" customWidth="1"/>
    <col min="4887" max="4887" width="17.53125" bestFit="1" customWidth="1"/>
    <col min="4888" max="4888" width="13.73046875" bestFit="1" customWidth="1"/>
    <col min="4889" max="4889" width="17.53125" bestFit="1" customWidth="1"/>
    <col min="4890" max="4890" width="13.73046875" bestFit="1" customWidth="1"/>
    <col min="4891" max="4891" width="17.53125" bestFit="1" customWidth="1"/>
    <col min="4892" max="4892" width="13.73046875" bestFit="1" customWidth="1"/>
    <col min="4893" max="4893" width="17.53125" bestFit="1" customWidth="1"/>
    <col min="4894" max="4894" width="13.73046875" bestFit="1" customWidth="1"/>
    <col min="4895" max="4895" width="17.53125" bestFit="1" customWidth="1"/>
    <col min="4896" max="4896" width="13.73046875" bestFit="1" customWidth="1"/>
    <col min="4897" max="4897" width="17.53125" bestFit="1" customWidth="1"/>
    <col min="4898" max="4898" width="13.73046875" bestFit="1" customWidth="1"/>
    <col min="4899" max="4899" width="17.53125" bestFit="1" customWidth="1"/>
    <col min="4900" max="4900" width="13.73046875" bestFit="1" customWidth="1"/>
    <col min="4901" max="4901" width="17.53125" bestFit="1" customWidth="1"/>
    <col min="4902" max="4902" width="13.73046875" bestFit="1" customWidth="1"/>
    <col min="4903" max="4903" width="17.53125" bestFit="1" customWidth="1"/>
    <col min="4904" max="4904" width="13.73046875" bestFit="1" customWidth="1"/>
    <col min="4905" max="4905" width="17.53125" bestFit="1" customWidth="1"/>
    <col min="4906" max="4906" width="13.73046875" bestFit="1" customWidth="1"/>
    <col min="4907" max="4907" width="17.53125" bestFit="1" customWidth="1"/>
    <col min="4908" max="4908" width="13.73046875" bestFit="1" customWidth="1"/>
    <col min="4909" max="4909" width="17.53125" bestFit="1" customWidth="1"/>
    <col min="4910" max="4910" width="13.73046875" bestFit="1" customWidth="1"/>
    <col min="4911" max="4911" width="17.53125" bestFit="1" customWidth="1"/>
    <col min="4912" max="4912" width="13.73046875" bestFit="1" customWidth="1"/>
    <col min="4913" max="4913" width="17.53125" bestFit="1" customWidth="1"/>
    <col min="4914" max="4914" width="13.73046875" bestFit="1" customWidth="1"/>
    <col min="4915" max="4915" width="17.53125" bestFit="1" customWidth="1"/>
    <col min="4916" max="4916" width="13.73046875" bestFit="1" customWidth="1"/>
    <col min="4917" max="4917" width="17.53125" bestFit="1" customWidth="1"/>
    <col min="4918" max="4918" width="13.73046875" bestFit="1" customWidth="1"/>
    <col min="4919" max="4919" width="17.53125" bestFit="1" customWidth="1"/>
    <col min="4920" max="4920" width="13.73046875" bestFit="1" customWidth="1"/>
    <col min="4921" max="4921" width="17.53125" bestFit="1" customWidth="1"/>
    <col min="4922" max="4922" width="13.73046875" bestFit="1" customWidth="1"/>
    <col min="4923" max="4923" width="17.53125" bestFit="1" customWidth="1"/>
    <col min="4924" max="4924" width="13.73046875" bestFit="1" customWidth="1"/>
    <col min="4925" max="4925" width="17.53125" bestFit="1" customWidth="1"/>
    <col min="4926" max="4926" width="13.73046875" bestFit="1" customWidth="1"/>
    <col min="4927" max="4927" width="17.53125" bestFit="1" customWidth="1"/>
    <col min="4928" max="4928" width="13.73046875" bestFit="1" customWidth="1"/>
    <col min="4929" max="4929" width="17.53125" bestFit="1" customWidth="1"/>
    <col min="4930" max="4930" width="13.73046875" bestFit="1" customWidth="1"/>
    <col min="4931" max="4931" width="17.53125" bestFit="1" customWidth="1"/>
    <col min="4932" max="4932" width="13.73046875" bestFit="1" customWidth="1"/>
    <col min="4933" max="4933" width="17.53125" bestFit="1" customWidth="1"/>
    <col min="4934" max="4934" width="13.73046875" bestFit="1" customWidth="1"/>
    <col min="4935" max="4935" width="17.53125" bestFit="1" customWidth="1"/>
    <col min="4936" max="4936" width="13.73046875" bestFit="1" customWidth="1"/>
    <col min="4937" max="4937" width="17.53125" bestFit="1" customWidth="1"/>
    <col min="4938" max="4938" width="13.73046875" bestFit="1" customWidth="1"/>
    <col min="4939" max="4939" width="17.53125" bestFit="1" customWidth="1"/>
    <col min="4940" max="4940" width="13.73046875" bestFit="1" customWidth="1"/>
    <col min="4941" max="4941" width="17.53125" bestFit="1" customWidth="1"/>
    <col min="4942" max="4942" width="13.73046875" bestFit="1" customWidth="1"/>
    <col min="4943" max="4943" width="17.53125" bestFit="1" customWidth="1"/>
    <col min="4944" max="4944" width="15.265625" bestFit="1" customWidth="1"/>
    <col min="4945" max="4945" width="19" bestFit="1" customWidth="1"/>
    <col min="4946" max="4946" width="15.265625" bestFit="1" customWidth="1"/>
    <col min="4947" max="4947" width="19" bestFit="1" customWidth="1"/>
    <col min="4948" max="4948" width="15.265625" bestFit="1" customWidth="1"/>
    <col min="4949" max="4949" width="19" bestFit="1" customWidth="1"/>
    <col min="4950" max="4950" width="15.265625" bestFit="1" customWidth="1"/>
    <col min="4951" max="4951" width="19" bestFit="1" customWidth="1"/>
    <col min="4952" max="4952" width="15.265625" bestFit="1" customWidth="1"/>
    <col min="4953" max="4953" width="19" bestFit="1" customWidth="1"/>
    <col min="4954" max="4954" width="15.265625" bestFit="1" customWidth="1"/>
    <col min="4955" max="4955" width="19" bestFit="1" customWidth="1"/>
    <col min="4956" max="4956" width="15.265625" bestFit="1" customWidth="1"/>
    <col min="4957" max="4957" width="19" bestFit="1" customWidth="1"/>
    <col min="4958" max="4958" width="15.265625" bestFit="1" customWidth="1"/>
    <col min="4959" max="4959" width="19" bestFit="1" customWidth="1"/>
    <col min="4960" max="4960" width="15.265625" bestFit="1" customWidth="1"/>
    <col min="4961" max="4961" width="19" bestFit="1" customWidth="1"/>
    <col min="4962" max="4962" width="15.265625" bestFit="1" customWidth="1"/>
    <col min="4963" max="4963" width="19" bestFit="1" customWidth="1"/>
    <col min="4964" max="4964" width="15.265625" bestFit="1" customWidth="1"/>
    <col min="4965" max="4965" width="19" bestFit="1" customWidth="1"/>
    <col min="4966" max="4966" width="15.265625" bestFit="1" customWidth="1"/>
    <col min="4967" max="4967" width="19" bestFit="1" customWidth="1"/>
    <col min="4968" max="4968" width="15.265625" bestFit="1" customWidth="1"/>
    <col min="4969" max="4969" width="19" bestFit="1" customWidth="1"/>
    <col min="4970" max="4970" width="15.265625" bestFit="1" customWidth="1"/>
    <col min="4971" max="4971" width="19" bestFit="1" customWidth="1"/>
    <col min="4972" max="4972" width="15.265625" bestFit="1" customWidth="1"/>
    <col min="4973" max="4973" width="19" bestFit="1" customWidth="1"/>
    <col min="4974" max="4974" width="15.265625" bestFit="1" customWidth="1"/>
    <col min="4975" max="4975" width="19" bestFit="1" customWidth="1"/>
    <col min="4976" max="4976" width="15.265625" bestFit="1" customWidth="1"/>
    <col min="4977" max="4977" width="19" bestFit="1" customWidth="1"/>
    <col min="4978" max="4978" width="15.265625" bestFit="1" customWidth="1"/>
    <col min="4979" max="4979" width="19" bestFit="1" customWidth="1"/>
    <col min="4980" max="4980" width="15.265625" bestFit="1" customWidth="1"/>
    <col min="4981" max="4981" width="19" bestFit="1" customWidth="1"/>
    <col min="4982" max="4982" width="15.265625" bestFit="1" customWidth="1"/>
    <col min="4983" max="4983" width="19" bestFit="1" customWidth="1"/>
    <col min="4984" max="4984" width="15.265625" bestFit="1" customWidth="1"/>
    <col min="4985" max="4985" width="19" bestFit="1" customWidth="1"/>
    <col min="4986" max="4986" width="15.265625" bestFit="1" customWidth="1"/>
    <col min="4987" max="4987" width="19" bestFit="1" customWidth="1"/>
    <col min="4988" max="4988" width="15.265625" bestFit="1" customWidth="1"/>
    <col min="4989" max="4989" width="19" bestFit="1" customWidth="1"/>
    <col min="4990" max="4990" width="15.265625" bestFit="1" customWidth="1"/>
    <col min="4991" max="4991" width="19" bestFit="1" customWidth="1"/>
    <col min="4992" max="4992" width="15.265625" bestFit="1" customWidth="1"/>
    <col min="4993" max="4993" width="19" bestFit="1" customWidth="1"/>
    <col min="4994" max="4994" width="15.265625" bestFit="1" customWidth="1"/>
    <col min="4995" max="4995" width="19" bestFit="1" customWidth="1"/>
    <col min="4996" max="4996" width="15.265625" bestFit="1" customWidth="1"/>
    <col min="4997" max="4997" width="19" bestFit="1" customWidth="1"/>
    <col min="4998" max="4998" width="15.265625" bestFit="1" customWidth="1"/>
    <col min="4999" max="4999" width="19" bestFit="1" customWidth="1"/>
    <col min="5000" max="5000" width="15.265625" bestFit="1" customWidth="1"/>
    <col min="5001" max="5001" width="19" bestFit="1" customWidth="1"/>
    <col min="5002" max="5002" width="15.265625" bestFit="1" customWidth="1"/>
    <col min="5003" max="5003" width="19" bestFit="1" customWidth="1"/>
    <col min="5004" max="5004" width="15.265625" bestFit="1" customWidth="1"/>
    <col min="5005" max="5005" width="19" bestFit="1" customWidth="1"/>
    <col min="5006" max="5006" width="15.265625" bestFit="1" customWidth="1"/>
    <col min="5007" max="5007" width="19" bestFit="1" customWidth="1"/>
    <col min="5008" max="5008" width="15.265625" bestFit="1" customWidth="1"/>
    <col min="5009" max="5009" width="19" bestFit="1" customWidth="1"/>
    <col min="5010" max="5010" width="15.265625" bestFit="1" customWidth="1"/>
    <col min="5011" max="5011" width="19" bestFit="1" customWidth="1"/>
    <col min="5012" max="5012" width="15.265625" bestFit="1" customWidth="1"/>
    <col min="5013" max="5013" width="19" bestFit="1" customWidth="1"/>
    <col min="5014" max="5014" width="15.265625" bestFit="1" customWidth="1"/>
    <col min="5015" max="5015" width="19" bestFit="1" customWidth="1"/>
    <col min="5016" max="5016" width="15.265625" bestFit="1" customWidth="1"/>
    <col min="5017" max="5017" width="19" bestFit="1" customWidth="1"/>
    <col min="5018" max="5018" width="15.265625" bestFit="1" customWidth="1"/>
    <col min="5019" max="5019" width="19" bestFit="1" customWidth="1"/>
    <col min="5020" max="5020" width="15.265625" bestFit="1" customWidth="1"/>
    <col min="5021" max="5021" width="19" bestFit="1" customWidth="1"/>
    <col min="5022" max="5022" width="15.265625" bestFit="1" customWidth="1"/>
    <col min="5023" max="5023" width="19" bestFit="1" customWidth="1"/>
    <col min="5024" max="5024" width="15.265625" bestFit="1" customWidth="1"/>
    <col min="5025" max="5025" width="19" bestFit="1" customWidth="1"/>
    <col min="5026" max="5026" width="15.265625" bestFit="1" customWidth="1"/>
    <col min="5027" max="5027" width="19" bestFit="1" customWidth="1"/>
    <col min="5028" max="5028" width="15.265625" bestFit="1" customWidth="1"/>
    <col min="5029" max="5029" width="19" bestFit="1" customWidth="1"/>
    <col min="5030" max="5030" width="15.265625" bestFit="1" customWidth="1"/>
    <col min="5031" max="5031" width="19" bestFit="1" customWidth="1"/>
    <col min="5032" max="5032" width="15.265625" bestFit="1" customWidth="1"/>
    <col min="5033" max="5033" width="19" bestFit="1" customWidth="1"/>
    <col min="5034" max="5034" width="15.265625" bestFit="1" customWidth="1"/>
    <col min="5035" max="5035" width="19" bestFit="1" customWidth="1"/>
    <col min="5036" max="5036" width="15.265625" bestFit="1" customWidth="1"/>
    <col min="5037" max="5037" width="19" bestFit="1" customWidth="1"/>
    <col min="5038" max="5038" width="15.265625" bestFit="1" customWidth="1"/>
    <col min="5039" max="5039" width="19" bestFit="1" customWidth="1"/>
    <col min="5040" max="5040" width="15.265625" bestFit="1" customWidth="1"/>
    <col min="5041" max="5041" width="19" bestFit="1" customWidth="1"/>
    <col min="5042" max="5042" width="15.265625" bestFit="1" customWidth="1"/>
    <col min="5043" max="5043" width="19" bestFit="1" customWidth="1"/>
    <col min="5044" max="5044" width="15.265625" bestFit="1" customWidth="1"/>
    <col min="5045" max="5045" width="19" bestFit="1" customWidth="1"/>
    <col min="5046" max="5046" width="15.265625" bestFit="1" customWidth="1"/>
    <col min="5047" max="5047" width="19" bestFit="1" customWidth="1"/>
    <col min="5048" max="5048" width="15.265625" bestFit="1" customWidth="1"/>
    <col min="5049" max="5049" width="19" bestFit="1" customWidth="1"/>
    <col min="5050" max="5050" width="15.265625" bestFit="1" customWidth="1"/>
    <col min="5051" max="5051" width="19" bestFit="1" customWidth="1"/>
    <col min="5052" max="5052" width="15.265625" bestFit="1" customWidth="1"/>
    <col min="5053" max="5053" width="19" bestFit="1" customWidth="1"/>
    <col min="5054" max="5054" width="15.265625" bestFit="1" customWidth="1"/>
    <col min="5055" max="5055" width="19" bestFit="1" customWidth="1"/>
    <col min="5056" max="5056" width="15.265625" bestFit="1" customWidth="1"/>
    <col min="5057" max="5057" width="19" bestFit="1" customWidth="1"/>
    <col min="5058" max="5058" width="15.265625" bestFit="1" customWidth="1"/>
    <col min="5059" max="5059" width="19" bestFit="1" customWidth="1"/>
    <col min="5060" max="5060" width="15.265625" bestFit="1" customWidth="1"/>
    <col min="5061" max="5061" width="19" bestFit="1" customWidth="1"/>
    <col min="5062" max="5062" width="15.265625" bestFit="1" customWidth="1"/>
    <col min="5063" max="5063" width="19" bestFit="1" customWidth="1"/>
    <col min="5064" max="5064" width="15.265625" bestFit="1" customWidth="1"/>
    <col min="5065" max="5065" width="19" bestFit="1" customWidth="1"/>
    <col min="5066" max="5066" width="15.265625" bestFit="1" customWidth="1"/>
    <col min="5067" max="5067" width="19" bestFit="1" customWidth="1"/>
    <col min="5068" max="5068" width="15.265625" bestFit="1" customWidth="1"/>
    <col min="5069" max="5069" width="19" bestFit="1" customWidth="1"/>
    <col min="5070" max="5070" width="15.265625" bestFit="1" customWidth="1"/>
    <col min="5071" max="5071" width="19" bestFit="1" customWidth="1"/>
    <col min="5072" max="5072" width="15.265625" bestFit="1" customWidth="1"/>
    <col min="5073" max="5073" width="19" bestFit="1" customWidth="1"/>
    <col min="5074" max="5074" width="15.265625" bestFit="1" customWidth="1"/>
    <col min="5075" max="5075" width="19" bestFit="1" customWidth="1"/>
    <col min="5076" max="5076" width="15.265625" bestFit="1" customWidth="1"/>
    <col min="5077" max="5077" width="19" bestFit="1" customWidth="1"/>
    <col min="5078" max="5078" width="15.265625" bestFit="1" customWidth="1"/>
    <col min="5079" max="5079" width="19" bestFit="1" customWidth="1"/>
    <col min="5080" max="5080" width="15.265625" bestFit="1" customWidth="1"/>
    <col min="5081" max="5081" width="19" bestFit="1" customWidth="1"/>
    <col min="5082" max="5082" width="15.265625" bestFit="1" customWidth="1"/>
    <col min="5083" max="5083" width="19" bestFit="1" customWidth="1"/>
    <col min="5084" max="5084" width="15.265625" bestFit="1" customWidth="1"/>
    <col min="5085" max="5085" width="19" bestFit="1" customWidth="1"/>
    <col min="5086" max="5086" width="15.265625" bestFit="1" customWidth="1"/>
    <col min="5087" max="5087" width="19" bestFit="1" customWidth="1"/>
    <col min="5088" max="5088" width="15.265625" bestFit="1" customWidth="1"/>
    <col min="5089" max="5089" width="19" bestFit="1" customWidth="1"/>
    <col min="5090" max="5090" width="15.265625" bestFit="1" customWidth="1"/>
    <col min="5091" max="5091" width="19" bestFit="1" customWidth="1"/>
    <col min="5092" max="5092" width="15.265625" bestFit="1" customWidth="1"/>
    <col min="5093" max="5093" width="19" bestFit="1" customWidth="1"/>
    <col min="5094" max="5094" width="15.265625" bestFit="1" customWidth="1"/>
    <col min="5095" max="5095" width="19" bestFit="1" customWidth="1"/>
    <col min="5096" max="5096" width="15.265625" bestFit="1" customWidth="1"/>
    <col min="5097" max="5097" width="19" bestFit="1" customWidth="1"/>
    <col min="5098" max="5098" width="15.265625" bestFit="1" customWidth="1"/>
    <col min="5099" max="5099" width="19" bestFit="1" customWidth="1"/>
    <col min="5100" max="5100" width="15.265625" bestFit="1" customWidth="1"/>
    <col min="5101" max="5101" width="19" bestFit="1" customWidth="1"/>
    <col min="5102" max="5102" width="15.265625" bestFit="1" customWidth="1"/>
    <col min="5103" max="5103" width="19" bestFit="1" customWidth="1"/>
    <col min="5104" max="5104" width="15.265625" bestFit="1" customWidth="1"/>
    <col min="5105" max="5105" width="19" bestFit="1" customWidth="1"/>
    <col min="5106" max="5106" width="15.265625" bestFit="1" customWidth="1"/>
    <col min="5107" max="5107" width="19" bestFit="1" customWidth="1"/>
    <col min="5108" max="5108" width="15.265625" bestFit="1" customWidth="1"/>
    <col min="5109" max="5109" width="19" bestFit="1" customWidth="1"/>
    <col min="5110" max="5110" width="15.265625" bestFit="1" customWidth="1"/>
    <col min="5111" max="5111" width="19" bestFit="1" customWidth="1"/>
    <col min="5112" max="5112" width="15.265625" bestFit="1" customWidth="1"/>
    <col min="5113" max="5113" width="19" bestFit="1" customWidth="1"/>
    <col min="5114" max="5114" width="15.265625" bestFit="1" customWidth="1"/>
    <col min="5115" max="5115" width="19" bestFit="1" customWidth="1"/>
    <col min="5116" max="5116" width="15.265625" bestFit="1" customWidth="1"/>
    <col min="5117" max="5117" width="19" bestFit="1" customWidth="1"/>
    <col min="5118" max="5118" width="15.265625" bestFit="1" customWidth="1"/>
    <col min="5119" max="5119" width="19" bestFit="1" customWidth="1"/>
    <col min="5120" max="5120" width="15.265625" bestFit="1" customWidth="1"/>
    <col min="5121" max="5121" width="19" bestFit="1" customWidth="1"/>
    <col min="5122" max="5122" width="15.265625" bestFit="1" customWidth="1"/>
    <col min="5123" max="5123" width="19" bestFit="1" customWidth="1"/>
    <col min="5124" max="5124" width="15.265625" bestFit="1" customWidth="1"/>
    <col min="5125" max="5125" width="19" bestFit="1" customWidth="1"/>
    <col min="5126" max="5126" width="15.265625" bestFit="1" customWidth="1"/>
    <col min="5127" max="5127" width="19" bestFit="1" customWidth="1"/>
    <col min="5128" max="5128" width="16.265625" bestFit="1" customWidth="1"/>
    <col min="5129" max="5129" width="20" bestFit="1" customWidth="1"/>
    <col min="5130" max="5130" width="11.3984375" bestFit="1" customWidth="1"/>
  </cols>
  <sheetData>
    <row r="3" spans="1:3" x14ac:dyDescent="0.45">
      <c r="A3" s="2" t="s">
        <v>5648</v>
      </c>
      <c r="B3" t="s">
        <v>5650</v>
      </c>
      <c r="C3" t="s">
        <v>6066</v>
      </c>
    </row>
    <row r="4" spans="1:3" x14ac:dyDescent="0.45">
      <c r="A4" s="3" t="s">
        <v>444</v>
      </c>
      <c r="B4" s="4">
        <v>168115.96000000002</v>
      </c>
      <c r="C4" s="4">
        <v>4</v>
      </c>
    </row>
    <row r="5" spans="1:3" x14ac:dyDescent="0.45">
      <c r="A5" s="3" t="s">
        <v>2221</v>
      </c>
      <c r="B5" s="4">
        <v>408935</v>
      </c>
      <c r="C5" s="4">
        <v>3</v>
      </c>
    </row>
    <row r="6" spans="1:3" x14ac:dyDescent="0.45">
      <c r="A6" s="3" t="s">
        <v>1452</v>
      </c>
      <c r="B6" s="4">
        <v>147058</v>
      </c>
      <c r="C6" s="4">
        <v>2</v>
      </c>
    </row>
    <row r="7" spans="1:3" x14ac:dyDescent="0.45">
      <c r="A7" s="3" t="s">
        <v>938</v>
      </c>
      <c r="B7" s="4">
        <v>1256911.5499999998</v>
      </c>
      <c r="C7" s="4">
        <v>5</v>
      </c>
    </row>
    <row r="8" spans="1:3" x14ac:dyDescent="0.45">
      <c r="A8" s="3" t="s">
        <v>5530</v>
      </c>
      <c r="B8" s="4">
        <v>143635</v>
      </c>
      <c r="C8" s="4">
        <v>1</v>
      </c>
    </row>
    <row r="9" spans="1:3" x14ac:dyDescent="0.45">
      <c r="A9" s="3" t="s">
        <v>2183</v>
      </c>
      <c r="B9" s="4">
        <v>192666.65999999997</v>
      </c>
      <c r="C9" s="4">
        <v>4</v>
      </c>
    </row>
    <row r="10" spans="1:3" x14ac:dyDescent="0.45">
      <c r="A10" s="3" t="s">
        <v>1271</v>
      </c>
      <c r="B10" s="4">
        <v>263157.14</v>
      </c>
      <c r="C10" s="4">
        <v>4</v>
      </c>
    </row>
    <row r="11" spans="1:3" x14ac:dyDescent="0.45">
      <c r="A11" s="3" t="s">
        <v>1367</v>
      </c>
      <c r="B11" s="4">
        <v>994480.71</v>
      </c>
      <c r="C11" s="4">
        <v>10</v>
      </c>
    </row>
    <row r="12" spans="1:3" x14ac:dyDescent="0.45">
      <c r="A12" s="3" t="s">
        <v>1013</v>
      </c>
      <c r="B12" s="4">
        <v>80848</v>
      </c>
      <c r="C12" s="4">
        <v>2</v>
      </c>
    </row>
    <row r="13" spans="1:3" x14ac:dyDescent="0.45">
      <c r="A13" s="3" t="s">
        <v>506</v>
      </c>
      <c r="B13" s="4">
        <v>1487400.82</v>
      </c>
      <c r="C13" s="4">
        <v>10</v>
      </c>
    </row>
    <row r="14" spans="1:3" x14ac:dyDescent="0.45">
      <c r="A14" s="3" t="s">
        <v>470</v>
      </c>
      <c r="B14" s="4">
        <v>422674.71</v>
      </c>
      <c r="C14" s="4">
        <v>8</v>
      </c>
    </row>
    <row r="15" spans="1:3" x14ac:dyDescent="0.45">
      <c r="A15" s="3" t="s">
        <v>142</v>
      </c>
      <c r="B15" s="4">
        <v>37958064.920000017</v>
      </c>
      <c r="C15" s="4">
        <v>135</v>
      </c>
    </row>
    <row r="16" spans="1:3" x14ac:dyDescent="0.45">
      <c r="A16" s="3" t="s">
        <v>794</v>
      </c>
      <c r="B16" s="4">
        <v>38621.08</v>
      </c>
      <c r="C16" s="4">
        <v>1</v>
      </c>
    </row>
    <row r="17" spans="1:3" x14ac:dyDescent="0.45">
      <c r="A17" s="3" t="s">
        <v>4926</v>
      </c>
      <c r="B17" s="4">
        <v>22520.91</v>
      </c>
      <c r="C17" s="4">
        <v>2</v>
      </c>
    </row>
    <row r="18" spans="1:3" x14ac:dyDescent="0.45">
      <c r="A18" s="3" t="s">
        <v>2403</v>
      </c>
      <c r="B18" s="4">
        <v>102951.48000000001</v>
      </c>
      <c r="C18" s="4">
        <v>2</v>
      </c>
    </row>
    <row r="19" spans="1:3" x14ac:dyDescent="0.45">
      <c r="A19" s="3" t="s">
        <v>1048</v>
      </c>
      <c r="B19" s="4">
        <v>102486</v>
      </c>
      <c r="C19" s="4">
        <v>1</v>
      </c>
    </row>
    <row r="20" spans="1:3" x14ac:dyDescent="0.45">
      <c r="A20" s="3" t="s">
        <v>1545</v>
      </c>
      <c r="B20" s="4">
        <v>247441</v>
      </c>
      <c r="C20" s="4">
        <v>1</v>
      </c>
    </row>
    <row r="21" spans="1:3" x14ac:dyDescent="0.45">
      <c r="A21" s="3" t="s">
        <v>484</v>
      </c>
      <c r="B21" s="4">
        <v>906265.43</v>
      </c>
      <c r="C21" s="4">
        <v>5</v>
      </c>
    </row>
    <row r="22" spans="1:3" x14ac:dyDescent="0.45">
      <c r="A22" s="3" t="s">
        <v>2725</v>
      </c>
      <c r="B22" s="4">
        <v>337484.23</v>
      </c>
      <c r="C22" s="4">
        <v>1</v>
      </c>
    </row>
    <row r="23" spans="1:3" x14ac:dyDescent="0.45">
      <c r="A23" s="3" t="s">
        <v>401</v>
      </c>
      <c r="B23" s="4">
        <v>932476.05</v>
      </c>
      <c r="C23" s="4">
        <v>5</v>
      </c>
    </row>
    <row r="24" spans="1:3" x14ac:dyDescent="0.45">
      <c r="A24" s="3" t="s">
        <v>422</v>
      </c>
      <c r="B24" s="4">
        <v>14866</v>
      </c>
      <c r="C24" s="4">
        <v>1</v>
      </c>
    </row>
    <row r="25" spans="1:3" x14ac:dyDescent="0.45">
      <c r="A25" s="3" t="s">
        <v>5356</v>
      </c>
      <c r="B25" s="4">
        <v>445497</v>
      </c>
      <c r="C25" s="4">
        <v>1</v>
      </c>
    </row>
    <row r="26" spans="1:3" x14ac:dyDescent="0.45">
      <c r="A26" s="3" t="s">
        <v>4680</v>
      </c>
      <c r="B26" s="4">
        <v>352129</v>
      </c>
      <c r="C26" s="4">
        <v>1</v>
      </c>
    </row>
    <row r="27" spans="1:3" x14ac:dyDescent="0.45">
      <c r="A27" s="3" t="s">
        <v>834</v>
      </c>
      <c r="B27" s="4">
        <v>525733.09000000008</v>
      </c>
      <c r="C27" s="4">
        <v>2</v>
      </c>
    </row>
    <row r="28" spans="1:3" x14ac:dyDescent="0.45">
      <c r="A28" s="3" t="s">
        <v>2398</v>
      </c>
      <c r="B28" s="4">
        <v>2530</v>
      </c>
      <c r="C28" s="4">
        <v>1</v>
      </c>
    </row>
    <row r="29" spans="1:3" x14ac:dyDescent="0.45">
      <c r="A29" s="3" t="s">
        <v>965</v>
      </c>
      <c r="B29" s="4">
        <v>1510162.6199999999</v>
      </c>
      <c r="C29" s="4">
        <v>12</v>
      </c>
    </row>
    <row r="30" spans="1:3" x14ac:dyDescent="0.45">
      <c r="A30" s="3" t="s">
        <v>5251</v>
      </c>
      <c r="B30" s="4">
        <v>323334</v>
      </c>
      <c r="C30" s="4">
        <v>1</v>
      </c>
    </row>
    <row r="31" spans="1:3" x14ac:dyDescent="0.45">
      <c r="A31" s="3" t="s">
        <v>449</v>
      </c>
      <c r="B31" s="4">
        <v>4536841.75</v>
      </c>
      <c r="C31" s="4">
        <v>18</v>
      </c>
    </row>
    <row r="32" spans="1:3" x14ac:dyDescent="0.45">
      <c r="A32" s="3" t="s">
        <v>4466</v>
      </c>
      <c r="B32" s="4">
        <v>157383.64000000001</v>
      </c>
      <c r="C32" s="4">
        <v>1</v>
      </c>
    </row>
    <row r="33" spans="1:3" x14ac:dyDescent="0.45">
      <c r="A33" s="3" t="s">
        <v>372</v>
      </c>
      <c r="B33" s="4">
        <v>1646507.1499999997</v>
      </c>
      <c r="C33" s="4">
        <v>9</v>
      </c>
    </row>
    <row r="34" spans="1:3" x14ac:dyDescent="0.45">
      <c r="A34" s="3" t="s">
        <v>4655</v>
      </c>
      <c r="B34" s="4">
        <v>37650.239999999998</v>
      </c>
      <c r="C34" s="4">
        <v>1</v>
      </c>
    </row>
    <row r="35" spans="1:3" x14ac:dyDescent="0.45">
      <c r="A35" s="3" t="s">
        <v>716</v>
      </c>
      <c r="B35" s="4">
        <v>34780.839999999997</v>
      </c>
      <c r="C35" s="4">
        <v>1</v>
      </c>
    </row>
    <row r="36" spans="1:3" x14ac:dyDescent="0.45">
      <c r="A36" s="3" t="s">
        <v>3212</v>
      </c>
      <c r="B36" s="4">
        <v>214589</v>
      </c>
      <c r="C36" s="4">
        <v>2</v>
      </c>
    </row>
    <row r="37" spans="1:3" x14ac:dyDescent="0.45">
      <c r="A37" s="3" t="s">
        <v>4836</v>
      </c>
      <c r="B37" s="4">
        <v>60100.06</v>
      </c>
      <c r="C37" s="4">
        <v>1</v>
      </c>
    </row>
    <row r="38" spans="1:3" x14ac:dyDescent="0.45">
      <c r="A38" s="3" t="s">
        <v>266</v>
      </c>
      <c r="B38" s="4">
        <v>2546174.12</v>
      </c>
      <c r="C38" s="4">
        <v>19</v>
      </c>
    </row>
    <row r="39" spans="1:3" x14ac:dyDescent="0.45">
      <c r="A39" s="3" t="s">
        <v>376</v>
      </c>
      <c r="B39" s="4">
        <v>113495</v>
      </c>
      <c r="C39" s="4">
        <v>2</v>
      </c>
    </row>
    <row r="40" spans="1:3" x14ac:dyDescent="0.45">
      <c r="A40" s="3" t="s">
        <v>2608</v>
      </c>
      <c r="B40" s="4">
        <v>60311</v>
      </c>
      <c r="C40" s="4">
        <v>1</v>
      </c>
    </row>
    <row r="41" spans="1:3" x14ac:dyDescent="0.45">
      <c r="A41" s="3" t="s">
        <v>2690</v>
      </c>
      <c r="B41" s="4">
        <v>581825.89999999991</v>
      </c>
      <c r="C41" s="4">
        <v>3</v>
      </c>
    </row>
    <row r="42" spans="1:3" x14ac:dyDescent="0.45">
      <c r="A42" s="3" t="s">
        <v>404</v>
      </c>
      <c r="B42" s="4">
        <v>30845</v>
      </c>
      <c r="C42" s="4">
        <v>1</v>
      </c>
    </row>
    <row r="43" spans="1:3" x14ac:dyDescent="0.45">
      <c r="A43" s="3" t="s">
        <v>3102</v>
      </c>
      <c r="B43" s="4">
        <v>178040.68</v>
      </c>
      <c r="C43" s="4">
        <v>2</v>
      </c>
    </row>
    <row r="44" spans="1:3" x14ac:dyDescent="0.45">
      <c r="A44" s="3" t="s">
        <v>6057</v>
      </c>
      <c r="B44" s="4">
        <v>88873</v>
      </c>
      <c r="C44" s="4">
        <v>1</v>
      </c>
    </row>
    <row r="45" spans="1:3" x14ac:dyDescent="0.45">
      <c r="A45" s="3" t="s">
        <v>82</v>
      </c>
      <c r="B45" s="4">
        <v>757434.44</v>
      </c>
      <c r="C45" s="4">
        <v>4</v>
      </c>
    </row>
    <row r="46" spans="1:3" x14ac:dyDescent="0.45">
      <c r="A46" s="3" t="s">
        <v>3009</v>
      </c>
      <c r="B46" s="4">
        <v>317934.71000000002</v>
      </c>
      <c r="C46" s="4">
        <v>2</v>
      </c>
    </row>
    <row r="47" spans="1:3" x14ac:dyDescent="0.45">
      <c r="A47" s="3" t="s">
        <v>872</v>
      </c>
      <c r="B47" s="4">
        <v>263631.03000000003</v>
      </c>
      <c r="C47" s="4">
        <v>3</v>
      </c>
    </row>
    <row r="48" spans="1:3" x14ac:dyDescent="0.45">
      <c r="A48" s="3" t="s">
        <v>328</v>
      </c>
      <c r="B48" s="4">
        <v>2392095.65</v>
      </c>
      <c r="C48" s="4">
        <v>12</v>
      </c>
    </row>
    <row r="49" spans="1:3" x14ac:dyDescent="0.45">
      <c r="A49" s="3" t="s">
        <v>360</v>
      </c>
      <c r="B49" s="4">
        <v>276825.39</v>
      </c>
      <c r="C49" s="4">
        <v>3</v>
      </c>
    </row>
    <row r="50" spans="1:3" x14ac:dyDescent="0.45">
      <c r="A50" s="3" t="s">
        <v>302</v>
      </c>
      <c r="B50" s="4">
        <v>13396146.959999999</v>
      </c>
      <c r="C50" s="4">
        <v>78</v>
      </c>
    </row>
    <row r="51" spans="1:3" x14ac:dyDescent="0.45">
      <c r="A51" s="3" t="s">
        <v>689</v>
      </c>
      <c r="B51" s="4">
        <v>228157.89</v>
      </c>
      <c r="C51" s="4">
        <v>3</v>
      </c>
    </row>
    <row r="52" spans="1:3" x14ac:dyDescent="0.45">
      <c r="A52" s="3" t="s">
        <v>429</v>
      </c>
      <c r="B52" s="4">
        <v>211085</v>
      </c>
      <c r="C52" s="4">
        <v>1</v>
      </c>
    </row>
    <row r="53" spans="1:3" x14ac:dyDescent="0.45">
      <c r="A53" s="3" t="s">
        <v>5840</v>
      </c>
      <c r="B53" s="4">
        <v>16560.990000000002</v>
      </c>
      <c r="C53" s="4">
        <v>1</v>
      </c>
    </row>
    <row r="54" spans="1:3" x14ac:dyDescent="0.45">
      <c r="A54" s="3" t="s">
        <v>95</v>
      </c>
      <c r="B54" s="4">
        <v>13789247.200000001</v>
      </c>
      <c r="C54" s="4">
        <v>50</v>
      </c>
    </row>
    <row r="55" spans="1:3" x14ac:dyDescent="0.45">
      <c r="A55" s="3" t="s">
        <v>154</v>
      </c>
      <c r="B55" s="4">
        <v>137481070.5099999</v>
      </c>
      <c r="C55" s="4">
        <v>350</v>
      </c>
    </row>
    <row r="56" spans="1:3" x14ac:dyDescent="0.45">
      <c r="A56" s="3" t="s">
        <v>657</v>
      </c>
      <c r="B56" s="4">
        <v>2493710.92</v>
      </c>
      <c r="C56" s="4">
        <v>5</v>
      </c>
    </row>
    <row r="57" spans="1:3" x14ac:dyDescent="0.45">
      <c r="A57" s="3" t="s">
        <v>4336</v>
      </c>
      <c r="B57" s="4">
        <v>2750</v>
      </c>
      <c r="C57" s="4">
        <v>1</v>
      </c>
    </row>
    <row r="58" spans="1:3" x14ac:dyDescent="0.45">
      <c r="A58" s="3" t="s">
        <v>6017</v>
      </c>
      <c r="B58" s="4">
        <v>13360</v>
      </c>
      <c r="C58" s="4">
        <v>1</v>
      </c>
    </row>
    <row r="59" spans="1:3" x14ac:dyDescent="0.45">
      <c r="A59" s="3" t="s">
        <v>954</v>
      </c>
      <c r="B59" s="4">
        <v>583382.34</v>
      </c>
      <c r="C59" s="4">
        <v>10</v>
      </c>
    </row>
    <row r="60" spans="1:3" x14ac:dyDescent="0.45">
      <c r="A60" s="3" t="s">
        <v>1736</v>
      </c>
      <c r="B60" s="4">
        <v>1314518.71</v>
      </c>
      <c r="C60" s="4">
        <v>10</v>
      </c>
    </row>
    <row r="61" spans="1:3" x14ac:dyDescent="0.45">
      <c r="A61" s="3" t="s">
        <v>104</v>
      </c>
      <c r="B61" s="4">
        <v>42286</v>
      </c>
      <c r="C61" s="4">
        <v>1</v>
      </c>
    </row>
    <row r="62" spans="1:3" x14ac:dyDescent="0.45">
      <c r="A62" s="3" t="s">
        <v>204</v>
      </c>
      <c r="B62" s="4">
        <v>599122.36</v>
      </c>
      <c r="C62" s="4">
        <v>3</v>
      </c>
    </row>
    <row r="63" spans="1:3" x14ac:dyDescent="0.45">
      <c r="A63" s="3" t="s">
        <v>803</v>
      </c>
      <c r="B63" s="4">
        <v>119487</v>
      </c>
      <c r="C63" s="4">
        <v>2</v>
      </c>
    </row>
    <row r="64" spans="1:3" x14ac:dyDescent="0.45">
      <c r="A64" s="3" t="s">
        <v>3596</v>
      </c>
      <c r="B64" s="4">
        <v>83616</v>
      </c>
      <c r="C64" s="4">
        <v>1</v>
      </c>
    </row>
    <row r="65" spans="1:3" x14ac:dyDescent="0.45">
      <c r="A65" s="3" t="s">
        <v>1180</v>
      </c>
      <c r="B65" s="4">
        <v>114507.5</v>
      </c>
      <c r="C65" s="4">
        <v>1</v>
      </c>
    </row>
    <row r="66" spans="1:3" x14ac:dyDescent="0.45">
      <c r="A66" s="3" t="s">
        <v>80</v>
      </c>
      <c r="B66" s="4">
        <v>182328.06</v>
      </c>
      <c r="C66" s="4">
        <v>1</v>
      </c>
    </row>
    <row r="67" spans="1:3" x14ac:dyDescent="0.45">
      <c r="A67" s="3" t="s">
        <v>34</v>
      </c>
      <c r="B67" s="4">
        <v>410567</v>
      </c>
      <c r="C67" s="4">
        <v>2</v>
      </c>
    </row>
    <row r="68" spans="1:3" x14ac:dyDescent="0.45">
      <c r="A68" s="3" t="s">
        <v>165</v>
      </c>
      <c r="B68" s="4">
        <v>3546044.5500000003</v>
      </c>
      <c r="C68" s="4">
        <v>28</v>
      </c>
    </row>
    <row r="69" spans="1:3" x14ac:dyDescent="0.45">
      <c r="A69" s="3" t="s">
        <v>5984</v>
      </c>
      <c r="B69" s="4">
        <v>208894.32</v>
      </c>
      <c r="C69" s="4">
        <v>1</v>
      </c>
    </row>
    <row r="70" spans="1:3" x14ac:dyDescent="0.45">
      <c r="A70" s="3" t="s">
        <v>1033</v>
      </c>
      <c r="B70" s="4">
        <v>213623.43</v>
      </c>
      <c r="C70" s="4">
        <v>2</v>
      </c>
    </row>
    <row r="71" spans="1:3" x14ac:dyDescent="0.45">
      <c r="A71" s="3" t="s">
        <v>454</v>
      </c>
      <c r="B71" s="4">
        <v>1200757.56</v>
      </c>
      <c r="C71" s="4">
        <v>8</v>
      </c>
    </row>
    <row r="72" spans="1:3" x14ac:dyDescent="0.45">
      <c r="A72" s="3" t="s">
        <v>1854</v>
      </c>
      <c r="B72" s="4">
        <v>799211.57</v>
      </c>
      <c r="C72" s="4">
        <v>2</v>
      </c>
    </row>
    <row r="73" spans="1:3" x14ac:dyDescent="0.45">
      <c r="A73" s="3" t="s">
        <v>888</v>
      </c>
      <c r="B73" s="4">
        <v>228673</v>
      </c>
      <c r="C73" s="4">
        <v>1</v>
      </c>
    </row>
    <row r="74" spans="1:3" x14ac:dyDescent="0.45">
      <c r="A74" s="3" t="s">
        <v>686</v>
      </c>
      <c r="B74" s="4">
        <v>198263.84000000003</v>
      </c>
      <c r="C74" s="4">
        <v>3</v>
      </c>
    </row>
    <row r="75" spans="1:3" x14ac:dyDescent="0.45">
      <c r="A75" s="3" t="s">
        <v>233</v>
      </c>
      <c r="B75" s="4">
        <v>92520.41</v>
      </c>
      <c r="C75" s="4">
        <v>1</v>
      </c>
    </row>
    <row r="76" spans="1:3" x14ac:dyDescent="0.45">
      <c r="A76" s="3" t="s">
        <v>409</v>
      </c>
      <c r="B76" s="4">
        <v>606747.86</v>
      </c>
      <c r="C76" s="4">
        <v>9</v>
      </c>
    </row>
    <row r="77" spans="1:3" x14ac:dyDescent="0.45">
      <c r="A77" s="3" t="s">
        <v>65</v>
      </c>
      <c r="B77" s="4">
        <v>20577.740000000002</v>
      </c>
      <c r="C77" s="4">
        <v>1</v>
      </c>
    </row>
    <row r="78" spans="1:3" x14ac:dyDescent="0.45">
      <c r="A78" s="3" t="s">
        <v>44</v>
      </c>
      <c r="B78" s="4">
        <v>874158.11</v>
      </c>
      <c r="C78" s="4">
        <v>7</v>
      </c>
    </row>
    <row r="79" spans="1:3" x14ac:dyDescent="0.45">
      <c r="A79" s="3" t="s">
        <v>2261</v>
      </c>
      <c r="B79" s="4">
        <v>413752.46</v>
      </c>
      <c r="C79" s="4">
        <v>1</v>
      </c>
    </row>
    <row r="80" spans="1:3" x14ac:dyDescent="0.45">
      <c r="A80" s="3" t="s">
        <v>4817</v>
      </c>
      <c r="B80" s="4">
        <v>422710.45</v>
      </c>
      <c r="C80" s="4">
        <v>1</v>
      </c>
    </row>
    <row r="81" spans="1:3" x14ac:dyDescent="0.45">
      <c r="A81" s="3" t="s">
        <v>2188</v>
      </c>
      <c r="B81" s="4">
        <v>446816.4</v>
      </c>
      <c r="C81" s="4">
        <v>3</v>
      </c>
    </row>
    <row r="82" spans="1:3" x14ac:dyDescent="0.45">
      <c r="A82" s="3" t="s">
        <v>135</v>
      </c>
      <c r="B82" s="4">
        <v>52023202.730000012</v>
      </c>
      <c r="C82" s="4">
        <v>144</v>
      </c>
    </row>
    <row r="83" spans="1:3" x14ac:dyDescent="0.45">
      <c r="A83" s="3" t="s">
        <v>4186</v>
      </c>
      <c r="B83" s="4">
        <v>237301</v>
      </c>
      <c r="C83" s="4">
        <v>2</v>
      </c>
    </row>
    <row r="84" spans="1:3" x14ac:dyDescent="0.45">
      <c r="A84" s="3" t="s">
        <v>5096</v>
      </c>
      <c r="B84" s="4">
        <v>49933.65</v>
      </c>
      <c r="C84" s="4">
        <v>1</v>
      </c>
    </row>
    <row r="85" spans="1:3" x14ac:dyDescent="0.45">
      <c r="A85" s="3" t="s">
        <v>331</v>
      </c>
      <c r="B85" s="4">
        <v>430614.15</v>
      </c>
      <c r="C85" s="4">
        <v>4</v>
      </c>
    </row>
    <row r="86" spans="1:3" x14ac:dyDescent="0.45">
      <c r="A86" s="3" t="s">
        <v>2896</v>
      </c>
      <c r="B86" s="4">
        <v>322164</v>
      </c>
      <c r="C86" s="4">
        <v>3</v>
      </c>
    </row>
    <row r="87" spans="1:3" x14ac:dyDescent="0.45">
      <c r="A87" s="3" t="s">
        <v>287</v>
      </c>
      <c r="B87" s="4">
        <v>1293324.2000000002</v>
      </c>
      <c r="C87" s="4">
        <v>10</v>
      </c>
    </row>
    <row r="88" spans="1:3" x14ac:dyDescent="0.45">
      <c r="A88" s="3" t="s">
        <v>548</v>
      </c>
      <c r="B88" s="4">
        <v>213512.2</v>
      </c>
      <c r="C88" s="4">
        <v>2</v>
      </c>
    </row>
    <row r="89" spans="1:3" x14ac:dyDescent="0.45">
      <c r="A89" s="3" t="s">
        <v>1786</v>
      </c>
      <c r="B89" s="4">
        <v>494762.33999999997</v>
      </c>
      <c r="C89" s="4">
        <v>4</v>
      </c>
    </row>
    <row r="90" spans="1:3" x14ac:dyDescent="0.45">
      <c r="A90" s="3" t="s">
        <v>324</v>
      </c>
      <c r="B90" s="4">
        <v>851027.97</v>
      </c>
      <c r="C90" s="4">
        <v>3</v>
      </c>
    </row>
    <row r="91" spans="1:3" x14ac:dyDescent="0.45">
      <c r="A91" s="3" t="s">
        <v>2864</v>
      </c>
      <c r="B91" s="4">
        <v>326705.03999999998</v>
      </c>
      <c r="C91" s="4">
        <v>4</v>
      </c>
    </row>
    <row r="92" spans="1:3" x14ac:dyDescent="0.45">
      <c r="A92" s="3" t="s">
        <v>483</v>
      </c>
      <c r="B92" s="4">
        <v>109679</v>
      </c>
      <c r="C92" s="4">
        <v>1</v>
      </c>
    </row>
    <row r="93" spans="1:3" x14ac:dyDescent="0.45">
      <c r="A93" s="3" t="s">
        <v>1962</v>
      </c>
      <c r="B93" s="4">
        <v>38924</v>
      </c>
      <c r="C93" s="4">
        <v>1</v>
      </c>
    </row>
    <row r="94" spans="1:3" x14ac:dyDescent="0.45">
      <c r="A94" s="3" t="s">
        <v>5735</v>
      </c>
      <c r="B94" s="4">
        <v>6449</v>
      </c>
      <c r="C94" s="4">
        <v>1</v>
      </c>
    </row>
    <row r="95" spans="1:3" x14ac:dyDescent="0.45">
      <c r="A95" s="3" t="s">
        <v>1143</v>
      </c>
      <c r="B95" s="4">
        <v>108648.53</v>
      </c>
      <c r="C95" s="4">
        <v>1</v>
      </c>
    </row>
    <row r="96" spans="1:3" x14ac:dyDescent="0.45">
      <c r="A96" s="3" t="s">
        <v>1364</v>
      </c>
      <c r="B96" s="4">
        <v>60360.3</v>
      </c>
      <c r="C96" s="4">
        <v>2</v>
      </c>
    </row>
    <row r="97" spans="1:3" x14ac:dyDescent="0.45">
      <c r="A97" s="3" t="s">
        <v>78</v>
      </c>
      <c r="B97" s="4">
        <v>10288242.34</v>
      </c>
      <c r="C97" s="4">
        <v>51</v>
      </c>
    </row>
    <row r="98" spans="1:3" x14ac:dyDescent="0.45">
      <c r="A98" s="3" t="s">
        <v>2348</v>
      </c>
      <c r="B98" s="4">
        <v>73884</v>
      </c>
      <c r="C98" s="4">
        <v>1</v>
      </c>
    </row>
    <row r="99" spans="1:3" x14ac:dyDescent="0.45">
      <c r="A99" s="3" t="s">
        <v>2848</v>
      </c>
      <c r="B99" s="4">
        <v>816857.57</v>
      </c>
      <c r="C99" s="4">
        <v>5</v>
      </c>
    </row>
    <row r="100" spans="1:3" x14ac:dyDescent="0.45">
      <c r="A100" s="3" t="s">
        <v>208</v>
      </c>
      <c r="B100" s="4">
        <v>387912.83</v>
      </c>
      <c r="C100" s="4">
        <v>3</v>
      </c>
    </row>
    <row r="101" spans="1:3" x14ac:dyDescent="0.45">
      <c r="A101" s="3" t="s">
        <v>112</v>
      </c>
      <c r="B101" s="4">
        <v>534129.09</v>
      </c>
      <c r="C101" s="4">
        <v>6</v>
      </c>
    </row>
    <row r="102" spans="1:3" x14ac:dyDescent="0.45">
      <c r="A102" s="3" t="s">
        <v>2320</v>
      </c>
      <c r="B102" s="4">
        <v>26642.080000000002</v>
      </c>
      <c r="C102" s="4">
        <v>1</v>
      </c>
    </row>
    <row r="103" spans="1:3" x14ac:dyDescent="0.45">
      <c r="A103" s="3" t="s">
        <v>5031</v>
      </c>
      <c r="B103" s="4">
        <v>1808370.19</v>
      </c>
      <c r="C103" s="4">
        <v>10</v>
      </c>
    </row>
    <row r="104" spans="1:3" x14ac:dyDescent="0.45">
      <c r="A104" s="3" t="s">
        <v>1259</v>
      </c>
      <c r="B104" s="4">
        <v>2464567.88</v>
      </c>
      <c r="C104" s="4">
        <v>18</v>
      </c>
    </row>
    <row r="105" spans="1:3" x14ac:dyDescent="0.45">
      <c r="A105" s="3" t="s">
        <v>610</v>
      </c>
      <c r="B105" s="4">
        <v>2025863.72</v>
      </c>
      <c r="C105" s="4">
        <v>11</v>
      </c>
    </row>
    <row r="106" spans="1:3" x14ac:dyDescent="0.45">
      <c r="A106" s="3" t="s">
        <v>741</v>
      </c>
      <c r="B106" s="4">
        <v>110453.01000000001</v>
      </c>
      <c r="C106" s="4">
        <v>2</v>
      </c>
    </row>
    <row r="107" spans="1:3" x14ac:dyDescent="0.45">
      <c r="A107" s="3" t="s">
        <v>2668</v>
      </c>
      <c r="B107" s="4">
        <v>314688</v>
      </c>
      <c r="C107" s="4">
        <v>1</v>
      </c>
    </row>
    <row r="108" spans="1:3" x14ac:dyDescent="0.45">
      <c r="A108" s="3" t="s">
        <v>290</v>
      </c>
      <c r="B108" s="4">
        <v>3667506.07</v>
      </c>
      <c r="C108" s="4">
        <v>18</v>
      </c>
    </row>
    <row r="109" spans="1:3" x14ac:dyDescent="0.45">
      <c r="A109" s="3" t="s">
        <v>507</v>
      </c>
      <c r="B109" s="4">
        <v>278197.43</v>
      </c>
      <c r="C109" s="4">
        <v>2</v>
      </c>
    </row>
    <row r="110" spans="1:3" x14ac:dyDescent="0.45">
      <c r="A110" s="3" t="s">
        <v>789</v>
      </c>
      <c r="B110" s="4">
        <v>147647.56</v>
      </c>
      <c r="C110" s="4">
        <v>2</v>
      </c>
    </row>
    <row r="111" spans="1:3" x14ac:dyDescent="0.45">
      <c r="A111" s="3" t="s">
        <v>160</v>
      </c>
      <c r="B111" s="4">
        <v>27868975.269999996</v>
      </c>
      <c r="C111" s="4">
        <v>126</v>
      </c>
    </row>
    <row r="112" spans="1:3" x14ac:dyDescent="0.45">
      <c r="A112" s="3" t="s">
        <v>91</v>
      </c>
      <c r="B112" s="4">
        <v>5439555.7300000014</v>
      </c>
      <c r="C112" s="4">
        <v>28</v>
      </c>
    </row>
    <row r="113" spans="1:3" x14ac:dyDescent="0.45">
      <c r="A113" s="3" t="s">
        <v>122</v>
      </c>
      <c r="B113" s="4">
        <v>61102</v>
      </c>
      <c r="C113" s="4">
        <v>1</v>
      </c>
    </row>
    <row r="114" spans="1:3" x14ac:dyDescent="0.45">
      <c r="A114" s="3" t="s">
        <v>2231</v>
      </c>
      <c r="B114" s="4">
        <v>110042</v>
      </c>
      <c r="C114" s="4">
        <v>1</v>
      </c>
    </row>
    <row r="115" spans="1:3" x14ac:dyDescent="0.45">
      <c r="A115" s="3" t="s">
        <v>1339</v>
      </c>
      <c r="B115" s="4">
        <v>184366</v>
      </c>
      <c r="C115" s="4">
        <v>2</v>
      </c>
    </row>
    <row r="116" spans="1:3" x14ac:dyDescent="0.45">
      <c r="A116" s="3" t="s">
        <v>2616</v>
      </c>
      <c r="B116" s="4">
        <v>232787</v>
      </c>
      <c r="C116" s="4">
        <v>2</v>
      </c>
    </row>
    <row r="117" spans="1:3" x14ac:dyDescent="0.45">
      <c r="A117" s="3" t="s">
        <v>341</v>
      </c>
      <c r="B117" s="4">
        <v>1346051.9100000001</v>
      </c>
      <c r="C117" s="4">
        <v>4</v>
      </c>
    </row>
    <row r="118" spans="1:3" x14ac:dyDescent="0.45">
      <c r="A118" s="3" t="s">
        <v>529</v>
      </c>
      <c r="B118" s="4">
        <v>580312.91</v>
      </c>
      <c r="C118" s="4">
        <v>3</v>
      </c>
    </row>
    <row r="119" spans="1:3" x14ac:dyDescent="0.45">
      <c r="A119" s="3" t="s">
        <v>633</v>
      </c>
      <c r="B119" s="4">
        <v>799787.22</v>
      </c>
      <c r="C119" s="4">
        <v>5</v>
      </c>
    </row>
    <row r="120" spans="1:3" x14ac:dyDescent="0.45">
      <c r="A120" s="3" t="s">
        <v>2110</v>
      </c>
      <c r="B120" s="4">
        <v>1260204.3899999999</v>
      </c>
      <c r="C120" s="4">
        <v>5</v>
      </c>
    </row>
    <row r="121" spans="1:3" x14ac:dyDescent="0.45">
      <c r="A121" s="3" t="s">
        <v>156</v>
      </c>
      <c r="B121" s="4">
        <v>339247.52</v>
      </c>
      <c r="C121" s="4">
        <v>3</v>
      </c>
    </row>
    <row r="122" spans="1:3" x14ac:dyDescent="0.45">
      <c r="A122" s="3" t="s">
        <v>126</v>
      </c>
      <c r="B122" s="4">
        <v>3884652.0200000005</v>
      </c>
      <c r="C122" s="4">
        <v>20</v>
      </c>
    </row>
    <row r="123" spans="1:3" x14ac:dyDescent="0.45">
      <c r="A123" s="3" t="s">
        <v>1225</v>
      </c>
      <c r="B123" s="4">
        <v>127178.56</v>
      </c>
      <c r="C123" s="4">
        <v>3</v>
      </c>
    </row>
    <row r="124" spans="1:3" x14ac:dyDescent="0.45">
      <c r="A124" s="3" t="s">
        <v>265</v>
      </c>
      <c r="B124" s="4">
        <v>2830832.4699999997</v>
      </c>
      <c r="C124" s="4">
        <v>22</v>
      </c>
    </row>
    <row r="125" spans="1:3" x14ac:dyDescent="0.45">
      <c r="A125" s="3" t="s">
        <v>546</v>
      </c>
      <c r="B125" s="4">
        <v>7945723.1900000004</v>
      </c>
      <c r="C125" s="4">
        <v>33</v>
      </c>
    </row>
    <row r="126" spans="1:3" x14ac:dyDescent="0.45">
      <c r="A126" s="3" t="s">
        <v>1207</v>
      </c>
      <c r="B126" s="4">
        <v>1434576.48</v>
      </c>
      <c r="C126" s="4">
        <v>6</v>
      </c>
    </row>
    <row r="127" spans="1:3" x14ac:dyDescent="0.45">
      <c r="A127" s="3" t="s">
        <v>325</v>
      </c>
      <c r="B127" s="4">
        <v>1184643.33</v>
      </c>
      <c r="C127" s="4">
        <v>10</v>
      </c>
    </row>
    <row r="128" spans="1:3" x14ac:dyDescent="0.45">
      <c r="A128" s="3" t="s">
        <v>5359</v>
      </c>
      <c r="B128" s="4">
        <v>21191</v>
      </c>
      <c r="C128" s="4">
        <v>1</v>
      </c>
    </row>
    <row r="129" spans="1:3" x14ac:dyDescent="0.45">
      <c r="A129" s="3" t="s">
        <v>2732</v>
      </c>
      <c r="B129" s="4">
        <v>71363.92</v>
      </c>
      <c r="C129" s="4">
        <v>2</v>
      </c>
    </row>
    <row r="130" spans="1:3" x14ac:dyDescent="0.45">
      <c r="A130" s="3" t="s">
        <v>781</v>
      </c>
      <c r="B130" s="4">
        <v>924184.43</v>
      </c>
      <c r="C130" s="4">
        <v>7</v>
      </c>
    </row>
    <row r="131" spans="1:3" x14ac:dyDescent="0.45">
      <c r="A131" s="3" t="s">
        <v>321</v>
      </c>
      <c r="B131" s="4">
        <v>615286.84</v>
      </c>
      <c r="C131" s="4">
        <v>3</v>
      </c>
    </row>
    <row r="132" spans="1:3" x14ac:dyDescent="0.45">
      <c r="A132" s="3" t="s">
        <v>3394</v>
      </c>
      <c r="B132" s="4">
        <v>21093.26</v>
      </c>
      <c r="C132" s="4">
        <v>1</v>
      </c>
    </row>
    <row r="133" spans="1:3" x14ac:dyDescent="0.45">
      <c r="A133" s="3" t="s">
        <v>1576</v>
      </c>
      <c r="B133" s="4">
        <v>5013.5200000000004</v>
      </c>
      <c r="C133" s="4">
        <v>1</v>
      </c>
    </row>
    <row r="134" spans="1:3" x14ac:dyDescent="0.45">
      <c r="A134" s="3" t="s">
        <v>55</v>
      </c>
      <c r="B134" s="4">
        <v>124930</v>
      </c>
      <c r="C134" s="4">
        <v>1</v>
      </c>
    </row>
    <row r="135" spans="1:3" x14ac:dyDescent="0.45">
      <c r="A135" s="3" t="s">
        <v>426</v>
      </c>
      <c r="B135" s="4">
        <v>14546603.149999999</v>
      </c>
      <c r="C135" s="4">
        <v>24</v>
      </c>
    </row>
    <row r="136" spans="1:3" x14ac:dyDescent="0.45">
      <c r="A136" s="3" t="s">
        <v>3892</v>
      </c>
      <c r="B136" s="4">
        <v>252556.7</v>
      </c>
      <c r="C136" s="4">
        <v>1</v>
      </c>
    </row>
    <row r="137" spans="1:3" x14ac:dyDescent="0.45">
      <c r="A137" s="3" t="s">
        <v>1797</v>
      </c>
      <c r="B137" s="4">
        <v>451400.14</v>
      </c>
      <c r="C137" s="4">
        <v>5</v>
      </c>
    </row>
    <row r="138" spans="1:3" x14ac:dyDescent="0.45">
      <c r="A138" s="3" t="s">
        <v>235</v>
      </c>
      <c r="B138" s="4">
        <v>6860996.0800000001</v>
      </c>
      <c r="C138" s="4">
        <v>17</v>
      </c>
    </row>
    <row r="139" spans="1:3" x14ac:dyDescent="0.45">
      <c r="A139" s="3" t="s">
        <v>110</v>
      </c>
      <c r="B139" s="4">
        <v>1429474.01</v>
      </c>
      <c r="C139" s="4">
        <v>5</v>
      </c>
    </row>
    <row r="140" spans="1:3" x14ac:dyDescent="0.45">
      <c r="A140" s="3" t="s">
        <v>215</v>
      </c>
      <c r="B140" s="4">
        <v>29384</v>
      </c>
      <c r="C140" s="4">
        <v>1</v>
      </c>
    </row>
    <row r="141" spans="1:3" x14ac:dyDescent="0.45">
      <c r="A141" s="3" t="s">
        <v>1585</v>
      </c>
      <c r="B141" s="4">
        <v>222499.20000000001</v>
      </c>
      <c r="C141" s="4">
        <v>2</v>
      </c>
    </row>
    <row r="142" spans="1:3" x14ac:dyDescent="0.45">
      <c r="A142" s="3" t="s">
        <v>1083</v>
      </c>
      <c r="B142" s="4">
        <v>619902.30000000005</v>
      </c>
      <c r="C142" s="4">
        <v>6</v>
      </c>
    </row>
    <row r="143" spans="1:3" x14ac:dyDescent="0.45">
      <c r="A143" s="3" t="s">
        <v>1961</v>
      </c>
      <c r="B143" s="4">
        <v>109603.5</v>
      </c>
      <c r="C143" s="4">
        <v>1</v>
      </c>
    </row>
    <row r="144" spans="1:3" x14ac:dyDescent="0.45">
      <c r="A144" s="3" t="s">
        <v>245</v>
      </c>
      <c r="B144" s="4">
        <v>1150708.8900000001</v>
      </c>
      <c r="C144" s="4">
        <v>11</v>
      </c>
    </row>
    <row r="145" spans="1:3" x14ac:dyDescent="0.45">
      <c r="A145" s="3" t="s">
        <v>1571</v>
      </c>
      <c r="B145" s="4">
        <v>1480182.25</v>
      </c>
      <c r="C145" s="4">
        <v>7</v>
      </c>
    </row>
    <row r="146" spans="1:3" x14ac:dyDescent="0.45">
      <c r="A146" s="3" t="s">
        <v>3744</v>
      </c>
      <c r="B146" s="4">
        <v>51201.7</v>
      </c>
      <c r="C146" s="4">
        <v>1</v>
      </c>
    </row>
    <row r="147" spans="1:3" x14ac:dyDescent="0.45">
      <c r="A147" s="3" t="s">
        <v>4509</v>
      </c>
      <c r="B147" s="4">
        <v>87233</v>
      </c>
      <c r="C147" s="4">
        <v>1</v>
      </c>
    </row>
    <row r="148" spans="1:3" x14ac:dyDescent="0.45">
      <c r="A148" s="3" t="s">
        <v>1244</v>
      </c>
      <c r="B148" s="4">
        <v>214365.61</v>
      </c>
      <c r="C148" s="4">
        <v>5</v>
      </c>
    </row>
    <row r="149" spans="1:3" x14ac:dyDescent="0.45">
      <c r="A149" s="3" t="s">
        <v>1222</v>
      </c>
      <c r="B149" s="4">
        <v>1983306.1</v>
      </c>
      <c r="C149" s="4">
        <v>8</v>
      </c>
    </row>
    <row r="150" spans="1:3" x14ac:dyDescent="0.45">
      <c r="A150" s="3" t="s">
        <v>928</v>
      </c>
      <c r="B150" s="4">
        <v>1020021.5</v>
      </c>
      <c r="C150" s="4">
        <v>6</v>
      </c>
    </row>
    <row r="151" spans="1:3" x14ac:dyDescent="0.45">
      <c r="A151" s="3" t="s">
        <v>1319</v>
      </c>
      <c r="B151" s="4">
        <v>10366</v>
      </c>
      <c r="C151" s="4">
        <v>1</v>
      </c>
    </row>
    <row r="152" spans="1:3" x14ac:dyDescent="0.45">
      <c r="A152" s="3" t="s">
        <v>762</v>
      </c>
      <c r="B152" s="4">
        <v>513198.99</v>
      </c>
      <c r="C152" s="4">
        <v>2</v>
      </c>
    </row>
    <row r="153" spans="1:3" x14ac:dyDescent="0.45">
      <c r="A153" s="3" t="s">
        <v>5959</v>
      </c>
      <c r="B153" s="4">
        <v>33571.08</v>
      </c>
      <c r="C153" s="4">
        <v>1</v>
      </c>
    </row>
    <row r="154" spans="1:3" x14ac:dyDescent="0.45">
      <c r="A154" s="3" t="s">
        <v>2791</v>
      </c>
      <c r="B154" s="4">
        <v>186499</v>
      </c>
      <c r="C154" s="4">
        <v>1</v>
      </c>
    </row>
    <row r="155" spans="1:3" x14ac:dyDescent="0.45">
      <c r="A155" s="3" t="s">
        <v>2579</v>
      </c>
      <c r="B155" s="4">
        <v>237681</v>
      </c>
      <c r="C155" s="4">
        <v>1</v>
      </c>
    </row>
    <row r="156" spans="1:3" x14ac:dyDescent="0.45">
      <c r="A156" s="3" t="s">
        <v>2029</v>
      </c>
      <c r="B156" s="4">
        <v>477644</v>
      </c>
      <c r="C156" s="4">
        <v>2</v>
      </c>
    </row>
    <row r="157" spans="1:3" x14ac:dyDescent="0.45">
      <c r="A157" s="3" t="s">
        <v>261</v>
      </c>
      <c r="B157" s="4">
        <v>294652.09999999998</v>
      </c>
      <c r="C157" s="4">
        <v>3</v>
      </c>
    </row>
    <row r="158" spans="1:3" x14ac:dyDescent="0.45">
      <c r="A158" s="3" t="s">
        <v>769</v>
      </c>
      <c r="B158" s="4">
        <v>589360.88</v>
      </c>
      <c r="C158" s="4">
        <v>5</v>
      </c>
    </row>
    <row r="159" spans="1:3" x14ac:dyDescent="0.45">
      <c r="A159" s="3" t="s">
        <v>174</v>
      </c>
      <c r="B159" s="4">
        <v>249884</v>
      </c>
      <c r="C159" s="4">
        <v>1</v>
      </c>
    </row>
    <row r="160" spans="1:3" x14ac:dyDescent="0.45">
      <c r="A160" s="3" t="s">
        <v>71</v>
      </c>
      <c r="B160" s="4">
        <v>349168.13</v>
      </c>
      <c r="C160" s="4">
        <v>5</v>
      </c>
    </row>
    <row r="161" spans="1:3" x14ac:dyDescent="0.45">
      <c r="A161" s="3" t="s">
        <v>1518</v>
      </c>
      <c r="B161" s="4">
        <v>334036.23</v>
      </c>
      <c r="C161" s="4">
        <v>5</v>
      </c>
    </row>
    <row r="162" spans="1:3" x14ac:dyDescent="0.45">
      <c r="A162" s="3" t="s">
        <v>675</v>
      </c>
      <c r="B162" s="4">
        <v>666870.06000000006</v>
      </c>
      <c r="C162" s="4">
        <v>4</v>
      </c>
    </row>
    <row r="163" spans="1:3" x14ac:dyDescent="0.45">
      <c r="A163" s="3" t="s">
        <v>6046</v>
      </c>
      <c r="B163" s="4">
        <v>693150.04</v>
      </c>
      <c r="C163" s="4">
        <v>1</v>
      </c>
    </row>
    <row r="164" spans="1:3" x14ac:dyDescent="0.45">
      <c r="A164" s="3" t="s">
        <v>3328</v>
      </c>
      <c r="B164" s="4">
        <v>72760</v>
      </c>
      <c r="C164" s="4">
        <v>1</v>
      </c>
    </row>
    <row r="165" spans="1:3" x14ac:dyDescent="0.45">
      <c r="A165" s="3" t="s">
        <v>1871</v>
      </c>
      <c r="B165" s="4">
        <v>483177.87</v>
      </c>
      <c r="C165" s="4">
        <v>1</v>
      </c>
    </row>
    <row r="166" spans="1:3" x14ac:dyDescent="0.45">
      <c r="A166" s="3" t="s">
        <v>1818</v>
      </c>
      <c r="B166" s="4">
        <v>1171229.1299999999</v>
      </c>
      <c r="C166" s="4">
        <v>5</v>
      </c>
    </row>
    <row r="167" spans="1:3" x14ac:dyDescent="0.45">
      <c r="A167" s="3" t="s">
        <v>485</v>
      </c>
      <c r="B167" s="4">
        <v>1931634.52</v>
      </c>
      <c r="C167" s="4">
        <v>7</v>
      </c>
    </row>
    <row r="168" spans="1:3" x14ac:dyDescent="0.45">
      <c r="A168" s="3" t="s">
        <v>98</v>
      </c>
      <c r="B168" s="4">
        <v>78334.66</v>
      </c>
      <c r="C168" s="4">
        <v>2</v>
      </c>
    </row>
    <row r="169" spans="1:3" x14ac:dyDescent="0.45">
      <c r="A169" s="3" t="s">
        <v>5484</v>
      </c>
      <c r="B169" s="4">
        <v>229994.42</v>
      </c>
      <c r="C169" s="4">
        <v>1</v>
      </c>
    </row>
    <row r="170" spans="1:3" x14ac:dyDescent="0.45">
      <c r="A170" s="3" t="s">
        <v>858</v>
      </c>
      <c r="B170" s="4">
        <v>24182</v>
      </c>
      <c r="C170" s="4">
        <v>1</v>
      </c>
    </row>
    <row r="171" spans="1:3" x14ac:dyDescent="0.45">
      <c r="A171" s="3" t="s">
        <v>1382</v>
      </c>
      <c r="B171" s="4">
        <v>111368.14</v>
      </c>
      <c r="C171" s="4">
        <v>3</v>
      </c>
    </row>
    <row r="172" spans="1:3" x14ac:dyDescent="0.45">
      <c r="A172" s="3" t="s">
        <v>625</v>
      </c>
      <c r="B172" s="4">
        <v>499643.32</v>
      </c>
      <c r="C172" s="4">
        <v>8</v>
      </c>
    </row>
    <row r="173" spans="1:3" x14ac:dyDescent="0.45">
      <c r="A173" s="3" t="s">
        <v>1729</v>
      </c>
      <c r="B173" s="4">
        <v>230000</v>
      </c>
      <c r="C173" s="4">
        <v>1</v>
      </c>
    </row>
    <row r="174" spans="1:3" x14ac:dyDescent="0.45">
      <c r="A174" s="3" t="s">
        <v>547</v>
      </c>
      <c r="B174" s="4">
        <v>234337.86</v>
      </c>
      <c r="C174" s="4">
        <v>3</v>
      </c>
    </row>
    <row r="175" spans="1:3" x14ac:dyDescent="0.45">
      <c r="A175" s="3" t="s">
        <v>393</v>
      </c>
      <c r="B175" s="4">
        <v>226272.36</v>
      </c>
      <c r="C175" s="4">
        <v>2</v>
      </c>
    </row>
    <row r="176" spans="1:3" x14ac:dyDescent="0.45">
      <c r="A176" s="3" t="s">
        <v>496</v>
      </c>
      <c r="B176" s="4">
        <v>3271731.53</v>
      </c>
      <c r="C176" s="4">
        <v>20</v>
      </c>
    </row>
    <row r="177" spans="1:3" x14ac:dyDescent="0.45">
      <c r="A177" s="3" t="s">
        <v>1771</v>
      </c>
      <c r="B177" s="4">
        <v>999144.85</v>
      </c>
      <c r="C177" s="4">
        <v>5</v>
      </c>
    </row>
    <row r="178" spans="1:3" x14ac:dyDescent="0.45">
      <c r="A178" s="3" t="s">
        <v>4514</v>
      </c>
      <c r="B178" s="4">
        <v>35283.550000000003</v>
      </c>
      <c r="C178" s="4">
        <v>2</v>
      </c>
    </row>
    <row r="179" spans="1:3" x14ac:dyDescent="0.45">
      <c r="A179" s="3" t="s">
        <v>4366</v>
      </c>
      <c r="B179" s="4">
        <v>391671.37</v>
      </c>
      <c r="C179" s="4">
        <v>3</v>
      </c>
    </row>
    <row r="180" spans="1:3" x14ac:dyDescent="0.45">
      <c r="A180" s="3" t="s">
        <v>584</v>
      </c>
      <c r="B180" s="4">
        <v>36371.040000000001</v>
      </c>
      <c r="C180" s="4">
        <v>1</v>
      </c>
    </row>
    <row r="181" spans="1:3" x14ac:dyDescent="0.45">
      <c r="A181" s="3" t="s">
        <v>5131</v>
      </c>
      <c r="B181" s="4">
        <v>302793.2</v>
      </c>
      <c r="C181" s="4">
        <v>2</v>
      </c>
    </row>
    <row r="182" spans="1:3" x14ac:dyDescent="0.45">
      <c r="A182" s="3" t="s">
        <v>992</v>
      </c>
      <c r="B182" s="4">
        <v>376229.1</v>
      </c>
      <c r="C182" s="4">
        <v>2</v>
      </c>
    </row>
    <row r="183" spans="1:3" x14ac:dyDescent="0.45">
      <c r="A183" s="3" t="s">
        <v>500</v>
      </c>
      <c r="B183" s="4">
        <v>1356012.8199999998</v>
      </c>
      <c r="C183" s="4">
        <v>9</v>
      </c>
    </row>
    <row r="184" spans="1:3" x14ac:dyDescent="0.45">
      <c r="A184" s="3" t="s">
        <v>149</v>
      </c>
      <c r="B184" s="4">
        <v>3606280.2199999997</v>
      </c>
      <c r="C184" s="4">
        <v>20</v>
      </c>
    </row>
    <row r="185" spans="1:3" x14ac:dyDescent="0.45">
      <c r="A185" s="3" t="s">
        <v>76</v>
      </c>
      <c r="B185" s="4">
        <v>2855909.9699999997</v>
      </c>
      <c r="C185" s="4">
        <v>15</v>
      </c>
    </row>
    <row r="186" spans="1:3" x14ac:dyDescent="0.45">
      <c r="A186" s="3" t="s">
        <v>443</v>
      </c>
      <c r="B186" s="4">
        <v>1245555.51</v>
      </c>
      <c r="C186" s="4">
        <v>7</v>
      </c>
    </row>
    <row r="187" spans="1:3" x14ac:dyDescent="0.45">
      <c r="A187" s="3" t="s">
        <v>87</v>
      </c>
      <c r="B187" s="4">
        <v>2711493.22</v>
      </c>
      <c r="C187" s="4">
        <v>21</v>
      </c>
    </row>
    <row r="188" spans="1:3" x14ac:dyDescent="0.45">
      <c r="A188" s="3" t="s">
        <v>595</v>
      </c>
      <c r="B188" s="4">
        <v>560271.9</v>
      </c>
      <c r="C188" s="4">
        <v>8</v>
      </c>
    </row>
    <row r="189" spans="1:3" x14ac:dyDescent="0.45">
      <c r="A189" s="3" t="s">
        <v>752</v>
      </c>
      <c r="B189" s="4">
        <v>490901</v>
      </c>
      <c r="C189" s="4">
        <v>4</v>
      </c>
    </row>
    <row r="190" spans="1:3" x14ac:dyDescent="0.45">
      <c r="A190" s="3" t="s">
        <v>1086</v>
      </c>
      <c r="B190" s="4">
        <v>593521</v>
      </c>
      <c r="C190" s="4">
        <v>2</v>
      </c>
    </row>
    <row r="191" spans="1:3" x14ac:dyDescent="0.45">
      <c r="A191" s="3" t="s">
        <v>58</v>
      </c>
      <c r="B191" s="4">
        <v>727937.64</v>
      </c>
      <c r="C191" s="4">
        <v>4</v>
      </c>
    </row>
    <row r="192" spans="1:3" x14ac:dyDescent="0.45">
      <c r="A192" s="3" t="s">
        <v>5216</v>
      </c>
      <c r="B192" s="4">
        <v>49120.08</v>
      </c>
      <c r="C192" s="4">
        <v>2</v>
      </c>
    </row>
    <row r="193" spans="1:3" x14ac:dyDescent="0.45">
      <c r="A193" s="3" t="s">
        <v>883</v>
      </c>
      <c r="B193" s="4">
        <v>612810</v>
      </c>
      <c r="C193" s="4">
        <v>4</v>
      </c>
    </row>
    <row r="194" spans="1:3" x14ac:dyDescent="0.45">
      <c r="A194" s="3" t="s">
        <v>1717</v>
      </c>
      <c r="B194" s="4">
        <v>2455276</v>
      </c>
      <c r="C194" s="4">
        <v>4</v>
      </c>
    </row>
    <row r="195" spans="1:3" x14ac:dyDescent="0.45">
      <c r="A195" s="3" t="s">
        <v>1268</v>
      </c>
      <c r="B195" s="4">
        <v>866297.84</v>
      </c>
      <c r="C195" s="4">
        <v>7</v>
      </c>
    </row>
    <row r="196" spans="1:3" x14ac:dyDescent="0.45">
      <c r="A196" s="3" t="s">
        <v>307</v>
      </c>
      <c r="B196" s="4">
        <v>248223.73</v>
      </c>
      <c r="C196" s="4">
        <v>1</v>
      </c>
    </row>
    <row r="197" spans="1:3" x14ac:dyDescent="0.45">
      <c r="A197" s="3" t="s">
        <v>193</v>
      </c>
      <c r="B197" s="4">
        <v>175450.96</v>
      </c>
      <c r="C197" s="4">
        <v>2</v>
      </c>
    </row>
    <row r="198" spans="1:3" x14ac:dyDescent="0.45">
      <c r="A198" s="3" t="s">
        <v>478</v>
      </c>
      <c r="B198" s="4">
        <v>14888.77</v>
      </c>
      <c r="C198" s="4">
        <v>1</v>
      </c>
    </row>
    <row r="199" spans="1:3" x14ac:dyDescent="0.45">
      <c r="A199" s="3" t="s">
        <v>5838</v>
      </c>
      <c r="B199" s="4">
        <v>123717.07</v>
      </c>
      <c r="C199" s="4">
        <v>1</v>
      </c>
    </row>
    <row r="200" spans="1:3" x14ac:dyDescent="0.45">
      <c r="A200" s="3" t="s">
        <v>3938</v>
      </c>
      <c r="B200" s="4">
        <v>327511.8</v>
      </c>
      <c r="C200" s="4">
        <v>4</v>
      </c>
    </row>
    <row r="201" spans="1:3" x14ac:dyDescent="0.45">
      <c r="A201" s="3" t="s">
        <v>6043</v>
      </c>
      <c r="B201" s="4">
        <v>34803.120000000003</v>
      </c>
      <c r="C201" s="4">
        <v>1</v>
      </c>
    </row>
    <row r="202" spans="1:3" x14ac:dyDescent="0.45">
      <c r="A202" s="3" t="s">
        <v>2339</v>
      </c>
      <c r="B202" s="4">
        <v>305958.39</v>
      </c>
      <c r="C202" s="4">
        <v>3</v>
      </c>
    </row>
    <row r="203" spans="1:3" x14ac:dyDescent="0.45">
      <c r="A203" s="3" t="s">
        <v>398</v>
      </c>
      <c r="B203" s="4">
        <v>804084.35</v>
      </c>
      <c r="C203" s="4">
        <v>7</v>
      </c>
    </row>
    <row r="204" spans="1:3" x14ac:dyDescent="0.45">
      <c r="A204" s="3" t="s">
        <v>1387</v>
      </c>
      <c r="B204" s="4">
        <v>736002.48</v>
      </c>
      <c r="C204" s="4">
        <v>4</v>
      </c>
    </row>
    <row r="205" spans="1:3" x14ac:dyDescent="0.45">
      <c r="A205" s="3" t="s">
        <v>318</v>
      </c>
      <c r="B205" s="4">
        <v>414351</v>
      </c>
      <c r="C205" s="4">
        <v>2</v>
      </c>
    </row>
    <row r="206" spans="1:3" x14ac:dyDescent="0.45">
      <c r="A206" s="3" t="s">
        <v>1174</v>
      </c>
      <c r="B206" s="4">
        <v>204629</v>
      </c>
      <c r="C206" s="4">
        <v>1</v>
      </c>
    </row>
    <row r="207" spans="1:3" x14ac:dyDescent="0.45">
      <c r="A207" s="3" t="s">
        <v>572</v>
      </c>
      <c r="B207" s="4">
        <v>19347.189999999999</v>
      </c>
      <c r="C207" s="4">
        <v>1</v>
      </c>
    </row>
    <row r="208" spans="1:3" x14ac:dyDescent="0.45">
      <c r="A208" s="3" t="s">
        <v>1165</v>
      </c>
      <c r="B208" s="4">
        <v>633784.4</v>
      </c>
      <c r="C208" s="4">
        <v>5</v>
      </c>
    </row>
    <row r="209" spans="1:3" x14ac:dyDescent="0.45">
      <c r="A209" s="3" t="s">
        <v>6021</v>
      </c>
      <c r="B209" s="4">
        <v>64010.04</v>
      </c>
      <c r="C209" s="4">
        <v>1</v>
      </c>
    </row>
    <row r="210" spans="1:3" x14ac:dyDescent="0.45">
      <c r="A210" s="3" t="s">
        <v>249</v>
      </c>
      <c r="B210" s="4">
        <v>1239274.22</v>
      </c>
      <c r="C210" s="4">
        <v>6</v>
      </c>
    </row>
    <row r="211" spans="1:3" x14ac:dyDescent="0.45">
      <c r="A211" s="3" t="s">
        <v>5407</v>
      </c>
      <c r="B211" s="4">
        <v>478751</v>
      </c>
      <c r="C211" s="4">
        <v>1</v>
      </c>
    </row>
    <row r="212" spans="1:3" x14ac:dyDescent="0.45">
      <c r="A212" s="3" t="s">
        <v>1089</v>
      </c>
      <c r="B212" s="4">
        <v>1513796.58</v>
      </c>
      <c r="C212" s="4">
        <v>8</v>
      </c>
    </row>
    <row r="213" spans="1:3" x14ac:dyDescent="0.45">
      <c r="A213" s="3" t="s">
        <v>114</v>
      </c>
      <c r="B213" s="4">
        <v>30950.26</v>
      </c>
      <c r="C213" s="4">
        <v>1</v>
      </c>
    </row>
    <row r="214" spans="1:3" x14ac:dyDescent="0.45">
      <c r="A214" s="3" t="s">
        <v>1330</v>
      </c>
      <c r="B214" s="4">
        <v>11222</v>
      </c>
      <c r="C214" s="4">
        <v>1</v>
      </c>
    </row>
    <row r="215" spans="1:3" x14ac:dyDescent="0.45">
      <c r="A215" s="3" t="s">
        <v>809</v>
      </c>
      <c r="B215" s="4">
        <v>276358.86</v>
      </c>
      <c r="C215" s="4">
        <v>4</v>
      </c>
    </row>
    <row r="216" spans="1:3" x14ac:dyDescent="0.45">
      <c r="A216" s="3" t="s">
        <v>107</v>
      </c>
      <c r="B216" s="4">
        <v>93920944.929999977</v>
      </c>
      <c r="C216" s="4">
        <v>229</v>
      </c>
    </row>
    <row r="217" spans="1:3" x14ac:dyDescent="0.45">
      <c r="A217" s="3" t="s">
        <v>1293</v>
      </c>
      <c r="B217" s="4">
        <v>23590</v>
      </c>
      <c r="C217" s="4">
        <v>2</v>
      </c>
    </row>
    <row r="218" spans="1:3" x14ac:dyDescent="0.45">
      <c r="A218" s="3" t="s">
        <v>1987</v>
      </c>
      <c r="B218" s="4">
        <v>195832</v>
      </c>
      <c r="C218" s="4">
        <v>4</v>
      </c>
    </row>
    <row r="219" spans="1:3" x14ac:dyDescent="0.45">
      <c r="A219" s="3" t="s">
        <v>951</v>
      </c>
      <c r="B219" s="4">
        <v>270549.82</v>
      </c>
      <c r="C219" s="4">
        <v>6</v>
      </c>
    </row>
    <row r="220" spans="1:3" x14ac:dyDescent="0.45">
      <c r="A220" s="3" t="s">
        <v>239</v>
      </c>
      <c r="B220" s="4">
        <v>923589.02</v>
      </c>
      <c r="C220" s="4">
        <v>3</v>
      </c>
    </row>
    <row r="221" spans="1:3" x14ac:dyDescent="0.45">
      <c r="A221" s="3" t="s">
        <v>1515</v>
      </c>
      <c r="B221" s="4">
        <v>27057</v>
      </c>
      <c r="C221" s="4">
        <v>1</v>
      </c>
    </row>
    <row r="222" spans="1:3" x14ac:dyDescent="0.45">
      <c r="A222" s="3" t="s">
        <v>1470</v>
      </c>
      <c r="B222" s="4">
        <v>730773.45</v>
      </c>
      <c r="C222" s="4">
        <v>4</v>
      </c>
    </row>
    <row r="223" spans="1:3" x14ac:dyDescent="0.45">
      <c r="A223" s="3" t="s">
        <v>294</v>
      </c>
      <c r="B223" s="4">
        <v>3230036.25</v>
      </c>
      <c r="C223" s="4">
        <v>12</v>
      </c>
    </row>
    <row r="224" spans="1:3" x14ac:dyDescent="0.45">
      <c r="A224" s="3" t="s">
        <v>2041</v>
      </c>
      <c r="B224" s="4">
        <v>80815.89</v>
      </c>
      <c r="C224" s="4">
        <v>2</v>
      </c>
    </row>
    <row r="225" spans="1:3" x14ac:dyDescent="0.45">
      <c r="A225" s="3" t="s">
        <v>5479</v>
      </c>
      <c r="B225" s="4">
        <v>42012</v>
      </c>
      <c r="C225" s="4">
        <v>1</v>
      </c>
    </row>
    <row r="226" spans="1:3" x14ac:dyDescent="0.45">
      <c r="A226" s="3" t="s">
        <v>2139</v>
      </c>
      <c r="B226" s="4">
        <v>36820</v>
      </c>
      <c r="C226" s="4">
        <v>1</v>
      </c>
    </row>
    <row r="227" spans="1:3" x14ac:dyDescent="0.45">
      <c r="A227" s="3" t="s">
        <v>2193</v>
      </c>
      <c r="B227" s="4">
        <v>1311048.1299999999</v>
      </c>
      <c r="C227" s="4">
        <v>5</v>
      </c>
    </row>
    <row r="228" spans="1:3" x14ac:dyDescent="0.45">
      <c r="A228" s="3" t="s">
        <v>3809</v>
      </c>
      <c r="B228" s="4">
        <v>37366.99</v>
      </c>
      <c r="C228" s="4">
        <v>1</v>
      </c>
    </row>
    <row r="229" spans="1:3" x14ac:dyDescent="0.45">
      <c r="A229" s="3" t="s">
        <v>3560</v>
      </c>
      <c r="B229" s="4">
        <v>127499.35999999999</v>
      </c>
      <c r="C229" s="4">
        <v>2</v>
      </c>
    </row>
    <row r="230" spans="1:3" x14ac:dyDescent="0.45">
      <c r="A230" s="3" t="s">
        <v>269</v>
      </c>
      <c r="B230" s="4">
        <v>2706151.93</v>
      </c>
      <c r="C230" s="4">
        <v>11</v>
      </c>
    </row>
    <row r="231" spans="1:3" x14ac:dyDescent="0.45">
      <c r="A231" s="3" t="s">
        <v>1977</v>
      </c>
      <c r="B231" s="4">
        <v>475501.34</v>
      </c>
      <c r="C231" s="4">
        <v>2</v>
      </c>
    </row>
    <row r="232" spans="1:3" x14ac:dyDescent="0.45">
      <c r="A232" s="3" t="s">
        <v>61</v>
      </c>
      <c r="B232" s="4">
        <v>291096</v>
      </c>
      <c r="C232" s="4">
        <v>1</v>
      </c>
    </row>
    <row r="233" spans="1:3" x14ac:dyDescent="0.45">
      <c r="A233" s="3" t="s">
        <v>656</v>
      </c>
      <c r="B233" s="4">
        <v>1224054.6400000001</v>
      </c>
      <c r="C233" s="4">
        <v>5</v>
      </c>
    </row>
    <row r="234" spans="1:3" x14ac:dyDescent="0.45">
      <c r="A234" s="3" t="s">
        <v>2264</v>
      </c>
      <c r="B234" s="4">
        <v>156514</v>
      </c>
      <c r="C234" s="4">
        <v>1</v>
      </c>
    </row>
    <row r="235" spans="1:3" x14ac:dyDescent="0.45">
      <c r="A235" s="3" t="s">
        <v>242</v>
      </c>
      <c r="B235" s="4">
        <v>122132</v>
      </c>
      <c r="C235" s="4">
        <v>1</v>
      </c>
    </row>
    <row r="236" spans="1:3" x14ac:dyDescent="0.45">
      <c r="A236" s="3" t="s">
        <v>2177</v>
      </c>
      <c r="B236" s="4">
        <v>1112276.21</v>
      </c>
      <c r="C236" s="4">
        <v>5</v>
      </c>
    </row>
    <row r="237" spans="1:3" x14ac:dyDescent="0.45">
      <c r="A237" s="3" t="s">
        <v>1327</v>
      </c>
      <c r="B237" s="4">
        <v>1475557.57</v>
      </c>
      <c r="C237" s="4">
        <v>8</v>
      </c>
    </row>
    <row r="238" spans="1:3" x14ac:dyDescent="0.45">
      <c r="A238" s="3" t="s">
        <v>2289</v>
      </c>
      <c r="B238" s="4">
        <v>371354</v>
      </c>
      <c r="C238" s="4">
        <v>1</v>
      </c>
    </row>
    <row r="239" spans="1:3" x14ac:dyDescent="0.45">
      <c r="A239" s="3" t="s">
        <v>1077</v>
      </c>
      <c r="B239" s="4">
        <v>205752.33000000002</v>
      </c>
      <c r="C239" s="4">
        <v>3</v>
      </c>
    </row>
    <row r="240" spans="1:3" x14ac:dyDescent="0.45">
      <c r="A240" s="3" t="s">
        <v>1200</v>
      </c>
      <c r="B240" s="4">
        <v>2643095.0299999998</v>
      </c>
      <c r="C240" s="4">
        <v>3</v>
      </c>
    </row>
    <row r="241" spans="1:3" x14ac:dyDescent="0.45">
      <c r="A241" s="3" t="s">
        <v>2202</v>
      </c>
      <c r="B241" s="4">
        <v>225045</v>
      </c>
      <c r="C241" s="4">
        <v>2</v>
      </c>
    </row>
    <row r="242" spans="1:3" x14ac:dyDescent="0.45">
      <c r="A242" s="3" t="s">
        <v>1696</v>
      </c>
      <c r="B242" s="4">
        <v>30299</v>
      </c>
      <c r="C242" s="4">
        <v>1</v>
      </c>
    </row>
    <row r="243" spans="1:3" x14ac:dyDescent="0.45">
      <c r="A243" s="3" t="s">
        <v>2242</v>
      </c>
      <c r="B243" s="4">
        <v>218739</v>
      </c>
      <c r="C243" s="4">
        <v>3</v>
      </c>
    </row>
    <row r="244" spans="1:3" x14ac:dyDescent="0.45">
      <c r="A244" s="3" t="s">
        <v>515</v>
      </c>
      <c r="B244" s="4">
        <v>2249213.46</v>
      </c>
      <c r="C244" s="4">
        <v>9</v>
      </c>
    </row>
    <row r="245" spans="1:3" x14ac:dyDescent="0.45">
      <c r="A245" s="3" t="s">
        <v>6064</v>
      </c>
      <c r="B245" s="4">
        <v>304190</v>
      </c>
      <c r="C245" s="4">
        <v>1</v>
      </c>
    </row>
    <row r="246" spans="1:3" x14ac:dyDescent="0.45">
      <c r="A246" s="3" t="s">
        <v>346</v>
      </c>
      <c r="B246" s="4">
        <v>1795975.8499999999</v>
      </c>
      <c r="C246" s="4">
        <v>10</v>
      </c>
    </row>
    <row r="247" spans="1:3" x14ac:dyDescent="0.45">
      <c r="A247" s="3" t="s">
        <v>365</v>
      </c>
      <c r="B247" s="4">
        <v>161149</v>
      </c>
      <c r="C247" s="4">
        <v>4</v>
      </c>
    </row>
    <row r="248" spans="1:3" x14ac:dyDescent="0.45">
      <c r="A248" s="3" t="s">
        <v>921</v>
      </c>
      <c r="B248" s="4">
        <v>1723</v>
      </c>
      <c r="C248" s="4">
        <v>1</v>
      </c>
    </row>
    <row r="249" spans="1:3" x14ac:dyDescent="0.45">
      <c r="A249" s="3" t="s">
        <v>1507</v>
      </c>
      <c r="B249" s="4">
        <v>344123.2</v>
      </c>
      <c r="C249" s="4">
        <v>6</v>
      </c>
    </row>
    <row r="250" spans="1:3" x14ac:dyDescent="0.45">
      <c r="A250" s="3" t="s">
        <v>1181</v>
      </c>
      <c r="B250" s="4">
        <v>776886.98</v>
      </c>
      <c r="C250" s="4">
        <v>4</v>
      </c>
    </row>
    <row r="251" spans="1:3" x14ac:dyDescent="0.45">
      <c r="A251" s="3" t="s">
        <v>5527</v>
      </c>
      <c r="B251" s="4">
        <v>424012</v>
      </c>
      <c r="C251" s="4">
        <v>2</v>
      </c>
    </row>
    <row r="252" spans="1:3" x14ac:dyDescent="0.45">
      <c r="A252" s="3" t="s">
        <v>6032</v>
      </c>
      <c r="B252" s="4">
        <v>319483.04000000004</v>
      </c>
      <c r="C252" s="4">
        <v>3</v>
      </c>
    </row>
    <row r="253" spans="1:3" x14ac:dyDescent="0.45">
      <c r="A253" s="3" t="s">
        <v>3639</v>
      </c>
      <c r="B253" s="4">
        <v>36904</v>
      </c>
      <c r="C253" s="4">
        <v>1</v>
      </c>
    </row>
    <row r="254" spans="1:3" x14ac:dyDescent="0.45">
      <c r="A254" s="3" t="s">
        <v>640</v>
      </c>
      <c r="B254" s="4">
        <v>735482.89999999991</v>
      </c>
      <c r="C254" s="4">
        <v>9</v>
      </c>
    </row>
    <row r="255" spans="1:3" x14ac:dyDescent="0.45">
      <c r="A255" s="3" t="s">
        <v>1356</v>
      </c>
      <c r="B255" s="4">
        <v>24304.21</v>
      </c>
      <c r="C255" s="4">
        <v>1</v>
      </c>
    </row>
    <row r="256" spans="1:3" x14ac:dyDescent="0.45">
      <c r="A256" s="3" t="s">
        <v>721</v>
      </c>
      <c r="B256" s="4">
        <v>168991.22</v>
      </c>
      <c r="C256" s="4">
        <v>1</v>
      </c>
    </row>
    <row r="257" spans="1:3" x14ac:dyDescent="0.45">
      <c r="A257" s="3" t="s">
        <v>510</v>
      </c>
      <c r="B257" s="4">
        <v>719366.87</v>
      </c>
      <c r="C257" s="4">
        <v>1</v>
      </c>
    </row>
    <row r="258" spans="1:3" x14ac:dyDescent="0.45">
      <c r="A258" s="3" t="s">
        <v>825</v>
      </c>
      <c r="B258" s="4">
        <v>2029</v>
      </c>
      <c r="C258" s="4">
        <v>1</v>
      </c>
    </row>
    <row r="259" spans="1:3" x14ac:dyDescent="0.45">
      <c r="A259" s="3" t="s">
        <v>474</v>
      </c>
      <c r="B259" s="4">
        <v>78633</v>
      </c>
      <c r="C259" s="4">
        <v>2</v>
      </c>
    </row>
    <row r="260" spans="1:3" x14ac:dyDescent="0.45">
      <c r="A260" s="3" t="s">
        <v>751</v>
      </c>
      <c r="B260" s="4">
        <v>721095.56</v>
      </c>
      <c r="C260" s="4">
        <v>2</v>
      </c>
    </row>
    <row r="261" spans="1:3" x14ac:dyDescent="0.45">
      <c r="A261" s="3" t="s">
        <v>1265</v>
      </c>
      <c r="B261" s="4">
        <v>34364.449999999997</v>
      </c>
      <c r="C261" s="4">
        <v>1</v>
      </c>
    </row>
    <row r="262" spans="1:3" x14ac:dyDescent="0.45">
      <c r="A262" s="3" t="s">
        <v>225</v>
      </c>
      <c r="B262" s="4">
        <v>201941.82</v>
      </c>
      <c r="C262" s="4">
        <v>3</v>
      </c>
    </row>
    <row r="263" spans="1:3" x14ac:dyDescent="0.45">
      <c r="A263" s="3" t="s">
        <v>1407</v>
      </c>
      <c r="B263" s="4">
        <v>568446.90999999992</v>
      </c>
      <c r="C263" s="4">
        <v>2</v>
      </c>
    </row>
    <row r="264" spans="1:3" x14ac:dyDescent="0.45">
      <c r="A264" s="3" t="s">
        <v>1160</v>
      </c>
      <c r="B264" s="4">
        <v>1887717.4099999997</v>
      </c>
      <c r="C264" s="4">
        <v>17</v>
      </c>
    </row>
    <row r="265" spans="1:3" x14ac:dyDescent="0.45">
      <c r="A265" s="3" t="s">
        <v>2611</v>
      </c>
      <c r="B265" s="4">
        <v>180434.48</v>
      </c>
      <c r="C265" s="4">
        <v>3</v>
      </c>
    </row>
    <row r="266" spans="1:3" x14ac:dyDescent="0.45">
      <c r="A266" s="3" t="s">
        <v>1177</v>
      </c>
      <c r="B266" s="4">
        <v>273199.75</v>
      </c>
      <c r="C266" s="4">
        <v>4</v>
      </c>
    </row>
    <row r="267" spans="1:3" x14ac:dyDescent="0.45">
      <c r="A267" s="3" t="s">
        <v>5487</v>
      </c>
      <c r="B267" s="4">
        <v>282421</v>
      </c>
      <c r="C267" s="4">
        <v>1</v>
      </c>
    </row>
    <row r="268" spans="1:3" x14ac:dyDescent="0.45">
      <c r="A268" s="3" t="s">
        <v>3719</v>
      </c>
      <c r="B268" s="4">
        <v>261371</v>
      </c>
      <c r="C268" s="4">
        <v>1</v>
      </c>
    </row>
    <row r="269" spans="1:3" x14ac:dyDescent="0.45">
      <c r="A269" s="3" t="s">
        <v>2006</v>
      </c>
      <c r="B269" s="4">
        <v>73458</v>
      </c>
      <c r="C269" s="4">
        <v>3</v>
      </c>
    </row>
    <row r="270" spans="1:3" x14ac:dyDescent="0.45">
      <c r="A270" s="3" t="s">
        <v>182</v>
      </c>
      <c r="B270" s="4">
        <v>41780</v>
      </c>
      <c r="C270" s="4">
        <v>2</v>
      </c>
    </row>
    <row r="271" spans="1:3" x14ac:dyDescent="0.45">
      <c r="A271" s="3" t="s">
        <v>3540</v>
      </c>
      <c r="B271" s="4">
        <v>155676.65</v>
      </c>
      <c r="C271" s="4">
        <v>1</v>
      </c>
    </row>
    <row r="272" spans="1:3" x14ac:dyDescent="0.45">
      <c r="A272" s="3" t="s">
        <v>1926</v>
      </c>
      <c r="B272" s="4">
        <v>547644.54</v>
      </c>
      <c r="C272" s="4">
        <v>3</v>
      </c>
    </row>
    <row r="273" spans="1:3" x14ac:dyDescent="0.45">
      <c r="A273" s="3" t="s">
        <v>1610</v>
      </c>
      <c r="B273" s="4">
        <v>14857.05</v>
      </c>
      <c r="C273" s="4">
        <v>1</v>
      </c>
    </row>
    <row r="274" spans="1:3" x14ac:dyDescent="0.45">
      <c r="A274" s="3" t="s">
        <v>6005</v>
      </c>
      <c r="B274" s="4">
        <v>31435.18</v>
      </c>
      <c r="C274" s="4">
        <v>1</v>
      </c>
    </row>
    <row r="275" spans="1:3" x14ac:dyDescent="0.45">
      <c r="A275" s="3" t="s">
        <v>201</v>
      </c>
      <c r="B275" s="4">
        <v>2427939.58</v>
      </c>
      <c r="C275" s="4">
        <v>21</v>
      </c>
    </row>
    <row r="276" spans="1:3" x14ac:dyDescent="0.45">
      <c r="A276" s="3" t="s">
        <v>1554</v>
      </c>
      <c r="B276" s="4">
        <v>843602.62</v>
      </c>
      <c r="C276" s="4">
        <v>2</v>
      </c>
    </row>
    <row r="277" spans="1:3" x14ac:dyDescent="0.45">
      <c r="A277" s="3" t="s">
        <v>1904</v>
      </c>
      <c r="B277" s="4">
        <v>74671.5</v>
      </c>
      <c r="C277" s="4">
        <v>2</v>
      </c>
    </row>
    <row r="278" spans="1:3" x14ac:dyDescent="0.45">
      <c r="A278" s="3" t="s">
        <v>2296</v>
      </c>
      <c r="B278" s="4">
        <v>126583</v>
      </c>
      <c r="C278" s="4">
        <v>1</v>
      </c>
    </row>
    <row r="279" spans="1:3" x14ac:dyDescent="0.45">
      <c r="A279" s="3" t="s">
        <v>611</v>
      </c>
      <c r="B279" s="4">
        <v>57123.5</v>
      </c>
      <c r="C279" s="4">
        <v>1</v>
      </c>
    </row>
    <row r="280" spans="1:3" x14ac:dyDescent="0.45">
      <c r="A280" s="3" t="s">
        <v>66</v>
      </c>
      <c r="B280" s="4">
        <v>820522.35</v>
      </c>
      <c r="C280" s="4">
        <v>5</v>
      </c>
    </row>
    <row r="281" spans="1:3" x14ac:dyDescent="0.45">
      <c r="A281" s="3" t="s">
        <v>2059</v>
      </c>
      <c r="B281" s="4">
        <v>39072</v>
      </c>
      <c r="C281" s="4">
        <v>1</v>
      </c>
    </row>
    <row r="282" spans="1:3" x14ac:dyDescent="0.45">
      <c r="A282" s="3" t="s">
        <v>186</v>
      </c>
      <c r="B282" s="4">
        <v>1013046.94</v>
      </c>
      <c r="C282" s="4">
        <v>9</v>
      </c>
    </row>
    <row r="283" spans="1:3" x14ac:dyDescent="0.45">
      <c r="A283" s="3" t="s">
        <v>349</v>
      </c>
      <c r="B283" s="4">
        <v>3494568.12</v>
      </c>
      <c r="C283" s="4">
        <v>7</v>
      </c>
    </row>
    <row r="284" spans="1:3" x14ac:dyDescent="0.45">
      <c r="A284" s="3" t="s">
        <v>1262</v>
      </c>
      <c r="B284" s="4">
        <v>2238582.62</v>
      </c>
      <c r="C284" s="4">
        <v>7</v>
      </c>
    </row>
    <row r="285" spans="1:3" x14ac:dyDescent="0.45">
      <c r="A285" s="3" t="s">
        <v>1278</v>
      </c>
      <c r="B285" s="4">
        <v>954384.63</v>
      </c>
      <c r="C285" s="4">
        <v>7</v>
      </c>
    </row>
    <row r="286" spans="1:3" x14ac:dyDescent="0.45">
      <c r="A286" s="3" t="s">
        <v>3724</v>
      </c>
      <c r="B286" s="4">
        <v>84655</v>
      </c>
      <c r="C286" s="4">
        <v>1</v>
      </c>
    </row>
    <row r="287" spans="1:3" x14ac:dyDescent="0.45">
      <c r="A287" s="3" t="s">
        <v>1394</v>
      </c>
      <c r="B287" s="4">
        <v>1280926.22</v>
      </c>
      <c r="C287" s="4">
        <v>4</v>
      </c>
    </row>
    <row r="288" spans="1:3" x14ac:dyDescent="0.45">
      <c r="A288" s="3" t="s">
        <v>630</v>
      </c>
      <c r="B288" s="4">
        <v>814434.88</v>
      </c>
      <c r="C288" s="4">
        <v>6</v>
      </c>
    </row>
    <row r="289" spans="1:3" x14ac:dyDescent="0.45">
      <c r="A289" s="3" t="s">
        <v>256</v>
      </c>
      <c r="B289" s="4">
        <v>189119.23</v>
      </c>
      <c r="C289" s="4">
        <v>3</v>
      </c>
    </row>
    <row r="290" spans="1:3" x14ac:dyDescent="0.45">
      <c r="A290" s="3" t="s">
        <v>1363</v>
      </c>
      <c r="B290" s="4">
        <v>415299.31</v>
      </c>
      <c r="C290" s="4">
        <v>3</v>
      </c>
    </row>
    <row r="291" spans="1:3" x14ac:dyDescent="0.45">
      <c r="A291" s="3" t="s">
        <v>117</v>
      </c>
      <c r="B291" s="4">
        <v>184974.37</v>
      </c>
      <c r="C291" s="4">
        <v>3</v>
      </c>
    </row>
    <row r="292" spans="1:3" x14ac:dyDescent="0.45">
      <c r="A292" s="3" t="s">
        <v>3731</v>
      </c>
      <c r="B292" s="4">
        <v>83465.38</v>
      </c>
      <c r="C292" s="4">
        <v>1</v>
      </c>
    </row>
    <row r="293" spans="1:3" x14ac:dyDescent="0.45">
      <c r="A293" s="3" t="s">
        <v>52</v>
      </c>
      <c r="B293" s="4">
        <v>21405084.640000001</v>
      </c>
      <c r="C293" s="4">
        <v>82</v>
      </c>
    </row>
    <row r="294" spans="1:3" x14ac:dyDescent="0.45">
      <c r="A294" s="3" t="s">
        <v>946</v>
      </c>
      <c r="B294" s="4">
        <v>1166494.4400000002</v>
      </c>
      <c r="C294" s="4">
        <v>10</v>
      </c>
    </row>
    <row r="295" spans="1:3" x14ac:dyDescent="0.45">
      <c r="A295" s="3" t="s">
        <v>497</v>
      </c>
      <c r="B295" s="4">
        <v>68326.81</v>
      </c>
      <c r="C295" s="4">
        <v>4</v>
      </c>
    </row>
    <row r="296" spans="1:3" x14ac:dyDescent="0.45">
      <c r="A296" s="3" t="s">
        <v>1534</v>
      </c>
      <c r="B296" s="4">
        <v>5019</v>
      </c>
      <c r="C296" s="4">
        <v>1</v>
      </c>
    </row>
    <row r="297" spans="1:3" x14ac:dyDescent="0.45">
      <c r="A297" s="3" t="s">
        <v>1938</v>
      </c>
      <c r="B297" s="4">
        <v>28459801.830000002</v>
      </c>
      <c r="C297" s="4">
        <v>88</v>
      </c>
    </row>
    <row r="298" spans="1:3" x14ac:dyDescent="0.45">
      <c r="A298" s="3" t="s">
        <v>2150</v>
      </c>
      <c r="B298" s="4">
        <v>350604.11</v>
      </c>
      <c r="C298" s="4">
        <v>3</v>
      </c>
    </row>
    <row r="299" spans="1:3" x14ac:dyDescent="0.45">
      <c r="A299" s="3" t="s">
        <v>4722</v>
      </c>
      <c r="B299" s="4">
        <v>20652.849999999999</v>
      </c>
      <c r="C299" s="4">
        <v>1</v>
      </c>
    </row>
    <row r="300" spans="1:3" x14ac:dyDescent="0.45">
      <c r="A300" s="3" t="s">
        <v>731</v>
      </c>
      <c r="B300" s="4">
        <v>200744</v>
      </c>
      <c r="C300" s="4">
        <v>2</v>
      </c>
    </row>
    <row r="301" spans="1:3" x14ac:dyDescent="0.45">
      <c r="A301" s="3" t="s">
        <v>722</v>
      </c>
      <c r="B301" s="4">
        <v>39690.15</v>
      </c>
      <c r="C301" s="4">
        <v>1</v>
      </c>
    </row>
    <row r="302" spans="1:3" x14ac:dyDescent="0.45">
      <c r="A302" s="3" t="s">
        <v>748</v>
      </c>
      <c r="B302" s="4">
        <v>513732.2</v>
      </c>
      <c r="C302" s="4">
        <v>2</v>
      </c>
    </row>
    <row r="303" spans="1:3" x14ac:dyDescent="0.45">
      <c r="A303" s="3" t="s">
        <v>5649</v>
      </c>
      <c r="B303" s="4">
        <v>645610228.63000107</v>
      </c>
      <c r="C303" s="4">
        <v>2568</v>
      </c>
    </row>
  </sheetData>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Dashboard</vt:lpstr>
      <vt:lpstr>location - priority group</vt:lpstr>
      <vt:lpstr>Sheet3</vt:lpstr>
      <vt:lpstr>Data</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Elizabeth Revels</dc:creator>
  <cp:lastModifiedBy>lizzy</cp:lastModifiedBy>
  <dcterms:created xsi:type="dcterms:W3CDTF">2021-09-16T18:16:47Z</dcterms:created>
  <dcterms:modified xsi:type="dcterms:W3CDTF">2021-10-08T19:02:48Z</dcterms:modified>
</cp:coreProperties>
</file>