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tjbusch\Documents\IDEA-PRJ\IDEA6928 - ICS - LCM\Business Case\"/>
    </mc:Choice>
  </mc:AlternateContent>
  <bookViews>
    <workbookView xWindow="-12" yWindow="528" windowWidth="12612" windowHeight="6060" tabRatio="841" firstSheet="2" activeTab="6"/>
  </bookViews>
  <sheets>
    <sheet name="Form Instructions" sheetId="5" state="hidden" r:id="rId1"/>
    <sheet name="Revision History" sheetId="8" state="hidden" r:id="rId2"/>
    <sheet name="Business Case" sheetId="2" r:id="rId3"/>
    <sheet name="Resource &amp; Cost Assessment" sheetId="3" r:id="rId4"/>
    <sheet name="CostBenefit" sheetId="13" r:id="rId5"/>
    <sheet name="Alignment" sheetId="11" r:id="rId6"/>
    <sheet name="Checklist" sheetId="9" r:id="rId7"/>
    <sheet name="Notes" sheetId="15" r:id="rId8"/>
    <sheet name="Assumptions" sheetId="14" state="hidden" r:id="rId9"/>
    <sheet name="Make Hay" sheetId="17" state="hidden" r:id="rId10"/>
    <sheet name="tests" sheetId="16" state="hidden" r:id="rId11"/>
  </sheets>
  <definedNames>
    <definedName name="Corporate_ICF">Checklist!$H$61</definedName>
  </definedNames>
  <calcPr calcId="152511"/>
</workbook>
</file>

<file path=xl/calcChain.xml><?xml version="1.0" encoding="utf-8"?>
<calcChain xmlns="http://schemas.openxmlformats.org/spreadsheetml/2006/main">
  <c r="K66" i="3" l="1"/>
  <c r="E45" i="3" l="1"/>
  <c r="K45" i="3"/>
  <c r="A1" i="14" l="1"/>
  <c r="K12" i="3"/>
  <c r="K11" i="3"/>
  <c r="B5" i="13" l="1"/>
  <c r="B4" i="13"/>
  <c r="K5" i="3"/>
  <c r="K6" i="3"/>
  <c r="G33" i="13" l="1"/>
  <c r="F33" i="13"/>
  <c r="C33" i="13"/>
  <c r="B33" i="13"/>
  <c r="C20" i="13"/>
  <c r="B20" i="13"/>
  <c r="D20" i="13" s="1"/>
  <c r="D19" i="13"/>
  <c r="C19" i="13"/>
  <c r="B19" i="13"/>
  <c r="B18" i="13" s="1"/>
  <c r="C18" i="13"/>
  <c r="D17" i="13"/>
  <c r="D16" i="13"/>
  <c r="D15" i="13"/>
  <c r="C15" i="13"/>
  <c r="D14" i="13"/>
  <c r="D13" i="13"/>
  <c r="D12" i="13"/>
  <c r="C12" i="13"/>
  <c r="B12" i="13"/>
  <c r="D18" i="13" l="1"/>
  <c r="K65" i="3" l="1"/>
  <c r="K57" i="3" l="1"/>
  <c r="J79" i="3"/>
  <c r="K78" i="3"/>
  <c r="K77" i="3"/>
  <c r="K76" i="3"/>
  <c r="K75" i="3"/>
  <c r="K74" i="3"/>
  <c r="K79" i="3" l="1"/>
  <c r="K15" i="3" s="1"/>
  <c r="G53" i="11" l="1"/>
  <c r="N53" i="11"/>
  <c r="M53" i="11"/>
  <c r="L53" i="11"/>
  <c r="K53" i="11"/>
  <c r="J53" i="11"/>
  <c r="I53" i="11"/>
  <c r="H53" i="11"/>
  <c r="F53" i="11"/>
  <c r="B53" i="11"/>
  <c r="J68" i="3" l="1"/>
  <c r="K67" i="3" l="1"/>
  <c r="K64" i="3"/>
  <c r="K52" i="3"/>
  <c r="K51" i="3"/>
  <c r="K44" i="3" l="1"/>
  <c r="I50" i="3" l="1"/>
  <c r="K9" i="3"/>
  <c r="A1" i="5"/>
  <c r="H5" i="3" l="1"/>
  <c r="K53" i="3" l="1"/>
  <c r="K55" i="3" l="1"/>
  <c r="K54" i="3"/>
  <c r="F6" i="3" l="1"/>
  <c r="F5" i="3"/>
  <c r="B6" i="3"/>
  <c r="K63" i="3"/>
  <c r="K68" i="3" s="1"/>
  <c r="K56" i="3"/>
  <c r="I3" i="3"/>
  <c r="K46" i="3" l="1"/>
  <c r="K10" i="3"/>
  <c r="K8" i="3" s="1"/>
  <c r="K50" i="3" l="1"/>
  <c r="K58" i="3" s="1"/>
  <c r="K14" i="3" s="1"/>
  <c r="K13" i="3" s="1"/>
  <c r="J24" i="2" s="1"/>
</calcChain>
</file>

<file path=xl/comments1.xml><?xml version="1.0" encoding="utf-8"?>
<comments xmlns="http://schemas.openxmlformats.org/spreadsheetml/2006/main">
  <authors>
    <author>Hughes, Anthony T</author>
  </authors>
  <commentList>
    <comment ref="A19" authorId="0" shapeId="0">
      <text>
        <r>
          <rPr>
            <sz val="9"/>
            <color indexed="81"/>
            <rFont val="Tahoma"/>
            <family val="2"/>
          </rPr>
          <t>This role manages the network making sure the computer hardware and network infrastructure are effectively maintained.</t>
        </r>
      </text>
    </comment>
    <comment ref="A20" authorId="0" shapeId="0">
      <text>
        <r>
          <rPr>
            <sz val="9"/>
            <color indexed="81"/>
            <rFont val="Tahoma"/>
            <family val="2"/>
          </rPr>
          <t>Non-SAP security role.</t>
        </r>
      </text>
    </comment>
    <comment ref="A21" authorId="0" shapeId="0">
      <text>
        <r>
          <rPr>
            <sz val="9"/>
            <color indexed="81"/>
            <rFont val="Tahoma"/>
            <family val="2"/>
          </rPr>
          <t>This role is responsible for the upkeep, configuration and reliable operation of servers.</t>
        </r>
      </text>
    </comment>
    <comment ref="A22" authorId="0" shapeId="0">
      <text>
        <r>
          <rPr>
            <sz val="9"/>
            <color indexed="81"/>
            <rFont val="Tahoma"/>
            <family val="2"/>
          </rPr>
          <t>This is a role of someone on the Transition Team who performs Redwood, ALM/Testing, Change Management Tasks.</t>
        </r>
      </text>
    </comment>
    <comment ref="A23" authorId="0" shapeId="0">
      <text>
        <r>
          <rPr>
            <sz val="9"/>
            <color indexed="81"/>
            <rFont val="Tahoma"/>
            <family val="2"/>
          </rPr>
          <t>This is a role that works with EDI, BI or is part of the Data team.</t>
        </r>
      </text>
    </comment>
    <comment ref="A24" authorId="0" shapeId="0">
      <text>
        <r>
          <rPr>
            <sz val="9"/>
            <color indexed="81"/>
            <rFont val="Tahoma"/>
            <family val="2"/>
          </rPr>
          <t>This is a role that is responsible for the support and development of various, non-specific systems and technology.  This role has specialized knowledge of the curing environment.</t>
        </r>
      </text>
    </comment>
    <comment ref="A25" authorId="0" shapeId="0">
      <text>
        <r>
          <rPr>
            <sz val="9"/>
            <color indexed="81"/>
            <rFont val="Tahoma"/>
            <family val="2"/>
          </rPr>
          <t>This is a role that is responsible for the support and development of various, non-specific systems and technology.  This role has specialized knowledge of the finishing environment.</t>
        </r>
      </text>
    </comment>
    <comment ref="A26" authorId="0" shapeId="0">
      <text>
        <r>
          <rPr>
            <sz val="9"/>
            <color indexed="81"/>
            <rFont val="Tahoma"/>
            <family val="2"/>
          </rPr>
          <t>This is a role that is responsible for the support and development of various, non-specific systems and technology.  This role has specialized knowledge of the LMAT environment.</t>
        </r>
      </text>
    </comment>
    <comment ref="A27" authorId="0" shapeId="0">
      <text>
        <r>
          <rPr>
            <sz val="9"/>
            <color indexed="81"/>
            <rFont val="Tahoma"/>
            <family val="2"/>
          </rPr>
          <t>This role controls the structure and interfaces between all of the systems and the technologies used.</t>
        </r>
      </text>
    </comment>
    <comment ref="A28" authorId="0" shapeId="0">
      <text>
        <r>
          <rPr>
            <sz val="9"/>
            <color indexed="81"/>
            <rFont val="Tahoma"/>
            <family val="2"/>
          </rPr>
          <t>The role that works with the business that are gathering and documenting business case information and requirements for project charters.  Not a specialist in any one area, but more of a generalist in many areas.</t>
        </r>
      </text>
    </comment>
    <comment ref="A29" authorId="0" shapeId="0">
      <text>
        <r>
          <rPr>
            <sz val="9"/>
            <color indexed="81"/>
            <rFont val="Tahoma"/>
            <family val="2"/>
          </rPr>
          <t>This is a role that works directs or performs all activities related to maintaining a successful Oracle database.</t>
        </r>
      </text>
    </comment>
    <comment ref="A30" authorId="0" shapeId="0">
      <text>
        <r>
          <rPr>
            <sz val="9"/>
            <color indexed="81"/>
            <rFont val="Tahoma"/>
            <family val="2"/>
          </rPr>
          <t>This is a role that works directs or performs all activities related to maintaining a successful SQL Server database environment.</t>
        </r>
      </text>
    </comment>
    <comment ref="A31" authorId="0" shapeId="0">
      <text>
        <r>
          <rPr>
            <sz val="9"/>
            <color indexed="81"/>
            <rFont val="Tahoma"/>
            <family val="2"/>
          </rPr>
          <t>This role is a Developer that supports and develops applications with tools in the Microsoft stack.</t>
        </r>
      </text>
    </comment>
    <comment ref="A32" authorId="0" shapeId="0">
      <text>
        <r>
          <rPr>
            <sz val="9"/>
            <color indexed="81"/>
            <rFont val="Tahoma"/>
            <family val="2"/>
          </rPr>
          <t>This role is a Developer that supports and develops applications with Java.</t>
        </r>
      </text>
    </comment>
    <comment ref="A33" authorId="0" shapeId="0">
      <text>
        <r>
          <rPr>
            <sz val="9"/>
            <color indexed="81"/>
            <rFont val="Tahoma"/>
            <family val="2"/>
          </rPr>
          <t>A role to track factory hour usage.</t>
        </r>
      </text>
    </comment>
    <comment ref="A34" authorId="0" shapeId="0">
      <text>
        <r>
          <rPr>
            <sz val="9"/>
            <color indexed="81"/>
            <rFont val="Tahoma"/>
            <family val="2"/>
          </rPr>
          <t>This is a role for those in Management.  It is unlikely that this role will show up in a future Portfolio View as a role on projects.</t>
        </r>
      </text>
    </comment>
    <comment ref="A35" authorId="0" shapeId="0">
      <text>
        <r>
          <rPr>
            <sz val="9"/>
            <color indexed="81"/>
            <rFont val="Tahoma"/>
            <family val="2"/>
          </rPr>
          <t>This is the general role of those who work with SAP.  Typically this is a System Analyst or configurator with focus in non-constrained work streams.</t>
        </r>
      </text>
    </comment>
    <comment ref="A36" authorId="0" shapeId="0">
      <text>
        <r>
          <rPr>
            <sz val="9"/>
            <color indexed="81"/>
            <rFont val="Tahoma"/>
            <family val="2"/>
          </rPr>
          <t>This role is a Developer that supports and develops applications with the SAP ABAP toolset.</t>
        </r>
      </text>
    </comment>
    <comment ref="A37" authorId="0" shapeId="0">
      <text>
        <r>
          <rPr>
            <sz val="9"/>
            <color indexed="81"/>
            <rFont val="Tahoma"/>
            <family val="2"/>
          </rPr>
          <t>This role is responsible for the upkeep, configuration, and reliable operation of the SAP infrastructure.</t>
        </r>
      </text>
    </comment>
    <comment ref="A38" authorId="0" shapeId="0">
      <text>
        <r>
          <rPr>
            <sz val="9"/>
            <color indexed="81"/>
            <rFont val="Tahoma"/>
            <family val="2"/>
          </rPr>
          <t>This is the role of those who work with SAP.  Typically this is a System Analyst or configurator with focus in the constrained area of MII.</t>
        </r>
      </text>
    </comment>
    <comment ref="A39" authorId="0" shapeId="0">
      <text>
        <r>
          <rPr>
            <sz val="9"/>
            <color indexed="81"/>
            <rFont val="Tahoma"/>
            <family val="2"/>
          </rPr>
          <t>This is the role of those who work with SAP - specifically in the support and development of PI interfaces.</t>
        </r>
      </text>
    </comment>
    <comment ref="A40" authorId="0" shapeId="0">
      <text>
        <r>
          <rPr>
            <sz val="9"/>
            <color indexed="81"/>
            <rFont val="Tahoma"/>
            <family val="2"/>
          </rPr>
          <t>This is the role of those who work with SAP.  Typically this is a System Analyst or configurator with focus in the constrained area of Portal.</t>
        </r>
      </text>
    </comment>
    <comment ref="A41" authorId="0" shapeId="0">
      <text>
        <r>
          <rPr>
            <sz val="9"/>
            <color indexed="81"/>
            <rFont val="Tahoma"/>
            <family val="2"/>
          </rPr>
          <t>This is the role of those who work with SAP - specifically in the support and development of Security.</t>
        </r>
      </text>
    </comment>
    <comment ref="A42" authorId="0" shapeId="0">
      <text>
        <r>
          <rPr>
            <sz val="9"/>
            <color indexed="81"/>
            <rFont val="Tahoma"/>
            <family val="2"/>
          </rPr>
          <t>This is a role that is responsible for the support and development of various, non-specific systems and technology.</t>
        </r>
      </text>
    </comment>
    <comment ref="A43" authorId="0" shapeId="0">
      <text>
        <r>
          <rPr>
            <sz val="9"/>
            <color indexed="81"/>
            <rFont val="Tahoma"/>
            <family val="2"/>
          </rPr>
          <t>This is a role that supports various client devices such as computers, phones, RF devices, etc.</t>
        </r>
      </text>
    </comment>
  </commentList>
</comments>
</file>

<file path=xl/comments2.xml><?xml version="1.0" encoding="utf-8"?>
<comments xmlns="http://schemas.openxmlformats.org/spreadsheetml/2006/main">
  <authors>
    <author>Anders, Denise K.</author>
  </authors>
  <commentList>
    <comment ref="B13" authorId="0" shapeId="0">
      <text>
        <r>
          <rPr>
            <sz val="9"/>
            <color indexed="81"/>
            <rFont val="Tahoma"/>
            <family val="2"/>
          </rPr>
          <t xml:space="preserve">Indicate internal labor implementation costs that will be capitalized
</t>
        </r>
      </text>
    </comment>
    <comment ref="C13" authorId="0" shapeId="0">
      <text>
        <r>
          <rPr>
            <sz val="9"/>
            <color indexed="81"/>
            <rFont val="Tahoma"/>
            <family val="2"/>
          </rPr>
          <t>Inidcate internal implementation costs that will be treated as expense and unable to capitalize such as data migration and planning</t>
        </r>
      </text>
    </comment>
    <comment ref="B14" authorId="0" shapeId="0">
      <text>
        <r>
          <rPr>
            <sz val="9"/>
            <color indexed="81"/>
            <rFont val="Tahoma"/>
            <family val="2"/>
          </rPr>
          <t>Indicate implementation costs to be spent with a third party that can be capitalized</t>
        </r>
      </text>
    </comment>
    <comment ref="C14" authorId="0" shapeId="0">
      <text>
        <r>
          <rPr>
            <sz val="9"/>
            <color indexed="81"/>
            <rFont val="Tahoma"/>
            <family val="2"/>
          </rPr>
          <t>Indicated implementation costs that will not be capitalized.</t>
        </r>
      </text>
    </comment>
    <comment ref="C16" authorId="0" shapeId="0">
      <text>
        <r>
          <rPr>
            <sz val="9"/>
            <color indexed="81"/>
            <rFont val="Tahoma"/>
            <family val="2"/>
          </rPr>
          <t>Indicate internal on-going costs such as new headcount to maintain and enhance a new capability</t>
        </r>
      </text>
    </comment>
    <comment ref="C17" authorId="0" shapeId="0">
      <text>
        <r>
          <rPr>
            <sz val="9"/>
            <color indexed="81"/>
            <rFont val="Tahoma"/>
            <family val="2"/>
          </rPr>
          <t>The on-going cost spent with a thrird party such as lease or maintenance.</t>
        </r>
      </text>
    </comment>
    <comment ref="B28" authorId="0" shapeId="0">
      <text>
        <r>
          <rPr>
            <sz val="9"/>
            <color indexed="81"/>
            <rFont val="Tahoma"/>
            <family val="2"/>
          </rPr>
          <t>This category of savings is rarely used.  Consider the one-time cost avoidance a capability can generate</t>
        </r>
      </text>
    </comment>
    <comment ref="C28" authorId="0" shapeId="0">
      <text>
        <r>
          <rPr>
            <sz val="9"/>
            <color indexed="81"/>
            <rFont val="Tahoma"/>
            <family val="2"/>
          </rPr>
          <t>Annual labor savings are usually a result of head-count reductions</t>
        </r>
      </text>
    </comment>
    <comment ref="B29" authorId="0" shapeId="0">
      <text>
        <r>
          <rPr>
            <sz val="9"/>
            <color indexed="81"/>
            <rFont val="Tahoma"/>
            <family val="2"/>
          </rPr>
          <t xml:space="preserve">This category of savings is rarely used. </t>
        </r>
      </text>
    </comment>
    <comment ref="C29" authorId="0" shapeId="0">
      <text>
        <r>
          <rPr>
            <sz val="9"/>
            <color indexed="81"/>
            <rFont val="Tahoma"/>
            <family val="2"/>
          </rPr>
          <t>Indicate that on-going input or raw material costs</t>
        </r>
      </text>
    </comment>
    <comment ref="C31" authorId="0" shapeId="0">
      <text>
        <r>
          <rPr>
            <sz val="9"/>
            <color indexed="81"/>
            <rFont val="Tahoma"/>
            <family val="2"/>
          </rPr>
          <t xml:space="preserve">Usually comes in the form of inventory reduction, accounts receivable/days outstanding reduction, or favorable terms on payables.  </t>
        </r>
      </text>
    </comment>
    <comment ref="B32" authorId="0" shapeId="0">
      <text>
        <r>
          <rPr>
            <sz val="9"/>
            <color indexed="81"/>
            <rFont val="Tahoma"/>
            <family val="2"/>
          </rPr>
          <t>Indicate the one-time increase in gross profit as a result of increased sales.</t>
        </r>
      </text>
    </comment>
    <comment ref="C32" authorId="0" shapeId="0">
      <text>
        <r>
          <rPr>
            <sz val="9"/>
            <color indexed="81"/>
            <rFont val="Tahoma"/>
            <family val="2"/>
          </rPr>
          <t>Indicate the on-going increase in gross profit as a result of increased sales.</t>
        </r>
      </text>
    </comment>
    <comment ref="C35" authorId="0" shapeId="0">
      <text>
        <r>
          <rPr>
            <sz val="9"/>
            <color indexed="81"/>
            <rFont val="Tahoma"/>
            <family val="2"/>
          </rPr>
          <t>What year do the annual savings begin?</t>
        </r>
      </text>
    </comment>
    <comment ref="C36" authorId="0" shapeId="0">
      <text>
        <r>
          <rPr>
            <sz val="9"/>
            <color indexed="81"/>
            <rFont val="Tahoma"/>
            <family val="2"/>
          </rPr>
          <t>What year will the on-time benefit hit?</t>
        </r>
      </text>
    </comment>
    <comment ref="C37" authorId="0" shapeId="0">
      <text>
        <r>
          <rPr>
            <sz val="9"/>
            <color indexed="81"/>
            <rFont val="Tahoma"/>
            <family val="2"/>
          </rPr>
          <t>Insert from Cashflow sheet provided from Finance.</t>
        </r>
      </text>
    </comment>
    <comment ref="C38" authorId="0" shapeId="0">
      <text>
        <r>
          <rPr>
            <sz val="9"/>
            <color indexed="81"/>
            <rFont val="Tahoma"/>
            <family val="2"/>
          </rPr>
          <t>Insert from Cashflow sheet provided by
Finance.</t>
        </r>
      </text>
    </comment>
    <comment ref="C39" authorId="0" shapeId="0">
      <text>
        <r>
          <rPr>
            <sz val="9"/>
            <color indexed="81"/>
            <rFont val="Tahoma"/>
            <family val="2"/>
          </rPr>
          <t>Insert from Cashflow sheet provided by Finance.</t>
        </r>
      </text>
    </comment>
  </commentList>
</comments>
</file>

<file path=xl/sharedStrings.xml><?xml version="1.0" encoding="utf-8"?>
<sst xmlns="http://schemas.openxmlformats.org/spreadsheetml/2006/main" count="764" uniqueCount="548">
  <si>
    <t>Cooper Tire &amp; Rubber Company</t>
  </si>
  <si>
    <t>1. General Program / Project Information</t>
  </si>
  <si>
    <t xml:space="preserve">Additional comments about the project:  </t>
  </si>
  <si>
    <t>2. Business Case</t>
  </si>
  <si>
    <t>This may include assumptions relevant to the project that is being recommended.</t>
  </si>
  <si>
    <t>Business Case</t>
  </si>
  <si>
    <t>Business Case Author:</t>
  </si>
  <si>
    <t>Total Costs</t>
  </si>
  <si>
    <t xml:space="preserve"> </t>
  </si>
  <si>
    <t>Identify any costs that would be required to support the project</t>
  </si>
  <si>
    <t>Cost Description</t>
  </si>
  <si>
    <t>Business Materials</t>
  </si>
  <si>
    <t>Services</t>
  </si>
  <si>
    <t>Taxes &amp; Fees</t>
  </si>
  <si>
    <t>Travel Expenses</t>
  </si>
  <si>
    <t>Estimate Provided by</t>
  </si>
  <si>
    <t>Continuous Improvement</t>
  </si>
  <si>
    <t>Industry Mandated</t>
  </si>
  <si>
    <t>Business Problem Identification - Describe the problem</t>
  </si>
  <si>
    <t>What are the things definitely not in this project? (OUT OF SCOPE)</t>
  </si>
  <si>
    <t>Date Submitted:</t>
  </si>
  <si>
    <t>IDEA Name:</t>
  </si>
  <si>
    <t>Operational Mandated</t>
  </si>
  <si>
    <t>Technology Mandated</t>
  </si>
  <si>
    <t>Government Mandated</t>
  </si>
  <si>
    <t>Describe in detail what is needed from BIS.  Include applications.</t>
  </si>
  <si>
    <t>What are the things included in this project? (IN SCOPE)</t>
  </si>
  <si>
    <t>PRJXXXX - Project Name</t>
  </si>
  <si>
    <t>Project Document Revision 0</t>
  </si>
  <si>
    <t>ID</t>
  </si>
  <si>
    <t>Responsible Party</t>
  </si>
  <si>
    <t>Verified By:</t>
  </si>
  <si>
    <t>Comments</t>
  </si>
  <si>
    <t xml:space="preserve">Assumption </t>
  </si>
  <si>
    <t>Form Instructions</t>
  </si>
  <si>
    <t xml:space="preserve">Business Case Assumptions </t>
  </si>
  <si>
    <t>General Program / Project Information</t>
  </si>
  <si>
    <t>What are the things included in this project?  (IN SCOPE)</t>
  </si>
  <si>
    <t>What are the things definitely not in this project?  (OUT OF SCOPE)</t>
  </si>
  <si>
    <t>Strategic Alignment</t>
  </si>
  <si>
    <t>General Instructions</t>
  </si>
  <si>
    <t>1.2.1</t>
  </si>
  <si>
    <t>1.2.2</t>
  </si>
  <si>
    <t>1.2.3</t>
  </si>
  <si>
    <t>1.2.4</t>
  </si>
  <si>
    <t>1.2.5</t>
  </si>
  <si>
    <t xml:space="preserve"> Complete header information for the project.</t>
  </si>
  <si>
    <t>Business Description of Success</t>
  </si>
  <si>
    <t>Are there required delivery dates for this project?  If so, describe requirements below</t>
  </si>
  <si>
    <t>Brief description of BIS needs if not included in the top portion of this document.</t>
  </si>
  <si>
    <t>BIS Business Case</t>
  </si>
  <si>
    <t>Document Revision History:</t>
  </si>
  <si>
    <t>Revision Number</t>
  </si>
  <si>
    <t>Change</t>
  </si>
  <si>
    <t>Date</t>
  </si>
  <si>
    <t>Changed By</t>
  </si>
  <si>
    <t>Draft document</t>
  </si>
  <si>
    <t>ATH</t>
  </si>
  <si>
    <t>JMS</t>
  </si>
  <si>
    <t>First document on Share Point</t>
  </si>
  <si>
    <t>CDS</t>
  </si>
  <si>
    <t>Modified document based on 5/1/15 meeting.  Added metrics for Strategic Alignment.</t>
  </si>
  <si>
    <t>1.0</t>
  </si>
  <si>
    <t>2.1.1</t>
  </si>
  <si>
    <t>2.2.1</t>
  </si>
  <si>
    <t>2.2.2</t>
  </si>
  <si>
    <t>2.2.3</t>
  </si>
  <si>
    <t>2.2.4</t>
  </si>
  <si>
    <t>2.2.5</t>
  </si>
  <si>
    <t>2.3.1</t>
  </si>
  <si>
    <t>2.4.1</t>
  </si>
  <si>
    <t>2.7.1</t>
  </si>
  <si>
    <t>Clearly and thoroughly describe the current situation.  Note the business needs that are not being met or business requirement that need to be provided.  Include a current process flow , where applicable.</t>
  </si>
  <si>
    <t>Clearly articulate what products, processes or services that are to be included in the project.  This information should provide clear boundaries of what the project will deliver and should be stated in terms of deliverables.</t>
  </si>
  <si>
    <t>Cleary articulate products, processes or services that will NOT be considered as part of this project.  These are product, processes, or services that are not within the boundaries of the project.  There are potential deliverables that will not be provided by the project.</t>
  </si>
  <si>
    <t>Describe how the project classification was established for selection of the category in this section.  Utilize the definitions for the terms in the Business Case.</t>
  </si>
  <si>
    <t>2.3.1.1</t>
  </si>
  <si>
    <t>New Technology or Functionality</t>
  </si>
  <si>
    <t>Definitions</t>
  </si>
  <si>
    <t>1.2.6</t>
  </si>
  <si>
    <t>1.2.7</t>
  </si>
  <si>
    <t>Indicate the number of departments that will benefit from the results of the project.  If applicable, indicate the amount of revenue per year.</t>
  </si>
  <si>
    <t>1.2.8</t>
  </si>
  <si>
    <t>2.3.1.2</t>
  </si>
  <si>
    <t>2.3.1.3</t>
  </si>
  <si>
    <t>2.3.1.4</t>
  </si>
  <si>
    <t>2.3.1.5</t>
  </si>
  <si>
    <t>2.3.1.6</t>
  </si>
  <si>
    <t>2.3.1.7</t>
  </si>
  <si>
    <t>Indicate the loss or potential loss to the business if the results of the project are not realized.</t>
  </si>
  <si>
    <t>Indicate the amount of improvement that could be made per year.</t>
  </si>
  <si>
    <t>List the amount of potential loss the business will incur if the project results are not realized.</t>
  </si>
  <si>
    <t>Revenue / Revenue Generation</t>
  </si>
  <si>
    <t>1.2.9</t>
  </si>
  <si>
    <t>1.2.10</t>
  </si>
  <si>
    <t>A project that is required to implement a change that is needed to support an upgrade or provides the foundation for future infrastructure needs or desired functionality.  Failure to deliver the project results may result in the inability to sustain a current technology or to introduce a new technology resulting in a significant loss to the business.</t>
  </si>
  <si>
    <t>If there are deadlines, note those deadlines and business necessity/requirements for meeting those dates.  Clearly state any penalties, income generation loss, etc. that would result if this date is not met.</t>
  </si>
  <si>
    <t>BIS Assessment</t>
  </si>
  <si>
    <t>The project is required to meet specific standard within the industry to be able to sell product, or have a favorable view in the market place.  This is not a mandate from the government, but from non-governmental authoritative bodies.  Failure to achieve the benefits from these projects would negatively impact and harm the company's brand image.</t>
  </si>
  <si>
    <t>A project is needed to deliver a result, service or product that is required to comply with federal or state regulations by a specific deadline given by the federal or state agency.  This could also be a foreign government mandate that is required to sell products in that government's country.  There could be a penalty or fine and the risk of non-compliance has been assessed and is known.</t>
  </si>
  <si>
    <t>The technology or functionality DOES NOT currently exist.  Something new needs to be added at Cooper for the technology and/or functionality to be present.  These projects introduce something new to the business that helps create a strategic market advantage, helps the business run more efficiently or improves the efficiency of an individual department or business function.</t>
  </si>
  <si>
    <t>This is an enhancement to technology or functionality that is existing at Cooper.  Nothing new needs to be added, just modification to something existing.</t>
  </si>
  <si>
    <t>1.2.11</t>
  </si>
  <si>
    <t>Alignment with the Strategic Plan</t>
  </si>
  <si>
    <t>Existing / Legacy Technology or Functionality Enhancements</t>
  </si>
  <si>
    <t>Effort Hours</t>
  </si>
  <si>
    <t>Brief Description of Specific Work on this Project</t>
  </si>
  <si>
    <t>Costs</t>
  </si>
  <si>
    <t>After interviewing the business customer to gather the information required for the completion of the Business Case document, there needs to be a high-level assessment of the resources required to deliver the project results.  The BIS Assessment provided a worksheet to identify BIS resources to complete the project work as well as estimate the hours of effort and the project budget.</t>
  </si>
  <si>
    <t>Strategic Project</t>
  </si>
  <si>
    <t>2.3.1.8</t>
  </si>
  <si>
    <t>IDEA #:</t>
  </si>
  <si>
    <t>Business Sponsor:</t>
  </si>
  <si>
    <t>BIS Internal Project Lead</t>
  </si>
  <si>
    <t>Cells that are colored light yellow:</t>
  </si>
  <si>
    <t>Version 3 was added to BRM Share Point Site</t>
  </si>
  <si>
    <t>Rate, $/Hr</t>
  </si>
  <si>
    <t>Hours</t>
  </si>
  <si>
    <t>Standard Internal BIS Resource Roles</t>
  </si>
  <si>
    <t>Sub-Total (Standard BIS Resource Role Hours):</t>
  </si>
  <si>
    <t>BIS Project Cost Assessment</t>
  </si>
  <si>
    <t>A change is required to maintain sustainable and quality day-to-day operations in Operations.  This can be a change to an existing process or a new process needed for the desired and proper functioning of Operations.  Failure to deliver the project results may result in significant operational failure or major increases in operational costs.  These are projects that are the migration of services and/or environments to ensure a current, stable operating environment.  An example would be Lifecycle Management, Preventative Maintenance, Corrective Fixes and Infrastructure Projects.</t>
  </si>
  <si>
    <t>Clearly identify what is lacking with the current functionality and what functionality needs to be improved for success.  This is not a statement of the customer's view of a solution (a potential answer to the problem), but rather what functionality or service that must be delivered by the project.</t>
  </si>
  <si>
    <t>This section is to measure the amount of project alignment to the 6x12x20 Strategic Priorities.  (The Strategic Alignment tab where the current 6x12x20 can be copied fro the intranet and pasted to this tab for fast reference when filling out the Business Case)</t>
  </si>
  <si>
    <t>Indicate the amount of potential gain in revenue per year after the project results are realized.</t>
  </si>
  <si>
    <t>If the mandate is not achieved, list the impact on the business.</t>
  </si>
  <si>
    <t>When the form is changed for a new revision.  This is done by modifying the revision number in the 3rd row on the BLANK - BIS Business Case.</t>
  </si>
  <si>
    <t>AR Project Total Cost (External, Expense and CapEx):</t>
  </si>
  <si>
    <t>Modified the definition of Continuous Improvement</t>
  </si>
  <si>
    <r>
      <t xml:space="preserve">Continuous Improvement is a culture that is supported by </t>
    </r>
    <r>
      <rPr>
        <b/>
        <u/>
        <sz val="10"/>
        <rFont val="Arial"/>
        <family val="2"/>
      </rPr>
      <t>project work that improves the day-to-day operations of Cooper Tire</t>
    </r>
    <r>
      <rPr>
        <sz val="10"/>
        <rFont val="Arial"/>
        <family val="2"/>
      </rPr>
      <t>.  Processes that are identified as broke and not working and do not provide the value to Cooper needs to be improved to a higher performance level.  Without a continuous improvement effort:  1) A broke or inefficient process will continue to falter and fail to provide value to the organization, i.e. decreasing departmental efficiency and increasing waste or 2) Process improvements leading to increased revenues through cost savings or improvement sin process efficiency will not be realized.</t>
    </r>
  </si>
  <si>
    <t>Last Updated MM/DD/YY</t>
  </si>
  <si>
    <t>These projects help align the Company to achieve future revenue and/or benefits after project deliverables are implemented.  For example, a strategic project could be putting systems in place to enable Cooper to sell to a new  market.</t>
  </si>
  <si>
    <t>Are there required delivery dates for this project?  If so, describe requirements below.</t>
  </si>
  <si>
    <t>2.2.6</t>
  </si>
  <si>
    <t>Explanation of the potential benefits to Cooper</t>
  </si>
  <si>
    <t>Use this area to explain any potential benefits that Cooper will realize as a result of implementing the deliverables of this project.</t>
  </si>
  <si>
    <t>Project Benefit and Compliance Areas</t>
  </si>
  <si>
    <t>Revenue is the income to the business from its normal business activities.  Revenue Generation is the ability to generate revenue due to the realization of the project deliverables by additional revenue coming into the business by increasing top-line growth.  These are the processes by which a company markets and sells a product or service to produce income.  Revenue could be a potential benefit to Cooper from the project.</t>
  </si>
  <si>
    <t>From the BIS PRJ Cost Assessment Sheet</t>
  </si>
  <si>
    <t>Modified the Business Case to use drop-down lists.  Added lines for the 1st and 2nd Prioritization Matrix that can be copied from the Business Case to the Prioritization matrix Document.  Fixed errors in the BIS Assessment.</t>
  </si>
  <si>
    <t>Incorporated changes from the 6/12/15 BRM / SDD Process Improvement Meeting into the BIS Project Cost Assessment.</t>
  </si>
  <si>
    <t>Added "NA" to several categories as a selection criteria.  Updated the Form Instructions page.  Added the Security, BASIS and DATA Teams to the BIS PRJ Cost Assessment.  Modified the "Total Project" summary and added an "AR Total Cost" to the BIS PRJ Cost Assessment tab.</t>
  </si>
  <si>
    <t>Additional explanation of the costs to work the project (if necessary)</t>
  </si>
  <si>
    <t xml:space="preserve">Cells that are colored light yellow: </t>
  </si>
  <si>
    <t>Project alignment with the Strategic Goals:  Consider a)  Drive topline profitable growth - Americas and International  b)  Develop a competitive cost structure and improve profitability   c)  Build organizational capabilities.  These are items that are fully aligned with the 6x12x20 and a potential project should focus on at least one.  Alignment to the 6x12x20 is measured under the "Strategic Project" category.</t>
  </si>
  <si>
    <t>Removed the reference to "discretionary. Semi-discretionary and Non-discretionary".  Updated the definitions in the Form Instructions tab including "Strategic Project".  Changed the Strategic Project ranking criteria to include sense of urgency, benefit gain to Cooper and strategic alignment to the 6x12x20 on one measure.  Added two rows to show the costs on the Business Case from the BIS PRJ Cost Assessment Sheet.  Removed any ranking criteria that was not used in the "1st scoring" matrix.</t>
  </si>
  <si>
    <t>1. Hours needed?</t>
  </si>
  <si>
    <t>a. Internal</t>
  </si>
  <si>
    <t>b. Factory</t>
  </si>
  <si>
    <t>c. Staff Aug</t>
  </si>
  <si>
    <t>2. Server capacity</t>
  </si>
  <si>
    <t>3. Licensing needs</t>
  </si>
  <si>
    <t>1. Database Server/Hardware needs</t>
  </si>
  <si>
    <t>2. Licensing needs</t>
  </si>
  <si>
    <t>a. SAP</t>
  </si>
  <si>
    <t>b. BI</t>
  </si>
  <si>
    <t>c. Etc.</t>
  </si>
  <si>
    <t>1. Cloud security concerns?</t>
  </si>
  <si>
    <t>2. Specific data security concerns?</t>
  </si>
  <si>
    <t>3. Internet/email security concerns</t>
  </si>
  <si>
    <t>Step Number</t>
  </si>
  <si>
    <t>Step Description</t>
  </si>
  <si>
    <t>Verification Group</t>
  </si>
  <si>
    <t>Operations</t>
  </si>
  <si>
    <t>EIM</t>
  </si>
  <si>
    <t>BASIS Team Review</t>
  </si>
  <si>
    <t>Server Team Review</t>
  </si>
  <si>
    <t>Database Team Review</t>
  </si>
  <si>
    <t>Security Team Review</t>
  </si>
  <si>
    <t>Audit/Internal Controls Review</t>
  </si>
  <si>
    <t>Purchasing Review</t>
  </si>
  <si>
    <t>Licensing Review</t>
  </si>
  <si>
    <t>Internal Controls</t>
  </si>
  <si>
    <t>Purchasing</t>
  </si>
  <si>
    <t>EAD</t>
  </si>
  <si>
    <t>Completion
(Y, N, N/A)</t>
  </si>
  <si>
    <t>Jonna Shaffer</t>
  </si>
  <si>
    <t>Group Manager / Contact</t>
  </si>
  <si>
    <t>Comments 
(if needed)</t>
  </si>
  <si>
    <t>Created a new tab called Business Case Checklist which will be required for all future ideas to be submitted or approved for governance.</t>
  </si>
  <si>
    <t>RAC</t>
  </si>
  <si>
    <t>Data Team Hours?</t>
  </si>
  <si>
    <t>Application Architecture?</t>
  </si>
  <si>
    <t>BASIS Architecture?</t>
  </si>
  <si>
    <t>Person Spoken to?</t>
  </si>
  <si>
    <t>No update for v10 of business case</t>
  </si>
  <si>
    <t>??</t>
  </si>
  <si>
    <t>Network Team Needs?</t>
  </si>
  <si>
    <t>Chris Fleck</t>
  </si>
  <si>
    <t>Service Desk and Desktop Needs?</t>
  </si>
  <si>
    <t>Hours Needed?</t>
  </si>
  <si>
    <t xml:space="preserve">   need to be completed as part of the Business Case and BIS Assessment.</t>
  </si>
  <si>
    <t>This is a worksheet that can be used to help estimate the BIS hours of effort and the cost to realize the project results.</t>
  </si>
  <si>
    <t>The Business Case is an integral part of the project prioritization process for BIS. The information in the Business Case will be used to prioritize projects according to pre-determined criteria and weighting.  It is imperative that all information in the Business Case is collected.   ANY ASSUMPTIONS MADE AS PART OF COMPLETING THE BUSINESS CASE SHOULD BE NOTED ON THE ASSUMPTIONS SHEET OF THIS SPREADSHEET.  to fill out the business case, use the drop down lists to pick the appropriate values.</t>
  </si>
  <si>
    <t>Entered the "Work stream" in the "General Program / Project Information" section.  Work stream was also added to the rows to copy to the Prioritization Matrix.</t>
  </si>
  <si>
    <t>Work stream:</t>
  </si>
  <si>
    <t>Form Revisions</t>
  </si>
  <si>
    <t>Corrected spelling errors and fixed revision issues</t>
  </si>
  <si>
    <t>RMS</t>
  </si>
  <si>
    <t>Administrator - Network</t>
  </si>
  <si>
    <t>Administrator - Security</t>
  </si>
  <si>
    <t>Administrator - Server</t>
  </si>
  <si>
    <t>Analyst Developer - BI, Data and EDI</t>
  </si>
  <si>
    <t>Analyst Developer - Curing</t>
  </si>
  <si>
    <t>Analyst Developer - Finishing</t>
  </si>
  <si>
    <t>Analyst Developer - LMAT</t>
  </si>
  <si>
    <t>Architect</t>
  </si>
  <si>
    <t>Business Analyst</t>
  </si>
  <si>
    <t>DBA - Oracle</t>
  </si>
  <si>
    <t>DBA - SQL Server</t>
  </si>
  <si>
    <t>Developer</t>
  </si>
  <si>
    <t>Developer - Java</t>
  </si>
  <si>
    <t>Factory Skills</t>
  </si>
  <si>
    <t>SAP</t>
  </si>
  <si>
    <t>SAP - ABAP</t>
  </si>
  <si>
    <t>SAP - Basis</t>
  </si>
  <si>
    <t>SAP - MII</t>
  </si>
  <si>
    <t>SAP - PI</t>
  </si>
  <si>
    <t>SAP - Portal</t>
  </si>
  <si>
    <t>SAP - Security</t>
  </si>
  <si>
    <t>System Analyst Developer</t>
  </si>
  <si>
    <t>Technician</t>
  </si>
  <si>
    <t>DRAFT 13</t>
  </si>
  <si>
    <t>Administrator - Transition</t>
  </si>
  <si>
    <t>OTC &amp; SCM Development Team Review</t>
  </si>
  <si>
    <t>BI / Reporting Hours?</t>
  </si>
  <si>
    <t>Deleted the old Roles and added the new Roles to match the new Roles in CA PPM (from the 9/7/16 meeting with the BRMs).  Updated Mgr names and groups on the Business Case Checklist</t>
  </si>
  <si>
    <t>Business Owner</t>
  </si>
  <si>
    <t>2. Outside contractor concerns (RGOC)</t>
  </si>
  <si>
    <t>1.  Do the proposed process modifications change the performance of existing controls or introduce new risks?</t>
  </si>
  <si>
    <t>If Yes, then Internal Controls should be added as a Stakeholder on Project Charter</t>
  </si>
  <si>
    <t>IT/Budget</t>
  </si>
  <si>
    <t>Review of project from a Funding perspective</t>
  </si>
  <si>
    <t>Added Robin Kretzinger (Budget) for a review prior to Governance Meeting</t>
  </si>
  <si>
    <t>JAS</t>
  </si>
  <si>
    <t>Michelle Cameron</t>
  </si>
  <si>
    <t>Gina Shoemaker</t>
  </si>
  <si>
    <t>Enterprise Architecture</t>
  </si>
  <si>
    <t>EA</t>
  </si>
  <si>
    <t>Updated names in Checklist to reflect org changes, attrition and assign primary and back up for applicable areas.  Also updated Architecture to reflect being Enterprise Architecture.</t>
  </si>
  <si>
    <t>3. Other Information</t>
  </si>
  <si>
    <t>Estimated Role Sourcing including non-BIS roles</t>
  </si>
  <si>
    <t>Role</t>
  </si>
  <si>
    <t>Required Skillsets/Named Resources if needed</t>
  </si>
  <si>
    <r>
      <t xml:space="preserve">Specific Requirements
</t>
    </r>
    <r>
      <rPr>
        <i/>
        <sz val="8"/>
        <rFont val="Arial"/>
        <family val="2"/>
      </rPr>
      <t>(list any specific skills required)</t>
    </r>
  </si>
  <si>
    <t>Capital</t>
  </si>
  <si>
    <t>Software (including 1st year Maint)</t>
  </si>
  <si>
    <t>Hardware (including 1st Year Maint)</t>
  </si>
  <si>
    <t>Total Cost:  Resources :</t>
  </si>
  <si>
    <t>Estimated Effort by Role Required</t>
  </si>
  <si>
    <t>Expense</t>
  </si>
  <si>
    <t>Lease</t>
  </si>
  <si>
    <t>Cost Type
(Exp/Lease/Cap)</t>
  </si>
  <si>
    <t>Units</t>
  </si>
  <si>
    <t>Cost/Each</t>
  </si>
  <si>
    <t>Sourcing
(PK, AC, HCL, Int)</t>
  </si>
  <si>
    <t>Total Resource Hours  (all roles):</t>
  </si>
  <si>
    <t>Total</t>
  </si>
  <si>
    <t>Total Project Estimated Hours:</t>
  </si>
  <si>
    <t>Internal BIS Hours</t>
  </si>
  <si>
    <t>PK Factory Sourced Hours</t>
  </si>
  <si>
    <t>Accenture Factory Sourced Hours</t>
  </si>
  <si>
    <t>HCL Factory Sourced Hours</t>
  </si>
  <si>
    <t>Risk Identification</t>
  </si>
  <si>
    <t>Cross Functional Impact</t>
  </si>
  <si>
    <t>Describe in detail any  cross functional impact.</t>
  </si>
  <si>
    <t>Describe in detail any known contingencies</t>
  </si>
  <si>
    <t>Criteria</t>
  </si>
  <si>
    <t>Selection from Drop Down List</t>
  </si>
  <si>
    <t>Potential Gain (per year):</t>
  </si>
  <si>
    <t>NA</t>
  </si>
  <si>
    <t>Low
(~$20k)</t>
  </si>
  <si>
    <t>Medium
($50k to 100k)</t>
  </si>
  <si>
    <t>High
(&gt;$200k)</t>
  </si>
  <si>
    <t>Low
(~$100k)</t>
  </si>
  <si>
    <t>Medium
($200k to 300k)</t>
  </si>
  <si>
    <t>High
(&gt;$400k)</t>
  </si>
  <si>
    <t>Potential Loss (per year):</t>
  </si>
  <si>
    <t>Low
(&lt;$20k)</t>
  </si>
  <si>
    <t>Medium
($20k to 50k)</t>
  </si>
  <si>
    <t>High
(&gt;$50k)</t>
  </si>
  <si>
    <t>Medium
($30k to 60k)</t>
  </si>
  <si>
    <t>High
(&gt;$100k)</t>
  </si>
  <si>
    <t>Urgency / Benefits / Strategic Alignment:</t>
  </si>
  <si>
    <t>Moderate urgency, marginal benefits, At least (1) 6x12x20 category</t>
  </si>
  <si>
    <t>High urgency, moderate benefits, At least (3) 6x12x20 categories</t>
  </si>
  <si>
    <t>High urgency, significant benefits, At least (5) 6x12x20 categories</t>
  </si>
  <si>
    <t>Cost of Non-Compliance (per year):</t>
  </si>
  <si>
    <t>Extreme Legal Ramifications / Penalties if in Non-Compliance:</t>
  </si>
  <si>
    <t>Yes / No</t>
  </si>
  <si>
    <t>No</t>
  </si>
  <si>
    <t>Drive Topline Profitable Growth</t>
  </si>
  <si>
    <t>Select Yes or No from the Drop Down List</t>
  </si>
  <si>
    <t>Americas</t>
  </si>
  <si>
    <t>Generate unit volume demand in PCR replacement by optimizing product and channel mix</t>
  </si>
  <si>
    <t>Improves product range:</t>
  </si>
  <si>
    <t>Improves Channel Mix:</t>
  </si>
  <si>
    <t>Penetrate OE</t>
  </si>
  <si>
    <t>Increase OE Contracts:</t>
  </si>
  <si>
    <t>Secure supply and grow TBR</t>
  </si>
  <si>
    <t>Increases the amount of supply secured:</t>
  </si>
  <si>
    <t>Increases projected growth:</t>
  </si>
  <si>
    <t>Asia</t>
  </si>
  <si>
    <t>Generate unit volume demand in PCR replacement by strengthening distribution and focusing on Tier 2 and 3 "moon cities"</t>
  </si>
  <si>
    <t>Improves channel mix:</t>
  </si>
  <si>
    <t>Continue to penetrate OE</t>
  </si>
  <si>
    <t>Increases the number of OE Contracts:</t>
  </si>
  <si>
    <t>Increases revenue of OE Contracts:</t>
  </si>
  <si>
    <t>Europe</t>
  </si>
  <si>
    <t>Generate unit volume demand in PCR replacement by:
     Penetrating core U.K. Market with the Cooper brand
     Growing in attractive markets like Germany, Russia and Middle East
     Emphasizing growth and niche products like racing and motorcycle</t>
  </si>
  <si>
    <t>Yes</t>
  </si>
  <si>
    <t>Develop a competitive cost structure and improve profitability</t>
  </si>
  <si>
    <t>Pursue globally competitive operations through:</t>
  </si>
  <si>
    <t>Describe how the project would help Cooper achieve World-Class Manufacturing Capabilities.</t>
  </si>
  <si>
    <t>Improves world-class Mfg capabilities:</t>
  </si>
  <si>
    <t>Level of impact on world-class Mfg capabilities?</t>
  </si>
  <si>
    <t>High</t>
  </si>
  <si>
    <t>Describe the  Conversion Cost Reduction impact this project will have.</t>
  </si>
  <si>
    <t>Reduces conversion costs:</t>
  </si>
  <si>
    <t>Level of impact on conversion cost reduction?</t>
  </si>
  <si>
    <t>Describe how this project will Optimize Total Material Cost.</t>
  </si>
  <si>
    <t>Optimizes total material costs:</t>
  </si>
  <si>
    <t>Level of impact on material cost optimization?</t>
  </si>
  <si>
    <t>Medium</t>
  </si>
  <si>
    <t>Build organizational capabilities</t>
  </si>
  <si>
    <t>Build necessary global enablers and improve talent and leadership development:</t>
  </si>
  <si>
    <t>Describe how this project will help improve IT / ERP.</t>
  </si>
  <si>
    <t>Improves IT / ERP:</t>
  </si>
  <si>
    <t>Describe how this project will help improve HR / Talent Development.</t>
  </si>
  <si>
    <t>Improves HR / Talent Development:</t>
  </si>
  <si>
    <t>Describe how this project will help improve LEAN Six Sigma.</t>
  </si>
  <si>
    <t>Improves LEAN Six Sigma:</t>
  </si>
  <si>
    <t>Describe how this project will help improve Cooper Production Systems.</t>
  </si>
  <si>
    <t>Improves Cooper Production Systems:</t>
  </si>
  <si>
    <t>Describe how this project will help improve Technical Capabilities.</t>
  </si>
  <si>
    <t>Improves Technical capabilities:</t>
  </si>
  <si>
    <t>Rows to Copy and Paste in the Prioritization Matrix Below Here:</t>
  </si>
  <si>
    <t>1st prioritization matrix Information:</t>
  </si>
  <si>
    <t xml:space="preserve">(Copy the light green </t>
  </si>
  <si>
    <t xml:space="preserve"> cells.  Paste as values only)</t>
  </si>
  <si>
    <t>Work stream</t>
  </si>
  <si>
    <t>1. Project Benefit and Compliance Areas</t>
  </si>
  <si>
    <t>2. Strategic Alignment</t>
  </si>
  <si>
    <t>NPV:</t>
  </si>
  <si>
    <t>ROI:</t>
  </si>
  <si>
    <t>Payback (nbr years):</t>
  </si>
  <si>
    <t>&lt;year&gt;</t>
  </si>
  <si>
    <t>One-Time Year in which Realized:</t>
  </si>
  <si>
    <t xml:space="preserve">Annual Benefits Start: </t>
  </si>
  <si>
    <t>Other Savings</t>
  </si>
  <si>
    <t>Material Savings</t>
  </si>
  <si>
    <t>Labor Savings</t>
  </si>
  <si>
    <t>Annual Benefits</t>
  </si>
  <si>
    <t>One-Time</t>
  </si>
  <si>
    <t>    External (Total)</t>
  </si>
  <si>
    <t>    Internal (Total)</t>
  </si>
  <si>
    <r>
      <t xml:space="preserve">TOTAL </t>
    </r>
    <r>
      <rPr>
        <b/>
        <sz val="11"/>
        <color rgb="FFFF0000"/>
        <rFont val="Calibri"/>
        <family val="2"/>
      </rPr>
      <t>(Total)</t>
    </r>
  </si>
  <si>
    <t>    External</t>
  </si>
  <si>
    <t>    Internal</t>
  </si>
  <si>
    <t>Annual (Total)</t>
  </si>
  <si>
    <t>One-time (Total)</t>
  </si>
  <si>
    <t>Business Funded</t>
  </si>
  <si>
    <t>BIS-Unbudgeted</t>
  </si>
  <si>
    <t>BIS-Budgeted</t>
  </si>
  <si>
    <r>
      <t xml:space="preserve">   Funding: </t>
    </r>
    <r>
      <rPr>
        <sz val="11"/>
        <color rgb="FFFF0000"/>
        <rFont val="Calibri"/>
        <family val="2"/>
      </rPr>
      <t xml:space="preserve">(Select one) </t>
    </r>
  </si>
  <si>
    <t>Overall Project Costs:</t>
  </si>
  <si>
    <t>Non-Role Driven Project Costs - Captial</t>
  </si>
  <si>
    <t>Non-Role Driven Project Costs - Expense or Lease</t>
  </si>
  <si>
    <t>&lt;insert new row&gt;</t>
  </si>
  <si>
    <t>Non-Role Driven Project Costs - Captial - Total</t>
  </si>
  <si>
    <t>Non-Role Driven Project Costs - Expense or Lease - Total</t>
  </si>
  <si>
    <t>Total Expense or Lease Investment Required?</t>
  </si>
  <si>
    <t>Total Capital Investment Required? (Roles and Non Role):</t>
  </si>
  <si>
    <t>Updated Business case and Resource &amp; Cost Assessment form to streamline usage, remove unused sections and to better segregate costs.   Moved alignment portion from prior version to new tab called Alignment, added a new tab called Cost Benefit per request from BIS PMO and lastly added new tab called PMAP for Process Map attached to business case.</t>
  </si>
  <si>
    <t>Project Lead</t>
  </si>
  <si>
    <t>Project Lead Cost</t>
  </si>
  <si>
    <t>Accenture Factory</t>
  </si>
  <si>
    <t>ProKarma Factory</t>
  </si>
  <si>
    <t>Jim Blevins</t>
  </si>
  <si>
    <t>Judson Pitt</t>
  </si>
  <si>
    <t>Nick Schroeder</t>
  </si>
  <si>
    <t>Curtis Farthing</t>
  </si>
  <si>
    <t>AJ Tipton</t>
  </si>
  <si>
    <t>Christoph Egel</t>
  </si>
  <si>
    <t>Randy Wanamaker</t>
  </si>
  <si>
    <t>FIN &amp; HTR &amp; PTP  Development Team Review</t>
  </si>
  <si>
    <t>OPQ &amp; RTP Development Team Review</t>
  </si>
  <si>
    <t>Chris Wolfe</t>
  </si>
  <si>
    <t>Joe Creque</t>
  </si>
  <si>
    <t>Infrastructure Architecture</t>
  </si>
  <si>
    <t>Van Husted</t>
  </si>
  <si>
    <t>Garry Chatman</t>
  </si>
  <si>
    <t>Kinklak Kalia</t>
  </si>
  <si>
    <t>Software Development Labor</t>
  </si>
  <si>
    <t xml:space="preserve">   Budget Line Item</t>
  </si>
  <si>
    <t>**If BIS-Budgeted</t>
  </si>
  <si>
    <t>AR Estimate:</t>
  </si>
  <si>
    <t>Estimated Benefits - Hard</t>
  </si>
  <si>
    <t>Estimated Benefits - Soft  (Efficiencies that cannot be taken to the bottom line)</t>
  </si>
  <si>
    <t>Description</t>
  </si>
  <si>
    <t>Other -</t>
  </si>
  <si>
    <t>Working Capital</t>
  </si>
  <si>
    <t>Top Line Growth</t>
  </si>
  <si>
    <t>Sourcing</t>
  </si>
  <si>
    <t>Accenture - non-Factory</t>
  </si>
  <si>
    <t>Accenture - Factory</t>
  </si>
  <si>
    <t>ProKarma - Factory</t>
  </si>
  <si>
    <t>ProKarma - Non-Factory</t>
  </si>
  <si>
    <t>BIS Internal</t>
  </si>
  <si>
    <t>Other</t>
  </si>
  <si>
    <t>Business Case 
Author</t>
  </si>
  <si>
    <t>Version drafted to include new tab for CostBenefit per request from BIS PMO group.   This version was merged with v18 changes and released under v18.</t>
  </si>
  <si>
    <t>DRAFT Rev. 18, 05/02/2018</t>
  </si>
  <si>
    <t>Rev. 18, 05/02/2018</t>
  </si>
  <si>
    <t>Last Updated:  8/10/2018</t>
  </si>
  <si>
    <t>If unsure, the business owner should review the Internal Controls Framework (ICF) at http://incoopernew/sites/Finance/InternalControls/SharedDocuments/Internal%20Control%20Framework/Corporate/Corporate%20ICF%202016.xlsx link.              
If still unsure, business owner should contact Mariann Przysiecki, Global Internal Controls Manager.  ")</t>
  </si>
  <si>
    <t>HCL</t>
  </si>
  <si>
    <t>Business Owners</t>
  </si>
  <si>
    <t>Kimberly Secord</t>
  </si>
  <si>
    <t>Todd Wilson</t>
  </si>
  <si>
    <t>Rodney Carlton</t>
  </si>
  <si>
    <t>Jill Schroeder</t>
  </si>
  <si>
    <t>Kinjlak Kalia</t>
  </si>
  <si>
    <t>Brent Lovell</t>
  </si>
  <si>
    <t>Tom Zepp</t>
  </si>
  <si>
    <t>xx/xx/xxxx</t>
  </si>
  <si>
    <t>Internation Certificate (ICS) upgrade/LCM</t>
  </si>
  <si>
    <t>OPQ</t>
  </si>
  <si>
    <t>Tom Busch</t>
  </si>
  <si>
    <t>6928</t>
  </si>
  <si>
    <t>Functional Design Document, communication, analysis,etc.</t>
  </si>
  <si>
    <t xml:space="preserve">HCL Factory </t>
  </si>
  <si>
    <t xml:space="preserve">Business Case Notes and Options </t>
  </si>
  <si>
    <t>Note/Comments</t>
  </si>
  <si>
    <t>IDEA6928 - ICS</t>
  </si>
  <si>
    <t>Business Case Notes</t>
  </si>
  <si>
    <t>Notes</t>
  </si>
  <si>
    <t>REQ</t>
  </si>
  <si>
    <t>Dot Net application built in "Technical" database with a separate schema at 2005 level</t>
  </si>
  <si>
    <t>Technical db is Oracle 10 level</t>
  </si>
  <si>
    <t>?? Would like to go to Oracle 12c if possible, that might only happen if migrate the db schema to another separate db or a new Technical db?</t>
  </si>
  <si>
    <t>Need to check with Jill S if Technical db activity??</t>
  </si>
  <si>
    <t>Purpose : origonal need was a place to assign different Country certification identifies for each finished SKU/Tire.</t>
  </si>
  <si>
    <t>update and make better if not too much time/cost</t>
  </si>
  <si>
    <t>Quality Dept Mario Martin - super user</t>
  </si>
  <si>
    <t>Locate in Tech building left off main hallway before take doorway to Curtis</t>
  </si>
  <si>
    <t>UI was created to show data that was pulled from SAP</t>
  </si>
  <si>
    <t>Job runs at night looking for a change in Ztables (which ones?)</t>
  </si>
  <si>
    <t>when receive a customer order, in a country that does not have the Country - Certificate - SKU combination, the order will be put on "Blocked Order"</t>
  </si>
  <si>
    <t>Check</t>
  </si>
  <si>
    <t>Webserveres</t>
  </si>
  <si>
    <t>database layer servers</t>
  </si>
  <si>
    <t>business layer servers</t>
  </si>
  <si>
    <t>database (Technical)</t>
  </si>
  <si>
    <t>SAP interface</t>
  </si>
  <si>
    <t>Jobs that run and when</t>
  </si>
  <si>
    <t>Report changes</t>
  </si>
  <si>
    <t>SNOW requests</t>
  </si>
  <si>
    <t>Look at the incidents to get an idea of which requests should be a priority</t>
  </si>
  <si>
    <t>look at SDR in Sharepoint</t>
  </si>
  <si>
    <t>td://test_cooper.default.fa0438:8080/qcbin/[AnyModule]?EntityType=ITest&amp;EntityID=15366&amp;ALL_ENTITY_IDS=15366,15365,15370,15369,15368,15367,15362,15363,15364,15390,15392,15395,15394,15393,15389,15400,15401,15409,15410,15402,15403,15413,15414,15411,15412,15404,15397,15398,15399,15405,15407,15408,15406,15396,15391,15354,15356,15358,15360,15355,15357,15359,15361,15375,15374,15379,15378,28076,15377,15376,15371,15372,15373,15384,15383,15388,15387,15386,15385,15380,15381,15382,16162,16161</t>
  </si>
  <si>
    <t>Any other development not mentioned in the scope of this project.</t>
  </si>
  <si>
    <t>ICS = International Certificate System</t>
  </si>
  <si>
    <t xml:space="preserve">This system has been defined to close a gap between Marketing &amp; Quality by identifying products that require international certifications by country prior to sale. ICS is the system of record for major certifications that Cooper holds for compliance of shipping product to international locations. The major certifications tracked through the system are E-mark (European Union), I-mark (Brazil), GSO (Gulf States Organization), CCC (China), &amp; NOM (Mexico).  
International Certificate System (ICS) application was created in a 2005 dot net for the "Technical" database as a different schema in an Oracle 10 level. Quality needs this application and schema to be on a supported level of infrastructure. </t>
  </si>
  <si>
    <t>None found</t>
  </si>
  <si>
    <t>Oracle 11g support through December 2020</t>
  </si>
  <si>
    <t>11.2.0.4</t>
  </si>
  <si>
    <t>12.2.0.1</t>
  </si>
  <si>
    <t>19c</t>
  </si>
  <si>
    <t>18c</t>
  </si>
  <si>
    <t>12c releae 2</t>
  </si>
  <si>
    <t>12c realease 1</t>
  </si>
  <si>
    <t>11g releae 2</t>
  </si>
  <si>
    <t>https://apex.oracle.com/database-features/</t>
  </si>
  <si>
    <r>
      <t xml:space="preserve">On this side of the street, we are using </t>
    </r>
    <r>
      <rPr>
        <b/>
        <sz val="11"/>
        <color rgb="FFFF0000"/>
        <rFont val="Calibri"/>
        <family val="2"/>
      </rPr>
      <t>.Net 2013 for application development</t>
    </r>
    <r>
      <rPr>
        <sz val="11"/>
        <color rgb="FF1F497D"/>
        <rFont val="Calibri"/>
        <family val="2"/>
      </rPr>
      <t xml:space="preserve">.  </t>
    </r>
  </si>
  <si>
    <r>
      <t xml:space="preserve">ICS database does have procedures pointing to materialized views in the BOM database in SKU_Master so upgrading to </t>
    </r>
    <r>
      <rPr>
        <b/>
        <sz val="11"/>
        <color rgb="FFFF0000"/>
        <rFont val="Calibri"/>
        <family val="2"/>
      </rPr>
      <t>11.2.0.4 is preferred.</t>
    </r>
    <r>
      <rPr>
        <sz val="11"/>
        <color rgb="FF1F497D"/>
        <rFont val="Calibri"/>
        <family val="2"/>
      </rPr>
      <t xml:space="preserve">  There’s the possibility these procedures could be rewritten as part of the project if we really want to move to Oracle 12.  </t>
    </r>
  </si>
  <si>
    <r>
      <t>Also, there is an API that gets called that has links into the TRACS schema on the Technical database (Oracle 10).  At this point, the TRACS portion could be eliminated (it was originally to pull tire testing test results from TRACS, but now that all test data is in SAP, and they don’t need to go back further than what it is in SAP).  So this probably needs to</t>
    </r>
    <r>
      <rPr>
        <b/>
        <sz val="11"/>
        <color rgb="FFFF0000"/>
        <rFont val="Calibri"/>
        <family val="2"/>
      </rPr>
      <t xml:space="preserve"> be considered as part of the upgrade.</t>
    </r>
  </si>
  <si>
    <t>Technology database - new one started at the Oracle 11g level</t>
  </si>
  <si>
    <r>
      <t xml:space="preserve">The standard for </t>
    </r>
    <r>
      <rPr>
        <b/>
        <sz val="11"/>
        <color rgb="FFFF0000"/>
        <rFont val="Calibri"/>
        <family val="2"/>
      </rPr>
      <t>Oracle databases is version 12.2 or higher running on Windows 2016.</t>
    </r>
    <r>
      <rPr>
        <sz val="11"/>
        <color rgb="FF1F497D"/>
        <rFont val="Calibri"/>
        <family val="2"/>
      </rPr>
      <t xml:space="preserve">  The only exception would be applications that need database links back to Oracle 9i; in which case we would use </t>
    </r>
    <r>
      <rPr>
        <b/>
        <sz val="11"/>
        <color rgb="FFFF0000"/>
        <rFont val="Calibri"/>
        <family val="2"/>
      </rPr>
      <t>Oracle 11g running on Windows 2012.</t>
    </r>
  </si>
  <si>
    <t>Hierarchy</t>
  </si>
  <si>
    <t>Equipment Information</t>
  </si>
  <si>
    <t>Categories</t>
  </si>
  <si>
    <t>Locations (Mill Room)</t>
  </si>
  <si>
    <t>Manufacturer: HF</t>
  </si>
  <si>
    <t>Class: Quadruplex extruder vs Triplex extruder</t>
  </si>
  <si>
    <t>Systems: (XTRDR011) or (XTRDR008)</t>
  </si>
  <si>
    <t>Positions: Cooling Zones 1 on Second floor (Floor-02)</t>
  </si>
  <si>
    <t>Assets: Cooling Zone 1 Blow-off motor</t>
  </si>
  <si>
    <t>Action codes - steps necessary to correct the problem</t>
  </si>
  <si>
    <t>Failure codes - Reason for the failed equipment</t>
  </si>
  <si>
    <t>Cause codes - root casue of the problem</t>
  </si>
  <si>
    <t>Problem codes - observed equipment failure - a leak or overheating</t>
  </si>
  <si>
    <t>Closing Codes - Types</t>
  </si>
  <si>
    <t>Departments</t>
  </si>
  <si>
    <t>Meter</t>
  </si>
  <si>
    <t>Duration</t>
  </si>
  <si>
    <t>Equipment Profiles</t>
  </si>
  <si>
    <t>Templates for different types</t>
  </si>
  <si>
    <t>Asset numbers</t>
  </si>
  <si>
    <t>Criticality code</t>
  </si>
  <si>
    <t>Serial numbers</t>
  </si>
  <si>
    <t>manufacturer</t>
  </si>
  <si>
    <t>Curtis, are there any Oracle 12 databases for our custom developed applications yet? Not yet…</t>
  </si>
  <si>
    <r>
      <t xml:space="preserve">Oracle db level 11g or </t>
    </r>
    <r>
      <rPr>
        <sz val="12"/>
        <color rgb="FFFF0000"/>
        <rFont val="Arial"/>
        <family val="2"/>
      </rPr>
      <t>12c</t>
    </r>
  </si>
  <si>
    <t>migrate schema to  another Oracle 12c environment</t>
  </si>
  <si>
    <t>Reports need revising? In Crystal Reports - if so what reports&gt;</t>
  </si>
  <si>
    <t>ZOTCSO_CERTREO</t>
  </si>
  <si>
    <t>Custom Z-tables in SAP</t>
  </si>
  <si>
    <t>what type of certifcation is needed</t>
  </si>
  <si>
    <t>ZOTCSO_CERTTYPE</t>
  </si>
  <si>
    <t>what product it relates to</t>
  </si>
  <si>
    <t>ZOTCSO_PRODCERT</t>
  </si>
  <si>
    <t>is a certification required</t>
  </si>
  <si>
    <t>Upgrade code to DOT Net standard (2013), and remove Tracs links, and materialized views; repoint incooper links, verify on-demand webservices still function</t>
  </si>
  <si>
    <t>Oracle 12c database, Oracle 12c database server</t>
  </si>
  <si>
    <t xml:space="preserve">Testing </t>
  </si>
  <si>
    <t>UAT test coordination/testing activity</t>
  </si>
  <si>
    <t>Status</t>
  </si>
  <si>
    <t>x</t>
  </si>
  <si>
    <t>email response</t>
  </si>
  <si>
    <t>N/A</t>
  </si>
  <si>
    <t>no involvement needed</t>
  </si>
  <si>
    <t>4/15/19 @12:26</t>
  </si>
  <si>
    <t>4/15/19 @12:54</t>
  </si>
  <si>
    <t>4/15/19 @ 12:58</t>
  </si>
  <si>
    <t>Technical Lead - Oversight</t>
  </si>
  <si>
    <r>
      <rPr>
        <b/>
        <sz val="8"/>
        <rFont val="Arial"/>
        <family val="2"/>
      </rPr>
      <t>SAP PI</t>
    </r>
    <r>
      <rPr>
        <sz val="8"/>
        <rFont val="Arial"/>
        <family val="2"/>
      </rPr>
      <t xml:space="preserve">
update OPQ.I.8265 interface links ICS inbound to SAP, and outbound from SAP to ICS. Verify that the flat file for PI is re-pointed to new ICS database/database server to update SAP functions in new environment.</t>
    </r>
  </si>
  <si>
    <t>DBA to create new Oracle 12c db; migrate ICS from Oracle 10 (Technology) to new Oracle 12c database; verify that JOB (OPQ.I.8265) to SAP is scheduled for new source. Determine if a new database server is required for solution</t>
  </si>
  <si>
    <t xml:space="preserve">ICS is upgraded to Visual Studio dot net 2013 framework version for application development in a Oracle 12c database, and the standard features still function as per HP-ALM Segment for ICS.
</t>
  </si>
  <si>
    <t>Accenture PI - listed below</t>
  </si>
  <si>
    <t>Cost of new database and database server</t>
  </si>
  <si>
    <t>FA0092 - Production Server</t>
  </si>
  <si>
    <t>FA0091 - QA</t>
  </si>
  <si>
    <t>FA0090 - Development</t>
  </si>
  <si>
    <t>Corporate web server - is being updated to Framework - 4.0 or 4.5</t>
  </si>
  <si>
    <t>Notes form Jill Seitz</t>
  </si>
  <si>
    <t>Inputs</t>
  </si>
  <si>
    <t>SAP &gt; ICS</t>
  </si>
  <si>
    <t>ICS &gt; update Z-tables for sales</t>
  </si>
  <si>
    <t>interface 8265</t>
  </si>
  <si>
    <t>Asynchronous (only initiates the operation) - update table ZOTCSO_PROD CERT</t>
  </si>
  <si>
    <t>Synchronous (blocks a process till the operation completes) - pulls from SAP</t>
  </si>
  <si>
    <t>CMDR - SAP for inputs for ICS</t>
  </si>
  <si>
    <t>FA0017 - Technical db and views from CMDR</t>
  </si>
  <si>
    <t xml:space="preserve">
</t>
  </si>
  <si>
    <r>
      <t xml:space="preserve">** Upgrade ICS code to current standard for Visual Studio dot net 2013 framework for application development, or newest standard designation.
** Migrate ICS schema from "Technical" database to new "ICS" 12c Oracle db running Windows 2016
** Remove any reference in ICS database procedures for materialized views in the BOM database in SKU_Master. These views were prior to OPQ.I.8265 interface and shall be removed from the code, as that data exist in SAP material master.
** Remove API call that has links into the TRACS schema on the Technical database (Oracle 10).  The TRACS portion will be eliminated (it was originally to pull tire testing test results from TRACS, but now that all test data is in SAP, and they don’t need to go back further than what it is in SAP).  This removal is considered as part of the upgrade.
** Re-point: (a) http://cooperwebfinprod/scit/applications/ICSWeb/home.aspx to the new oracle 12.2 database on server. 
                        (b) MMS (First Tire Out sheets - get the stamping information from a ICS view) - ICS links to the new oracle 12.2 database on server.
                        (c) NPR - uses new product request for countries - uses ICS certification, stamping identification to the new oracle 12.2 database on server.
** DBA to determine if a new Oracle 12c database server is required to support this solution. If so, that will be added to the tasks and costs.
</t>
    </r>
    <r>
      <rPr>
        <sz val="14"/>
        <color rgb="FFFF0000"/>
        <rFont val="Calibri"/>
        <family val="2"/>
        <scheme val="minor"/>
      </rPr>
      <t xml:space="preserve">
</t>
    </r>
    <r>
      <rPr>
        <sz val="14"/>
        <rFont val="Calibri"/>
        <family val="2"/>
        <scheme val="minor"/>
      </rPr>
      <t xml:space="preserve">
</t>
    </r>
  </si>
  <si>
    <t>4/15/19 @ 1:40</t>
  </si>
  <si>
    <t xml:space="preserve">BIS funded LCM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</si>
</sst>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4" formatCode="_(&quot;$&quot;* #,##0.00_);_(&quot;$&quot;* \(#,##0.00\);_(&quot;$&quot;* &quot;-&quot;??_);_(@_)"/>
    <numFmt numFmtId="164" formatCode="0.0"/>
    <numFmt numFmtId="165" formatCode="_(* #,##0.0_);_(* \(#,##0.0\);_(* &quot;-&quot;?_);_(@_)"/>
    <numFmt numFmtId="166" formatCode="m/d/yy;@"/>
    <numFmt numFmtId="167" formatCode="_(&quot;$&quot;* #,##0_);_(&quot;$&quot;* \(#,##0\);_(&quot;$&quot;* &quot;-&quot;??_);_(@_)"/>
  </numFmts>
  <fonts count="8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i/>
      <sz val="12"/>
      <name val="Times New Roman"/>
      <family val="1"/>
    </font>
    <font>
      <b/>
      <sz val="10"/>
      <color indexed="12"/>
      <name val="Arial"/>
      <family val="2"/>
    </font>
    <font>
      <sz val="10"/>
      <name val="Times New Roman"/>
      <family val="1"/>
    </font>
    <font>
      <b/>
      <sz val="12"/>
      <color indexed="18"/>
      <name val="Times New Roman"/>
      <family val="1"/>
    </font>
    <font>
      <b/>
      <sz val="18"/>
      <color indexed="18"/>
      <name val="Times New Roman"/>
      <family val="1"/>
    </font>
    <font>
      <b/>
      <sz val="14"/>
      <color indexed="9"/>
      <name val="Times New Roman"/>
      <family val="1"/>
    </font>
    <font>
      <b/>
      <sz val="10"/>
      <name val="Arial"/>
      <family val="2"/>
    </font>
    <font>
      <sz val="8"/>
      <name val="Arial"/>
      <family val="2"/>
    </font>
    <font>
      <sz val="14"/>
      <name val="Times New Roman"/>
      <family val="1"/>
    </font>
    <font>
      <b/>
      <sz val="10"/>
      <color indexed="63"/>
      <name val="Times New Roman"/>
      <family val="1"/>
    </font>
    <font>
      <b/>
      <sz val="10"/>
      <color indexed="9"/>
      <name val="Times New Roman"/>
      <family val="1"/>
    </font>
    <font>
      <sz val="12"/>
      <name val="Arial"/>
      <family val="2"/>
    </font>
    <font>
      <sz val="9"/>
      <name val="Arial"/>
      <family val="2"/>
    </font>
    <font>
      <b/>
      <sz val="9"/>
      <name val="Arial"/>
      <family val="2"/>
    </font>
    <font>
      <i/>
      <sz val="8"/>
      <name val="Arial"/>
      <family val="2"/>
    </font>
    <font>
      <sz val="9"/>
      <color indexed="48"/>
      <name val="Arial"/>
      <family val="2"/>
    </font>
    <font>
      <sz val="10"/>
      <name val="Arial"/>
      <family val="2"/>
    </font>
    <font>
      <i/>
      <sz val="12"/>
      <name val="Arial"/>
      <family val="2"/>
    </font>
    <font>
      <sz val="14"/>
      <name val="Arial"/>
      <family val="2"/>
    </font>
    <font>
      <b/>
      <sz val="12"/>
      <color indexed="18"/>
      <name val="Arial"/>
      <family val="2"/>
    </font>
    <font>
      <b/>
      <sz val="13"/>
      <color indexed="9"/>
      <name val="Arial"/>
      <family val="2"/>
    </font>
    <font>
      <sz val="13"/>
      <name val="Times New Roman"/>
      <family val="1"/>
    </font>
    <font>
      <sz val="9"/>
      <name val="Times New Roman"/>
      <family val="1"/>
    </font>
    <font>
      <b/>
      <sz val="9"/>
      <color indexed="63"/>
      <name val="Arial"/>
      <family val="2"/>
    </font>
    <font>
      <b/>
      <sz val="12"/>
      <name val="Arial"/>
      <family val="2"/>
    </font>
    <font>
      <b/>
      <sz val="10"/>
      <color indexed="10"/>
      <name val="Arial"/>
      <family val="2"/>
    </font>
    <font>
      <sz val="18"/>
      <name val="Arial"/>
      <family val="2"/>
    </font>
    <font>
      <sz val="12"/>
      <color theme="1"/>
      <name val="Calibri"/>
      <family val="2"/>
      <scheme val="minor"/>
    </font>
    <font>
      <b/>
      <sz val="16"/>
      <color theme="1"/>
      <name val="Calibri"/>
      <family val="2"/>
      <scheme val="minor"/>
    </font>
    <font>
      <sz val="16"/>
      <name val="Arial"/>
      <family val="2"/>
    </font>
    <font>
      <b/>
      <sz val="16"/>
      <name val="Arial"/>
      <family val="2"/>
    </font>
    <font>
      <b/>
      <sz val="18"/>
      <name val="Arial"/>
      <family val="2"/>
    </font>
    <font>
      <b/>
      <sz val="11"/>
      <color theme="1"/>
      <name val="Calibri"/>
      <family val="2"/>
      <scheme val="minor"/>
    </font>
    <font>
      <b/>
      <sz val="12"/>
      <color theme="1"/>
      <name val="Calibri"/>
      <family val="2"/>
      <scheme val="minor"/>
    </font>
    <font>
      <b/>
      <u/>
      <sz val="10"/>
      <name val="Arial"/>
      <family val="2"/>
    </font>
    <font>
      <b/>
      <sz val="11"/>
      <name val="Arial"/>
      <family val="2"/>
    </font>
    <font>
      <sz val="11"/>
      <color rgb="FF000000"/>
      <name val="Calibri"/>
      <family val="2"/>
    </font>
    <font>
      <sz val="9"/>
      <color indexed="81"/>
      <name val="Tahoma"/>
      <family val="2"/>
    </font>
    <font>
      <b/>
      <sz val="12"/>
      <color indexed="63"/>
      <name val="Times New Roman"/>
      <family val="1"/>
    </font>
    <font>
      <i/>
      <sz val="10"/>
      <color indexed="63"/>
      <name val="Times New Roman"/>
      <family val="1"/>
    </font>
    <font>
      <sz val="10"/>
      <color rgb="FFFF0000"/>
      <name val="Arial"/>
      <family val="2"/>
    </font>
    <font>
      <b/>
      <sz val="12"/>
      <color indexed="63"/>
      <name val="Arial"/>
      <family val="2"/>
    </font>
    <font>
      <b/>
      <sz val="11"/>
      <color rgb="FF1F497D"/>
      <name val="Calibri"/>
      <family val="2"/>
    </font>
    <font>
      <sz val="11"/>
      <color rgb="FF1F497D"/>
      <name val="Calibri"/>
      <family val="2"/>
    </font>
    <font>
      <b/>
      <sz val="11"/>
      <color rgb="FFFF0000"/>
      <name val="Calibri"/>
      <family val="2"/>
    </font>
    <font>
      <sz val="11"/>
      <color rgb="FFFF0000"/>
      <name val="Calibri"/>
      <family val="2"/>
    </font>
    <font>
      <b/>
      <sz val="12"/>
      <color rgb="FF1F497D"/>
      <name val="Calibri"/>
      <family val="2"/>
    </font>
    <font>
      <sz val="11"/>
      <name val="Calibri"/>
      <family val="2"/>
      <scheme val="minor"/>
    </font>
    <font>
      <b/>
      <sz val="11"/>
      <name val="Calibri"/>
      <family val="2"/>
      <scheme val="minor"/>
    </font>
    <font>
      <sz val="14"/>
      <name val="Calibri"/>
      <family val="2"/>
      <scheme val="minor"/>
    </font>
    <font>
      <sz val="11"/>
      <color rgb="FFFF0000"/>
      <name val="Calibri"/>
      <family val="2"/>
      <scheme val="minor"/>
    </font>
    <font>
      <b/>
      <sz val="14"/>
      <name val="Calibri"/>
      <family val="2"/>
      <scheme val="minor"/>
    </font>
    <font>
      <b/>
      <sz val="14"/>
      <color indexed="9"/>
      <name val="Calibri"/>
      <family val="2"/>
      <scheme val="minor"/>
    </font>
    <font>
      <b/>
      <sz val="14"/>
      <color indexed="63"/>
      <name val="Calibri"/>
      <family val="2"/>
      <scheme val="minor"/>
    </font>
    <font>
      <i/>
      <sz val="14"/>
      <name val="Calibri"/>
      <family val="2"/>
      <scheme val="minor"/>
    </font>
    <font>
      <b/>
      <sz val="14"/>
      <name val="Arial"/>
      <family val="2"/>
    </font>
    <font>
      <u/>
      <sz val="10"/>
      <color theme="10"/>
      <name val="Arial"/>
      <family val="2"/>
    </font>
    <font>
      <sz val="12"/>
      <color rgb="FFFF0000"/>
      <name val="Arial"/>
      <family val="2"/>
    </font>
    <font>
      <b/>
      <sz val="16"/>
      <color rgb="FFFF0000"/>
      <name val="Arial"/>
      <family val="2"/>
    </font>
    <font>
      <sz val="14"/>
      <color rgb="FFFF0000"/>
      <name val="Calibri"/>
      <family val="2"/>
      <scheme val="minor"/>
    </font>
    <font>
      <b/>
      <sz val="11"/>
      <color theme="0"/>
      <name val="Calibri"/>
      <family val="2"/>
      <scheme val="minor"/>
    </font>
    <font>
      <sz val="11"/>
      <color theme="0"/>
      <name val="Calibri"/>
      <family val="2"/>
      <scheme val="minor"/>
    </font>
    <font>
      <b/>
      <sz val="9"/>
      <color rgb="FFFF0000"/>
      <name val="Arial"/>
      <family val="2"/>
    </font>
    <font>
      <b/>
      <sz val="8"/>
      <name val="Arial"/>
      <family val="2"/>
    </font>
    <font>
      <u/>
      <sz val="11"/>
      <color rgb="FF000000"/>
      <name val="Calibri"/>
      <family val="2"/>
    </font>
  </fonts>
  <fills count="19">
    <fill>
      <patternFill patternType="none"/>
    </fill>
    <fill>
      <patternFill patternType="gray125"/>
    </fill>
    <fill>
      <patternFill patternType="solid">
        <fgColor indexed="16"/>
        <bgColor indexed="64"/>
      </patternFill>
    </fill>
    <fill>
      <patternFill patternType="solid">
        <fgColor indexed="31"/>
        <bgColor indexed="64"/>
      </patternFill>
    </fill>
    <fill>
      <patternFill patternType="solid">
        <fgColor indexed="42"/>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FF99"/>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CCFFCC"/>
        <bgColor indexed="64"/>
      </patternFill>
    </fill>
    <fill>
      <patternFill patternType="solid">
        <fgColor theme="1"/>
        <bgColor indexed="64"/>
      </patternFill>
    </fill>
    <fill>
      <patternFill patternType="lightDown">
        <bgColor theme="1"/>
      </patternFill>
    </fill>
    <fill>
      <patternFill patternType="solid">
        <fgColor theme="2" tint="-9.9978637043366805E-2"/>
        <bgColor indexed="64"/>
      </patternFill>
    </fill>
    <fill>
      <patternFill patternType="solid">
        <fgColor theme="4"/>
      </patternFill>
    </fill>
    <fill>
      <patternFill patternType="solid">
        <fgColor theme="4" tint="0.79998168889431442"/>
        <bgColor indexed="64"/>
      </patternFill>
    </fill>
  </fills>
  <borders count="3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top style="medium">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style="double">
        <color indexed="64"/>
      </top>
      <bottom style="double">
        <color indexed="64"/>
      </bottom>
      <diagonal/>
    </border>
    <border>
      <left style="thin">
        <color indexed="64"/>
      </left>
      <right/>
      <top style="double">
        <color indexed="64"/>
      </top>
      <bottom style="medium">
        <color indexed="64"/>
      </bottom>
      <diagonal/>
    </border>
    <border>
      <left/>
      <right/>
      <top style="double">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16"/>
      </left>
      <right style="thin">
        <color indexed="16"/>
      </right>
      <top style="thin">
        <color indexed="16"/>
      </top>
      <bottom style="thin">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s>
  <cellStyleXfs count="6">
    <xf numFmtId="0" fontId="0" fillId="0" borderId="0"/>
    <xf numFmtId="44" fontId="20" fillId="0" borderId="0" applyFont="0" applyFill="0" applyBorder="0" applyAlignment="0" applyProtection="0"/>
    <xf numFmtId="0" fontId="19" fillId="0" borderId="0"/>
    <xf numFmtId="0" fontId="20" fillId="0" borderId="0"/>
    <xf numFmtId="0" fontId="77" fillId="0" borderId="0" applyNumberFormat="0" applyFill="0" applyBorder="0" applyAlignment="0" applyProtection="0"/>
    <xf numFmtId="0" fontId="82" fillId="17" borderId="0" applyNumberFormat="0" applyBorder="0" applyAlignment="0" applyProtection="0"/>
  </cellStyleXfs>
  <cellXfs count="481">
    <xf numFmtId="0" fontId="0" fillId="0" borderId="0" xfId="0"/>
    <xf numFmtId="0" fontId="22" fillId="0" borderId="0" xfId="0" applyFont="1" applyBorder="1" applyAlignment="1">
      <alignment vertical="top" wrapText="1"/>
    </xf>
    <xf numFmtId="0" fontId="24" fillId="0" borderId="0" xfId="0" applyFont="1" applyBorder="1" applyAlignment="1">
      <alignment horizontal="center" vertical="top"/>
    </xf>
    <xf numFmtId="0" fontId="25" fillId="0" borderId="0" xfId="0" applyFont="1" applyAlignment="1"/>
    <xf numFmtId="0" fontId="23" fillId="0" borderId="0" xfId="0" applyFont="1"/>
    <xf numFmtId="0" fontId="23" fillId="0" borderId="0" xfId="0" applyFont="1" applyAlignment="1"/>
    <xf numFmtId="0" fontId="32" fillId="0" borderId="0" xfId="0" applyFont="1"/>
    <xf numFmtId="49" fontId="23" fillId="0" borderId="0" xfId="0" applyNumberFormat="1" applyFont="1"/>
    <xf numFmtId="0" fontId="34" fillId="0" borderId="0" xfId="0" applyFont="1" applyFill="1" applyBorder="1" applyAlignment="1">
      <alignment horizontal="left" vertical="center" wrapText="1"/>
    </xf>
    <xf numFmtId="44" fontId="27" fillId="0" borderId="0" xfId="1" applyFont="1" applyFill="1" applyBorder="1" applyAlignment="1"/>
    <xf numFmtId="0" fontId="37" fillId="0" borderId="0" xfId="0" applyFont="1"/>
    <xf numFmtId="0" fontId="38" fillId="0" borderId="0" xfId="0" applyFont="1" applyBorder="1" applyAlignment="1">
      <alignment horizontal="center" vertical="top" wrapText="1"/>
    </xf>
    <xf numFmtId="0" fontId="40" fillId="0" borderId="0" xfId="0" applyFont="1" applyBorder="1" applyAlignment="1">
      <alignment horizontal="center" vertical="top"/>
    </xf>
    <xf numFmtId="0" fontId="41" fillId="2" borderId="7" xfId="0" applyFont="1" applyFill="1" applyBorder="1" applyAlignment="1"/>
    <xf numFmtId="0" fontId="41" fillId="2" borderId="4" xfId="0" applyFont="1" applyFill="1" applyBorder="1" applyAlignment="1"/>
    <xf numFmtId="0" fontId="41" fillId="2" borderId="2" xfId="0" applyFont="1" applyFill="1" applyBorder="1" applyAlignment="1"/>
    <xf numFmtId="0" fontId="41" fillId="2" borderId="0" xfId="0" applyFont="1" applyFill="1" applyBorder="1" applyAlignment="1"/>
    <xf numFmtId="0" fontId="42" fillId="0" borderId="0" xfId="0" applyFont="1"/>
    <xf numFmtId="49" fontId="43" fillId="0" borderId="0" xfId="0" applyNumberFormat="1" applyFont="1"/>
    <xf numFmtId="0" fontId="33" fillId="0" borderId="0" xfId="0" applyFont="1"/>
    <xf numFmtId="0" fontId="33" fillId="0" borderId="0" xfId="0" applyFont="1" applyBorder="1" applyAlignment="1">
      <alignment horizontal="left" vertical="top"/>
    </xf>
    <xf numFmtId="0" fontId="0" fillId="0" borderId="0" xfId="0" applyBorder="1"/>
    <xf numFmtId="0" fontId="20" fillId="0" borderId="0" xfId="0" applyFont="1"/>
    <xf numFmtId="0" fontId="27" fillId="0" borderId="0" xfId="0" applyFont="1" applyBorder="1" applyAlignment="1"/>
    <xf numFmtId="0" fontId="27" fillId="0" borderId="0" xfId="0" applyFont="1" applyFill="1" applyBorder="1" applyAlignment="1"/>
    <xf numFmtId="164" fontId="45" fillId="0" borderId="0" xfId="0" applyNumberFormat="1" applyFont="1" applyBorder="1" applyAlignment="1"/>
    <xf numFmtId="0" fontId="46" fillId="0" borderId="0" xfId="0" applyFont="1" applyBorder="1" applyAlignment="1">
      <alignment horizontal="center" vertical="center"/>
    </xf>
    <xf numFmtId="0" fontId="20" fillId="0" borderId="0" xfId="0" applyFont="1" applyBorder="1"/>
    <xf numFmtId="0" fontId="20" fillId="0" borderId="0" xfId="0" applyFont="1" applyBorder="1" applyAlignment="1">
      <alignment horizontal="center" vertical="center"/>
    </xf>
    <xf numFmtId="0" fontId="46" fillId="0" borderId="0" xfId="0" applyFont="1" applyBorder="1" applyAlignment="1">
      <alignment vertical="center"/>
    </xf>
    <xf numFmtId="0" fontId="46" fillId="0" borderId="0" xfId="0" applyFont="1" applyFill="1" applyBorder="1" applyAlignment="1">
      <alignment vertical="center"/>
    </xf>
    <xf numFmtId="0" fontId="45" fillId="0" borderId="0" xfId="0" applyFont="1" applyBorder="1" applyAlignment="1">
      <alignment horizontal="left" vertical="center"/>
    </xf>
    <xf numFmtId="0" fontId="32" fillId="0" borderId="0" xfId="0" applyFont="1" applyBorder="1"/>
    <xf numFmtId="164" fontId="27" fillId="0" borderId="0" xfId="0" applyNumberFormat="1" applyFont="1" applyBorder="1" applyAlignment="1">
      <alignment horizontal="right" vertical="top"/>
    </xf>
    <xf numFmtId="0" fontId="20" fillId="0" borderId="0" xfId="0" applyFont="1" applyBorder="1" applyAlignment="1">
      <alignment horizontal="right" vertical="top"/>
    </xf>
    <xf numFmtId="0" fontId="20" fillId="0" borderId="0" xfId="0" applyFont="1" applyAlignment="1">
      <alignment horizontal="left" vertical="top"/>
    </xf>
    <xf numFmtId="0" fontId="0" fillId="0" borderId="0" xfId="0" applyAlignment="1">
      <alignment horizontal="left" vertical="top"/>
    </xf>
    <xf numFmtId="164" fontId="27" fillId="0" borderId="0" xfId="0" applyNumberFormat="1" applyFont="1" applyBorder="1" applyAlignment="1">
      <alignment horizontal="right"/>
    </xf>
    <xf numFmtId="164" fontId="45" fillId="0" borderId="0" xfId="0" applyNumberFormat="1" applyFont="1" applyBorder="1" applyAlignment="1">
      <alignment horizontal="left"/>
    </xf>
    <xf numFmtId="0" fontId="45" fillId="0" borderId="0" xfId="0" applyFont="1"/>
    <xf numFmtId="0" fontId="27" fillId="0" borderId="0" xfId="0" applyFont="1" applyAlignment="1">
      <alignment vertical="top"/>
    </xf>
    <xf numFmtId="49" fontId="20" fillId="0" borderId="0" xfId="0" applyNumberFormat="1" applyFont="1" applyAlignment="1">
      <alignment vertical="top" wrapText="1"/>
    </xf>
    <xf numFmtId="0" fontId="39" fillId="0" borderId="19" xfId="0" applyFont="1" applyBorder="1" applyAlignment="1">
      <alignment horizontal="left"/>
    </xf>
    <xf numFmtId="0" fontId="45" fillId="0" borderId="20" xfId="0" quotePrefix="1" applyFont="1" applyBorder="1" applyAlignment="1">
      <alignment horizontal="left"/>
    </xf>
    <xf numFmtId="0" fontId="0" fillId="6" borderId="21" xfId="0" applyFill="1" applyBorder="1"/>
    <xf numFmtId="0" fontId="20" fillId="6" borderId="22" xfId="0" applyFont="1" applyFill="1" applyBorder="1"/>
    <xf numFmtId="0" fontId="0" fillId="6" borderId="22" xfId="0" applyFill="1" applyBorder="1"/>
    <xf numFmtId="0" fontId="48" fillId="0" borderId="0" xfId="0" applyFont="1"/>
    <xf numFmtId="0" fontId="0" fillId="0" borderId="13" xfId="0" applyBorder="1"/>
    <xf numFmtId="0" fontId="49" fillId="6" borderId="5" xfId="0" applyFont="1" applyFill="1" applyBorder="1"/>
    <xf numFmtId="0" fontId="49" fillId="6" borderId="5" xfId="0" applyFont="1" applyFill="1" applyBorder="1" applyAlignment="1">
      <alignment wrapText="1"/>
    </xf>
    <xf numFmtId="0" fontId="50" fillId="0" borderId="0" xfId="0" applyFont="1"/>
    <xf numFmtId="0" fontId="51" fillId="0" borderId="0" xfId="0" applyFont="1" applyAlignment="1">
      <alignment horizontal="center" vertical="center"/>
    </xf>
    <xf numFmtId="0" fontId="0" fillId="0" borderId="0" xfId="0" applyAlignment="1">
      <alignment vertical="top"/>
    </xf>
    <xf numFmtId="0" fontId="0" fillId="0" borderId="0" xfId="0" applyAlignment="1">
      <alignment horizontal="center" vertical="top"/>
    </xf>
    <xf numFmtId="0" fontId="20" fillId="0" borderId="0" xfId="0" applyFont="1" applyAlignment="1">
      <alignment horizontal="left" vertical="top" wrapText="1"/>
    </xf>
    <xf numFmtId="0" fontId="0" fillId="0" borderId="0" xfId="0" applyAlignment="1">
      <alignment horizontal="left" vertical="top" wrapText="1"/>
    </xf>
    <xf numFmtId="0" fontId="20" fillId="0" borderId="0" xfId="0" applyFont="1" applyAlignment="1">
      <alignment vertical="top" wrapText="1"/>
    </xf>
    <xf numFmtId="49" fontId="20" fillId="0" borderId="0" xfId="0" applyNumberFormat="1" applyFont="1" applyBorder="1" applyAlignment="1">
      <alignment vertical="top" wrapText="1"/>
    </xf>
    <xf numFmtId="0" fontId="0" fillId="0" borderId="0" xfId="0" applyAlignment="1"/>
    <xf numFmtId="0" fontId="0" fillId="0" borderId="5" xfId="0" applyBorder="1"/>
    <xf numFmtId="0" fontId="19" fillId="0" borderId="0" xfId="2"/>
    <xf numFmtId="0" fontId="53" fillId="0" borderId="5" xfId="2" applyFont="1" applyBorder="1" applyAlignment="1">
      <alignment horizontal="center" wrapText="1"/>
    </xf>
    <xf numFmtId="0" fontId="19" fillId="0" borderId="0" xfId="2" applyAlignment="1">
      <alignment wrapText="1"/>
    </xf>
    <xf numFmtId="0" fontId="54" fillId="0" borderId="5" xfId="2" applyFont="1" applyBorder="1" applyAlignment="1">
      <alignment horizontal="center" vertical="center"/>
    </xf>
    <xf numFmtId="0" fontId="19" fillId="0" borderId="5" xfId="2" applyBorder="1" applyAlignment="1">
      <alignment horizontal="left" vertical="center" wrapText="1"/>
    </xf>
    <xf numFmtId="14" fontId="19" fillId="0" borderId="5" xfId="2" applyNumberFormat="1" applyBorder="1" applyAlignment="1">
      <alignment horizontal="center" vertical="center"/>
    </xf>
    <xf numFmtId="0" fontId="19" fillId="0" borderId="5" xfId="2" applyBorder="1" applyAlignment="1">
      <alignment horizontal="center" vertical="center"/>
    </xf>
    <xf numFmtId="0" fontId="19" fillId="0" borderId="0" xfId="2" applyAlignment="1">
      <alignment vertical="center" wrapText="1"/>
    </xf>
    <xf numFmtId="0" fontId="54" fillId="0" borderId="0" xfId="2" applyFont="1"/>
    <xf numFmtId="0" fontId="51" fillId="0" borderId="5" xfId="0" applyFont="1" applyBorder="1" applyAlignment="1">
      <alignment horizontal="center" vertical="center"/>
    </xf>
    <xf numFmtId="0" fontId="0" fillId="0" borderId="5" xfId="0" applyBorder="1" applyAlignment="1">
      <alignment wrapText="1"/>
    </xf>
    <xf numFmtId="0" fontId="0" fillId="0" borderId="5" xfId="0" applyBorder="1" applyAlignment="1">
      <alignment vertical="top"/>
    </xf>
    <xf numFmtId="0" fontId="0" fillId="0" borderId="0" xfId="0" applyAlignment="1">
      <alignment vertical="top" wrapText="1"/>
    </xf>
    <xf numFmtId="0" fontId="20" fillId="0" borderId="0" xfId="0" applyFont="1" applyAlignment="1"/>
    <xf numFmtId="49" fontId="27" fillId="0" borderId="0" xfId="0" applyNumberFormat="1" applyFont="1" applyBorder="1" applyAlignment="1">
      <alignment horizontal="right" vertical="top" wrapText="1"/>
    </xf>
    <xf numFmtId="0" fontId="27" fillId="0" borderId="0" xfId="0" applyFont="1" applyAlignment="1"/>
    <xf numFmtId="0" fontId="27" fillId="0" borderId="0" xfId="0" applyFont="1" applyBorder="1" applyAlignment="1">
      <alignment horizontal="right" vertical="top"/>
    </xf>
    <xf numFmtId="0" fontId="27" fillId="0" borderId="0" xfId="0" applyFont="1" applyAlignment="1">
      <alignment horizontal="left" vertical="top"/>
    </xf>
    <xf numFmtId="0" fontId="27" fillId="0" borderId="0" xfId="0" applyFont="1" applyAlignment="1">
      <alignment horizontal="right" vertical="top" wrapText="1"/>
    </xf>
    <xf numFmtId="0" fontId="20" fillId="0" borderId="0" xfId="0" applyFont="1" applyAlignment="1">
      <alignment horizontal="right" vertical="top" wrapText="1"/>
    </xf>
    <xf numFmtId="0" fontId="0" fillId="0" borderId="0" xfId="0" applyAlignment="1">
      <alignment vertical="top" wrapText="1"/>
    </xf>
    <xf numFmtId="0" fontId="20" fillId="0" borderId="0" xfId="0" applyFont="1" applyAlignment="1">
      <alignment vertical="top" wrapText="1"/>
    </xf>
    <xf numFmtId="0" fontId="27" fillId="0" borderId="0" xfId="0" applyFont="1" applyAlignment="1">
      <alignment horizontal="left" vertical="top" wrapText="1"/>
    </xf>
    <xf numFmtId="49" fontId="20" fillId="0" borderId="0" xfId="0" applyNumberFormat="1" applyFont="1" applyBorder="1" applyAlignment="1">
      <alignment vertical="top" wrapText="1"/>
    </xf>
    <xf numFmtId="0" fontId="0" fillId="0" borderId="0" xfId="0" applyAlignment="1"/>
    <xf numFmtId="0" fontId="20" fillId="0" borderId="0" xfId="0" applyFont="1" applyAlignment="1">
      <alignment vertical="top" wrapText="1"/>
    </xf>
    <xf numFmtId="0" fontId="0" fillId="0" borderId="0" xfId="0" applyAlignment="1">
      <alignment vertical="top" wrapText="1"/>
    </xf>
    <xf numFmtId="49" fontId="33" fillId="0" borderId="1" xfId="0" applyNumberFormat="1" applyFont="1" applyFill="1" applyBorder="1" applyAlignment="1">
      <alignment horizontal="left" vertical="center"/>
    </xf>
    <xf numFmtId="37" fontId="36" fillId="7" borderId="5" xfId="0" applyNumberFormat="1" applyFont="1" applyFill="1" applyBorder="1" applyAlignment="1">
      <alignment horizontal="center" vertical="center"/>
    </xf>
    <xf numFmtId="49" fontId="20" fillId="0" borderId="0" xfId="0" applyNumberFormat="1" applyFont="1" applyBorder="1" applyAlignment="1">
      <alignment vertical="top" wrapText="1"/>
    </xf>
    <xf numFmtId="0" fontId="0" fillId="0" borderId="0" xfId="0" applyAlignment="1"/>
    <xf numFmtId="49" fontId="56" fillId="0" borderId="0" xfId="0" applyNumberFormat="1" applyFont="1" applyBorder="1" applyAlignment="1">
      <alignment vertical="center"/>
    </xf>
    <xf numFmtId="0" fontId="56" fillId="0" borderId="0" xfId="0" applyFont="1" applyAlignment="1">
      <alignment vertical="center" wrapText="1"/>
    </xf>
    <xf numFmtId="0" fontId="20" fillId="0" borderId="0" xfId="0" applyFont="1" applyAlignment="1">
      <alignment horizontal="left" vertical="center" wrapText="1"/>
    </xf>
    <xf numFmtId="0" fontId="0" fillId="7" borderId="5" xfId="0" applyFill="1" applyBorder="1" applyAlignment="1">
      <alignment vertical="center" wrapText="1"/>
    </xf>
    <xf numFmtId="0" fontId="56" fillId="0" borderId="0" xfId="0" applyFont="1" applyAlignment="1">
      <alignment vertical="center"/>
    </xf>
    <xf numFmtId="0" fontId="0" fillId="0" borderId="0" xfId="0" applyAlignment="1">
      <alignment vertical="center"/>
    </xf>
    <xf numFmtId="0" fontId="18" fillId="0" borderId="5" xfId="2" applyFont="1" applyBorder="1" applyAlignment="1">
      <alignment horizontal="left" vertical="center" wrapText="1"/>
    </xf>
    <xf numFmtId="0" fontId="18" fillId="0" borderId="5" xfId="2" applyFont="1" applyBorder="1" applyAlignment="1">
      <alignment horizontal="center" vertical="center"/>
    </xf>
    <xf numFmtId="49" fontId="27" fillId="3" borderId="12" xfId="0" applyNumberFormat="1" applyFont="1" applyFill="1" applyBorder="1" applyAlignment="1">
      <alignment horizontal="right" vertical="center" wrapText="1"/>
    </xf>
    <xf numFmtId="0" fontId="27" fillId="0" borderId="6" xfId="0" applyFont="1" applyFill="1" applyBorder="1" applyAlignment="1">
      <alignment horizontal="left" vertical="center" wrapText="1"/>
    </xf>
    <xf numFmtId="0" fontId="34" fillId="5" borderId="10" xfId="0" applyFont="1" applyFill="1" applyBorder="1" applyAlignment="1">
      <alignment horizontal="center" vertical="center"/>
    </xf>
    <xf numFmtId="0" fontId="44" fillId="7" borderId="10" xfId="0" applyFont="1" applyFill="1" applyBorder="1" applyAlignment="1">
      <alignment horizontal="center" vertical="center" wrapText="1"/>
    </xf>
    <xf numFmtId="165" fontId="44" fillId="0" borderId="10" xfId="0" applyNumberFormat="1" applyFont="1" applyFill="1" applyBorder="1" applyAlignment="1">
      <alignment horizontal="center" vertical="center" wrapText="1"/>
    </xf>
    <xf numFmtId="166" fontId="33" fillId="0" borderId="0" xfId="0" applyNumberFormat="1" applyFont="1" applyFill="1" applyBorder="1" applyAlignment="1">
      <alignment horizontal="left" vertical="center"/>
    </xf>
    <xf numFmtId="0" fontId="33" fillId="0" borderId="0" xfId="0" applyNumberFormat="1" applyFont="1" applyFill="1" applyBorder="1" applyAlignment="1">
      <alignment horizontal="left" vertical="center" wrapText="1"/>
    </xf>
    <xf numFmtId="49" fontId="34" fillId="0" borderId="0" xfId="0" applyNumberFormat="1" applyFont="1" applyFill="1" applyBorder="1" applyAlignment="1">
      <alignment horizontal="right" vertical="center"/>
    </xf>
    <xf numFmtId="49" fontId="34" fillId="0" borderId="0" xfId="0" applyNumberFormat="1" applyFont="1" applyFill="1" applyBorder="1" applyAlignment="1">
      <alignment horizontal="right" vertical="center" wrapText="1"/>
    </xf>
    <xf numFmtId="0" fontId="34" fillId="3" borderId="5" xfId="0" applyFont="1" applyFill="1" applyBorder="1" applyAlignment="1">
      <alignment horizontal="center" wrapText="1"/>
    </xf>
    <xf numFmtId="0" fontId="34" fillId="3" borderId="10" xfId="0" applyFont="1" applyFill="1" applyBorder="1" applyAlignment="1">
      <alignment horizontal="center"/>
    </xf>
    <xf numFmtId="44" fontId="33" fillId="0" borderId="10" xfId="0" applyNumberFormat="1" applyFont="1" applyFill="1" applyBorder="1" applyAlignment="1">
      <alignment horizontal="right" vertical="center" wrapText="1"/>
    </xf>
    <xf numFmtId="49" fontId="34" fillId="3" borderId="25" xfId="0" applyNumberFormat="1" applyFont="1" applyFill="1" applyBorder="1" applyAlignment="1">
      <alignment horizontal="right" vertical="center"/>
    </xf>
    <xf numFmtId="166" fontId="33" fillId="0" borderId="7" xfId="0" applyNumberFormat="1" applyFont="1" applyFill="1" applyBorder="1" applyAlignment="1">
      <alignment horizontal="left" vertical="center"/>
    </xf>
    <xf numFmtId="0" fontId="27" fillId="0" borderId="27" xfId="0" applyFont="1" applyFill="1" applyBorder="1" applyAlignment="1">
      <alignment horizontal="left" vertical="center" wrapText="1"/>
    </xf>
    <xf numFmtId="44" fontId="27" fillId="0" borderId="27" xfId="1" applyFont="1" applyFill="1" applyBorder="1" applyAlignment="1"/>
    <xf numFmtId="0" fontId="33" fillId="0" borderId="0" xfId="0" applyFont="1" applyBorder="1"/>
    <xf numFmtId="44" fontId="27" fillId="4" borderId="29" xfId="1" applyFont="1" applyFill="1" applyBorder="1" applyAlignment="1">
      <alignment vertical="center"/>
    </xf>
    <xf numFmtId="0" fontId="17" fillId="0" borderId="5" xfId="2" applyFont="1" applyBorder="1" applyAlignment="1">
      <alignment horizontal="center" vertical="center"/>
    </xf>
    <xf numFmtId="0" fontId="16" fillId="0" borderId="5" xfId="2" applyFont="1" applyBorder="1" applyAlignment="1">
      <alignment horizontal="center" vertical="center"/>
    </xf>
    <xf numFmtId="0" fontId="27" fillId="8" borderId="0" xfId="0" applyFont="1" applyFill="1" applyAlignment="1">
      <alignment horizontal="right" vertical="center"/>
    </xf>
    <xf numFmtId="0" fontId="45" fillId="0" borderId="0" xfId="0" applyFont="1" applyFill="1" applyAlignment="1">
      <alignment horizontal="right" vertical="center"/>
    </xf>
    <xf numFmtId="0" fontId="33" fillId="0" borderId="7" xfId="0" applyNumberFormat="1" applyFont="1" applyFill="1" applyBorder="1" applyAlignment="1">
      <alignment horizontal="left" vertical="center" wrapText="1"/>
    </xf>
    <xf numFmtId="0" fontId="15" fillId="0" borderId="5" xfId="2" applyFont="1" applyBorder="1" applyAlignment="1">
      <alignment horizontal="left" vertical="center" wrapText="1"/>
    </xf>
    <xf numFmtId="0" fontId="15" fillId="0" borderId="5" xfId="2" applyFont="1" applyBorder="1" applyAlignment="1">
      <alignment horizontal="center" vertical="center"/>
    </xf>
    <xf numFmtId="0" fontId="14" fillId="0" borderId="5" xfId="2" applyFont="1" applyBorder="1" applyAlignment="1">
      <alignment horizontal="center" vertical="center"/>
    </xf>
    <xf numFmtId="0" fontId="0" fillId="0" borderId="0" xfId="0" applyAlignment="1">
      <alignment vertical="top" wrapText="1"/>
    </xf>
    <xf numFmtId="0" fontId="20" fillId="0" borderId="0" xfId="0" applyFont="1" applyAlignment="1">
      <alignment horizontal="left" vertical="top" wrapText="1"/>
    </xf>
    <xf numFmtId="0" fontId="20" fillId="0" borderId="0" xfId="0" applyFont="1" applyAlignment="1">
      <alignment vertical="top" wrapText="1"/>
    </xf>
    <xf numFmtId="0" fontId="0" fillId="0" borderId="0" xfId="0" applyAlignment="1"/>
    <xf numFmtId="0" fontId="13" fillId="0" borderId="5" xfId="2" applyFont="1" applyBorder="1" applyAlignment="1">
      <alignment horizontal="left" vertical="center" wrapText="1"/>
    </xf>
    <xf numFmtId="0" fontId="37" fillId="0" borderId="0" xfId="0" applyFont="1" applyAlignment="1">
      <alignment vertical="center"/>
    </xf>
    <xf numFmtId="0" fontId="33" fillId="0" borderId="0" xfId="0" applyFont="1" applyAlignment="1">
      <alignment horizontal="center" vertical="center"/>
    </xf>
    <xf numFmtId="0" fontId="13" fillId="0" borderId="5" xfId="2" applyFont="1" applyBorder="1" applyAlignment="1">
      <alignment horizontal="center" vertical="center"/>
    </xf>
    <xf numFmtId="0" fontId="39" fillId="0" borderId="0" xfId="0" applyFont="1"/>
    <xf numFmtId="0" fontId="12" fillId="0" borderId="5" xfId="2" applyFont="1" applyBorder="1" applyAlignment="1">
      <alignment horizontal="left" vertical="center" wrapText="1"/>
    </xf>
    <xf numFmtId="0" fontId="57" fillId="0" borderId="5" xfId="0" applyFont="1" applyBorder="1" applyAlignment="1">
      <alignment vertical="center" wrapText="1"/>
    </xf>
    <xf numFmtId="0" fontId="57" fillId="0" borderId="5" xfId="0" applyFont="1" applyBorder="1" applyAlignment="1">
      <alignment horizontal="left" vertical="center" wrapText="1" indent="1"/>
    </xf>
    <xf numFmtId="0" fontId="57" fillId="0" borderId="5" xfId="0" applyFont="1" applyBorder="1" applyAlignment="1">
      <alignment horizontal="left" vertical="center" wrapText="1" indent="2"/>
    </xf>
    <xf numFmtId="0" fontId="0" fillId="0" borderId="5" xfId="0" applyBorder="1" applyAlignment="1">
      <alignment horizontal="center"/>
    </xf>
    <xf numFmtId="0" fontId="20" fillId="0" borderId="5" xfId="0" applyFont="1" applyBorder="1" applyAlignment="1">
      <alignment horizontal="center"/>
    </xf>
    <xf numFmtId="0" fontId="57" fillId="0" borderId="5" xfId="0" applyFont="1" applyFill="1" applyBorder="1" applyAlignment="1">
      <alignment horizontal="left" vertical="center" wrapText="1" indent="1"/>
    </xf>
    <xf numFmtId="0" fontId="57" fillId="0" borderId="5" xfId="0" applyFont="1" applyFill="1" applyBorder="1" applyAlignment="1">
      <alignment horizontal="left" vertical="center" wrapText="1" indent="2"/>
    </xf>
    <xf numFmtId="0" fontId="20" fillId="0" borderId="5" xfId="0" applyFont="1" applyBorder="1" applyAlignment="1">
      <alignment horizontal="center" wrapText="1"/>
    </xf>
    <xf numFmtId="0" fontId="11" fillId="0" borderId="5" xfId="2" applyFont="1" applyBorder="1" applyAlignment="1">
      <alignment horizontal="center" vertical="center"/>
    </xf>
    <xf numFmtId="0" fontId="10" fillId="0" borderId="5" xfId="2" applyFont="1" applyBorder="1" applyAlignment="1">
      <alignment horizontal="left" vertical="center" wrapText="1"/>
    </xf>
    <xf numFmtId="0" fontId="10" fillId="0" borderId="5" xfId="2" applyFont="1" applyBorder="1" applyAlignment="1">
      <alignment horizontal="center" vertical="center"/>
    </xf>
    <xf numFmtId="0" fontId="9" fillId="0" borderId="5" xfId="2" applyFont="1" applyBorder="1" applyAlignment="1">
      <alignment horizontal="left" vertical="center" wrapText="1"/>
    </xf>
    <xf numFmtId="0" fontId="8" fillId="0" borderId="5" xfId="2" applyFont="1" applyBorder="1" applyAlignment="1">
      <alignment horizontal="left" vertical="center" wrapText="1"/>
    </xf>
    <xf numFmtId="0" fontId="8" fillId="0" borderId="5" xfId="2" applyFont="1" applyBorder="1" applyAlignment="1">
      <alignment horizontal="center" vertical="center"/>
    </xf>
    <xf numFmtId="0" fontId="7" fillId="0" borderId="5" xfId="2" applyFont="1" applyBorder="1" applyAlignment="1">
      <alignment horizontal="center" vertical="center"/>
    </xf>
    <xf numFmtId="0" fontId="0" fillId="0" borderId="0" xfId="0" applyBorder="1" applyAlignment="1">
      <alignment horizontal="center"/>
    </xf>
    <xf numFmtId="0" fontId="0" fillId="0" borderId="9" xfId="0" applyBorder="1" applyAlignment="1">
      <alignment horizontal="center"/>
    </xf>
    <xf numFmtId="0" fontId="20" fillId="0" borderId="9" xfId="0" applyFont="1" applyBorder="1" applyAlignment="1">
      <alignment horizontal="center"/>
    </xf>
    <xf numFmtId="0" fontId="6" fillId="0" borderId="5" xfId="2" applyFont="1" applyBorder="1" applyAlignment="1">
      <alignment horizontal="left" vertical="center" wrapText="1"/>
    </xf>
    <xf numFmtId="0" fontId="20" fillId="0" borderId="5" xfId="0" applyFont="1" applyBorder="1" applyAlignment="1">
      <alignment horizontal="left" vertical="top" wrapText="1"/>
    </xf>
    <xf numFmtId="0" fontId="20" fillId="0" borderId="0" xfId="0" applyFont="1" applyBorder="1" applyAlignment="1">
      <alignment horizontal="left" vertical="top"/>
    </xf>
    <xf numFmtId="0" fontId="5" fillId="0" borderId="5" xfId="2" applyFont="1" applyBorder="1" applyAlignment="1">
      <alignment horizontal="left" vertical="center" wrapText="1"/>
    </xf>
    <xf numFmtId="0" fontId="5" fillId="0" borderId="5" xfId="2" applyFont="1" applyBorder="1" applyAlignment="1">
      <alignment horizontal="center" vertical="center"/>
    </xf>
    <xf numFmtId="0" fontId="0" fillId="0" borderId="0" xfId="0" applyBorder="1" applyAlignment="1">
      <alignment horizontal="center" wrapText="1"/>
    </xf>
    <xf numFmtId="0" fontId="0" fillId="0" borderId="5" xfId="0" applyBorder="1" applyAlignment="1">
      <alignment horizontal="center" wrapText="1"/>
    </xf>
    <xf numFmtId="0" fontId="4" fillId="0" borderId="5" xfId="2" applyFont="1" applyBorder="1" applyAlignment="1">
      <alignment horizontal="center" vertical="center"/>
    </xf>
    <xf numFmtId="0" fontId="34" fillId="3" borderId="4" xfId="0" applyFont="1" applyFill="1" applyBorder="1" applyAlignment="1">
      <alignment horizontal="center" vertical="center" wrapText="1"/>
    </xf>
    <xf numFmtId="0" fontId="34" fillId="3" borderId="7" xfId="0" applyFont="1" applyFill="1" applyBorder="1" applyAlignment="1">
      <alignment horizontal="center" wrapText="1"/>
    </xf>
    <xf numFmtId="0" fontId="44" fillId="0" borderId="4" xfId="0" applyFont="1" applyFill="1" applyBorder="1" applyAlignment="1">
      <alignment horizontal="left" vertical="center" wrapText="1"/>
    </xf>
    <xf numFmtId="0" fontId="3" fillId="0" borderId="5" xfId="2" applyFont="1" applyBorder="1" applyAlignment="1">
      <alignment horizontal="left" vertical="center" wrapText="1"/>
    </xf>
    <xf numFmtId="0" fontId="33" fillId="7" borderId="5" xfId="0" applyFont="1" applyFill="1" applyBorder="1" applyAlignment="1">
      <alignment horizontal="center" vertical="top" wrapText="1"/>
    </xf>
    <xf numFmtId="44" fontId="33" fillId="0" borderId="5" xfId="0" applyNumberFormat="1" applyFont="1" applyFill="1" applyBorder="1" applyAlignment="1">
      <alignment horizontal="right" vertical="top" wrapText="1"/>
    </xf>
    <xf numFmtId="37" fontId="36" fillId="7" borderId="5" xfId="0" applyNumberFormat="1" applyFont="1" applyFill="1" applyBorder="1" applyAlignment="1">
      <alignment horizontal="center"/>
    </xf>
    <xf numFmtId="44" fontId="33" fillId="0" borderId="5" xfId="0" applyNumberFormat="1" applyFont="1" applyBorder="1" applyAlignment="1">
      <alignment horizontal="center"/>
    </xf>
    <xf numFmtId="0" fontId="28" fillId="7" borderId="7" xfId="0" applyFont="1" applyFill="1" applyBorder="1" applyAlignment="1">
      <alignment horizontal="center" vertical="top" wrapText="1"/>
    </xf>
    <xf numFmtId="0" fontId="28" fillId="7" borderId="4" xfId="0" applyFont="1" applyFill="1" applyBorder="1" applyAlignment="1">
      <alignment horizontal="center" vertical="top" wrapText="1"/>
    </xf>
    <xf numFmtId="0" fontId="28" fillId="7" borderId="8" xfId="0" applyFont="1" applyFill="1" applyBorder="1" applyAlignment="1">
      <alignment horizontal="center" vertical="top" wrapText="1"/>
    </xf>
    <xf numFmtId="44" fontId="33" fillId="9" borderId="5" xfId="0" applyNumberFormat="1" applyFont="1" applyFill="1" applyBorder="1" applyAlignment="1">
      <alignment horizontal="right" vertical="center"/>
    </xf>
    <xf numFmtId="0" fontId="45" fillId="8" borderId="0" xfId="0" applyFont="1" applyFill="1" applyAlignment="1">
      <alignment horizontal="right" vertical="center"/>
    </xf>
    <xf numFmtId="44" fontId="0" fillId="10" borderId="5" xfId="0" applyNumberFormat="1" applyFill="1" applyBorder="1"/>
    <xf numFmtId="1" fontId="45" fillId="8" borderId="0" xfId="0" applyNumberFormat="1" applyFont="1" applyFill="1" applyAlignment="1">
      <alignment vertical="center"/>
    </xf>
    <xf numFmtId="0" fontId="45" fillId="11" borderId="0" xfId="0" applyFont="1" applyFill="1" applyAlignment="1">
      <alignment horizontal="right" vertical="center"/>
    </xf>
    <xf numFmtId="0" fontId="27" fillId="11" borderId="0" xfId="0" applyFont="1" applyFill="1" applyAlignment="1">
      <alignment horizontal="right" vertical="center"/>
    </xf>
    <xf numFmtId="0" fontId="20" fillId="11" borderId="0" xfId="0" applyFont="1" applyFill="1" applyAlignment="1">
      <alignment horizontal="right" vertical="center"/>
    </xf>
    <xf numFmtId="1" fontId="20" fillId="11" borderId="0" xfId="0" applyNumberFormat="1" applyFont="1" applyFill="1" applyAlignment="1">
      <alignment vertical="center"/>
    </xf>
    <xf numFmtId="0" fontId="59" fillId="12" borderId="7" xfId="0" applyFont="1" applyFill="1" applyBorder="1" applyAlignment="1">
      <alignment horizontal="left" vertical="center"/>
    </xf>
    <xf numFmtId="0" fontId="30" fillId="12" borderId="4" xfId="0" applyFont="1" applyFill="1" applyBorder="1" applyAlignment="1">
      <alignment horizontal="centerContinuous" vertical="center"/>
    </xf>
    <xf numFmtId="0" fontId="30" fillId="12" borderId="7" xfId="0" applyFont="1" applyFill="1" applyBorder="1" applyAlignment="1">
      <alignment horizontal="centerContinuous" vertical="center"/>
    </xf>
    <xf numFmtId="0" fontId="0" fillId="0" borderId="0" xfId="0" applyBorder="1" applyAlignment="1">
      <alignment vertical="center"/>
    </xf>
    <xf numFmtId="0" fontId="60" fillId="0" borderId="7" xfId="0" applyFont="1" applyFill="1" applyBorder="1" applyAlignment="1">
      <alignment horizontal="center" vertical="center" wrapText="1"/>
    </xf>
    <xf numFmtId="0" fontId="60" fillId="0" borderId="4" xfId="0" applyFont="1" applyFill="1" applyBorder="1" applyAlignment="1">
      <alignment horizontal="center" vertical="center" wrapText="1"/>
    </xf>
    <xf numFmtId="0" fontId="61" fillId="0" borderId="0" xfId="0" applyFont="1"/>
    <xf numFmtId="0" fontId="60" fillId="0" borderId="2" xfId="0" applyFont="1" applyFill="1" applyBorder="1" applyAlignment="1">
      <alignment horizontal="center" vertical="center" wrapText="1"/>
    </xf>
    <xf numFmtId="0" fontId="30" fillId="0" borderId="6" xfId="0" applyFont="1" applyFill="1" applyBorder="1" applyAlignment="1">
      <alignment horizontal="left" vertical="center"/>
    </xf>
    <xf numFmtId="0" fontId="30" fillId="0" borderId="6" xfId="0" applyFont="1" applyFill="1" applyBorder="1" applyAlignment="1">
      <alignment horizontal="right" vertical="center"/>
    </xf>
    <xf numFmtId="0" fontId="30" fillId="0" borderId="2" xfId="0" applyFont="1" applyFill="1" applyBorder="1" applyAlignment="1">
      <alignment horizontal="left" vertical="center"/>
    </xf>
    <xf numFmtId="0" fontId="30" fillId="0" borderId="2" xfId="0" applyFont="1" applyFill="1" applyBorder="1" applyAlignment="1">
      <alignment horizontal="right" vertical="center"/>
    </xf>
    <xf numFmtId="0" fontId="30" fillId="0" borderId="1" xfId="0" applyFont="1" applyFill="1" applyBorder="1" applyAlignment="1">
      <alignment vertical="center"/>
    </xf>
    <xf numFmtId="0" fontId="30" fillId="0" borderId="2" xfId="0" applyFont="1" applyFill="1" applyBorder="1" applyAlignment="1">
      <alignment vertical="center"/>
    </xf>
    <xf numFmtId="0" fontId="30" fillId="0" borderId="3" xfId="0" applyFont="1" applyFill="1" applyBorder="1" applyAlignment="1">
      <alignment vertical="center"/>
    </xf>
    <xf numFmtId="0" fontId="30" fillId="0" borderId="13" xfId="0" applyFont="1" applyFill="1" applyBorder="1" applyAlignment="1">
      <alignment vertical="center"/>
    </xf>
    <xf numFmtId="0" fontId="30" fillId="0" borderId="0" xfId="0" applyFont="1" applyFill="1" applyBorder="1" applyAlignment="1">
      <alignment vertical="center"/>
    </xf>
    <xf numFmtId="0" fontId="30" fillId="0" borderId="14" xfId="0" applyFont="1" applyFill="1" applyBorder="1" applyAlignment="1">
      <alignment vertical="center"/>
    </xf>
    <xf numFmtId="0" fontId="34" fillId="3" borderId="4" xfId="0" applyFont="1" applyFill="1" applyBorder="1" applyAlignment="1">
      <alignment horizontal="center" vertical="center" wrapText="1"/>
    </xf>
    <xf numFmtId="0" fontId="34" fillId="3" borderId="7" xfId="0" applyFont="1" applyFill="1" applyBorder="1" applyAlignment="1">
      <alignment horizontal="center" wrapText="1"/>
    </xf>
    <xf numFmtId="167" fontId="65" fillId="0" borderId="0" xfId="1" applyNumberFormat="1" applyFont="1" applyAlignment="1">
      <alignment vertical="center"/>
    </xf>
    <xf numFmtId="0" fontId="28" fillId="7" borderId="0" xfId="0" applyFont="1" applyFill="1" applyBorder="1" applyAlignment="1">
      <alignment horizontal="left" vertical="center" wrapText="1"/>
    </xf>
    <xf numFmtId="0" fontId="2" fillId="0" borderId="5" xfId="2" applyFont="1" applyBorder="1" applyAlignment="1">
      <alignment horizontal="left" vertical="center" wrapText="1"/>
    </xf>
    <xf numFmtId="0" fontId="2" fillId="0" borderId="5" xfId="2" applyFont="1" applyBorder="1" applyAlignment="1">
      <alignment horizontal="center" vertical="center"/>
    </xf>
    <xf numFmtId="0" fontId="0" fillId="0" borderId="0" xfId="0" applyAlignment="1"/>
    <xf numFmtId="0" fontId="33" fillId="7" borderId="4" xfId="0" applyFont="1" applyFill="1" applyBorder="1" applyAlignment="1">
      <alignment horizontal="center" vertical="center" wrapText="1"/>
    </xf>
    <xf numFmtId="0" fontId="22" fillId="0" borderId="0" xfId="3" applyFont="1" applyBorder="1" applyAlignment="1">
      <alignment vertical="top" wrapText="1"/>
    </xf>
    <xf numFmtId="0" fontId="70" fillId="0" borderId="0" xfId="3" applyFont="1" applyAlignment="1">
      <alignment horizontal="center" vertical="center"/>
    </xf>
    <xf numFmtId="0" fontId="20" fillId="0" borderId="0" xfId="3"/>
    <xf numFmtId="0" fontId="70" fillId="0" borderId="0" xfId="3" applyFont="1" applyBorder="1" applyAlignment="1">
      <alignment horizontal="center" vertical="center"/>
    </xf>
    <xf numFmtId="0" fontId="20" fillId="0" borderId="0" xfId="3" applyFont="1" applyAlignment="1">
      <alignment horizontal="center"/>
    </xf>
    <xf numFmtId="0" fontId="20" fillId="0" borderId="0" xfId="3" applyFont="1" applyAlignment="1"/>
    <xf numFmtId="49" fontId="69" fillId="3" borderId="12" xfId="3" applyNumberFormat="1" applyFont="1" applyFill="1" applyBorder="1" applyAlignment="1">
      <alignment horizontal="right" vertical="center" wrapText="1"/>
    </xf>
    <xf numFmtId="0" fontId="68" fillId="0" borderId="0" xfId="3" applyFont="1"/>
    <xf numFmtId="49" fontId="69" fillId="3" borderId="5" xfId="3" applyNumberFormat="1" applyFont="1" applyFill="1" applyBorder="1" applyAlignment="1">
      <alignment horizontal="right" vertical="center" wrapText="1"/>
    </xf>
    <xf numFmtId="0" fontId="67" fillId="0" borderId="0" xfId="3" applyFont="1" applyAlignment="1">
      <alignment vertical="center"/>
    </xf>
    <xf numFmtId="0" fontId="64" fillId="0" borderId="0" xfId="3" applyFont="1" applyAlignment="1">
      <alignment vertical="center"/>
    </xf>
    <xf numFmtId="0" fontId="20" fillId="7" borderId="12" xfId="3" applyFill="1" applyBorder="1"/>
    <xf numFmtId="0" fontId="71" fillId="0" borderId="0" xfId="3" applyFont="1"/>
    <xf numFmtId="0" fontId="23" fillId="0" borderId="35" xfId="3" applyFont="1" applyBorder="1" applyAlignment="1">
      <alignment vertical="top" wrapText="1"/>
    </xf>
    <xf numFmtId="0" fontId="63" fillId="0" borderId="34" xfId="3" applyFont="1" applyBorder="1" applyAlignment="1">
      <alignment vertical="center" wrapText="1"/>
    </xf>
    <xf numFmtId="0" fontId="63" fillId="0" borderId="33" xfId="3" applyFont="1" applyBorder="1" applyAlignment="1">
      <alignment vertical="center" wrapText="1"/>
    </xf>
    <xf numFmtId="44" fontId="63" fillId="13" borderId="32" xfId="1" applyFont="1" applyFill="1" applyBorder="1" applyAlignment="1">
      <alignment vertical="center" wrapText="1"/>
    </xf>
    <xf numFmtId="0" fontId="64" fillId="0" borderId="33" xfId="3" applyFont="1" applyBorder="1" applyAlignment="1">
      <alignment vertical="center" wrapText="1"/>
    </xf>
    <xf numFmtId="44" fontId="64" fillId="7" borderId="32" xfId="1" applyFont="1" applyFill="1" applyBorder="1" applyAlignment="1">
      <alignment vertical="center" wrapText="1"/>
    </xf>
    <xf numFmtId="44" fontId="63" fillId="14" borderId="32" xfId="1" applyFont="1" applyFill="1" applyBorder="1" applyAlignment="1">
      <alignment vertical="center" wrapText="1"/>
    </xf>
    <xf numFmtId="0" fontId="64" fillId="15" borderId="32" xfId="3" applyFont="1" applyFill="1" applyBorder="1" applyAlignment="1">
      <alignment vertical="center" wrapText="1"/>
    </xf>
    <xf numFmtId="0" fontId="64" fillId="7" borderId="32" xfId="3" applyFont="1" applyFill="1" applyBorder="1" applyAlignment="1">
      <alignment vertical="center" wrapText="1"/>
    </xf>
    <xf numFmtId="0" fontId="65" fillId="0" borderId="33" xfId="3" applyFont="1" applyBorder="1" applyAlignment="1">
      <alignment vertical="center" wrapText="1"/>
    </xf>
    <xf numFmtId="44" fontId="64" fillId="13" borderId="32" xfId="1" applyFont="1" applyFill="1" applyBorder="1" applyAlignment="1">
      <alignment vertical="center" wrapText="1"/>
    </xf>
    <xf numFmtId="0" fontId="65" fillId="0" borderId="0" xfId="3" applyFont="1" applyAlignment="1">
      <alignment vertical="center"/>
    </xf>
    <xf numFmtId="44" fontId="0" fillId="7" borderId="5" xfId="1" applyFont="1" applyFill="1" applyBorder="1"/>
    <xf numFmtId="0" fontId="20" fillId="0" borderId="0" xfId="3" applyFont="1"/>
    <xf numFmtId="0" fontId="64" fillId="0" borderId="35" xfId="3" applyFont="1" applyBorder="1" applyAlignment="1">
      <alignment vertical="center" wrapText="1"/>
    </xf>
    <xf numFmtId="44" fontId="64" fillId="7" borderId="33" xfId="1" applyFont="1" applyFill="1" applyBorder="1" applyAlignment="1">
      <alignment vertical="center" wrapText="1"/>
    </xf>
    <xf numFmtId="0" fontId="64" fillId="7" borderId="33" xfId="3" applyFont="1" applyFill="1" applyBorder="1" applyAlignment="1">
      <alignment vertical="center" wrapText="1"/>
    </xf>
    <xf numFmtId="0" fontId="63" fillId="0" borderId="0" xfId="3" applyFont="1" applyBorder="1" applyAlignment="1">
      <alignment vertical="center" wrapText="1"/>
    </xf>
    <xf numFmtId="0" fontId="64" fillId="0" borderId="0" xfId="3" applyFont="1" applyBorder="1" applyAlignment="1">
      <alignment vertical="center" wrapText="1"/>
    </xf>
    <xf numFmtId="0" fontId="20" fillId="0" borderId="0" xfId="3" applyBorder="1"/>
    <xf numFmtId="0" fontId="63" fillId="0" borderId="0" xfId="3" applyFont="1" applyAlignment="1">
      <alignment vertical="center"/>
    </xf>
    <xf numFmtId="0" fontId="20" fillId="7" borderId="5" xfId="3" applyFont="1" applyFill="1" applyBorder="1"/>
    <xf numFmtId="0" fontId="20" fillId="7" borderId="5" xfId="3" applyFill="1" applyBorder="1"/>
    <xf numFmtId="0" fontId="31" fillId="2" borderId="5" xfId="0" applyFont="1" applyFill="1" applyBorder="1" applyAlignment="1"/>
    <xf numFmtId="0" fontId="70" fillId="7" borderId="5" xfId="0" applyNumberFormat="1" applyFont="1" applyFill="1" applyBorder="1" applyAlignment="1">
      <alignment vertical="center"/>
    </xf>
    <xf numFmtId="0" fontId="26" fillId="2" borderId="5" xfId="0" applyFont="1" applyFill="1" applyBorder="1" applyAlignment="1"/>
    <xf numFmtId="49" fontId="72" fillId="3" borderId="5" xfId="0" applyNumberFormat="1" applyFont="1" applyFill="1" applyBorder="1" applyAlignment="1">
      <alignment horizontal="right" vertical="center" wrapText="1"/>
    </xf>
    <xf numFmtId="0" fontId="70" fillId="7" borderId="5" xfId="0" applyNumberFormat="1" applyFont="1" applyFill="1" applyBorder="1" applyAlignment="1">
      <alignment horizontal="left" vertical="center"/>
    </xf>
    <xf numFmtId="49" fontId="72" fillId="3" borderId="5" xfId="0" applyNumberFormat="1" applyFont="1" applyFill="1" applyBorder="1" applyAlignment="1">
      <alignment vertical="center" wrapText="1"/>
    </xf>
    <xf numFmtId="0" fontId="1" fillId="0" borderId="5" xfId="2" applyFont="1" applyBorder="1" applyAlignment="1">
      <alignment horizontal="left" vertical="center" wrapText="1"/>
    </xf>
    <xf numFmtId="0" fontId="1" fillId="0" borderId="5" xfId="2" applyFont="1" applyBorder="1" applyAlignment="1">
      <alignment horizontal="center" vertical="center"/>
    </xf>
    <xf numFmtId="0" fontId="19" fillId="0" borderId="5" xfId="2" applyBorder="1" applyAlignment="1">
      <alignment wrapText="1"/>
    </xf>
    <xf numFmtId="0" fontId="19" fillId="0" borderId="5" xfId="2" applyBorder="1"/>
    <xf numFmtId="0" fontId="22" fillId="0" borderId="0" xfId="0" applyFont="1" applyBorder="1" applyAlignment="1">
      <alignment vertical="top"/>
    </xf>
    <xf numFmtId="0" fontId="21" fillId="0" borderId="0" xfId="0" applyFont="1" applyBorder="1" applyAlignment="1">
      <alignment horizontal="center" vertical="top"/>
    </xf>
    <xf numFmtId="49" fontId="72" fillId="3" borderId="5" xfId="0" applyNumberFormat="1" applyFont="1" applyFill="1" applyBorder="1" applyAlignment="1">
      <alignment horizontal="right" vertical="center"/>
    </xf>
    <xf numFmtId="49" fontId="72" fillId="3" borderId="5" xfId="0" applyNumberFormat="1" applyFont="1" applyFill="1" applyBorder="1" applyAlignment="1">
      <alignment vertical="center"/>
    </xf>
    <xf numFmtId="14" fontId="70" fillId="7" borderId="5" xfId="0" applyNumberFormat="1" applyFont="1" applyFill="1" applyBorder="1" applyAlignment="1">
      <alignment horizontal="left" vertical="center"/>
    </xf>
    <xf numFmtId="0" fontId="27" fillId="0" borderId="0" xfId="0" applyFont="1"/>
    <xf numFmtId="0" fontId="76" fillId="0" borderId="19" xfId="0" applyFont="1" applyBorder="1" applyAlignment="1">
      <alignment horizontal="left"/>
    </xf>
    <xf numFmtId="0" fontId="47" fillId="0" borderId="0" xfId="0" applyFont="1" applyBorder="1" applyAlignment="1"/>
    <xf numFmtId="0" fontId="32" fillId="0" borderId="5" xfId="0" applyFont="1" applyBorder="1" applyAlignment="1">
      <alignment wrapText="1"/>
    </xf>
    <xf numFmtId="0" fontId="32" fillId="0" borderId="5" xfId="0" applyFont="1" applyBorder="1" applyAlignment="1">
      <alignment vertical="top"/>
    </xf>
    <xf numFmtId="0" fontId="32" fillId="0" borderId="5" xfId="0" applyFont="1" applyBorder="1"/>
    <xf numFmtId="0" fontId="45" fillId="0" borderId="5" xfId="0" applyFont="1" applyBorder="1" applyAlignment="1">
      <alignment wrapText="1"/>
    </xf>
    <xf numFmtId="0" fontId="32" fillId="0" borderId="31" xfId="0" applyFont="1" applyFill="1" applyBorder="1" applyAlignment="1">
      <alignment wrapText="1"/>
    </xf>
    <xf numFmtId="0" fontId="64" fillId="0" borderId="0" xfId="0" applyFont="1" applyAlignment="1">
      <alignment vertical="center"/>
    </xf>
    <xf numFmtId="0" fontId="20" fillId="0" borderId="0" xfId="0" applyFont="1" applyAlignment="1">
      <alignment horizontal="center" vertical="top"/>
    </xf>
    <xf numFmtId="0" fontId="20" fillId="0" borderId="0" xfId="0" applyFont="1" applyAlignment="1">
      <alignment vertical="top"/>
    </xf>
    <xf numFmtId="0" fontId="77" fillId="0" borderId="0" xfId="4"/>
    <xf numFmtId="17" fontId="0" fillId="0" borderId="0" xfId="0" applyNumberFormat="1"/>
    <xf numFmtId="0" fontId="64" fillId="0" borderId="0" xfId="0" applyFont="1" applyAlignment="1">
      <alignment vertical="center" wrapText="1"/>
    </xf>
    <xf numFmtId="0" fontId="0" fillId="16" borderId="0" xfId="0" applyFill="1" applyAlignment="1">
      <alignment vertical="top"/>
    </xf>
    <xf numFmtId="0" fontId="0" fillId="16" borderId="0" xfId="0" applyFill="1"/>
    <xf numFmtId="0" fontId="0" fillId="16" borderId="0" xfId="0" applyFill="1" applyAlignment="1">
      <alignment horizontal="center" vertical="top"/>
    </xf>
    <xf numFmtId="0" fontId="48" fillId="16" borderId="0" xfId="0" applyFont="1" applyFill="1"/>
    <xf numFmtId="0" fontId="49" fillId="6" borderId="5" xfId="0" applyFont="1" applyFill="1" applyBorder="1" applyAlignment="1">
      <alignment horizontal="center" vertical="center"/>
    </xf>
    <xf numFmtId="0" fontId="27" fillId="0" borderId="0" xfId="0" applyFont="1" applyAlignment="1">
      <alignment horizontal="center" vertical="center"/>
    </xf>
    <xf numFmtId="0" fontId="27" fillId="6" borderId="22" xfId="0" applyFont="1" applyFill="1" applyBorder="1" applyAlignment="1">
      <alignment horizontal="center" vertical="center"/>
    </xf>
    <xf numFmtId="0" fontId="27" fillId="0" borderId="5" xfId="0" applyFont="1" applyBorder="1" applyAlignment="1">
      <alignment horizontal="center" vertical="center"/>
    </xf>
    <xf numFmtId="0" fontId="54" fillId="0" borderId="0" xfId="0" applyFont="1" applyAlignment="1">
      <alignment horizontal="center" vertical="center"/>
    </xf>
    <xf numFmtId="0" fontId="20" fillId="0" borderId="5" xfId="0" applyFont="1" applyBorder="1" applyAlignment="1">
      <alignment wrapText="1"/>
    </xf>
    <xf numFmtId="0" fontId="20" fillId="0" borderId="5" xfId="0" applyFont="1" applyBorder="1"/>
    <xf numFmtId="0" fontId="27" fillId="0" borderId="5" xfId="0" applyFont="1" applyBorder="1" applyAlignment="1">
      <alignment wrapText="1"/>
    </xf>
    <xf numFmtId="164" fontId="0" fillId="0" borderId="0" xfId="0" applyNumberFormat="1"/>
    <xf numFmtId="0" fontId="79" fillId="0" borderId="5" xfId="0" applyFont="1" applyBorder="1" applyAlignment="1">
      <alignment horizontal="center" vertical="center"/>
    </xf>
    <xf numFmtId="0" fontId="55" fillId="0" borderId="0" xfId="0" applyFont="1"/>
    <xf numFmtId="0" fontId="34" fillId="0" borderId="0" xfId="0" applyFont="1"/>
    <xf numFmtId="0" fontId="0" fillId="18" borderId="5" xfId="0" applyFill="1" applyBorder="1" applyAlignment="1">
      <alignment horizontal="center" wrapText="1"/>
    </xf>
    <xf numFmtId="0" fontId="20" fillId="18" borderId="9" xfId="0" applyFont="1" applyFill="1" applyBorder="1" applyAlignment="1">
      <alignment horizontal="center" wrapText="1"/>
    </xf>
    <xf numFmtId="0" fontId="57" fillId="18" borderId="9" xfId="0" applyFont="1" applyFill="1" applyBorder="1" applyAlignment="1">
      <alignment vertical="center" wrapText="1"/>
    </xf>
    <xf numFmtId="0" fontId="0" fillId="18" borderId="9" xfId="0" applyFill="1" applyBorder="1" applyAlignment="1">
      <alignment horizontal="center"/>
    </xf>
    <xf numFmtId="0" fontId="57" fillId="18" borderId="5" xfId="0" applyFont="1" applyFill="1" applyBorder="1" applyAlignment="1">
      <alignment vertical="center" wrapText="1"/>
    </xf>
    <xf numFmtId="0" fontId="0" fillId="18" borderId="5" xfId="0" applyFill="1" applyBorder="1" applyAlignment="1">
      <alignment horizontal="center"/>
    </xf>
    <xf numFmtId="0" fontId="20" fillId="18" borderId="5" xfId="0" applyFont="1" applyFill="1" applyBorder="1" applyAlignment="1">
      <alignment horizontal="center" wrapText="1"/>
    </xf>
    <xf numFmtId="0" fontId="57" fillId="18" borderId="5" xfId="0" applyFont="1" applyFill="1" applyBorder="1" applyAlignment="1">
      <alignment horizontal="left" vertical="center" wrapText="1" indent="1"/>
    </xf>
    <xf numFmtId="0" fontId="57" fillId="18" borderId="5" xfId="0" applyFont="1" applyFill="1" applyBorder="1" applyAlignment="1">
      <alignment horizontal="left" vertical="center" wrapText="1" indent="2"/>
    </xf>
    <xf numFmtId="0" fontId="0" fillId="18" borderId="5" xfId="0" applyFill="1" applyBorder="1" applyAlignment="1">
      <alignment wrapText="1"/>
    </xf>
    <xf numFmtId="0" fontId="0" fillId="18" borderId="5" xfId="0" applyFill="1" applyBorder="1"/>
    <xf numFmtId="0" fontId="81" fillId="17" borderId="5" xfId="5" applyFont="1" applyBorder="1" applyAlignment="1">
      <alignment horizontal="center" vertical="center" wrapText="1"/>
    </xf>
    <xf numFmtId="0" fontId="81" fillId="17" borderId="5" xfId="5" applyFont="1" applyBorder="1" applyAlignment="1">
      <alignment vertical="center" wrapText="1"/>
    </xf>
    <xf numFmtId="0" fontId="33" fillId="7" borderId="5" xfId="0" applyFont="1" applyFill="1" applyBorder="1" applyAlignment="1">
      <alignment horizontal="center" vertical="center" wrapText="1"/>
    </xf>
    <xf numFmtId="0" fontId="57" fillId="0" borderId="0" xfId="0" applyFont="1" applyAlignment="1">
      <alignment vertical="center"/>
    </xf>
    <xf numFmtId="0" fontId="54" fillId="0" borderId="0" xfId="0" applyFont="1"/>
    <xf numFmtId="0" fontId="85" fillId="0" borderId="0" xfId="0" applyFont="1" applyAlignment="1">
      <alignment vertical="center"/>
    </xf>
    <xf numFmtId="0" fontId="20" fillId="18" borderId="5" xfId="0" applyFont="1" applyFill="1" applyBorder="1" applyAlignment="1">
      <alignment horizontal="center"/>
    </xf>
    <xf numFmtId="0" fontId="20" fillId="0" borderId="0" xfId="0" applyFont="1" applyAlignment="1">
      <alignment vertical="top" wrapText="1"/>
    </xf>
    <xf numFmtId="0" fontId="0" fillId="0" borderId="0" xfId="0" applyAlignment="1">
      <alignment vertical="top" wrapText="1"/>
    </xf>
    <xf numFmtId="0" fontId="52" fillId="0" borderId="0" xfId="0" applyFont="1" applyBorder="1" applyAlignment="1">
      <alignment horizontal="left" vertical="top" wrapText="1"/>
    </xf>
    <xf numFmtId="0" fontId="0" fillId="0" borderId="0" xfId="0" applyAlignment="1">
      <alignment wrapText="1"/>
    </xf>
    <xf numFmtId="0" fontId="20" fillId="0" borderId="0" xfId="0" applyFont="1" applyAlignment="1">
      <alignment horizontal="left" vertical="top" wrapText="1"/>
    </xf>
    <xf numFmtId="49" fontId="20" fillId="0" borderId="0" xfId="0" applyNumberFormat="1" applyFont="1" applyBorder="1" applyAlignment="1">
      <alignment vertical="top" wrapText="1"/>
    </xf>
    <xf numFmtId="0" fontId="0" fillId="0" borderId="0" xfId="0" applyAlignment="1"/>
    <xf numFmtId="0" fontId="20" fillId="0" borderId="0" xfId="0" applyFont="1" applyAlignment="1">
      <alignment wrapText="1"/>
    </xf>
    <xf numFmtId="0" fontId="27" fillId="0" borderId="0" xfId="0" applyFont="1" applyAlignment="1">
      <alignment horizontal="left" vertical="top" wrapText="1"/>
    </xf>
    <xf numFmtId="0" fontId="27" fillId="0" borderId="0" xfId="0" applyFont="1" applyAlignment="1">
      <alignment vertical="top" wrapText="1"/>
    </xf>
    <xf numFmtId="0" fontId="74" fillId="3" borderId="5" xfId="0" applyFont="1" applyFill="1" applyBorder="1" applyAlignment="1">
      <alignment horizontal="left" vertical="center"/>
    </xf>
    <xf numFmtId="0" fontId="70" fillId="7" borderId="5" xfId="0" applyNumberFormat="1" applyFont="1" applyFill="1" applyBorder="1" applyAlignment="1">
      <alignment horizontal="left" vertical="top" wrapText="1"/>
    </xf>
    <xf numFmtId="0" fontId="70" fillId="7" borderId="5" xfId="0" applyNumberFormat="1" applyFont="1" applyFill="1" applyBorder="1" applyAlignment="1">
      <alignment horizontal="left" vertical="top"/>
    </xf>
    <xf numFmtId="0" fontId="29" fillId="0" borderId="0" xfId="0" applyFont="1" applyAlignment="1">
      <alignment horizontal="center" vertical="center"/>
    </xf>
    <xf numFmtId="0" fontId="21" fillId="0" borderId="0" xfId="0" applyFont="1" applyBorder="1" applyAlignment="1">
      <alignment horizontal="center" vertical="top"/>
    </xf>
    <xf numFmtId="49" fontId="72" fillId="3" borderId="5" xfId="0" applyNumberFormat="1" applyFont="1" applyFill="1" applyBorder="1" applyAlignment="1">
      <alignment horizontal="right" vertical="center"/>
    </xf>
    <xf numFmtId="0" fontId="29" fillId="0" borderId="0" xfId="0" applyFont="1" applyAlignment="1">
      <alignment horizontal="center"/>
    </xf>
    <xf numFmtId="0" fontId="43" fillId="0" borderId="0" xfId="0" applyFont="1" applyBorder="1" applyAlignment="1">
      <alignment horizontal="center" vertical="center"/>
    </xf>
    <xf numFmtId="49" fontId="72" fillId="3" borderId="5" xfId="0" applyNumberFormat="1" applyFont="1" applyFill="1" applyBorder="1" applyAlignment="1">
      <alignment horizontal="right" vertical="center" wrapText="1"/>
    </xf>
    <xf numFmtId="0" fontId="73" fillId="2" borderId="5" xfId="0" applyFont="1" applyFill="1" applyBorder="1" applyAlignment="1">
      <alignment horizontal="left" vertical="center"/>
    </xf>
    <xf numFmtId="0" fontId="70" fillId="7" borderId="5" xfId="0" applyNumberFormat="1" applyFont="1" applyFill="1" applyBorder="1" applyAlignment="1">
      <alignment horizontal="left" vertical="center"/>
    </xf>
    <xf numFmtId="0" fontId="70" fillId="0" borderId="5" xfId="0" applyFont="1" applyBorder="1" applyAlignment="1">
      <alignment horizontal="left" vertical="center"/>
    </xf>
    <xf numFmtId="0" fontId="74" fillId="3" borderId="5" xfId="0" applyFont="1" applyFill="1" applyBorder="1" applyAlignment="1">
      <alignment horizontal="left"/>
    </xf>
    <xf numFmtId="0" fontId="75" fillId="7" borderId="5" xfId="0" applyFont="1" applyFill="1" applyBorder="1" applyAlignment="1">
      <alignment horizontal="left" vertical="top"/>
    </xf>
    <xf numFmtId="0" fontId="72" fillId="3" borderId="5" xfId="0" applyFont="1" applyFill="1" applyBorder="1" applyAlignment="1">
      <alignment horizontal="left" vertical="top"/>
    </xf>
    <xf numFmtId="14" fontId="75" fillId="7" borderId="5" xfId="0" applyNumberFormat="1" applyFont="1" applyFill="1" applyBorder="1" applyAlignment="1">
      <alignment horizontal="left" vertical="top"/>
    </xf>
    <xf numFmtId="44" fontId="72" fillId="0" borderId="5" xfId="0" applyNumberFormat="1" applyFont="1" applyFill="1" applyBorder="1" applyAlignment="1">
      <alignment horizontal="left" vertical="center"/>
    </xf>
    <xf numFmtId="0" fontId="72" fillId="0" borderId="5" xfId="0" applyFont="1" applyFill="1" applyBorder="1" applyAlignment="1">
      <alignment horizontal="left" vertical="center"/>
    </xf>
    <xf numFmtId="0" fontId="70" fillId="0" borderId="5" xfId="0" applyNumberFormat="1" applyFont="1" applyFill="1" applyBorder="1" applyAlignment="1">
      <alignment horizontal="right" vertical="center"/>
    </xf>
    <xf numFmtId="0" fontId="70" fillId="0" borderId="5" xfId="0" applyFont="1" applyFill="1" applyBorder="1" applyAlignment="1">
      <alignment horizontal="right" vertical="center"/>
    </xf>
    <xf numFmtId="0" fontId="33" fillId="7" borderId="17" xfId="0" applyFont="1" applyFill="1" applyBorder="1" applyAlignment="1">
      <alignment horizontal="left" vertical="center" wrapText="1"/>
    </xf>
    <xf numFmtId="0" fontId="33" fillId="7" borderId="4" xfId="0" applyFont="1" applyFill="1" applyBorder="1" applyAlignment="1">
      <alignment horizontal="left" vertical="center" wrapText="1"/>
    </xf>
    <xf numFmtId="0" fontId="33" fillId="7" borderId="8" xfId="0" applyFont="1" applyFill="1" applyBorder="1" applyAlignment="1">
      <alignment horizontal="left" vertical="center" wrapText="1"/>
    </xf>
    <xf numFmtId="0" fontId="33" fillId="7" borderId="5" xfId="0" applyFont="1" applyFill="1" applyBorder="1" applyAlignment="1">
      <alignment horizontal="left" vertical="top" wrapText="1"/>
    </xf>
    <xf numFmtId="0" fontId="28" fillId="7" borderId="5" xfId="0" applyFont="1" applyFill="1" applyBorder="1" applyAlignment="1">
      <alignment horizontal="center" vertical="top" wrapText="1"/>
    </xf>
    <xf numFmtId="0" fontId="33" fillId="7" borderId="7" xfId="0" applyFont="1" applyFill="1" applyBorder="1" applyAlignment="1">
      <alignment horizontal="left" vertical="top" wrapText="1"/>
    </xf>
    <xf numFmtId="0" fontId="33" fillId="7" borderId="4" xfId="0" applyFont="1" applyFill="1" applyBorder="1" applyAlignment="1">
      <alignment horizontal="left" vertical="top" wrapText="1"/>
    </xf>
    <xf numFmtId="0" fontId="33" fillId="7" borderId="8" xfId="0" applyFont="1" applyFill="1" applyBorder="1" applyAlignment="1">
      <alignment horizontal="left" vertical="top" wrapText="1"/>
    </xf>
    <xf numFmtId="0" fontId="28" fillId="7" borderId="7" xfId="0" applyFont="1" applyFill="1" applyBorder="1" applyAlignment="1">
      <alignment horizontal="center" vertical="top" wrapText="1"/>
    </xf>
    <xf numFmtId="0" fontId="28" fillId="7" borderId="4" xfId="0" applyFont="1" applyFill="1" applyBorder="1" applyAlignment="1">
      <alignment horizontal="center" vertical="top" wrapText="1"/>
    </xf>
    <xf numFmtId="0" fontId="28" fillId="7" borderId="8" xfId="0" applyFont="1" applyFill="1" applyBorder="1" applyAlignment="1">
      <alignment horizontal="center" vertical="top" wrapText="1"/>
    </xf>
    <xf numFmtId="0" fontId="27" fillId="3" borderId="28" xfId="0" applyFont="1" applyFill="1" applyBorder="1" applyAlignment="1">
      <alignment horizontal="right" vertical="center" wrapText="1"/>
    </xf>
    <xf numFmtId="0" fontId="27" fillId="3" borderId="27" xfId="0" applyFont="1" applyFill="1" applyBorder="1" applyAlignment="1">
      <alignment horizontal="right" vertical="center" wrapText="1"/>
    </xf>
    <xf numFmtId="0" fontId="27" fillId="3" borderId="36" xfId="0" applyFont="1" applyFill="1" applyBorder="1" applyAlignment="1">
      <alignment horizontal="right" vertical="center" wrapText="1"/>
    </xf>
    <xf numFmtId="0" fontId="27" fillId="3" borderId="26" xfId="0" applyFont="1" applyFill="1" applyBorder="1" applyAlignment="1">
      <alignment horizontal="right" vertical="center" wrapText="1"/>
    </xf>
    <xf numFmtId="0" fontId="45" fillId="0" borderId="23" xfId="0" applyFont="1" applyBorder="1" applyAlignment="1">
      <alignment horizontal="left" vertical="center"/>
    </xf>
    <xf numFmtId="0" fontId="45" fillId="0" borderId="15" xfId="0" applyFont="1" applyBorder="1" applyAlignment="1">
      <alignment horizontal="left" vertical="center"/>
    </xf>
    <xf numFmtId="0" fontId="45" fillId="0" borderId="24" xfId="0" applyFont="1" applyBorder="1" applyAlignment="1">
      <alignment horizontal="left" vertical="center"/>
    </xf>
    <xf numFmtId="0" fontId="0" fillId="10" borderId="7" xfId="0" applyFill="1" applyBorder="1" applyAlignment="1">
      <alignment horizontal="right"/>
    </xf>
    <xf numFmtId="0" fontId="0" fillId="10" borderId="4" xfId="0" applyFill="1" applyBorder="1" applyAlignment="1">
      <alignment horizontal="right"/>
    </xf>
    <xf numFmtId="0" fontId="0" fillId="10" borderId="8" xfId="0" applyFill="1" applyBorder="1" applyAlignment="1">
      <alignment horizontal="right"/>
    </xf>
    <xf numFmtId="0" fontId="35" fillId="0" borderId="17" xfId="0" applyFont="1" applyFill="1" applyBorder="1" applyAlignment="1">
      <alignment horizontal="left" vertical="top" wrapText="1"/>
    </xf>
    <xf numFmtId="0" fontId="35" fillId="0" borderId="4" xfId="0" applyFont="1" applyFill="1" applyBorder="1" applyAlignment="1">
      <alignment horizontal="left" vertical="top" wrapText="1"/>
    </xf>
    <xf numFmtId="0" fontId="35" fillId="0" borderId="18" xfId="0" applyFont="1" applyFill="1" applyBorder="1" applyAlignment="1">
      <alignment horizontal="left" vertical="top" wrapText="1"/>
    </xf>
    <xf numFmtId="0" fontId="34" fillId="3" borderId="17" xfId="0" applyFont="1" applyFill="1" applyBorder="1" applyAlignment="1">
      <alignment horizontal="center" vertical="center" wrapText="1"/>
    </xf>
    <xf numFmtId="0" fontId="34" fillId="3" borderId="4" xfId="0" applyFont="1" applyFill="1" applyBorder="1" applyAlignment="1">
      <alignment horizontal="center" vertical="center" wrapText="1"/>
    </xf>
    <xf numFmtId="0" fontId="34" fillId="3" borderId="8" xfId="0" applyFont="1" applyFill="1" applyBorder="1" applyAlignment="1">
      <alignment horizontal="center" vertical="center" wrapText="1"/>
    </xf>
    <xf numFmtId="0" fontId="34" fillId="3" borderId="7" xfId="0" applyFont="1" applyFill="1" applyBorder="1" applyAlignment="1">
      <alignment horizontal="center" wrapText="1"/>
    </xf>
    <xf numFmtId="0" fontId="27" fillId="3" borderId="4" xfId="0" applyFont="1" applyFill="1" applyBorder="1" applyAlignment="1">
      <alignment horizontal="center" wrapText="1"/>
    </xf>
    <xf numFmtId="0" fontId="27" fillId="3" borderId="8" xfId="0" applyFont="1" applyFill="1" applyBorder="1" applyAlignment="1">
      <alignment horizontal="center" wrapText="1"/>
    </xf>
    <xf numFmtId="0" fontId="28" fillId="7" borderId="7" xfId="0" applyFont="1" applyFill="1" applyBorder="1" applyAlignment="1">
      <alignment horizontal="left" vertical="center" wrapText="1"/>
    </xf>
    <xf numFmtId="0" fontId="28" fillId="7" borderId="4" xfId="0" applyFont="1" applyFill="1" applyBorder="1" applyAlignment="1">
      <alignment horizontal="left" vertical="center" wrapText="1"/>
    </xf>
    <xf numFmtId="0" fontId="28" fillId="7" borderId="8" xfId="0" applyFont="1" applyFill="1" applyBorder="1" applyAlignment="1">
      <alignment horizontal="left" vertical="center" wrapText="1"/>
    </xf>
    <xf numFmtId="0" fontId="44" fillId="0" borderId="17" xfId="0" applyFont="1" applyFill="1" applyBorder="1" applyAlignment="1">
      <alignment horizontal="left" vertical="center" wrapText="1" indent="2"/>
    </xf>
    <xf numFmtId="0" fontId="44" fillId="0" borderId="4" xfId="0" applyFont="1" applyFill="1" applyBorder="1" applyAlignment="1">
      <alignment horizontal="left" vertical="center" wrapText="1" indent="2"/>
    </xf>
    <xf numFmtId="0" fontId="44" fillId="0" borderId="8" xfId="0" applyFont="1" applyFill="1" applyBorder="1" applyAlignment="1">
      <alignment horizontal="left" vertical="center" wrapText="1" indent="2"/>
    </xf>
    <xf numFmtId="0" fontId="44" fillId="7" borderId="5" xfId="0" applyFont="1" applyFill="1" applyBorder="1" applyAlignment="1">
      <alignment horizontal="center" vertical="center" wrapText="1"/>
    </xf>
    <xf numFmtId="0" fontId="44" fillId="7" borderId="7" xfId="0" applyFont="1" applyFill="1" applyBorder="1" applyAlignment="1">
      <alignment horizontal="left" vertical="center" wrapText="1"/>
    </xf>
    <xf numFmtId="0" fontId="44" fillId="7" borderId="4" xfId="0" applyFont="1" applyFill="1" applyBorder="1" applyAlignment="1">
      <alignment horizontal="left" vertical="center" wrapText="1"/>
    </xf>
    <xf numFmtId="0" fontId="44" fillId="7" borderId="8" xfId="0" applyFont="1" applyFill="1" applyBorder="1" applyAlignment="1">
      <alignment horizontal="left" vertical="center" wrapText="1"/>
    </xf>
    <xf numFmtId="0" fontId="83" fillId="7" borderId="5" xfId="0" applyFont="1" applyFill="1" applyBorder="1" applyAlignment="1">
      <alignment horizontal="center" vertical="center" wrapText="1"/>
    </xf>
    <xf numFmtId="0" fontId="39" fillId="0" borderId="0" xfId="0" applyFont="1" applyAlignment="1">
      <alignment horizontal="center" vertical="center"/>
    </xf>
    <xf numFmtId="0" fontId="45" fillId="0" borderId="23" xfId="0" applyFont="1" applyBorder="1" applyAlignment="1">
      <alignment horizontal="left" vertical="top"/>
    </xf>
    <xf numFmtId="0" fontId="45" fillId="0" borderId="15" xfId="0" applyFont="1" applyBorder="1" applyAlignment="1">
      <alignment horizontal="left" vertical="top"/>
    </xf>
    <xf numFmtId="0" fontId="45" fillId="0" borderId="16" xfId="0" applyFont="1" applyBorder="1" applyAlignment="1">
      <alignment horizontal="left" vertical="top"/>
    </xf>
    <xf numFmtId="0" fontId="45" fillId="0" borderId="24" xfId="0" applyFont="1" applyBorder="1" applyAlignment="1">
      <alignment horizontal="left" vertical="top"/>
    </xf>
    <xf numFmtId="0" fontId="39" fillId="0" borderId="0" xfId="0" applyFont="1" applyBorder="1" applyAlignment="1">
      <alignment horizontal="center" vertical="center"/>
    </xf>
    <xf numFmtId="0" fontId="38" fillId="0" borderId="0" xfId="0" applyFont="1" applyBorder="1" applyAlignment="1">
      <alignment horizontal="center" vertical="top" wrapText="1"/>
    </xf>
    <xf numFmtId="49" fontId="34" fillId="3" borderId="12" xfId="0" applyNumberFormat="1" applyFont="1" applyFill="1" applyBorder="1" applyAlignment="1">
      <alignment horizontal="right" vertical="center" wrapText="1"/>
    </xf>
    <xf numFmtId="0" fontId="33" fillId="0" borderId="9" xfId="0" applyFont="1" applyBorder="1" applyAlignment="1">
      <alignment vertical="center" wrapText="1"/>
    </xf>
    <xf numFmtId="0" fontId="33" fillId="0" borderId="12" xfId="0" applyNumberFormat="1" applyFont="1" applyFill="1" applyBorder="1" applyAlignment="1">
      <alignment horizontal="left" vertical="center" wrapText="1"/>
    </xf>
    <xf numFmtId="0" fontId="0" fillId="0" borderId="9" xfId="0" applyBorder="1" applyAlignment="1">
      <alignment horizontal="left" vertical="center" wrapText="1"/>
    </xf>
    <xf numFmtId="0" fontId="34" fillId="5" borderId="7" xfId="0" applyFont="1" applyFill="1" applyBorder="1" applyAlignment="1">
      <alignment horizontal="center" vertical="center"/>
    </xf>
    <xf numFmtId="0" fontId="0" fillId="0" borderId="8" xfId="0" applyBorder="1" applyAlignment="1">
      <alignment horizontal="center" vertical="center"/>
    </xf>
    <xf numFmtId="0" fontId="45" fillId="8" borderId="0" xfId="0" applyFont="1" applyFill="1" applyAlignment="1">
      <alignment horizontal="right" vertical="center"/>
    </xf>
    <xf numFmtId="0" fontId="44" fillId="0" borderId="7" xfId="0" applyFont="1" applyFill="1" applyBorder="1" applyAlignment="1">
      <alignment horizontal="right" vertical="center" wrapText="1"/>
    </xf>
    <xf numFmtId="0" fontId="44" fillId="0" borderId="4" xfId="0" applyFont="1" applyFill="1" applyBorder="1" applyAlignment="1">
      <alignment horizontal="right" vertical="center" wrapText="1"/>
    </xf>
    <xf numFmtId="0" fontId="0" fillId="0" borderId="4" xfId="0" applyBorder="1" applyAlignment="1">
      <alignment horizontal="right" vertical="center" wrapText="1"/>
    </xf>
    <xf numFmtId="0" fontId="0" fillId="0" borderId="8" xfId="0" applyBorder="1" applyAlignment="1">
      <alignment horizontal="right" vertical="center" wrapText="1"/>
    </xf>
    <xf numFmtId="0" fontId="44" fillId="0" borderId="17" xfId="0" applyFont="1" applyFill="1" applyBorder="1" applyAlignment="1">
      <alignment horizontal="left" vertical="center" wrapText="1"/>
    </xf>
    <xf numFmtId="0" fontId="44" fillId="0" borderId="4" xfId="0" applyFont="1" applyFill="1" applyBorder="1" applyAlignment="1">
      <alignment horizontal="left" vertical="center" wrapText="1"/>
    </xf>
    <xf numFmtId="49" fontId="34" fillId="3" borderId="1" xfId="0" applyNumberFormat="1" applyFont="1" applyFill="1" applyBorder="1" applyAlignment="1">
      <alignment horizontal="center" vertical="center"/>
    </xf>
    <xf numFmtId="49" fontId="34" fillId="3" borderId="3" xfId="0" applyNumberFormat="1" applyFont="1" applyFill="1" applyBorder="1" applyAlignment="1">
      <alignment horizontal="center" vertical="center"/>
    </xf>
    <xf numFmtId="49" fontId="34" fillId="3" borderId="11" xfId="0" applyNumberFormat="1" applyFont="1" applyFill="1" applyBorder="1" applyAlignment="1">
      <alignment horizontal="center" vertical="center"/>
    </xf>
    <xf numFmtId="49" fontId="34" fillId="3" borderId="30" xfId="0" applyNumberFormat="1" applyFont="1" applyFill="1" applyBorder="1" applyAlignment="1">
      <alignment horizontal="center" vertical="center"/>
    </xf>
    <xf numFmtId="0" fontId="34" fillId="5" borderId="7" xfId="0" applyFont="1" applyFill="1" applyBorder="1" applyAlignment="1">
      <alignment horizontal="center" vertical="center" wrapText="1"/>
    </xf>
    <xf numFmtId="0" fontId="34" fillId="5" borderId="4" xfId="0" applyFont="1" applyFill="1" applyBorder="1" applyAlignment="1">
      <alignment horizontal="center" vertical="center" wrapText="1"/>
    </xf>
    <xf numFmtId="0" fontId="34" fillId="5" borderId="8" xfId="0" applyFont="1" applyFill="1" applyBorder="1" applyAlignment="1">
      <alignment horizontal="center" vertical="center" wrapText="1"/>
    </xf>
    <xf numFmtId="49" fontId="34" fillId="3" borderId="7" xfId="0" applyNumberFormat="1" applyFont="1" applyFill="1" applyBorder="1" applyAlignment="1">
      <alignment horizontal="right" vertical="center" wrapText="1"/>
    </xf>
    <xf numFmtId="49" fontId="34" fillId="3" borderId="4" xfId="0" applyNumberFormat="1" applyFont="1" applyFill="1" applyBorder="1" applyAlignment="1">
      <alignment horizontal="right" vertical="center" wrapText="1"/>
    </xf>
    <xf numFmtId="49" fontId="34" fillId="3" borderId="8" xfId="0" applyNumberFormat="1" applyFont="1" applyFill="1" applyBorder="1" applyAlignment="1">
      <alignment horizontal="right" vertical="center" wrapText="1"/>
    </xf>
    <xf numFmtId="0" fontId="34" fillId="5" borderId="17" xfId="0" applyFont="1" applyFill="1" applyBorder="1" applyAlignment="1">
      <alignment horizontal="center" vertical="center" wrapText="1"/>
    </xf>
    <xf numFmtId="0" fontId="33" fillId="5" borderId="4" xfId="0" applyFont="1" applyFill="1" applyBorder="1" applyAlignment="1">
      <alignment horizontal="center" vertical="center" wrapText="1"/>
    </xf>
    <xf numFmtId="0" fontId="20" fillId="0" borderId="8" xfId="0" applyFont="1" applyBorder="1" applyAlignment="1">
      <alignment horizontal="center" vertical="center" wrapText="1"/>
    </xf>
    <xf numFmtId="0" fontId="44" fillId="0" borderId="17" xfId="0" applyFont="1" applyFill="1" applyBorder="1" applyAlignment="1">
      <alignment horizontal="right" vertical="center" wrapText="1"/>
    </xf>
    <xf numFmtId="0" fontId="0" fillId="0" borderId="4" xfId="0" applyBorder="1" applyAlignment="1">
      <alignment vertical="center" wrapText="1"/>
    </xf>
    <xf numFmtId="0" fontId="0" fillId="0" borderId="8" xfId="0" applyBorder="1" applyAlignment="1">
      <alignment vertical="center" wrapText="1"/>
    </xf>
    <xf numFmtId="0" fontId="44" fillId="0" borderId="8" xfId="0" applyFont="1" applyFill="1" applyBorder="1" applyAlignment="1">
      <alignment horizontal="left" vertical="center" wrapText="1"/>
    </xf>
    <xf numFmtId="0" fontId="38" fillId="0" borderId="0" xfId="3" applyFont="1" applyBorder="1" applyAlignment="1">
      <alignment horizontal="center" vertical="top" wrapText="1"/>
    </xf>
    <xf numFmtId="0" fontId="70" fillId="0" borderId="0" xfId="3" applyFont="1" applyAlignment="1">
      <alignment horizontal="center" vertical="center"/>
    </xf>
    <xf numFmtId="0" fontId="70" fillId="0" borderId="0" xfId="3" applyFont="1" applyBorder="1" applyAlignment="1">
      <alignment horizontal="center" vertical="center"/>
    </xf>
    <xf numFmtId="0" fontId="20" fillId="0" borderId="0" xfId="3" applyFont="1" applyAlignment="1">
      <alignment horizontal="center"/>
    </xf>
    <xf numFmtId="0" fontId="20" fillId="7" borderId="5" xfId="3" applyFill="1" applyBorder="1" applyAlignment="1">
      <alignment horizontal="left"/>
    </xf>
    <xf numFmtId="0" fontId="26" fillId="2" borderId="1" xfId="0" applyFont="1" applyFill="1" applyBorder="1" applyAlignment="1">
      <alignment horizontal="left" vertical="center" wrapText="1"/>
    </xf>
    <xf numFmtId="0" fontId="26" fillId="2" borderId="2" xfId="0" applyFont="1" applyFill="1" applyBorder="1" applyAlignment="1">
      <alignment horizontal="left" vertical="center" wrapText="1"/>
    </xf>
    <xf numFmtId="0" fontId="26" fillId="2" borderId="3" xfId="0" applyFont="1" applyFill="1" applyBorder="1" applyAlignment="1">
      <alignment horizontal="left" vertical="center" wrapText="1"/>
    </xf>
    <xf numFmtId="0" fontId="30" fillId="12" borderId="4" xfId="0" applyFont="1" applyFill="1" applyBorder="1" applyAlignment="1">
      <alignment horizontal="center" vertical="center"/>
    </xf>
    <xf numFmtId="0" fontId="0" fillId="0" borderId="4" xfId="0" applyBorder="1" applyAlignment="1">
      <alignment vertical="center"/>
    </xf>
    <xf numFmtId="0" fontId="0" fillId="0" borderId="8" xfId="0" applyBorder="1" applyAlignment="1">
      <alignment vertical="center"/>
    </xf>
    <xf numFmtId="0" fontId="30" fillId="12" borderId="7" xfId="0" applyFont="1" applyFill="1" applyBorder="1" applyAlignment="1">
      <alignment horizontal="center" vertical="center"/>
    </xf>
    <xf numFmtId="0" fontId="30" fillId="0" borderId="7" xfId="0" applyFont="1" applyFill="1" applyBorder="1" applyAlignment="1">
      <alignment horizontal="left" vertical="center"/>
    </xf>
    <xf numFmtId="0" fontId="0" fillId="0" borderId="4" xfId="0" applyBorder="1" applyAlignment="1"/>
    <xf numFmtId="0" fontId="30" fillId="0" borderId="7" xfId="0" applyFont="1" applyFill="1" applyBorder="1" applyAlignment="1">
      <alignment horizontal="right" vertical="center" wrapText="1"/>
    </xf>
    <xf numFmtId="0" fontId="45" fillId="7" borderId="7" xfId="0" applyFont="1" applyFill="1" applyBorder="1" applyAlignment="1">
      <alignment horizontal="center" vertical="center"/>
    </xf>
    <xf numFmtId="0" fontId="32" fillId="7" borderId="4" xfId="0" applyFont="1" applyFill="1" applyBorder="1" applyAlignment="1">
      <alignment horizontal="center" vertical="center"/>
    </xf>
    <xf numFmtId="0" fontId="32" fillId="7" borderId="8" xfId="0" applyFont="1" applyFill="1" applyBorder="1" applyAlignment="1">
      <alignment horizontal="center" vertical="center"/>
    </xf>
    <xf numFmtId="0" fontId="0" fillId="0" borderId="8" xfId="0" applyBorder="1" applyAlignment="1"/>
    <xf numFmtId="0" fontId="45" fillId="7" borderId="7" xfId="0" applyFont="1" applyFill="1" applyBorder="1" applyAlignment="1">
      <alignment horizontal="center" vertical="center" wrapText="1"/>
    </xf>
    <xf numFmtId="0" fontId="32" fillId="7" borderId="4" xfId="0" applyFont="1" applyFill="1" applyBorder="1" applyAlignment="1">
      <alignment horizontal="center" vertical="center" wrapText="1"/>
    </xf>
    <xf numFmtId="0" fontId="32" fillId="7" borderId="8" xfId="0" applyFont="1" applyFill="1" applyBorder="1" applyAlignment="1">
      <alignment horizontal="center" vertical="center" wrapText="1"/>
    </xf>
    <xf numFmtId="0" fontId="30" fillId="0" borderId="1" xfId="0" applyFont="1" applyFill="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1" xfId="0" applyBorder="1" applyAlignment="1">
      <alignment horizontal="left" vertical="center" wrapText="1"/>
    </xf>
    <xf numFmtId="0" fontId="0" fillId="0" borderId="6" xfId="0" applyBorder="1" applyAlignment="1">
      <alignment horizontal="left" vertical="center" wrapText="1"/>
    </xf>
    <xf numFmtId="0" fontId="0" fillId="0" borderId="30" xfId="0" applyBorder="1" applyAlignment="1">
      <alignment horizontal="left" vertical="center" wrapText="1"/>
    </xf>
    <xf numFmtId="0" fontId="60" fillId="0" borderId="7" xfId="0" applyFont="1" applyFill="1" applyBorder="1" applyAlignment="1">
      <alignment horizontal="center" vertical="center" wrapText="1"/>
    </xf>
    <xf numFmtId="0" fontId="0" fillId="0" borderId="4" xfId="0" applyBorder="1" applyAlignment="1">
      <alignment horizontal="center" wrapText="1"/>
    </xf>
    <xf numFmtId="0" fontId="0" fillId="0" borderId="8" xfId="0" applyBorder="1" applyAlignment="1">
      <alignment horizontal="center" wrapText="1"/>
    </xf>
    <xf numFmtId="0" fontId="30" fillId="0" borderId="7" xfId="0" applyFont="1" applyFill="1" applyBorder="1" applyAlignment="1">
      <alignment horizontal="left" vertical="center" wrapText="1"/>
    </xf>
    <xf numFmtId="0" fontId="0" fillId="0" borderId="4" xfId="0" applyBorder="1" applyAlignment="1">
      <alignment horizontal="left" vertical="center" wrapText="1"/>
    </xf>
    <xf numFmtId="0" fontId="0" fillId="0" borderId="8" xfId="0" applyBorder="1" applyAlignment="1">
      <alignment horizontal="left" vertical="center" wrapText="1"/>
    </xf>
    <xf numFmtId="0" fontId="30" fillId="12" borderId="7" xfId="0" applyFont="1" applyFill="1" applyBorder="1" applyAlignment="1">
      <alignment horizontal="center" vertical="center" wrapText="1"/>
    </xf>
    <xf numFmtId="0" fontId="30" fillId="0" borderId="12" xfId="0" applyFont="1" applyFill="1" applyBorder="1" applyAlignment="1">
      <alignment horizontal="center" vertical="center"/>
    </xf>
    <xf numFmtId="0" fontId="30" fillId="0" borderId="31" xfId="0" applyFont="1" applyFill="1" applyBorder="1" applyAlignment="1">
      <alignment horizontal="center" vertical="center"/>
    </xf>
    <xf numFmtId="0" fontId="30" fillId="0" borderId="9" xfId="0" applyFont="1" applyFill="1" applyBorder="1" applyAlignment="1">
      <alignment horizontal="center" vertical="center"/>
    </xf>
    <xf numFmtId="0" fontId="0" fillId="0" borderId="4" xfId="0" applyBorder="1" applyAlignment="1">
      <alignment wrapText="1"/>
    </xf>
    <xf numFmtId="0" fontId="0" fillId="0" borderId="8" xfId="0" applyBorder="1" applyAlignment="1">
      <alignment wrapText="1"/>
    </xf>
    <xf numFmtId="0" fontId="62" fillId="7" borderId="7" xfId="0" applyFont="1" applyFill="1" applyBorder="1" applyAlignment="1">
      <alignment horizontal="center" vertical="center" wrapText="1"/>
    </xf>
    <xf numFmtId="0" fontId="45" fillId="7" borderId="4" xfId="0" applyFont="1" applyFill="1" applyBorder="1" applyAlignment="1">
      <alignment horizontal="center" vertical="center" wrapText="1"/>
    </xf>
    <xf numFmtId="0" fontId="45" fillId="7" borderId="8" xfId="0" applyFont="1" applyFill="1" applyBorder="1" applyAlignment="1">
      <alignment horizontal="center" vertical="center" wrapText="1"/>
    </xf>
    <xf numFmtId="0" fontId="30" fillId="7" borderId="11" xfId="0" applyFont="1" applyFill="1" applyBorder="1" applyAlignment="1">
      <alignment horizontal="left" vertical="top" wrapText="1"/>
    </xf>
    <xf numFmtId="0" fontId="0" fillId="7" borderId="6" xfId="0" applyFill="1" applyBorder="1" applyAlignment="1">
      <alignment horizontal="left" vertical="top" wrapText="1"/>
    </xf>
    <xf numFmtId="0" fontId="0" fillId="7" borderId="30" xfId="0" applyFill="1" applyBorder="1" applyAlignment="1">
      <alignment horizontal="left" vertical="top" wrapText="1"/>
    </xf>
    <xf numFmtId="0" fontId="30" fillId="0" borderId="8" xfId="0" applyFont="1" applyFill="1" applyBorder="1" applyAlignment="1">
      <alignment horizontal="right" vertical="center" wrapText="1"/>
    </xf>
    <xf numFmtId="0" fontId="30" fillId="0" borderId="1" xfId="0" applyFont="1" applyFill="1" applyBorder="1" applyAlignment="1">
      <alignment horizontal="right" vertical="center" wrapText="1"/>
    </xf>
    <xf numFmtId="0" fontId="0" fillId="0" borderId="3" xfId="0" applyBorder="1" applyAlignment="1">
      <alignment horizontal="right" vertical="center" wrapText="1"/>
    </xf>
    <xf numFmtId="0" fontId="0" fillId="0" borderId="11" xfId="0" applyBorder="1" applyAlignment="1">
      <alignment horizontal="right" vertical="center" wrapText="1"/>
    </xf>
    <xf numFmtId="0" fontId="0" fillId="0" borderId="30" xfId="0" applyBorder="1" applyAlignment="1">
      <alignment horizontal="right" vertical="center" wrapText="1"/>
    </xf>
    <xf numFmtId="0" fontId="30" fillId="0" borderId="12" xfId="0" applyFont="1" applyFill="1" applyBorder="1" applyAlignment="1">
      <alignment horizontal="center" vertical="center" wrapText="1"/>
    </xf>
    <xf numFmtId="0" fontId="30" fillId="0" borderId="31" xfId="0" applyFont="1" applyFill="1" applyBorder="1" applyAlignment="1">
      <alignment horizontal="center" vertical="center" wrapText="1"/>
    </xf>
    <xf numFmtId="0" fontId="0" fillId="0" borderId="9" xfId="0" applyBorder="1" applyAlignment="1">
      <alignment horizontal="center" vertical="center" wrapText="1"/>
    </xf>
    <xf numFmtId="0" fontId="30" fillId="0" borderId="7" xfId="0" applyFont="1" applyFill="1" applyBorder="1" applyAlignment="1">
      <alignment horizontal="right" vertical="top" wrapText="1"/>
    </xf>
    <xf numFmtId="0" fontId="0" fillId="0" borderId="8" xfId="0" applyBorder="1" applyAlignment="1">
      <alignment horizontal="right" vertical="top" wrapText="1"/>
    </xf>
    <xf numFmtId="0" fontId="62" fillId="7" borderId="1" xfId="0" applyFont="1" applyFill="1" applyBorder="1" applyAlignment="1">
      <alignment horizontal="center" vertical="center" wrapText="1"/>
    </xf>
    <xf numFmtId="0" fontId="45" fillId="7" borderId="2" xfId="0" applyFont="1" applyFill="1" applyBorder="1" applyAlignment="1">
      <alignment horizontal="center" vertical="center" wrapText="1"/>
    </xf>
    <xf numFmtId="0" fontId="45" fillId="7" borderId="3" xfId="0" applyFont="1" applyFill="1" applyBorder="1" applyAlignment="1">
      <alignment horizontal="center" vertical="center" wrapText="1"/>
    </xf>
    <xf numFmtId="0" fontId="20" fillId="0" borderId="11" xfId="0" applyFont="1" applyBorder="1" applyAlignment="1">
      <alignment horizontal="center" vertical="center" wrapText="1"/>
    </xf>
    <xf numFmtId="0" fontId="20" fillId="0" borderId="6" xfId="0" applyFont="1" applyBorder="1" applyAlignment="1">
      <alignment horizontal="center" vertical="center" wrapText="1"/>
    </xf>
    <xf numFmtId="0" fontId="20" fillId="0" borderId="30" xfId="0" applyFont="1" applyBorder="1" applyAlignment="1">
      <alignment horizontal="center" vertical="center" wrapText="1"/>
    </xf>
    <xf numFmtId="0" fontId="0" fillId="0" borderId="31" xfId="0" applyBorder="1" applyAlignment="1">
      <alignment horizontal="center" vertical="center" wrapText="1"/>
    </xf>
    <xf numFmtId="0" fontId="39" fillId="0" borderId="13" xfId="0" applyFont="1" applyBorder="1" applyAlignment="1">
      <alignment horizontal="center"/>
    </xf>
    <xf numFmtId="0" fontId="39" fillId="0" borderId="0" xfId="0" applyFont="1" applyBorder="1" applyAlignment="1">
      <alignment horizontal="center"/>
    </xf>
    <xf numFmtId="0" fontId="47" fillId="0" borderId="13" xfId="0" applyFont="1" applyBorder="1" applyAlignment="1">
      <alignment horizontal="center"/>
    </xf>
    <xf numFmtId="0" fontId="47" fillId="0" borderId="0" xfId="0" applyFont="1" applyBorder="1" applyAlignment="1">
      <alignment horizontal="center"/>
    </xf>
  </cellXfs>
  <cellStyles count="6">
    <cellStyle name="Accent1" xfId="5" builtinId="29"/>
    <cellStyle name="Currency" xfId="1" builtinId="4"/>
    <cellStyle name="Hyperlink" xfId="4" builtinId="8"/>
    <cellStyle name="Normal" xfId="0" builtinId="0"/>
    <cellStyle name="Normal 2" xfId="2"/>
    <cellStyle name="Normal 3" xfId="3"/>
  </cellStyles>
  <dxfs count="33">
    <dxf>
      <font>
        <color auto="1"/>
      </font>
      <fill>
        <patternFill>
          <bgColor rgb="FF00B050"/>
        </patternFill>
      </fill>
    </dxf>
    <dxf>
      <fill>
        <patternFill>
          <bgColor rgb="FFFF0000"/>
        </patternFill>
      </fill>
    </dxf>
    <dxf>
      <fill>
        <patternFill>
          <bgColor rgb="FF00B050"/>
        </patternFill>
      </fill>
    </dxf>
    <dxf>
      <fill>
        <patternFill>
          <bgColor rgb="FFFFFF00"/>
        </patternFill>
      </fill>
    </dxf>
    <dxf>
      <font>
        <color auto="1"/>
      </font>
      <fill>
        <patternFill>
          <bgColor rgb="FF00B050"/>
        </patternFill>
      </fill>
    </dxf>
    <dxf>
      <fill>
        <patternFill>
          <bgColor rgb="FFFF0000"/>
        </patternFill>
      </fill>
    </dxf>
    <dxf>
      <fill>
        <patternFill>
          <bgColor rgb="FF00B050"/>
        </patternFill>
      </fill>
    </dxf>
    <dxf>
      <fill>
        <patternFill>
          <bgColor rgb="FFFFFF00"/>
        </patternFill>
      </fill>
    </dxf>
    <dxf>
      <font>
        <color auto="1"/>
      </font>
      <fill>
        <patternFill>
          <bgColor rgb="FF00B050"/>
        </patternFill>
      </fill>
    </dxf>
    <dxf>
      <fill>
        <patternFill>
          <bgColor rgb="FFFF0000"/>
        </patternFill>
      </fill>
    </dxf>
    <dxf>
      <fill>
        <patternFill>
          <bgColor rgb="FF00B050"/>
        </patternFill>
      </fill>
    </dxf>
    <dxf>
      <fill>
        <patternFill>
          <bgColor rgb="FFFFFF00"/>
        </patternFill>
      </fill>
    </dxf>
    <dxf>
      <font>
        <color auto="1"/>
      </font>
      <fill>
        <patternFill>
          <bgColor rgb="FF00B050"/>
        </patternFill>
      </fill>
    </dxf>
    <dxf>
      <fill>
        <patternFill>
          <bgColor rgb="FFFF0000"/>
        </patternFill>
      </fill>
    </dxf>
    <dxf>
      <fill>
        <patternFill>
          <bgColor rgb="FF00B050"/>
        </patternFill>
      </fill>
    </dxf>
    <dxf>
      <fill>
        <patternFill>
          <bgColor rgb="FFFFFF00"/>
        </patternFill>
      </fill>
    </dxf>
    <dxf>
      <font>
        <color auto="1"/>
      </font>
      <fill>
        <patternFill>
          <bgColor rgb="FF00B050"/>
        </patternFill>
      </fill>
    </dxf>
    <dxf>
      <fill>
        <patternFill>
          <bgColor rgb="FFFF0000"/>
        </patternFill>
      </fill>
    </dxf>
    <dxf>
      <fill>
        <patternFill>
          <bgColor rgb="FF00B050"/>
        </patternFill>
      </fill>
    </dxf>
    <dxf>
      <fill>
        <patternFill>
          <bgColor rgb="FFFFFF00"/>
        </patternFill>
      </fill>
    </dxf>
    <dxf>
      <font>
        <color auto="1"/>
      </font>
      <fill>
        <patternFill>
          <bgColor rgb="FF00B050"/>
        </patternFill>
      </fill>
    </dxf>
    <dxf>
      <fill>
        <patternFill>
          <bgColor rgb="FFFF0000"/>
        </patternFill>
      </fill>
    </dxf>
    <dxf>
      <fill>
        <patternFill>
          <bgColor rgb="FF00B050"/>
        </patternFill>
      </fill>
    </dxf>
    <dxf>
      <fill>
        <patternFill>
          <bgColor rgb="FFFFFF00"/>
        </patternFill>
      </fill>
    </dxf>
    <dxf>
      <font>
        <color auto="1"/>
      </font>
      <fill>
        <patternFill>
          <bgColor rgb="FF00B050"/>
        </patternFill>
      </fill>
    </dxf>
    <dxf>
      <fill>
        <patternFill>
          <bgColor rgb="FFFF0000"/>
        </patternFill>
      </fill>
    </dxf>
    <dxf>
      <fill>
        <patternFill>
          <bgColor rgb="FF00B050"/>
        </patternFill>
      </fill>
    </dxf>
    <dxf>
      <fill>
        <patternFill>
          <bgColor rgb="FFFFFF00"/>
        </patternFill>
      </fill>
    </dxf>
    <dxf>
      <font>
        <color auto="1"/>
      </font>
      <fill>
        <patternFill>
          <bgColor rgb="FF00B050"/>
        </patternFill>
      </fill>
    </dxf>
    <dxf>
      <fill>
        <patternFill>
          <bgColor rgb="FFFF0000"/>
        </patternFill>
      </fill>
    </dxf>
    <dxf>
      <fill>
        <patternFill>
          <bgColor rgb="FF00B050"/>
        </patternFill>
      </fill>
    </dxf>
    <dxf>
      <fill>
        <patternFill>
          <bgColor rgb="FFFFFF00"/>
        </patternFill>
      </fill>
    </dxf>
    <dxf>
      <fill>
        <patternFill>
          <bgColor theme="6" tint="0.59996337778862885"/>
        </patternFill>
      </fill>
    </dxf>
  </dxfs>
  <tableStyles count="0" defaultTableStyle="TableStyleMedium9" defaultPivotStyle="PivotStyleLight16"/>
  <colors>
    <mruColors>
      <color rgb="FF99CC00"/>
      <color rgb="FFCCFFCC"/>
      <color rgb="FFFFFF99"/>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customXml" Target="../customXml/item6.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0</xdr:colOff>
      <xdr:row>3</xdr:row>
      <xdr:rowOff>224790</xdr:rowOff>
    </xdr:to>
    <xdr:pic>
      <xdr:nvPicPr>
        <xdr:cNvPr id="2167" name="Picture 1" descr="COOPER_LOGO_4c"/>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135880" cy="8039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xdr:rowOff>
    </xdr:from>
    <xdr:to>
      <xdr:col>4</xdr:col>
      <xdr:colOff>152400</xdr:colOff>
      <xdr:row>2</xdr:row>
      <xdr:rowOff>142875</xdr:rowOff>
    </xdr:to>
    <xdr:pic>
      <xdr:nvPicPr>
        <xdr:cNvPr id="16429" name="Picture 1" descr="COOPER_LOGO_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3855720" cy="52197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9525</xdr:rowOff>
    </xdr:from>
    <xdr:to>
      <xdr:col>3</xdr:col>
      <xdr:colOff>774</xdr:colOff>
      <xdr:row>2</xdr:row>
      <xdr:rowOff>121920</xdr:rowOff>
    </xdr:to>
    <xdr:pic>
      <xdr:nvPicPr>
        <xdr:cNvPr id="2" name="Picture 1" descr="COOPER_LOGO_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9525"/>
          <a:ext cx="3239274"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123825</xdr:colOff>
      <xdr:row>45</xdr:row>
      <xdr:rowOff>38100</xdr:rowOff>
    </xdr:from>
    <xdr:to>
      <xdr:col>1</xdr:col>
      <xdr:colOff>5885533</xdr:colOff>
      <xdr:row>66</xdr:row>
      <xdr:rowOff>123364</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 y="11468100"/>
          <a:ext cx="7333333" cy="36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s://apex.oracle.com/database-features/"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139"/>
  <sheetViews>
    <sheetView topLeftCell="A97" zoomScaleNormal="100" workbookViewId="0">
      <selection activeCell="A12" sqref="A12:K12"/>
    </sheetView>
  </sheetViews>
  <sheetFormatPr defaultColWidth="9.109375" defaultRowHeight="48.75" customHeight="1" x14ac:dyDescent="0.25"/>
  <cols>
    <col min="1" max="1" width="8" style="41" customWidth="1"/>
    <col min="2" max="2" width="8" style="22" customWidth="1"/>
    <col min="3" max="3" width="6.6640625" style="22" customWidth="1"/>
    <col min="4" max="4" width="18.88671875" style="22" customWidth="1"/>
    <col min="5" max="5" width="4.33203125" style="22" customWidth="1"/>
    <col min="6" max="13" width="8" style="22" customWidth="1"/>
    <col min="14" max="14" width="19.44140625" style="22" customWidth="1"/>
    <col min="15" max="16384" width="9.109375" style="22"/>
  </cols>
  <sheetData>
    <row r="1" spans="1:14" ht="30" customHeight="1" x14ac:dyDescent="0.25">
      <c r="A1" s="308" t="str">
        <f>CONCATENATE("Business Case (",'Business Case'!G3,") Form Instructions")</f>
        <v>Business Case (DRAFT Rev. 18, 05/02/2018) Form Instructions</v>
      </c>
      <c r="B1" s="308"/>
      <c r="C1" s="308"/>
      <c r="D1" s="308"/>
      <c r="E1" s="308"/>
      <c r="F1" s="308"/>
      <c r="G1" s="308"/>
      <c r="H1" s="309"/>
      <c r="I1" s="309"/>
      <c r="J1" s="309"/>
      <c r="K1" s="309"/>
      <c r="L1" s="309"/>
      <c r="M1" s="309"/>
      <c r="N1" s="309"/>
    </row>
    <row r="2" spans="1:14" ht="15.6" x14ac:dyDescent="0.3">
      <c r="A2" s="38" t="s">
        <v>62</v>
      </c>
      <c r="B2" s="25" t="s">
        <v>40</v>
      </c>
      <c r="C2" s="23"/>
      <c r="D2" s="23"/>
      <c r="E2" s="23"/>
      <c r="F2" s="23"/>
      <c r="G2" s="23"/>
      <c r="H2" s="23"/>
      <c r="I2" s="23"/>
      <c r="J2" s="23"/>
      <c r="K2" s="24"/>
      <c r="L2" s="24"/>
    </row>
    <row r="3" spans="1:14" ht="68.25" customHeight="1" x14ac:dyDescent="0.25">
      <c r="A3" s="33">
        <v>1.1000000000000001</v>
      </c>
      <c r="B3" s="311" t="s">
        <v>193</v>
      </c>
      <c r="C3" s="312"/>
      <c r="D3" s="312"/>
      <c r="E3" s="312"/>
      <c r="F3" s="312"/>
      <c r="G3" s="312"/>
      <c r="H3" s="312"/>
      <c r="I3" s="312"/>
      <c r="J3" s="312"/>
      <c r="K3" s="312"/>
      <c r="L3" s="312"/>
      <c r="M3" s="312"/>
    </row>
    <row r="4" spans="1:14" ht="12.75" customHeight="1" x14ac:dyDescent="0.25">
      <c r="A4" s="33"/>
      <c r="B4" s="90"/>
      <c r="C4" s="91"/>
      <c r="D4" s="91"/>
      <c r="E4" s="91"/>
      <c r="F4" s="91"/>
      <c r="G4" s="91"/>
      <c r="H4" s="91"/>
      <c r="I4" s="91"/>
      <c r="J4" s="91"/>
      <c r="K4" s="91"/>
      <c r="L4" s="91"/>
      <c r="M4" s="91"/>
    </row>
    <row r="5" spans="1:14" ht="19.5" customHeight="1" x14ac:dyDescent="0.25">
      <c r="A5" s="33"/>
      <c r="B5" s="92" t="s">
        <v>143</v>
      </c>
      <c r="C5" s="93"/>
      <c r="D5" s="93"/>
      <c r="E5" s="94"/>
      <c r="F5" s="95"/>
      <c r="G5" s="96" t="s">
        <v>191</v>
      </c>
      <c r="H5" s="97"/>
      <c r="I5" s="97"/>
      <c r="J5" s="97"/>
      <c r="K5" s="97"/>
      <c r="L5" s="97"/>
      <c r="M5" s="97"/>
    </row>
    <row r="6" spans="1:14" ht="12.75" customHeight="1" x14ac:dyDescent="0.25">
      <c r="A6" s="33"/>
      <c r="B6" s="58"/>
      <c r="C6" s="59"/>
      <c r="D6" s="59"/>
      <c r="E6" s="59"/>
      <c r="F6" s="59"/>
      <c r="G6" s="59"/>
      <c r="H6" s="59"/>
      <c r="I6" s="59"/>
      <c r="J6" s="59"/>
      <c r="K6" s="59"/>
      <c r="L6" s="59"/>
      <c r="M6" s="59"/>
    </row>
    <row r="7" spans="1:14" ht="12.75" customHeight="1" x14ac:dyDescent="0.25">
      <c r="A7" s="33">
        <v>1.2</v>
      </c>
      <c r="B7" s="314" t="s">
        <v>78</v>
      </c>
      <c r="C7" s="314"/>
      <c r="D7" s="314"/>
      <c r="E7" s="314"/>
      <c r="F7" s="314"/>
      <c r="G7" s="314"/>
      <c r="H7" s="314"/>
      <c r="I7" s="314"/>
      <c r="J7" s="314"/>
      <c r="K7" s="314"/>
      <c r="L7" s="314"/>
      <c r="M7" s="314"/>
    </row>
    <row r="8" spans="1:14" ht="12.75" customHeight="1" x14ac:dyDescent="0.25">
      <c r="A8" s="33"/>
      <c r="B8" s="75" t="s">
        <v>41</v>
      </c>
      <c r="C8" s="76" t="s">
        <v>103</v>
      </c>
      <c r="D8" s="85"/>
      <c r="E8" s="85"/>
      <c r="F8" s="85"/>
      <c r="G8" s="85"/>
      <c r="H8" s="85"/>
      <c r="I8" s="85"/>
      <c r="J8" s="85"/>
      <c r="K8" s="85"/>
      <c r="L8" s="85"/>
      <c r="M8" s="85"/>
    </row>
    <row r="9" spans="1:14" ht="59.25" customHeight="1" x14ac:dyDescent="0.25">
      <c r="A9" s="33"/>
      <c r="B9" s="58"/>
      <c r="C9" s="85"/>
      <c r="D9" s="306" t="s">
        <v>144</v>
      </c>
      <c r="E9" s="307"/>
      <c r="F9" s="307"/>
      <c r="G9" s="307"/>
      <c r="H9" s="307"/>
      <c r="I9" s="307"/>
      <c r="J9" s="307"/>
      <c r="K9" s="307"/>
      <c r="L9" s="307"/>
      <c r="M9" s="307"/>
      <c r="N9" s="307"/>
    </row>
    <row r="10" spans="1:14" ht="12.75" customHeight="1" x14ac:dyDescent="0.25">
      <c r="A10" s="33"/>
      <c r="C10" s="83"/>
      <c r="D10" s="83"/>
      <c r="E10" s="83"/>
      <c r="F10" s="83"/>
      <c r="G10" s="83"/>
      <c r="H10" s="83"/>
      <c r="I10" s="83"/>
      <c r="J10" s="83"/>
      <c r="K10" s="83"/>
      <c r="L10" s="83"/>
      <c r="M10" s="83"/>
    </row>
    <row r="11" spans="1:14" ht="12.75" customHeight="1" x14ac:dyDescent="0.25">
      <c r="A11" s="33"/>
      <c r="B11" s="75" t="s">
        <v>42</v>
      </c>
      <c r="C11" s="76" t="s">
        <v>97</v>
      </c>
      <c r="D11" s="85"/>
      <c r="E11" s="85"/>
      <c r="F11" s="85"/>
      <c r="G11" s="85"/>
      <c r="H11" s="85"/>
      <c r="I11" s="85"/>
      <c r="J11" s="85"/>
      <c r="K11" s="85"/>
      <c r="L11" s="85"/>
      <c r="M11" s="85"/>
    </row>
    <row r="12" spans="1:14" ht="24.75" customHeight="1" x14ac:dyDescent="0.25">
      <c r="A12" s="33"/>
      <c r="B12" s="75"/>
      <c r="C12" s="85"/>
      <c r="D12" s="306" t="s">
        <v>192</v>
      </c>
      <c r="E12" s="307"/>
      <c r="F12" s="307"/>
      <c r="G12" s="307"/>
      <c r="H12" s="307"/>
      <c r="I12" s="307"/>
      <c r="J12" s="307"/>
      <c r="K12" s="307"/>
      <c r="L12" s="307"/>
      <c r="M12" s="307"/>
      <c r="N12" s="307"/>
    </row>
    <row r="13" spans="1:14" ht="13.2" x14ac:dyDescent="0.25">
      <c r="A13" s="33"/>
      <c r="B13" s="75" t="s">
        <v>43</v>
      </c>
      <c r="C13" s="76" t="s">
        <v>16</v>
      </c>
      <c r="D13" s="129"/>
      <c r="E13" s="129"/>
      <c r="F13" s="129"/>
      <c r="G13" s="129"/>
      <c r="H13" s="129"/>
      <c r="I13" s="129"/>
      <c r="J13" s="129"/>
      <c r="K13" s="129"/>
      <c r="L13" s="129"/>
      <c r="M13" s="129"/>
    </row>
    <row r="14" spans="1:14" ht="75" customHeight="1" x14ac:dyDescent="0.25">
      <c r="A14" s="33"/>
      <c r="C14" s="129"/>
      <c r="D14" s="306" t="s">
        <v>129</v>
      </c>
      <c r="E14" s="307"/>
      <c r="F14" s="307"/>
      <c r="G14" s="307"/>
      <c r="H14" s="307"/>
      <c r="I14" s="307"/>
      <c r="J14" s="307"/>
      <c r="K14" s="307"/>
      <c r="L14" s="307"/>
      <c r="M14" s="307"/>
      <c r="N14" s="307"/>
    </row>
    <row r="15" spans="1:14" ht="12.75" customHeight="1" x14ac:dyDescent="0.25">
      <c r="A15" s="33"/>
      <c r="C15" s="83"/>
      <c r="D15" s="83"/>
      <c r="E15" s="83"/>
      <c r="F15" s="83"/>
      <c r="G15" s="83"/>
      <c r="H15" s="83"/>
      <c r="I15" s="83"/>
      <c r="J15" s="83"/>
      <c r="K15" s="83"/>
      <c r="L15" s="83"/>
      <c r="M15" s="83"/>
    </row>
    <row r="16" spans="1:14" ht="12.75" customHeight="1" x14ac:dyDescent="0.25">
      <c r="A16" s="33"/>
      <c r="B16" s="75" t="s">
        <v>44</v>
      </c>
      <c r="C16" s="76" t="s">
        <v>104</v>
      </c>
      <c r="D16" s="59"/>
      <c r="E16" s="59"/>
      <c r="F16" s="59"/>
      <c r="G16" s="59"/>
      <c r="H16" s="59"/>
      <c r="I16" s="59"/>
      <c r="J16" s="59"/>
      <c r="K16" s="59"/>
      <c r="L16" s="59"/>
      <c r="M16" s="59"/>
    </row>
    <row r="17" spans="1:18" ht="26.25" customHeight="1" x14ac:dyDescent="0.25">
      <c r="A17" s="33"/>
      <c r="C17" s="59"/>
      <c r="D17" s="306" t="s">
        <v>101</v>
      </c>
      <c r="E17" s="307"/>
      <c r="F17" s="307"/>
      <c r="G17" s="307"/>
      <c r="H17" s="307"/>
      <c r="I17" s="307"/>
      <c r="J17" s="307"/>
      <c r="K17" s="307"/>
      <c r="L17" s="307"/>
      <c r="M17" s="307"/>
      <c r="N17" s="307"/>
    </row>
    <row r="18" spans="1:18" ht="12.75" customHeight="1" x14ac:dyDescent="0.25">
      <c r="A18" s="33"/>
      <c r="C18" s="85"/>
      <c r="D18" s="82"/>
      <c r="E18" s="81"/>
      <c r="F18" s="81"/>
      <c r="G18" s="81"/>
      <c r="H18" s="81"/>
      <c r="I18" s="81"/>
      <c r="J18" s="81"/>
      <c r="K18" s="81"/>
      <c r="L18" s="81"/>
      <c r="M18" s="81"/>
      <c r="N18" s="81"/>
    </row>
    <row r="19" spans="1:18" ht="12.75" customHeight="1" x14ac:dyDescent="0.25">
      <c r="A19" s="33"/>
      <c r="B19" s="75" t="s">
        <v>45</v>
      </c>
      <c r="C19" s="76" t="s">
        <v>24</v>
      </c>
      <c r="D19" s="59"/>
      <c r="E19" s="59"/>
      <c r="F19" s="59"/>
      <c r="G19" s="59"/>
      <c r="H19" s="59"/>
      <c r="I19" s="59"/>
      <c r="J19" s="59"/>
      <c r="K19" s="59"/>
      <c r="L19" s="59"/>
      <c r="M19" s="59"/>
    </row>
    <row r="20" spans="1:18" ht="51" customHeight="1" x14ac:dyDescent="0.25">
      <c r="A20" s="33"/>
      <c r="B20" s="84"/>
      <c r="C20" s="74"/>
      <c r="D20" s="306" t="s">
        <v>99</v>
      </c>
      <c r="E20" s="307"/>
      <c r="F20" s="307"/>
      <c r="G20" s="307"/>
      <c r="H20" s="307"/>
      <c r="I20" s="307"/>
      <c r="J20" s="307"/>
      <c r="K20" s="307"/>
      <c r="L20" s="307"/>
      <c r="M20" s="307"/>
      <c r="N20" s="307"/>
    </row>
    <row r="21" spans="1:18" ht="12.75" customHeight="1" x14ac:dyDescent="0.25">
      <c r="A21" s="33"/>
      <c r="C21" s="59"/>
      <c r="D21" s="59"/>
      <c r="E21" s="59"/>
      <c r="F21" s="59"/>
      <c r="G21" s="59"/>
      <c r="H21" s="59"/>
      <c r="I21" s="59"/>
      <c r="J21" s="59"/>
      <c r="K21" s="59"/>
      <c r="L21" s="59"/>
      <c r="M21" s="59"/>
    </row>
    <row r="22" spans="1:18" ht="12.75" customHeight="1" x14ac:dyDescent="0.25">
      <c r="A22" s="33"/>
      <c r="B22" s="75" t="s">
        <v>79</v>
      </c>
      <c r="C22" s="76" t="s">
        <v>17</v>
      </c>
      <c r="D22" s="59"/>
      <c r="E22" s="59"/>
      <c r="F22" s="59"/>
      <c r="G22" s="59"/>
      <c r="H22" s="59"/>
      <c r="I22" s="59"/>
      <c r="J22" s="59"/>
      <c r="K22" s="59"/>
      <c r="L22" s="59"/>
      <c r="M22" s="59"/>
    </row>
    <row r="23" spans="1:18" ht="49.5" customHeight="1" x14ac:dyDescent="0.25">
      <c r="A23" s="33"/>
      <c r="B23" s="75"/>
      <c r="C23" s="74"/>
      <c r="D23" s="306" t="s">
        <v>98</v>
      </c>
      <c r="E23" s="307"/>
      <c r="F23" s="307"/>
      <c r="G23" s="307"/>
      <c r="H23" s="307"/>
      <c r="I23" s="307"/>
      <c r="J23" s="307"/>
      <c r="K23" s="307"/>
      <c r="L23" s="307"/>
      <c r="M23" s="307"/>
      <c r="N23" s="307"/>
    </row>
    <row r="24" spans="1:18" ht="12.75" customHeight="1" x14ac:dyDescent="0.25">
      <c r="A24" s="33"/>
      <c r="C24" s="85"/>
      <c r="D24" s="85"/>
      <c r="E24" s="85"/>
      <c r="F24" s="85"/>
      <c r="G24" s="85"/>
      <c r="H24" s="85"/>
      <c r="I24" s="85"/>
      <c r="J24" s="85"/>
      <c r="K24" s="85"/>
      <c r="L24" s="85"/>
      <c r="M24" s="85"/>
    </row>
    <row r="25" spans="1:18" ht="12.75" customHeight="1" x14ac:dyDescent="0.25">
      <c r="A25" s="33"/>
      <c r="B25" s="75" t="s">
        <v>80</v>
      </c>
      <c r="C25" s="76" t="s">
        <v>77</v>
      </c>
      <c r="D25" s="59"/>
      <c r="E25" s="59"/>
      <c r="F25" s="59"/>
      <c r="G25" s="59"/>
      <c r="H25" s="59"/>
      <c r="I25" s="59"/>
      <c r="J25" s="59"/>
      <c r="K25" s="59"/>
      <c r="L25" s="59"/>
      <c r="M25" s="59"/>
      <c r="R25" s="75"/>
    </row>
    <row r="26" spans="1:18" ht="47.25" customHeight="1" x14ac:dyDescent="0.25">
      <c r="A26" s="33"/>
      <c r="C26" s="59"/>
      <c r="D26" s="306" t="s">
        <v>100</v>
      </c>
      <c r="E26" s="307"/>
      <c r="F26" s="307"/>
      <c r="G26" s="307"/>
      <c r="H26" s="307"/>
      <c r="I26" s="307"/>
      <c r="J26" s="307"/>
      <c r="K26" s="307"/>
      <c r="L26" s="307"/>
      <c r="M26" s="307"/>
      <c r="N26" s="307"/>
      <c r="R26" s="75"/>
    </row>
    <row r="27" spans="1:18" ht="12.75" customHeight="1" x14ac:dyDescent="0.25">
      <c r="A27" s="33"/>
      <c r="C27" s="59"/>
      <c r="D27" s="313"/>
      <c r="E27" s="309"/>
      <c r="F27" s="309"/>
      <c r="G27" s="309"/>
      <c r="H27" s="309"/>
      <c r="I27" s="309"/>
      <c r="J27" s="309"/>
      <c r="K27" s="309"/>
      <c r="L27" s="309"/>
      <c r="M27" s="309"/>
      <c r="N27" s="309"/>
    </row>
    <row r="28" spans="1:18" ht="12.75" customHeight="1" x14ac:dyDescent="0.25">
      <c r="A28" s="33"/>
      <c r="B28" s="75" t="s">
        <v>82</v>
      </c>
      <c r="C28" s="76" t="s">
        <v>22</v>
      </c>
      <c r="D28" s="59"/>
      <c r="E28" s="59"/>
      <c r="F28" s="59"/>
      <c r="G28" s="59"/>
      <c r="H28" s="59"/>
      <c r="I28" s="59"/>
      <c r="J28" s="59"/>
      <c r="K28" s="59"/>
      <c r="L28" s="59"/>
      <c r="M28" s="59"/>
    </row>
    <row r="29" spans="1:18" ht="75" customHeight="1" x14ac:dyDescent="0.25">
      <c r="A29" s="33"/>
      <c r="C29" s="59"/>
      <c r="D29" s="306" t="s">
        <v>121</v>
      </c>
      <c r="E29" s="307"/>
      <c r="F29" s="307"/>
      <c r="G29" s="307"/>
      <c r="H29" s="307"/>
      <c r="I29" s="307"/>
      <c r="J29" s="307"/>
      <c r="K29" s="307"/>
      <c r="L29" s="307"/>
      <c r="M29" s="307"/>
      <c r="N29" s="307"/>
    </row>
    <row r="30" spans="1:18" ht="12.75" customHeight="1" x14ac:dyDescent="0.25">
      <c r="A30" s="33"/>
      <c r="C30" s="85"/>
      <c r="D30" s="85"/>
      <c r="E30" s="85"/>
      <c r="F30" s="85"/>
      <c r="G30" s="85"/>
      <c r="H30" s="85"/>
      <c r="I30" s="85"/>
      <c r="J30" s="85"/>
      <c r="K30" s="85"/>
      <c r="L30" s="85"/>
      <c r="M30" s="85"/>
    </row>
    <row r="31" spans="1:18" ht="12.75" customHeight="1" x14ac:dyDescent="0.25">
      <c r="A31" s="33"/>
      <c r="B31" s="75" t="s">
        <v>93</v>
      </c>
      <c r="C31" s="76" t="s">
        <v>92</v>
      </c>
      <c r="D31" s="59"/>
      <c r="E31" s="59"/>
      <c r="F31" s="59"/>
      <c r="G31" s="59"/>
      <c r="H31" s="59"/>
      <c r="I31" s="59"/>
      <c r="J31" s="59"/>
      <c r="K31" s="59"/>
      <c r="L31" s="59"/>
      <c r="M31" s="59"/>
    </row>
    <row r="32" spans="1:18" ht="57.75" customHeight="1" x14ac:dyDescent="0.25">
      <c r="A32" s="33"/>
      <c r="C32" s="74"/>
      <c r="D32" s="306" t="s">
        <v>137</v>
      </c>
      <c r="E32" s="307"/>
      <c r="F32" s="307"/>
      <c r="G32" s="307"/>
      <c r="H32" s="307"/>
      <c r="I32" s="307"/>
      <c r="J32" s="307"/>
      <c r="K32" s="307"/>
      <c r="L32" s="307"/>
      <c r="M32" s="307"/>
      <c r="N32" s="307"/>
    </row>
    <row r="33" spans="1:18" ht="12.75" customHeight="1" x14ac:dyDescent="0.25">
      <c r="A33" s="33"/>
      <c r="C33" s="74"/>
      <c r="D33" s="128"/>
      <c r="E33" s="126"/>
      <c r="F33" s="126"/>
      <c r="G33" s="126"/>
      <c r="H33" s="126"/>
      <c r="I33" s="126"/>
      <c r="J33" s="126"/>
      <c r="K33" s="126"/>
      <c r="L33" s="126"/>
      <c r="M33" s="126"/>
      <c r="N33" s="126"/>
    </row>
    <row r="34" spans="1:18" ht="12.75" customHeight="1" x14ac:dyDescent="0.25">
      <c r="A34" s="33"/>
      <c r="B34" s="75" t="s">
        <v>94</v>
      </c>
      <c r="C34" s="76" t="s">
        <v>109</v>
      </c>
      <c r="D34" s="129"/>
      <c r="E34" s="129"/>
      <c r="F34" s="129"/>
      <c r="G34" s="129"/>
      <c r="H34" s="129"/>
      <c r="I34" s="129"/>
      <c r="J34" s="129"/>
      <c r="K34" s="129"/>
      <c r="L34" s="129"/>
      <c r="M34" s="129"/>
    </row>
    <row r="35" spans="1:18" ht="35.25" customHeight="1" x14ac:dyDescent="0.25">
      <c r="A35" s="33"/>
      <c r="C35" s="74"/>
      <c r="D35" s="306" t="s">
        <v>131</v>
      </c>
      <c r="E35" s="307"/>
      <c r="F35" s="307"/>
      <c r="G35" s="307"/>
      <c r="H35" s="307"/>
      <c r="I35" s="307"/>
      <c r="J35" s="307"/>
      <c r="K35" s="307"/>
      <c r="L35" s="307"/>
      <c r="M35" s="307"/>
      <c r="N35" s="307"/>
    </row>
    <row r="36" spans="1:18" ht="13.2" x14ac:dyDescent="0.25">
      <c r="A36" s="33"/>
      <c r="C36" s="85"/>
      <c r="D36" s="85"/>
      <c r="E36" s="85"/>
      <c r="F36" s="85"/>
      <c r="G36" s="85"/>
      <c r="H36" s="85"/>
      <c r="I36" s="85"/>
      <c r="J36" s="85"/>
      <c r="K36" s="85"/>
      <c r="L36" s="85"/>
      <c r="M36" s="85"/>
    </row>
    <row r="37" spans="1:18" ht="12.75" customHeight="1" x14ac:dyDescent="0.25">
      <c r="A37" s="33"/>
      <c r="B37" s="75" t="s">
        <v>102</v>
      </c>
      <c r="C37" s="76" t="s">
        <v>23</v>
      </c>
      <c r="D37" s="59"/>
      <c r="E37" s="59"/>
      <c r="F37" s="59"/>
      <c r="G37" s="59"/>
      <c r="H37" s="59"/>
      <c r="I37" s="59"/>
      <c r="J37" s="59"/>
      <c r="K37" s="59"/>
      <c r="L37" s="59"/>
      <c r="M37" s="59"/>
      <c r="R37" s="75"/>
    </row>
    <row r="38" spans="1:18" ht="48.75" customHeight="1" x14ac:dyDescent="0.25">
      <c r="A38" s="33"/>
      <c r="B38" s="75"/>
      <c r="C38" s="59"/>
      <c r="D38" s="306" t="s">
        <v>95</v>
      </c>
      <c r="E38" s="307"/>
      <c r="F38" s="307"/>
      <c r="G38" s="307"/>
      <c r="H38" s="307"/>
      <c r="I38" s="307"/>
      <c r="J38" s="307"/>
      <c r="K38" s="307"/>
      <c r="L38" s="307"/>
      <c r="M38" s="307"/>
      <c r="N38" s="307"/>
      <c r="R38" s="75"/>
    </row>
    <row r="39" spans="1:18" ht="12.75" customHeight="1" x14ac:dyDescent="0.25">
      <c r="A39" s="33"/>
      <c r="B39" s="75"/>
      <c r="C39" s="59"/>
      <c r="D39" s="59"/>
      <c r="E39" s="59"/>
      <c r="F39" s="59"/>
      <c r="G39" s="59"/>
      <c r="H39" s="59"/>
      <c r="I39" s="59"/>
      <c r="J39" s="59"/>
      <c r="K39" s="59"/>
      <c r="L39" s="59"/>
      <c r="M39" s="59"/>
      <c r="R39" s="75"/>
    </row>
    <row r="40" spans="1:18" ht="15.6" x14ac:dyDescent="0.3">
      <c r="A40" s="38">
        <v>2</v>
      </c>
      <c r="B40" s="31" t="s">
        <v>34</v>
      </c>
      <c r="C40" s="32"/>
      <c r="D40" s="26"/>
      <c r="E40" s="21"/>
      <c r="F40" s="26"/>
      <c r="G40" s="27"/>
      <c r="I40" s="28"/>
      <c r="J40" s="29"/>
      <c r="K40" s="30"/>
      <c r="L40" s="30"/>
    </row>
    <row r="41" spans="1:18" ht="13.2" x14ac:dyDescent="0.25">
      <c r="A41" s="33">
        <v>2.1</v>
      </c>
      <c r="B41" s="314" t="s">
        <v>36</v>
      </c>
      <c r="C41" s="314"/>
      <c r="D41" s="314"/>
      <c r="E41" s="314"/>
      <c r="F41" s="314"/>
      <c r="G41" s="314"/>
      <c r="H41" s="314"/>
      <c r="I41" s="314"/>
      <c r="J41" s="314"/>
      <c r="K41" s="314"/>
      <c r="L41" s="314"/>
      <c r="M41" s="314"/>
    </row>
    <row r="42" spans="1:18" ht="12.75" customHeight="1" x14ac:dyDescent="0.25">
      <c r="A42" s="33"/>
      <c r="B42" s="77" t="s">
        <v>63</v>
      </c>
      <c r="C42" s="310" t="s">
        <v>46</v>
      </c>
      <c r="D42" s="310"/>
      <c r="E42" s="310"/>
      <c r="F42" s="310"/>
      <c r="G42" s="310"/>
      <c r="H42" s="310"/>
      <c r="I42" s="310"/>
      <c r="J42" s="310"/>
      <c r="K42" s="57"/>
      <c r="L42" s="57"/>
      <c r="M42" s="57"/>
    </row>
    <row r="43" spans="1:18" ht="13.2" x14ac:dyDescent="0.25">
      <c r="A43" s="33"/>
      <c r="B43" s="55"/>
      <c r="C43" s="56"/>
      <c r="D43" s="56"/>
      <c r="E43" s="56"/>
      <c r="F43" s="56"/>
      <c r="G43" s="56"/>
      <c r="H43" s="56"/>
      <c r="I43" s="56"/>
      <c r="J43" s="56"/>
      <c r="K43" s="56"/>
      <c r="L43" s="56"/>
      <c r="M43" s="56"/>
    </row>
    <row r="44" spans="1:18" ht="13.2" x14ac:dyDescent="0.25">
      <c r="A44" s="33">
        <v>2.2000000000000002</v>
      </c>
      <c r="B44" s="314" t="s">
        <v>5</v>
      </c>
      <c r="C44" s="314"/>
      <c r="D44" s="314"/>
      <c r="E44" s="314"/>
      <c r="F44" s="314"/>
      <c r="G44" s="314"/>
      <c r="H44" s="314"/>
      <c r="I44" s="314"/>
      <c r="J44" s="314"/>
      <c r="K44" s="314"/>
      <c r="L44" s="314"/>
      <c r="M44" s="314"/>
    </row>
    <row r="45" spans="1:18" ht="13.2" x14ac:dyDescent="0.25">
      <c r="A45" s="33"/>
      <c r="B45" s="77" t="s">
        <v>64</v>
      </c>
      <c r="C45" s="78" t="s">
        <v>18</v>
      </c>
      <c r="D45" s="36"/>
      <c r="E45" s="36"/>
      <c r="F45" s="36"/>
      <c r="G45" s="36"/>
      <c r="H45" s="36"/>
      <c r="I45" s="36"/>
      <c r="J45" s="36"/>
      <c r="K45" s="36"/>
      <c r="L45" s="36"/>
      <c r="M45" s="36"/>
    </row>
    <row r="46" spans="1:18" ht="32.25" customHeight="1" x14ac:dyDescent="0.25">
      <c r="A46" s="33"/>
      <c r="B46" s="34" t="s">
        <v>8</v>
      </c>
      <c r="C46" s="310" t="s">
        <v>72</v>
      </c>
      <c r="D46" s="310"/>
      <c r="E46" s="310"/>
      <c r="F46" s="310"/>
      <c r="G46" s="310"/>
      <c r="H46" s="310"/>
      <c r="I46" s="310"/>
      <c r="J46" s="310"/>
      <c r="K46" s="310"/>
      <c r="L46" s="310"/>
      <c r="M46" s="310"/>
      <c r="N46" s="310"/>
    </row>
    <row r="47" spans="1:18" ht="13.2" x14ac:dyDescent="0.25">
      <c r="A47" s="33"/>
      <c r="B47" s="34"/>
      <c r="C47" s="35"/>
      <c r="D47" s="36"/>
      <c r="E47" s="36"/>
      <c r="F47" s="36"/>
      <c r="G47" s="36"/>
      <c r="H47" s="36"/>
      <c r="I47" s="36"/>
      <c r="J47" s="36"/>
      <c r="K47" s="36"/>
      <c r="L47" s="36"/>
      <c r="M47" s="36"/>
    </row>
    <row r="48" spans="1:18" ht="13.2" x14ac:dyDescent="0.25">
      <c r="A48" s="33"/>
      <c r="B48" s="77" t="s">
        <v>65</v>
      </c>
      <c r="C48" s="78" t="s">
        <v>47</v>
      </c>
      <c r="D48" s="36"/>
      <c r="E48" s="36"/>
      <c r="F48" s="36"/>
      <c r="G48" s="36"/>
      <c r="H48" s="36"/>
      <c r="I48" s="36"/>
      <c r="J48" s="36"/>
      <c r="K48" s="36"/>
      <c r="L48" s="36"/>
      <c r="M48" s="36"/>
    </row>
    <row r="49" spans="1:22" ht="44.25" customHeight="1" x14ac:dyDescent="0.25">
      <c r="A49" s="33"/>
      <c r="B49" s="34"/>
      <c r="C49" s="310" t="s">
        <v>122</v>
      </c>
      <c r="D49" s="310"/>
      <c r="E49" s="310"/>
      <c r="F49" s="310"/>
      <c r="G49" s="310"/>
      <c r="H49" s="310"/>
      <c r="I49" s="310"/>
      <c r="J49" s="310"/>
      <c r="K49" s="310"/>
      <c r="L49" s="310"/>
      <c r="M49" s="310"/>
      <c r="N49" s="310"/>
    </row>
    <row r="50" spans="1:22" ht="13.2" x14ac:dyDescent="0.25">
      <c r="A50" s="33"/>
      <c r="B50" s="34"/>
      <c r="C50" s="35"/>
      <c r="D50" s="36"/>
      <c r="E50" s="36"/>
      <c r="F50" s="36"/>
      <c r="G50" s="36"/>
      <c r="H50" s="36"/>
      <c r="I50" s="36"/>
      <c r="J50" s="36"/>
      <c r="K50" s="36"/>
      <c r="L50" s="36"/>
      <c r="M50" s="36"/>
    </row>
    <row r="51" spans="1:22" ht="13.2" x14ac:dyDescent="0.25">
      <c r="A51" s="33"/>
      <c r="B51" s="77" t="s">
        <v>66</v>
      </c>
      <c r="C51" s="78" t="s">
        <v>37</v>
      </c>
      <c r="D51" s="36"/>
      <c r="E51" s="36"/>
      <c r="F51" s="36"/>
      <c r="G51" s="36"/>
      <c r="H51" s="36"/>
      <c r="I51" s="36"/>
      <c r="J51" s="36"/>
      <c r="K51" s="36"/>
      <c r="L51" s="36"/>
      <c r="M51" s="36"/>
    </row>
    <row r="52" spans="1:22" ht="36.75" customHeight="1" x14ac:dyDescent="0.25">
      <c r="A52" s="33"/>
      <c r="B52" s="34"/>
      <c r="C52" s="310" t="s">
        <v>73</v>
      </c>
      <c r="D52" s="310"/>
      <c r="E52" s="310"/>
      <c r="F52" s="310"/>
      <c r="G52" s="310"/>
      <c r="H52" s="310"/>
      <c r="I52" s="310"/>
      <c r="J52" s="310"/>
      <c r="K52" s="310"/>
      <c r="L52" s="310"/>
      <c r="M52" s="310"/>
      <c r="N52" s="310"/>
    </row>
    <row r="53" spans="1:22" ht="13.2" x14ac:dyDescent="0.25">
      <c r="A53" s="33"/>
      <c r="B53" s="34"/>
      <c r="C53" s="35"/>
      <c r="D53" s="36"/>
      <c r="E53" s="36"/>
      <c r="F53" s="36"/>
      <c r="G53" s="36"/>
      <c r="H53" s="36"/>
      <c r="I53" s="36"/>
      <c r="J53" s="36"/>
      <c r="K53" s="36"/>
      <c r="L53" s="36"/>
      <c r="M53" s="36"/>
    </row>
    <row r="54" spans="1:22" ht="13.2" x14ac:dyDescent="0.25">
      <c r="A54" s="33"/>
      <c r="B54" s="77" t="s">
        <v>67</v>
      </c>
      <c r="C54" s="78" t="s">
        <v>38</v>
      </c>
      <c r="D54" s="36"/>
      <c r="E54" s="36"/>
      <c r="F54" s="36"/>
      <c r="G54" s="36"/>
      <c r="H54" s="36"/>
      <c r="I54" s="36"/>
      <c r="J54" s="36"/>
      <c r="K54" s="36"/>
      <c r="L54" s="36"/>
      <c r="M54" s="36"/>
    </row>
    <row r="55" spans="1:22" ht="27.75" customHeight="1" x14ac:dyDescent="0.25">
      <c r="A55" s="33"/>
      <c r="C55" s="310" t="s">
        <v>74</v>
      </c>
      <c r="D55" s="310"/>
      <c r="E55" s="310"/>
      <c r="F55" s="310"/>
      <c r="G55" s="310"/>
      <c r="H55" s="310"/>
      <c r="I55" s="310"/>
      <c r="J55" s="310"/>
      <c r="K55" s="310"/>
      <c r="L55" s="310"/>
      <c r="M55" s="310"/>
      <c r="N55" s="310"/>
    </row>
    <row r="56" spans="1:22" ht="12.75" customHeight="1" x14ac:dyDescent="0.25">
      <c r="A56" s="33"/>
      <c r="C56" s="35"/>
      <c r="D56" s="36"/>
      <c r="E56" s="36"/>
      <c r="F56" s="36"/>
      <c r="G56" s="36"/>
      <c r="H56" s="36"/>
      <c r="I56" s="36"/>
      <c r="J56" s="36"/>
      <c r="K56" s="36"/>
      <c r="L56" s="36"/>
      <c r="M56" s="36"/>
    </row>
    <row r="57" spans="1:22" ht="12.75" customHeight="1" x14ac:dyDescent="0.25">
      <c r="A57" s="33"/>
      <c r="B57" s="77" t="s">
        <v>68</v>
      </c>
      <c r="C57" s="78" t="s">
        <v>132</v>
      </c>
      <c r="D57" s="36"/>
      <c r="E57" s="36"/>
      <c r="F57" s="36"/>
      <c r="G57" s="36"/>
      <c r="H57" s="36"/>
      <c r="I57" s="36"/>
      <c r="J57" s="36"/>
      <c r="K57" s="36"/>
      <c r="L57" s="36"/>
      <c r="M57" s="36"/>
    </row>
    <row r="58" spans="1:22" ht="26.25" customHeight="1" x14ac:dyDescent="0.25">
      <c r="A58" s="33"/>
      <c r="B58" s="34"/>
      <c r="C58" s="310" t="s">
        <v>96</v>
      </c>
      <c r="D58" s="310"/>
      <c r="E58" s="310"/>
      <c r="F58" s="310"/>
      <c r="G58" s="310"/>
      <c r="H58" s="310"/>
      <c r="I58" s="310"/>
      <c r="J58" s="310"/>
      <c r="K58" s="310"/>
      <c r="L58" s="310"/>
      <c r="M58" s="310"/>
      <c r="N58" s="310"/>
    </row>
    <row r="59" spans="1:22" ht="12.75" customHeight="1" x14ac:dyDescent="0.25">
      <c r="A59" s="33"/>
      <c r="B59" s="34"/>
      <c r="C59" s="127"/>
      <c r="D59" s="127"/>
      <c r="E59" s="127"/>
      <c r="F59" s="127"/>
      <c r="G59" s="127"/>
      <c r="H59" s="127"/>
      <c r="I59" s="127"/>
      <c r="J59" s="127"/>
      <c r="K59" s="127"/>
      <c r="L59" s="127"/>
      <c r="M59" s="127"/>
      <c r="N59" s="127"/>
    </row>
    <row r="60" spans="1:22" ht="12.75" customHeight="1" x14ac:dyDescent="0.25">
      <c r="A60" s="33"/>
      <c r="B60" s="77" t="s">
        <v>133</v>
      </c>
      <c r="C60" s="78" t="s">
        <v>134</v>
      </c>
      <c r="D60" s="36"/>
      <c r="E60" s="36"/>
      <c r="F60" s="36"/>
      <c r="G60" s="36"/>
      <c r="H60" s="36"/>
      <c r="I60" s="36"/>
      <c r="J60" s="36"/>
      <c r="K60" s="36"/>
      <c r="L60" s="36"/>
      <c r="M60" s="36"/>
    </row>
    <row r="61" spans="1:22" ht="12.75" customHeight="1" x14ac:dyDescent="0.25">
      <c r="A61" s="33"/>
      <c r="B61" s="34"/>
      <c r="C61" s="310" t="s">
        <v>135</v>
      </c>
      <c r="D61" s="310"/>
      <c r="E61" s="310"/>
      <c r="F61" s="310"/>
      <c r="G61" s="310"/>
      <c r="H61" s="310"/>
      <c r="I61" s="310"/>
      <c r="J61" s="310"/>
      <c r="K61" s="310"/>
      <c r="L61" s="310"/>
      <c r="M61" s="310"/>
      <c r="N61" s="310"/>
    </row>
    <row r="62" spans="1:22" ht="12.75" customHeight="1" x14ac:dyDescent="0.25">
      <c r="A62" s="33"/>
      <c r="B62" s="34"/>
      <c r="C62" s="127"/>
      <c r="D62" s="127"/>
      <c r="E62" s="127"/>
      <c r="F62" s="127"/>
      <c r="G62" s="127"/>
      <c r="H62" s="127"/>
      <c r="I62" s="127"/>
      <c r="J62" s="127"/>
      <c r="K62" s="127"/>
      <c r="L62" s="127"/>
      <c r="M62" s="127"/>
      <c r="N62" s="127"/>
    </row>
    <row r="63" spans="1:22" ht="13.2" x14ac:dyDescent="0.25">
      <c r="A63" s="33"/>
      <c r="B63" s="34"/>
      <c r="C63" s="35"/>
      <c r="D63" s="36"/>
      <c r="E63" s="36"/>
      <c r="F63" s="36"/>
      <c r="G63" s="36"/>
      <c r="H63" s="36"/>
      <c r="I63" s="36"/>
      <c r="J63" s="36"/>
      <c r="K63" s="36"/>
      <c r="L63" s="36"/>
      <c r="M63" s="36"/>
    </row>
    <row r="64" spans="1:22" ht="13.2" x14ac:dyDescent="0.25">
      <c r="A64" s="33">
        <v>2.2999999999999998</v>
      </c>
      <c r="B64" s="314" t="s">
        <v>136</v>
      </c>
      <c r="C64" s="314"/>
      <c r="D64" s="314"/>
      <c r="E64" s="314"/>
      <c r="F64" s="314"/>
      <c r="G64" s="314"/>
      <c r="H64" s="314"/>
      <c r="I64" s="314"/>
      <c r="J64" s="314"/>
      <c r="K64" s="314"/>
      <c r="L64" s="314"/>
      <c r="M64" s="314"/>
      <c r="N64" s="314"/>
      <c r="O64" s="40"/>
      <c r="P64" s="40"/>
      <c r="Q64" s="40"/>
      <c r="R64" s="40"/>
      <c r="S64" s="40"/>
      <c r="T64" s="40"/>
      <c r="U64" s="40"/>
      <c r="V64" s="40"/>
    </row>
    <row r="65" spans="1:27" ht="33.75" customHeight="1" x14ac:dyDescent="0.25">
      <c r="A65" s="33"/>
      <c r="B65" s="34" t="s">
        <v>69</v>
      </c>
      <c r="C65" s="306" t="s">
        <v>75</v>
      </c>
      <c r="D65" s="307"/>
      <c r="E65" s="307"/>
      <c r="F65" s="307"/>
      <c r="G65" s="307"/>
      <c r="H65" s="307"/>
      <c r="I65" s="307"/>
      <c r="J65" s="307"/>
      <c r="K65" s="307"/>
      <c r="L65" s="307"/>
      <c r="M65" s="307"/>
      <c r="N65" s="307"/>
    </row>
    <row r="66" spans="1:27" ht="13.2" x14ac:dyDescent="0.25">
      <c r="A66" s="33"/>
      <c r="B66" s="34"/>
      <c r="C66" s="79" t="s">
        <v>76</v>
      </c>
      <c r="D66" s="315" t="s">
        <v>104</v>
      </c>
      <c r="E66" s="315"/>
      <c r="F66" s="315"/>
      <c r="G66" s="315"/>
      <c r="H66" s="315"/>
      <c r="I66" s="315"/>
      <c r="J66" s="315"/>
      <c r="K66" s="315"/>
      <c r="L66" s="315"/>
      <c r="M66" s="315"/>
      <c r="N66" s="315"/>
    </row>
    <row r="67" spans="1:27" ht="27.75" customHeight="1" x14ac:dyDescent="0.25">
      <c r="A67" s="33"/>
      <c r="B67" s="34"/>
      <c r="C67" s="80"/>
      <c r="D67" s="306" t="s">
        <v>124</v>
      </c>
      <c r="E67" s="307"/>
      <c r="F67" s="307"/>
      <c r="G67" s="307"/>
      <c r="H67" s="307"/>
      <c r="I67" s="307"/>
      <c r="J67" s="307"/>
      <c r="K67" s="307"/>
      <c r="L67" s="307"/>
      <c r="M67" s="307"/>
      <c r="N67" s="307"/>
    </row>
    <row r="68" spans="1:27" ht="12.75" customHeight="1" x14ac:dyDescent="0.25">
      <c r="A68" s="33"/>
      <c r="B68" s="34"/>
      <c r="C68" s="80"/>
      <c r="D68" s="73"/>
      <c r="E68" s="73"/>
      <c r="F68" s="73"/>
      <c r="G68" s="73"/>
      <c r="H68" s="73"/>
      <c r="I68" s="73"/>
      <c r="J68" s="73"/>
      <c r="K68" s="73"/>
      <c r="L68" s="73"/>
      <c r="M68" s="73"/>
      <c r="N68" s="73"/>
    </row>
    <row r="69" spans="1:27" ht="12.75" customHeight="1" x14ac:dyDescent="0.25">
      <c r="A69" s="33"/>
      <c r="B69" s="34"/>
      <c r="C69" s="79" t="s">
        <v>83</v>
      </c>
      <c r="D69" s="315" t="s">
        <v>77</v>
      </c>
      <c r="E69" s="315"/>
      <c r="F69" s="315"/>
      <c r="G69" s="315"/>
      <c r="H69" s="315"/>
      <c r="I69" s="315"/>
      <c r="J69" s="315"/>
      <c r="K69" s="315"/>
      <c r="L69" s="315"/>
      <c r="M69" s="315"/>
      <c r="N69" s="315"/>
      <c r="Q69" s="73"/>
      <c r="R69" s="73"/>
      <c r="S69" s="73"/>
      <c r="T69" s="73"/>
      <c r="U69" s="73"/>
      <c r="V69" s="73"/>
      <c r="W69" s="73"/>
      <c r="X69" s="73"/>
      <c r="Y69" s="73"/>
      <c r="Z69" s="73"/>
      <c r="AA69" s="73"/>
    </row>
    <row r="70" spans="1:27" ht="30.75" customHeight="1" x14ac:dyDescent="0.25">
      <c r="A70" s="33"/>
      <c r="B70" s="34"/>
      <c r="C70" s="80"/>
      <c r="D70" s="306" t="s">
        <v>81</v>
      </c>
      <c r="E70" s="307"/>
      <c r="F70" s="307"/>
      <c r="G70" s="307"/>
      <c r="H70" s="307"/>
      <c r="I70" s="307"/>
      <c r="J70" s="307"/>
      <c r="K70" s="307"/>
      <c r="L70" s="307"/>
      <c r="M70" s="307"/>
      <c r="N70" s="307"/>
    </row>
    <row r="71" spans="1:27" ht="12.75" customHeight="1" x14ac:dyDescent="0.25">
      <c r="A71" s="33"/>
      <c r="B71" s="34"/>
      <c r="C71" s="80"/>
      <c r="D71" s="73"/>
      <c r="E71" s="73"/>
      <c r="F71" s="73"/>
      <c r="G71" s="73"/>
      <c r="H71" s="73"/>
      <c r="I71" s="73"/>
      <c r="J71" s="73"/>
      <c r="K71" s="73"/>
      <c r="L71" s="73"/>
      <c r="M71" s="73"/>
      <c r="N71" s="73"/>
    </row>
    <row r="72" spans="1:27" ht="12.75" customHeight="1" x14ac:dyDescent="0.25">
      <c r="A72" s="33"/>
      <c r="B72" s="34"/>
      <c r="C72" s="79" t="s">
        <v>84</v>
      </c>
      <c r="D72" s="315" t="s">
        <v>22</v>
      </c>
      <c r="E72" s="315"/>
      <c r="F72" s="315"/>
      <c r="G72" s="315"/>
      <c r="H72" s="315"/>
      <c r="I72" s="315"/>
      <c r="J72" s="315"/>
      <c r="K72" s="315"/>
      <c r="L72" s="315"/>
      <c r="M72" s="315"/>
      <c r="N72" s="315"/>
    </row>
    <row r="73" spans="1:27" ht="18" customHeight="1" x14ac:dyDescent="0.25">
      <c r="A73" s="33"/>
      <c r="B73" s="34"/>
      <c r="C73" s="80"/>
      <c r="D73" s="306" t="s">
        <v>89</v>
      </c>
      <c r="E73" s="307"/>
      <c r="F73" s="307"/>
      <c r="G73" s="307"/>
      <c r="H73" s="307"/>
      <c r="I73" s="307"/>
      <c r="J73" s="307"/>
      <c r="K73" s="307"/>
      <c r="L73" s="307"/>
      <c r="M73" s="307"/>
      <c r="N73" s="307"/>
    </row>
    <row r="74" spans="1:27" ht="12.75" customHeight="1" x14ac:dyDescent="0.25">
      <c r="A74" s="33"/>
      <c r="B74" s="34"/>
      <c r="C74" s="80"/>
      <c r="D74" s="73"/>
      <c r="E74" s="73"/>
      <c r="F74" s="73"/>
      <c r="G74" s="73"/>
      <c r="H74" s="73"/>
      <c r="I74" s="73"/>
      <c r="J74" s="73"/>
      <c r="K74" s="73"/>
      <c r="L74" s="73"/>
      <c r="M74" s="73"/>
      <c r="N74" s="73"/>
    </row>
    <row r="75" spans="1:27" ht="12.75" customHeight="1" x14ac:dyDescent="0.25">
      <c r="A75" s="33"/>
      <c r="B75" s="34"/>
      <c r="C75" s="79" t="s">
        <v>85</v>
      </c>
      <c r="D75" s="315" t="s">
        <v>23</v>
      </c>
      <c r="E75" s="315"/>
      <c r="F75" s="315"/>
      <c r="G75" s="315"/>
      <c r="H75" s="315"/>
      <c r="I75" s="315"/>
      <c r="J75" s="315"/>
      <c r="K75" s="315"/>
      <c r="L75" s="315"/>
      <c r="M75" s="315"/>
      <c r="N75" s="315"/>
    </row>
    <row r="76" spans="1:27" ht="17.25" customHeight="1" x14ac:dyDescent="0.25">
      <c r="A76" s="33"/>
      <c r="B76" s="34"/>
      <c r="C76" s="80"/>
      <c r="D76" s="306" t="s">
        <v>89</v>
      </c>
      <c r="E76" s="307"/>
      <c r="F76" s="307"/>
      <c r="G76" s="307"/>
      <c r="H76" s="307"/>
      <c r="I76" s="307"/>
      <c r="J76" s="307"/>
      <c r="K76" s="307"/>
      <c r="L76" s="307"/>
      <c r="M76" s="307"/>
      <c r="N76" s="307"/>
    </row>
    <row r="77" spans="1:27" ht="12.75" customHeight="1" x14ac:dyDescent="0.25">
      <c r="A77" s="33"/>
      <c r="B77" s="34"/>
      <c r="C77" s="80"/>
      <c r="D77" s="73"/>
      <c r="E77" s="73"/>
      <c r="F77" s="73"/>
      <c r="G77" s="73"/>
      <c r="H77" s="73"/>
      <c r="I77" s="73"/>
      <c r="J77" s="73"/>
      <c r="K77" s="73"/>
      <c r="L77" s="73"/>
      <c r="M77" s="73"/>
      <c r="N77" s="73"/>
    </row>
    <row r="78" spans="1:27" ht="12.75" customHeight="1" x14ac:dyDescent="0.25">
      <c r="A78" s="33"/>
      <c r="B78" s="34"/>
      <c r="C78" s="79" t="s">
        <v>86</v>
      </c>
      <c r="D78" s="315" t="s">
        <v>16</v>
      </c>
      <c r="E78" s="315"/>
      <c r="F78" s="315"/>
      <c r="G78" s="315"/>
      <c r="H78" s="315"/>
      <c r="I78" s="315"/>
      <c r="J78" s="315"/>
      <c r="K78" s="315"/>
      <c r="L78" s="315"/>
      <c r="M78" s="315"/>
      <c r="N78" s="315"/>
    </row>
    <row r="79" spans="1:27" ht="23.25" customHeight="1" x14ac:dyDescent="0.25">
      <c r="A79" s="33"/>
      <c r="B79" s="34"/>
      <c r="C79" s="80"/>
      <c r="D79" s="306" t="s">
        <v>90</v>
      </c>
      <c r="E79" s="307"/>
      <c r="F79" s="307"/>
      <c r="G79" s="307"/>
      <c r="H79" s="307"/>
      <c r="I79" s="307"/>
      <c r="J79" s="307"/>
      <c r="K79" s="307"/>
      <c r="L79" s="307"/>
      <c r="M79" s="307"/>
      <c r="N79" s="307"/>
    </row>
    <row r="80" spans="1:27" ht="12.75" customHeight="1" x14ac:dyDescent="0.25">
      <c r="A80" s="33"/>
      <c r="B80" s="34"/>
      <c r="C80" s="80"/>
      <c r="D80" s="86"/>
      <c r="E80" s="87"/>
      <c r="F80" s="87"/>
      <c r="G80" s="87"/>
      <c r="H80" s="87"/>
      <c r="I80" s="87"/>
      <c r="J80" s="87"/>
      <c r="K80" s="87"/>
      <c r="L80" s="87"/>
      <c r="M80" s="87"/>
      <c r="N80" s="87"/>
    </row>
    <row r="81" spans="1:14" ht="13.2" x14ac:dyDescent="0.25">
      <c r="A81" s="33"/>
      <c r="B81" s="34"/>
      <c r="C81" s="79" t="s">
        <v>87</v>
      </c>
      <c r="D81" s="315" t="s">
        <v>109</v>
      </c>
      <c r="E81" s="315"/>
      <c r="F81" s="315"/>
      <c r="G81" s="315"/>
      <c r="H81" s="315"/>
      <c r="I81" s="315"/>
      <c r="J81" s="315"/>
      <c r="K81" s="315"/>
      <c r="L81" s="315"/>
      <c r="M81" s="315"/>
      <c r="N81" s="315"/>
    </row>
    <row r="82" spans="1:14" ht="34.5" customHeight="1" x14ac:dyDescent="0.25">
      <c r="A82" s="33"/>
      <c r="B82" s="34"/>
      <c r="C82" s="80"/>
      <c r="D82" s="306" t="s">
        <v>131</v>
      </c>
      <c r="E82" s="307"/>
      <c r="F82" s="307"/>
      <c r="G82" s="307"/>
      <c r="H82" s="307"/>
      <c r="I82" s="307"/>
      <c r="J82" s="307"/>
      <c r="K82" s="307"/>
      <c r="L82" s="307"/>
      <c r="M82" s="307"/>
      <c r="N82" s="307"/>
    </row>
    <row r="83" spans="1:14" ht="12.75" customHeight="1" x14ac:dyDescent="0.25">
      <c r="A83" s="33"/>
      <c r="B83" s="34"/>
      <c r="C83" s="80"/>
      <c r="D83" s="73"/>
      <c r="E83" s="73"/>
      <c r="F83" s="73"/>
      <c r="G83" s="73"/>
      <c r="H83" s="73"/>
      <c r="I83" s="73"/>
      <c r="J83" s="73"/>
      <c r="K83" s="73"/>
      <c r="L83" s="73"/>
      <c r="M83" s="73"/>
      <c r="N83" s="73"/>
    </row>
    <row r="84" spans="1:14" ht="12.75" customHeight="1" x14ac:dyDescent="0.25">
      <c r="A84" s="33"/>
      <c r="B84" s="34"/>
      <c r="C84" s="79" t="s">
        <v>88</v>
      </c>
      <c r="D84" s="315" t="s">
        <v>24</v>
      </c>
      <c r="E84" s="315"/>
      <c r="F84" s="315"/>
      <c r="G84" s="315"/>
      <c r="H84" s="315"/>
      <c r="I84" s="315"/>
      <c r="J84" s="315"/>
      <c r="K84" s="315"/>
      <c r="L84" s="315"/>
      <c r="M84" s="315"/>
      <c r="N84" s="315"/>
    </row>
    <row r="85" spans="1:14" ht="13.2" x14ac:dyDescent="0.25">
      <c r="A85" s="33"/>
      <c r="B85" s="34"/>
      <c r="D85" s="306" t="s">
        <v>125</v>
      </c>
      <c r="E85" s="307"/>
      <c r="F85" s="307"/>
      <c r="G85" s="307"/>
      <c r="H85" s="307"/>
      <c r="I85" s="307"/>
      <c r="J85" s="307"/>
      <c r="K85" s="307"/>
      <c r="L85" s="307"/>
      <c r="M85" s="307"/>
      <c r="N85" s="307"/>
    </row>
    <row r="86" spans="1:14" ht="12.75" customHeight="1" x14ac:dyDescent="0.25">
      <c r="A86" s="33"/>
      <c r="B86" s="34"/>
    </row>
    <row r="87" spans="1:14" ht="12.75" customHeight="1" x14ac:dyDescent="0.25">
      <c r="A87" s="33"/>
      <c r="B87" s="34"/>
      <c r="C87" s="79" t="s">
        <v>110</v>
      </c>
      <c r="D87" s="315" t="s">
        <v>17</v>
      </c>
      <c r="E87" s="315"/>
      <c r="F87" s="315"/>
      <c r="G87" s="315"/>
      <c r="H87" s="315"/>
      <c r="I87" s="315"/>
      <c r="J87" s="315"/>
      <c r="K87" s="315"/>
      <c r="L87" s="315"/>
      <c r="M87" s="315"/>
      <c r="N87" s="315"/>
    </row>
    <row r="88" spans="1:14" ht="13.2" x14ac:dyDescent="0.25">
      <c r="A88" s="33"/>
      <c r="B88" s="34"/>
      <c r="C88" s="80"/>
      <c r="D88" s="306" t="s">
        <v>91</v>
      </c>
      <c r="E88" s="307"/>
      <c r="F88" s="307"/>
      <c r="G88" s="307"/>
      <c r="H88" s="307"/>
      <c r="I88" s="307"/>
      <c r="J88" s="307"/>
      <c r="K88" s="307"/>
      <c r="L88" s="307"/>
      <c r="M88" s="307"/>
      <c r="N88" s="307"/>
    </row>
    <row r="89" spans="1:14" ht="13.2" x14ac:dyDescent="0.25">
      <c r="A89" s="33"/>
      <c r="B89" s="37"/>
    </row>
    <row r="90" spans="1:14" ht="13.2" x14ac:dyDescent="0.25">
      <c r="A90" s="33">
        <v>2.4</v>
      </c>
      <c r="B90" s="314" t="s">
        <v>39</v>
      </c>
      <c r="C90" s="314"/>
      <c r="D90" s="314"/>
      <c r="E90" s="314"/>
      <c r="F90" s="314"/>
      <c r="G90" s="314"/>
      <c r="H90" s="314"/>
      <c r="I90" s="314"/>
      <c r="J90" s="314"/>
      <c r="K90" s="314"/>
      <c r="L90" s="314"/>
      <c r="M90" s="314"/>
    </row>
    <row r="91" spans="1:14" ht="28.5" customHeight="1" x14ac:dyDescent="0.25">
      <c r="A91" s="33"/>
      <c r="B91" s="34" t="s">
        <v>70</v>
      </c>
      <c r="C91" s="310" t="s">
        <v>123</v>
      </c>
      <c r="D91" s="310"/>
      <c r="E91" s="310"/>
      <c r="F91" s="310"/>
      <c r="G91" s="310"/>
      <c r="H91" s="310"/>
      <c r="I91" s="310"/>
      <c r="J91" s="310"/>
      <c r="K91" s="310"/>
      <c r="L91" s="310"/>
      <c r="M91" s="310"/>
      <c r="N91" s="310"/>
    </row>
    <row r="92" spans="1:14" ht="13.2" x14ac:dyDescent="0.25">
      <c r="A92" s="33"/>
      <c r="B92" s="37"/>
    </row>
    <row r="93" spans="1:14" ht="13.2" x14ac:dyDescent="0.25">
      <c r="A93" s="33">
        <v>2.5</v>
      </c>
      <c r="B93" s="314" t="s">
        <v>97</v>
      </c>
      <c r="C93" s="314"/>
      <c r="D93" s="314"/>
      <c r="E93" s="314"/>
      <c r="F93" s="314"/>
      <c r="G93" s="314"/>
      <c r="H93" s="314"/>
      <c r="I93" s="314"/>
      <c r="J93" s="314"/>
      <c r="K93" s="314"/>
      <c r="L93" s="314"/>
      <c r="M93" s="314"/>
    </row>
    <row r="94" spans="1:14" ht="18.75" customHeight="1" x14ac:dyDescent="0.25">
      <c r="A94" s="33"/>
      <c r="B94" s="92" t="s">
        <v>114</v>
      </c>
      <c r="C94" s="93"/>
      <c r="D94" s="93"/>
      <c r="E94" s="94"/>
      <c r="F94" s="95"/>
      <c r="G94" s="96" t="s">
        <v>191</v>
      </c>
      <c r="H94" s="97"/>
      <c r="I94" s="97"/>
      <c r="J94" s="97"/>
      <c r="K94" s="97"/>
      <c r="L94" s="97"/>
      <c r="M94" s="97"/>
    </row>
    <row r="95" spans="1:14" ht="47.25" customHeight="1" x14ac:dyDescent="0.25">
      <c r="A95" s="22"/>
      <c r="B95" s="34" t="s">
        <v>71</v>
      </c>
      <c r="C95" s="306" t="s">
        <v>108</v>
      </c>
      <c r="D95" s="309"/>
      <c r="E95" s="309"/>
      <c r="F95" s="309"/>
      <c r="G95" s="309"/>
      <c r="H95" s="309"/>
      <c r="I95" s="309"/>
      <c r="J95" s="309"/>
      <c r="K95" s="309"/>
      <c r="L95" s="309"/>
      <c r="M95" s="309"/>
      <c r="N95" s="309"/>
    </row>
    <row r="96" spans="1:14" ht="13.2" x14ac:dyDescent="0.25">
      <c r="A96" s="22"/>
    </row>
    <row r="97" spans="1:18" ht="15.6" x14ac:dyDescent="0.3">
      <c r="A97" s="38">
        <v>3</v>
      </c>
      <c r="B97" s="39" t="s">
        <v>196</v>
      </c>
      <c r="C97" s="6"/>
    </row>
    <row r="98" spans="1:18" ht="30" customHeight="1" x14ac:dyDescent="0.25">
      <c r="A98" s="40">
        <v>3.1</v>
      </c>
      <c r="B98" s="310" t="s">
        <v>126</v>
      </c>
      <c r="C98" s="310"/>
      <c r="D98" s="310"/>
      <c r="E98" s="310"/>
      <c r="F98" s="310"/>
      <c r="G98" s="310"/>
      <c r="H98" s="310"/>
      <c r="I98" s="310"/>
      <c r="J98" s="310"/>
      <c r="K98" s="310"/>
      <c r="L98" s="310"/>
      <c r="M98" s="310"/>
    </row>
    <row r="99" spans="1:18" ht="13.2" x14ac:dyDescent="0.25">
      <c r="A99" s="22"/>
    </row>
    <row r="100" spans="1:18" ht="13.2" x14ac:dyDescent="0.25">
      <c r="A100" s="22"/>
    </row>
    <row r="101" spans="1:18" ht="13.2" x14ac:dyDescent="0.25">
      <c r="A101" s="22"/>
    </row>
    <row r="102" spans="1:18" ht="13.2" x14ac:dyDescent="0.25">
      <c r="A102" s="22"/>
    </row>
    <row r="103" spans="1:18" ht="13.2" x14ac:dyDescent="0.25">
      <c r="A103" s="22"/>
    </row>
    <row r="104" spans="1:18" ht="13.2" x14ac:dyDescent="0.25">
      <c r="A104" s="22"/>
    </row>
    <row r="105" spans="1:18" ht="13.2" x14ac:dyDescent="0.25">
      <c r="A105" s="22"/>
    </row>
    <row r="106" spans="1:18" ht="13.2" x14ac:dyDescent="0.25">
      <c r="A106" s="22"/>
    </row>
    <row r="107" spans="1:18" ht="13.2" x14ac:dyDescent="0.25">
      <c r="A107" s="22"/>
    </row>
    <row r="108" spans="1:18" ht="13.2" x14ac:dyDescent="0.25">
      <c r="A108" s="22"/>
    </row>
    <row r="109" spans="1:18" ht="13.2" x14ac:dyDescent="0.25">
      <c r="A109" s="22"/>
    </row>
    <row r="110" spans="1:18" ht="13.2" x14ac:dyDescent="0.25">
      <c r="A110" s="22"/>
    </row>
    <row r="111" spans="1:18" ht="13.2" x14ac:dyDescent="0.25">
      <c r="A111" s="22"/>
    </row>
    <row r="112" spans="1:18" ht="13.2" x14ac:dyDescent="0.25">
      <c r="A112" s="22"/>
      <c r="O112" s="258" t="s">
        <v>417</v>
      </c>
      <c r="R112" s="258" t="s">
        <v>238</v>
      </c>
    </row>
    <row r="113" spans="1:18" ht="13.2" x14ac:dyDescent="0.25">
      <c r="A113" s="22"/>
    </row>
    <row r="114" spans="1:18" ht="13.2" x14ac:dyDescent="0.25">
      <c r="A114" s="22"/>
      <c r="O114" s="22" t="s">
        <v>423</v>
      </c>
      <c r="R114" s="22" t="s">
        <v>381</v>
      </c>
    </row>
    <row r="115" spans="1:18" ht="13.2" x14ac:dyDescent="0.25">
      <c r="A115" s="22"/>
      <c r="O115" s="22" t="s">
        <v>421</v>
      </c>
      <c r="R115" s="22" t="s">
        <v>391</v>
      </c>
    </row>
    <row r="116" spans="1:18" ht="13.2" x14ac:dyDescent="0.25">
      <c r="A116" s="22"/>
      <c r="O116" s="22" t="s">
        <v>378</v>
      </c>
      <c r="R116" s="22" t="s">
        <v>422</v>
      </c>
    </row>
    <row r="117" spans="1:18" ht="13.2" x14ac:dyDescent="0.25">
      <c r="A117" s="22"/>
      <c r="O117" s="22" t="s">
        <v>388</v>
      </c>
    </row>
    <row r="118" spans="1:18" ht="13.2" x14ac:dyDescent="0.25">
      <c r="A118" s="22"/>
      <c r="O118" s="22" t="s">
        <v>379</v>
      </c>
    </row>
    <row r="119" spans="1:18" ht="13.2" x14ac:dyDescent="0.25">
      <c r="A119" s="22"/>
      <c r="O119" s="22" t="s">
        <v>418</v>
      </c>
    </row>
    <row r="120" spans="1:18" ht="13.2" x14ac:dyDescent="0.25">
      <c r="A120" s="22"/>
      <c r="O120" s="22" t="s">
        <v>420</v>
      </c>
    </row>
    <row r="121" spans="1:18" ht="13.2" x14ac:dyDescent="0.25">
      <c r="A121" s="22"/>
      <c r="O121" s="22" t="s">
        <v>419</v>
      </c>
    </row>
    <row r="122" spans="1:18" ht="13.2" x14ac:dyDescent="0.25">
      <c r="A122" s="22"/>
      <c r="O122" s="22" t="s">
        <v>424</v>
      </c>
    </row>
    <row r="123" spans="1:18" ht="13.2" x14ac:dyDescent="0.25">
      <c r="A123" s="22"/>
      <c r="O123" s="22" t="s">
        <v>390</v>
      </c>
    </row>
    <row r="124" spans="1:18" ht="13.2" x14ac:dyDescent="0.25">
      <c r="A124" s="22"/>
    </row>
    <row r="125" spans="1:18" ht="13.2" x14ac:dyDescent="0.25">
      <c r="A125" s="22"/>
    </row>
    <row r="126" spans="1:18" ht="13.2" x14ac:dyDescent="0.25">
      <c r="A126" s="22"/>
    </row>
    <row r="127" spans="1:18" ht="13.2" x14ac:dyDescent="0.25">
      <c r="A127" s="22"/>
    </row>
    <row r="128" spans="1:18" ht="13.2" x14ac:dyDescent="0.25">
      <c r="A128" s="22"/>
    </row>
    <row r="129" spans="1:1" ht="13.2" x14ac:dyDescent="0.25">
      <c r="A129" s="22"/>
    </row>
    <row r="130" spans="1:1" ht="13.2" x14ac:dyDescent="0.25">
      <c r="A130" s="22"/>
    </row>
    <row r="131" spans="1:1" ht="13.2" x14ac:dyDescent="0.25">
      <c r="A131" s="22"/>
    </row>
    <row r="132" spans="1:1" ht="13.2" x14ac:dyDescent="0.25">
      <c r="A132" s="22"/>
    </row>
    <row r="133" spans="1:1" ht="13.2" x14ac:dyDescent="0.25">
      <c r="A133" s="22"/>
    </row>
    <row r="134" spans="1:1" ht="13.2" x14ac:dyDescent="0.25">
      <c r="A134" s="22"/>
    </row>
    <row r="135" spans="1:1" ht="13.2" x14ac:dyDescent="0.25">
      <c r="A135" s="22"/>
    </row>
    <row r="136" spans="1:1" ht="13.2" x14ac:dyDescent="0.25">
      <c r="A136" s="22"/>
    </row>
    <row r="137" spans="1:1" ht="13.2" x14ac:dyDescent="0.25">
      <c r="A137" s="22"/>
    </row>
    <row r="138" spans="1:1" ht="13.2" x14ac:dyDescent="0.25">
      <c r="A138" s="22"/>
    </row>
    <row r="139" spans="1:1" ht="13.2" x14ac:dyDescent="0.25">
      <c r="A139" s="22"/>
    </row>
  </sheetData>
  <sortState ref="O113:O122">
    <sortCondition ref="O113"/>
  </sortState>
  <mergeCells count="47">
    <mergeCell ref="D17:N17"/>
    <mergeCell ref="D26:N26"/>
    <mergeCell ref="D23:N23"/>
    <mergeCell ref="D76:N76"/>
    <mergeCell ref="D69:N69"/>
    <mergeCell ref="D70:N70"/>
    <mergeCell ref="D72:N72"/>
    <mergeCell ref="C61:N61"/>
    <mergeCell ref="B98:M98"/>
    <mergeCell ref="B41:M41"/>
    <mergeCell ref="B44:M44"/>
    <mergeCell ref="B93:M93"/>
    <mergeCell ref="D67:N67"/>
    <mergeCell ref="C95:N95"/>
    <mergeCell ref="D84:N84"/>
    <mergeCell ref="D85:N85"/>
    <mergeCell ref="C42:J42"/>
    <mergeCell ref="D81:N81"/>
    <mergeCell ref="D82:N82"/>
    <mergeCell ref="B90:M90"/>
    <mergeCell ref="C58:N58"/>
    <mergeCell ref="D66:N66"/>
    <mergeCell ref="C65:N65"/>
    <mergeCell ref="B64:N64"/>
    <mergeCell ref="C91:N91"/>
    <mergeCell ref="D87:N87"/>
    <mergeCell ref="D88:N88"/>
    <mergeCell ref="D73:N73"/>
    <mergeCell ref="D75:N75"/>
    <mergeCell ref="D78:N78"/>
    <mergeCell ref="D79:N79"/>
    <mergeCell ref="D14:N14"/>
    <mergeCell ref="D35:N35"/>
    <mergeCell ref="A1:N1"/>
    <mergeCell ref="C52:N52"/>
    <mergeCell ref="C55:N55"/>
    <mergeCell ref="C46:N46"/>
    <mergeCell ref="B3:M3"/>
    <mergeCell ref="D32:N32"/>
    <mergeCell ref="D27:N27"/>
    <mergeCell ref="D29:N29"/>
    <mergeCell ref="D38:N38"/>
    <mergeCell ref="D20:N20"/>
    <mergeCell ref="C49:N49"/>
    <mergeCell ref="B7:M7"/>
    <mergeCell ref="D9:N9"/>
    <mergeCell ref="D12:N12"/>
  </mergeCells>
  <pageMargins left="0.46" right="0.37" top="0.75" bottom="0.5" header="0.3" footer="0.3"/>
  <pageSetup scale="77" fitToHeight="0" orientation="portrait" r:id="rId1"/>
  <rowBreaks count="2" manualBreakCount="2">
    <brk id="36" max="16383" man="1"/>
    <brk id="89"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70C0"/>
  </sheetPr>
  <dimension ref="A2:D30"/>
  <sheetViews>
    <sheetView showGridLines="0" workbookViewId="0">
      <selection activeCell="Q22" sqref="Q22"/>
    </sheetView>
  </sheetViews>
  <sheetFormatPr defaultRowHeight="13.2" x14ac:dyDescent="0.25"/>
  <cols>
    <col min="2" max="2" width="4.5546875" customWidth="1"/>
    <col min="3" max="3" width="5.21875" customWidth="1"/>
    <col min="4" max="4" width="5" customWidth="1"/>
    <col min="5" max="5" width="4.6640625" customWidth="1"/>
  </cols>
  <sheetData>
    <row r="2" spans="1:4" x14ac:dyDescent="0.25">
      <c r="B2" s="258" t="s">
        <v>480</v>
      </c>
    </row>
    <row r="4" spans="1:4" x14ac:dyDescent="0.25">
      <c r="A4" s="284">
        <v>1</v>
      </c>
      <c r="B4" s="22" t="s">
        <v>481</v>
      </c>
    </row>
    <row r="5" spans="1:4" x14ac:dyDescent="0.25">
      <c r="A5" s="284">
        <v>1.1000000000000001</v>
      </c>
      <c r="C5" s="22" t="s">
        <v>484</v>
      </c>
    </row>
    <row r="6" spans="1:4" x14ac:dyDescent="0.25">
      <c r="A6" s="284">
        <v>1.2</v>
      </c>
      <c r="C6" s="22" t="s">
        <v>483</v>
      </c>
    </row>
    <row r="7" spans="1:4" x14ac:dyDescent="0.25">
      <c r="A7" s="284"/>
    </row>
    <row r="8" spans="1:4" x14ac:dyDescent="0.25">
      <c r="A8" s="284">
        <v>2</v>
      </c>
      <c r="B8" s="22" t="s">
        <v>482</v>
      </c>
    </row>
    <row r="9" spans="1:4" x14ac:dyDescent="0.25">
      <c r="A9" s="284">
        <v>2.1</v>
      </c>
      <c r="C9" s="22" t="s">
        <v>485</v>
      </c>
    </row>
    <row r="10" spans="1:4" x14ac:dyDescent="0.25">
      <c r="A10" s="284">
        <v>2.1</v>
      </c>
      <c r="D10" s="22" t="s">
        <v>486</v>
      </c>
    </row>
    <row r="11" spans="1:4" x14ac:dyDescent="0.25">
      <c r="A11" s="284">
        <v>2.2000000000000002</v>
      </c>
      <c r="D11" s="22" t="s">
        <v>487</v>
      </c>
    </row>
    <row r="12" spans="1:4" x14ac:dyDescent="0.25">
      <c r="A12" s="284"/>
    </row>
    <row r="13" spans="1:4" x14ac:dyDescent="0.25">
      <c r="A13" s="284">
        <v>3</v>
      </c>
      <c r="B13" s="22" t="s">
        <v>492</v>
      </c>
    </row>
    <row r="14" spans="1:4" x14ac:dyDescent="0.25">
      <c r="A14" s="284">
        <v>3.1</v>
      </c>
      <c r="C14" s="22" t="s">
        <v>488</v>
      </c>
    </row>
    <row r="15" spans="1:4" x14ac:dyDescent="0.25">
      <c r="A15" s="284">
        <v>3.2</v>
      </c>
      <c r="C15" s="22" t="s">
        <v>490</v>
      </c>
    </row>
    <row r="16" spans="1:4" x14ac:dyDescent="0.25">
      <c r="A16" s="284">
        <v>3.3</v>
      </c>
      <c r="C16" s="22" t="s">
        <v>489</v>
      </c>
    </row>
    <row r="17" spans="1:3" x14ac:dyDescent="0.25">
      <c r="A17" s="284">
        <v>3.4</v>
      </c>
      <c r="C17" s="22" t="s">
        <v>491</v>
      </c>
    </row>
    <row r="18" spans="1:3" x14ac:dyDescent="0.25">
      <c r="A18" s="284"/>
    </row>
    <row r="19" spans="1:3" x14ac:dyDescent="0.25">
      <c r="A19" s="284"/>
      <c r="B19" s="22" t="s">
        <v>493</v>
      </c>
    </row>
    <row r="20" spans="1:3" x14ac:dyDescent="0.25">
      <c r="A20" s="284"/>
      <c r="B20" s="22" t="s">
        <v>494</v>
      </c>
    </row>
    <row r="21" spans="1:3" x14ac:dyDescent="0.25">
      <c r="A21" s="284"/>
      <c r="B21" s="22" t="s">
        <v>495</v>
      </c>
    </row>
    <row r="22" spans="1:3" x14ac:dyDescent="0.25">
      <c r="A22" s="284"/>
      <c r="B22" s="22" t="s">
        <v>499</v>
      </c>
    </row>
    <row r="23" spans="1:3" x14ac:dyDescent="0.25">
      <c r="A23" s="284"/>
      <c r="B23" s="22"/>
    </row>
    <row r="24" spans="1:3" x14ac:dyDescent="0.25">
      <c r="A24" s="284"/>
    </row>
    <row r="25" spans="1:3" x14ac:dyDescent="0.25">
      <c r="A25" s="284"/>
      <c r="B25" s="22" t="s">
        <v>496</v>
      </c>
    </row>
    <row r="26" spans="1:3" x14ac:dyDescent="0.25">
      <c r="A26" s="284"/>
      <c r="C26" s="22" t="s">
        <v>497</v>
      </c>
    </row>
    <row r="27" spans="1:3" x14ac:dyDescent="0.25">
      <c r="A27" s="284"/>
    </row>
    <row r="28" spans="1:3" x14ac:dyDescent="0.25">
      <c r="A28" s="284"/>
      <c r="B28" s="22" t="s">
        <v>498</v>
      </c>
    </row>
    <row r="29" spans="1:3" x14ac:dyDescent="0.25">
      <c r="A29" s="284"/>
      <c r="B29" s="22" t="s">
        <v>500</v>
      </c>
    </row>
    <row r="30" spans="1:3" x14ac:dyDescent="0.25">
      <c r="A30" s="284"/>
      <c r="B30" s="22" t="s">
        <v>501</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
  <sheetViews>
    <sheetView workbookViewId="0">
      <selection activeCell="M32" sqref="M32"/>
    </sheetView>
  </sheetViews>
  <sheetFormatPr defaultRowHeight="13.2" x14ac:dyDescent="0.25"/>
  <sheetData>
    <row r="1" spans="1:1" x14ac:dyDescent="0.25">
      <c r="A1" t="s">
        <v>460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46"/>
  <sheetViews>
    <sheetView topLeftCell="A8" zoomScale="75" zoomScaleNormal="75" workbookViewId="0">
      <selection activeCell="A12" sqref="A12:K12"/>
    </sheetView>
  </sheetViews>
  <sheetFormatPr defaultColWidth="9.109375" defaultRowHeight="14.4" x14ac:dyDescent="0.3"/>
  <cols>
    <col min="1" max="1" width="11.109375" style="61" customWidth="1"/>
    <col min="2" max="2" width="83.77734375" style="63" customWidth="1"/>
    <col min="3" max="3" width="14" style="61" customWidth="1"/>
    <col min="4" max="16384" width="9.109375" style="61"/>
  </cols>
  <sheetData>
    <row r="1" spans="1:4" ht="15.6" x14ac:dyDescent="0.3">
      <c r="A1" s="69" t="s">
        <v>51</v>
      </c>
    </row>
    <row r="3" spans="1:4" s="63" customFormat="1" ht="28.8" x14ac:dyDescent="0.3">
      <c r="A3" s="62" t="s">
        <v>52</v>
      </c>
      <c r="B3" s="62" t="s">
        <v>53</v>
      </c>
      <c r="C3" s="62" t="s">
        <v>54</v>
      </c>
      <c r="D3" s="62" t="s">
        <v>55</v>
      </c>
    </row>
    <row r="4" spans="1:4" s="68" customFormat="1" ht="18" customHeight="1" x14ac:dyDescent="0.25">
      <c r="A4" s="64">
        <v>0</v>
      </c>
      <c r="B4" s="65" t="s">
        <v>56</v>
      </c>
      <c r="C4" s="66">
        <v>42072</v>
      </c>
      <c r="D4" s="67" t="s">
        <v>58</v>
      </c>
    </row>
    <row r="5" spans="1:4" ht="18" customHeight="1" x14ac:dyDescent="0.3">
      <c r="A5" s="64">
        <v>1</v>
      </c>
      <c r="B5" s="65" t="s">
        <v>59</v>
      </c>
      <c r="C5" s="66">
        <v>42095</v>
      </c>
      <c r="D5" s="67" t="s">
        <v>60</v>
      </c>
    </row>
    <row r="6" spans="1:4" ht="15.6" x14ac:dyDescent="0.3">
      <c r="A6" s="64">
        <v>2</v>
      </c>
      <c r="B6" s="65" t="s">
        <v>61</v>
      </c>
      <c r="C6" s="66">
        <v>42129</v>
      </c>
      <c r="D6" s="67" t="s">
        <v>57</v>
      </c>
    </row>
    <row r="7" spans="1:4" ht="18" customHeight="1" x14ac:dyDescent="0.3">
      <c r="A7" s="64">
        <v>3</v>
      </c>
      <c r="B7" s="98" t="s">
        <v>115</v>
      </c>
      <c r="C7" s="66">
        <v>42136</v>
      </c>
      <c r="D7" s="99" t="s">
        <v>57</v>
      </c>
    </row>
    <row r="8" spans="1:4" ht="43.2" x14ac:dyDescent="0.3">
      <c r="A8" s="64">
        <v>4</v>
      </c>
      <c r="B8" s="130" t="s">
        <v>139</v>
      </c>
      <c r="C8" s="66">
        <v>42166</v>
      </c>
      <c r="D8" s="99" t="s">
        <v>57</v>
      </c>
    </row>
    <row r="9" spans="1:4" ht="28.8" x14ac:dyDescent="0.3">
      <c r="A9" s="64">
        <v>5</v>
      </c>
      <c r="B9" s="130" t="s">
        <v>140</v>
      </c>
      <c r="C9" s="66">
        <v>42171</v>
      </c>
      <c r="D9" s="118" t="s">
        <v>57</v>
      </c>
    </row>
    <row r="10" spans="1:4" ht="88.5" customHeight="1" x14ac:dyDescent="0.3">
      <c r="A10" s="64">
        <v>6</v>
      </c>
      <c r="B10" s="130" t="s">
        <v>141</v>
      </c>
      <c r="C10" s="66">
        <v>42193</v>
      </c>
      <c r="D10" s="119" t="s">
        <v>57</v>
      </c>
    </row>
    <row r="11" spans="1:4" ht="18" customHeight="1" x14ac:dyDescent="0.3">
      <c r="A11" s="64">
        <v>7</v>
      </c>
      <c r="B11" s="123" t="s">
        <v>128</v>
      </c>
      <c r="C11" s="66">
        <v>42194</v>
      </c>
      <c r="D11" s="124" t="s">
        <v>57</v>
      </c>
    </row>
    <row r="12" spans="1:4" ht="49.5" customHeight="1" x14ac:dyDescent="0.3">
      <c r="A12" s="64">
        <v>8</v>
      </c>
      <c r="B12" s="147" t="s">
        <v>194</v>
      </c>
      <c r="C12" s="66">
        <v>42201</v>
      </c>
      <c r="D12" s="125" t="s">
        <v>57</v>
      </c>
    </row>
    <row r="13" spans="1:4" ht="86.4" x14ac:dyDescent="0.3">
      <c r="A13" s="64">
        <v>9</v>
      </c>
      <c r="B13" s="135" t="s">
        <v>145</v>
      </c>
      <c r="C13" s="66">
        <v>42233</v>
      </c>
      <c r="D13" s="133" t="s">
        <v>57</v>
      </c>
    </row>
    <row r="14" spans="1:4" ht="18" customHeight="1" x14ac:dyDescent="0.3">
      <c r="A14" s="64">
        <v>10</v>
      </c>
      <c r="B14" s="145" t="s">
        <v>185</v>
      </c>
      <c r="C14" s="146" t="s">
        <v>186</v>
      </c>
      <c r="D14" s="146" t="s">
        <v>180</v>
      </c>
    </row>
    <row r="15" spans="1:4" ht="28.8" x14ac:dyDescent="0.3">
      <c r="A15" s="64">
        <v>11</v>
      </c>
      <c r="B15" s="145" t="s">
        <v>179</v>
      </c>
      <c r="C15" s="66">
        <v>42436</v>
      </c>
      <c r="D15" s="144" t="s">
        <v>180</v>
      </c>
    </row>
    <row r="16" spans="1:4" ht="18" customHeight="1" x14ac:dyDescent="0.3">
      <c r="A16" s="64">
        <v>12</v>
      </c>
      <c r="B16" s="148" t="s">
        <v>197</v>
      </c>
      <c r="C16" s="66">
        <v>42577</v>
      </c>
      <c r="D16" s="149" t="s">
        <v>198</v>
      </c>
    </row>
    <row r="17" spans="1:4" ht="49.2" customHeight="1" x14ac:dyDescent="0.3">
      <c r="A17" s="64" t="s">
        <v>222</v>
      </c>
      <c r="B17" s="154" t="s">
        <v>226</v>
      </c>
      <c r="C17" s="66">
        <v>42660</v>
      </c>
      <c r="D17" s="150" t="s">
        <v>57</v>
      </c>
    </row>
    <row r="18" spans="1:4" ht="18" customHeight="1" x14ac:dyDescent="0.3">
      <c r="A18" s="64">
        <v>14</v>
      </c>
      <c r="B18" s="157" t="s">
        <v>233</v>
      </c>
      <c r="C18" s="66">
        <v>42794</v>
      </c>
      <c r="D18" s="158" t="s">
        <v>234</v>
      </c>
    </row>
    <row r="19" spans="1:4" ht="28.8" x14ac:dyDescent="0.3">
      <c r="A19" s="64">
        <v>15</v>
      </c>
      <c r="B19" s="165" t="s">
        <v>239</v>
      </c>
      <c r="C19" s="66">
        <v>43017</v>
      </c>
      <c r="D19" s="161" t="s">
        <v>180</v>
      </c>
    </row>
    <row r="20" spans="1:4" ht="15.6" x14ac:dyDescent="0.3">
      <c r="A20" s="64">
        <v>16</v>
      </c>
      <c r="B20" s="251"/>
      <c r="C20" s="252"/>
      <c r="D20" s="252"/>
    </row>
    <row r="21" spans="1:4" ht="30.6" customHeight="1" x14ac:dyDescent="0.3">
      <c r="A21" s="64">
        <v>17</v>
      </c>
      <c r="B21" s="249" t="s">
        <v>411</v>
      </c>
      <c r="C21" s="66">
        <v>43234</v>
      </c>
      <c r="D21" s="250" t="s">
        <v>180</v>
      </c>
    </row>
    <row r="22" spans="1:4" ht="57.6" x14ac:dyDescent="0.3">
      <c r="A22" s="64">
        <v>18</v>
      </c>
      <c r="B22" s="203" t="s">
        <v>373</v>
      </c>
      <c r="C22" s="66">
        <v>43234</v>
      </c>
      <c r="D22" s="204" t="s">
        <v>180</v>
      </c>
    </row>
    <row r="23" spans="1:4" ht="18" customHeight="1" x14ac:dyDescent="0.3">
      <c r="A23" s="64">
        <v>19</v>
      </c>
      <c r="B23" s="65"/>
      <c r="C23" s="67"/>
      <c r="D23" s="67"/>
    </row>
    <row r="24" spans="1:4" ht="18" customHeight="1" x14ac:dyDescent="0.3">
      <c r="A24" s="64">
        <v>20</v>
      </c>
      <c r="B24" s="65"/>
      <c r="C24" s="67"/>
      <c r="D24" s="67"/>
    </row>
    <row r="25" spans="1:4" ht="18" customHeight="1" x14ac:dyDescent="0.3">
      <c r="A25" s="64">
        <v>21</v>
      </c>
      <c r="B25" s="65"/>
      <c r="C25" s="67"/>
      <c r="D25" s="67"/>
    </row>
    <row r="26" spans="1:4" ht="18" customHeight="1" x14ac:dyDescent="0.3">
      <c r="A26" s="64">
        <v>22</v>
      </c>
      <c r="B26" s="65"/>
      <c r="C26" s="67"/>
      <c r="D26" s="67"/>
    </row>
    <row r="27" spans="1:4" ht="18" customHeight="1" x14ac:dyDescent="0.3">
      <c r="A27" s="64">
        <v>23</v>
      </c>
      <c r="B27" s="65"/>
      <c r="C27" s="67"/>
      <c r="D27" s="67"/>
    </row>
    <row r="28" spans="1:4" ht="18" customHeight="1" x14ac:dyDescent="0.3">
      <c r="A28" s="64">
        <v>24</v>
      </c>
      <c r="B28" s="65"/>
      <c r="C28" s="67"/>
      <c r="D28" s="67"/>
    </row>
    <row r="29" spans="1:4" ht="18" customHeight="1" x14ac:dyDescent="0.3">
      <c r="A29" s="64"/>
      <c r="B29" s="65"/>
      <c r="C29" s="67"/>
      <c r="D29" s="67"/>
    </row>
    <row r="30" spans="1:4" ht="18" customHeight="1" x14ac:dyDescent="0.3">
      <c r="A30" s="64"/>
      <c r="B30" s="65"/>
      <c r="C30" s="67"/>
      <c r="D30" s="67"/>
    </row>
    <row r="31" spans="1:4" ht="18" customHeight="1" x14ac:dyDescent="0.3">
      <c r="A31" s="64"/>
      <c r="B31" s="65"/>
      <c r="C31" s="67"/>
      <c r="D31" s="67"/>
    </row>
    <row r="32" spans="1:4" ht="18" customHeight="1" x14ac:dyDescent="0.3">
      <c r="A32" s="64"/>
      <c r="B32" s="65"/>
      <c r="C32" s="67"/>
      <c r="D32" s="67"/>
    </row>
    <row r="33" spans="1:4" ht="18" customHeight="1" x14ac:dyDescent="0.3">
      <c r="A33" s="64"/>
      <c r="B33" s="65"/>
      <c r="C33" s="67"/>
      <c r="D33" s="67"/>
    </row>
    <row r="34" spans="1:4" ht="18" customHeight="1" x14ac:dyDescent="0.3">
      <c r="A34" s="64"/>
      <c r="B34" s="65"/>
      <c r="C34" s="67"/>
      <c r="D34" s="67"/>
    </row>
    <row r="35" spans="1:4" ht="18" customHeight="1" x14ac:dyDescent="0.3">
      <c r="A35" s="64"/>
      <c r="B35" s="65"/>
      <c r="C35" s="67"/>
      <c r="D35" s="67"/>
    </row>
    <row r="36" spans="1:4" ht="18" customHeight="1" x14ac:dyDescent="0.3">
      <c r="A36" s="64"/>
      <c r="B36" s="65"/>
      <c r="C36" s="67"/>
      <c r="D36" s="67"/>
    </row>
    <row r="37" spans="1:4" ht="18" customHeight="1" x14ac:dyDescent="0.3">
      <c r="A37" s="64"/>
      <c r="B37" s="65"/>
      <c r="C37" s="67"/>
      <c r="D37" s="67"/>
    </row>
    <row r="38" spans="1:4" ht="18" customHeight="1" x14ac:dyDescent="0.3">
      <c r="A38" s="64"/>
      <c r="B38" s="65"/>
      <c r="C38" s="67"/>
      <c r="D38" s="67"/>
    </row>
    <row r="39" spans="1:4" ht="18" customHeight="1" x14ac:dyDescent="0.3">
      <c r="A39" s="64"/>
      <c r="B39" s="65"/>
      <c r="C39" s="67"/>
      <c r="D39" s="67"/>
    </row>
    <row r="40" spans="1:4" ht="18" customHeight="1" x14ac:dyDescent="0.3">
      <c r="A40" s="64"/>
      <c r="B40" s="65"/>
      <c r="C40" s="67"/>
      <c r="D40" s="67"/>
    </row>
    <row r="41" spans="1:4" ht="18" customHeight="1" x14ac:dyDescent="0.3">
      <c r="A41" s="64"/>
      <c r="B41" s="65"/>
      <c r="C41" s="67"/>
      <c r="D41" s="67"/>
    </row>
    <row r="42" spans="1:4" ht="18" customHeight="1" x14ac:dyDescent="0.3">
      <c r="A42" s="64"/>
      <c r="B42" s="65"/>
      <c r="C42" s="67"/>
      <c r="D42" s="67"/>
    </row>
    <row r="43" spans="1:4" ht="18" customHeight="1" x14ac:dyDescent="0.3">
      <c r="A43" s="64"/>
      <c r="B43" s="65"/>
      <c r="C43" s="67"/>
      <c r="D43" s="67"/>
    </row>
    <row r="44" spans="1:4" ht="18" customHeight="1" x14ac:dyDescent="0.3">
      <c r="A44" s="64"/>
      <c r="B44" s="65"/>
      <c r="C44" s="67"/>
      <c r="D44" s="67"/>
    </row>
    <row r="45" spans="1:4" ht="18" customHeight="1" x14ac:dyDescent="0.3">
      <c r="A45" s="64"/>
      <c r="B45" s="65"/>
      <c r="C45" s="67"/>
      <c r="D45" s="67"/>
    </row>
    <row r="46" spans="1:4" ht="18" customHeight="1" x14ac:dyDescent="0.3">
      <c r="A46" s="64"/>
      <c r="B46" s="65"/>
      <c r="C46" s="67"/>
      <c r="D46" s="6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00"/>
    <pageSetUpPr fitToPage="1"/>
  </sheetPr>
  <dimension ref="A1:P35"/>
  <sheetViews>
    <sheetView topLeftCell="A7" zoomScale="80" zoomScaleNormal="80" workbookViewId="0">
      <selection activeCell="A16" sqref="A16:K16"/>
    </sheetView>
  </sheetViews>
  <sheetFormatPr defaultRowHeight="13.2" x14ac:dyDescent="0.25"/>
  <cols>
    <col min="1" max="1" width="17.6640625" customWidth="1"/>
    <col min="2" max="2" width="21.21875" customWidth="1"/>
    <col min="3" max="3" width="10.6640625" customWidth="1"/>
    <col min="5" max="5" width="6.109375" customWidth="1"/>
    <col min="6" max="6" width="10.33203125" customWidth="1"/>
    <col min="7" max="7" width="6.44140625" customWidth="1"/>
    <col min="8" max="8" width="13" customWidth="1"/>
    <col min="9" max="9" width="37.88671875" customWidth="1"/>
    <col min="10" max="10" width="22.6640625" customWidth="1"/>
    <col min="11" max="11" width="72.109375" customWidth="1"/>
  </cols>
  <sheetData>
    <row r="1" spans="1:16" ht="15.75" customHeight="1" x14ac:dyDescent="0.25">
      <c r="A1" s="320"/>
      <c r="B1" s="320"/>
      <c r="C1" s="253"/>
      <c r="D1" s="254"/>
      <c r="E1" s="253"/>
      <c r="F1" s="5"/>
      <c r="G1" s="319" t="s">
        <v>0</v>
      </c>
      <c r="H1" s="319"/>
      <c r="I1" s="319"/>
      <c r="J1" s="319"/>
      <c r="K1" s="319"/>
    </row>
    <row r="2" spans="1:16" ht="15" customHeight="1" x14ac:dyDescent="0.25">
      <c r="A2" s="320"/>
      <c r="B2" s="320"/>
      <c r="C2" s="253"/>
      <c r="D2" s="254"/>
      <c r="E2" s="253"/>
      <c r="F2" s="205"/>
      <c r="G2" s="319" t="s">
        <v>50</v>
      </c>
      <c r="H2" s="319"/>
      <c r="I2" s="319"/>
      <c r="J2" s="319"/>
      <c r="K2" s="319"/>
    </row>
    <row r="3" spans="1:16" ht="15" customHeight="1" x14ac:dyDescent="0.25">
      <c r="A3" s="320"/>
      <c r="B3" s="320"/>
      <c r="C3" s="253"/>
      <c r="D3" s="2"/>
      <c r="E3" s="253"/>
      <c r="F3" s="2"/>
      <c r="G3" s="323" t="s">
        <v>412</v>
      </c>
      <c r="H3" s="323"/>
      <c r="I3" s="323"/>
      <c r="J3" s="323"/>
      <c r="K3" s="323"/>
    </row>
    <row r="4" spans="1:16" ht="19.5" customHeight="1" x14ac:dyDescent="0.4">
      <c r="A4" s="320"/>
      <c r="B4" s="320"/>
      <c r="C4" s="205"/>
      <c r="D4" s="3"/>
      <c r="E4" s="205"/>
      <c r="F4" s="3"/>
      <c r="G4" s="322"/>
      <c r="H4" s="322"/>
      <c r="I4" s="322"/>
      <c r="J4" s="322"/>
      <c r="K4" s="322"/>
      <c r="N4" s="22"/>
      <c r="P4" s="22"/>
    </row>
    <row r="5" spans="1:16" s="4" customFormat="1" ht="17.399999999999999" x14ac:dyDescent="0.3">
      <c r="A5" s="245" t="s">
        <v>1</v>
      </c>
      <c r="B5" s="243"/>
      <c r="C5" s="243"/>
      <c r="D5" s="243"/>
      <c r="E5" s="243"/>
      <c r="F5" s="243"/>
      <c r="G5" s="243"/>
      <c r="H5" s="243"/>
      <c r="I5" s="243"/>
      <c r="J5" s="243"/>
      <c r="K5" s="243"/>
      <c r="N5" s="7"/>
    </row>
    <row r="6" spans="1:16" s="7" customFormat="1" ht="41.4" customHeight="1" x14ac:dyDescent="0.25">
      <c r="A6" s="255" t="s">
        <v>111</v>
      </c>
      <c r="B6" s="247">
        <v>6928</v>
      </c>
      <c r="C6" s="321" t="s">
        <v>21</v>
      </c>
      <c r="D6" s="321"/>
      <c r="E6" s="321"/>
      <c r="F6" s="326" t="s">
        <v>426</v>
      </c>
      <c r="G6" s="327"/>
      <c r="H6" s="327"/>
      <c r="I6" s="327"/>
      <c r="J6" s="256" t="s">
        <v>195</v>
      </c>
      <c r="K6" s="244" t="s">
        <v>427</v>
      </c>
      <c r="N6" s="22"/>
    </row>
    <row r="7" spans="1:16" s="7" customFormat="1" ht="46.2" customHeight="1" x14ac:dyDescent="0.25">
      <c r="A7" s="246" t="s">
        <v>20</v>
      </c>
      <c r="B7" s="257" t="s">
        <v>425</v>
      </c>
      <c r="C7" s="324" t="s">
        <v>112</v>
      </c>
      <c r="D7" s="324"/>
      <c r="E7" s="324"/>
      <c r="F7" s="326" t="s">
        <v>424</v>
      </c>
      <c r="G7" s="327"/>
      <c r="H7" s="327"/>
      <c r="I7" s="327"/>
      <c r="J7" s="248" t="s">
        <v>410</v>
      </c>
      <c r="K7" s="244" t="s">
        <v>428</v>
      </c>
      <c r="N7" s="22"/>
    </row>
    <row r="8" spans="1:16" ht="18.75" customHeight="1" x14ac:dyDescent="0.25">
      <c r="A8" s="325" t="s">
        <v>3</v>
      </c>
      <c r="B8" s="325"/>
      <c r="C8" s="325"/>
      <c r="D8" s="325"/>
      <c r="E8" s="325"/>
      <c r="F8" s="325"/>
      <c r="G8" s="325"/>
      <c r="H8" s="325"/>
      <c r="I8" s="325"/>
      <c r="J8" s="325"/>
      <c r="K8" s="325"/>
      <c r="N8" s="22"/>
    </row>
    <row r="9" spans="1:16" ht="18" x14ac:dyDescent="0.25">
      <c r="A9" s="316" t="s">
        <v>18</v>
      </c>
      <c r="B9" s="316"/>
      <c r="C9" s="316"/>
      <c r="D9" s="316"/>
      <c r="E9" s="316"/>
      <c r="F9" s="316"/>
      <c r="G9" s="316"/>
      <c r="H9" s="316"/>
      <c r="I9" s="316"/>
      <c r="J9" s="316"/>
      <c r="K9" s="316"/>
      <c r="N9" s="22"/>
    </row>
    <row r="10" spans="1:16" ht="108.6" customHeight="1" x14ac:dyDescent="0.25">
      <c r="A10" s="317" t="s">
        <v>463</v>
      </c>
      <c r="B10" s="318"/>
      <c r="C10" s="318"/>
      <c r="D10" s="318"/>
      <c r="E10" s="318"/>
      <c r="F10" s="318"/>
      <c r="G10" s="318"/>
      <c r="H10" s="318"/>
      <c r="I10" s="318"/>
      <c r="J10" s="318"/>
      <c r="K10" s="318"/>
      <c r="N10" s="22"/>
    </row>
    <row r="11" spans="1:16" ht="18" x14ac:dyDescent="0.25">
      <c r="A11" s="316" t="s">
        <v>47</v>
      </c>
      <c r="B11" s="316"/>
      <c r="C11" s="316"/>
      <c r="D11" s="316"/>
      <c r="E11" s="316"/>
      <c r="F11" s="316"/>
      <c r="G11" s="316"/>
      <c r="H11" s="316"/>
      <c r="I11" s="316"/>
      <c r="J11" s="316"/>
      <c r="K11" s="316"/>
      <c r="N11" s="7"/>
    </row>
    <row r="12" spans="1:16" ht="44.4" customHeight="1" x14ac:dyDescent="0.25">
      <c r="A12" s="317" t="s">
        <v>528</v>
      </c>
      <c r="B12" s="318"/>
      <c r="C12" s="318"/>
      <c r="D12" s="318"/>
      <c r="E12" s="318"/>
      <c r="F12" s="318"/>
      <c r="G12" s="318"/>
      <c r="H12" s="318"/>
      <c r="I12" s="318"/>
      <c r="J12" s="318"/>
      <c r="K12" s="318"/>
      <c r="N12" s="22"/>
    </row>
    <row r="13" spans="1:16" ht="18" x14ac:dyDescent="0.25">
      <c r="A13" s="316" t="s">
        <v>26</v>
      </c>
      <c r="B13" s="316"/>
      <c r="C13" s="316"/>
      <c r="D13" s="316"/>
      <c r="E13" s="316"/>
      <c r="F13" s="316"/>
      <c r="G13" s="316"/>
      <c r="H13" s="316"/>
      <c r="I13" s="316"/>
      <c r="J13" s="316"/>
      <c r="K13" s="316"/>
      <c r="N13" s="4"/>
    </row>
    <row r="14" spans="1:16" ht="187.8" customHeight="1" x14ac:dyDescent="0.25">
      <c r="A14" s="317" t="s">
        <v>545</v>
      </c>
      <c r="B14" s="318"/>
      <c r="C14" s="318"/>
      <c r="D14" s="318"/>
      <c r="E14" s="318"/>
      <c r="F14" s="318"/>
      <c r="G14" s="318"/>
      <c r="H14" s="318"/>
      <c r="I14" s="318"/>
      <c r="J14" s="318"/>
      <c r="K14" s="318"/>
      <c r="N14" s="22"/>
    </row>
    <row r="15" spans="1:16" ht="18" x14ac:dyDescent="0.25">
      <c r="A15" s="316" t="s">
        <v>19</v>
      </c>
      <c r="B15" s="316"/>
      <c r="C15" s="316"/>
      <c r="D15" s="316"/>
      <c r="E15" s="316"/>
      <c r="F15" s="316"/>
      <c r="G15" s="316"/>
      <c r="H15" s="316"/>
      <c r="I15" s="316"/>
      <c r="J15" s="316"/>
      <c r="K15" s="316"/>
    </row>
    <row r="16" spans="1:16" ht="88.2" customHeight="1" x14ac:dyDescent="0.25">
      <c r="A16" s="318" t="s">
        <v>461</v>
      </c>
      <c r="B16" s="318"/>
      <c r="C16" s="318"/>
      <c r="D16" s="318"/>
      <c r="E16" s="318"/>
      <c r="F16" s="318"/>
      <c r="G16" s="318"/>
      <c r="H16" s="318"/>
      <c r="I16" s="318"/>
      <c r="J16" s="318"/>
      <c r="K16" s="318"/>
    </row>
    <row r="17" spans="1:11" ht="18" x14ac:dyDescent="0.25">
      <c r="A17" s="316" t="s">
        <v>48</v>
      </c>
      <c r="B17" s="316"/>
      <c r="C17" s="316"/>
      <c r="D17" s="316"/>
      <c r="E17" s="316"/>
      <c r="F17" s="316"/>
      <c r="G17" s="316"/>
      <c r="H17" s="316"/>
      <c r="I17" s="316"/>
      <c r="J17" s="316"/>
      <c r="K17" s="316"/>
    </row>
    <row r="18" spans="1:11" ht="64.8" customHeight="1" x14ac:dyDescent="0.25">
      <c r="A18" s="317" t="s">
        <v>544</v>
      </c>
      <c r="B18" s="318"/>
      <c r="C18" s="318"/>
      <c r="D18" s="318"/>
      <c r="E18" s="318"/>
      <c r="F18" s="318"/>
      <c r="G18" s="318"/>
      <c r="H18" s="318"/>
      <c r="I18" s="318"/>
      <c r="J18" s="318"/>
      <c r="K18" s="318"/>
    </row>
    <row r="19" spans="1:11" ht="12.75" customHeight="1" x14ac:dyDescent="0.25">
      <c r="A19" s="316" t="s">
        <v>134</v>
      </c>
      <c r="B19" s="316"/>
      <c r="C19" s="316"/>
      <c r="D19" s="316"/>
      <c r="E19" s="316"/>
      <c r="F19" s="316"/>
      <c r="G19" s="316"/>
      <c r="H19" s="316"/>
      <c r="I19" s="316"/>
      <c r="J19" s="316"/>
      <c r="K19" s="316"/>
    </row>
    <row r="20" spans="1:11" ht="55.5" customHeight="1" x14ac:dyDescent="0.25">
      <c r="A20" s="318"/>
      <c r="B20" s="318"/>
      <c r="C20" s="318"/>
      <c r="D20" s="318"/>
      <c r="E20" s="318"/>
      <c r="F20" s="318"/>
      <c r="G20" s="318"/>
      <c r="H20" s="318"/>
      <c r="I20" s="318"/>
      <c r="J20" s="318"/>
      <c r="K20" s="318"/>
    </row>
    <row r="21" spans="1:11" ht="12.75" customHeight="1" x14ac:dyDescent="0.25">
      <c r="A21" s="316" t="s">
        <v>142</v>
      </c>
      <c r="B21" s="316"/>
      <c r="C21" s="316"/>
      <c r="D21" s="316"/>
      <c r="E21" s="316"/>
      <c r="F21" s="316"/>
      <c r="G21" s="316"/>
      <c r="H21" s="316"/>
      <c r="I21" s="316"/>
      <c r="J21" s="316"/>
      <c r="K21" s="316"/>
    </row>
    <row r="22" spans="1:11" ht="55.5" customHeight="1" x14ac:dyDescent="0.25">
      <c r="A22" s="318" t="s">
        <v>514</v>
      </c>
      <c r="B22" s="318"/>
      <c r="C22" s="318"/>
      <c r="D22" s="318"/>
      <c r="E22" s="318"/>
      <c r="F22" s="318"/>
      <c r="G22" s="318"/>
      <c r="H22" s="318"/>
      <c r="I22" s="318"/>
      <c r="J22" s="318"/>
      <c r="K22" s="318"/>
    </row>
    <row r="23" spans="1:11" s="134" customFormat="1" ht="22.5" customHeight="1" x14ac:dyDescent="0.3">
      <c r="A23" s="316" t="s">
        <v>138</v>
      </c>
      <c r="B23" s="316"/>
      <c r="C23" s="316"/>
      <c r="D23" s="316"/>
      <c r="E23" s="316"/>
      <c r="F23" s="316"/>
      <c r="G23" s="316"/>
      <c r="H23" s="316"/>
      <c r="I23" s="316"/>
      <c r="J23" s="316"/>
      <c r="K23" s="316"/>
    </row>
    <row r="24" spans="1:11" ht="21.9" customHeight="1" x14ac:dyDescent="0.25">
      <c r="A24" s="334" t="s">
        <v>127</v>
      </c>
      <c r="B24" s="335"/>
      <c r="C24" s="335"/>
      <c r="D24" s="335"/>
      <c r="E24" s="335"/>
      <c r="F24" s="335"/>
      <c r="G24" s="335"/>
      <c r="H24" s="335"/>
      <c r="I24" s="335"/>
      <c r="J24" s="332">
        <f>'Resource &amp; Cost Assessment'!K13</f>
        <v>2660</v>
      </c>
      <c r="K24" s="333"/>
    </row>
    <row r="25" spans="1:11" ht="29.25" customHeight="1" x14ac:dyDescent="0.25">
      <c r="A25" s="325" t="s">
        <v>240</v>
      </c>
      <c r="B25" s="325"/>
      <c r="C25" s="325"/>
      <c r="D25" s="325"/>
      <c r="E25" s="325"/>
      <c r="F25" s="325"/>
      <c r="G25" s="325"/>
      <c r="H25" s="325"/>
      <c r="I25" s="325"/>
      <c r="J25" s="325"/>
      <c r="K25" s="325"/>
    </row>
    <row r="26" spans="1:11" ht="18" x14ac:dyDescent="0.35">
      <c r="A26" s="328" t="s">
        <v>49</v>
      </c>
      <c r="B26" s="328"/>
      <c r="C26" s="328"/>
      <c r="D26" s="328"/>
      <c r="E26" s="328"/>
      <c r="F26" s="328"/>
      <c r="G26" s="328"/>
      <c r="H26" s="328"/>
      <c r="I26" s="328"/>
      <c r="J26" s="328"/>
      <c r="K26" s="328"/>
    </row>
    <row r="27" spans="1:11" ht="43.5" customHeight="1" x14ac:dyDescent="0.25">
      <c r="A27" s="329" t="s">
        <v>25</v>
      </c>
      <c r="B27" s="329"/>
      <c r="C27" s="329"/>
      <c r="D27" s="329"/>
      <c r="E27" s="329"/>
      <c r="F27" s="329"/>
      <c r="G27" s="329"/>
      <c r="H27" s="329"/>
      <c r="I27" s="329"/>
      <c r="J27" s="329"/>
      <c r="K27" s="329"/>
    </row>
    <row r="28" spans="1:11" ht="12.75" customHeight="1" x14ac:dyDescent="0.35">
      <c r="A28" s="328" t="s">
        <v>263</v>
      </c>
      <c r="B28" s="328"/>
      <c r="C28" s="328"/>
      <c r="D28" s="328"/>
      <c r="E28" s="328"/>
      <c r="F28" s="328"/>
      <c r="G28" s="328"/>
      <c r="H28" s="328"/>
      <c r="I28" s="328"/>
      <c r="J28" s="328"/>
      <c r="K28" s="328"/>
    </row>
    <row r="29" spans="1:11" ht="43.5" customHeight="1" x14ac:dyDescent="0.25">
      <c r="A29" s="329" t="s">
        <v>266</v>
      </c>
      <c r="B29" s="329"/>
      <c r="C29" s="329"/>
      <c r="D29" s="329"/>
      <c r="E29" s="329"/>
      <c r="F29" s="329"/>
      <c r="G29" s="329"/>
      <c r="H29" s="329"/>
      <c r="I29" s="329"/>
      <c r="J29" s="329"/>
      <c r="K29" s="329"/>
    </row>
    <row r="30" spans="1:11" ht="18" x14ac:dyDescent="0.35">
      <c r="A30" s="328" t="s">
        <v>264</v>
      </c>
      <c r="B30" s="328"/>
      <c r="C30" s="328"/>
      <c r="D30" s="328"/>
      <c r="E30" s="328"/>
      <c r="F30" s="328"/>
      <c r="G30" s="328"/>
      <c r="H30" s="328"/>
      <c r="I30" s="328"/>
      <c r="J30" s="328"/>
      <c r="K30" s="328"/>
    </row>
    <row r="31" spans="1:11" ht="43.5" customHeight="1" x14ac:dyDescent="0.25">
      <c r="A31" s="329" t="s">
        <v>265</v>
      </c>
      <c r="B31" s="329"/>
      <c r="C31" s="329"/>
      <c r="D31" s="329"/>
      <c r="E31" s="329"/>
      <c r="F31" s="329"/>
      <c r="G31" s="329"/>
      <c r="H31" s="329"/>
      <c r="I31" s="329"/>
      <c r="J31" s="329"/>
      <c r="K31" s="329"/>
    </row>
    <row r="32" spans="1:11" ht="18" x14ac:dyDescent="0.25">
      <c r="A32" s="330" t="s">
        <v>2</v>
      </c>
      <c r="B32" s="330"/>
      <c r="C32" s="330"/>
      <c r="D32" s="330"/>
      <c r="E32" s="330"/>
      <c r="F32" s="330"/>
      <c r="G32" s="330"/>
      <c r="H32" s="330"/>
      <c r="I32" s="330"/>
      <c r="J32" s="330"/>
      <c r="K32" s="330"/>
    </row>
    <row r="33" spans="1:11" ht="44.25" customHeight="1" x14ac:dyDescent="0.25">
      <c r="A33" s="331" t="s">
        <v>4</v>
      </c>
      <c r="B33" s="331"/>
      <c r="C33" s="331"/>
      <c r="D33" s="331"/>
      <c r="E33" s="331"/>
      <c r="F33" s="331"/>
      <c r="G33" s="331"/>
      <c r="H33" s="331"/>
      <c r="I33" s="331"/>
      <c r="J33" s="331"/>
      <c r="K33" s="331"/>
    </row>
    <row r="34" spans="1:11" x14ac:dyDescent="0.25">
      <c r="A34" s="205"/>
      <c r="B34" s="205"/>
      <c r="C34" s="205"/>
      <c r="D34" s="205"/>
      <c r="E34" s="205"/>
      <c r="F34" s="205"/>
      <c r="G34" s="205"/>
      <c r="H34" s="205"/>
      <c r="I34" s="205"/>
      <c r="J34" s="205"/>
      <c r="K34" s="205"/>
    </row>
    <row r="35" spans="1:11" x14ac:dyDescent="0.25">
      <c r="A35" s="205"/>
      <c r="B35" s="205"/>
      <c r="C35" s="205"/>
      <c r="D35" s="205"/>
      <c r="E35" s="205"/>
      <c r="F35" s="205"/>
      <c r="G35" s="205"/>
      <c r="H35" s="205"/>
      <c r="I35" s="205"/>
      <c r="J35" s="205"/>
      <c r="K35" s="205"/>
    </row>
  </sheetData>
  <sortState ref="S5:S14">
    <sortCondition ref="S4"/>
  </sortState>
  <mergeCells count="36">
    <mergeCell ref="A30:K30"/>
    <mergeCell ref="A31:K31"/>
    <mergeCell ref="A18:K18"/>
    <mergeCell ref="A32:K32"/>
    <mergeCell ref="A33:K33"/>
    <mergeCell ref="A29:K29"/>
    <mergeCell ref="A28:K28"/>
    <mergeCell ref="A27:K27"/>
    <mergeCell ref="A25:K25"/>
    <mergeCell ref="A26:K26"/>
    <mergeCell ref="A19:K19"/>
    <mergeCell ref="A20:K20"/>
    <mergeCell ref="A21:K21"/>
    <mergeCell ref="J24:K24"/>
    <mergeCell ref="A24:I24"/>
    <mergeCell ref="A22:K22"/>
    <mergeCell ref="G2:K2"/>
    <mergeCell ref="A15:K15"/>
    <mergeCell ref="A16:K16"/>
    <mergeCell ref="A1:B4"/>
    <mergeCell ref="C6:E6"/>
    <mergeCell ref="G1:K1"/>
    <mergeCell ref="G4:K4"/>
    <mergeCell ref="G3:K3"/>
    <mergeCell ref="C7:E7"/>
    <mergeCell ref="A13:K13"/>
    <mergeCell ref="A14:K14"/>
    <mergeCell ref="A8:K8"/>
    <mergeCell ref="A11:K11"/>
    <mergeCell ref="F6:I6"/>
    <mergeCell ref="F7:I7"/>
    <mergeCell ref="A23:K23"/>
    <mergeCell ref="A12:K12"/>
    <mergeCell ref="A9:K9"/>
    <mergeCell ref="A10:K10"/>
    <mergeCell ref="A17:K17"/>
  </mergeCells>
  <phoneticPr fontId="28" type="noConversion"/>
  <dataValidations disablePrompts="1" count="1">
    <dataValidation type="list" allowBlank="1" showInputMessage="1" showErrorMessage="1" sqref="K6">
      <formula1>"OTC,FIN,HTR,IT,LEGAL,OPQ,PORTAL,PTP,RTP,SCM,WEB"</formula1>
    </dataValidation>
  </dataValidations>
  <pageMargins left="0.3" right="0.26" top="0.39" bottom="0.32" header="0.17" footer="0.16"/>
  <pageSetup scale="45" fitToHeight="0" orientation="portrait" r:id="rId1"/>
  <headerFooter alignWithMargins="0"/>
  <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'Form Instructions'!$O$113:$O$123</xm:f>
          </x14:formula1>
          <xm:sqref>F7:I7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00FF00"/>
    <pageSetUpPr fitToPage="1"/>
  </sheetPr>
  <dimension ref="A1:N79"/>
  <sheetViews>
    <sheetView topLeftCell="A41" zoomScaleNormal="100" workbookViewId="0">
      <selection activeCell="E53" sqref="E53:H53"/>
    </sheetView>
  </sheetViews>
  <sheetFormatPr defaultRowHeight="13.2" x14ac:dyDescent="0.25"/>
  <cols>
    <col min="1" max="1" width="18.33203125" customWidth="1"/>
    <col min="2" max="2" width="13.33203125" customWidth="1"/>
    <col min="3" max="3" width="9.21875" customWidth="1"/>
    <col min="4" max="4" width="16.5546875" customWidth="1"/>
    <col min="6" max="6" width="28.5546875" customWidth="1"/>
    <col min="7" max="7" width="11.6640625" customWidth="1"/>
    <col min="8" max="8" width="10.33203125" customWidth="1"/>
    <col min="10" max="10" width="10.44140625" bestFit="1" customWidth="1"/>
    <col min="11" max="11" width="21.33203125" customWidth="1"/>
    <col min="13" max="13" width="2.109375" hidden="1" customWidth="1"/>
  </cols>
  <sheetData>
    <row r="1" spans="1:11" ht="15.75" customHeight="1" x14ac:dyDescent="0.25">
      <c r="A1" s="383"/>
      <c r="B1" s="383"/>
      <c r="C1" s="1"/>
      <c r="D1" s="1"/>
      <c r="E1" s="11"/>
      <c r="F1" s="377" t="s">
        <v>0</v>
      </c>
      <c r="G1" s="377"/>
      <c r="H1" s="377"/>
      <c r="I1" s="377"/>
      <c r="J1" s="377"/>
      <c r="K1" s="377"/>
    </row>
    <row r="2" spans="1:11" ht="15" customHeight="1" x14ac:dyDescent="0.25">
      <c r="A2" s="383"/>
      <c r="B2" s="383"/>
      <c r="C2" s="1"/>
      <c r="D2" s="1"/>
      <c r="E2" s="11"/>
      <c r="F2" s="382" t="s">
        <v>120</v>
      </c>
      <c r="G2" s="382"/>
      <c r="H2" s="382"/>
      <c r="I2" s="382"/>
      <c r="J2" s="382"/>
      <c r="K2" s="382"/>
    </row>
    <row r="3" spans="1:11" ht="15" customHeight="1" x14ac:dyDescent="0.25">
      <c r="A3" s="383"/>
      <c r="B3" s="383"/>
      <c r="C3" s="1"/>
      <c r="D3" s="1"/>
      <c r="E3" s="12"/>
      <c r="F3" s="10"/>
      <c r="G3" s="10"/>
      <c r="H3" s="131"/>
      <c r="I3" s="132" t="str">
        <f>'Business Case'!G3</f>
        <v>DRAFT Rev. 18, 05/02/2018</v>
      </c>
      <c r="J3" s="131"/>
      <c r="K3" s="131"/>
    </row>
    <row r="4" spans="1:11" s="17" customFormat="1" ht="16.8" x14ac:dyDescent="0.3">
      <c r="A4" s="13" t="s">
        <v>1</v>
      </c>
      <c r="B4" s="14"/>
      <c r="C4" s="14"/>
      <c r="D4" s="14"/>
      <c r="E4" s="14"/>
      <c r="F4" s="15"/>
      <c r="G4" s="14"/>
      <c r="H4" s="14"/>
      <c r="I4" s="14"/>
      <c r="J4" s="14"/>
      <c r="K4" s="16"/>
    </row>
    <row r="5" spans="1:11" s="18" customFormat="1" ht="27.6" customHeight="1" x14ac:dyDescent="0.25">
      <c r="A5" s="100" t="s">
        <v>111</v>
      </c>
      <c r="B5" s="88" t="s">
        <v>429</v>
      </c>
      <c r="C5" s="404" t="s">
        <v>21</v>
      </c>
      <c r="D5" s="405"/>
      <c r="E5" s="406"/>
      <c r="F5" s="122" t="str">
        <f>'Business Case'!F6</f>
        <v>Internation Certificate (ICS) upgrade/LCM</v>
      </c>
      <c r="G5" s="384" t="s">
        <v>195</v>
      </c>
      <c r="H5" s="386" t="str">
        <f>'Business Case'!K6</f>
        <v>OPQ</v>
      </c>
      <c r="I5" s="397" t="s">
        <v>6</v>
      </c>
      <c r="J5" s="398"/>
      <c r="K5" s="386" t="str">
        <f>'Business Case'!K7</f>
        <v>Tom Busch</v>
      </c>
    </row>
    <row r="6" spans="1:11" s="18" customFormat="1" ht="18.75" customHeight="1" x14ac:dyDescent="0.25">
      <c r="A6" s="112" t="s">
        <v>20</v>
      </c>
      <c r="B6" s="113" t="str">
        <f>'Business Case'!B7</f>
        <v>xx/xx/xxxx</v>
      </c>
      <c r="C6" s="404" t="s">
        <v>112</v>
      </c>
      <c r="D6" s="405"/>
      <c r="E6" s="406"/>
      <c r="F6" s="122" t="str">
        <f>'Business Case'!F7</f>
        <v>Tom Zepp</v>
      </c>
      <c r="G6" s="385"/>
      <c r="H6" s="387"/>
      <c r="I6" s="399"/>
      <c r="J6" s="400"/>
      <c r="K6" s="387" t="str">
        <f>'Business Case'!K7</f>
        <v>Tom Busch</v>
      </c>
    </row>
    <row r="7" spans="1:11" s="18" customFormat="1" ht="12" customHeight="1" x14ac:dyDescent="0.25">
      <c r="A7" s="107"/>
      <c r="B7" s="105"/>
      <c r="C7" s="108"/>
      <c r="D7" s="108"/>
      <c r="E7" s="108"/>
      <c r="F7" s="106"/>
      <c r="G7" s="106"/>
      <c r="H7" s="106"/>
      <c r="I7" s="107"/>
      <c r="J7" s="107"/>
      <c r="K7" s="106"/>
    </row>
    <row r="8" spans="1:11" s="18" customFormat="1" ht="20.100000000000001" customHeight="1" x14ac:dyDescent="0.25">
      <c r="A8" s="390" t="s">
        <v>258</v>
      </c>
      <c r="B8" s="390"/>
      <c r="C8" s="390"/>
      <c r="D8" s="390"/>
      <c r="E8" s="390"/>
      <c r="F8" s="390"/>
      <c r="G8" s="390"/>
      <c r="H8" s="390"/>
      <c r="I8" s="390"/>
      <c r="J8" s="390"/>
      <c r="K8" s="176">
        <f>SUM(K9:K12)</f>
        <v>108</v>
      </c>
    </row>
    <row r="9" spans="1:11" s="18" customFormat="1" ht="20.100000000000001" customHeight="1" x14ac:dyDescent="0.25">
      <c r="A9" s="121"/>
      <c r="B9" s="121"/>
      <c r="C9" s="121"/>
      <c r="D9" s="121"/>
      <c r="E9" s="121"/>
      <c r="F9" s="177"/>
      <c r="G9" s="177"/>
      <c r="H9" s="177"/>
      <c r="I9" s="178"/>
      <c r="J9" s="179" t="s">
        <v>259</v>
      </c>
      <c r="K9" s="180">
        <f>K44</f>
        <v>80</v>
      </c>
    </row>
    <row r="10" spans="1:11" s="18" customFormat="1" ht="15.6" x14ac:dyDescent="0.25">
      <c r="A10" s="121"/>
      <c r="B10" s="121"/>
      <c r="C10" s="121"/>
      <c r="D10" s="121"/>
      <c r="E10" s="121"/>
      <c r="F10" s="177"/>
      <c r="G10" s="177"/>
      <c r="H10" s="177"/>
      <c r="I10" s="178"/>
      <c r="J10" s="179" t="s">
        <v>260</v>
      </c>
      <c r="K10" s="180">
        <f>SUM(I50:I51)</f>
        <v>28</v>
      </c>
    </row>
    <row r="11" spans="1:11" s="18" customFormat="1" ht="15.6" x14ac:dyDescent="0.25">
      <c r="A11" s="121"/>
      <c r="B11" s="121"/>
      <c r="C11" s="121"/>
      <c r="D11" s="121"/>
      <c r="E11" s="121"/>
      <c r="F11" s="177"/>
      <c r="G11" s="177"/>
      <c r="H11" s="177"/>
      <c r="I11" s="178"/>
      <c r="J11" s="179" t="s">
        <v>261</v>
      </c>
      <c r="K11" s="180">
        <f>I52</f>
        <v>0</v>
      </c>
    </row>
    <row r="12" spans="1:11" s="18" customFormat="1" ht="16.2" thickBot="1" x14ac:dyDescent="0.3">
      <c r="A12" s="121"/>
      <c r="B12" s="121"/>
      <c r="C12" s="121"/>
      <c r="D12" s="121"/>
      <c r="E12" s="121"/>
      <c r="F12" s="177"/>
      <c r="G12" s="177"/>
      <c r="H12" s="177"/>
      <c r="I12" s="178"/>
      <c r="J12" s="179" t="s">
        <v>262</v>
      </c>
      <c r="K12" s="180">
        <f>I53</f>
        <v>0</v>
      </c>
    </row>
    <row r="13" spans="1:11" s="18" customFormat="1" ht="20.100000000000001" customHeight="1" thickBot="1" x14ac:dyDescent="0.3">
      <c r="A13" s="174"/>
      <c r="B13" s="174"/>
      <c r="C13" s="174"/>
      <c r="D13" s="174"/>
      <c r="E13" s="174"/>
      <c r="F13" s="174"/>
      <c r="G13" s="174"/>
      <c r="H13" s="174"/>
      <c r="I13" s="120"/>
      <c r="J13" s="174" t="s">
        <v>127</v>
      </c>
      <c r="K13" s="117">
        <f>SUM(K14, K15)</f>
        <v>2660</v>
      </c>
    </row>
    <row r="14" spans="1:11" s="22" customFormat="1" ht="20.100000000000001" customHeight="1" thickBot="1" x14ac:dyDescent="0.3">
      <c r="A14" s="347" t="s">
        <v>372</v>
      </c>
      <c r="B14" s="348"/>
      <c r="C14" s="348"/>
      <c r="D14" s="348"/>
      <c r="E14" s="348"/>
      <c r="F14" s="348"/>
      <c r="G14" s="348"/>
      <c r="H14" s="348"/>
      <c r="I14" s="348"/>
      <c r="J14" s="350"/>
      <c r="K14" s="117">
        <f>K58+K68</f>
        <v>2660</v>
      </c>
    </row>
    <row r="15" spans="1:11" s="22" customFormat="1" ht="20.100000000000001" customHeight="1" thickBot="1" x14ac:dyDescent="0.3">
      <c r="A15" s="347" t="s">
        <v>371</v>
      </c>
      <c r="B15" s="348"/>
      <c r="C15" s="348"/>
      <c r="D15" s="348"/>
      <c r="E15" s="348"/>
      <c r="F15" s="348"/>
      <c r="G15" s="348"/>
      <c r="H15" s="348"/>
      <c r="I15" s="348"/>
      <c r="J15" s="350"/>
      <c r="K15" s="117">
        <f>K79</f>
        <v>0</v>
      </c>
    </row>
    <row r="16" spans="1:11" s="18" customFormat="1" ht="12" customHeight="1" thickBot="1" x14ac:dyDescent="0.3">
      <c r="A16" s="107"/>
      <c r="B16" s="105"/>
      <c r="C16" s="108"/>
      <c r="D16" s="108"/>
      <c r="E16" s="108"/>
      <c r="F16" s="106"/>
      <c r="G16" s="106"/>
      <c r="H16" s="106"/>
      <c r="I16" s="107"/>
      <c r="J16" s="107"/>
      <c r="K16" s="106"/>
    </row>
    <row r="17" spans="1:14" s="19" customFormat="1" ht="15.75" customHeight="1" x14ac:dyDescent="0.2">
      <c r="A17" s="378" t="s">
        <v>249</v>
      </c>
      <c r="B17" s="379"/>
      <c r="C17" s="379"/>
      <c r="D17" s="379"/>
      <c r="E17" s="379"/>
      <c r="F17" s="379"/>
      <c r="G17" s="379"/>
      <c r="H17" s="379"/>
      <c r="I17" s="380"/>
      <c r="J17" s="380"/>
      <c r="K17" s="381"/>
    </row>
    <row r="18" spans="1:14" s="19" customFormat="1" x14ac:dyDescent="0.2">
      <c r="A18" s="407" t="s">
        <v>118</v>
      </c>
      <c r="B18" s="408"/>
      <c r="C18" s="409"/>
      <c r="D18" s="401" t="s">
        <v>106</v>
      </c>
      <c r="E18" s="402"/>
      <c r="F18" s="402"/>
      <c r="G18" s="402"/>
      <c r="H18" s="403"/>
      <c r="I18" s="388" t="s">
        <v>15</v>
      </c>
      <c r="J18" s="389"/>
      <c r="K18" s="102" t="s">
        <v>105</v>
      </c>
      <c r="L18" s="20"/>
      <c r="M18" s="19" t="s">
        <v>403</v>
      </c>
    </row>
    <row r="19" spans="1:14" s="19" customFormat="1" ht="12" x14ac:dyDescent="0.2">
      <c r="A19" s="369" t="s">
        <v>199</v>
      </c>
      <c r="B19" s="370"/>
      <c r="C19" s="371"/>
      <c r="D19" s="373"/>
      <c r="E19" s="374"/>
      <c r="F19" s="374"/>
      <c r="G19" s="374"/>
      <c r="H19" s="375"/>
      <c r="I19" s="372"/>
      <c r="J19" s="372"/>
      <c r="K19" s="103"/>
      <c r="M19" s="19" t="s">
        <v>404</v>
      </c>
    </row>
    <row r="20" spans="1:14" s="19" customFormat="1" ht="12" x14ac:dyDescent="0.2">
      <c r="A20" s="369" t="s">
        <v>200</v>
      </c>
      <c r="B20" s="370"/>
      <c r="C20" s="371"/>
      <c r="D20" s="373"/>
      <c r="E20" s="374"/>
      <c r="F20" s="374"/>
      <c r="G20" s="374"/>
      <c r="H20" s="375"/>
      <c r="I20" s="372"/>
      <c r="J20" s="372"/>
      <c r="K20" s="103"/>
      <c r="M20" s="19" t="s">
        <v>405</v>
      </c>
    </row>
    <row r="21" spans="1:14" s="19" customFormat="1" ht="12" x14ac:dyDescent="0.2">
      <c r="A21" s="369" t="s">
        <v>201</v>
      </c>
      <c r="B21" s="370"/>
      <c r="C21" s="371"/>
      <c r="D21" s="373"/>
      <c r="E21" s="374"/>
      <c r="F21" s="374"/>
      <c r="G21" s="374"/>
      <c r="H21" s="375"/>
      <c r="I21" s="372"/>
      <c r="J21" s="372"/>
      <c r="K21" s="103"/>
      <c r="M21" s="19" t="s">
        <v>406</v>
      </c>
    </row>
    <row r="22" spans="1:14" s="19" customFormat="1" ht="12" x14ac:dyDescent="0.2">
      <c r="A22" s="369" t="s">
        <v>223</v>
      </c>
      <c r="B22" s="370"/>
      <c r="C22" s="371"/>
      <c r="D22" s="373"/>
      <c r="E22" s="374"/>
      <c r="F22" s="374"/>
      <c r="G22" s="374"/>
      <c r="H22" s="375"/>
      <c r="I22" s="372"/>
      <c r="J22" s="372"/>
      <c r="K22" s="103"/>
      <c r="M22" s="19" t="s">
        <v>407</v>
      </c>
    </row>
    <row r="23" spans="1:14" s="19" customFormat="1" ht="12" x14ac:dyDescent="0.2">
      <c r="A23" s="369" t="s">
        <v>202</v>
      </c>
      <c r="B23" s="370"/>
      <c r="C23" s="371"/>
      <c r="D23" s="373"/>
      <c r="E23" s="374"/>
      <c r="F23" s="374"/>
      <c r="G23" s="374"/>
      <c r="H23" s="375"/>
      <c r="I23" s="372"/>
      <c r="J23" s="372"/>
      <c r="K23" s="103"/>
      <c r="M23" s="19" t="s">
        <v>408</v>
      </c>
    </row>
    <row r="24" spans="1:14" s="19" customFormat="1" ht="12" x14ac:dyDescent="0.2">
      <c r="A24" s="369" t="s">
        <v>203</v>
      </c>
      <c r="B24" s="370"/>
      <c r="C24" s="371"/>
      <c r="D24" s="373"/>
      <c r="E24" s="374"/>
      <c r="F24" s="374"/>
      <c r="G24" s="374"/>
      <c r="H24" s="375"/>
      <c r="I24" s="372"/>
      <c r="J24" s="372"/>
      <c r="K24" s="103"/>
      <c r="M24" s="19" t="s">
        <v>416</v>
      </c>
    </row>
    <row r="25" spans="1:14" s="19" customFormat="1" ht="12" x14ac:dyDescent="0.2">
      <c r="A25" s="369" t="s">
        <v>204</v>
      </c>
      <c r="B25" s="370"/>
      <c r="C25" s="371"/>
      <c r="D25" s="373"/>
      <c r="E25" s="374"/>
      <c r="F25" s="374"/>
      <c r="G25" s="374"/>
      <c r="H25" s="375"/>
      <c r="I25" s="372"/>
      <c r="J25" s="372"/>
      <c r="K25" s="103"/>
      <c r="M25" s="19" t="s">
        <v>409</v>
      </c>
    </row>
    <row r="26" spans="1:14" s="19" customFormat="1" ht="12" x14ac:dyDescent="0.2">
      <c r="A26" s="369" t="s">
        <v>205</v>
      </c>
      <c r="B26" s="370"/>
      <c r="C26" s="371"/>
      <c r="D26" s="373"/>
      <c r="E26" s="374"/>
      <c r="F26" s="374"/>
      <c r="G26" s="374"/>
      <c r="H26" s="375"/>
      <c r="I26" s="372"/>
      <c r="J26" s="372"/>
      <c r="K26" s="103"/>
    </row>
    <row r="27" spans="1:14" s="19" customFormat="1" ht="12" x14ac:dyDescent="0.25">
      <c r="A27" s="369" t="s">
        <v>206</v>
      </c>
      <c r="B27" s="370"/>
      <c r="C27" s="371"/>
      <c r="D27" s="373"/>
      <c r="E27" s="374"/>
      <c r="F27" s="374"/>
      <c r="G27" s="374"/>
      <c r="H27" s="375"/>
      <c r="I27" s="372"/>
      <c r="J27" s="372"/>
      <c r="K27" s="103"/>
      <c r="N27" s="287"/>
    </row>
    <row r="28" spans="1:14" s="19" customFormat="1" ht="12" x14ac:dyDescent="0.25">
      <c r="A28" s="369" t="s">
        <v>207</v>
      </c>
      <c r="B28" s="370"/>
      <c r="C28" s="371"/>
      <c r="D28" s="373" t="s">
        <v>430</v>
      </c>
      <c r="E28" s="374"/>
      <c r="F28" s="374"/>
      <c r="G28" s="374"/>
      <c r="H28" s="375"/>
      <c r="I28" s="372" t="s">
        <v>428</v>
      </c>
      <c r="J28" s="372"/>
      <c r="K28" s="103">
        <v>40</v>
      </c>
      <c r="N28" s="287"/>
    </row>
    <row r="29" spans="1:14" s="19" customFormat="1" ht="38.4" customHeight="1" x14ac:dyDescent="0.25">
      <c r="A29" s="369" t="s">
        <v>208</v>
      </c>
      <c r="B29" s="370"/>
      <c r="C29" s="371"/>
      <c r="D29" s="373" t="s">
        <v>527</v>
      </c>
      <c r="E29" s="374"/>
      <c r="F29" s="374"/>
      <c r="G29" s="374"/>
      <c r="H29" s="375"/>
      <c r="I29" s="376" t="s">
        <v>381</v>
      </c>
      <c r="J29" s="376"/>
      <c r="K29" s="103"/>
      <c r="N29" s="287"/>
    </row>
    <row r="30" spans="1:14" s="19" customFormat="1" ht="14.4" customHeight="1" x14ac:dyDescent="0.25">
      <c r="A30" s="369" t="s">
        <v>209</v>
      </c>
      <c r="B30" s="370"/>
      <c r="C30" s="371"/>
      <c r="D30" s="373"/>
      <c r="E30" s="374"/>
      <c r="F30" s="374"/>
      <c r="G30" s="374"/>
      <c r="H30" s="375"/>
      <c r="I30" s="372"/>
      <c r="J30" s="372"/>
      <c r="K30" s="103"/>
      <c r="N30" s="287"/>
    </row>
    <row r="31" spans="1:14" s="19" customFormat="1" ht="24" customHeight="1" x14ac:dyDescent="0.25">
      <c r="A31" s="369" t="s">
        <v>210</v>
      </c>
      <c r="B31" s="370"/>
      <c r="C31" s="371"/>
      <c r="D31" s="373" t="s">
        <v>513</v>
      </c>
      <c r="E31" s="374"/>
      <c r="F31" s="374"/>
      <c r="G31" s="374"/>
      <c r="H31" s="375"/>
      <c r="I31" s="376" t="s">
        <v>387</v>
      </c>
      <c r="J31" s="376"/>
      <c r="K31" s="103"/>
      <c r="N31" s="287"/>
    </row>
    <row r="32" spans="1:14" s="19" customFormat="1" ht="12" x14ac:dyDescent="0.25">
      <c r="A32" s="369" t="s">
        <v>211</v>
      </c>
      <c r="B32" s="370"/>
      <c r="C32" s="371"/>
      <c r="D32" s="373"/>
      <c r="E32" s="374"/>
      <c r="F32" s="374"/>
      <c r="G32" s="374"/>
      <c r="H32" s="375"/>
      <c r="I32" s="372"/>
      <c r="J32" s="372"/>
      <c r="K32" s="103"/>
      <c r="N32" s="287"/>
    </row>
    <row r="33" spans="1:14" s="19" customFormat="1" ht="12" x14ac:dyDescent="0.25">
      <c r="A33" s="369" t="s">
        <v>212</v>
      </c>
      <c r="B33" s="370"/>
      <c r="C33" s="371"/>
      <c r="D33" s="373"/>
      <c r="E33" s="374"/>
      <c r="F33" s="374"/>
      <c r="G33" s="374"/>
      <c r="H33" s="375"/>
      <c r="I33" s="372"/>
      <c r="J33" s="372"/>
      <c r="K33" s="103"/>
      <c r="N33" s="287"/>
    </row>
    <row r="34" spans="1:14" s="19" customFormat="1" ht="12" x14ac:dyDescent="0.25">
      <c r="A34" s="369" t="s">
        <v>515</v>
      </c>
      <c r="B34" s="370"/>
      <c r="C34" s="371"/>
      <c r="D34" s="373" t="s">
        <v>516</v>
      </c>
      <c r="E34" s="374"/>
      <c r="F34" s="374"/>
      <c r="G34" s="374"/>
      <c r="H34" s="375"/>
      <c r="I34" s="372" t="s">
        <v>428</v>
      </c>
      <c r="J34" s="372"/>
      <c r="K34" s="103">
        <v>40</v>
      </c>
      <c r="N34" s="287"/>
    </row>
    <row r="35" spans="1:14" s="19" customFormat="1" ht="12" x14ac:dyDescent="0.25">
      <c r="A35" s="369" t="s">
        <v>213</v>
      </c>
      <c r="B35" s="370"/>
      <c r="C35" s="371"/>
      <c r="D35" s="373"/>
      <c r="E35" s="374"/>
      <c r="F35" s="374"/>
      <c r="G35" s="374"/>
      <c r="H35" s="375"/>
      <c r="I35" s="372"/>
      <c r="J35" s="372"/>
      <c r="K35" s="103"/>
      <c r="N35" s="287"/>
    </row>
    <row r="36" spans="1:14" s="19" customFormat="1" ht="12" x14ac:dyDescent="0.25">
      <c r="A36" s="369" t="s">
        <v>214</v>
      </c>
      <c r="B36" s="370"/>
      <c r="C36" s="371"/>
      <c r="D36" s="373"/>
      <c r="E36" s="374"/>
      <c r="F36" s="374"/>
      <c r="G36" s="374"/>
      <c r="H36" s="375"/>
      <c r="I36" s="372"/>
      <c r="J36" s="372"/>
      <c r="K36" s="103"/>
      <c r="N36" s="287"/>
    </row>
    <row r="37" spans="1:14" s="19" customFormat="1" ht="12" x14ac:dyDescent="0.25">
      <c r="A37" s="369" t="s">
        <v>215</v>
      </c>
      <c r="B37" s="370"/>
      <c r="C37" s="371"/>
      <c r="D37" s="373"/>
      <c r="E37" s="374"/>
      <c r="F37" s="374"/>
      <c r="G37" s="374"/>
      <c r="H37" s="375"/>
      <c r="I37" s="372"/>
      <c r="J37" s="372"/>
      <c r="K37" s="103"/>
      <c r="N37" s="287"/>
    </row>
    <row r="38" spans="1:14" s="19" customFormat="1" ht="12" x14ac:dyDescent="0.25">
      <c r="A38" s="369" t="s">
        <v>216</v>
      </c>
      <c r="B38" s="370"/>
      <c r="C38" s="371"/>
      <c r="D38" s="373"/>
      <c r="E38" s="374"/>
      <c r="F38" s="374"/>
      <c r="G38" s="374"/>
      <c r="H38" s="375"/>
      <c r="I38" s="372"/>
      <c r="J38" s="372"/>
      <c r="K38" s="103"/>
      <c r="N38" s="287"/>
    </row>
    <row r="39" spans="1:14" s="19" customFormat="1" ht="12" customHeight="1" x14ac:dyDescent="0.2">
      <c r="A39" s="369" t="s">
        <v>217</v>
      </c>
      <c r="B39" s="370"/>
      <c r="C39" s="371"/>
      <c r="D39" s="373" t="s">
        <v>529</v>
      </c>
      <c r="E39" s="374"/>
      <c r="F39" s="374"/>
      <c r="G39" s="374"/>
      <c r="H39" s="375"/>
      <c r="I39" s="376" t="s">
        <v>387</v>
      </c>
      <c r="J39" s="376"/>
      <c r="K39" s="103"/>
    </row>
    <row r="40" spans="1:14" s="19" customFormat="1" ht="12" x14ac:dyDescent="0.2">
      <c r="A40" s="369" t="s">
        <v>218</v>
      </c>
      <c r="B40" s="370"/>
      <c r="C40" s="371"/>
      <c r="D40" s="373"/>
      <c r="E40" s="374"/>
      <c r="F40" s="374"/>
      <c r="G40" s="374"/>
      <c r="H40" s="375"/>
      <c r="I40" s="372"/>
      <c r="J40" s="372"/>
      <c r="K40" s="103"/>
    </row>
    <row r="41" spans="1:14" s="19" customFormat="1" ht="12" x14ac:dyDescent="0.2">
      <c r="A41" s="369" t="s">
        <v>219</v>
      </c>
      <c r="B41" s="370"/>
      <c r="C41" s="371"/>
      <c r="D41" s="373"/>
      <c r="E41" s="374"/>
      <c r="F41" s="374"/>
      <c r="G41" s="374"/>
      <c r="H41" s="375"/>
      <c r="I41" s="372"/>
      <c r="J41" s="372"/>
      <c r="K41" s="103"/>
    </row>
    <row r="42" spans="1:14" s="19" customFormat="1" ht="12" x14ac:dyDescent="0.2">
      <c r="A42" s="369" t="s">
        <v>220</v>
      </c>
      <c r="B42" s="370"/>
      <c r="C42" s="371"/>
      <c r="D42" s="373"/>
      <c r="E42" s="374"/>
      <c r="F42" s="374"/>
      <c r="G42" s="374"/>
      <c r="H42" s="375"/>
      <c r="I42" s="372"/>
      <c r="J42" s="372"/>
      <c r="K42" s="103"/>
    </row>
    <row r="43" spans="1:14" s="19" customFormat="1" ht="12" x14ac:dyDescent="0.2">
      <c r="A43" s="369" t="s">
        <v>221</v>
      </c>
      <c r="B43" s="370"/>
      <c r="C43" s="371"/>
      <c r="D43" s="373"/>
      <c r="E43" s="374"/>
      <c r="F43" s="374"/>
      <c r="G43" s="374"/>
      <c r="H43" s="375"/>
      <c r="I43" s="372"/>
      <c r="J43" s="372"/>
      <c r="K43" s="103"/>
    </row>
    <row r="44" spans="1:14" s="19" customFormat="1" ht="15" customHeight="1" x14ac:dyDescent="0.2">
      <c r="A44" s="410" t="s">
        <v>119</v>
      </c>
      <c r="B44" s="392"/>
      <c r="C44" s="392"/>
      <c r="D44" s="392"/>
      <c r="E44" s="411"/>
      <c r="F44" s="411"/>
      <c r="G44" s="411"/>
      <c r="H44" s="411"/>
      <c r="I44" s="411"/>
      <c r="J44" s="412"/>
      <c r="K44" s="104">
        <f>SUM(K19:K43)</f>
        <v>80</v>
      </c>
    </row>
    <row r="45" spans="1:14" s="19" customFormat="1" ht="15" customHeight="1" x14ac:dyDescent="0.2">
      <c r="A45" s="395" t="s">
        <v>113</v>
      </c>
      <c r="B45" s="396"/>
      <c r="C45" s="413"/>
      <c r="D45" s="164"/>
      <c r="E45" s="391" t="str">
        <f>IF(D45="x", "Internal PL Hours (estimated at 35% of the overall project effort):","PL Hours (estimated at 35% of the overall project effort):")</f>
        <v>PL Hours (estimated at 35% of the overall project effort):</v>
      </c>
      <c r="F45" s="392"/>
      <c r="G45" s="392"/>
      <c r="H45" s="392"/>
      <c r="I45" s="393"/>
      <c r="J45" s="394"/>
      <c r="K45" s="104">
        <f>IF(D45="x",K44*0.35,0)</f>
        <v>0</v>
      </c>
    </row>
    <row r="46" spans="1:14" s="19" customFormat="1" ht="15" customHeight="1" thickBot="1" x14ac:dyDescent="0.25">
      <c r="A46" s="395"/>
      <c r="B46" s="396"/>
      <c r="C46" s="396"/>
      <c r="D46" s="164"/>
      <c r="E46" s="392" t="s">
        <v>256</v>
      </c>
      <c r="F46" s="392"/>
      <c r="G46" s="392"/>
      <c r="H46" s="392"/>
      <c r="I46" s="393"/>
      <c r="J46" s="394"/>
      <c r="K46" s="104">
        <f>SUM(K44:K45)</f>
        <v>80</v>
      </c>
    </row>
    <row r="47" spans="1:14" s="19" customFormat="1" ht="15" customHeight="1" thickBot="1" x14ac:dyDescent="0.3">
      <c r="A47" s="114"/>
      <c r="B47" s="101"/>
      <c r="C47" s="101"/>
      <c r="D47" s="101"/>
      <c r="E47" s="101"/>
      <c r="F47" s="101"/>
      <c r="G47" s="101"/>
      <c r="H47" s="101"/>
      <c r="I47" s="101"/>
      <c r="J47" s="114"/>
      <c r="K47" s="115"/>
      <c r="L47" s="116"/>
    </row>
    <row r="48" spans="1:14" s="19" customFormat="1" ht="15" customHeight="1" x14ac:dyDescent="0.2">
      <c r="A48" s="378" t="s">
        <v>241</v>
      </c>
      <c r="B48" s="379"/>
      <c r="C48" s="379"/>
      <c r="D48" s="379"/>
      <c r="E48" s="379"/>
      <c r="F48" s="379"/>
      <c r="G48" s="379"/>
      <c r="H48" s="379"/>
      <c r="I48" s="380"/>
      <c r="J48" s="380"/>
      <c r="K48" s="381"/>
    </row>
    <row r="49" spans="1:11" ht="24" x14ac:dyDescent="0.25">
      <c r="A49" s="360" t="s">
        <v>242</v>
      </c>
      <c r="B49" s="361"/>
      <c r="C49" s="362"/>
      <c r="D49" s="162" t="s">
        <v>255</v>
      </c>
      <c r="E49" s="363" t="s">
        <v>243</v>
      </c>
      <c r="F49" s="364"/>
      <c r="G49" s="364"/>
      <c r="H49" s="365"/>
      <c r="I49" s="109" t="s">
        <v>117</v>
      </c>
      <c r="J49" s="109" t="s">
        <v>116</v>
      </c>
      <c r="K49" s="110" t="s">
        <v>107</v>
      </c>
    </row>
    <row r="50" spans="1:11" ht="30" customHeight="1" x14ac:dyDescent="0.25">
      <c r="A50" s="336" t="s">
        <v>374</v>
      </c>
      <c r="B50" s="337"/>
      <c r="C50" s="338"/>
      <c r="D50" s="206" t="s">
        <v>406</v>
      </c>
      <c r="E50" s="366" t="s">
        <v>375</v>
      </c>
      <c r="F50" s="367"/>
      <c r="G50" s="367"/>
      <c r="H50" s="368"/>
      <c r="I50" s="89">
        <f>IF(D45="x", 0,K44*0.35)</f>
        <v>28</v>
      </c>
      <c r="J50" s="173">
        <v>95</v>
      </c>
      <c r="K50" s="111">
        <f t="shared" ref="K50:K57" si="0">ROUND(I50*J50,0)</f>
        <v>2660</v>
      </c>
    </row>
    <row r="51" spans="1:11" ht="30" customHeight="1" x14ac:dyDescent="0.25">
      <c r="A51" s="336" t="s">
        <v>377</v>
      </c>
      <c r="B51" s="337"/>
      <c r="C51" s="338"/>
      <c r="D51" s="206" t="s">
        <v>406</v>
      </c>
      <c r="E51" s="366" t="s">
        <v>525</v>
      </c>
      <c r="F51" s="367"/>
      <c r="G51" s="367"/>
      <c r="H51" s="368"/>
      <c r="I51" s="89">
        <v>0</v>
      </c>
      <c r="J51" s="173">
        <v>60</v>
      </c>
      <c r="K51" s="111">
        <f t="shared" si="0"/>
        <v>0</v>
      </c>
    </row>
    <row r="52" spans="1:11" ht="48" customHeight="1" x14ac:dyDescent="0.25">
      <c r="A52" s="336" t="s">
        <v>376</v>
      </c>
      <c r="B52" s="337"/>
      <c r="C52" s="338"/>
      <c r="D52" s="206" t="s">
        <v>405</v>
      </c>
      <c r="E52" s="366" t="s">
        <v>526</v>
      </c>
      <c r="F52" s="367"/>
      <c r="G52" s="367"/>
      <c r="H52" s="368"/>
      <c r="I52" s="89">
        <v>0</v>
      </c>
      <c r="J52" s="173">
        <v>65</v>
      </c>
      <c r="K52" s="111">
        <f t="shared" si="0"/>
        <v>0</v>
      </c>
    </row>
    <row r="53" spans="1:11" ht="30" customHeight="1" x14ac:dyDescent="0.25">
      <c r="A53" s="336" t="s">
        <v>431</v>
      </c>
      <c r="B53" s="337"/>
      <c r="C53" s="338"/>
      <c r="D53" s="206" t="s">
        <v>416</v>
      </c>
      <c r="E53" s="366" t="s">
        <v>530</v>
      </c>
      <c r="F53" s="367"/>
      <c r="G53" s="367"/>
      <c r="H53" s="368"/>
      <c r="I53" s="89">
        <v>0</v>
      </c>
      <c r="J53" s="173">
        <v>0</v>
      </c>
      <c r="K53" s="111">
        <f t="shared" si="0"/>
        <v>0</v>
      </c>
    </row>
    <row r="54" spans="1:11" ht="30" customHeight="1" x14ac:dyDescent="0.25">
      <c r="A54" s="336"/>
      <c r="B54" s="337"/>
      <c r="C54" s="338"/>
      <c r="D54" s="206"/>
      <c r="E54" s="366"/>
      <c r="F54" s="367"/>
      <c r="G54" s="367"/>
      <c r="H54" s="368"/>
      <c r="I54" s="89">
        <v>0</v>
      </c>
      <c r="J54" s="173">
        <v>0</v>
      </c>
      <c r="K54" s="111">
        <f t="shared" si="0"/>
        <v>0</v>
      </c>
    </row>
    <row r="55" spans="1:11" ht="30" customHeight="1" x14ac:dyDescent="0.25">
      <c r="A55" s="336" t="s">
        <v>242</v>
      </c>
      <c r="B55" s="337"/>
      <c r="C55" s="338"/>
      <c r="D55" s="206"/>
      <c r="E55" s="366"/>
      <c r="F55" s="367"/>
      <c r="G55" s="367"/>
      <c r="H55" s="368"/>
      <c r="I55" s="89">
        <v>0</v>
      </c>
      <c r="J55" s="173">
        <v>0</v>
      </c>
      <c r="K55" s="111">
        <f t="shared" si="0"/>
        <v>0</v>
      </c>
    </row>
    <row r="56" spans="1:11" ht="30" customHeight="1" x14ac:dyDescent="0.25">
      <c r="A56" s="336" t="s">
        <v>242</v>
      </c>
      <c r="B56" s="337"/>
      <c r="C56" s="338"/>
      <c r="D56" s="206"/>
      <c r="E56" s="366"/>
      <c r="F56" s="367"/>
      <c r="G56" s="367"/>
      <c r="H56" s="368"/>
      <c r="I56" s="89">
        <v>0</v>
      </c>
      <c r="J56" s="173">
        <v>0</v>
      </c>
      <c r="K56" s="111">
        <f t="shared" si="0"/>
        <v>0</v>
      </c>
    </row>
    <row r="57" spans="1:11" ht="30" customHeight="1" thickBot="1" x14ac:dyDescent="0.3">
      <c r="A57" s="336" t="s">
        <v>242</v>
      </c>
      <c r="B57" s="337"/>
      <c r="C57" s="338"/>
      <c r="D57" s="301"/>
      <c r="E57" s="202"/>
      <c r="F57" s="202"/>
      <c r="G57" s="202"/>
      <c r="H57" s="202"/>
      <c r="I57" s="89">
        <v>0</v>
      </c>
      <c r="J57" s="173">
        <v>0</v>
      </c>
      <c r="K57" s="111">
        <f t="shared" si="0"/>
        <v>0</v>
      </c>
    </row>
    <row r="58" spans="1:11" ht="20.100000000000001" customHeight="1" thickBot="1" x14ac:dyDescent="0.3">
      <c r="A58" s="347" t="s">
        <v>248</v>
      </c>
      <c r="B58" s="348"/>
      <c r="C58" s="348"/>
      <c r="D58" s="349"/>
      <c r="E58" s="348"/>
      <c r="F58" s="348"/>
      <c r="G58" s="348"/>
      <c r="H58" s="348"/>
      <c r="I58" s="348"/>
      <c r="J58" s="350"/>
      <c r="K58" s="117">
        <f>SUM(K50:K57)</f>
        <v>2660</v>
      </c>
    </row>
    <row r="59" spans="1:11" ht="15" customHeight="1" thickBot="1" x14ac:dyDescent="0.3">
      <c r="A59" s="8"/>
      <c r="B59" s="8"/>
      <c r="C59" s="8"/>
      <c r="D59" s="8"/>
      <c r="E59" s="8"/>
      <c r="F59" s="8"/>
      <c r="G59" s="8"/>
      <c r="H59" s="8"/>
      <c r="I59" s="8"/>
      <c r="J59" s="8"/>
      <c r="K59" s="9"/>
    </row>
    <row r="60" spans="1:11" ht="15.6" x14ac:dyDescent="0.25">
      <c r="A60" s="351" t="s">
        <v>366</v>
      </c>
      <c r="B60" s="352"/>
      <c r="C60" s="352"/>
      <c r="D60" s="352"/>
      <c r="E60" s="352"/>
      <c r="F60" s="352"/>
      <c r="G60" s="352"/>
      <c r="H60" s="352"/>
      <c r="I60" s="352"/>
      <c r="J60" s="352"/>
      <c r="K60" s="353"/>
    </row>
    <row r="61" spans="1:11" ht="15" customHeight="1" x14ac:dyDescent="0.25">
      <c r="A61" s="357" t="s">
        <v>9</v>
      </c>
      <c r="B61" s="358"/>
      <c r="C61" s="358"/>
      <c r="D61" s="358"/>
      <c r="E61" s="358"/>
      <c r="F61" s="358"/>
      <c r="G61" s="358"/>
      <c r="H61" s="358"/>
      <c r="I61" s="358"/>
      <c r="J61" s="358"/>
      <c r="K61" s="359"/>
    </row>
    <row r="62" spans="1:11" ht="24.6" customHeight="1" x14ac:dyDescent="0.25">
      <c r="A62" s="360" t="s">
        <v>10</v>
      </c>
      <c r="B62" s="361"/>
      <c r="C62" s="362"/>
      <c r="D62" s="162" t="s">
        <v>252</v>
      </c>
      <c r="E62" s="363" t="s">
        <v>244</v>
      </c>
      <c r="F62" s="364"/>
      <c r="G62" s="364"/>
      <c r="H62" s="365"/>
      <c r="I62" s="163" t="s">
        <v>253</v>
      </c>
      <c r="J62" s="163" t="s">
        <v>254</v>
      </c>
      <c r="K62" s="110" t="s">
        <v>7</v>
      </c>
    </row>
    <row r="63" spans="1:11" x14ac:dyDescent="0.25">
      <c r="A63" s="339" t="s">
        <v>11</v>
      </c>
      <c r="B63" s="339"/>
      <c r="C63" s="339"/>
      <c r="D63" s="166" t="s">
        <v>245</v>
      </c>
      <c r="E63" s="340"/>
      <c r="F63" s="340"/>
      <c r="G63" s="340"/>
      <c r="H63" s="340"/>
      <c r="I63" s="168">
        <v>0</v>
      </c>
      <c r="J63" s="169">
        <v>0</v>
      </c>
      <c r="K63" s="167">
        <f t="shared" ref="K63:K67" si="1">ROUND(I63*J63,0)</f>
        <v>0</v>
      </c>
    </row>
    <row r="64" spans="1:11" x14ac:dyDescent="0.25">
      <c r="A64" s="341" t="s">
        <v>246</v>
      </c>
      <c r="B64" s="342"/>
      <c r="C64" s="343"/>
      <c r="D64" s="166" t="s">
        <v>245</v>
      </c>
      <c r="E64" s="170"/>
      <c r="F64" s="171"/>
      <c r="G64" s="171"/>
      <c r="H64" s="172"/>
      <c r="I64" s="168">
        <v>0</v>
      </c>
      <c r="J64" s="169">
        <v>0</v>
      </c>
      <c r="K64" s="167">
        <f t="shared" si="1"/>
        <v>0</v>
      </c>
    </row>
    <row r="65" spans="1:11" x14ac:dyDescent="0.25">
      <c r="A65" s="341" t="s">
        <v>393</v>
      </c>
      <c r="B65" s="342"/>
      <c r="C65" s="343"/>
      <c r="D65" s="166" t="s">
        <v>245</v>
      </c>
      <c r="E65" s="344"/>
      <c r="F65" s="345"/>
      <c r="G65" s="345"/>
      <c r="H65" s="346"/>
      <c r="I65" s="168">
        <v>0</v>
      </c>
      <c r="J65" s="169">
        <v>0</v>
      </c>
      <c r="K65" s="167">
        <f t="shared" ref="K65:K66" si="2">ROUND(I65*J65,0)</f>
        <v>0</v>
      </c>
    </row>
    <row r="66" spans="1:11" x14ac:dyDescent="0.25">
      <c r="A66" s="341" t="s">
        <v>368</v>
      </c>
      <c r="B66" s="342"/>
      <c r="C66" s="343"/>
      <c r="D66" s="166" t="s">
        <v>245</v>
      </c>
      <c r="E66" s="344"/>
      <c r="F66" s="345"/>
      <c r="G66" s="345"/>
      <c r="H66" s="346"/>
      <c r="I66" s="168">
        <v>0</v>
      </c>
      <c r="J66" s="169">
        <v>0</v>
      </c>
      <c r="K66" s="167">
        <f t="shared" si="2"/>
        <v>0</v>
      </c>
    </row>
    <row r="67" spans="1:11" x14ac:dyDescent="0.25">
      <c r="A67" s="341" t="s">
        <v>368</v>
      </c>
      <c r="B67" s="342"/>
      <c r="C67" s="343"/>
      <c r="D67" s="166" t="s">
        <v>245</v>
      </c>
      <c r="E67" s="344"/>
      <c r="F67" s="345"/>
      <c r="G67" s="345"/>
      <c r="H67" s="346"/>
      <c r="I67" s="168">
        <v>0</v>
      </c>
      <c r="J67" s="169">
        <v>0</v>
      </c>
      <c r="K67" s="167">
        <f t="shared" si="1"/>
        <v>0</v>
      </c>
    </row>
    <row r="68" spans="1:11" x14ac:dyDescent="0.25">
      <c r="A68" s="354" t="s">
        <v>369</v>
      </c>
      <c r="B68" s="355"/>
      <c r="C68" s="355"/>
      <c r="D68" s="355"/>
      <c r="E68" s="355"/>
      <c r="F68" s="355"/>
      <c r="G68" s="355"/>
      <c r="H68" s="355"/>
      <c r="I68" s="356"/>
      <c r="J68" s="175">
        <f>SUM(J63:J67)</f>
        <v>0</v>
      </c>
      <c r="K68" s="175">
        <f>SUM(K63:K67)</f>
        <v>0</v>
      </c>
    </row>
    <row r="70" spans="1:11" ht="13.8" thickBot="1" x14ac:dyDescent="0.3"/>
    <row r="71" spans="1:11" ht="15.6" x14ac:dyDescent="0.25">
      <c r="A71" s="351" t="s">
        <v>367</v>
      </c>
      <c r="B71" s="352"/>
      <c r="C71" s="352"/>
      <c r="D71" s="352"/>
      <c r="E71" s="352"/>
      <c r="F71" s="352"/>
      <c r="G71" s="352"/>
      <c r="H71" s="352"/>
      <c r="I71" s="352"/>
      <c r="J71" s="352"/>
      <c r="K71" s="353"/>
    </row>
    <row r="72" spans="1:11" x14ac:dyDescent="0.25">
      <c r="A72" s="357" t="s">
        <v>9</v>
      </c>
      <c r="B72" s="358"/>
      <c r="C72" s="358"/>
      <c r="D72" s="358"/>
      <c r="E72" s="358"/>
      <c r="F72" s="358"/>
      <c r="G72" s="358"/>
      <c r="H72" s="358"/>
      <c r="I72" s="358"/>
      <c r="J72" s="358"/>
      <c r="K72" s="359"/>
    </row>
    <row r="73" spans="1:11" ht="24.6" x14ac:dyDescent="0.25">
      <c r="A73" s="360" t="s">
        <v>10</v>
      </c>
      <c r="B73" s="361"/>
      <c r="C73" s="362"/>
      <c r="D73" s="199" t="s">
        <v>252</v>
      </c>
      <c r="E73" s="363" t="s">
        <v>244</v>
      </c>
      <c r="F73" s="364"/>
      <c r="G73" s="364"/>
      <c r="H73" s="365"/>
      <c r="I73" s="200" t="s">
        <v>253</v>
      </c>
      <c r="J73" s="200" t="s">
        <v>254</v>
      </c>
      <c r="K73" s="110" t="s">
        <v>7</v>
      </c>
    </row>
    <row r="74" spans="1:11" x14ac:dyDescent="0.25">
      <c r="A74" s="341" t="s">
        <v>247</v>
      </c>
      <c r="B74" s="342"/>
      <c r="C74" s="343"/>
      <c r="D74" s="166" t="s">
        <v>251</v>
      </c>
      <c r="E74" s="344"/>
      <c r="F74" s="345"/>
      <c r="G74" s="345"/>
      <c r="H74" s="346"/>
      <c r="I74" s="168">
        <v>0</v>
      </c>
      <c r="J74" s="169">
        <v>0</v>
      </c>
      <c r="K74" s="167">
        <f t="shared" ref="K74:K78" si="3">ROUND(I74*J74,0)</f>
        <v>0</v>
      </c>
    </row>
    <row r="75" spans="1:11" x14ac:dyDescent="0.25">
      <c r="A75" s="339" t="s">
        <v>12</v>
      </c>
      <c r="B75" s="339"/>
      <c r="C75" s="339"/>
      <c r="D75" s="166" t="s">
        <v>250</v>
      </c>
      <c r="E75" s="340"/>
      <c r="F75" s="340"/>
      <c r="G75" s="340"/>
      <c r="H75" s="340"/>
      <c r="I75" s="168">
        <v>0</v>
      </c>
      <c r="J75" s="169">
        <v>0</v>
      </c>
      <c r="K75" s="167">
        <f t="shared" si="3"/>
        <v>0</v>
      </c>
    </row>
    <row r="76" spans="1:11" x14ac:dyDescent="0.25">
      <c r="A76" s="341" t="s">
        <v>13</v>
      </c>
      <c r="B76" s="342"/>
      <c r="C76" s="343"/>
      <c r="D76" s="166" t="s">
        <v>250</v>
      </c>
      <c r="E76" s="344"/>
      <c r="F76" s="345"/>
      <c r="G76" s="345"/>
      <c r="H76" s="346"/>
      <c r="I76" s="168">
        <v>0</v>
      </c>
      <c r="J76" s="169">
        <v>0</v>
      </c>
      <c r="K76" s="167">
        <f t="shared" si="3"/>
        <v>0</v>
      </c>
    </row>
    <row r="77" spans="1:11" x14ac:dyDescent="0.25">
      <c r="A77" s="341" t="s">
        <v>14</v>
      </c>
      <c r="B77" s="342"/>
      <c r="C77" s="343"/>
      <c r="D77" s="166" t="s">
        <v>250</v>
      </c>
      <c r="E77" s="344"/>
      <c r="F77" s="345"/>
      <c r="G77" s="345"/>
      <c r="H77" s="346"/>
      <c r="I77" s="168">
        <v>0</v>
      </c>
      <c r="J77" s="169">
        <v>0</v>
      </c>
      <c r="K77" s="167">
        <f t="shared" si="3"/>
        <v>0</v>
      </c>
    </row>
    <row r="78" spans="1:11" x14ac:dyDescent="0.25">
      <c r="A78" s="341" t="s">
        <v>368</v>
      </c>
      <c r="B78" s="342"/>
      <c r="C78" s="343"/>
      <c r="D78" s="166"/>
      <c r="E78" s="344"/>
      <c r="F78" s="345"/>
      <c r="G78" s="345"/>
      <c r="H78" s="346"/>
      <c r="I78" s="168">
        <v>0</v>
      </c>
      <c r="J78" s="169">
        <v>0</v>
      </c>
      <c r="K78" s="167">
        <f t="shared" si="3"/>
        <v>0</v>
      </c>
    </row>
    <row r="79" spans="1:11" x14ac:dyDescent="0.25">
      <c r="A79" s="354" t="s">
        <v>370</v>
      </c>
      <c r="B79" s="355"/>
      <c r="C79" s="355"/>
      <c r="D79" s="355"/>
      <c r="E79" s="355"/>
      <c r="F79" s="355"/>
      <c r="G79" s="355"/>
      <c r="H79" s="355"/>
      <c r="I79" s="356"/>
      <c r="J79" s="175">
        <f>SUM(J74:J78)</f>
        <v>0</v>
      </c>
      <c r="K79" s="175">
        <f>SUM(K74:K78)</f>
        <v>0</v>
      </c>
    </row>
  </sheetData>
  <sortState ref="A21:C45">
    <sortCondition ref="A21:A45"/>
  </sortState>
  <mergeCells count="144">
    <mergeCell ref="A53:C53"/>
    <mergeCell ref="A37:C37"/>
    <mergeCell ref="A54:C54"/>
    <mergeCell ref="E54:H54"/>
    <mergeCell ref="E53:H53"/>
    <mergeCell ref="A56:C56"/>
    <mergeCell ref="A29:C29"/>
    <mergeCell ref="I29:J29"/>
    <mergeCell ref="A30:C30"/>
    <mergeCell ref="I30:J30"/>
    <mergeCell ref="A31:C31"/>
    <mergeCell ref="E46:J46"/>
    <mergeCell ref="A44:J44"/>
    <mergeCell ref="A45:C45"/>
    <mergeCell ref="I31:J31"/>
    <mergeCell ref="D29:H29"/>
    <mergeCell ref="D30:H30"/>
    <mergeCell ref="D31:H31"/>
    <mergeCell ref="A34:C34"/>
    <mergeCell ref="A50:C50"/>
    <mergeCell ref="E50:H50"/>
    <mergeCell ref="D40:H40"/>
    <mergeCell ref="D41:H41"/>
    <mergeCell ref="D42:H42"/>
    <mergeCell ref="D43:H43"/>
    <mergeCell ref="I5:J6"/>
    <mergeCell ref="K5:K6"/>
    <mergeCell ref="A14:J14"/>
    <mergeCell ref="D23:H23"/>
    <mergeCell ref="D24:H24"/>
    <mergeCell ref="D25:H25"/>
    <mergeCell ref="D26:H26"/>
    <mergeCell ref="A15:J15"/>
    <mergeCell ref="D18:H18"/>
    <mergeCell ref="D19:H19"/>
    <mergeCell ref="D20:H20"/>
    <mergeCell ref="D21:H21"/>
    <mergeCell ref="D22:H22"/>
    <mergeCell ref="C5:E5"/>
    <mergeCell ref="C6:E6"/>
    <mergeCell ref="A18:C18"/>
    <mergeCell ref="F1:K1"/>
    <mergeCell ref="A17:K17"/>
    <mergeCell ref="A49:C49"/>
    <mergeCell ref="E49:H49"/>
    <mergeCell ref="F2:K2"/>
    <mergeCell ref="A1:B3"/>
    <mergeCell ref="G5:G6"/>
    <mergeCell ref="H5:H6"/>
    <mergeCell ref="A42:C42"/>
    <mergeCell ref="I42:J42"/>
    <mergeCell ref="I18:J18"/>
    <mergeCell ref="A19:C19"/>
    <mergeCell ref="I19:J19"/>
    <mergeCell ref="A8:J8"/>
    <mergeCell ref="I25:J25"/>
    <mergeCell ref="E45:J45"/>
    <mergeCell ref="A32:C32"/>
    <mergeCell ref="I32:J32"/>
    <mergeCell ref="A33:C33"/>
    <mergeCell ref="I33:J33"/>
    <mergeCell ref="A46:C46"/>
    <mergeCell ref="A48:K48"/>
    <mergeCell ref="I37:J37"/>
    <mergeCell ref="A38:C38"/>
    <mergeCell ref="A55:C55"/>
    <mergeCell ref="E55:H55"/>
    <mergeCell ref="E56:H56"/>
    <mergeCell ref="A25:C25"/>
    <mergeCell ref="A26:C26"/>
    <mergeCell ref="I26:J26"/>
    <mergeCell ref="A27:C27"/>
    <mergeCell ref="I27:J27"/>
    <mergeCell ref="A28:C28"/>
    <mergeCell ref="I28:J28"/>
    <mergeCell ref="D27:H27"/>
    <mergeCell ref="D28:H28"/>
    <mergeCell ref="I34:J34"/>
    <mergeCell ref="A35:C35"/>
    <mergeCell ref="I35:J35"/>
    <mergeCell ref="A36:C36"/>
    <mergeCell ref="I36:J36"/>
    <mergeCell ref="D34:H34"/>
    <mergeCell ref="D35:H35"/>
    <mergeCell ref="I38:J38"/>
    <mergeCell ref="A39:C39"/>
    <mergeCell ref="I39:J39"/>
    <mergeCell ref="D37:H37"/>
    <mergeCell ref="D38:H38"/>
    <mergeCell ref="A51:C51"/>
    <mergeCell ref="E51:H51"/>
    <mergeCell ref="A52:C52"/>
    <mergeCell ref="A20:C20"/>
    <mergeCell ref="I20:J20"/>
    <mergeCell ref="A21:C21"/>
    <mergeCell ref="I21:J21"/>
    <mergeCell ref="A22:C22"/>
    <mergeCell ref="I22:J22"/>
    <mergeCell ref="A23:C23"/>
    <mergeCell ref="I23:J23"/>
    <mergeCell ref="A24:C24"/>
    <mergeCell ref="I24:J24"/>
    <mergeCell ref="A43:C43"/>
    <mergeCell ref="I43:J43"/>
    <mergeCell ref="E52:H52"/>
    <mergeCell ref="D32:H32"/>
    <mergeCell ref="D33:H33"/>
    <mergeCell ref="D39:H39"/>
    <mergeCell ref="A40:C40"/>
    <mergeCell ref="I40:J40"/>
    <mergeCell ref="A41:C41"/>
    <mergeCell ref="I41:J41"/>
    <mergeCell ref="D36:H36"/>
    <mergeCell ref="A79:I79"/>
    <mergeCell ref="A71:K71"/>
    <mergeCell ref="A72:K72"/>
    <mergeCell ref="A73:C73"/>
    <mergeCell ref="E73:H73"/>
    <mergeCell ref="A74:C74"/>
    <mergeCell ref="E74:H74"/>
    <mergeCell ref="A64:C64"/>
    <mergeCell ref="A61:K61"/>
    <mergeCell ref="A62:C62"/>
    <mergeCell ref="E62:H62"/>
    <mergeCell ref="A63:C63"/>
    <mergeCell ref="E63:H63"/>
    <mergeCell ref="A68:I68"/>
    <mergeCell ref="A67:C67"/>
    <mergeCell ref="E67:H67"/>
    <mergeCell ref="A65:C65"/>
    <mergeCell ref="E65:H65"/>
    <mergeCell ref="A66:C66"/>
    <mergeCell ref="A57:C57"/>
    <mergeCell ref="A75:C75"/>
    <mergeCell ref="E75:H75"/>
    <mergeCell ref="A76:C76"/>
    <mergeCell ref="E76:H76"/>
    <mergeCell ref="A77:C77"/>
    <mergeCell ref="E77:H77"/>
    <mergeCell ref="A78:C78"/>
    <mergeCell ref="E78:H78"/>
    <mergeCell ref="A58:J58"/>
    <mergeCell ref="A60:K60"/>
    <mergeCell ref="E66:H66"/>
  </mergeCells>
  <phoneticPr fontId="28" type="noConversion"/>
  <dataValidations count="1">
    <dataValidation type="list" allowBlank="1" showInputMessage="1" showErrorMessage="1" sqref="D50:D57">
      <formula1>$M$19:$M$25</formula1>
    </dataValidation>
  </dataValidations>
  <pageMargins left="0.75" right="0.75" top="0.7" bottom="0.56999999999999995" header="0.5" footer="0.5"/>
  <pageSetup scale="59" orientation="portrait" r:id="rId1"/>
  <headerFooter alignWithMargins="0"/>
  <rowBreaks count="1" manualBreakCount="1">
    <brk id="59" max="9" man="1"/>
  </row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FFC000"/>
    <pageSetUpPr fitToPage="1"/>
  </sheetPr>
  <dimension ref="A1:K39"/>
  <sheetViews>
    <sheetView topLeftCell="A7" zoomScaleNormal="100" workbookViewId="0">
      <selection activeCell="F18" sqref="F18"/>
    </sheetView>
  </sheetViews>
  <sheetFormatPr defaultRowHeight="13.2" x14ac:dyDescent="0.25"/>
  <cols>
    <col min="1" max="1" width="20" style="209" customWidth="1"/>
    <col min="2" max="2" width="14.5546875" style="209" customWidth="1"/>
    <col min="3" max="3" width="12.6640625" style="209" customWidth="1"/>
    <col min="4" max="4" width="13.88671875" style="209" customWidth="1"/>
    <col min="5" max="5" width="20" style="209" customWidth="1"/>
    <col min="6" max="6" width="14.5546875" style="209" customWidth="1"/>
    <col min="7" max="7" width="12.6640625" style="209" customWidth="1"/>
    <col min="8" max="8" width="52.5546875" style="209" customWidth="1"/>
    <col min="9" max="9" width="0" style="209" hidden="1" customWidth="1"/>
    <col min="10" max="10" width="11.5546875" style="209" customWidth="1"/>
    <col min="11" max="16384" width="8.88671875" style="209"/>
  </cols>
  <sheetData>
    <row r="1" spans="1:11" ht="13.2" customHeight="1" x14ac:dyDescent="0.25">
      <c r="A1" s="414"/>
      <c r="B1" s="414"/>
      <c r="C1" s="207"/>
      <c r="D1" s="415" t="s">
        <v>0</v>
      </c>
      <c r="E1" s="415"/>
      <c r="F1" s="415"/>
      <c r="G1" s="415"/>
      <c r="H1" s="208"/>
      <c r="I1" s="208"/>
      <c r="J1" s="208"/>
    </row>
    <row r="2" spans="1:11" ht="13.2" customHeight="1" x14ac:dyDescent="0.25">
      <c r="A2" s="414"/>
      <c r="B2" s="414"/>
      <c r="C2" s="207"/>
      <c r="D2" s="416" t="s">
        <v>120</v>
      </c>
      <c r="E2" s="416"/>
      <c r="F2" s="416"/>
      <c r="G2" s="416"/>
      <c r="H2" s="210"/>
      <c r="I2" s="210"/>
      <c r="J2" s="210"/>
    </row>
    <row r="3" spans="1:11" x14ac:dyDescent="0.25">
      <c r="A3" s="414"/>
      <c r="B3" s="414"/>
      <c r="C3" s="207"/>
      <c r="D3" s="417" t="s">
        <v>413</v>
      </c>
      <c r="E3" s="417"/>
      <c r="F3" s="417"/>
      <c r="G3" s="417"/>
      <c r="H3" s="211"/>
      <c r="I3" s="211"/>
      <c r="J3" s="211"/>
      <c r="K3" s="212"/>
    </row>
    <row r="4" spans="1:11" ht="15.6" customHeight="1" x14ac:dyDescent="0.3">
      <c r="A4" s="213" t="s">
        <v>111</v>
      </c>
      <c r="B4" s="214">
        <f>'Business Case'!B6</f>
        <v>6928</v>
      </c>
    </row>
    <row r="5" spans="1:11" ht="15" customHeight="1" x14ac:dyDescent="0.3">
      <c r="A5" s="215" t="s">
        <v>21</v>
      </c>
      <c r="B5" s="214" t="str">
        <f>'Business Case'!F6</f>
        <v>Internation Certificate (ICS) upgrade/LCM</v>
      </c>
    </row>
    <row r="6" spans="1:11" ht="9" customHeight="1" x14ac:dyDescent="0.25"/>
    <row r="7" spans="1:11" ht="13.2" customHeight="1" x14ac:dyDescent="0.25">
      <c r="A7" s="216" t="s">
        <v>365</v>
      </c>
    </row>
    <row r="8" spans="1:11" ht="13.2" customHeight="1" x14ac:dyDescent="0.25">
      <c r="A8" s="217" t="s">
        <v>364</v>
      </c>
      <c r="B8" s="218" t="s">
        <v>363</v>
      </c>
      <c r="I8" s="209" t="s">
        <v>363</v>
      </c>
    </row>
    <row r="9" spans="1:11" ht="13.8" customHeight="1" x14ac:dyDescent="0.3">
      <c r="A9" s="217" t="s">
        <v>394</v>
      </c>
      <c r="B9" s="418"/>
      <c r="C9" s="418"/>
      <c r="D9" s="418"/>
      <c r="E9" s="219" t="s">
        <v>395</v>
      </c>
      <c r="I9" s="209" t="s">
        <v>362</v>
      </c>
    </row>
    <row r="10" spans="1:11" ht="13.8" customHeight="1" thickBot="1" x14ac:dyDescent="0.3">
      <c r="A10" s="217"/>
    </row>
    <row r="11" spans="1:11" ht="15" customHeight="1" thickBot="1" x14ac:dyDescent="0.3">
      <c r="A11" s="220"/>
      <c r="B11" s="221" t="s">
        <v>245</v>
      </c>
      <c r="C11" s="221" t="s">
        <v>250</v>
      </c>
      <c r="D11" s="221" t="s">
        <v>257</v>
      </c>
      <c r="I11" s="209" t="s">
        <v>361</v>
      </c>
    </row>
    <row r="12" spans="1:11" ht="15" customHeight="1" thickBot="1" x14ac:dyDescent="0.3">
      <c r="A12" s="222" t="s">
        <v>360</v>
      </c>
      <c r="B12" s="223">
        <f>B13+B14</f>
        <v>0</v>
      </c>
      <c r="C12" s="223">
        <f t="shared" ref="C12:D12" si="0">C13+C14</f>
        <v>0</v>
      </c>
      <c r="D12" s="223">
        <f t="shared" si="0"/>
        <v>0</v>
      </c>
    </row>
    <row r="13" spans="1:11" ht="15" customHeight="1" thickBot="1" x14ac:dyDescent="0.3">
      <c r="A13" s="224" t="s">
        <v>358</v>
      </c>
      <c r="B13" s="225"/>
      <c r="C13" s="225"/>
      <c r="D13" s="223">
        <f>B13+C13</f>
        <v>0</v>
      </c>
    </row>
    <row r="14" spans="1:11" ht="15" thickBot="1" x14ac:dyDescent="0.3">
      <c r="A14" s="224" t="s">
        <v>357</v>
      </c>
      <c r="B14" s="225"/>
      <c r="C14" s="225"/>
      <c r="D14" s="223">
        <f>B14+C14</f>
        <v>0</v>
      </c>
    </row>
    <row r="15" spans="1:11" ht="15" thickBot="1" x14ac:dyDescent="0.3">
      <c r="A15" s="222" t="s">
        <v>359</v>
      </c>
      <c r="B15" s="226"/>
      <c r="C15" s="223">
        <f>C16+C17</f>
        <v>0</v>
      </c>
      <c r="D15" s="223">
        <f>D16+D17</f>
        <v>0</v>
      </c>
    </row>
    <row r="16" spans="1:11" ht="15" thickBot="1" x14ac:dyDescent="0.3">
      <c r="A16" s="224" t="s">
        <v>358</v>
      </c>
      <c r="B16" s="227"/>
      <c r="C16" s="228"/>
      <c r="D16" s="223">
        <f>B16+C16</f>
        <v>0</v>
      </c>
    </row>
    <row r="17" spans="1:8" ht="15" thickBot="1" x14ac:dyDescent="0.3">
      <c r="A17" s="224" t="s">
        <v>357</v>
      </c>
      <c r="B17" s="227"/>
      <c r="C17" s="228"/>
      <c r="D17" s="223">
        <f>B17+C17</f>
        <v>0</v>
      </c>
    </row>
    <row r="18" spans="1:8" ht="15" thickBot="1" x14ac:dyDescent="0.3">
      <c r="A18" s="222" t="s">
        <v>356</v>
      </c>
      <c r="B18" s="223">
        <f>B19+B20</f>
        <v>0</v>
      </c>
      <c r="C18" s="223">
        <f>C19+C20</f>
        <v>0</v>
      </c>
      <c r="D18" s="223">
        <f>D19+D20</f>
        <v>0</v>
      </c>
    </row>
    <row r="19" spans="1:8" ht="15" thickBot="1" x14ac:dyDescent="0.3">
      <c r="A19" s="229" t="s">
        <v>355</v>
      </c>
      <c r="B19" s="230">
        <f>B13+B16</f>
        <v>0</v>
      </c>
      <c r="C19" s="230">
        <f>C13+C16</f>
        <v>0</v>
      </c>
      <c r="D19" s="230">
        <f>B19+C19</f>
        <v>0</v>
      </c>
    </row>
    <row r="20" spans="1:8" ht="15" thickBot="1" x14ac:dyDescent="0.3">
      <c r="A20" s="229" t="s">
        <v>354</v>
      </c>
      <c r="B20" s="230">
        <f>B14+B17</f>
        <v>0</v>
      </c>
      <c r="C20" s="230">
        <f>C14+C17</f>
        <v>0</v>
      </c>
      <c r="D20" s="230">
        <f>B20+C20</f>
        <v>0</v>
      </c>
    </row>
    <row r="21" spans="1:8" ht="14.4" x14ac:dyDescent="0.25">
      <c r="A21" s="217"/>
    </row>
    <row r="22" spans="1:8" ht="14.4" x14ac:dyDescent="0.25">
      <c r="A22" s="231" t="s">
        <v>396</v>
      </c>
      <c r="B22" s="201"/>
      <c r="D22" s="232"/>
    </row>
    <row r="25" spans="1:8" ht="15.6" x14ac:dyDescent="0.25">
      <c r="A25" s="216" t="s">
        <v>397</v>
      </c>
      <c r="B25" s="233"/>
      <c r="E25" s="216" t="s">
        <v>398</v>
      </c>
    </row>
    <row r="26" spans="1:8" ht="7.8" customHeight="1" thickBot="1" x14ac:dyDescent="0.3">
      <c r="A26" s="216"/>
      <c r="B26" s="233"/>
    </row>
    <row r="27" spans="1:8" ht="29.4" thickBot="1" x14ac:dyDescent="0.3">
      <c r="A27" s="234"/>
      <c r="B27" s="221" t="s">
        <v>353</v>
      </c>
      <c r="C27" s="221" t="s">
        <v>352</v>
      </c>
      <c r="E27" s="234"/>
      <c r="F27" s="221" t="s">
        <v>353</v>
      </c>
      <c r="G27" s="221" t="s">
        <v>352</v>
      </c>
      <c r="H27" s="221" t="s">
        <v>399</v>
      </c>
    </row>
    <row r="28" spans="1:8" ht="15" thickBot="1" x14ac:dyDescent="0.3">
      <c r="A28" s="224" t="s">
        <v>351</v>
      </c>
      <c r="B28" s="225"/>
      <c r="C28" s="225"/>
      <c r="E28" s="224" t="s">
        <v>351</v>
      </c>
      <c r="F28" s="225"/>
      <c r="G28" s="225"/>
      <c r="H28" s="228"/>
    </row>
    <row r="29" spans="1:8" ht="15" thickBot="1" x14ac:dyDescent="0.3">
      <c r="A29" s="224" t="s">
        <v>350</v>
      </c>
      <c r="B29" s="225"/>
      <c r="C29" s="225"/>
      <c r="E29" s="224" t="s">
        <v>350</v>
      </c>
      <c r="F29" s="225"/>
      <c r="G29" s="225"/>
      <c r="H29" s="228"/>
    </row>
    <row r="30" spans="1:8" ht="15" thickBot="1" x14ac:dyDescent="0.3">
      <c r="A30" s="224" t="s">
        <v>349</v>
      </c>
      <c r="B30" s="235"/>
      <c r="C30" s="235"/>
      <c r="E30" s="224" t="s">
        <v>400</v>
      </c>
      <c r="F30" s="235"/>
      <c r="G30" s="235"/>
      <c r="H30" s="236"/>
    </row>
    <row r="31" spans="1:8" ht="15" thickBot="1" x14ac:dyDescent="0.3">
      <c r="A31" s="224" t="s">
        <v>401</v>
      </c>
      <c r="B31" s="235"/>
      <c r="C31" s="235"/>
      <c r="E31" s="224" t="s">
        <v>400</v>
      </c>
      <c r="F31" s="235"/>
      <c r="G31" s="235"/>
      <c r="H31" s="236"/>
    </row>
    <row r="32" spans="1:8" ht="15" thickBot="1" x14ac:dyDescent="0.3">
      <c r="A32" s="224" t="s">
        <v>402</v>
      </c>
      <c r="B32" s="235"/>
      <c r="C32" s="235"/>
      <c r="E32" s="224" t="s">
        <v>400</v>
      </c>
      <c r="F32" s="235"/>
      <c r="G32" s="235"/>
      <c r="H32" s="236"/>
    </row>
    <row r="33" spans="1:8" ht="15" thickBot="1" x14ac:dyDescent="0.3">
      <c r="A33" s="222" t="s">
        <v>257</v>
      </c>
      <c r="B33" s="230">
        <f>SUM(B28:B32)</f>
        <v>0</v>
      </c>
      <c r="C33" s="230">
        <f>SUM(C28:C32)</f>
        <v>0</v>
      </c>
      <c r="E33" s="222" t="s">
        <v>257</v>
      </c>
      <c r="F33" s="230">
        <f>SUM(F28:F32)</f>
        <v>0</v>
      </c>
      <c r="G33" s="230">
        <f>SUM(G28:G32)</f>
        <v>0</v>
      </c>
      <c r="H33" s="224"/>
    </row>
    <row r="34" spans="1:8" ht="14.4" x14ac:dyDescent="0.25">
      <c r="A34" s="237"/>
      <c r="B34" s="238"/>
      <c r="C34" s="237"/>
      <c r="F34" s="239"/>
      <c r="G34" s="239"/>
      <c r="H34" s="239"/>
    </row>
    <row r="35" spans="1:8" ht="14.4" x14ac:dyDescent="0.25">
      <c r="A35" s="240" t="s">
        <v>348</v>
      </c>
      <c r="C35" s="241" t="s">
        <v>346</v>
      </c>
    </row>
    <row r="36" spans="1:8" ht="14.4" x14ac:dyDescent="0.25">
      <c r="A36" s="240" t="s">
        <v>347</v>
      </c>
      <c r="C36" s="241" t="s">
        <v>346</v>
      </c>
    </row>
    <row r="37" spans="1:8" ht="14.4" x14ac:dyDescent="0.25">
      <c r="A37" s="240" t="s">
        <v>345</v>
      </c>
      <c r="C37" s="242"/>
    </row>
    <row r="38" spans="1:8" ht="14.4" x14ac:dyDescent="0.25">
      <c r="A38" s="240" t="s">
        <v>344</v>
      </c>
      <c r="C38" s="242"/>
    </row>
    <row r="39" spans="1:8" ht="14.4" x14ac:dyDescent="0.25">
      <c r="A39" s="240" t="s">
        <v>343</v>
      </c>
      <c r="C39" s="242"/>
    </row>
  </sheetData>
  <mergeCells count="5">
    <mergeCell ref="A1:B3"/>
    <mergeCell ref="D1:G1"/>
    <mergeCell ref="D2:G2"/>
    <mergeCell ref="D3:G3"/>
    <mergeCell ref="B9:D9"/>
  </mergeCells>
  <dataValidations count="1">
    <dataValidation type="list" allowBlank="1" showInputMessage="1" showErrorMessage="1" sqref="B8 B10">
      <formula1>$I$8:$I$11</formula1>
    </dataValidation>
  </dataValidations>
  <pageMargins left="0.7" right="0.7" top="0.75" bottom="0.75" header="0.3" footer="0.3"/>
  <pageSetup scale="57"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P53"/>
  <sheetViews>
    <sheetView workbookViewId="0">
      <selection activeCell="G54" sqref="G54"/>
    </sheetView>
  </sheetViews>
  <sheetFormatPr defaultRowHeight="13.2" x14ac:dyDescent="0.25"/>
  <cols>
    <col min="15" max="15" width="15.109375" customWidth="1"/>
  </cols>
  <sheetData>
    <row r="1" spans="1:16" ht="17.399999999999999" x14ac:dyDescent="0.25">
      <c r="A1" s="419" t="s">
        <v>341</v>
      </c>
      <c r="B1" s="420"/>
      <c r="C1" s="420"/>
      <c r="D1" s="420"/>
      <c r="E1" s="420"/>
      <c r="F1" s="420"/>
      <c r="G1" s="420"/>
      <c r="H1" s="420"/>
      <c r="I1" s="420"/>
      <c r="J1" s="420"/>
      <c r="K1" s="420"/>
      <c r="L1" s="420"/>
      <c r="M1" s="420"/>
      <c r="N1" s="420"/>
      <c r="O1" s="421"/>
    </row>
    <row r="2" spans="1:16" ht="15.6" x14ac:dyDescent="0.25">
      <c r="A2" s="181"/>
      <c r="B2" s="182"/>
      <c r="C2" s="182"/>
      <c r="D2" s="182"/>
      <c r="E2" s="182"/>
      <c r="F2" s="182"/>
      <c r="G2" s="182"/>
      <c r="H2" s="182"/>
      <c r="I2" s="183"/>
      <c r="J2" s="422" t="s">
        <v>267</v>
      </c>
      <c r="K2" s="423"/>
      <c r="L2" s="424"/>
      <c r="M2" s="425" t="s">
        <v>268</v>
      </c>
      <c r="N2" s="423"/>
      <c r="O2" s="424"/>
      <c r="P2" s="184"/>
    </row>
    <row r="3" spans="1:16" ht="36.75" customHeight="1" x14ac:dyDescent="0.25">
      <c r="A3" s="426" t="s">
        <v>104</v>
      </c>
      <c r="B3" s="427"/>
      <c r="C3" s="427"/>
      <c r="D3" s="427"/>
      <c r="E3" s="427"/>
      <c r="F3" s="428" t="s">
        <v>269</v>
      </c>
      <c r="G3" s="393"/>
      <c r="H3" s="393"/>
      <c r="I3" s="185" t="s">
        <v>270</v>
      </c>
      <c r="J3" s="186" t="s">
        <v>271</v>
      </c>
      <c r="K3" s="186" t="s">
        <v>272</v>
      </c>
      <c r="L3" s="186" t="s">
        <v>273</v>
      </c>
      <c r="M3" s="429" t="s">
        <v>272</v>
      </c>
      <c r="N3" s="430"/>
      <c r="O3" s="431"/>
    </row>
    <row r="4" spans="1:16" ht="42.75" customHeight="1" x14ac:dyDescent="0.25">
      <c r="A4" s="426" t="s">
        <v>77</v>
      </c>
      <c r="B4" s="427"/>
      <c r="C4" s="427"/>
      <c r="D4" s="427"/>
      <c r="E4" s="427"/>
      <c r="F4" s="428" t="s">
        <v>269</v>
      </c>
      <c r="G4" s="393"/>
      <c r="H4" s="393"/>
      <c r="I4" s="185" t="s">
        <v>270</v>
      </c>
      <c r="J4" s="186" t="s">
        <v>274</v>
      </c>
      <c r="K4" s="186" t="s">
        <v>275</v>
      </c>
      <c r="L4" s="186" t="s">
        <v>276</v>
      </c>
      <c r="M4" s="429" t="s">
        <v>275</v>
      </c>
      <c r="N4" s="430"/>
      <c r="O4" s="431"/>
    </row>
    <row r="5" spans="1:16" ht="33" customHeight="1" x14ac:dyDescent="0.25">
      <c r="A5" s="426" t="s">
        <v>22</v>
      </c>
      <c r="B5" s="427"/>
      <c r="C5" s="427"/>
      <c r="D5" s="427"/>
      <c r="E5" s="427"/>
      <c r="F5" s="428" t="s">
        <v>277</v>
      </c>
      <c r="G5" s="393"/>
      <c r="H5" s="393"/>
      <c r="I5" s="185" t="s">
        <v>270</v>
      </c>
      <c r="J5" s="186" t="s">
        <v>278</v>
      </c>
      <c r="K5" s="186" t="s">
        <v>279</v>
      </c>
      <c r="L5" s="186" t="s">
        <v>280</v>
      </c>
      <c r="M5" s="429" t="s">
        <v>280</v>
      </c>
      <c r="N5" s="430"/>
      <c r="O5" s="431"/>
    </row>
    <row r="6" spans="1:16" ht="33" customHeight="1" x14ac:dyDescent="0.25">
      <c r="A6" s="426" t="s">
        <v>23</v>
      </c>
      <c r="B6" s="427"/>
      <c r="C6" s="427"/>
      <c r="D6" s="427"/>
      <c r="E6" s="427"/>
      <c r="F6" s="428" t="s">
        <v>277</v>
      </c>
      <c r="G6" s="393"/>
      <c r="H6" s="393"/>
      <c r="I6" s="185" t="s">
        <v>270</v>
      </c>
      <c r="J6" s="186" t="s">
        <v>278</v>
      </c>
      <c r="K6" s="186" t="s">
        <v>279</v>
      </c>
      <c r="L6" s="186" t="s">
        <v>280</v>
      </c>
      <c r="M6" s="429" t="s">
        <v>278</v>
      </c>
      <c r="N6" s="430"/>
      <c r="O6" s="431"/>
    </row>
    <row r="7" spans="1:16" ht="27" customHeight="1" x14ac:dyDescent="0.25">
      <c r="A7" s="426" t="s">
        <v>16</v>
      </c>
      <c r="B7" s="427"/>
      <c r="C7" s="427"/>
      <c r="D7" s="427"/>
      <c r="E7" s="427"/>
      <c r="F7" s="428" t="s">
        <v>269</v>
      </c>
      <c r="G7" s="393"/>
      <c r="H7" s="393"/>
      <c r="I7" s="185" t="s">
        <v>270</v>
      </c>
      <c r="J7" s="186" t="s">
        <v>278</v>
      </c>
      <c r="K7" s="186" t="s">
        <v>281</v>
      </c>
      <c r="L7" s="186" t="s">
        <v>282</v>
      </c>
      <c r="M7" s="429" t="s">
        <v>281</v>
      </c>
      <c r="N7" s="430"/>
      <c r="O7" s="431"/>
      <c r="P7" s="187"/>
    </row>
    <row r="8" spans="1:16" ht="115.5" customHeight="1" x14ac:dyDescent="0.25">
      <c r="A8" s="426" t="s">
        <v>109</v>
      </c>
      <c r="B8" s="427"/>
      <c r="C8" s="427"/>
      <c r="D8" s="427"/>
      <c r="E8" s="432"/>
      <c r="F8" s="428" t="s">
        <v>283</v>
      </c>
      <c r="G8" s="393"/>
      <c r="H8" s="393"/>
      <c r="I8" s="185" t="s">
        <v>270</v>
      </c>
      <c r="J8" s="186" t="s">
        <v>284</v>
      </c>
      <c r="K8" s="186" t="s">
        <v>285</v>
      </c>
      <c r="L8" s="186" t="s">
        <v>286</v>
      </c>
      <c r="M8" s="433" t="s">
        <v>286</v>
      </c>
      <c r="N8" s="434"/>
      <c r="O8" s="435"/>
      <c r="P8" s="187"/>
    </row>
    <row r="9" spans="1:16" ht="28.5" customHeight="1" x14ac:dyDescent="0.25">
      <c r="A9" s="436" t="s">
        <v>24</v>
      </c>
      <c r="B9" s="437"/>
      <c r="C9" s="438"/>
      <c r="D9" s="428" t="s">
        <v>287</v>
      </c>
      <c r="E9" s="411"/>
      <c r="F9" s="411"/>
      <c r="G9" s="411"/>
      <c r="H9" s="412"/>
      <c r="I9" s="185" t="s">
        <v>270</v>
      </c>
      <c r="J9" s="188" t="s">
        <v>278</v>
      </c>
      <c r="K9" s="186" t="s">
        <v>279</v>
      </c>
      <c r="L9" s="188" t="s">
        <v>280</v>
      </c>
      <c r="M9" s="429" t="s">
        <v>270</v>
      </c>
      <c r="N9" s="430"/>
      <c r="O9" s="431"/>
    </row>
    <row r="10" spans="1:16" ht="26.25" customHeight="1" x14ac:dyDescent="0.25">
      <c r="A10" s="439"/>
      <c r="B10" s="440"/>
      <c r="C10" s="441"/>
      <c r="D10" s="189"/>
      <c r="E10" s="189"/>
      <c r="F10" s="189"/>
      <c r="G10" s="189"/>
      <c r="H10" s="190" t="s">
        <v>288</v>
      </c>
      <c r="I10" s="442" t="s">
        <v>289</v>
      </c>
      <c r="J10" s="443"/>
      <c r="K10" s="443"/>
      <c r="L10" s="444"/>
      <c r="M10" s="429" t="s">
        <v>290</v>
      </c>
      <c r="N10" s="430"/>
      <c r="O10" s="431"/>
    </row>
    <row r="11" spans="1:16" ht="33.75" customHeight="1" x14ac:dyDescent="0.25">
      <c r="A11" s="445" t="s">
        <v>17</v>
      </c>
      <c r="B11" s="446"/>
      <c r="C11" s="447"/>
      <c r="D11" s="191"/>
      <c r="E11" s="191"/>
      <c r="F11" s="191"/>
      <c r="G11" s="191"/>
      <c r="H11" s="192" t="s">
        <v>277</v>
      </c>
      <c r="I11" s="185" t="s">
        <v>270</v>
      </c>
      <c r="J11" s="186" t="s">
        <v>278</v>
      </c>
      <c r="K11" s="186" t="s">
        <v>279</v>
      </c>
      <c r="L11" s="186" t="s">
        <v>280</v>
      </c>
      <c r="M11" s="429" t="s">
        <v>279</v>
      </c>
      <c r="N11" s="430"/>
      <c r="O11" s="431"/>
    </row>
    <row r="12" spans="1:16" ht="18.75" customHeight="1" x14ac:dyDescent="0.25">
      <c r="A12" s="419" t="s">
        <v>342</v>
      </c>
      <c r="B12" s="420"/>
      <c r="C12" s="420"/>
      <c r="D12" s="420"/>
      <c r="E12" s="420"/>
      <c r="F12" s="420"/>
      <c r="G12" s="420"/>
      <c r="H12" s="420"/>
      <c r="I12" s="420"/>
      <c r="J12" s="420"/>
      <c r="K12" s="420"/>
      <c r="L12" s="420"/>
      <c r="M12" s="420"/>
      <c r="N12" s="420"/>
      <c r="O12" s="421"/>
    </row>
    <row r="13" spans="1:16" ht="27" customHeight="1" x14ac:dyDescent="0.25">
      <c r="A13" s="181" t="s">
        <v>291</v>
      </c>
      <c r="B13" s="182"/>
      <c r="C13" s="182"/>
      <c r="D13" s="182"/>
      <c r="E13" s="182"/>
      <c r="F13" s="182"/>
      <c r="G13" s="182"/>
      <c r="H13" s="182"/>
      <c r="I13" s="182"/>
      <c r="J13" s="182"/>
      <c r="K13" s="182"/>
      <c r="L13" s="182"/>
      <c r="M13" s="448" t="s">
        <v>292</v>
      </c>
      <c r="N13" s="411"/>
      <c r="O13" s="412"/>
    </row>
    <row r="14" spans="1:16" ht="21" customHeight="1" x14ac:dyDescent="0.25">
      <c r="A14" s="449" t="s">
        <v>293</v>
      </c>
      <c r="B14" s="436" t="s">
        <v>294</v>
      </c>
      <c r="C14" s="437"/>
      <c r="D14" s="437"/>
      <c r="E14" s="437"/>
      <c r="F14" s="437"/>
      <c r="G14" s="437"/>
      <c r="H14" s="438"/>
      <c r="I14" s="428" t="s">
        <v>295</v>
      </c>
      <c r="J14" s="452"/>
      <c r="K14" s="452"/>
      <c r="L14" s="453"/>
      <c r="M14" s="454" t="s">
        <v>290</v>
      </c>
      <c r="N14" s="455"/>
      <c r="O14" s="456"/>
    </row>
    <row r="15" spans="1:16" ht="21" customHeight="1" x14ac:dyDescent="0.25">
      <c r="A15" s="450"/>
      <c r="B15" s="439"/>
      <c r="C15" s="440"/>
      <c r="D15" s="440"/>
      <c r="E15" s="440"/>
      <c r="F15" s="440"/>
      <c r="G15" s="440"/>
      <c r="H15" s="441"/>
      <c r="I15" s="428" t="s">
        <v>296</v>
      </c>
      <c r="J15" s="452"/>
      <c r="K15" s="452"/>
      <c r="L15" s="453"/>
      <c r="M15" s="454" t="s">
        <v>290</v>
      </c>
      <c r="N15" s="455"/>
      <c r="O15" s="456"/>
    </row>
    <row r="16" spans="1:16" ht="18.75" customHeight="1" x14ac:dyDescent="0.25">
      <c r="A16" s="450"/>
      <c r="B16" s="436" t="s">
        <v>297</v>
      </c>
      <c r="C16" s="437"/>
      <c r="D16" s="437"/>
      <c r="E16" s="437"/>
      <c r="F16" s="437"/>
      <c r="G16" s="437"/>
      <c r="H16" s="437"/>
      <c r="I16" s="428" t="s">
        <v>298</v>
      </c>
      <c r="J16" s="452"/>
      <c r="K16" s="452"/>
      <c r="L16" s="453"/>
      <c r="M16" s="454" t="s">
        <v>290</v>
      </c>
      <c r="N16" s="455"/>
      <c r="O16" s="456"/>
    </row>
    <row r="17" spans="1:16" ht="27" customHeight="1" x14ac:dyDescent="0.25">
      <c r="A17" s="450"/>
      <c r="B17" s="436" t="s">
        <v>299</v>
      </c>
      <c r="C17" s="437"/>
      <c r="D17" s="437"/>
      <c r="E17" s="437"/>
      <c r="F17" s="437"/>
      <c r="G17" s="437"/>
      <c r="H17" s="438"/>
      <c r="I17" s="428" t="s">
        <v>300</v>
      </c>
      <c r="J17" s="452"/>
      <c r="K17" s="452"/>
      <c r="L17" s="453"/>
      <c r="M17" s="454" t="s">
        <v>290</v>
      </c>
      <c r="N17" s="455"/>
      <c r="O17" s="456"/>
    </row>
    <row r="18" spans="1:16" ht="22.5" customHeight="1" x14ac:dyDescent="0.25">
      <c r="A18" s="451"/>
      <c r="B18" s="439"/>
      <c r="C18" s="440"/>
      <c r="D18" s="440"/>
      <c r="E18" s="440"/>
      <c r="F18" s="440"/>
      <c r="G18" s="440"/>
      <c r="H18" s="441"/>
      <c r="I18" s="428" t="s">
        <v>301</v>
      </c>
      <c r="J18" s="452"/>
      <c r="K18" s="452"/>
      <c r="L18" s="453"/>
      <c r="M18" s="454" t="s">
        <v>290</v>
      </c>
      <c r="N18" s="455"/>
      <c r="O18" s="456"/>
    </row>
    <row r="19" spans="1:16" ht="24" customHeight="1" x14ac:dyDescent="0.25">
      <c r="A19" s="449" t="s">
        <v>302</v>
      </c>
      <c r="B19" s="436" t="s">
        <v>303</v>
      </c>
      <c r="C19" s="437"/>
      <c r="D19" s="437"/>
      <c r="E19" s="437"/>
      <c r="F19" s="437"/>
      <c r="G19" s="437"/>
      <c r="H19" s="438"/>
      <c r="I19" s="428" t="s">
        <v>295</v>
      </c>
      <c r="J19" s="452"/>
      <c r="K19" s="452"/>
      <c r="L19" s="453"/>
      <c r="M19" s="454" t="s">
        <v>290</v>
      </c>
      <c r="N19" s="455"/>
      <c r="O19" s="456"/>
    </row>
    <row r="20" spans="1:16" ht="24" customHeight="1" x14ac:dyDescent="0.25">
      <c r="A20" s="450"/>
      <c r="B20" s="439"/>
      <c r="C20" s="440"/>
      <c r="D20" s="440"/>
      <c r="E20" s="440"/>
      <c r="F20" s="440"/>
      <c r="G20" s="440"/>
      <c r="H20" s="441"/>
      <c r="I20" s="428" t="s">
        <v>304</v>
      </c>
      <c r="J20" s="452"/>
      <c r="K20" s="452"/>
      <c r="L20" s="453"/>
      <c r="M20" s="454" t="s">
        <v>290</v>
      </c>
      <c r="N20" s="455"/>
      <c r="O20" s="456"/>
    </row>
    <row r="21" spans="1:16" ht="27.75" customHeight="1" x14ac:dyDescent="0.25">
      <c r="A21" s="450"/>
      <c r="B21" s="436" t="s">
        <v>305</v>
      </c>
      <c r="C21" s="437"/>
      <c r="D21" s="437"/>
      <c r="E21" s="437"/>
      <c r="F21" s="437"/>
      <c r="G21" s="437"/>
      <c r="H21" s="438"/>
      <c r="I21" s="428" t="s">
        <v>306</v>
      </c>
      <c r="J21" s="452"/>
      <c r="K21" s="452"/>
      <c r="L21" s="453"/>
      <c r="M21" s="454" t="s">
        <v>290</v>
      </c>
      <c r="N21" s="455"/>
      <c r="O21" s="456"/>
    </row>
    <row r="22" spans="1:16" ht="21.75" customHeight="1" x14ac:dyDescent="0.25">
      <c r="A22" s="450"/>
      <c r="B22" s="439"/>
      <c r="C22" s="440"/>
      <c r="D22" s="440"/>
      <c r="E22" s="440"/>
      <c r="F22" s="440"/>
      <c r="G22" s="440"/>
      <c r="H22" s="441"/>
      <c r="I22" s="428" t="s">
        <v>307</v>
      </c>
      <c r="J22" s="452"/>
      <c r="K22" s="452"/>
      <c r="L22" s="453"/>
      <c r="M22" s="454" t="s">
        <v>290</v>
      </c>
      <c r="N22" s="455"/>
      <c r="O22" s="456"/>
    </row>
    <row r="23" spans="1:16" ht="34.5" customHeight="1" x14ac:dyDescent="0.25">
      <c r="A23" s="450"/>
      <c r="B23" s="436" t="s">
        <v>299</v>
      </c>
      <c r="C23" s="437"/>
      <c r="D23" s="437"/>
      <c r="E23" s="437"/>
      <c r="F23" s="437"/>
      <c r="G23" s="437"/>
      <c r="H23" s="438"/>
      <c r="I23" s="428" t="s">
        <v>300</v>
      </c>
      <c r="J23" s="452"/>
      <c r="K23" s="452"/>
      <c r="L23" s="453"/>
      <c r="M23" s="454" t="s">
        <v>290</v>
      </c>
      <c r="N23" s="455"/>
      <c r="O23" s="456"/>
    </row>
    <row r="24" spans="1:16" ht="22.5" customHeight="1" x14ac:dyDescent="0.25">
      <c r="A24" s="451"/>
      <c r="B24" s="439"/>
      <c r="C24" s="440"/>
      <c r="D24" s="440"/>
      <c r="E24" s="440"/>
      <c r="F24" s="440"/>
      <c r="G24" s="440"/>
      <c r="H24" s="441"/>
      <c r="I24" s="428" t="s">
        <v>301</v>
      </c>
      <c r="J24" s="452"/>
      <c r="K24" s="452"/>
      <c r="L24" s="453"/>
      <c r="M24" s="454" t="s">
        <v>290</v>
      </c>
      <c r="N24" s="455"/>
      <c r="O24" s="456"/>
    </row>
    <row r="25" spans="1:16" ht="35.25" customHeight="1" x14ac:dyDescent="0.25">
      <c r="A25" s="449" t="s">
        <v>308</v>
      </c>
      <c r="B25" s="436" t="s">
        <v>309</v>
      </c>
      <c r="C25" s="437"/>
      <c r="D25" s="437"/>
      <c r="E25" s="437"/>
      <c r="F25" s="437"/>
      <c r="G25" s="437"/>
      <c r="H25" s="438"/>
      <c r="I25" s="428" t="s">
        <v>295</v>
      </c>
      <c r="J25" s="452"/>
      <c r="K25" s="452"/>
      <c r="L25" s="453"/>
      <c r="M25" s="454" t="s">
        <v>310</v>
      </c>
      <c r="N25" s="455"/>
      <c r="O25" s="456"/>
    </row>
    <row r="26" spans="1:16" ht="30.75" customHeight="1" x14ac:dyDescent="0.25">
      <c r="A26" s="451"/>
      <c r="B26" s="439"/>
      <c r="C26" s="440"/>
      <c r="D26" s="440"/>
      <c r="E26" s="440"/>
      <c r="F26" s="440"/>
      <c r="G26" s="440"/>
      <c r="H26" s="441"/>
      <c r="I26" s="428" t="s">
        <v>296</v>
      </c>
      <c r="J26" s="452"/>
      <c r="K26" s="452"/>
      <c r="L26" s="453"/>
      <c r="M26" s="454" t="s">
        <v>310</v>
      </c>
      <c r="N26" s="455"/>
      <c r="O26" s="456"/>
    </row>
    <row r="27" spans="1:16" ht="15.6" x14ac:dyDescent="0.25">
      <c r="A27" s="181" t="s">
        <v>311</v>
      </c>
      <c r="B27" s="182"/>
      <c r="C27" s="182"/>
      <c r="D27" s="182"/>
      <c r="E27" s="182"/>
      <c r="F27" s="182"/>
      <c r="G27" s="182"/>
      <c r="H27" s="182"/>
      <c r="I27" s="182"/>
      <c r="J27" s="182"/>
      <c r="K27" s="182"/>
      <c r="L27" s="182"/>
      <c r="M27" s="448" t="s">
        <v>292</v>
      </c>
      <c r="N27" s="411"/>
      <c r="O27" s="412"/>
    </row>
    <row r="28" spans="1:16" ht="33.75" customHeight="1" x14ac:dyDescent="0.25">
      <c r="A28" s="465" t="s">
        <v>312</v>
      </c>
      <c r="B28" s="193" t="s">
        <v>313</v>
      </c>
      <c r="C28" s="194"/>
      <c r="D28" s="194"/>
      <c r="E28" s="194"/>
      <c r="F28" s="194"/>
      <c r="G28" s="194"/>
      <c r="H28" s="194"/>
      <c r="I28" s="194"/>
      <c r="J28" s="195"/>
      <c r="K28" s="468" t="s">
        <v>314</v>
      </c>
      <c r="L28" s="469"/>
      <c r="M28" s="454" t="s">
        <v>310</v>
      </c>
      <c r="N28" s="455"/>
      <c r="O28" s="456"/>
      <c r="P28" s="21"/>
    </row>
    <row r="29" spans="1:16" ht="44.25" customHeight="1" x14ac:dyDescent="0.25">
      <c r="A29" s="466"/>
      <c r="B29" s="457"/>
      <c r="C29" s="458"/>
      <c r="D29" s="458"/>
      <c r="E29" s="458"/>
      <c r="F29" s="458"/>
      <c r="G29" s="458"/>
      <c r="H29" s="458"/>
      <c r="I29" s="458"/>
      <c r="J29" s="459"/>
      <c r="K29" s="428" t="s">
        <v>315</v>
      </c>
      <c r="L29" s="460"/>
      <c r="M29" s="454" t="s">
        <v>316</v>
      </c>
      <c r="N29" s="455"/>
      <c r="O29" s="456"/>
      <c r="P29" s="21"/>
    </row>
    <row r="30" spans="1:16" ht="30.75" customHeight="1" x14ac:dyDescent="0.25">
      <c r="A30" s="466"/>
      <c r="B30" s="196" t="s">
        <v>317</v>
      </c>
      <c r="C30" s="197"/>
      <c r="D30" s="197"/>
      <c r="E30" s="197"/>
      <c r="F30" s="197"/>
      <c r="G30" s="197"/>
      <c r="H30" s="197"/>
      <c r="I30" s="197"/>
      <c r="J30" s="198"/>
      <c r="K30" s="468" t="s">
        <v>318</v>
      </c>
      <c r="L30" s="469"/>
      <c r="M30" s="454"/>
      <c r="N30" s="455"/>
      <c r="O30" s="456"/>
      <c r="P30" s="21"/>
    </row>
    <row r="31" spans="1:16" ht="43.5" customHeight="1" x14ac:dyDescent="0.25">
      <c r="A31" s="466"/>
      <c r="B31" s="457"/>
      <c r="C31" s="458"/>
      <c r="D31" s="458"/>
      <c r="E31" s="458"/>
      <c r="F31" s="458"/>
      <c r="G31" s="458"/>
      <c r="H31" s="458"/>
      <c r="I31" s="458"/>
      <c r="J31" s="459"/>
      <c r="K31" s="428" t="s">
        <v>319</v>
      </c>
      <c r="L31" s="460"/>
      <c r="M31" s="454" t="s">
        <v>316</v>
      </c>
      <c r="N31" s="455"/>
      <c r="O31" s="456"/>
      <c r="P31" s="21"/>
    </row>
    <row r="32" spans="1:16" ht="36" customHeight="1" x14ac:dyDescent="0.25">
      <c r="A32" s="466"/>
      <c r="B32" s="196" t="s">
        <v>320</v>
      </c>
      <c r="C32" s="197"/>
      <c r="D32" s="197"/>
      <c r="E32" s="197"/>
      <c r="F32" s="197"/>
      <c r="G32" s="197"/>
      <c r="H32" s="197"/>
      <c r="I32" s="197"/>
      <c r="J32" s="198"/>
      <c r="K32" s="428" t="s">
        <v>321</v>
      </c>
      <c r="L32" s="460"/>
      <c r="M32" s="454" t="s">
        <v>310</v>
      </c>
      <c r="N32" s="455"/>
      <c r="O32" s="456"/>
      <c r="P32" s="21"/>
    </row>
    <row r="33" spans="1:16" ht="42" customHeight="1" x14ac:dyDescent="0.25">
      <c r="A33" s="467"/>
      <c r="B33" s="457"/>
      <c r="C33" s="458"/>
      <c r="D33" s="458"/>
      <c r="E33" s="458"/>
      <c r="F33" s="458"/>
      <c r="G33" s="458"/>
      <c r="H33" s="458"/>
      <c r="I33" s="458"/>
      <c r="J33" s="459"/>
      <c r="K33" s="428" t="s">
        <v>322</v>
      </c>
      <c r="L33" s="460"/>
      <c r="M33" s="454" t="s">
        <v>323</v>
      </c>
      <c r="N33" s="455"/>
      <c r="O33" s="456"/>
      <c r="P33" s="21"/>
    </row>
    <row r="34" spans="1:16" ht="15.6" x14ac:dyDescent="0.25">
      <c r="A34" s="181" t="s">
        <v>324</v>
      </c>
      <c r="B34" s="182"/>
      <c r="C34" s="182"/>
      <c r="D34" s="182"/>
      <c r="E34" s="182"/>
      <c r="F34" s="182"/>
      <c r="G34" s="182"/>
      <c r="H34" s="182"/>
      <c r="I34" s="182"/>
      <c r="J34" s="182"/>
      <c r="K34" s="182"/>
      <c r="L34" s="182"/>
      <c r="M34" s="448" t="s">
        <v>292</v>
      </c>
      <c r="N34" s="411"/>
      <c r="O34" s="412"/>
    </row>
    <row r="35" spans="1:16" x14ac:dyDescent="0.25">
      <c r="A35" s="465" t="s">
        <v>325</v>
      </c>
      <c r="B35" s="193" t="s">
        <v>326</v>
      </c>
      <c r="C35" s="194"/>
      <c r="D35" s="194"/>
      <c r="E35" s="194"/>
      <c r="F35" s="194"/>
      <c r="G35" s="194"/>
      <c r="H35" s="194"/>
      <c r="I35" s="194"/>
      <c r="J35" s="195"/>
      <c r="K35" s="461" t="s">
        <v>327</v>
      </c>
      <c r="L35" s="462"/>
      <c r="M35" s="470" t="s">
        <v>310</v>
      </c>
      <c r="N35" s="471"/>
      <c r="O35" s="472"/>
      <c r="P35" s="21"/>
    </row>
    <row r="36" spans="1:16" ht="46.5" customHeight="1" x14ac:dyDescent="0.25">
      <c r="A36" s="476"/>
      <c r="B36" s="457"/>
      <c r="C36" s="458"/>
      <c r="D36" s="458"/>
      <c r="E36" s="458"/>
      <c r="F36" s="458"/>
      <c r="G36" s="458"/>
      <c r="H36" s="458"/>
      <c r="I36" s="458"/>
      <c r="J36" s="459"/>
      <c r="K36" s="463"/>
      <c r="L36" s="464"/>
      <c r="M36" s="473"/>
      <c r="N36" s="474"/>
      <c r="O36" s="475"/>
      <c r="P36" s="21"/>
    </row>
    <row r="37" spans="1:16" ht="29.25" customHeight="1" x14ac:dyDescent="0.25">
      <c r="A37" s="476"/>
      <c r="B37" s="196" t="s">
        <v>328</v>
      </c>
      <c r="C37" s="197"/>
      <c r="D37" s="197"/>
      <c r="E37" s="197"/>
      <c r="F37" s="197"/>
      <c r="G37" s="197"/>
      <c r="H37" s="197"/>
      <c r="I37" s="197"/>
      <c r="J37" s="198"/>
      <c r="K37" s="461" t="s">
        <v>329</v>
      </c>
      <c r="L37" s="462"/>
      <c r="M37" s="470" t="s">
        <v>290</v>
      </c>
      <c r="N37" s="471"/>
      <c r="O37" s="472"/>
      <c r="P37" s="21"/>
    </row>
    <row r="38" spans="1:16" ht="33" customHeight="1" x14ac:dyDescent="0.25">
      <c r="A38" s="476"/>
      <c r="B38" s="457"/>
      <c r="C38" s="458"/>
      <c r="D38" s="458"/>
      <c r="E38" s="458"/>
      <c r="F38" s="458"/>
      <c r="G38" s="458"/>
      <c r="H38" s="458"/>
      <c r="I38" s="458"/>
      <c r="J38" s="459"/>
      <c r="K38" s="463"/>
      <c r="L38" s="464"/>
      <c r="M38" s="473"/>
      <c r="N38" s="474"/>
      <c r="O38" s="475"/>
      <c r="P38" s="21"/>
    </row>
    <row r="39" spans="1:16" ht="30" customHeight="1" x14ac:dyDescent="0.25">
      <c r="A39" s="476"/>
      <c r="B39" s="196" t="s">
        <v>330</v>
      </c>
      <c r="C39" s="197"/>
      <c r="D39" s="197"/>
      <c r="E39" s="197"/>
      <c r="F39" s="197"/>
      <c r="G39" s="197"/>
      <c r="H39" s="197"/>
      <c r="I39" s="197"/>
      <c r="J39" s="198"/>
      <c r="K39" s="461" t="s">
        <v>331</v>
      </c>
      <c r="L39" s="462"/>
      <c r="M39" s="470" t="s">
        <v>290</v>
      </c>
      <c r="N39" s="471"/>
      <c r="O39" s="472"/>
      <c r="P39" s="21"/>
    </row>
    <row r="40" spans="1:16" ht="38.25" customHeight="1" x14ac:dyDescent="0.25">
      <c r="A40" s="476"/>
      <c r="B40" s="457"/>
      <c r="C40" s="458"/>
      <c r="D40" s="458"/>
      <c r="E40" s="458"/>
      <c r="F40" s="458"/>
      <c r="G40" s="458"/>
      <c r="H40" s="458"/>
      <c r="I40" s="458"/>
      <c r="J40" s="459"/>
      <c r="K40" s="463"/>
      <c r="L40" s="464"/>
      <c r="M40" s="473"/>
      <c r="N40" s="474"/>
      <c r="O40" s="475"/>
      <c r="P40" s="21"/>
    </row>
    <row r="41" spans="1:16" ht="29.25" customHeight="1" x14ac:dyDescent="0.25">
      <c r="A41" s="476"/>
      <c r="B41" s="196" t="s">
        <v>332</v>
      </c>
      <c r="C41" s="197"/>
      <c r="D41" s="197"/>
      <c r="E41" s="197"/>
      <c r="F41" s="197"/>
      <c r="G41" s="197"/>
      <c r="H41" s="197"/>
      <c r="I41" s="197"/>
      <c r="J41" s="198"/>
      <c r="K41" s="461" t="s">
        <v>333</v>
      </c>
      <c r="L41" s="462"/>
      <c r="M41" s="470" t="s">
        <v>310</v>
      </c>
      <c r="N41" s="471"/>
      <c r="O41" s="472"/>
      <c r="P41" s="21"/>
    </row>
    <row r="42" spans="1:16" ht="39.75" customHeight="1" x14ac:dyDescent="0.25">
      <c r="A42" s="476"/>
      <c r="B42" s="457"/>
      <c r="C42" s="458"/>
      <c r="D42" s="458"/>
      <c r="E42" s="458"/>
      <c r="F42" s="458"/>
      <c r="G42" s="458"/>
      <c r="H42" s="458"/>
      <c r="I42" s="458"/>
      <c r="J42" s="459"/>
      <c r="K42" s="463"/>
      <c r="L42" s="464"/>
      <c r="M42" s="473"/>
      <c r="N42" s="474"/>
      <c r="O42" s="475"/>
      <c r="P42" s="21"/>
    </row>
    <row r="43" spans="1:16" ht="28.5" customHeight="1" x14ac:dyDescent="0.25">
      <c r="A43" s="476"/>
      <c r="B43" s="196" t="s">
        <v>334</v>
      </c>
      <c r="C43" s="197"/>
      <c r="D43" s="197"/>
      <c r="E43" s="197"/>
      <c r="F43" s="197"/>
      <c r="G43" s="197"/>
      <c r="H43" s="197"/>
      <c r="I43" s="197"/>
      <c r="J43" s="198"/>
      <c r="K43" s="461" t="s">
        <v>335</v>
      </c>
      <c r="L43" s="462"/>
      <c r="M43" s="470" t="s">
        <v>290</v>
      </c>
      <c r="N43" s="471"/>
      <c r="O43" s="472"/>
      <c r="P43" s="21"/>
    </row>
    <row r="44" spans="1:16" ht="46.5" customHeight="1" x14ac:dyDescent="0.25">
      <c r="A44" s="467"/>
      <c r="B44" s="457"/>
      <c r="C44" s="458"/>
      <c r="D44" s="458"/>
      <c r="E44" s="458"/>
      <c r="F44" s="458"/>
      <c r="G44" s="458"/>
      <c r="H44" s="458"/>
      <c r="I44" s="458"/>
      <c r="J44" s="459"/>
      <c r="K44" s="463"/>
      <c r="L44" s="464"/>
      <c r="M44" s="473"/>
      <c r="N44" s="474"/>
      <c r="O44" s="475"/>
      <c r="P44" s="21"/>
    </row>
    <row r="46" spans="1:16" x14ac:dyDescent="0.25">
      <c r="A46" t="s">
        <v>336</v>
      </c>
    </row>
    <row r="48" spans="1:16" x14ac:dyDescent="0.25">
      <c r="A48" t="s">
        <v>337</v>
      </c>
    </row>
    <row r="49" spans="2:14" x14ac:dyDescent="0.25">
      <c r="C49" t="s">
        <v>338</v>
      </c>
      <c r="E49" t="s">
        <v>339</v>
      </c>
    </row>
    <row r="52" spans="2:14" x14ac:dyDescent="0.25">
      <c r="F52" t="s">
        <v>340</v>
      </c>
      <c r="G52" t="s">
        <v>104</v>
      </c>
      <c r="H52" t="s">
        <v>77</v>
      </c>
      <c r="I52" t="s">
        <v>22</v>
      </c>
      <c r="J52" t="s">
        <v>23</v>
      </c>
      <c r="K52" t="s">
        <v>16</v>
      </c>
      <c r="L52" t="s">
        <v>109</v>
      </c>
      <c r="M52" t="s">
        <v>24</v>
      </c>
      <c r="N52" t="s">
        <v>17</v>
      </c>
    </row>
    <row r="53" spans="2:14" x14ac:dyDescent="0.25">
      <c r="B53" t="str">
        <f>CONCATENATE($B$6,"_",$F$6)</f>
        <v>_Potential Loss (per year):</v>
      </c>
      <c r="F53">
        <f>IF(M23=L3,9,IF(M3=K3,3,IF(M3=J3,1,0)))</f>
        <v>3</v>
      </c>
      <c r="G53">
        <f>IF(M4=L4,9,IF(M4=K4,3,IF(M4=J4,1,0)))</f>
        <v>3</v>
      </c>
      <c r="H53">
        <f t="shared" ref="H53:N53" si="0">IF(O23=N3,9,IF(O3=M3,3,IF(O3=L3,1,0)))</f>
        <v>9</v>
      </c>
      <c r="I53">
        <f t="shared" si="0"/>
        <v>9</v>
      </c>
      <c r="J53">
        <f t="shared" si="0"/>
        <v>9</v>
      </c>
      <c r="K53">
        <f t="shared" si="0"/>
        <v>9</v>
      </c>
      <c r="L53">
        <f t="shared" si="0"/>
        <v>9</v>
      </c>
      <c r="M53">
        <f t="shared" si="0"/>
        <v>9</v>
      </c>
      <c r="N53">
        <f t="shared" si="0"/>
        <v>9</v>
      </c>
    </row>
  </sheetData>
  <mergeCells count="100">
    <mergeCell ref="M43:O44"/>
    <mergeCell ref="B44:J44"/>
    <mergeCell ref="M33:O33"/>
    <mergeCell ref="M34:O34"/>
    <mergeCell ref="A35:A44"/>
    <mergeCell ref="K35:L36"/>
    <mergeCell ref="M35:O36"/>
    <mergeCell ref="B36:J36"/>
    <mergeCell ref="K37:L38"/>
    <mergeCell ref="M37:O38"/>
    <mergeCell ref="B38:J38"/>
    <mergeCell ref="K39:L40"/>
    <mergeCell ref="M39:O40"/>
    <mergeCell ref="B40:J40"/>
    <mergeCell ref="K41:L42"/>
    <mergeCell ref="M41:O42"/>
    <mergeCell ref="B42:J42"/>
    <mergeCell ref="K43:L44"/>
    <mergeCell ref="M27:O27"/>
    <mergeCell ref="A28:A33"/>
    <mergeCell ref="K28:L28"/>
    <mergeCell ref="M28:O28"/>
    <mergeCell ref="B29:J29"/>
    <mergeCell ref="K29:L29"/>
    <mergeCell ref="M29:O29"/>
    <mergeCell ref="K30:L30"/>
    <mergeCell ref="M30:O30"/>
    <mergeCell ref="B31:J31"/>
    <mergeCell ref="K31:L31"/>
    <mergeCell ref="M31:O31"/>
    <mergeCell ref="K32:L32"/>
    <mergeCell ref="M32:O32"/>
    <mergeCell ref="B33:J33"/>
    <mergeCell ref="K33:L33"/>
    <mergeCell ref="I24:L24"/>
    <mergeCell ref="M24:O24"/>
    <mergeCell ref="A25:A26"/>
    <mergeCell ref="B25:H26"/>
    <mergeCell ref="I25:L25"/>
    <mergeCell ref="M25:O25"/>
    <mergeCell ref="I26:L26"/>
    <mergeCell ref="M26:O26"/>
    <mergeCell ref="I18:L18"/>
    <mergeCell ref="M18:O18"/>
    <mergeCell ref="A19:A24"/>
    <mergeCell ref="B19:H20"/>
    <mergeCell ref="I19:L19"/>
    <mergeCell ref="M19:O19"/>
    <mergeCell ref="I20:L20"/>
    <mergeCell ref="M20:O20"/>
    <mergeCell ref="B21:H22"/>
    <mergeCell ref="I21:L21"/>
    <mergeCell ref="M21:O21"/>
    <mergeCell ref="I22:L22"/>
    <mergeCell ref="M22:O22"/>
    <mergeCell ref="B23:H24"/>
    <mergeCell ref="I23:L23"/>
    <mergeCell ref="M23:O23"/>
    <mergeCell ref="A11:C11"/>
    <mergeCell ref="M11:O11"/>
    <mergeCell ref="A12:O12"/>
    <mergeCell ref="M13:O13"/>
    <mergeCell ref="A14:A18"/>
    <mergeCell ref="B14:H15"/>
    <mergeCell ref="I14:L14"/>
    <mergeCell ref="M14:O14"/>
    <mergeCell ref="I15:L15"/>
    <mergeCell ref="M15:O15"/>
    <mergeCell ref="B16:H16"/>
    <mergeCell ref="I16:L16"/>
    <mergeCell ref="M16:O16"/>
    <mergeCell ref="B17:H18"/>
    <mergeCell ref="I17:L17"/>
    <mergeCell ref="M17:O17"/>
    <mergeCell ref="A8:E8"/>
    <mergeCell ref="F8:H8"/>
    <mergeCell ref="M8:O8"/>
    <mergeCell ref="A9:C10"/>
    <mergeCell ref="D9:H9"/>
    <mergeCell ref="M9:O9"/>
    <mergeCell ref="I10:L10"/>
    <mergeCell ref="M10:O10"/>
    <mergeCell ref="A6:E6"/>
    <mergeCell ref="F6:H6"/>
    <mergeCell ref="M6:O6"/>
    <mergeCell ref="A7:E7"/>
    <mergeCell ref="F7:H7"/>
    <mergeCell ref="M7:O7"/>
    <mergeCell ref="A4:E4"/>
    <mergeCell ref="F4:H4"/>
    <mergeCell ref="M4:O4"/>
    <mergeCell ref="A5:E5"/>
    <mergeCell ref="F5:H5"/>
    <mergeCell ref="M5:O5"/>
    <mergeCell ref="A1:O1"/>
    <mergeCell ref="J2:L2"/>
    <mergeCell ref="M2:O2"/>
    <mergeCell ref="A3:E3"/>
    <mergeCell ref="F3:H3"/>
    <mergeCell ref="M3:O3"/>
  </mergeCells>
  <dataValidations count="10">
    <dataValidation type="list" allowBlank="1" showInputMessage="1" showErrorMessage="1" sqref="M33:O33 M29:O29 M31:O31">
      <formula1>"NA,Low,Medium,High"</formula1>
    </dataValidation>
    <dataValidation type="list" allowBlank="1" showInputMessage="1" showErrorMessage="1" sqref="M11:O11">
      <formula1>$I$36:$L$36</formula1>
    </dataValidation>
    <dataValidation type="list" allowBlank="1" showInputMessage="1" showErrorMessage="1" sqref="M9:O9">
      <formula1>$I$34:$L$34</formula1>
    </dataValidation>
    <dataValidation type="list" allowBlank="1" showInputMessage="1" showErrorMessage="1" sqref="M8:O8">
      <formula1>$I$33:$L$33</formula1>
    </dataValidation>
    <dataValidation type="list" allowBlank="1" showInputMessage="1" showErrorMessage="1" sqref="M7:O7">
      <formula1>$I$32:$L$32</formula1>
    </dataValidation>
    <dataValidation type="list" allowBlank="1" showInputMessage="1" showErrorMessage="1" sqref="M6:O6">
      <formula1>$I$31:$L$31</formula1>
    </dataValidation>
    <dataValidation type="list" allowBlank="1" showInputMessage="1" showErrorMessage="1" sqref="M5:O5">
      <formula1>$I$30:$L$30</formula1>
    </dataValidation>
    <dataValidation type="list" allowBlank="1" showInputMessage="1" showErrorMessage="1" sqref="M14:O26 M35:O35 M37:O37 M39:O39 M41:O41 M43:O43 M10:O10 M28:O28 M30:O30 M32:O32">
      <formula1>"Yes,No"</formula1>
    </dataValidation>
    <dataValidation type="list" allowBlank="1" showInputMessage="1" showErrorMessage="1" sqref="M4:O4">
      <formula1>$I$4:$L$4</formula1>
    </dataValidation>
    <dataValidation type="list" allowBlank="1" showInputMessage="1" showErrorMessage="1" sqref="M3:O3">
      <formula1>$I$3:$L$3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0000"/>
  </sheetPr>
  <dimension ref="A1:I61"/>
  <sheetViews>
    <sheetView tabSelected="1" zoomScaleNormal="100" workbookViewId="0">
      <pane ySplit="3" topLeftCell="A28" activePane="bottomLeft" state="frozen"/>
      <selection pane="bottomLeft" activeCell="E42" sqref="E42"/>
    </sheetView>
  </sheetViews>
  <sheetFormatPr defaultRowHeight="13.2" x14ac:dyDescent="0.25"/>
  <cols>
    <col min="1" max="1" width="9.109375" style="139"/>
    <col min="2" max="2" width="15.5546875" style="139" customWidth="1"/>
    <col min="3" max="3" width="21.33203125" style="160" customWidth="1"/>
    <col min="4" max="4" width="29.33203125" style="60" customWidth="1"/>
    <col min="5" max="5" width="23.88671875" style="60" bestFit="1" customWidth="1"/>
    <col min="6" max="7" width="13.88671875" style="139" customWidth="1"/>
    <col min="8" max="8" width="34.5546875" style="139" customWidth="1"/>
  </cols>
  <sheetData>
    <row r="1" spans="1:9" x14ac:dyDescent="0.25">
      <c r="A1" s="156" t="s">
        <v>414</v>
      </c>
      <c r="B1" s="151"/>
      <c r="C1" s="159"/>
      <c r="D1" s="21"/>
      <c r="E1" s="21"/>
      <c r="F1" s="151"/>
      <c r="G1" s="151"/>
      <c r="H1" s="151"/>
    </row>
    <row r="2" spans="1:9" x14ac:dyDescent="0.25">
      <c r="A2" s="151"/>
      <c r="B2" s="151"/>
      <c r="C2" s="159"/>
      <c r="D2" s="21"/>
      <c r="E2" s="21"/>
      <c r="F2" s="151"/>
      <c r="G2" s="151"/>
      <c r="H2" s="151"/>
    </row>
    <row r="3" spans="1:9" ht="28.8" x14ac:dyDescent="0.25">
      <c r="A3" s="299" t="s">
        <v>160</v>
      </c>
      <c r="B3" s="299" t="s">
        <v>162</v>
      </c>
      <c r="C3" s="299" t="s">
        <v>177</v>
      </c>
      <c r="D3" s="300" t="s">
        <v>161</v>
      </c>
      <c r="E3" s="299" t="s">
        <v>184</v>
      </c>
      <c r="F3" s="299" t="s">
        <v>175</v>
      </c>
      <c r="G3" s="299" t="s">
        <v>517</v>
      </c>
      <c r="H3" s="299" t="s">
        <v>178</v>
      </c>
    </row>
    <row r="4" spans="1:9" ht="14.4" x14ac:dyDescent="0.25">
      <c r="A4" s="152">
        <v>1</v>
      </c>
      <c r="B4" s="153" t="s">
        <v>163</v>
      </c>
      <c r="C4" s="289" t="s">
        <v>379</v>
      </c>
      <c r="D4" s="290" t="s">
        <v>166</v>
      </c>
      <c r="E4" s="290"/>
      <c r="F4" s="291" t="s">
        <v>518</v>
      </c>
      <c r="G4" s="288"/>
      <c r="H4" s="291"/>
      <c r="I4" s="22"/>
    </row>
    <row r="5" spans="1:9" ht="14.4" x14ac:dyDescent="0.25">
      <c r="D5" s="141" t="s">
        <v>146</v>
      </c>
      <c r="E5" s="141"/>
      <c r="G5" s="160"/>
    </row>
    <row r="6" spans="1:9" ht="14.4" x14ac:dyDescent="0.25">
      <c r="D6" s="142" t="s">
        <v>147</v>
      </c>
      <c r="E6" s="142"/>
      <c r="G6" s="160"/>
    </row>
    <row r="7" spans="1:9" ht="14.4" x14ac:dyDescent="0.25">
      <c r="D7" s="142" t="s">
        <v>148</v>
      </c>
      <c r="E7" s="142"/>
      <c r="G7" s="160"/>
    </row>
    <row r="8" spans="1:9" ht="14.4" x14ac:dyDescent="0.25">
      <c r="D8" s="142" t="s">
        <v>149</v>
      </c>
      <c r="E8" s="142"/>
      <c r="G8" s="160"/>
    </row>
    <row r="9" spans="1:9" ht="14.4" x14ac:dyDescent="0.25">
      <c r="D9" s="141" t="s">
        <v>150</v>
      </c>
      <c r="E9" s="141"/>
      <c r="G9" s="160"/>
    </row>
    <row r="10" spans="1:9" ht="14.4" x14ac:dyDescent="0.25">
      <c r="D10" s="141" t="s">
        <v>151</v>
      </c>
      <c r="E10" s="141"/>
      <c r="G10" s="160"/>
    </row>
    <row r="11" spans="1:9" ht="14.4" x14ac:dyDescent="0.25">
      <c r="C11" s="294" t="s">
        <v>379</v>
      </c>
      <c r="D11" s="292" t="s">
        <v>165</v>
      </c>
      <c r="E11" s="292"/>
      <c r="F11" s="293"/>
      <c r="G11" s="288"/>
      <c r="H11" s="293"/>
    </row>
    <row r="12" spans="1:9" ht="14.4" x14ac:dyDescent="0.25">
      <c r="D12" s="141" t="s">
        <v>146</v>
      </c>
      <c r="E12" s="141"/>
      <c r="G12" s="160"/>
    </row>
    <row r="13" spans="1:9" ht="14.4" x14ac:dyDescent="0.25">
      <c r="D13" s="142" t="s">
        <v>147</v>
      </c>
      <c r="E13" s="142"/>
      <c r="G13" s="160"/>
    </row>
    <row r="14" spans="1:9" ht="14.4" x14ac:dyDescent="0.25">
      <c r="D14" s="142" t="s">
        <v>148</v>
      </c>
      <c r="E14" s="142"/>
      <c r="G14" s="160"/>
    </row>
    <row r="15" spans="1:9" ht="26.4" x14ac:dyDescent="0.25">
      <c r="C15" s="288" t="s">
        <v>176</v>
      </c>
      <c r="D15" s="292" t="s">
        <v>171</v>
      </c>
      <c r="E15" s="292" t="s">
        <v>519</v>
      </c>
      <c r="F15" s="293" t="s">
        <v>520</v>
      </c>
      <c r="G15" s="288" t="s">
        <v>521</v>
      </c>
      <c r="H15" s="293" t="s">
        <v>523</v>
      </c>
    </row>
    <row r="16" spans="1:9" ht="14.4" x14ac:dyDescent="0.25">
      <c r="D16" s="142" t="s">
        <v>154</v>
      </c>
      <c r="E16" s="142"/>
      <c r="G16" s="160"/>
    </row>
    <row r="17" spans="1:9" ht="14.4" x14ac:dyDescent="0.25">
      <c r="D17" s="142" t="s">
        <v>155</v>
      </c>
      <c r="E17" s="142"/>
      <c r="G17" s="160"/>
    </row>
    <row r="18" spans="1:9" ht="14.4" x14ac:dyDescent="0.25">
      <c r="D18" s="142" t="s">
        <v>156</v>
      </c>
      <c r="E18" s="142"/>
      <c r="G18" s="160"/>
    </row>
    <row r="19" spans="1:9" ht="14.4" x14ac:dyDescent="0.25">
      <c r="C19" s="288" t="s">
        <v>378</v>
      </c>
      <c r="D19" s="292" t="s">
        <v>168</v>
      </c>
      <c r="E19" s="292"/>
      <c r="F19" s="293"/>
      <c r="G19" s="288"/>
      <c r="H19" s="293"/>
      <c r="I19" s="22"/>
    </row>
    <row r="20" spans="1:9" ht="14.4" x14ac:dyDescent="0.25">
      <c r="D20" s="141" t="s">
        <v>146</v>
      </c>
      <c r="E20" s="141"/>
      <c r="G20" s="160"/>
    </row>
    <row r="21" spans="1:9" ht="14.4" x14ac:dyDescent="0.25">
      <c r="D21" s="142" t="s">
        <v>147</v>
      </c>
      <c r="E21" s="142"/>
      <c r="G21" s="160"/>
    </row>
    <row r="22" spans="1:9" ht="14.4" x14ac:dyDescent="0.25">
      <c r="D22" s="142" t="s">
        <v>148</v>
      </c>
      <c r="E22" s="142"/>
      <c r="G22" s="160"/>
    </row>
    <row r="23" spans="1:9" ht="14.4" x14ac:dyDescent="0.25">
      <c r="D23" s="141" t="s">
        <v>157</v>
      </c>
      <c r="E23" s="141"/>
      <c r="G23" s="160"/>
    </row>
    <row r="24" spans="1:9" ht="28.8" x14ac:dyDescent="0.25">
      <c r="D24" s="141" t="s">
        <v>158</v>
      </c>
      <c r="E24" s="141"/>
      <c r="G24" s="160"/>
    </row>
    <row r="25" spans="1:9" ht="28.8" x14ac:dyDescent="0.25">
      <c r="D25" s="141" t="s">
        <v>159</v>
      </c>
      <c r="E25" s="141"/>
      <c r="G25" s="160"/>
    </row>
    <row r="26" spans="1:9" ht="26.4" x14ac:dyDescent="0.25">
      <c r="C26" s="288" t="s">
        <v>380</v>
      </c>
      <c r="D26" s="295" t="s">
        <v>187</v>
      </c>
      <c r="E26" s="295" t="s">
        <v>519</v>
      </c>
      <c r="F26" s="293" t="s">
        <v>520</v>
      </c>
      <c r="G26" s="288" t="s">
        <v>521</v>
      </c>
      <c r="H26" s="293" t="s">
        <v>522</v>
      </c>
    </row>
    <row r="27" spans="1:9" ht="14.4" x14ac:dyDescent="0.25">
      <c r="D27" s="141" t="s">
        <v>190</v>
      </c>
      <c r="E27" s="141"/>
      <c r="G27" s="160"/>
    </row>
    <row r="28" spans="1:9" ht="28.8" x14ac:dyDescent="0.25">
      <c r="C28" s="288" t="s">
        <v>188</v>
      </c>
      <c r="D28" s="295" t="s">
        <v>189</v>
      </c>
      <c r="E28" s="295"/>
      <c r="F28" s="293" t="s">
        <v>518</v>
      </c>
      <c r="G28" s="288"/>
      <c r="H28" s="293"/>
    </row>
    <row r="29" spans="1:9" ht="14.4" x14ac:dyDescent="0.25">
      <c r="D29" s="141" t="s">
        <v>190</v>
      </c>
      <c r="E29" s="141"/>
      <c r="G29" s="160"/>
    </row>
    <row r="30" spans="1:9" ht="14.4" x14ac:dyDescent="0.25">
      <c r="A30" s="139">
        <v>2</v>
      </c>
      <c r="B30" s="140" t="s">
        <v>164</v>
      </c>
      <c r="C30" s="294" t="s">
        <v>381</v>
      </c>
      <c r="D30" s="292" t="s">
        <v>167</v>
      </c>
      <c r="E30" s="292"/>
      <c r="F30" s="293" t="s">
        <v>518</v>
      </c>
      <c r="G30" s="288"/>
      <c r="H30" s="293"/>
      <c r="I30" s="22"/>
    </row>
    <row r="31" spans="1:9" ht="14.4" x14ac:dyDescent="0.25">
      <c r="D31" s="137" t="s">
        <v>146</v>
      </c>
      <c r="E31" s="137"/>
      <c r="G31" s="160"/>
    </row>
    <row r="32" spans="1:9" ht="14.4" x14ac:dyDescent="0.25">
      <c r="D32" s="138" t="s">
        <v>147</v>
      </c>
      <c r="E32" s="138"/>
      <c r="G32" s="160"/>
    </row>
    <row r="33" spans="1:9" ht="14.4" x14ac:dyDescent="0.25">
      <c r="D33" s="138" t="s">
        <v>148</v>
      </c>
      <c r="E33" s="138"/>
      <c r="G33" s="160"/>
    </row>
    <row r="34" spans="1:9" ht="28.8" x14ac:dyDescent="0.25">
      <c r="D34" s="137" t="s">
        <v>152</v>
      </c>
      <c r="E34" s="137"/>
      <c r="G34" s="160"/>
    </row>
    <row r="35" spans="1:9" ht="14.4" x14ac:dyDescent="0.25">
      <c r="D35" s="137" t="s">
        <v>153</v>
      </c>
      <c r="E35" s="137"/>
      <c r="G35" s="160"/>
    </row>
    <row r="36" spans="1:9" ht="26.4" x14ac:dyDescent="0.25">
      <c r="C36" s="294" t="s">
        <v>382</v>
      </c>
      <c r="D36" s="292" t="s">
        <v>181</v>
      </c>
      <c r="E36" s="292" t="s">
        <v>519</v>
      </c>
      <c r="F36" s="293" t="s">
        <v>520</v>
      </c>
      <c r="G36" s="288" t="s">
        <v>521</v>
      </c>
      <c r="H36" s="293" t="s">
        <v>524</v>
      </c>
      <c r="I36" s="22"/>
    </row>
    <row r="37" spans="1:9" ht="14.4" x14ac:dyDescent="0.25">
      <c r="C37" s="288"/>
      <c r="D37" s="137" t="s">
        <v>146</v>
      </c>
      <c r="E37" s="137"/>
      <c r="G37" s="160"/>
    </row>
    <row r="38" spans="1:9" ht="14.4" x14ac:dyDescent="0.25">
      <c r="C38" s="288" t="s">
        <v>383</v>
      </c>
      <c r="D38" s="295" t="s">
        <v>225</v>
      </c>
      <c r="E38" s="295"/>
      <c r="F38" s="293"/>
      <c r="G38" s="288"/>
      <c r="H38" s="293"/>
    </row>
    <row r="39" spans="1:9" ht="28.8" x14ac:dyDescent="0.25">
      <c r="A39" s="139">
        <v>3</v>
      </c>
      <c r="B39" s="140" t="s">
        <v>174</v>
      </c>
      <c r="C39" s="294" t="s">
        <v>384</v>
      </c>
      <c r="D39" s="292" t="s">
        <v>224</v>
      </c>
      <c r="E39" s="292" t="s">
        <v>519</v>
      </c>
      <c r="F39" s="305" t="s">
        <v>520</v>
      </c>
      <c r="G39" s="294" t="s">
        <v>521</v>
      </c>
      <c r="H39" s="305" t="s">
        <v>546</v>
      </c>
      <c r="I39" s="22"/>
    </row>
    <row r="40" spans="1:9" ht="14.4" x14ac:dyDescent="0.25">
      <c r="D40" s="137" t="s">
        <v>146</v>
      </c>
      <c r="E40" s="137"/>
      <c r="G40" s="160"/>
    </row>
    <row r="41" spans="1:9" ht="14.4" x14ac:dyDescent="0.25">
      <c r="D41" s="138" t="s">
        <v>147</v>
      </c>
      <c r="E41" s="138"/>
      <c r="G41" s="160"/>
    </row>
    <row r="42" spans="1:9" ht="14.4" x14ac:dyDescent="0.25">
      <c r="D42" s="138" t="s">
        <v>148</v>
      </c>
      <c r="E42" s="138"/>
      <c r="G42" s="160"/>
    </row>
    <row r="43" spans="1:9" ht="28.8" x14ac:dyDescent="0.25">
      <c r="C43" s="288" t="s">
        <v>384</v>
      </c>
      <c r="D43" s="292" t="s">
        <v>385</v>
      </c>
      <c r="E43" s="296"/>
      <c r="F43" s="293" t="s">
        <v>518</v>
      </c>
      <c r="G43" s="288"/>
      <c r="H43" s="293"/>
    </row>
    <row r="44" spans="1:9" ht="14.4" x14ac:dyDescent="0.25">
      <c r="D44" s="137" t="s">
        <v>146</v>
      </c>
      <c r="E44" s="138"/>
      <c r="G44" s="160"/>
    </row>
    <row r="45" spans="1:9" ht="14.4" x14ac:dyDescent="0.25">
      <c r="D45" s="138" t="s">
        <v>147</v>
      </c>
      <c r="E45" s="138"/>
      <c r="G45" s="160"/>
    </row>
    <row r="46" spans="1:9" ht="14.4" x14ac:dyDescent="0.25">
      <c r="D46" s="138" t="s">
        <v>148</v>
      </c>
      <c r="E46" s="138"/>
      <c r="G46" s="160"/>
    </row>
    <row r="47" spans="1:9" ht="28.8" x14ac:dyDescent="0.25">
      <c r="C47" s="288" t="s">
        <v>387</v>
      </c>
      <c r="D47" s="292" t="s">
        <v>386</v>
      </c>
      <c r="E47" s="296"/>
      <c r="F47" s="293" t="s">
        <v>518</v>
      </c>
      <c r="G47" s="288"/>
      <c r="H47" s="293"/>
      <c r="I47" s="22"/>
    </row>
    <row r="48" spans="1:9" ht="14.4" x14ac:dyDescent="0.25">
      <c r="D48" s="137" t="s">
        <v>146</v>
      </c>
      <c r="E48" s="138"/>
      <c r="G48" s="160"/>
    </row>
    <row r="49" spans="1:9" ht="14.4" x14ac:dyDescent="0.25">
      <c r="D49" s="138" t="s">
        <v>147</v>
      </c>
      <c r="E49" s="138"/>
      <c r="G49" s="160"/>
    </row>
    <row r="50" spans="1:9" ht="14.4" x14ac:dyDescent="0.25">
      <c r="D50" s="138" t="s">
        <v>148</v>
      </c>
      <c r="E50" s="138"/>
      <c r="G50" s="160"/>
    </row>
    <row r="51" spans="1:9" ht="14.4" x14ac:dyDescent="0.25">
      <c r="A51" s="139">
        <v>4</v>
      </c>
      <c r="B51" s="139" t="s">
        <v>238</v>
      </c>
      <c r="C51" s="288" t="s">
        <v>388</v>
      </c>
      <c r="D51" s="296" t="s">
        <v>237</v>
      </c>
      <c r="E51" s="296"/>
      <c r="F51" s="293" t="s">
        <v>518</v>
      </c>
      <c r="G51" s="288"/>
      <c r="H51" s="293"/>
      <c r="I51" s="22"/>
    </row>
    <row r="52" spans="1:9" ht="14.4" x14ac:dyDescent="0.25">
      <c r="C52" s="160" t="s">
        <v>392</v>
      </c>
      <c r="D52" s="138" t="s">
        <v>182</v>
      </c>
      <c r="E52" s="138"/>
      <c r="G52" s="160"/>
    </row>
    <row r="53" spans="1:9" ht="14.4" x14ac:dyDescent="0.25">
      <c r="C53" s="160" t="s">
        <v>391</v>
      </c>
      <c r="D53" s="138" t="s">
        <v>183</v>
      </c>
      <c r="E53" s="138"/>
      <c r="G53" s="160"/>
    </row>
    <row r="54" spans="1:9" ht="14.4" x14ac:dyDescent="0.25">
      <c r="C54" s="288" t="s">
        <v>390</v>
      </c>
      <c r="D54" s="296" t="s">
        <v>389</v>
      </c>
      <c r="E54" s="296"/>
      <c r="F54" s="293" t="s">
        <v>518</v>
      </c>
      <c r="G54" s="288"/>
      <c r="H54" s="293"/>
      <c r="I54" s="22"/>
    </row>
    <row r="55" spans="1:9" ht="14.4" x14ac:dyDescent="0.25">
      <c r="A55" s="139">
        <v>5</v>
      </c>
      <c r="B55" s="140" t="s">
        <v>172</v>
      </c>
      <c r="C55" s="143" t="s">
        <v>227</v>
      </c>
      <c r="D55" s="136" t="s">
        <v>169</v>
      </c>
      <c r="E55" s="136"/>
      <c r="G55" s="160"/>
    </row>
    <row r="56" spans="1:9" ht="152.25" customHeight="1" x14ac:dyDescent="0.25">
      <c r="D56" s="137" t="s">
        <v>229</v>
      </c>
      <c r="E56" s="137"/>
      <c r="F56" s="155" t="s">
        <v>230</v>
      </c>
      <c r="G56" s="160"/>
      <c r="H56" s="155" t="s">
        <v>415</v>
      </c>
    </row>
    <row r="57" spans="1:9" ht="28.8" x14ac:dyDescent="0.25">
      <c r="D57" s="137" t="s">
        <v>228</v>
      </c>
      <c r="E57" s="137"/>
      <c r="G57" s="160"/>
    </row>
    <row r="58" spans="1:9" ht="14.4" x14ac:dyDescent="0.25">
      <c r="A58" s="139">
        <v>6</v>
      </c>
      <c r="B58" s="140" t="s">
        <v>173</v>
      </c>
      <c r="C58" s="294" t="s">
        <v>235</v>
      </c>
      <c r="D58" s="292" t="s">
        <v>170</v>
      </c>
      <c r="E58" s="292"/>
      <c r="F58" s="293"/>
      <c r="G58" s="288"/>
      <c r="H58" s="293"/>
    </row>
    <row r="59" spans="1:9" x14ac:dyDescent="0.25">
      <c r="G59" s="160"/>
    </row>
    <row r="60" spans="1:9" ht="26.4" x14ac:dyDescent="0.25">
      <c r="A60" s="139">
        <v>7</v>
      </c>
      <c r="B60" s="139" t="s">
        <v>231</v>
      </c>
      <c r="C60" s="288" t="s">
        <v>236</v>
      </c>
      <c r="D60" s="297" t="s">
        <v>232</v>
      </c>
      <c r="E60" s="298"/>
      <c r="F60" s="293" t="s">
        <v>518</v>
      </c>
      <c r="G60" s="288"/>
      <c r="H60" s="305" t="s">
        <v>547</v>
      </c>
    </row>
    <row r="61" spans="1:9" x14ac:dyDescent="0.25">
      <c r="G61" s="160"/>
      <c r="H61"/>
    </row>
  </sheetData>
  <conditionalFormatting sqref="G4:G61">
    <cfRule type="cellIs" dxfId="32" priority="1" operator="equal">
      <formula>"no involvement needed"</formula>
    </cfRule>
  </conditionalFormatting>
  <dataValidations count="1">
    <dataValidation type="list" allowBlank="1" showInputMessage="1" showErrorMessage="1" sqref="G4:G61">
      <formula1>"accepted invite, email invite, estimate provided, no involvement needed"</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70C0"/>
    <pageSetUpPr fitToPage="1"/>
  </sheetPr>
  <dimension ref="A1:G73"/>
  <sheetViews>
    <sheetView topLeftCell="A19" zoomScale="80" zoomScaleNormal="80" workbookViewId="0">
      <selection activeCell="B41" sqref="B41"/>
    </sheetView>
  </sheetViews>
  <sheetFormatPr defaultRowHeight="13.2" x14ac:dyDescent="0.25"/>
  <cols>
    <col min="1" max="1" width="22.88671875" style="53" customWidth="1"/>
    <col min="2" max="2" width="94.5546875" customWidth="1"/>
    <col min="3" max="3" width="7.6640625" bestFit="1" customWidth="1"/>
    <col min="4" max="4" width="27.44140625" customWidth="1"/>
    <col min="5" max="5" width="27.109375" customWidth="1"/>
  </cols>
  <sheetData>
    <row r="1" spans="1:7" ht="23.4" thickBot="1" x14ac:dyDescent="0.45">
      <c r="A1" s="259" t="s">
        <v>434</v>
      </c>
      <c r="B1" s="477" t="s">
        <v>435</v>
      </c>
      <c r="C1" s="478"/>
      <c r="D1" s="478"/>
      <c r="E1" s="260"/>
    </row>
    <row r="2" spans="1:7" ht="16.8" thickTop="1" thickBot="1" x14ac:dyDescent="0.35">
      <c r="A2" s="43" t="s">
        <v>28</v>
      </c>
    </row>
    <row r="3" spans="1:7" ht="16.8" thickTop="1" thickBot="1" x14ac:dyDescent="0.35">
      <c r="A3" s="44"/>
      <c r="B3" s="45" t="s">
        <v>130</v>
      </c>
      <c r="C3" s="45"/>
      <c r="D3" s="46"/>
      <c r="E3" s="46"/>
      <c r="F3" s="47"/>
      <c r="G3" s="47"/>
    </row>
    <row r="4" spans="1:7" ht="15.6" x14ac:dyDescent="0.3">
      <c r="A4" s="48"/>
      <c r="B4" s="21"/>
      <c r="C4" s="21"/>
      <c r="F4" s="47"/>
      <c r="G4" s="47"/>
    </row>
    <row r="6" spans="1:7" s="51" customFormat="1" ht="21" x14ac:dyDescent="0.4">
      <c r="A6" s="49" t="s">
        <v>29</v>
      </c>
      <c r="B6" s="49" t="s">
        <v>436</v>
      </c>
      <c r="C6" s="49" t="s">
        <v>437</v>
      </c>
      <c r="D6" s="50" t="s">
        <v>30</v>
      </c>
      <c r="E6" s="50" t="s">
        <v>31</v>
      </c>
    </row>
    <row r="7" spans="1:7" s="47" customFormat="1" ht="21" x14ac:dyDescent="0.3">
      <c r="A7" s="70">
        <v>1</v>
      </c>
      <c r="B7" s="261" t="s">
        <v>462</v>
      </c>
      <c r="C7" s="261"/>
      <c r="D7" s="262"/>
      <c r="E7" s="263"/>
      <c r="G7" s="304" t="s">
        <v>536</v>
      </c>
    </row>
    <row r="8" spans="1:7" s="47" customFormat="1" ht="21" x14ac:dyDescent="0.3">
      <c r="A8" s="70">
        <v>2</v>
      </c>
      <c r="B8" s="261" t="s">
        <v>438</v>
      </c>
      <c r="C8" s="261"/>
      <c r="D8" s="262"/>
      <c r="E8" s="263"/>
      <c r="G8" s="302" t="s">
        <v>537</v>
      </c>
    </row>
    <row r="9" spans="1:7" s="47" customFormat="1" ht="21" x14ac:dyDescent="0.3">
      <c r="A9" s="70">
        <v>3</v>
      </c>
      <c r="B9" s="261" t="s">
        <v>439</v>
      </c>
      <c r="C9" s="261"/>
      <c r="D9" s="262"/>
      <c r="E9" s="263"/>
      <c r="G9" s="302" t="s">
        <v>538</v>
      </c>
    </row>
    <row r="10" spans="1:7" s="47" customFormat="1" ht="30.6" x14ac:dyDescent="0.3">
      <c r="A10" s="70">
        <v>4</v>
      </c>
      <c r="B10" s="261" t="s">
        <v>440</v>
      </c>
      <c r="C10" s="261"/>
      <c r="D10" s="262"/>
      <c r="E10" s="263"/>
      <c r="G10" s="302" t="s">
        <v>539</v>
      </c>
    </row>
    <row r="11" spans="1:7" s="47" customFormat="1" ht="21" x14ac:dyDescent="0.3">
      <c r="A11" s="70">
        <v>5</v>
      </c>
      <c r="B11" s="261" t="s">
        <v>441</v>
      </c>
      <c r="C11" s="261"/>
      <c r="D11" s="262" t="s">
        <v>421</v>
      </c>
      <c r="E11" s="263"/>
      <c r="G11" s="302" t="s">
        <v>540</v>
      </c>
    </row>
    <row r="12" spans="1:7" s="47" customFormat="1" ht="30.6" x14ac:dyDescent="0.3">
      <c r="A12" s="70">
        <v>6</v>
      </c>
      <c r="B12" s="261" t="s">
        <v>442</v>
      </c>
      <c r="C12" s="261"/>
      <c r="D12" s="262"/>
      <c r="E12" s="263"/>
      <c r="G12" s="302" t="s">
        <v>541</v>
      </c>
    </row>
    <row r="13" spans="1:7" s="47" customFormat="1" ht="21" x14ac:dyDescent="0.3">
      <c r="A13" s="70">
        <v>7</v>
      </c>
      <c r="B13" s="261" t="s">
        <v>505</v>
      </c>
      <c r="C13" s="261"/>
      <c r="D13" s="262"/>
      <c r="E13" s="263"/>
      <c r="G13" s="302"/>
    </row>
    <row r="14" spans="1:7" s="47" customFormat="1" ht="21" x14ac:dyDescent="0.3">
      <c r="A14" s="70">
        <v>8</v>
      </c>
      <c r="B14" s="261" t="s">
        <v>443</v>
      </c>
      <c r="C14" s="261"/>
      <c r="D14" s="262"/>
      <c r="E14" s="263"/>
      <c r="G14" s="302" t="s">
        <v>542</v>
      </c>
    </row>
    <row r="15" spans="1:7" s="47" customFormat="1" ht="21" x14ac:dyDescent="0.3">
      <c r="A15" s="70">
        <v>9</v>
      </c>
      <c r="B15" s="261" t="s">
        <v>444</v>
      </c>
      <c r="C15" s="261"/>
      <c r="D15" s="262"/>
      <c r="E15" s="263"/>
      <c r="G15" s="302" t="s">
        <v>543</v>
      </c>
    </row>
    <row r="16" spans="1:7" s="47" customFormat="1" ht="21" x14ac:dyDescent="0.3">
      <c r="A16" s="70">
        <v>10</v>
      </c>
      <c r="B16" s="261" t="s">
        <v>445</v>
      </c>
      <c r="C16" s="261"/>
      <c r="D16" s="262"/>
      <c r="E16" s="263"/>
    </row>
    <row r="17" spans="1:7" s="47" customFormat="1" ht="21" x14ac:dyDescent="0.3">
      <c r="A17" s="70">
        <v>11</v>
      </c>
      <c r="B17" s="261" t="s">
        <v>446</v>
      </c>
      <c r="C17" s="261"/>
      <c r="D17" s="262"/>
      <c r="E17" s="263"/>
    </row>
    <row r="18" spans="1:7" s="47" customFormat="1" ht="21" x14ac:dyDescent="0.3">
      <c r="A18" s="70">
        <v>12</v>
      </c>
      <c r="B18" s="261" t="s">
        <v>447</v>
      </c>
      <c r="C18" s="261"/>
      <c r="D18" s="262"/>
      <c r="E18" s="263"/>
    </row>
    <row r="19" spans="1:7" s="47" customFormat="1" ht="30.6" x14ac:dyDescent="0.3">
      <c r="A19" s="70">
        <v>13</v>
      </c>
      <c r="B19" s="261" t="s">
        <v>448</v>
      </c>
      <c r="C19" s="261"/>
      <c r="D19" s="262"/>
      <c r="E19" s="263"/>
    </row>
    <row r="20" spans="1:7" s="47" customFormat="1" ht="21" x14ac:dyDescent="0.3">
      <c r="A20" s="70">
        <v>14</v>
      </c>
      <c r="B20" s="261"/>
      <c r="C20" s="261"/>
      <c r="D20" s="262"/>
      <c r="E20" s="263"/>
    </row>
    <row r="21" spans="1:7" s="47" customFormat="1" ht="21" x14ac:dyDescent="0.3">
      <c r="A21" s="70">
        <v>15</v>
      </c>
      <c r="B21" s="264" t="s">
        <v>449</v>
      </c>
      <c r="C21" s="261"/>
      <c r="D21" s="262"/>
      <c r="E21" s="263"/>
      <c r="G21" s="303" t="s">
        <v>535</v>
      </c>
    </row>
    <row r="22" spans="1:7" s="47" customFormat="1" ht="21" x14ac:dyDescent="0.3">
      <c r="A22" s="70">
        <v>16</v>
      </c>
      <c r="B22" s="261" t="s">
        <v>450</v>
      </c>
      <c r="C22" s="261"/>
      <c r="D22" s="262"/>
      <c r="E22" s="263"/>
      <c r="G22" s="302" t="s">
        <v>531</v>
      </c>
    </row>
    <row r="23" spans="1:7" s="47" customFormat="1" ht="21" x14ac:dyDescent="0.3">
      <c r="A23" s="70">
        <v>17</v>
      </c>
      <c r="B23" s="261" t="s">
        <v>451</v>
      </c>
      <c r="C23" s="261"/>
      <c r="D23" s="262"/>
      <c r="E23" s="263"/>
      <c r="G23" s="302" t="s">
        <v>532</v>
      </c>
    </row>
    <row r="24" spans="1:7" s="47" customFormat="1" ht="21" x14ac:dyDescent="0.3">
      <c r="A24" s="70">
        <v>18</v>
      </c>
      <c r="B24" s="261" t="s">
        <v>452</v>
      </c>
      <c r="C24" s="261"/>
      <c r="D24" s="262"/>
      <c r="E24" s="263"/>
      <c r="G24" s="302" t="s">
        <v>533</v>
      </c>
    </row>
    <row r="25" spans="1:7" s="47" customFormat="1" ht="21" x14ac:dyDescent="0.3">
      <c r="A25" s="70">
        <v>19</v>
      </c>
      <c r="B25" s="261" t="s">
        <v>453</v>
      </c>
      <c r="C25" s="261"/>
      <c r="D25" s="262"/>
      <c r="E25" s="263"/>
    </row>
    <row r="26" spans="1:7" s="47" customFormat="1" ht="21" x14ac:dyDescent="0.3">
      <c r="A26" s="70">
        <v>20</v>
      </c>
      <c r="B26" s="261" t="s">
        <v>454</v>
      </c>
      <c r="C26" s="261"/>
      <c r="D26" s="262"/>
      <c r="E26" s="263"/>
      <c r="G26" s="302" t="s">
        <v>534</v>
      </c>
    </row>
    <row r="27" spans="1:7" s="47" customFormat="1" ht="21" x14ac:dyDescent="0.3">
      <c r="A27" s="70">
        <v>21</v>
      </c>
      <c r="B27" s="261" t="s">
        <v>455</v>
      </c>
      <c r="C27" s="261"/>
      <c r="D27" s="262"/>
      <c r="E27" s="263"/>
    </row>
    <row r="28" spans="1:7" s="47" customFormat="1" ht="21" x14ac:dyDescent="0.3">
      <c r="A28" s="285">
        <v>22</v>
      </c>
      <c r="B28" s="261" t="s">
        <v>503</v>
      </c>
      <c r="C28" s="261"/>
      <c r="D28" s="262"/>
      <c r="E28" s="263"/>
    </row>
    <row r="29" spans="1:7" s="47" customFormat="1" ht="21" x14ac:dyDescent="0.3">
      <c r="A29" s="285">
        <v>23</v>
      </c>
      <c r="B29" s="261" t="s">
        <v>504</v>
      </c>
      <c r="C29" s="261"/>
      <c r="D29" s="262"/>
      <c r="E29" s="263"/>
    </row>
    <row r="30" spans="1:7" s="47" customFormat="1" ht="21" x14ac:dyDescent="0.3">
      <c r="A30" s="70">
        <v>24</v>
      </c>
      <c r="B30" s="261" t="s">
        <v>456</v>
      </c>
      <c r="C30" s="261"/>
      <c r="D30" s="262" t="s">
        <v>464</v>
      </c>
      <c r="E30" s="263"/>
    </row>
    <row r="31" spans="1:7" s="47" customFormat="1" ht="21" x14ac:dyDescent="0.3">
      <c r="A31" s="70">
        <v>25</v>
      </c>
      <c r="B31" s="261" t="s">
        <v>457</v>
      </c>
      <c r="C31" s="261"/>
      <c r="D31" s="262" t="s">
        <v>464</v>
      </c>
      <c r="E31" s="263"/>
    </row>
    <row r="32" spans="1:7" s="47" customFormat="1" ht="21" x14ac:dyDescent="0.3">
      <c r="A32" s="70">
        <v>26</v>
      </c>
      <c r="B32" s="265" t="s">
        <v>458</v>
      </c>
      <c r="C32"/>
      <c r="D32" s="262" t="s">
        <v>464</v>
      </c>
      <c r="E32"/>
    </row>
    <row r="33" spans="1:5" s="47" customFormat="1" ht="21" x14ac:dyDescent="0.3">
      <c r="A33" s="70">
        <v>27</v>
      </c>
      <c r="B33" s="265" t="s">
        <v>459</v>
      </c>
      <c r="C33"/>
      <c r="D33" s="262"/>
      <c r="E33"/>
    </row>
    <row r="34" spans="1:5" s="47" customFormat="1" ht="21" x14ac:dyDescent="0.3">
      <c r="A34" s="70">
        <v>28</v>
      </c>
      <c r="B34"/>
      <c r="C34"/>
      <c r="D34" s="53"/>
      <c r="E34"/>
    </row>
    <row r="35" spans="1:5" s="275" customFormat="1" ht="15.6" x14ac:dyDescent="0.3">
      <c r="A35" s="274"/>
      <c r="B35" s="273"/>
      <c r="C35" s="273"/>
      <c r="D35" s="272"/>
      <c r="E35" s="273"/>
    </row>
    <row r="36" spans="1:5" s="47" customFormat="1" ht="15.6" x14ac:dyDescent="0.3">
      <c r="A36" s="267" t="s">
        <v>387</v>
      </c>
      <c r="B36" s="266" t="s">
        <v>474</v>
      </c>
      <c r="C36"/>
      <c r="D36" s="53"/>
      <c r="E36"/>
    </row>
    <row r="37" spans="1:5" s="47" customFormat="1" ht="21" x14ac:dyDescent="0.3">
      <c r="A37" s="52"/>
      <c r="B37" s="266" t="s">
        <v>475</v>
      </c>
    </row>
    <row r="38" spans="1:5" s="47" customFormat="1" ht="21" x14ac:dyDescent="0.3">
      <c r="A38" s="52"/>
      <c r="B38" s="266" t="s">
        <v>502</v>
      </c>
    </row>
    <row r="39" spans="1:5" s="47" customFormat="1" ht="93.6" customHeight="1" x14ac:dyDescent="0.3">
      <c r="A39" s="52"/>
      <c r="B39" s="271" t="s">
        <v>476</v>
      </c>
    </row>
    <row r="41" spans="1:5" ht="14.4" x14ac:dyDescent="0.25">
      <c r="A41" s="267" t="s">
        <v>381</v>
      </c>
      <c r="B41" s="266" t="s">
        <v>478</v>
      </c>
    </row>
    <row r="43" spans="1:5" s="273" customFormat="1" x14ac:dyDescent="0.25">
      <c r="A43" s="272"/>
    </row>
    <row r="44" spans="1:5" x14ac:dyDescent="0.25">
      <c r="A44" s="268" t="s">
        <v>421</v>
      </c>
      <c r="B44" s="22" t="s">
        <v>477</v>
      </c>
    </row>
    <row r="46" spans="1:5" x14ac:dyDescent="0.25">
      <c r="D46" s="22"/>
    </row>
    <row r="47" spans="1:5" x14ac:dyDescent="0.25">
      <c r="C47" s="22" t="s">
        <v>466</v>
      </c>
      <c r="D47" s="22" t="s">
        <v>465</v>
      </c>
    </row>
    <row r="48" spans="1:5" x14ac:dyDescent="0.25">
      <c r="C48" s="22"/>
      <c r="D48" s="269" t="s">
        <v>473</v>
      </c>
    </row>
    <row r="50" spans="3:5" x14ac:dyDescent="0.25">
      <c r="D50" s="22" t="s">
        <v>468</v>
      </c>
    </row>
    <row r="51" spans="3:5" x14ac:dyDescent="0.25">
      <c r="D51" s="22" t="s">
        <v>469</v>
      </c>
    </row>
    <row r="52" spans="3:5" x14ac:dyDescent="0.25">
      <c r="C52" s="22" t="s">
        <v>467</v>
      </c>
      <c r="D52" s="22" t="s">
        <v>470</v>
      </c>
    </row>
    <row r="53" spans="3:5" x14ac:dyDescent="0.25">
      <c r="C53">
        <v>12.1</v>
      </c>
      <c r="D53" s="22" t="s">
        <v>471</v>
      </c>
      <c r="E53" s="270">
        <v>43647</v>
      </c>
    </row>
    <row r="54" spans="3:5" x14ac:dyDescent="0.25">
      <c r="C54" s="22" t="s">
        <v>466</v>
      </c>
      <c r="D54" s="22" t="s">
        <v>472</v>
      </c>
    </row>
    <row r="70" spans="1:2" x14ac:dyDescent="0.25">
      <c r="A70" s="286" t="s">
        <v>507</v>
      </c>
      <c r="B70" s="22"/>
    </row>
    <row r="71" spans="1:2" x14ac:dyDescent="0.25">
      <c r="A71" s="22" t="s">
        <v>506</v>
      </c>
      <c r="B71" s="22" t="s">
        <v>512</v>
      </c>
    </row>
    <row r="72" spans="1:2" x14ac:dyDescent="0.25">
      <c r="A72" s="268" t="s">
        <v>509</v>
      </c>
      <c r="B72" s="22" t="s">
        <v>508</v>
      </c>
    </row>
    <row r="73" spans="1:2" x14ac:dyDescent="0.25">
      <c r="A73" s="268" t="s">
        <v>511</v>
      </c>
      <c r="B73" s="22" t="s">
        <v>510</v>
      </c>
    </row>
  </sheetData>
  <mergeCells count="1">
    <mergeCell ref="B1:D1"/>
  </mergeCells>
  <conditionalFormatting sqref="E7:E30 E32:E42 E44 E46:E47">
    <cfRule type="cellIs" dxfId="31" priority="9" operator="equal">
      <formula>"Y"</formula>
    </cfRule>
    <cfRule type="cellIs" dxfId="30" priority="10" operator="equal">
      <formula>"G"</formula>
    </cfRule>
    <cfRule type="containsText" dxfId="29" priority="11" operator="containsText" text="R">
      <formula>NOT(ISERROR(SEARCH("R",E7)))</formula>
    </cfRule>
    <cfRule type="containsText" dxfId="28" priority="12" operator="containsText" text="G">
      <formula>NOT(ISERROR(SEARCH("G",E7)))</formula>
    </cfRule>
  </conditionalFormatting>
  <conditionalFormatting sqref="E48">
    <cfRule type="cellIs" dxfId="27" priority="5" operator="equal">
      <formula>"Y"</formula>
    </cfRule>
    <cfRule type="cellIs" dxfId="26" priority="6" operator="equal">
      <formula>"G"</formula>
    </cfRule>
    <cfRule type="containsText" dxfId="25" priority="7" operator="containsText" text="R">
      <formula>NOT(ISERROR(SEARCH("R",E48)))</formula>
    </cfRule>
    <cfRule type="containsText" dxfId="24" priority="8" operator="containsText" text="G">
      <formula>NOT(ISERROR(SEARCH("G",E48)))</formula>
    </cfRule>
  </conditionalFormatting>
  <conditionalFormatting sqref="E31">
    <cfRule type="cellIs" dxfId="23" priority="1" operator="equal">
      <formula>"Y"</formula>
    </cfRule>
    <cfRule type="cellIs" dxfId="22" priority="2" operator="equal">
      <formula>"G"</formula>
    </cfRule>
    <cfRule type="containsText" dxfId="21" priority="3" operator="containsText" text="R">
      <formula>NOT(ISERROR(SEARCH("R",E31)))</formula>
    </cfRule>
    <cfRule type="containsText" dxfId="20" priority="4" operator="containsText" text="G">
      <formula>NOT(ISERROR(SEARCH("G",E31)))</formula>
    </cfRule>
  </conditionalFormatting>
  <hyperlinks>
    <hyperlink ref="D48" r:id="rId1"/>
  </hyperlinks>
  <pageMargins left="0.7" right="0.7" top="0.75" bottom="0.75" header="0.3" footer="0.3"/>
  <pageSetup scale="74"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0070C0"/>
    <pageSetUpPr fitToPage="1"/>
  </sheetPr>
  <dimension ref="A1:O39"/>
  <sheetViews>
    <sheetView zoomScale="90" zoomScaleNormal="90" workbookViewId="0">
      <selection activeCell="E7" sqref="E7:E11"/>
    </sheetView>
  </sheetViews>
  <sheetFormatPr defaultRowHeight="13.2" x14ac:dyDescent="0.25"/>
  <cols>
    <col min="1" max="1" width="12.21875" style="53" bestFit="1" customWidth="1"/>
    <col min="2" max="2" width="66.5546875" customWidth="1"/>
    <col min="3" max="3" width="27.44140625" customWidth="1"/>
    <col min="4" max="4" width="27.109375" customWidth="1"/>
    <col min="5" max="5" width="36.109375" style="277" customWidth="1"/>
    <col min="9" max="9" width="66.5546875" customWidth="1"/>
    <col min="10" max="11" width="27.44140625" customWidth="1"/>
    <col min="12" max="12" width="36.109375" customWidth="1"/>
  </cols>
  <sheetData>
    <row r="1" spans="1:15" ht="23.4" thickBot="1" x14ac:dyDescent="0.45">
      <c r="A1" s="42" t="e">
        <f>CONCATENATE('Business Case'!B6, " - ", 'Business Case'!F6:I6)</f>
        <v>#VALUE!</v>
      </c>
      <c r="B1" s="42"/>
      <c r="C1" s="479" t="s">
        <v>35</v>
      </c>
      <c r="D1" s="480"/>
      <c r="H1" s="42" t="s">
        <v>27</v>
      </c>
      <c r="I1" s="42"/>
      <c r="J1" s="479" t="s">
        <v>432</v>
      </c>
      <c r="K1" s="480"/>
    </row>
    <row r="2" spans="1:15" ht="16.8" thickTop="1" thickBot="1" x14ac:dyDescent="0.35">
      <c r="A2" s="43" t="s">
        <v>28</v>
      </c>
      <c r="H2" s="43" t="s">
        <v>28</v>
      </c>
    </row>
    <row r="3" spans="1:15" ht="16.8" thickTop="1" thickBot="1" x14ac:dyDescent="0.35">
      <c r="A3" s="44"/>
      <c r="B3" s="45" t="s">
        <v>130</v>
      </c>
      <c r="C3" s="46"/>
      <c r="D3" s="46"/>
      <c r="E3" s="278"/>
      <c r="F3" s="47"/>
      <c r="G3" s="47"/>
      <c r="H3" s="44"/>
      <c r="I3" s="45" t="s">
        <v>130</v>
      </c>
      <c r="J3" s="46"/>
      <c r="K3" s="46"/>
      <c r="L3" s="46"/>
      <c r="M3" s="47"/>
      <c r="N3" s="47"/>
      <c r="O3" s="47"/>
    </row>
    <row r="4" spans="1:15" ht="15.6" x14ac:dyDescent="0.3">
      <c r="A4" s="48"/>
      <c r="B4" s="21"/>
      <c r="F4" s="47"/>
      <c r="G4" s="47"/>
      <c r="H4" s="48"/>
      <c r="I4" s="21"/>
      <c r="M4" s="47"/>
      <c r="N4" s="47"/>
      <c r="O4" s="47"/>
    </row>
    <row r="5" spans="1:15" x14ac:dyDescent="0.25">
      <c r="H5" s="53"/>
    </row>
    <row r="6" spans="1:15" s="51" customFormat="1" ht="21" x14ac:dyDescent="0.4">
      <c r="A6" s="49" t="s">
        <v>29</v>
      </c>
      <c r="B6" s="49" t="s">
        <v>33</v>
      </c>
      <c r="C6" s="50" t="s">
        <v>30</v>
      </c>
      <c r="D6" s="50" t="s">
        <v>31</v>
      </c>
      <c r="E6" s="276" t="s">
        <v>479</v>
      </c>
      <c r="H6" s="49" t="s">
        <v>29</v>
      </c>
      <c r="I6" s="49" t="s">
        <v>433</v>
      </c>
      <c r="J6" s="50" t="s">
        <v>30</v>
      </c>
      <c r="K6" s="50" t="s">
        <v>31</v>
      </c>
      <c r="L6" s="49" t="s">
        <v>32</v>
      </c>
    </row>
    <row r="7" spans="1:15" s="47" customFormat="1" ht="21" x14ac:dyDescent="0.3">
      <c r="A7" s="70">
        <v>1</v>
      </c>
      <c r="B7" s="281"/>
      <c r="C7" s="72"/>
      <c r="D7" s="60"/>
      <c r="E7" s="279"/>
      <c r="H7" s="70">
        <v>1</v>
      </c>
      <c r="I7" s="71"/>
      <c r="J7" s="72"/>
      <c r="K7" s="60"/>
      <c r="L7" s="60"/>
    </row>
    <row r="8" spans="1:15" s="47" customFormat="1" ht="21" x14ac:dyDescent="0.3">
      <c r="A8" s="70">
        <v>2</v>
      </c>
      <c r="B8" s="281"/>
      <c r="C8" s="72"/>
      <c r="D8" s="60"/>
      <c r="E8" s="279"/>
      <c r="H8" s="70">
        <v>2</v>
      </c>
      <c r="I8" s="71"/>
      <c r="J8" s="72"/>
      <c r="K8" s="60"/>
      <c r="L8" s="60"/>
    </row>
    <row r="9" spans="1:15" s="47" customFormat="1" ht="21" x14ac:dyDescent="0.3">
      <c r="A9" s="70">
        <v>3</v>
      </c>
      <c r="B9" s="282"/>
      <c r="C9" s="72"/>
      <c r="D9" s="60"/>
      <c r="E9" s="279"/>
      <c r="H9" s="70">
        <v>3</v>
      </c>
      <c r="I9" s="60"/>
      <c r="J9" s="72"/>
      <c r="K9" s="60"/>
      <c r="L9" s="60"/>
    </row>
    <row r="10" spans="1:15" s="47" customFormat="1" ht="21" x14ac:dyDescent="0.3">
      <c r="A10" s="70">
        <v>4</v>
      </c>
      <c r="B10" s="281"/>
      <c r="C10" s="72"/>
      <c r="D10" s="60"/>
      <c r="E10" s="279"/>
      <c r="H10" s="70">
        <v>4</v>
      </c>
      <c r="I10" s="71"/>
      <c r="J10" s="72"/>
      <c r="K10" s="60"/>
      <c r="L10" s="60"/>
    </row>
    <row r="11" spans="1:15" s="47" customFormat="1" ht="21" x14ac:dyDescent="0.3">
      <c r="A11" s="70">
        <v>5</v>
      </c>
      <c r="B11" s="71"/>
      <c r="C11" s="72"/>
      <c r="D11" s="60"/>
      <c r="E11" s="279"/>
      <c r="H11" s="70">
        <v>5</v>
      </c>
      <c r="I11" s="71"/>
      <c r="J11" s="72"/>
      <c r="K11" s="60"/>
      <c r="L11" s="60"/>
    </row>
    <row r="12" spans="1:15" s="47" customFormat="1" ht="21" x14ac:dyDescent="0.3">
      <c r="A12" s="70">
        <v>6</v>
      </c>
      <c r="B12" s="283"/>
      <c r="C12" s="72"/>
      <c r="D12" s="60"/>
      <c r="E12" s="279"/>
      <c r="H12" s="70">
        <v>6</v>
      </c>
      <c r="I12" s="71"/>
      <c r="J12" s="72"/>
      <c r="K12" s="60"/>
      <c r="L12" s="60"/>
    </row>
    <row r="13" spans="1:15" s="47" customFormat="1" ht="21" x14ac:dyDescent="0.3">
      <c r="A13" s="70">
        <v>7</v>
      </c>
      <c r="B13" s="71"/>
      <c r="C13" s="72"/>
      <c r="D13" s="60"/>
      <c r="E13" s="279"/>
      <c r="H13" s="70">
        <v>7</v>
      </c>
      <c r="I13" s="71"/>
      <c r="J13" s="72"/>
      <c r="K13" s="60"/>
      <c r="L13" s="60"/>
    </row>
    <row r="14" spans="1:15" s="47" customFormat="1" ht="21" x14ac:dyDescent="0.3">
      <c r="A14" s="70">
        <v>8</v>
      </c>
      <c r="B14" s="71"/>
      <c r="C14" s="72"/>
      <c r="D14" s="60"/>
      <c r="E14" s="279"/>
      <c r="H14" s="70">
        <v>8</v>
      </c>
      <c r="I14" s="71"/>
      <c r="J14" s="72"/>
      <c r="K14" s="60"/>
      <c r="L14" s="60"/>
    </row>
    <row r="15" spans="1:15" s="47" customFormat="1" ht="21" x14ac:dyDescent="0.3">
      <c r="A15" s="70">
        <v>9</v>
      </c>
      <c r="B15" s="71"/>
      <c r="C15" s="72"/>
      <c r="D15" s="60"/>
      <c r="E15" s="279"/>
      <c r="H15" s="70">
        <v>9</v>
      </c>
      <c r="I15" s="71"/>
      <c r="J15" s="72"/>
      <c r="K15" s="60"/>
      <c r="L15" s="60"/>
    </row>
    <row r="16" spans="1:15" s="47" customFormat="1" ht="21" x14ac:dyDescent="0.3">
      <c r="A16" s="70">
        <v>10</v>
      </c>
      <c r="B16" s="71"/>
      <c r="C16" s="72"/>
      <c r="D16" s="60"/>
      <c r="E16" s="279"/>
      <c r="H16" s="70">
        <v>10</v>
      </c>
      <c r="I16" s="71"/>
      <c r="J16" s="72"/>
      <c r="K16" s="60"/>
      <c r="L16" s="60"/>
    </row>
    <row r="17" spans="1:12" s="47" customFormat="1" ht="21" x14ac:dyDescent="0.3">
      <c r="A17" s="70">
        <v>11</v>
      </c>
      <c r="B17" s="71"/>
      <c r="C17" s="72"/>
      <c r="D17" s="60"/>
      <c r="E17" s="279"/>
      <c r="H17" s="70">
        <v>11</v>
      </c>
      <c r="I17" s="71"/>
      <c r="J17" s="72"/>
      <c r="K17" s="60"/>
      <c r="L17" s="60"/>
    </row>
    <row r="18" spans="1:12" s="47" customFormat="1" ht="21" x14ac:dyDescent="0.3">
      <c r="A18" s="70">
        <v>12</v>
      </c>
      <c r="B18" s="71"/>
      <c r="C18" s="72"/>
      <c r="D18" s="60"/>
      <c r="E18" s="279"/>
      <c r="H18" s="70">
        <v>12</v>
      </c>
      <c r="I18" s="71"/>
      <c r="J18" s="72"/>
      <c r="K18" s="60"/>
      <c r="L18" s="60"/>
    </row>
    <row r="19" spans="1:12" s="47" customFormat="1" ht="21" x14ac:dyDescent="0.3">
      <c r="A19" s="70">
        <v>13</v>
      </c>
      <c r="B19" s="71"/>
      <c r="C19" s="72"/>
      <c r="D19" s="60"/>
      <c r="E19" s="279"/>
      <c r="H19" s="70">
        <v>13</v>
      </c>
      <c r="I19" s="71"/>
      <c r="J19" s="72"/>
      <c r="K19" s="60"/>
      <c r="L19" s="60"/>
    </row>
    <row r="20" spans="1:12" s="47" customFormat="1" ht="21" x14ac:dyDescent="0.3">
      <c r="A20" s="70">
        <v>14</v>
      </c>
      <c r="B20" s="71"/>
      <c r="C20" s="72"/>
      <c r="D20" s="60"/>
      <c r="E20" s="279"/>
      <c r="H20" s="70">
        <v>14</v>
      </c>
      <c r="I20" s="71"/>
      <c r="J20" s="72"/>
      <c r="K20" s="60"/>
      <c r="L20" s="60"/>
    </row>
    <row r="21" spans="1:12" s="47" customFormat="1" ht="21" x14ac:dyDescent="0.3">
      <c r="A21" s="70">
        <v>15</v>
      </c>
      <c r="B21" s="71"/>
      <c r="C21" s="72"/>
      <c r="D21" s="60"/>
      <c r="E21" s="279"/>
      <c r="H21" s="70">
        <v>15</v>
      </c>
      <c r="I21" s="71"/>
      <c r="J21" s="72"/>
      <c r="K21" s="60"/>
      <c r="L21" s="60"/>
    </row>
    <row r="22" spans="1:12" s="47" customFormat="1" ht="21" x14ac:dyDescent="0.3">
      <c r="A22" s="70">
        <v>16</v>
      </c>
      <c r="B22" s="71"/>
      <c r="C22" s="72"/>
      <c r="D22" s="60"/>
      <c r="E22" s="279"/>
      <c r="H22" s="70">
        <v>16</v>
      </c>
      <c r="I22" s="71"/>
      <c r="J22" s="72"/>
      <c r="K22" s="60"/>
      <c r="L22" s="60"/>
    </row>
    <row r="23" spans="1:12" s="47" customFormat="1" ht="21" x14ac:dyDescent="0.3">
      <c r="A23" s="70">
        <v>17</v>
      </c>
      <c r="B23" s="71"/>
      <c r="C23" s="72"/>
      <c r="D23" s="60"/>
      <c r="E23" s="279"/>
      <c r="H23" s="70">
        <v>17</v>
      </c>
      <c r="I23" s="71"/>
      <c r="J23" s="72"/>
      <c r="K23" s="60"/>
      <c r="L23" s="60"/>
    </row>
    <row r="24" spans="1:12" s="47" customFormat="1" ht="21" x14ac:dyDescent="0.3">
      <c r="A24" s="70">
        <v>18</v>
      </c>
      <c r="B24" s="71"/>
      <c r="C24" s="72"/>
      <c r="D24" s="60"/>
      <c r="E24" s="279"/>
      <c r="H24" s="70">
        <v>18</v>
      </c>
      <c r="I24" s="71"/>
      <c r="J24" s="72"/>
      <c r="K24" s="60"/>
      <c r="L24" s="60"/>
    </row>
    <row r="25" spans="1:12" s="47" customFormat="1" ht="21" x14ac:dyDescent="0.3">
      <c r="A25" s="70">
        <v>19</v>
      </c>
      <c r="B25" s="71"/>
      <c r="C25" s="72"/>
      <c r="D25" s="60"/>
      <c r="E25" s="279"/>
      <c r="H25" s="70">
        <v>19</v>
      </c>
      <c r="I25" s="71"/>
      <c r="J25" s="72"/>
      <c r="K25" s="60"/>
      <c r="L25" s="60"/>
    </row>
    <row r="26" spans="1:12" s="47" customFormat="1" ht="21" x14ac:dyDescent="0.3">
      <c r="A26" s="70">
        <v>20</v>
      </c>
      <c r="B26" s="71"/>
      <c r="C26" s="72"/>
      <c r="D26" s="60"/>
      <c r="E26" s="279"/>
      <c r="H26" s="70">
        <v>20</v>
      </c>
      <c r="I26" s="71"/>
      <c r="J26" s="72"/>
      <c r="K26" s="60"/>
      <c r="L26" s="60"/>
    </row>
    <row r="27" spans="1:12" s="47" customFormat="1" ht="21" x14ac:dyDescent="0.3">
      <c r="A27" s="70">
        <v>21</v>
      </c>
      <c r="B27" s="71"/>
      <c r="C27" s="72"/>
      <c r="D27" s="60"/>
      <c r="E27" s="279"/>
      <c r="H27" s="70">
        <v>21</v>
      </c>
      <c r="I27" s="71"/>
      <c r="J27" s="72"/>
      <c r="K27" s="60"/>
      <c r="L27" s="60"/>
    </row>
    <row r="28" spans="1:12" s="47" customFormat="1" ht="21" x14ac:dyDescent="0.3">
      <c r="A28" s="70">
        <v>22</v>
      </c>
      <c r="B28" s="71"/>
      <c r="C28" s="72"/>
      <c r="D28" s="60"/>
      <c r="E28" s="279"/>
      <c r="H28" s="70">
        <v>22</v>
      </c>
      <c r="I28" s="71"/>
      <c r="J28" s="72"/>
      <c r="K28" s="60"/>
      <c r="L28" s="60"/>
    </row>
    <row r="29" spans="1:12" s="47" customFormat="1" ht="21" x14ac:dyDescent="0.3">
      <c r="A29" s="70">
        <v>23</v>
      </c>
      <c r="B29" s="60"/>
      <c r="C29" s="72"/>
      <c r="D29" s="60"/>
      <c r="E29" s="279"/>
      <c r="H29" s="70">
        <v>23</v>
      </c>
      <c r="I29" s="60"/>
      <c r="J29" s="72"/>
      <c r="K29" s="60"/>
      <c r="L29" s="60"/>
    </row>
    <row r="30" spans="1:12" s="47" customFormat="1" ht="21" x14ac:dyDescent="0.3">
      <c r="A30" s="70">
        <v>24</v>
      </c>
      <c r="B30" s="60"/>
      <c r="C30" s="72"/>
      <c r="D30" s="60"/>
      <c r="E30" s="279"/>
      <c r="H30" s="70">
        <v>24</v>
      </c>
      <c r="I30" s="60"/>
      <c r="J30" s="72"/>
      <c r="K30" s="60"/>
      <c r="L30" s="60"/>
    </row>
    <row r="31" spans="1:12" s="47" customFormat="1" ht="21" x14ac:dyDescent="0.3">
      <c r="A31" s="70">
        <v>25</v>
      </c>
      <c r="B31" s="60"/>
      <c r="C31" s="72"/>
      <c r="D31" s="60"/>
      <c r="E31" s="279"/>
      <c r="H31" s="70">
        <v>25</v>
      </c>
      <c r="I31" s="60"/>
      <c r="J31" s="72"/>
      <c r="K31" s="60"/>
      <c r="L31" s="60"/>
    </row>
    <row r="32" spans="1:12" s="47" customFormat="1" ht="15.6" x14ac:dyDescent="0.3">
      <c r="A32" s="54"/>
      <c r="B32"/>
      <c r="C32" s="53"/>
      <c r="D32"/>
      <c r="E32" s="277"/>
    </row>
    <row r="33" spans="1:5" s="47" customFormat="1" ht="15.6" x14ac:dyDescent="0.3">
      <c r="A33" s="54"/>
      <c r="B33"/>
      <c r="C33" s="53"/>
      <c r="D33"/>
      <c r="E33" s="277"/>
    </row>
    <row r="34" spans="1:5" s="47" customFormat="1" ht="15.6" x14ac:dyDescent="0.3">
      <c r="A34" s="54"/>
      <c r="B34"/>
      <c r="C34" s="53"/>
      <c r="D34"/>
      <c r="E34" s="277"/>
    </row>
    <row r="35" spans="1:5" s="47" customFormat="1" ht="15.6" x14ac:dyDescent="0.3">
      <c r="A35" s="54"/>
      <c r="B35"/>
      <c r="C35" s="53"/>
      <c r="D35"/>
      <c r="E35" s="277"/>
    </row>
    <row r="36" spans="1:5" s="47" customFormat="1" ht="15.6" x14ac:dyDescent="0.3">
      <c r="A36" s="54"/>
      <c r="B36"/>
      <c r="C36" s="53"/>
      <c r="D36"/>
      <c r="E36" s="277"/>
    </row>
    <row r="37" spans="1:5" s="47" customFormat="1" ht="21" x14ac:dyDescent="0.3">
      <c r="A37" s="52"/>
      <c r="E37" s="280"/>
    </row>
    <row r="38" spans="1:5" s="47" customFormat="1" ht="21" x14ac:dyDescent="0.3">
      <c r="A38" s="52"/>
      <c r="E38" s="280"/>
    </row>
    <row r="39" spans="1:5" s="47" customFormat="1" ht="21" x14ac:dyDescent="0.3">
      <c r="A39" s="52"/>
      <c r="E39" s="280"/>
    </row>
  </sheetData>
  <mergeCells count="2">
    <mergeCell ref="C1:D1"/>
    <mergeCell ref="J1:K1"/>
  </mergeCells>
  <conditionalFormatting sqref="D7:D30 D32:D42">
    <cfRule type="cellIs" dxfId="19" priority="17" operator="equal">
      <formula>"Y"</formula>
    </cfRule>
    <cfRule type="cellIs" dxfId="18" priority="18" operator="equal">
      <formula>"G"</formula>
    </cfRule>
    <cfRule type="containsText" dxfId="17" priority="19" operator="containsText" text="R">
      <formula>NOT(ISERROR(SEARCH("R",D7)))</formula>
    </cfRule>
    <cfRule type="containsText" dxfId="16" priority="20" operator="containsText" text="G">
      <formula>NOT(ISERROR(SEARCH("G",D7)))</formula>
    </cfRule>
  </conditionalFormatting>
  <conditionalFormatting sqref="D44:D48">
    <cfRule type="cellIs" dxfId="15" priority="13" operator="equal">
      <formula>"Y"</formula>
    </cfRule>
    <cfRule type="cellIs" dxfId="14" priority="14" operator="equal">
      <formula>"G"</formula>
    </cfRule>
    <cfRule type="containsText" dxfId="13" priority="15" operator="containsText" text="R">
      <formula>NOT(ISERROR(SEARCH("R",D44)))</formula>
    </cfRule>
    <cfRule type="containsText" dxfId="12" priority="16" operator="containsText" text="G">
      <formula>NOT(ISERROR(SEARCH("G",D44)))</formula>
    </cfRule>
  </conditionalFormatting>
  <conditionalFormatting sqref="D31">
    <cfRule type="cellIs" dxfId="11" priority="9" operator="equal">
      <formula>"Y"</formula>
    </cfRule>
    <cfRule type="cellIs" dxfId="10" priority="10" operator="equal">
      <formula>"G"</formula>
    </cfRule>
    <cfRule type="containsText" dxfId="9" priority="11" operator="containsText" text="R">
      <formula>NOT(ISERROR(SEARCH("R",D31)))</formula>
    </cfRule>
    <cfRule type="containsText" dxfId="8" priority="12" operator="containsText" text="G">
      <formula>NOT(ISERROR(SEARCH("G",D31)))</formula>
    </cfRule>
  </conditionalFormatting>
  <conditionalFormatting sqref="K7:K30">
    <cfRule type="cellIs" dxfId="7" priority="5" operator="equal">
      <formula>"Y"</formula>
    </cfRule>
    <cfRule type="cellIs" dxfId="6" priority="6" operator="equal">
      <formula>"G"</formula>
    </cfRule>
    <cfRule type="containsText" dxfId="5" priority="7" operator="containsText" text="R">
      <formula>NOT(ISERROR(SEARCH("R",K7)))</formula>
    </cfRule>
    <cfRule type="containsText" dxfId="4" priority="8" operator="containsText" text="G">
      <formula>NOT(ISERROR(SEARCH("G",K7)))</formula>
    </cfRule>
  </conditionalFormatting>
  <conditionalFormatting sqref="K31">
    <cfRule type="cellIs" dxfId="3" priority="1" operator="equal">
      <formula>"Y"</formula>
    </cfRule>
    <cfRule type="cellIs" dxfId="2" priority="2" operator="equal">
      <formula>"G"</formula>
    </cfRule>
    <cfRule type="containsText" dxfId="1" priority="3" operator="containsText" text="R">
      <formula>NOT(ISERROR(SEARCH("R",K31)))</formula>
    </cfRule>
    <cfRule type="containsText" dxfId="0" priority="4" operator="containsText" text="G">
      <formula>NOT(ISERROR(SEARCH("G",K31)))</formula>
    </cfRule>
  </conditionalFormatting>
  <pageMargins left="0.7" right="0.7" top="0.75" bottom="0.75" header="0.3" footer="0.3"/>
  <pageSetup scale="74"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BIS General" ma:contentTypeID="0x0101003214BFEA952F6041BC4BFD41D2602A07060016F3202EAE4BC94785ACD9ED94F678E40011D8A5E078F9F542BC8F12DFCBF1F764" ma:contentTypeVersion="3" ma:contentTypeDescription="" ma:contentTypeScope="" ma:versionID="ccf435c90fc34e62ba6abdfc8c04d9f2">
  <xsd:schema xmlns:xsd="http://www.w3.org/2001/XMLSchema" xmlns:xs="http://www.w3.org/2001/XMLSchema" xmlns:p="http://schemas.microsoft.com/office/2006/metadata/properties" xmlns:ns1="http://schemas.microsoft.com/sharepoint/v3" xmlns:ns2="9b51a125-a446-4d18-b236-bea09fce0190" targetNamespace="http://schemas.microsoft.com/office/2006/metadata/properties" ma:root="true" ma:fieldsID="79623a9a873f54d7b235fd9a8c817783" ns1:_="" ns2:_="">
    <xsd:import namespace="http://schemas.microsoft.com/sharepoint/v3"/>
    <xsd:import namespace="9b51a125-a446-4d18-b236-bea09fce0190"/>
    <xsd:element name="properties">
      <xsd:complexType>
        <xsd:sequence>
          <xsd:element name="documentManagement">
            <xsd:complexType>
              <xsd:all>
                <xsd:element ref="ns1:_dlc_Exempt" minOccurs="0"/>
                <xsd:element ref="ns1:_dlc_ExpireDateSaved" minOccurs="0"/>
                <xsd:element ref="ns1:_dlc_ExpireDate"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8" nillable="true" ma:displayName="Exempt from Policy" ma:hidden="true" ma:internalName="_dlc_Exempt" ma:readOnly="true">
      <xsd:simpleType>
        <xsd:restriction base="dms:Unknown"/>
      </xsd:simpleType>
    </xsd:element>
    <xsd:element name="_dlc_ExpireDateSaved" ma:index="9" nillable="true" ma:displayName="Original Expiration Date" ma:hidden="true" ma:internalName="_dlc_ExpireDateSaved" ma:readOnly="true">
      <xsd:simpleType>
        <xsd:restriction base="dms:DateTime"/>
      </xsd:simpleType>
    </xsd:element>
    <xsd:element name="_dlc_ExpireDate" ma:index="10"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9b51a125-a446-4d18-b236-bea09fce0190"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Assembly>Microsoft.Office.Policy, Version=14.0.0.0,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Assembly>Microsoft.Office.Policy, Version=14.0.0.0, Culture=neutral, PublicKeyToken=71e9bce111e9429c</Assembly>
    <Class>Microsoft.Office.RecordsManagement.Internal.UpdateExpireDate</Class>
    <Data/>
    <Filter/>
  </Receiver>
</spe:Receivers>
</file>

<file path=customXml/item5.xml><?xml version="1.0" encoding="utf-8"?>
<?mso-contentType ?>
<p:Policy xmlns:p="office.server.policy" local="true" id="76b7fc86-b2d0-4de3-9b74-94174d09eaf4">
  <p:Name>ACT plus 3 years</p:Name>
  <p:Description>Retention Event plus 3 years:  The retention event is the date after which the retention period begins.</p:Description>
  <p:Statement/>
  <p:PolicyItems>
    <p:PolicyItem featureId="Microsoft.Office.RecordsManagement.PolicyFeatures.Expiration" UniqueId="e08d9ee2-ff74-4c9f-8adf-cb565c4c2e0c">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3</number>
                  <property>_vti_ItemDeclaredRecord</property>
                  <propertyId>f9a44731-84eb-43a4-9973-cd2953ad8646</propertyId>
                  <period>years</period>
                </formula>
                <action type="action" id="Microsoft.Office.RecordsManagement.PolicyFeatures.Expiration.Action.MoveToRecycleBin"/>
              </data>
            </stages>
          </Schedule>
        </Schedules>
      </p:CustomData>
    </p:PolicyItem>
  </p:PolicyItems>
</p:Policy>
</file>

<file path=customXml/item6.xml><?xml version="1.0" encoding="utf-8"?>
<?mso-contentType ?>
<SharedContentType xmlns="Microsoft.SharePoint.Taxonomy.ContentTypeSync" SourceId="8a56e506-9b75-46e3-a133-b754c08916d0" ContentTypeId="0x0101003214BFEA952F6041BC4BFD41D2602A0706" PreviousValue="false"/>
</file>

<file path=customXml/itemProps1.xml><?xml version="1.0" encoding="utf-8"?>
<ds:datastoreItem xmlns:ds="http://schemas.openxmlformats.org/officeDocument/2006/customXml" ds:itemID="{DED9E0F3-FF95-4082-B7EB-49132340C672}">
  <ds:schemaRefs>
    <ds:schemaRef ds:uri="http://schemas.microsoft.com/sharepoint/v3/contenttype/forms"/>
  </ds:schemaRefs>
</ds:datastoreItem>
</file>

<file path=customXml/itemProps2.xml><?xml version="1.0" encoding="utf-8"?>
<ds:datastoreItem xmlns:ds="http://schemas.openxmlformats.org/officeDocument/2006/customXml" ds:itemID="{B6CEEDDF-1756-4C23-861A-66B68035B0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b51a125-a446-4d18-b236-bea09fce01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A91B0C8-3DA4-4DFA-AEA3-D0B26A05E182}">
  <ds:schemaRefs>
    <ds:schemaRef ds:uri="http://schemas.microsoft.com/office/2006/documentManagement/types"/>
    <ds:schemaRef ds:uri="http://purl.org/dc/terms/"/>
    <ds:schemaRef ds:uri="http://purl.org/dc/dcmitype/"/>
    <ds:schemaRef ds:uri="http://schemas.openxmlformats.org/package/2006/metadata/core-properties"/>
    <ds:schemaRef ds:uri="http://www.w3.org/XML/1998/namespace"/>
    <ds:schemaRef ds:uri="http://purl.org/dc/elements/1.1/"/>
    <ds:schemaRef ds:uri="http://schemas.microsoft.com/sharepoint/v3"/>
    <ds:schemaRef ds:uri="9b51a125-a446-4d18-b236-bea09fce0190"/>
    <ds:schemaRef ds:uri="http://schemas.microsoft.com/office/infopath/2007/PartnerControls"/>
    <ds:schemaRef ds:uri="http://schemas.microsoft.com/office/2006/metadata/properties"/>
  </ds:schemaRefs>
</ds:datastoreItem>
</file>

<file path=customXml/itemProps4.xml><?xml version="1.0" encoding="utf-8"?>
<ds:datastoreItem xmlns:ds="http://schemas.openxmlformats.org/officeDocument/2006/customXml" ds:itemID="{50ECB05C-2D80-431B-8E3A-9A4A56E89C9D}">
  <ds:schemaRefs>
    <ds:schemaRef ds:uri="http://schemas.microsoft.com/sharepoint/events"/>
  </ds:schemaRefs>
</ds:datastoreItem>
</file>

<file path=customXml/itemProps5.xml><?xml version="1.0" encoding="utf-8"?>
<ds:datastoreItem xmlns:ds="http://schemas.openxmlformats.org/officeDocument/2006/customXml" ds:itemID="{1DB609A3-0A3D-4E9F-978F-58CB37A7D84B}">
  <ds:schemaRefs>
    <ds:schemaRef ds:uri="office.server.policy"/>
  </ds:schemaRefs>
</ds:datastoreItem>
</file>

<file path=customXml/itemProps6.xml><?xml version="1.0" encoding="utf-8"?>
<ds:datastoreItem xmlns:ds="http://schemas.openxmlformats.org/officeDocument/2006/customXml" ds:itemID="{986473B3-1CED-4544-B2BF-C8AC25B7B287}">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Form Instructions</vt:lpstr>
      <vt:lpstr>Revision History</vt:lpstr>
      <vt:lpstr>Business Case</vt:lpstr>
      <vt:lpstr>Resource &amp; Cost Assessment</vt:lpstr>
      <vt:lpstr>CostBenefit</vt:lpstr>
      <vt:lpstr>Alignment</vt:lpstr>
      <vt:lpstr>Checklist</vt:lpstr>
      <vt:lpstr>Notes</vt:lpstr>
      <vt:lpstr>Assumptions</vt:lpstr>
      <vt:lpstr>Make Hay</vt:lpstr>
      <vt:lpstr>tests</vt:lpstr>
      <vt:lpstr>Corporate_ICF</vt:lpstr>
    </vt:vector>
  </TitlesOfParts>
  <Company>Cooper Tire &amp; Rubber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BLANK_BIS Business Case (with standard roles)</dc:title>
  <dc:creator>MLD</dc:creator>
  <cp:lastModifiedBy>Busch JR, Thomas J</cp:lastModifiedBy>
  <cp:lastPrinted>2017-10-23T13:37:57Z</cp:lastPrinted>
  <dcterms:created xsi:type="dcterms:W3CDTF">2008-06-16T17:31:17Z</dcterms:created>
  <dcterms:modified xsi:type="dcterms:W3CDTF">2019-04-16T18:50:12Z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
  </property>
  <property fmtid="{D5CDD505-2E9C-101B-9397-08002B2CF9AE}" pid="3" name="SPSDescription">
    <vt:lpwstr/>
  </property>
  <property fmtid="{D5CDD505-2E9C-101B-9397-08002B2CF9AE}" pid="4" name="Status">
    <vt:lpwstr/>
  </property>
  <property fmtid="{D5CDD505-2E9C-101B-9397-08002B2CF9AE}" pid="5" name="ContentTypeId">
    <vt:lpwstr>0x0101003214BFEA952F6041BC4BFD41D2602A07060016F3202EAE4BC94785ACD9ED94F678E40011D8A5E078F9F542BC8F12DFCBF1F764</vt:lpwstr>
  </property>
  <property fmtid="{D5CDD505-2E9C-101B-9397-08002B2CF9AE}" pid="6" name="ITRecords">
    <vt:lpwstr>Project and Subject Files 02-013</vt:lpwstr>
  </property>
  <property fmtid="{D5CDD505-2E9C-101B-9397-08002B2CF9AE}" pid="7" name="ItemRetentionFormula">
    <vt:lpwstr>&lt;formula id="Microsoft.Office.RecordsManagement.PolicyFeatures.Expiration.Formula.BuiltIn"&gt;&lt;number&gt;3&lt;/number&gt;&lt;property&gt;_vti_ItemDeclaredRecord&lt;/property&gt;&lt;propertyId&gt;f9a44731-84eb-43a4-9973-cd2953ad8646&lt;/propertyId&gt;&lt;period&gt;years&lt;/period&gt;&lt;/formula&gt;</vt:lpwstr>
  </property>
  <property fmtid="{D5CDD505-2E9C-101B-9397-08002B2CF9AE}" pid="8" name="_dlc_policyId">
    <vt:lpwstr/>
  </property>
  <property fmtid="{D5CDD505-2E9C-101B-9397-08002B2CF9AE}" pid="9" name="BExAnalyzer_OldName">
    <vt:lpwstr>BLANK_BIS Business Case.xlsx</vt:lpwstr>
  </property>
</Properties>
</file>